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 DATA\Desktop\Github Published\RE\"/>
    </mc:Choice>
  </mc:AlternateContent>
  <xr:revisionPtr revIDLastSave="0" documentId="13_ncr:1_{EA402526-EC00-4D07-AEDC-7AE34B50D44B}" xr6:coauthVersionLast="47" xr6:coauthVersionMax="47" xr10:uidLastSave="{00000000-0000-0000-0000-000000000000}"/>
  <bookViews>
    <workbookView xWindow="-120" yWindow="-120" windowWidth="29040" windowHeight="15840" activeTab="4" xr2:uid="{3CE3521A-8E7C-4C6A-9801-F9EC5C30CAD2}"/>
  </bookViews>
  <sheets>
    <sheet name="Summary" sheetId="1" r:id="rId1"/>
    <sheet name="Leases" sheetId="2" r:id="rId2"/>
    <sheet name="Expenses" sheetId="3" r:id="rId3"/>
    <sheet name="Monthly CF" sheetId="4" r:id="rId4"/>
    <sheet name="Annual CF" sheetId="5" r:id="rId5"/>
  </sheet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D31" i="4" l="1"/>
  <c r="EC31" i="4"/>
  <c r="EB31" i="4"/>
  <c r="EA31" i="4"/>
  <c r="DZ31" i="4"/>
  <c r="DY31" i="4"/>
  <c r="DX31" i="4"/>
  <c r="DW31" i="4"/>
  <c r="DV31" i="4"/>
  <c r="DU31" i="4"/>
  <c r="DT31" i="4"/>
  <c r="DS31" i="4"/>
  <c r="DR31" i="4"/>
  <c r="DQ31" i="4"/>
  <c r="DP31" i="4"/>
  <c r="DO31" i="4"/>
  <c r="DN31" i="4"/>
  <c r="DM31" i="4"/>
  <c r="DL31" i="4"/>
  <c r="DK31" i="4"/>
  <c r="DJ31" i="4"/>
  <c r="DI31" i="4"/>
  <c r="DH31" i="4"/>
  <c r="DG31" i="4"/>
  <c r="DF31" i="4"/>
  <c r="DE31" i="4"/>
  <c r="DD31" i="4"/>
  <c r="DC31" i="4"/>
  <c r="DB31" i="4"/>
  <c r="DA31" i="4"/>
  <c r="CZ31" i="4"/>
  <c r="CY31" i="4"/>
  <c r="CX31" i="4"/>
  <c r="CW31" i="4"/>
  <c r="CV31" i="4"/>
  <c r="CU31" i="4"/>
  <c r="CT31" i="4"/>
  <c r="CS31" i="4"/>
  <c r="CR31" i="4"/>
  <c r="CQ31" i="4"/>
  <c r="CP31" i="4"/>
  <c r="CO31" i="4"/>
  <c r="CN31" i="4"/>
  <c r="CM31" i="4"/>
  <c r="CL31" i="4"/>
  <c r="CK31" i="4"/>
  <c r="CJ31" i="4"/>
  <c r="CI31" i="4"/>
  <c r="CH31" i="4"/>
  <c r="CG31" i="4"/>
  <c r="CF31" i="4"/>
  <c r="CE31" i="4"/>
  <c r="CD31" i="4"/>
  <c r="CC31" i="4"/>
  <c r="CB31" i="4"/>
  <c r="CA31" i="4"/>
  <c r="BZ31" i="4"/>
  <c r="BY31" i="4"/>
  <c r="BX31" i="4"/>
  <c r="BW31" i="4"/>
  <c r="BV31" i="4"/>
  <c r="BU31" i="4"/>
  <c r="BT31" i="4"/>
  <c r="BS31" i="4"/>
  <c r="BR31" i="4"/>
  <c r="BQ31" i="4"/>
  <c r="BP31" i="4"/>
  <c r="BO31" i="4"/>
  <c r="BN31" i="4"/>
  <c r="BM31" i="4"/>
  <c r="BL31" i="4"/>
  <c r="BK31" i="4"/>
  <c r="BJ31" i="4"/>
  <c r="BI31" i="4"/>
  <c r="BH31" i="4"/>
  <c r="BG31" i="4"/>
  <c r="BF31" i="4"/>
  <c r="BE31" i="4"/>
  <c r="BD31" i="4"/>
  <c r="BC31" i="4"/>
  <c r="BB31" i="4"/>
  <c r="BA31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ED32" i="4"/>
  <c r="EC32" i="4"/>
  <c r="EB32" i="4"/>
  <c r="EA32" i="4"/>
  <c r="DZ32" i="4"/>
  <c r="DY32" i="4"/>
  <c r="DX32" i="4"/>
  <c r="DW32" i="4"/>
  <c r="DV32" i="4"/>
  <c r="DU32" i="4"/>
  <c r="DT32" i="4"/>
  <c r="DS32" i="4"/>
  <c r="DR32" i="4"/>
  <c r="DQ32" i="4"/>
  <c r="DP32" i="4"/>
  <c r="DO32" i="4"/>
  <c r="DN32" i="4"/>
  <c r="DM32" i="4"/>
  <c r="DL32" i="4"/>
  <c r="DK32" i="4"/>
  <c r="DJ32" i="4"/>
  <c r="DI32" i="4"/>
  <c r="DH32" i="4"/>
  <c r="DG32" i="4"/>
  <c r="DF32" i="4"/>
  <c r="DE32" i="4"/>
  <c r="DD32" i="4"/>
  <c r="DC32" i="4"/>
  <c r="DB32" i="4"/>
  <c r="DA32" i="4"/>
  <c r="CZ32" i="4"/>
  <c r="CY32" i="4"/>
  <c r="CX32" i="4"/>
  <c r="CW32" i="4"/>
  <c r="CV32" i="4"/>
  <c r="CU32" i="4"/>
  <c r="CT32" i="4"/>
  <c r="CS32" i="4"/>
  <c r="CR32" i="4"/>
  <c r="CQ32" i="4"/>
  <c r="CP32" i="4"/>
  <c r="CO32" i="4"/>
  <c r="CN32" i="4"/>
  <c r="CM32" i="4"/>
  <c r="CL32" i="4"/>
  <c r="CK32" i="4"/>
  <c r="CJ32" i="4"/>
  <c r="CI32" i="4"/>
  <c r="CH32" i="4"/>
  <c r="CG32" i="4"/>
  <c r="CF32" i="4"/>
  <c r="CE32" i="4"/>
  <c r="CD32" i="4"/>
  <c r="CC32" i="4"/>
  <c r="CB32" i="4"/>
  <c r="CA32" i="4"/>
  <c r="BZ32" i="4"/>
  <c r="BY32" i="4"/>
  <c r="BX32" i="4"/>
  <c r="BW32" i="4"/>
  <c r="BV32" i="4"/>
  <c r="BU32" i="4"/>
  <c r="BT32" i="4"/>
  <c r="BS32" i="4"/>
  <c r="BR32" i="4"/>
  <c r="BQ32" i="4"/>
  <c r="BP32" i="4"/>
  <c r="BO32" i="4"/>
  <c r="BN32" i="4"/>
  <c r="BM32" i="4"/>
  <c r="BL32" i="4"/>
  <c r="BK32" i="4"/>
  <c r="BJ32" i="4"/>
  <c r="BI32" i="4"/>
  <c r="BH32" i="4"/>
  <c r="BG32" i="4"/>
  <c r="BF32" i="4"/>
  <c r="BE32" i="4"/>
  <c r="BD32" i="4"/>
  <c r="BC32" i="4"/>
  <c r="BB32" i="4"/>
  <c r="BA32" i="4"/>
  <c r="AZ32" i="4"/>
  <c r="AY32" i="4"/>
  <c r="AX32" i="4"/>
  <c r="AW32" i="4"/>
  <c r="AV32" i="4"/>
  <c r="AU32" i="4"/>
  <c r="AT32" i="4"/>
  <c r="AS32" i="4"/>
  <c r="AR32" i="4"/>
  <c r="AQ32" i="4"/>
  <c r="AP32" i="4"/>
  <c r="AO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C30" i="5"/>
  <c r="D30" i="5"/>
  <c r="E30" i="5"/>
  <c r="F30" i="5"/>
  <c r="G30" i="5"/>
  <c r="H30" i="5"/>
  <c r="I30" i="5"/>
  <c r="J30" i="5"/>
  <c r="K30" i="5"/>
  <c r="L30" i="5"/>
  <c r="A30" i="5"/>
  <c r="A31" i="4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BC165" i="2"/>
  <c r="BD165" i="2"/>
  <c r="BE165" i="2"/>
  <c r="BF165" i="2"/>
  <c r="BG165" i="2"/>
  <c r="BH165" i="2"/>
  <c r="BI165" i="2"/>
  <c r="BJ165" i="2"/>
  <c r="BK165" i="2"/>
  <c r="BL165" i="2"/>
  <c r="BM165" i="2"/>
  <c r="BN165" i="2"/>
  <c r="BO165" i="2"/>
  <c r="BP165" i="2"/>
  <c r="BQ165" i="2"/>
  <c r="BR165" i="2"/>
  <c r="BS165" i="2"/>
  <c r="BT165" i="2"/>
  <c r="BU165" i="2"/>
  <c r="BV165" i="2"/>
  <c r="BW165" i="2"/>
  <c r="BX165" i="2"/>
  <c r="BY165" i="2"/>
  <c r="BZ165" i="2"/>
  <c r="CA165" i="2"/>
  <c r="CB165" i="2"/>
  <c r="CC165" i="2"/>
  <c r="CD165" i="2"/>
  <c r="CE165" i="2"/>
  <c r="CF165" i="2"/>
  <c r="CG165" i="2"/>
  <c r="CH165" i="2"/>
  <c r="CI165" i="2"/>
  <c r="CJ165" i="2"/>
  <c r="CK165" i="2"/>
  <c r="CL165" i="2"/>
  <c r="CM165" i="2"/>
  <c r="CN165" i="2"/>
  <c r="CO165" i="2"/>
  <c r="CP165" i="2"/>
  <c r="CQ165" i="2"/>
  <c r="CR165" i="2"/>
  <c r="CS165" i="2"/>
  <c r="CT165" i="2"/>
  <c r="CU165" i="2"/>
  <c r="CV165" i="2"/>
  <c r="CW165" i="2"/>
  <c r="CX165" i="2"/>
  <c r="CY165" i="2"/>
  <c r="CZ165" i="2"/>
  <c r="DA165" i="2"/>
  <c r="DB165" i="2"/>
  <c r="DC165" i="2"/>
  <c r="DD165" i="2"/>
  <c r="DE165" i="2"/>
  <c r="DF165" i="2"/>
  <c r="DG165" i="2"/>
  <c r="DH165" i="2"/>
  <c r="DI165" i="2"/>
  <c r="DJ165" i="2"/>
  <c r="DK165" i="2"/>
  <c r="DL165" i="2"/>
  <c r="DM165" i="2"/>
  <c r="DN165" i="2"/>
  <c r="DO165" i="2"/>
  <c r="DP165" i="2"/>
  <c r="DQ165" i="2"/>
  <c r="DR165" i="2"/>
  <c r="DS165" i="2"/>
  <c r="DT165" i="2"/>
  <c r="DU165" i="2"/>
  <c r="DV165" i="2"/>
  <c r="DW165" i="2"/>
  <c r="DX165" i="2"/>
  <c r="DY165" i="2"/>
  <c r="DZ165" i="2"/>
  <c r="EA165" i="2"/>
  <c r="EB165" i="2"/>
  <c r="EC165" i="2"/>
  <c r="ED165" i="2"/>
  <c r="EE165" i="2"/>
  <c r="EF165" i="2"/>
  <c r="EG165" i="2"/>
  <c r="EH165" i="2"/>
  <c r="EI165" i="2"/>
  <c r="EJ165" i="2"/>
  <c r="EK165" i="2"/>
  <c r="EL165" i="2"/>
  <c r="EM165" i="2"/>
  <c r="EN165" i="2"/>
  <c r="EO165" i="2"/>
  <c r="EP165" i="2"/>
  <c r="EQ165" i="2"/>
  <c r="ER165" i="2"/>
  <c r="ES165" i="2"/>
  <c r="ET165" i="2"/>
  <c r="EU165" i="2"/>
  <c r="EV165" i="2"/>
  <c r="EW165" i="2"/>
  <c r="EX165" i="2"/>
  <c r="EY165" i="2"/>
  <c r="EZ165" i="2"/>
  <c r="FA165" i="2"/>
  <c r="FB165" i="2"/>
  <c r="FC165" i="2"/>
  <c r="FD165" i="2"/>
  <c r="FE165" i="2"/>
  <c r="FF165" i="2"/>
  <c r="FG165" i="2"/>
  <c r="FH165" i="2"/>
  <c r="FI165" i="2"/>
  <c r="FJ165" i="2"/>
  <c r="FK165" i="2"/>
  <c r="FL165" i="2"/>
  <c r="FM165" i="2"/>
  <c r="FN165" i="2"/>
  <c r="FO165" i="2"/>
  <c r="FP165" i="2"/>
  <c r="FQ165" i="2"/>
  <c r="FR165" i="2"/>
  <c r="FS165" i="2"/>
  <c r="FT165" i="2"/>
  <c r="FU165" i="2"/>
  <c r="FV165" i="2"/>
  <c r="FW165" i="2"/>
  <c r="FX165" i="2"/>
  <c r="FY165" i="2"/>
  <c r="FZ165" i="2"/>
  <c r="GA165" i="2"/>
  <c r="GB165" i="2"/>
  <c r="GC165" i="2"/>
  <c r="GD165" i="2"/>
  <c r="GE165" i="2"/>
  <c r="GF165" i="2"/>
  <c r="GG165" i="2"/>
  <c r="GH165" i="2"/>
  <c r="GI165" i="2"/>
  <c r="GJ165" i="2"/>
  <c r="GK165" i="2"/>
  <c r="GL165" i="2"/>
  <c r="GM165" i="2"/>
  <c r="GN165" i="2"/>
  <c r="GO165" i="2"/>
  <c r="GP165" i="2"/>
  <c r="GQ165" i="2"/>
  <c r="GR165" i="2"/>
  <c r="GS165" i="2"/>
  <c r="GT165" i="2"/>
  <c r="GU165" i="2"/>
  <c r="GV165" i="2"/>
  <c r="GW165" i="2"/>
  <c r="GX165" i="2"/>
  <c r="GY165" i="2"/>
  <c r="GZ165" i="2"/>
  <c r="HA165" i="2"/>
  <c r="HB165" i="2"/>
  <c r="HC165" i="2"/>
  <c r="HD165" i="2"/>
  <c r="HE165" i="2"/>
  <c r="HF165" i="2"/>
  <c r="HG165" i="2"/>
  <c r="HH165" i="2"/>
  <c r="HI165" i="2"/>
  <c r="HJ165" i="2"/>
  <c r="HK165" i="2"/>
  <c r="HL165" i="2"/>
  <c r="HM165" i="2"/>
  <c r="HN165" i="2"/>
  <c r="HO165" i="2"/>
  <c r="HP165" i="2"/>
  <c r="HQ165" i="2"/>
  <c r="HR165" i="2"/>
  <c r="HS165" i="2"/>
  <c r="HT165" i="2"/>
  <c r="HU165" i="2"/>
  <c r="HV165" i="2"/>
  <c r="HW165" i="2"/>
  <c r="HX165" i="2"/>
  <c r="HY165" i="2"/>
  <c r="HZ165" i="2"/>
  <c r="IA165" i="2"/>
  <c r="IB165" i="2"/>
  <c r="IC165" i="2"/>
  <c r="ID165" i="2"/>
  <c r="IE165" i="2"/>
  <c r="IF165" i="2"/>
  <c r="IG165" i="2"/>
  <c r="IH165" i="2"/>
  <c r="II165" i="2"/>
  <c r="IJ165" i="2"/>
  <c r="IK165" i="2"/>
  <c r="IL165" i="2"/>
  <c r="IM165" i="2"/>
  <c r="IN165" i="2"/>
  <c r="IO165" i="2"/>
  <c r="IP165" i="2"/>
  <c r="IQ165" i="2"/>
  <c r="IR165" i="2"/>
  <c r="IS165" i="2"/>
  <c r="IT165" i="2"/>
  <c r="IU165" i="2"/>
  <c r="IV165" i="2"/>
  <c r="IW165" i="2"/>
  <c r="IX165" i="2"/>
  <c r="IY165" i="2"/>
  <c r="IZ165" i="2"/>
  <c r="JA165" i="2"/>
  <c r="JB165" i="2"/>
  <c r="JC165" i="2"/>
  <c r="JD165" i="2"/>
  <c r="JE165" i="2"/>
  <c r="JF165" i="2"/>
  <c r="JG165" i="2"/>
  <c r="JH165" i="2"/>
  <c r="JI165" i="2"/>
  <c r="JJ165" i="2"/>
  <c r="JK165" i="2"/>
  <c r="JL165" i="2"/>
  <c r="JM165" i="2"/>
  <c r="JN165" i="2"/>
  <c r="JO165" i="2"/>
  <c r="JP165" i="2"/>
  <c r="JQ165" i="2"/>
  <c r="JR165" i="2"/>
  <c r="JS165" i="2"/>
  <c r="JT165" i="2"/>
  <c r="JU165" i="2"/>
  <c r="JV165" i="2"/>
  <c r="JW165" i="2"/>
  <c r="JX165" i="2"/>
  <c r="JY165" i="2"/>
  <c r="JZ165" i="2"/>
  <c r="KA165" i="2"/>
  <c r="KB165" i="2"/>
  <c r="KC165" i="2"/>
  <c r="KD165" i="2"/>
  <c r="KE165" i="2"/>
  <c r="KF165" i="2"/>
  <c r="KG165" i="2"/>
  <c r="KH165" i="2"/>
  <c r="KI165" i="2"/>
  <c r="KJ165" i="2"/>
  <c r="KK165" i="2"/>
  <c r="KL165" i="2"/>
  <c r="KM165" i="2"/>
  <c r="KN165" i="2"/>
  <c r="KO165" i="2"/>
  <c r="KP165" i="2"/>
  <c r="KQ165" i="2"/>
  <c r="KR165" i="2"/>
  <c r="KS165" i="2"/>
  <c r="KT165" i="2"/>
  <c r="KU165" i="2"/>
  <c r="KV165" i="2"/>
  <c r="KW165" i="2"/>
  <c r="KX165" i="2"/>
  <c r="KY165" i="2"/>
  <c r="KZ165" i="2"/>
  <c r="LA165" i="2"/>
  <c r="LB165" i="2"/>
  <c r="LC165" i="2"/>
  <c r="LD165" i="2"/>
  <c r="LE165" i="2"/>
  <c r="LF165" i="2"/>
  <c r="LG165" i="2"/>
  <c r="LH165" i="2"/>
  <c r="LI165" i="2"/>
  <c r="LJ165" i="2"/>
  <c r="LK165" i="2"/>
  <c r="LL165" i="2"/>
  <c r="LM165" i="2"/>
  <c r="LN165" i="2"/>
  <c r="LO165" i="2"/>
  <c r="LP165" i="2"/>
  <c r="LQ165" i="2"/>
  <c r="LR165" i="2"/>
  <c r="LS165" i="2"/>
  <c r="LT165" i="2"/>
  <c r="LU165" i="2"/>
  <c r="LV165" i="2"/>
  <c r="LW165" i="2"/>
  <c r="LX165" i="2"/>
  <c r="LY165" i="2"/>
  <c r="LZ165" i="2"/>
  <c r="MA165" i="2"/>
  <c r="MB165" i="2"/>
  <c r="MC165" i="2"/>
  <c r="MD165" i="2"/>
  <c r="ME165" i="2"/>
  <c r="MF165" i="2"/>
  <c r="MG165" i="2"/>
  <c r="MH165" i="2"/>
  <c r="MI165" i="2"/>
  <c r="MJ165" i="2"/>
  <c r="MK165" i="2"/>
  <c r="ML165" i="2"/>
  <c r="MM165" i="2"/>
  <c r="MN165" i="2"/>
  <c r="MO165" i="2"/>
  <c r="MP165" i="2"/>
  <c r="MQ165" i="2"/>
  <c r="MR165" i="2"/>
  <c r="MS165" i="2"/>
  <c r="MT165" i="2"/>
  <c r="MU165" i="2"/>
  <c r="MV165" i="2"/>
  <c r="MW165" i="2"/>
  <c r="MX165" i="2"/>
  <c r="MY165" i="2"/>
  <c r="MZ165" i="2"/>
  <c r="NA165" i="2"/>
  <c r="NB165" i="2"/>
  <c r="NC165" i="2"/>
  <c r="ND165" i="2"/>
  <c r="NE165" i="2"/>
  <c r="NF165" i="2"/>
  <c r="NG165" i="2"/>
  <c r="NH165" i="2"/>
  <c r="NI165" i="2"/>
  <c r="NJ165" i="2"/>
  <c r="NK165" i="2"/>
  <c r="M147" i="2"/>
  <c r="L148" i="2"/>
  <c r="M148" i="2"/>
  <c r="L149" i="2"/>
  <c r="M149" i="2"/>
  <c r="L150" i="2"/>
  <c r="M150" i="2"/>
  <c r="L151" i="2"/>
  <c r="M151" i="2"/>
  <c r="L152" i="2"/>
  <c r="M152" i="2"/>
  <c r="L153" i="2"/>
  <c r="M153" i="2"/>
  <c r="L154" i="2"/>
  <c r="M154" i="2"/>
  <c r="E147" i="2"/>
  <c r="NK318" i="2"/>
  <c r="NJ318" i="2"/>
  <c r="NI318" i="2"/>
  <c r="NH318" i="2"/>
  <c r="NG318" i="2"/>
  <c r="NF318" i="2"/>
  <c r="NE318" i="2"/>
  <c r="ND318" i="2"/>
  <c r="NC318" i="2"/>
  <c r="NB318" i="2"/>
  <c r="NA318" i="2"/>
  <c r="MZ318" i="2"/>
  <c r="MY318" i="2"/>
  <c r="MX318" i="2"/>
  <c r="MW318" i="2"/>
  <c r="MV318" i="2"/>
  <c r="MU318" i="2"/>
  <c r="MT318" i="2"/>
  <c r="MS318" i="2"/>
  <c r="MR318" i="2"/>
  <c r="MQ318" i="2"/>
  <c r="MP318" i="2"/>
  <c r="MO318" i="2"/>
  <c r="MN318" i="2"/>
  <c r="MM318" i="2"/>
  <c r="ML318" i="2"/>
  <c r="MK318" i="2"/>
  <c r="MJ318" i="2"/>
  <c r="MI318" i="2"/>
  <c r="MH318" i="2"/>
  <c r="MG318" i="2"/>
  <c r="MF318" i="2"/>
  <c r="ME318" i="2"/>
  <c r="MD318" i="2"/>
  <c r="MC318" i="2"/>
  <c r="MB318" i="2"/>
  <c r="MA318" i="2"/>
  <c r="LZ318" i="2"/>
  <c r="LY318" i="2"/>
  <c r="LX318" i="2"/>
  <c r="LW318" i="2"/>
  <c r="LV318" i="2"/>
  <c r="LU318" i="2"/>
  <c r="LT318" i="2"/>
  <c r="LS318" i="2"/>
  <c r="LR318" i="2"/>
  <c r="LQ318" i="2"/>
  <c r="LP318" i="2"/>
  <c r="LO318" i="2"/>
  <c r="LN318" i="2"/>
  <c r="LM318" i="2"/>
  <c r="LL318" i="2"/>
  <c r="LK318" i="2"/>
  <c r="LJ318" i="2"/>
  <c r="LI318" i="2"/>
  <c r="LH318" i="2"/>
  <c r="LG318" i="2"/>
  <c r="LF318" i="2"/>
  <c r="LE318" i="2"/>
  <c r="LD318" i="2"/>
  <c r="LC318" i="2"/>
  <c r="LB318" i="2"/>
  <c r="LA318" i="2"/>
  <c r="KZ318" i="2"/>
  <c r="KY318" i="2"/>
  <c r="KX318" i="2"/>
  <c r="KW318" i="2"/>
  <c r="KV318" i="2"/>
  <c r="KU318" i="2"/>
  <c r="KT318" i="2"/>
  <c r="KS318" i="2"/>
  <c r="KR318" i="2"/>
  <c r="KQ318" i="2"/>
  <c r="KP318" i="2"/>
  <c r="KO318" i="2"/>
  <c r="KN318" i="2"/>
  <c r="KM318" i="2"/>
  <c r="KL318" i="2"/>
  <c r="KK318" i="2"/>
  <c r="KJ318" i="2"/>
  <c r="KI318" i="2"/>
  <c r="KH318" i="2"/>
  <c r="KG318" i="2"/>
  <c r="KF318" i="2"/>
  <c r="KE318" i="2"/>
  <c r="KD318" i="2"/>
  <c r="KC318" i="2"/>
  <c r="KB318" i="2"/>
  <c r="KA318" i="2"/>
  <c r="JZ318" i="2"/>
  <c r="JY318" i="2"/>
  <c r="JX318" i="2"/>
  <c r="JW318" i="2"/>
  <c r="JV318" i="2"/>
  <c r="JU318" i="2"/>
  <c r="JT318" i="2"/>
  <c r="JS318" i="2"/>
  <c r="JR318" i="2"/>
  <c r="JQ318" i="2"/>
  <c r="JP318" i="2"/>
  <c r="JO318" i="2"/>
  <c r="JN318" i="2"/>
  <c r="JM318" i="2"/>
  <c r="JL318" i="2"/>
  <c r="JK318" i="2"/>
  <c r="JJ318" i="2"/>
  <c r="JI318" i="2"/>
  <c r="JH318" i="2"/>
  <c r="JG318" i="2"/>
  <c r="JF318" i="2"/>
  <c r="JE318" i="2"/>
  <c r="JD318" i="2"/>
  <c r="JC318" i="2"/>
  <c r="JB318" i="2"/>
  <c r="JA318" i="2"/>
  <c r="IZ318" i="2"/>
  <c r="IY318" i="2"/>
  <c r="IX318" i="2"/>
  <c r="IW318" i="2"/>
  <c r="IV318" i="2"/>
  <c r="IU318" i="2"/>
  <c r="IT318" i="2"/>
  <c r="IS318" i="2"/>
  <c r="IR318" i="2"/>
  <c r="IQ318" i="2"/>
  <c r="IP318" i="2"/>
  <c r="IO318" i="2"/>
  <c r="IN318" i="2"/>
  <c r="IM318" i="2"/>
  <c r="IL318" i="2"/>
  <c r="IK318" i="2"/>
  <c r="IJ318" i="2"/>
  <c r="II318" i="2"/>
  <c r="IH318" i="2"/>
  <c r="IG318" i="2"/>
  <c r="IF318" i="2"/>
  <c r="IE318" i="2"/>
  <c r="ID318" i="2"/>
  <c r="IC318" i="2"/>
  <c r="IB318" i="2"/>
  <c r="IA318" i="2"/>
  <c r="HZ318" i="2"/>
  <c r="HY318" i="2"/>
  <c r="HX318" i="2"/>
  <c r="HW318" i="2"/>
  <c r="HV318" i="2"/>
  <c r="HU318" i="2"/>
  <c r="HT318" i="2"/>
  <c r="HS318" i="2"/>
  <c r="HR318" i="2"/>
  <c r="HQ318" i="2"/>
  <c r="HP318" i="2"/>
  <c r="HO318" i="2"/>
  <c r="HN318" i="2"/>
  <c r="HM318" i="2"/>
  <c r="HL318" i="2"/>
  <c r="HK318" i="2"/>
  <c r="HJ318" i="2"/>
  <c r="HI318" i="2"/>
  <c r="HH318" i="2"/>
  <c r="HG318" i="2"/>
  <c r="HF318" i="2"/>
  <c r="HE318" i="2"/>
  <c r="HD318" i="2"/>
  <c r="HC318" i="2"/>
  <c r="HB318" i="2"/>
  <c r="HA318" i="2"/>
  <c r="GZ318" i="2"/>
  <c r="GY318" i="2"/>
  <c r="GX318" i="2"/>
  <c r="GW318" i="2"/>
  <c r="GV318" i="2"/>
  <c r="GU318" i="2"/>
  <c r="GT318" i="2"/>
  <c r="GS318" i="2"/>
  <c r="GR318" i="2"/>
  <c r="GQ318" i="2"/>
  <c r="GP318" i="2"/>
  <c r="GO318" i="2"/>
  <c r="GN318" i="2"/>
  <c r="GM318" i="2"/>
  <c r="GL318" i="2"/>
  <c r="GK318" i="2"/>
  <c r="GJ318" i="2"/>
  <c r="GI318" i="2"/>
  <c r="GH318" i="2"/>
  <c r="GG318" i="2"/>
  <c r="GF318" i="2"/>
  <c r="GE318" i="2"/>
  <c r="GD318" i="2"/>
  <c r="GC318" i="2"/>
  <c r="GB318" i="2"/>
  <c r="GA318" i="2"/>
  <c r="FZ318" i="2"/>
  <c r="FY318" i="2"/>
  <c r="FX318" i="2"/>
  <c r="FW318" i="2"/>
  <c r="FV318" i="2"/>
  <c r="FU318" i="2"/>
  <c r="FT318" i="2"/>
  <c r="FS318" i="2"/>
  <c r="FR318" i="2"/>
  <c r="FQ318" i="2"/>
  <c r="FP318" i="2"/>
  <c r="FO318" i="2"/>
  <c r="C7" i="3"/>
  <c r="C6" i="3"/>
  <c r="B6" i="3"/>
  <c r="C9" i="3"/>
  <c r="D7" i="3"/>
  <c r="D6" i="3"/>
  <c r="D9" i="3"/>
  <c r="E7" i="3"/>
  <c r="E6" i="3"/>
  <c r="E9" i="3"/>
  <c r="F7" i="3"/>
  <c r="F6" i="3"/>
  <c r="F9" i="3"/>
  <c r="G7" i="3"/>
  <c r="G6" i="3"/>
  <c r="G9" i="3"/>
  <c r="H7" i="3"/>
  <c r="H6" i="3"/>
  <c r="H9" i="3"/>
  <c r="I7" i="3"/>
  <c r="I6" i="3"/>
  <c r="I9" i="3"/>
  <c r="J7" i="3"/>
  <c r="J6" i="3"/>
  <c r="J9" i="3"/>
  <c r="K7" i="3"/>
  <c r="K6" i="3"/>
  <c r="K9" i="3"/>
  <c r="L7" i="3"/>
  <c r="L6" i="3"/>
  <c r="L9" i="3"/>
  <c r="M7" i="3"/>
  <c r="M6" i="3"/>
  <c r="M9" i="3"/>
  <c r="N7" i="3"/>
  <c r="N6" i="3"/>
  <c r="N9" i="3"/>
  <c r="O7" i="3"/>
  <c r="O6" i="3"/>
  <c r="O9" i="3"/>
  <c r="P7" i="3"/>
  <c r="P6" i="3"/>
  <c r="P9" i="3"/>
  <c r="Q7" i="3"/>
  <c r="Q6" i="3"/>
  <c r="Q9" i="3"/>
  <c r="R7" i="3"/>
  <c r="R6" i="3"/>
  <c r="R9" i="3"/>
  <c r="S7" i="3"/>
  <c r="S6" i="3"/>
  <c r="S9" i="3"/>
  <c r="T7" i="3"/>
  <c r="T6" i="3"/>
  <c r="T9" i="3"/>
  <c r="U7" i="3"/>
  <c r="U6" i="3"/>
  <c r="U9" i="3"/>
  <c r="V7" i="3"/>
  <c r="V6" i="3"/>
  <c r="V9" i="3"/>
  <c r="W7" i="3"/>
  <c r="W6" i="3"/>
  <c r="W9" i="3"/>
  <c r="X7" i="3"/>
  <c r="X6" i="3"/>
  <c r="X9" i="3"/>
  <c r="Y7" i="3"/>
  <c r="Y6" i="3"/>
  <c r="Y9" i="3"/>
  <c r="Z7" i="3"/>
  <c r="Z6" i="3"/>
  <c r="Z9" i="3"/>
  <c r="AA7" i="3"/>
  <c r="AA6" i="3"/>
  <c r="AA9" i="3"/>
  <c r="AB7" i="3"/>
  <c r="AB6" i="3"/>
  <c r="AB9" i="3"/>
  <c r="AC7" i="3"/>
  <c r="AC6" i="3"/>
  <c r="AC9" i="3"/>
  <c r="AD7" i="3"/>
  <c r="AD6" i="3"/>
  <c r="AD9" i="3"/>
  <c r="AE7" i="3"/>
  <c r="AE6" i="3"/>
  <c r="AE9" i="3"/>
  <c r="AF7" i="3"/>
  <c r="AF6" i="3"/>
  <c r="AF9" i="3"/>
  <c r="AG7" i="3"/>
  <c r="AG6" i="3"/>
  <c r="AG9" i="3"/>
  <c r="AH7" i="3"/>
  <c r="AH6" i="3"/>
  <c r="AH9" i="3"/>
  <c r="AI7" i="3"/>
  <c r="AI6" i="3"/>
  <c r="AI9" i="3"/>
  <c r="AJ7" i="3"/>
  <c r="AJ6" i="3"/>
  <c r="AJ9" i="3"/>
  <c r="AK7" i="3"/>
  <c r="AK6" i="3"/>
  <c r="AK9" i="3"/>
  <c r="AL7" i="3"/>
  <c r="AL6" i="3"/>
  <c r="AL9" i="3"/>
  <c r="AM7" i="3"/>
  <c r="AM6" i="3"/>
  <c r="AM9" i="3"/>
  <c r="AN7" i="3"/>
  <c r="AN6" i="3"/>
  <c r="AN9" i="3"/>
  <c r="AO7" i="3"/>
  <c r="AO6" i="3"/>
  <c r="AO9" i="3"/>
  <c r="AP7" i="3"/>
  <c r="AP6" i="3"/>
  <c r="AP9" i="3"/>
  <c r="AQ7" i="3"/>
  <c r="AQ6" i="3"/>
  <c r="AQ9" i="3"/>
  <c r="AR7" i="3"/>
  <c r="AR6" i="3"/>
  <c r="AR9" i="3"/>
  <c r="AS7" i="3"/>
  <c r="AS6" i="3"/>
  <c r="AS9" i="3"/>
  <c r="AT7" i="3"/>
  <c r="AT6" i="3"/>
  <c r="AT9" i="3"/>
  <c r="AU7" i="3"/>
  <c r="AU6" i="3"/>
  <c r="AU9" i="3"/>
  <c r="AV7" i="3"/>
  <c r="AV6" i="3"/>
  <c r="AV9" i="3"/>
  <c r="AW7" i="3"/>
  <c r="AW6" i="3"/>
  <c r="AW9" i="3"/>
  <c r="AX7" i="3"/>
  <c r="AX6" i="3"/>
  <c r="AX9" i="3"/>
  <c r="AY7" i="3"/>
  <c r="AY6" i="3"/>
  <c r="AY9" i="3"/>
  <c r="AZ7" i="3"/>
  <c r="AZ6" i="3"/>
  <c r="AZ9" i="3"/>
  <c r="BA7" i="3"/>
  <c r="BA6" i="3"/>
  <c r="BA9" i="3"/>
  <c r="BB7" i="3"/>
  <c r="BB6" i="3"/>
  <c r="BB9" i="3"/>
  <c r="BC7" i="3"/>
  <c r="BC6" i="3"/>
  <c r="BC9" i="3"/>
  <c r="BD7" i="3"/>
  <c r="BD6" i="3"/>
  <c r="BD9" i="3"/>
  <c r="BE7" i="3"/>
  <c r="BE6" i="3"/>
  <c r="BE9" i="3"/>
  <c r="BF7" i="3"/>
  <c r="BF6" i="3"/>
  <c r="BF9" i="3"/>
  <c r="BG7" i="3"/>
  <c r="BG6" i="3"/>
  <c r="BG9" i="3"/>
  <c r="BH7" i="3"/>
  <c r="BH6" i="3"/>
  <c r="BH9" i="3"/>
  <c r="BI7" i="3"/>
  <c r="BI6" i="3"/>
  <c r="BI9" i="3"/>
  <c r="BJ7" i="3"/>
  <c r="BJ6" i="3"/>
  <c r="BJ9" i="3"/>
  <c r="BK7" i="3"/>
  <c r="BK6" i="3"/>
  <c r="BK9" i="3"/>
  <c r="BL7" i="3"/>
  <c r="BL6" i="3"/>
  <c r="BL9" i="3"/>
  <c r="BM7" i="3"/>
  <c r="BM6" i="3"/>
  <c r="BM9" i="3"/>
  <c r="BN7" i="3"/>
  <c r="BN6" i="3"/>
  <c r="BN9" i="3"/>
  <c r="BO7" i="3"/>
  <c r="BO6" i="3"/>
  <c r="BO9" i="3"/>
  <c r="BP7" i="3"/>
  <c r="BP6" i="3"/>
  <c r="BP9" i="3"/>
  <c r="BQ7" i="3"/>
  <c r="BQ6" i="3"/>
  <c r="BQ9" i="3"/>
  <c r="BR7" i="3"/>
  <c r="BR6" i="3"/>
  <c r="BR9" i="3"/>
  <c r="BS7" i="3"/>
  <c r="BS6" i="3"/>
  <c r="BS9" i="3"/>
  <c r="BT7" i="3"/>
  <c r="BT6" i="3"/>
  <c r="BT9" i="3"/>
  <c r="BU7" i="3"/>
  <c r="BU6" i="3"/>
  <c r="BU9" i="3"/>
  <c r="BV7" i="3"/>
  <c r="BV6" i="3"/>
  <c r="BV9" i="3"/>
  <c r="BW7" i="3"/>
  <c r="BW6" i="3"/>
  <c r="BW9" i="3"/>
  <c r="BX7" i="3"/>
  <c r="BX6" i="3"/>
  <c r="BX9" i="3"/>
  <c r="BY7" i="3"/>
  <c r="BY6" i="3"/>
  <c r="BY9" i="3"/>
  <c r="BZ7" i="3"/>
  <c r="BZ6" i="3"/>
  <c r="BZ9" i="3"/>
  <c r="CA7" i="3"/>
  <c r="CA6" i="3"/>
  <c r="CA9" i="3"/>
  <c r="CB7" i="3"/>
  <c r="CB6" i="3"/>
  <c r="CB9" i="3"/>
  <c r="CC7" i="3"/>
  <c r="CC6" i="3"/>
  <c r="CC9" i="3"/>
  <c r="CD7" i="3"/>
  <c r="CD6" i="3"/>
  <c r="CD9" i="3"/>
  <c r="CE7" i="3"/>
  <c r="CE6" i="3"/>
  <c r="CE9" i="3"/>
  <c r="CF7" i="3"/>
  <c r="CF6" i="3"/>
  <c r="CF9" i="3"/>
  <c r="CG7" i="3"/>
  <c r="CG6" i="3"/>
  <c r="CG9" i="3"/>
  <c r="CH7" i="3"/>
  <c r="CH6" i="3"/>
  <c r="CH9" i="3"/>
  <c r="CI7" i="3"/>
  <c r="CI6" i="3"/>
  <c r="CI9" i="3"/>
  <c r="CJ7" i="3"/>
  <c r="CJ6" i="3"/>
  <c r="CJ9" i="3"/>
  <c r="CK7" i="3"/>
  <c r="CK6" i="3"/>
  <c r="CK9" i="3"/>
  <c r="CL7" i="3"/>
  <c r="CL6" i="3"/>
  <c r="CL9" i="3"/>
  <c r="CM7" i="3"/>
  <c r="CM6" i="3"/>
  <c r="CM9" i="3"/>
  <c r="CN7" i="3"/>
  <c r="CN6" i="3"/>
  <c r="CN9" i="3"/>
  <c r="CO7" i="3"/>
  <c r="CO6" i="3"/>
  <c r="CO9" i="3"/>
  <c r="CP7" i="3"/>
  <c r="CP6" i="3"/>
  <c r="CP9" i="3"/>
  <c r="CQ7" i="3"/>
  <c r="CQ6" i="3"/>
  <c r="CQ9" i="3"/>
  <c r="CR7" i="3"/>
  <c r="CR6" i="3"/>
  <c r="CR9" i="3"/>
  <c r="CS7" i="3"/>
  <c r="CS6" i="3"/>
  <c r="CS9" i="3"/>
  <c r="CT7" i="3"/>
  <c r="CT6" i="3"/>
  <c r="CT9" i="3"/>
  <c r="CU7" i="3"/>
  <c r="CU6" i="3"/>
  <c r="CU9" i="3"/>
  <c r="CV7" i="3"/>
  <c r="CV6" i="3"/>
  <c r="CV9" i="3"/>
  <c r="CW7" i="3"/>
  <c r="CW6" i="3"/>
  <c r="CW9" i="3"/>
  <c r="CX7" i="3"/>
  <c r="CX6" i="3"/>
  <c r="CX9" i="3"/>
  <c r="CY7" i="3"/>
  <c r="CY6" i="3"/>
  <c r="CY9" i="3"/>
  <c r="CZ7" i="3"/>
  <c r="CZ6" i="3"/>
  <c r="CZ9" i="3"/>
  <c r="DA7" i="3"/>
  <c r="DA6" i="3"/>
  <c r="DA9" i="3"/>
  <c r="DB7" i="3"/>
  <c r="DB6" i="3"/>
  <c r="DB9" i="3"/>
  <c r="DC7" i="3"/>
  <c r="DC6" i="3"/>
  <c r="DC9" i="3"/>
  <c r="DD7" i="3"/>
  <c r="DD6" i="3"/>
  <c r="DD9" i="3"/>
  <c r="DE7" i="3"/>
  <c r="DE6" i="3"/>
  <c r="DE9" i="3"/>
  <c r="DF7" i="3"/>
  <c r="DF6" i="3"/>
  <c r="DF9" i="3"/>
  <c r="DG7" i="3"/>
  <c r="DG6" i="3"/>
  <c r="DG9" i="3"/>
  <c r="DH7" i="3"/>
  <c r="DH6" i="3"/>
  <c r="DH9" i="3"/>
  <c r="DI7" i="3"/>
  <c r="DI6" i="3"/>
  <c r="DI9" i="3"/>
  <c r="DJ7" i="3"/>
  <c r="DJ6" i="3"/>
  <c r="DJ9" i="3"/>
  <c r="DK7" i="3"/>
  <c r="DK6" i="3"/>
  <c r="DK9" i="3"/>
  <c r="DL7" i="3"/>
  <c r="DL6" i="3"/>
  <c r="DL9" i="3"/>
  <c r="DM7" i="3"/>
  <c r="DM6" i="3"/>
  <c r="DM9" i="3"/>
  <c r="DN7" i="3"/>
  <c r="DN6" i="3"/>
  <c r="DN9" i="3"/>
  <c r="DO7" i="3"/>
  <c r="DO6" i="3"/>
  <c r="DO9" i="3"/>
  <c r="DP7" i="3"/>
  <c r="DP6" i="3"/>
  <c r="DP9" i="3"/>
  <c r="DQ7" i="3"/>
  <c r="DQ6" i="3"/>
  <c r="DQ9" i="3"/>
  <c r="DR7" i="3"/>
  <c r="DR6" i="3"/>
  <c r="DR9" i="3"/>
  <c r="DS7" i="3"/>
  <c r="DS6" i="3"/>
  <c r="DS9" i="3"/>
  <c r="DT7" i="3"/>
  <c r="DT6" i="3"/>
  <c r="DT9" i="3"/>
  <c r="DU7" i="3"/>
  <c r="DU6" i="3"/>
  <c r="DU9" i="3"/>
  <c r="DV7" i="3"/>
  <c r="DV6" i="3"/>
  <c r="DV9" i="3"/>
  <c r="DW7" i="3"/>
  <c r="DW6" i="3"/>
  <c r="DW9" i="3"/>
  <c r="DX7" i="3"/>
  <c r="DX6" i="3"/>
  <c r="DX9" i="3"/>
  <c r="DY7" i="3"/>
  <c r="DY6" i="3"/>
  <c r="DY9" i="3"/>
  <c r="DZ7" i="3"/>
  <c r="DZ6" i="3"/>
  <c r="DZ9" i="3"/>
  <c r="EA7" i="3"/>
  <c r="EA6" i="3"/>
  <c r="EA9" i="3"/>
  <c r="EB7" i="3"/>
  <c r="EB6" i="3"/>
  <c r="EB9" i="3"/>
  <c r="EC7" i="3"/>
  <c r="EC6" i="3"/>
  <c r="EC9" i="3"/>
  <c r="ED7" i="3"/>
  <c r="ED6" i="3"/>
  <c r="ED9" i="3"/>
  <c r="EE7" i="3"/>
  <c r="EE6" i="3"/>
  <c r="EE9" i="3"/>
  <c r="EF7" i="3"/>
  <c r="EF6" i="3"/>
  <c r="EF9" i="3"/>
  <c r="EG7" i="3"/>
  <c r="EG6" i="3"/>
  <c r="EG9" i="3"/>
  <c r="EH7" i="3"/>
  <c r="EH6" i="3"/>
  <c r="EH9" i="3"/>
  <c r="EI7" i="3"/>
  <c r="EI6" i="3"/>
  <c r="EI9" i="3"/>
  <c r="EJ7" i="3"/>
  <c r="EJ6" i="3"/>
  <c r="EJ9" i="3"/>
  <c r="EK7" i="3"/>
  <c r="EK6" i="3"/>
  <c r="EK9" i="3"/>
  <c r="EL7" i="3"/>
  <c r="EL6" i="3"/>
  <c r="EL9" i="3"/>
  <c r="EM7" i="3"/>
  <c r="EM6" i="3"/>
  <c r="EM9" i="3"/>
  <c r="EN7" i="3"/>
  <c r="EN6" i="3"/>
  <c r="EN9" i="3"/>
  <c r="EO7" i="3"/>
  <c r="EO6" i="3"/>
  <c r="EO9" i="3"/>
  <c r="EP7" i="3"/>
  <c r="EP6" i="3"/>
  <c r="EP9" i="3"/>
  <c r="EQ7" i="3"/>
  <c r="EQ6" i="3"/>
  <c r="EQ9" i="3"/>
  <c r="ER7" i="3"/>
  <c r="ER6" i="3"/>
  <c r="ER9" i="3"/>
  <c r="ES7" i="3"/>
  <c r="ES6" i="3"/>
  <c r="ES9" i="3"/>
  <c r="ET7" i="3"/>
  <c r="ET6" i="3"/>
  <c r="ET9" i="3"/>
  <c r="EU7" i="3"/>
  <c r="EU6" i="3"/>
  <c r="EU9" i="3"/>
  <c r="EV7" i="3"/>
  <c r="EV6" i="3"/>
  <c r="EV9" i="3"/>
  <c r="EW7" i="3"/>
  <c r="EW6" i="3"/>
  <c r="EW9" i="3"/>
  <c r="EX7" i="3"/>
  <c r="EX6" i="3"/>
  <c r="EX9" i="3"/>
  <c r="EY7" i="3"/>
  <c r="EY6" i="3"/>
  <c r="EY9" i="3"/>
  <c r="EZ7" i="3"/>
  <c r="EZ6" i="3"/>
  <c r="EZ9" i="3"/>
  <c r="FA7" i="3"/>
  <c r="FA6" i="3"/>
  <c r="FA9" i="3"/>
  <c r="FB7" i="3"/>
  <c r="FB6" i="3"/>
  <c r="FB9" i="3"/>
  <c r="FC7" i="3"/>
  <c r="FC6" i="3"/>
  <c r="FC9" i="3"/>
  <c r="FD7" i="3"/>
  <c r="FD6" i="3"/>
  <c r="FD9" i="3"/>
  <c r="FE7" i="3"/>
  <c r="FE6" i="3"/>
  <c r="FE9" i="3"/>
  <c r="FF7" i="3"/>
  <c r="FF6" i="3"/>
  <c r="FF9" i="3"/>
  <c r="FG7" i="3"/>
  <c r="FG6" i="3"/>
  <c r="FG9" i="3"/>
  <c r="FH7" i="3"/>
  <c r="FH6" i="3"/>
  <c r="FH9" i="3"/>
  <c r="FI7" i="3"/>
  <c r="FI6" i="3"/>
  <c r="FI9" i="3"/>
  <c r="FJ7" i="3"/>
  <c r="FJ6" i="3"/>
  <c r="FJ9" i="3"/>
  <c r="FK7" i="3"/>
  <c r="FK6" i="3"/>
  <c r="FK9" i="3"/>
  <c r="FL7" i="3"/>
  <c r="FL6" i="3"/>
  <c r="FL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CE10" i="3"/>
  <c r="CF10" i="3"/>
  <c r="CG10" i="3"/>
  <c r="CH10" i="3"/>
  <c r="CI10" i="3"/>
  <c r="CJ10" i="3"/>
  <c r="CK10" i="3"/>
  <c r="CL10" i="3"/>
  <c r="CM10" i="3"/>
  <c r="CN10" i="3"/>
  <c r="CO10" i="3"/>
  <c r="CP10" i="3"/>
  <c r="CQ10" i="3"/>
  <c r="CR10" i="3"/>
  <c r="CS10" i="3"/>
  <c r="CT10" i="3"/>
  <c r="CU10" i="3"/>
  <c r="CV10" i="3"/>
  <c r="CW10" i="3"/>
  <c r="CX10" i="3"/>
  <c r="CY10" i="3"/>
  <c r="CZ10" i="3"/>
  <c r="DA10" i="3"/>
  <c r="DB10" i="3"/>
  <c r="DC10" i="3"/>
  <c r="DD10" i="3"/>
  <c r="DE10" i="3"/>
  <c r="DF10" i="3"/>
  <c r="DG10" i="3"/>
  <c r="DH10" i="3"/>
  <c r="DI10" i="3"/>
  <c r="DJ10" i="3"/>
  <c r="DK10" i="3"/>
  <c r="DL10" i="3"/>
  <c r="DM10" i="3"/>
  <c r="DN10" i="3"/>
  <c r="DO10" i="3"/>
  <c r="DP10" i="3"/>
  <c r="DQ10" i="3"/>
  <c r="DR10" i="3"/>
  <c r="DS10" i="3"/>
  <c r="DT10" i="3"/>
  <c r="DU10" i="3"/>
  <c r="DV10" i="3"/>
  <c r="DW10" i="3"/>
  <c r="DX10" i="3"/>
  <c r="DY10" i="3"/>
  <c r="DZ10" i="3"/>
  <c r="EA10" i="3"/>
  <c r="EB10" i="3"/>
  <c r="EC10" i="3"/>
  <c r="ED10" i="3"/>
  <c r="EE10" i="3"/>
  <c r="EF10" i="3"/>
  <c r="EG10" i="3"/>
  <c r="EH10" i="3"/>
  <c r="EI10" i="3"/>
  <c r="EJ10" i="3"/>
  <c r="EK10" i="3"/>
  <c r="EL10" i="3"/>
  <c r="EM10" i="3"/>
  <c r="EN10" i="3"/>
  <c r="EO10" i="3"/>
  <c r="EP10" i="3"/>
  <c r="EQ10" i="3"/>
  <c r="ER10" i="3"/>
  <c r="ES10" i="3"/>
  <c r="ET10" i="3"/>
  <c r="EU10" i="3"/>
  <c r="EV10" i="3"/>
  <c r="EW10" i="3"/>
  <c r="EX10" i="3"/>
  <c r="EY10" i="3"/>
  <c r="EZ10" i="3"/>
  <c r="FA10" i="3"/>
  <c r="FB10" i="3"/>
  <c r="FC10" i="3"/>
  <c r="FD10" i="3"/>
  <c r="FE10" i="3"/>
  <c r="FF10" i="3"/>
  <c r="FG10" i="3"/>
  <c r="FH10" i="3"/>
  <c r="FI10" i="3"/>
  <c r="FJ10" i="3"/>
  <c r="FK10" i="3"/>
  <c r="FL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N11" i="3"/>
  <c r="CO11" i="3"/>
  <c r="CP11" i="3"/>
  <c r="CQ11" i="3"/>
  <c r="CR11" i="3"/>
  <c r="CS11" i="3"/>
  <c r="CT11" i="3"/>
  <c r="CU11" i="3"/>
  <c r="CV11" i="3"/>
  <c r="CW11" i="3"/>
  <c r="CX11" i="3"/>
  <c r="CY11" i="3"/>
  <c r="CZ11" i="3"/>
  <c r="DA11" i="3"/>
  <c r="DB11" i="3"/>
  <c r="DC11" i="3"/>
  <c r="DD11" i="3"/>
  <c r="DE11" i="3"/>
  <c r="DF11" i="3"/>
  <c r="DG11" i="3"/>
  <c r="DH11" i="3"/>
  <c r="DI11" i="3"/>
  <c r="DJ11" i="3"/>
  <c r="DK11" i="3"/>
  <c r="DL11" i="3"/>
  <c r="DM11" i="3"/>
  <c r="DN11" i="3"/>
  <c r="DO11" i="3"/>
  <c r="DP11" i="3"/>
  <c r="DQ11" i="3"/>
  <c r="DR11" i="3"/>
  <c r="DS11" i="3"/>
  <c r="DT11" i="3"/>
  <c r="DU11" i="3"/>
  <c r="DV11" i="3"/>
  <c r="DW11" i="3"/>
  <c r="DX11" i="3"/>
  <c r="DY11" i="3"/>
  <c r="DZ11" i="3"/>
  <c r="EA11" i="3"/>
  <c r="EB11" i="3"/>
  <c r="EC11" i="3"/>
  <c r="ED11" i="3"/>
  <c r="EE11" i="3"/>
  <c r="EF11" i="3"/>
  <c r="EG11" i="3"/>
  <c r="EH11" i="3"/>
  <c r="EI11" i="3"/>
  <c r="EJ11" i="3"/>
  <c r="EK11" i="3"/>
  <c r="EL11" i="3"/>
  <c r="EM11" i="3"/>
  <c r="EN11" i="3"/>
  <c r="EO11" i="3"/>
  <c r="EP11" i="3"/>
  <c r="EQ11" i="3"/>
  <c r="ER11" i="3"/>
  <c r="ES11" i="3"/>
  <c r="ET11" i="3"/>
  <c r="EU11" i="3"/>
  <c r="EV11" i="3"/>
  <c r="EW11" i="3"/>
  <c r="EX11" i="3"/>
  <c r="EY11" i="3"/>
  <c r="EZ11" i="3"/>
  <c r="FA11" i="3"/>
  <c r="FB11" i="3"/>
  <c r="FC11" i="3"/>
  <c r="FD11" i="3"/>
  <c r="FE11" i="3"/>
  <c r="FF11" i="3"/>
  <c r="FG11" i="3"/>
  <c r="FH11" i="3"/>
  <c r="FI11" i="3"/>
  <c r="FJ11" i="3"/>
  <c r="FK11" i="3"/>
  <c r="FL11" i="3"/>
  <c r="FL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CS13" i="3"/>
  <c r="CT13" i="3"/>
  <c r="CU13" i="3"/>
  <c r="CV13" i="3"/>
  <c r="CW13" i="3"/>
  <c r="CX13" i="3"/>
  <c r="CY13" i="3"/>
  <c r="CZ13" i="3"/>
  <c r="DA13" i="3"/>
  <c r="DB13" i="3"/>
  <c r="DC13" i="3"/>
  <c r="DD13" i="3"/>
  <c r="DE13" i="3"/>
  <c r="DF13" i="3"/>
  <c r="DG13" i="3"/>
  <c r="DH13" i="3"/>
  <c r="DI13" i="3"/>
  <c r="DJ13" i="3"/>
  <c r="DK13" i="3"/>
  <c r="DL13" i="3"/>
  <c r="DM13" i="3"/>
  <c r="DN13" i="3"/>
  <c r="DO13" i="3"/>
  <c r="DP13" i="3"/>
  <c r="DQ13" i="3"/>
  <c r="DR13" i="3"/>
  <c r="DS13" i="3"/>
  <c r="DT13" i="3"/>
  <c r="DU13" i="3"/>
  <c r="DV13" i="3"/>
  <c r="DW13" i="3"/>
  <c r="DX13" i="3"/>
  <c r="DY13" i="3"/>
  <c r="DZ13" i="3"/>
  <c r="EA13" i="3"/>
  <c r="EB13" i="3"/>
  <c r="EC13" i="3"/>
  <c r="ED13" i="3"/>
  <c r="EE13" i="3"/>
  <c r="EF13" i="3"/>
  <c r="EG13" i="3"/>
  <c r="EH13" i="3"/>
  <c r="EI13" i="3"/>
  <c r="EJ13" i="3"/>
  <c r="EK13" i="3"/>
  <c r="EL13" i="3"/>
  <c r="EM13" i="3"/>
  <c r="EN13" i="3"/>
  <c r="EO13" i="3"/>
  <c r="EP13" i="3"/>
  <c r="EQ13" i="3"/>
  <c r="ER13" i="3"/>
  <c r="ES13" i="3"/>
  <c r="ET13" i="3"/>
  <c r="EU13" i="3"/>
  <c r="EV13" i="3"/>
  <c r="EW13" i="3"/>
  <c r="EX13" i="3"/>
  <c r="EY13" i="3"/>
  <c r="EZ13" i="3"/>
  <c r="FA13" i="3"/>
  <c r="FB13" i="3"/>
  <c r="FC13" i="3"/>
  <c r="FD13" i="3"/>
  <c r="FE13" i="3"/>
  <c r="FF13" i="3"/>
  <c r="FG13" i="3"/>
  <c r="FH13" i="3"/>
  <c r="FI13" i="3"/>
  <c r="FJ13" i="3"/>
  <c r="FK13" i="3"/>
  <c r="FL13" i="3"/>
  <c r="FL14" i="3"/>
  <c r="B328" i="2"/>
  <c r="B329" i="2"/>
  <c r="B330" i="2"/>
  <c r="B331" i="2"/>
  <c r="B332" i="2"/>
  <c r="B333" i="2"/>
  <c r="B334" i="2"/>
  <c r="B335" i="2"/>
  <c r="B336" i="2"/>
  <c r="B337" i="2"/>
  <c r="B338" i="2"/>
  <c r="F147" i="2"/>
  <c r="FN318" i="2"/>
  <c r="FK12" i="3"/>
  <c r="FK14" i="3"/>
  <c r="FM318" i="2"/>
  <c r="FJ12" i="3"/>
  <c r="FJ14" i="3"/>
  <c r="FL318" i="2"/>
  <c r="FI12" i="3"/>
  <c r="FI14" i="3"/>
  <c r="FK318" i="2"/>
  <c r="FH12" i="3"/>
  <c r="FH14" i="3"/>
  <c r="FJ318" i="2"/>
  <c r="FG12" i="3"/>
  <c r="FG14" i="3"/>
  <c r="FI318" i="2"/>
  <c r="FF12" i="3"/>
  <c r="FF14" i="3"/>
  <c r="FH318" i="2"/>
  <c r="FE12" i="3"/>
  <c r="FE14" i="3"/>
  <c r="FG318" i="2"/>
  <c r="FD12" i="3"/>
  <c r="FD14" i="3"/>
  <c r="FF318" i="2"/>
  <c r="FC12" i="3"/>
  <c r="FC14" i="3"/>
  <c r="FE318" i="2"/>
  <c r="FB12" i="3"/>
  <c r="FB14" i="3"/>
  <c r="FD318" i="2"/>
  <c r="FA12" i="3"/>
  <c r="FA14" i="3"/>
  <c r="FC318" i="2"/>
  <c r="EZ12" i="3"/>
  <c r="EZ14" i="3"/>
  <c r="FB318" i="2"/>
  <c r="EY12" i="3"/>
  <c r="EY14" i="3"/>
  <c r="FA318" i="2"/>
  <c r="EX12" i="3"/>
  <c r="EX14" i="3"/>
  <c r="EZ318" i="2"/>
  <c r="EW12" i="3"/>
  <c r="EW14" i="3"/>
  <c r="EY318" i="2"/>
  <c r="EV12" i="3"/>
  <c r="EV14" i="3"/>
  <c r="EX318" i="2"/>
  <c r="EU12" i="3"/>
  <c r="EU14" i="3"/>
  <c r="EW318" i="2"/>
  <c r="ET12" i="3"/>
  <c r="ET14" i="3"/>
  <c r="EV318" i="2"/>
  <c r="ES12" i="3"/>
  <c r="ES14" i="3"/>
  <c r="EU318" i="2"/>
  <c r="ER12" i="3"/>
  <c r="ER14" i="3"/>
  <c r="ET318" i="2"/>
  <c r="EQ12" i="3"/>
  <c r="EQ14" i="3"/>
  <c r="ES318" i="2"/>
  <c r="EP12" i="3"/>
  <c r="EP14" i="3"/>
  <c r="ER318" i="2"/>
  <c r="EO12" i="3"/>
  <c r="EO14" i="3"/>
  <c r="EQ318" i="2"/>
  <c r="EN12" i="3"/>
  <c r="EN14" i="3"/>
  <c r="EP318" i="2"/>
  <c r="EM12" i="3"/>
  <c r="EM14" i="3"/>
  <c r="EO318" i="2"/>
  <c r="EL12" i="3"/>
  <c r="EL14" i="3"/>
  <c r="EN318" i="2"/>
  <c r="EK12" i="3"/>
  <c r="EK14" i="3"/>
  <c r="EM318" i="2"/>
  <c r="EJ12" i="3"/>
  <c r="EJ14" i="3"/>
  <c r="EL318" i="2"/>
  <c r="EI12" i="3"/>
  <c r="EI14" i="3"/>
  <c r="EK318" i="2"/>
  <c r="EH12" i="3"/>
  <c r="EH14" i="3"/>
  <c r="EJ318" i="2"/>
  <c r="EG12" i="3"/>
  <c r="EG14" i="3"/>
  <c r="EI318" i="2"/>
  <c r="EF12" i="3"/>
  <c r="EF14" i="3"/>
  <c r="EH318" i="2"/>
  <c r="EE12" i="3"/>
  <c r="EE14" i="3"/>
  <c r="EG318" i="2"/>
  <c r="ED12" i="3"/>
  <c r="ED14" i="3"/>
  <c r="EF318" i="2"/>
  <c r="M3" i="2"/>
  <c r="L4" i="2"/>
  <c r="M4" i="2"/>
  <c r="L5" i="2"/>
  <c r="M5" i="2"/>
  <c r="L6" i="2"/>
  <c r="M6" i="2"/>
  <c r="L7" i="2"/>
  <c r="M7" i="2"/>
  <c r="L8" i="2"/>
  <c r="M8" i="2"/>
  <c r="L9" i="2"/>
  <c r="M9" i="2"/>
  <c r="L10" i="2"/>
  <c r="M10" i="2"/>
  <c r="EE168" i="2" a="1"/>
  <c r="EE168" i="2"/>
  <c r="E3" i="2"/>
  <c r="EE172" i="2"/>
  <c r="M19" i="2"/>
  <c r="L20" i="2"/>
  <c r="M20" i="2"/>
  <c r="L21" i="2"/>
  <c r="M21" i="2"/>
  <c r="L22" i="2"/>
  <c r="M22" i="2"/>
  <c r="L23" i="2"/>
  <c r="M23" i="2"/>
  <c r="L24" i="2"/>
  <c r="M24" i="2"/>
  <c r="L25" i="2"/>
  <c r="M25" i="2"/>
  <c r="L26" i="2"/>
  <c r="M26" i="2"/>
  <c r="EE184" i="2" a="1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BC164" i="2"/>
  <c r="BD164" i="2"/>
  <c r="BE164" i="2"/>
  <c r="BF164" i="2"/>
  <c r="BG164" i="2"/>
  <c r="BH164" i="2"/>
  <c r="BI164" i="2"/>
  <c r="BJ164" i="2"/>
  <c r="BK164" i="2"/>
  <c r="BL164" i="2"/>
  <c r="BM164" i="2"/>
  <c r="BN164" i="2"/>
  <c r="BO164" i="2"/>
  <c r="BP164" i="2"/>
  <c r="BQ164" i="2"/>
  <c r="BR164" i="2"/>
  <c r="BS164" i="2"/>
  <c r="BT164" i="2"/>
  <c r="BU164" i="2"/>
  <c r="BV164" i="2"/>
  <c r="BW164" i="2"/>
  <c r="BX164" i="2"/>
  <c r="BY164" i="2"/>
  <c r="BZ164" i="2"/>
  <c r="CA164" i="2"/>
  <c r="CB164" i="2"/>
  <c r="CC164" i="2"/>
  <c r="CD164" i="2"/>
  <c r="CE164" i="2"/>
  <c r="CF164" i="2"/>
  <c r="CG164" i="2"/>
  <c r="CH164" i="2"/>
  <c r="CI164" i="2"/>
  <c r="CJ164" i="2"/>
  <c r="CK164" i="2"/>
  <c r="CL164" i="2"/>
  <c r="CM164" i="2"/>
  <c r="CN164" i="2"/>
  <c r="CO164" i="2"/>
  <c r="CP164" i="2"/>
  <c r="CQ164" i="2"/>
  <c r="CR164" i="2"/>
  <c r="CS164" i="2"/>
  <c r="CT164" i="2"/>
  <c r="CU164" i="2"/>
  <c r="CV164" i="2"/>
  <c r="CW164" i="2"/>
  <c r="CX164" i="2"/>
  <c r="CY164" i="2"/>
  <c r="CZ164" i="2"/>
  <c r="DA164" i="2"/>
  <c r="DB164" i="2"/>
  <c r="DC164" i="2"/>
  <c r="DD164" i="2"/>
  <c r="DE164" i="2"/>
  <c r="DF164" i="2"/>
  <c r="DG164" i="2"/>
  <c r="DH164" i="2"/>
  <c r="DI164" i="2"/>
  <c r="DJ164" i="2"/>
  <c r="DK164" i="2"/>
  <c r="DL164" i="2"/>
  <c r="DM164" i="2"/>
  <c r="DN164" i="2"/>
  <c r="DO164" i="2"/>
  <c r="DP164" i="2"/>
  <c r="DQ164" i="2"/>
  <c r="DR164" i="2"/>
  <c r="DS164" i="2"/>
  <c r="DT164" i="2"/>
  <c r="DU164" i="2"/>
  <c r="DV164" i="2"/>
  <c r="DW164" i="2"/>
  <c r="DX164" i="2"/>
  <c r="DY164" i="2"/>
  <c r="DZ164" i="2"/>
  <c r="EA164" i="2"/>
  <c r="EB164" i="2"/>
  <c r="EC164" i="2"/>
  <c r="ED164" i="2"/>
  <c r="EE164" i="2"/>
  <c r="EE163" i="2"/>
  <c r="D3" i="2"/>
  <c r="EE169" i="2"/>
  <c r="EE170" i="2"/>
  <c r="EE171" i="2"/>
  <c r="EE173" i="2"/>
  <c r="EE176" i="2"/>
  <c r="EE177" i="2"/>
  <c r="EE178" i="2"/>
  <c r="EE179" i="2"/>
  <c r="EE184" i="2"/>
  <c r="E19" i="2"/>
  <c r="D19" i="2"/>
  <c r="EE185" i="2"/>
  <c r="EE186" i="2"/>
  <c r="EE187" i="2"/>
  <c r="EE188" i="2"/>
  <c r="EE189" i="2"/>
  <c r="EE190" i="2"/>
  <c r="EE191" i="2"/>
  <c r="EE192" i="2"/>
  <c r="EE193" i="2"/>
  <c r="EE194" i="2"/>
  <c r="EE195" i="2"/>
  <c r="EE196" i="2"/>
  <c r="M35" i="2"/>
  <c r="L36" i="2"/>
  <c r="M36" i="2"/>
  <c r="L37" i="2"/>
  <c r="M37" i="2"/>
  <c r="L38" i="2"/>
  <c r="M38" i="2"/>
  <c r="L39" i="2"/>
  <c r="M39" i="2"/>
  <c r="L40" i="2"/>
  <c r="M40" i="2"/>
  <c r="L41" i="2"/>
  <c r="M41" i="2"/>
  <c r="L42" i="2"/>
  <c r="M42" i="2"/>
  <c r="EE200" i="2" a="1"/>
  <c r="E35" i="2"/>
  <c r="D35" i="2"/>
  <c r="EE201" i="2"/>
  <c r="EE202" i="2"/>
  <c r="EE203" i="2"/>
  <c r="EE204" i="2"/>
  <c r="EE205" i="2"/>
  <c r="EE200" i="2"/>
  <c r="EE208" i="2"/>
  <c r="EE209" i="2"/>
  <c r="EE210" i="2"/>
  <c r="EE211" i="2"/>
  <c r="M51" i="2"/>
  <c r="L52" i="2"/>
  <c r="M52" i="2"/>
  <c r="L53" i="2"/>
  <c r="M53" i="2"/>
  <c r="L54" i="2"/>
  <c r="M54" i="2"/>
  <c r="L55" i="2"/>
  <c r="M55" i="2"/>
  <c r="L56" i="2"/>
  <c r="M56" i="2"/>
  <c r="L57" i="2"/>
  <c r="M57" i="2"/>
  <c r="L58" i="2"/>
  <c r="M58" i="2"/>
  <c r="EE216" i="2" a="1"/>
  <c r="E51" i="2"/>
  <c r="D51" i="2"/>
  <c r="EE217" i="2"/>
  <c r="EE218" i="2"/>
  <c r="EE219" i="2"/>
  <c r="EE220" i="2"/>
  <c r="EE221" i="2"/>
  <c r="EE216" i="2"/>
  <c r="EE224" i="2"/>
  <c r="EE225" i="2"/>
  <c r="EE226" i="2"/>
  <c r="EE227" i="2"/>
  <c r="M67" i="2"/>
  <c r="L68" i="2"/>
  <c r="M68" i="2"/>
  <c r="L69" i="2"/>
  <c r="M69" i="2"/>
  <c r="L70" i="2"/>
  <c r="M70" i="2"/>
  <c r="L71" i="2"/>
  <c r="M71" i="2"/>
  <c r="L72" i="2"/>
  <c r="M72" i="2"/>
  <c r="L73" i="2"/>
  <c r="M73" i="2"/>
  <c r="L74" i="2"/>
  <c r="M74" i="2"/>
  <c r="EE232" i="2" a="1"/>
  <c r="E67" i="2"/>
  <c r="D67" i="2"/>
  <c r="EE233" i="2"/>
  <c r="EE234" i="2"/>
  <c r="EE235" i="2"/>
  <c r="EE236" i="2"/>
  <c r="EE237" i="2"/>
  <c r="EE232" i="2"/>
  <c r="EE240" i="2"/>
  <c r="EE241" i="2"/>
  <c r="EE242" i="2"/>
  <c r="EE243" i="2"/>
  <c r="M83" i="2"/>
  <c r="L84" i="2"/>
  <c r="M84" i="2"/>
  <c r="L85" i="2"/>
  <c r="M85" i="2"/>
  <c r="L86" i="2"/>
  <c r="M86" i="2"/>
  <c r="L87" i="2"/>
  <c r="M87" i="2"/>
  <c r="L88" i="2"/>
  <c r="M88" i="2"/>
  <c r="L89" i="2"/>
  <c r="M89" i="2"/>
  <c r="L90" i="2"/>
  <c r="M90" i="2"/>
  <c r="EE248" i="2" a="1"/>
  <c r="E83" i="2"/>
  <c r="D83" i="2"/>
  <c r="EE249" i="2"/>
  <c r="EE250" i="2"/>
  <c r="EE251" i="2"/>
  <c r="EE252" i="2"/>
  <c r="EE253" i="2"/>
  <c r="EE248" i="2"/>
  <c r="EE256" i="2"/>
  <c r="EE257" i="2"/>
  <c r="EE258" i="2"/>
  <c r="EE259" i="2"/>
  <c r="M99" i="2"/>
  <c r="L100" i="2"/>
  <c r="M100" i="2"/>
  <c r="L101" i="2"/>
  <c r="M101" i="2"/>
  <c r="L102" i="2"/>
  <c r="M102" i="2"/>
  <c r="L103" i="2"/>
  <c r="M103" i="2"/>
  <c r="L104" i="2"/>
  <c r="M104" i="2"/>
  <c r="L105" i="2"/>
  <c r="M105" i="2"/>
  <c r="L106" i="2"/>
  <c r="M106" i="2"/>
  <c r="EE264" i="2" a="1"/>
  <c r="E99" i="2"/>
  <c r="D99" i="2"/>
  <c r="EE265" i="2"/>
  <c r="EE266" i="2"/>
  <c r="EE267" i="2"/>
  <c r="EE268" i="2"/>
  <c r="EE269" i="2"/>
  <c r="EE264" i="2"/>
  <c r="EE272" i="2"/>
  <c r="EE273" i="2"/>
  <c r="EE274" i="2"/>
  <c r="EE275" i="2"/>
  <c r="M115" i="2"/>
  <c r="L116" i="2"/>
  <c r="M116" i="2"/>
  <c r="L117" i="2"/>
  <c r="M117" i="2"/>
  <c r="L118" i="2"/>
  <c r="M118" i="2"/>
  <c r="L119" i="2"/>
  <c r="M119" i="2"/>
  <c r="L120" i="2"/>
  <c r="M120" i="2"/>
  <c r="L121" i="2"/>
  <c r="M121" i="2"/>
  <c r="L122" i="2"/>
  <c r="M122" i="2"/>
  <c r="EE280" i="2" a="1"/>
  <c r="E115" i="2"/>
  <c r="D115" i="2"/>
  <c r="EE281" i="2"/>
  <c r="EE282" i="2"/>
  <c r="EE283" i="2"/>
  <c r="EE284" i="2"/>
  <c r="EE285" i="2"/>
  <c r="EE280" i="2"/>
  <c r="EE288" i="2"/>
  <c r="EE289" i="2"/>
  <c r="EE290" i="2"/>
  <c r="EE291" i="2"/>
  <c r="M131" i="2"/>
  <c r="L132" i="2"/>
  <c r="M132" i="2"/>
  <c r="L133" i="2"/>
  <c r="M133" i="2"/>
  <c r="L134" i="2"/>
  <c r="M134" i="2"/>
  <c r="L135" i="2"/>
  <c r="M135" i="2"/>
  <c r="L136" i="2"/>
  <c r="M136" i="2"/>
  <c r="L137" i="2"/>
  <c r="M137" i="2"/>
  <c r="L138" i="2"/>
  <c r="M138" i="2"/>
  <c r="EE296" i="2" a="1"/>
  <c r="E131" i="2"/>
  <c r="D131" i="2"/>
  <c r="EE297" i="2"/>
  <c r="EE298" i="2"/>
  <c r="EE299" i="2"/>
  <c r="EE300" i="2"/>
  <c r="EE301" i="2"/>
  <c r="EE296" i="2"/>
  <c r="EE304" i="2"/>
  <c r="EE305" i="2"/>
  <c r="EE306" i="2"/>
  <c r="EE307" i="2"/>
  <c r="EE312" i="2" a="1"/>
  <c r="D147" i="2"/>
  <c r="EE313" i="2"/>
  <c r="EE314" i="2"/>
  <c r="EE315" i="2"/>
  <c r="EE316" i="2"/>
  <c r="EE317" i="2"/>
  <c r="EE312" i="2"/>
  <c r="EE320" i="2"/>
  <c r="EE321" i="2"/>
  <c r="EE322" i="2"/>
  <c r="EE323" i="2"/>
  <c r="C167" i="2"/>
  <c r="C328" i="2"/>
  <c r="EE328" i="2"/>
  <c r="A19" i="2"/>
  <c r="C183" i="2"/>
  <c r="C329" i="2"/>
  <c r="EE329" i="2"/>
  <c r="A35" i="2"/>
  <c r="C199" i="2"/>
  <c r="C330" i="2"/>
  <c r="EE330" i="2"/>
  <c r="A51" i="2"/>
  <c r="C215" i="2"/>
  <c r="C331" i="2"/>
  <c r="EE331" i="2"/>
  <c r="A67" i="2"/>
  <c r="C231" i="2"/>
  <c r="C332" i="2"/>
  <c r="EE332" i="2"/>
  <c r="A83" i="2"/>
  <c r="C247" i="2"/>
  <c r="C333" i="2"/>
  <c r="EE333" i="2"/>
  <c r="A99" i="2"/>
  <c r="C263" i="2"/>
  <c r="C334" i="2"/>
  <c r="EE334" i="2"/>
  <c r="A115" i="2"/>
  <c r="C279" i="2"/>
  <c r="C335" i="2"/>
  <c r="EE335" i="2"/>
  <c r="A131" i="2"/>
  <c r="C295" i="2"/>
  <c r="C336" i="2"/>
  <c r="EE336" i="2"/>
  <c r="A147" i="2"/>
  <c r="C311" i="2"/>
  <c r="C337" i="2"/>
  <c r="EE337" i="2"/>
  <c r="EE338" i="2"/>
  <c r="EE339" i="2"/>
  <c r="ED6" i="4"/>
  <c r="ED7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AY2" i="4"/>
  <c r="AZ2" i="4"/>
  <c r="BA2" i="4"/>
  <c r="BB2" i="4"/>
  <c r="BC2" i="4"/>
  <c r="BD2" i="4"/>
  <c r="BE2" i="4"/>
  <c r="BF2" i="4"/>
  <c r="BG2" i="4"/>
  <c r="BH2" i="4"/>
  <c r="BI2" i="4"/>
  <c r="BJ2" i="4"/>
  <c r="BK2" i="4"/>
  <c r="BL2" i="4"/>
  <c r="BM2" i="4"/>
  <c r="BN2" i="4"/>
  <c r="BO2" i="4"/>
  <c r="BP2" i="4"/>
  <c r="BQ2" i="4"/>
  <c r="BR2" i="4"/>
  <c r="BS2" i="4"/>
  <c r="BT2" i="4"/>
  <c r="BU2" i="4"/>
  <c r="BV2" i="4"/>
  <c r="BW2" i="4"/>
  <c r="BX2" i="4"/>
  <c r="BY2" i="4"/>
  <c r="BZ2" i="4"/>
  <c r="CA2" i="4"/>
  <c r="CB2" i="4"/>
  <c r="CC2" i="4"/>
  <c r="CD2" i="4"/>
  <c r="CE2" i="4"/>
  <c r="CF2" i="4"/>
  <c r="CG2" i="4"/>
  <c r="CH2" i="4"/>
  <c r="CI2" i="4"/>
  <c r="CJ2" i="4"/>
  <c r="CK2" i="4"/>
  <c r="CL2" i="4"/>
  <c r="CM2" i="4"/>
  <c r="CN2" i="4"/>
  <c r="CO2" i="4"/>
  <c r="CP2" i="4"/>
  <c r="CQ2" i="4"/>
  <c r="CR2" i="4"/>
  <c r="CS2" i="4"/>
  <c r="CT2" i="4"/>
  <c r="CU2" i="4"/>
  <c r="CV2" i="4"/>
  <c r="CW2" i="4"/>
  <c r="CX2" i="4"/>
  <c r="CY2" i="4"/>
  <c r="CZ2" i="4"/>
  <c r="DA2" i="4"/>
  <c r="DB2" i="4"/>
  <c r="DC2" i="4"/>
  <c r="DD2" i="4"/>
  <c r="DE2" i="4"/>
  <c r="DF2" i="4"/>
  <c r="DG2" i="4"/>
  <c r="DH2" i="4"/>
  <c r="DI2" i="4"/>
  <c r="DJ2" i="4"/>
  <c r="DK2" i="4"/>
  <c r="DL2" i="4"/>
  <c r="DM2" i="4"/>
  <c r="DN2" i="4"/>
  <c r="DO2" i="4"/>
  <c r="DP2" i="4"/>
  <c r="DQ2" i="4"/>
  <c r="DR2" i="4"/>
  <c r="DS2" i="4"/>
  <c r="DT2" i="4"/>
  <c r="DU2" i="4"/>
  <c r="DV2" i="4"/>
  <c r="DW2" i="4"/>
  <c r="DX2" i="4"/>
  <c r="DY2" i="4"/>
  <c r="DZ2" i="4"/>
  <c r="EA2" i="4"/>
  <c r="EB2" i="4"/>
  <c r="EC2" i="4"/>
  <c r="ED2" i="4"/>
  <c r="ED1" i="4"/>
  <c r="C16" i="1"/>
  <c r="D16" i="1"/>
  <c r="E16" i="1"/>
  <c r="F16" i="1"/>
  <c r="G16" i="1"/>
  <c r="H16" i="1"/>
  <c r="I16" i="1"/>
  <c r="J16" i="1"/>
  <c r="K16" i="1"/>
  <c r="L16" i="1"/>
  <c r="ED8" i="4"/>
  <c r="ED168" i="2" a="1"/>
  <c r="ED168" i="2"/>
  <c r="ED172" i="2"/>
  <c r="ED184" i="2" a="1"/>
  <c r="ED163" i="2"/>
  <c r="ED169" i="2"/>
  <c r="ED170" i="2"/>
  <c r="ED171" i="2"/>
  <c r="ED173" i="2"/>
  <c r="ED176" i="2"/>
  <c r="ED177" i="2"/>
  <c r="ED178" i="2"/>
  <c r="ED179" i="2"/>
  <c r="ED184" i="2"/>
  <c r="ED185" i="2"/>
  <c r="ED186" i="2"/>
  <c r="ED187" i="2"/>
  <c r="ED188" i="2"/>
  <c r="ED189" i="2"/>
  <c r="ED190" i="2"/>
  <c r="ED191" i="2"/>
  <c r="ED192" i="2"/>
  <c r="ED193" i="2"/>
  <c r="ED194" i="2"/>
  <c r="ED195" i="2"/>
  <c r="ED196" i="2"/>
  <c r="ED200" i="2" a="1"/>
  <c r="ED201" i="2"/>
  <c r="ED202" i="2"/>
  <c r="ED203" i="2"/>
  <c r="ED204" i="2"/>
  <c r="ED205" i="2"/>
  <c r="ED200" i="2"/>
  <c r="ED208" i="2"/>
  <c r="ED209" i="2"/>
  <c r="ED210" i="2"/>
  <c r="ED211" i="2"/>
  <c r="ED216" i="2" a="1"/>
  <c r="ED217" i="2"/>
  <c r="ED218" i="2"/>
  <c r="ED219" i="2"/>
  <c r="ED220" i="2"/>
  <c r="ED221" i="2"/>
  <c r="ED216" i="2"/>
  <c r="ED224" i="2"/>
  <c r="ED225" i="2"/>
  <c r="ED226" i="2"/>
  <c r="ED227" i="2"/>
  <c r="ED232" i="2" a="1"/>
  <c r="ED233" i="2"/>
  <c r="ED234" i="2"/>
  <c r="ED235" i="2"/>
  <c r="ED236" i="2"/>
  <c r="ED237" i="2"/>
  <c r="ED232" i="2"/>
  <c r="ED240" i="2"/>
  <c r="ED241" i="2"/>
  <c r="ED242" i="2"/>
  <c r="ED243" i="2"/>
  <c r="ED248" i="2" a="1"/>
  <c r="ED249" i="2"/>
  <c r="ED250" i="2"/>
  <c r="ED251" i="2"/>
  <c r="ED252" i="2"/>
  <c r="ED253" i="2"/>
  <c r="ED248" i="2"/>
  <c r="ED256" i="2"/>
  <c r="ED257" i="2"/>
  <c r="ED258" i="2"/>
  <c r="ED259" i="2"/>
  <c r="ED264" i="2" a="1"/>
  <c r="ED265" i="2"/>
  <c r="ED266" i="2"/>
  <c r="ED267" i="2"/>
  <c r="ED268" i="2"/>
  <c r="ED269" i="2"/>
  <c r="ED264" i="2"/>
  <c r="ED272" i="2"/>
  <c r="ED273" i="2"/>
  <c r="ED274" i="2"/>
  <c r="ED275" i="2"/>
  <c r="ED280" i="2" a="1"/>
  <c r="ED281" i="2"/>
  <c r="ED282" i="2"/>
  <c r="ED283" i="2"/>
  <c r="ED284" i="2"/>
  <c r="ED285" i="2"/>
  <c r="ED280" i="2"/>
  <c r="ED288" i="2"/>
  <c r="ED289" i="2"/>
  <c r="ED290" i="2"/>
  <c r="ED291" i="2"/>
  <c r="ED296" i="2" a="1"/>
  <c r="ED297" i="2"/>
  <c r="ED298" i="2"/>
  <c r="ED299" i="2"/>
  <c r="ED300" i="2"/>
  <c r="ED301" i="2"/>
  <c r="ED296" i="2"/>
  <c r="ED304" i="2"/>
  <c r="ED305" i="2"/>
  <c r="ED306" i="2"/>
  <c r="ED307" i="2"/>
  <c r="ED312" i="2" a="1"/>
  <c r="ED313" i="2"/>
  <c r="ED314" i="2"/>
  <c r="ED315" i="2"/>
  <c r="ED316" i="2"/>
  <c r="ED317" i="2"/>
  <c r="ED312" i="2"/>
  <c r="ED320" i="2"/>
  <c r="ED321" i="2"/>
  <c r="ED322" i="2"/>
  <c r="ED323" i="2"/>
  <c r="ED328" i="2"/>
  <c r="ED329" i="2"/>
  <c r="ED330" i="2"/>
  <c r="ED331" i="2"/>
  <c r="ED332" i="2"/>
  <c r="ED333" i="2"/>
  <c r="ED334" i="2"/>
  <c r="ED335" i="2"/>
  <c r="ED336" i="2"/>
  <c r="ED337" i="2"/>
  <c r="ED338" i="2"/>
  <c r="ED339" i="2"/>
  <c r="EC6" i="4"/>
  <c r="EC7" i="4"/>
  <c r="EC1" i="4"/>
  <c r="EC8" i="4"/>
  <c r="EC168" i="2" a="1"/>
  <c r="EC168" i="2"/>
  <c r="EC172" i="2"/>
  <c r="EC184" i="2" a="1"/>
  <c r="EC163" i="2"/>
  <c r="EC169" i="2"/>
  <c r="EC170" i="2"/>
  <c r="EC171" i="2"/>
  <c r="EC173" i="2"/>
  <c r="EC176" i="2"/>
  <c r="EC177" i="2"/>
  <c r="EC178" i="2"/>
  <c r="EC179" i="2"/>
  <c r="EC184" i="2"/>
  <c r="EC185" i="2"/>
  <c r="EC186" i="2"/>
  <c r="EC187" i="2"/>
  <c r="EC188" i="2"/>
  <c r="EC189" i="2"/>
  <c r="EC192" i="2"/>
  <c r="EC193" i="2"/>
  <c r="EC194" i="2"/>
  <c r="EC195" i="2"/>
  <c r="EC200" i="2" a="1"/>
  <c r="EC201" i="2"/>
  <c r="EC202" i="2"/>
  <c r="EC203" i="2"/>
  <c r="EC204" i="2"/>
  <c r="EC205" i="2"/>
  <c r="EC200" i="2"/>
  <c r="EC208" i="2"/>
  <c r="EC209" i="2"/>
  <c r="EC210" i="2"/>
  <c r="EC211" i="2"/>
  <c r="EC216" i="2" a="1"/>
  <c r="EC217" i="2"/>
  <c r="EC218" i="2"/>
  <c r="EC219" i="2"/>
  <c r="EC220" i="2"/>
  <c r="EC221" i="2"/>
  <c r="EC216" i="2"/>
  <c r="EC224" i="2"/>
  <c r="EC225" i="2"/>
  <c r="EC226" i="2"/>
  <c r="EC227" i="2"/>
  <c r="EC232" i="2" a="1"/>
  <c r="EC233" i="2"/>
  <c r="EC234" i="2"/>
  <c r="EC235" i="2"/>
  <c r="EC236" i="2"/>
  <c r="EC237" i="2"/>
  <c r="EC232" i="2"/>
  <c r="EC240" i="2"/>
  <c r="EC241" i="2"/>
  <c r="EC242" i="2"/>
  <c r="EC243" i="2"/>
  <c r="EC248" i="2" a="1"/>
  <c r="EC249" i="2"/>
  <c r="EC250" i="2"/>
  <c r="EC251" i="2"/>
  <c r="EC252" i="2"/>
  <c r="EC253" i="2"/>
  <c r="EC248" i="2"/>
  <c r="EC256" i="2"/>
  <c r="EC257" i="2"/>
  <c r="EC258" i="2"/>
  <c r="EC259" i="2"/>
  <c r="EC264" i="2" a="1"/>
  <c r="EC265" i="2"/>
  <c r="EC266" i="2"/>
  <c r="EC267" i="2"/>
  <c r="EC268" i="2"/>
  <c r="EC269" i="2"/>
  <c r="EC264" i="2"/>
  <c r="EC272" i="2"/>
  <c r="EC273" i="2"/>
  <c r="EC274" i="2"/>
  <c r="EC275" i="2"/>
  <c r="EC280" i="2" a="1"/>
  <c r="EC281" i="2"/>
  <c r="EC282" i="2"/>
  <c r="EC283" i="2"/>
  <c r="EC284" i="2"/>
  <c r="EC285" i="2"/>
  <c r="EC280" i="2"/>
  <c r="EC288" i="2"/>
  <c r="EC289" i="2"/>
  <c r="EC290" i="2"/>
  <c r="EC291" i="2"/>
  <c r="EC296" i="2" a="1"/>
  <c r="EC297" i="2"/>
  <c r="EC298" i="2"/>
  <c r="EC299" i="2"/>
  <c r="EC300" i="2"/>
  <c r="EC301" i="2"/>
  <c r="EC296" i="2"/>
  <c r="EC304" i="2"/>
  <c r="EC305" i="2"/>
  <c r="EC306" i="2"/>
  <c r="EC307" i="2"/>
  <c r="EC312" i="2" a="1"/>
  <c r="EC313" i="2"/>
  <c r="EC314" i="2"/>
  <c r="EC315" i="2"/>
  <c r="EC316" i="2"/>
  <c r="EC317" i="2"/>
  <c r="EC312" i="2"/>
  <c r="EC320" i="2"/>
  <c r="EC321" i="2"/>
  <c r="EC322" i="2"/>
  <c r="EC323" i="2"/>
  <c r="EC328" i="2"/>
  <c r="EC329" i="2"/>
  <c r="EC330" i="2"/>
  <c r="EC331" i="2"/>
  <c r="EC332" i="2"/>
  <c r="EC333" i="2"/>
  <c r="EC334" i="2"/>
  <c r="EC335" i="2"/>
  <c r="EC336" i="2"/>
  <c r="EC337" i="2"/>
  <c r="EC338" i="2"/>
  <c r="EC339" i="2"/>
  <c r="EB6" i="4"/>
  <c r="EB7" i="4"/>
  <c r="EB1" i="4"/>
  <c r="EB8" i="4"/>
  <c r="EB168" i="2" a="1"/>
  <c r="EB168" i="2"/>
  <c r="EB172" i="2"/>
  <c r="EB184" i="2" a="1"/>
  <c r="EB163" i="2"/>
  <c r="EB169" i="2"/>
  <c r="EB170" i="2"/>
  <c r="EB171" i="2"/>
  <c r="EB173" i="2"/>
  <c r="EB176" i="2"/>
  <c r="EB177" i="2"/>
  <c r="EB178" i="2"/>
  <c r="EB179" i="2"/>
  <c r="EB184" i="2"/>
  <c r="EB185" i="2"/>
  <c r="EB186" i="2"/>
  <c r="EB187" i="2"/>
  <c r="EB188" i="2"/>
  <c r="EB189" i="2"/>
  <c r="EB192" i="2"/>
  <c r="EB193" i="2"/>
  <c r="EB194" i="2"/>
  <c r="EB195" i="2"/>
  <c r="EB200" i="2" a="1"/>
  <c r="EB201" i="2"/>
  <c r="EB202" i="2"/>
  <c r="EB203" i="2"/>
  <c r="EB204" i="2"/>
  <c r="EB205" i="2"/>
  <c r="EB200" i="2"/>
  <c r="EB208" i="2"/>
  <c r="EB209" i="2"/>
  <c r="EB210" i="2"/>
  <c r="EB211" i="2"/>
  <c r="EB216" i="2" a="1"/>
  <c r="EB217" i="2"/>
  <c r="EB218" i="2"/>
  <c r="EB219" i="2"/>
  <c r="EB220" i="2"/>
  <c r="EB221" i="2"/>
  <c r="EB216" i="2"/>
  <c r="EB224" i="2"/>
  <c r="EB225" i="2"/>
  <c r="EB226" i="2"/>
  <c r="EB227" i="2"/>
  <c r="EB232" i="2" a="1"/>
  <c r="EB233" i="2"/>
  <c r="EB234" i="2"/>
  <c r="EB235" i="2"/>
  <c r="EB236" i="2"/>
  <c r="EB237" i="2"/>
  <c r="EB232" i="2"/>
  <c r="EB240" i="2"/>
  <c r="EB241" i="2"/>
  <c r="EB242" i="2"/>
  <c r="EB243" i="2"/>
  <c r="EB248" i="2" a="1"/>
  <c r="EB249" i="2"/>
  <c r="EB250" i="2"/>
  <c r="EB251" i="2"/>
  <c r="EB252" i="2"/>
  <c r="EB253" i="2"/>
  <c r="EB248" i="2"/>
  <c r="EB256" i="2"/>
  <c r="EB257" i="2"/>
  <c r="EB258" i="2"/>
  <c r="EB259" i="2"/>
  <c r="EB264" i="2" a="1"/>
  <c r="EB265" i="2"/>
  <c r="EB266" i="2"/>
  <c r="EB267" i="2"/>
  <c r="EB268" i="2"/>
  <c r="EB269" i="2"/>
  <c r="EB264" i="2"/>
  <c r="EB272" i="2"/>
  <c r="EB273" i="2"/>
  <c r="EB274" i="2"/>
  <c r="EB275" i="2"/>
  <c r="EB280" i="2" a="1"/>
  <c r="EB281" i="2"/>
  <c r="EB282" i="2"/>
  <c r="EB283" i="2"/>
  <c r="EB284" i="2"/>
  <c r="EB285" i="2"/>
  <c r="EB280" i="2"/>
  <c r="EB288" i="2"/>
  <c r="EB289" i="2"/>
  <c r="EB290" i="2"/>
  <c r="EB291" i="2"/>
  <c r="EB296" i="2" a="1"/>
  <c r="EB297" i="2"/>
  <c r="EB298" i="2"/>
  <c r="EB299" i="2"/>
  <c r="EB300" i="2"/>
  <c r="EB301" i="2"/>
  <c r="EB296" i="2"/>
  <c r="EB304" i="2"/>
  <c r="EB305" i="2"/>
  <c r="EB306" i="2"/>
  <c r="EB307" i="2"/>
  <c r="EB312" i="2" a="1"/>
  <c r="EB313" i="2"/>
  <c r="EB314" i="2"/>
  <c r="EB315" i="2"/>
  <c r="EB316" i="2"/>
  <c r="EB317" i="2"/>
  <c r="EB312" i="2"/>
  <c r="EB320" i="2"/>
  <c r="EB321" i="2"/>
  <c r="EB322" i="2"/>
  <c r="EB323" i="2"/>
  <c r="EB328" i="2"/>
  <c r="EB329" i="2"/>
  <c r="EB330" i="2"/>
  <c r="EB331" i="2"/>
  <c r="EB332" i="2"/>
  <c r="EB333" i="2"/>
  <c r="EB334" i="2"/>
  <c r="EB335" i="2"/>
  <c r="EB336" i="2"/>
  <c r="EB337" i="2"/>
  <c r="EB338" i="2"/>
  <c r="EB339" i="2"/>
  <c r="EA6" i="4"/>
  <c r="EA7" i="4"/>
  <c r="EA1" i="4"/>
  <c r="EA8" i="4"/>
  <c r="EA168" i="2" a="1"/>
  <c r="EA168" i="2"/>
  <c r="EA172" i="2"/>
  <c r="EA184" i="2" a="1"/>
  <c r="EA163" i="2"/>
  <c r="EA169" i="2"/>
  <c r="EA170" i="2"/>
  <c r="EA171" i="2"/>
  <c r="EA173" i="2"/>
  <c r="EA176" i="2"/>
  <c r="EA177" i="2"/>
  <c r="EA178" i="2"/>
  <c r="EA179" i="2"/>
  <c r="EA184" i="2"/>
  <c r="EA185" i="2"/>
  <c r="EA186" i="2"/>
  <c r="EA187" i="2"/>
  <c r="EA188" i="2"/>
  <c r="EA189" i="2"/>
  <c r="EA192" i="2"/>
  <c r="EA193" i="2"/>
  <c r="EA194" i="2"/>
  <c r="EA195" i="2"/>
  <c r="EA200" i="2" a="1"/>
  <c r="EA201" i="2"/>
  <c r="EA202" i="2"/>
  <c r="EA203" i="2"/>
  <c r="EA204" i="2"/>
  <c r="EA205" i="2"/>
  <c r="EA200" i="2"/>
  <c r="EA208" i="2"/>
  <c r="EA209" i="2"/>
  <c r="EA210" i="2"/>
  <c r="EA211" i="2"/>
  <c r="EA216" i="2" a="1"/>
  <c r="EA217" i="2"/>
  <c r="EA218" i="2"/>
  <c r="EA219" i="2"/>
  <c r="EA220" i="2"/>
  <c r="EA221" i="2"/>
  <c r="EA216" i="2"/>
  <c r="EA224" i="2"/>
  <c r="EA225" i="2"/>
  <c r="EA226" i="2"/>
  <c r="EA227" i="2"/>
  <c r="EA232" i="2" a="1"/>
  <c r="EA233" i="2"/>
  <c r="EA234" i="2"/>
  <c r="EA235" i="2"/>
  <c r="EA236" i="2"/>
  <c r="EA237" i="2"/>
  <c r="EA232" i="2"/>
  <c r="EA240" i="2"/>
  <c r="EA241" i="2"/>
  <c r="EA242" i="2"/>
  <c r="EA243" i="2"/>
  <c r="EA248" i="2" a="1"/>
  <c r="EA249" i="2"/>
  <c r="EA250" i="2"/>
  <c r="EA251" i="2"/>
  <c r="EA252" i="2"/>
  <c r="EA253" i="2"/>
  <c r="EA248" i="2"/>
  <c r="EA256" i="2"/>
  <c r="EA257" i="2"/>
  <c r="EA258" i="2"/>
  <c r="EA259" i="2"/>
  <c r="EA264" i="2" a="1"/>
  <c r="EA265" i="2"/>
  <c r="EA266" i="2"/>
  <c r="EA267" i="2"/>
  <c r="EA268" i="2"/>
  <c r="EA269" i="2"/>
  <c r="EA264" i="2"/>
  <c r="EA272" i="2"/>
  <c r="EA273" i="2"/>
  <c r="EA274" i="2"/>
  <c r="EA275" i="2"/>
  <c r="EA280" i="2" a="1"/>
  <c r="EA281" i="2"/>
  <c r="EA282" i="2"/>
  <c r="EA283" i="2"/>
  <c r="EA284" i="2"/>
  <c r="EA285" i="2"/>
  <c r="EA280" i="2"/>
  <c r="EA288" i="2"/>
  <c r="EA289" i="2"/>
  <c r="EA290" i="2"/>
  <c r="EA291" i="2"/>
  <c r="EA296" i="2" a="1"/>
  <c r="EA297" i="2"/>
  <c r="EA298" i="2"/>
  <c r="EA299" i="2"/>
  <c r="EA300" i="2"/>
  <c r="EA301" i="2"/>
  <c r="EA296" i="2"/>
  <c r="EA304" i="2"/>
  <c r="EA305" i="2"/>
  <c r="EA306" i="2"/>
  <c r="EA307" i="2"/>
  <c r="EA312" i="2" a="1"/>
  <c r="EA313" i="2"/>
  <c r="EA314" i="2"/>
  <c r="EA315" i="2"/>
  <c r="EA316" i="2"/>
  <c r="EA317" i="2"/>
  <c r="EA312" i="2"/>
  <c r="EA320" i="2"/>
  <c r="EA321" i="2"/>
  <c r="EA322" i="2"/>
  <c r="EA323" i="2"/>
  <c r="EA328" i="2"/>
  <c r="EA329" i="2"/>
  <c r="EA330" i="2"/>
  <c r="EA331" i="2"/>
  <c r="EA332" i="2"/>
  <c r="EA333" i="2"/>
  <c r="EA334" i="2"/>
  <c r="EA335" i="2"/>
  <c r="EA336" i="2"/>
  <c r="EA337" i="2"/>
  <c r="EA338" i="2"/>
  <c r="EA339" i="2"/>
  <c r="DZ6" i="4"/>
  <c r="DZ7" i="4"/>
  <c r="DZ1" i="4"/>
  <c r="DZ8" i="4"/>
  <c r="DZ168" i="2" a="1"/>
  <c r="DZ168" i="2"/>
  <c r="DZ172" i="2"/>
  <c r="DZ184" i="2" a="1"/>
  <c r="DZ163" i="2"/>
  <c r="DZ169" i="2"/>
  <c r="DZ170" i="2"/>
  <c r="DZ171" i="2"/>
  <c r="DZ173" i="2"/>
  <c r="DZ176" i="2"/>
  <c r="DZ177" i="2"/>
  <c r="DZ178" i="2"/>
  <c r="DZ179" i="2"/>
  <c r="DZ184" i="2"/>
  <c r="DZ185" i="2"/>
  <c r="DZ186" i="2"/>
  <c r="DZ187" i="2"/>
  <c r="DZ188" i="2"/>
  <c r="DZ189" i="2"/>
  <c r="DZ192" i="2"/>
  <c r="DZ193" i="2"/>
  <c r="DZ194" i="2"/>
  <c r="DZ195" i="2"/>
  <c r="DZ200" i="2" a="1"/>
  <c r="DZ201" i="2"/>
  <c r="DZ202" i="2"/>
  <c r="DZ203" i="2"/>
  <c r="DZ204" i="2"/>
  <c r="DZ205" i="2"/>
  <c r="DZ200" i="2"/>
  <c r="DZ208" i="2"/>
  <c r="DZ209" i="2"/>
  <c r="DZ210" i="2"/>
  <c r="DZ211" i="2"/>
  <c r="DZ216" i="2" a="1"/>
  <c r="DZ217" i="2"/>
  <c r="DZ218" i="2"/>
  <c r="DZ219" i="2"/>
  <c r="DZ220" i="2"/>
  <c r="DZ221" i="2"/>
  <c r="DZ216" i="2"/>
  <c r="DZ224" i="2"/>
  <c r="DZ225" i="2"/>
  <c r="DZ226" i="2"/>
  <c r="DZ227" i="2"/>
  <c r="DZ232" i="2" a="1"/>
  <c r="DZ233" i="2"/>
  <c r="DZ234" i="2"/>
  <c r="DZ235" i="2"/>
  <c r="DZ236" i="2"/>
  <c r="DZ237" i="2"/>
  <c r="DZ232" i="2"/>
  <c r="DZ240" i="2"/>
  <c r="DZ241" i="2"/>
  <c r="DZ242" i="2"/>
  <c r="DZ243" i="2"/>
  <c r="DZ248" i="2" a="1"/>
  <c r="DZ249" i="2"/>
  <c r="DZ250" i="2"/>
  <c r="DZ251" i="2"/>
  <c r="DZ252" i="2"/>
  <c r="DZ253" i="2"/>
  <c r="DZ248" i="2"/>
  <c r="DZ256" i="2"/>
  <c r="DZ257" i="2"/>
  <c r="DZ258" i="2"/>
  <c r="DZ259" i="2"/>
  <c r="DZ264" i="2" a="1"/>
  <c r="DZ265" i="2"/>
  <c r="DZ266" i="2"/>
  <c r="DZ267" i="2"/>
  <c r="DZ268" i="2"/>
  <c r="DZ269" i="2"/>
  <c r="DZ264" i="2"/>
  <c r="DZ272" i="2"/>
  <c r="DZ273" i="2"/>
  <c r="DZ274" i="2"/>
  <c r="DZ275" i="2"/>
  <c r="DZ280" i="2" a="1"/>
  <c r="DZ281" i="2"/>
  <c r="DZ282" i="2"/>
  <c r="DZ283" i="2"/>
  <c r="DZ284" i="2"/>
  <c r="DZ285" i="2"/>
  <c r="DZ280" i="2"/>
  <c r="DZ288" i="2"/>
  <c r="DZ289" i="2"/>
  <c r="DZ290" i="2"/>
  <c r="DZ291" i="2"/>
  <c r="DZ296" i="2" a="1"/>
  <c r="DZ297" i="2"/>
  <c r="DZ298" i="2"/>
  <c r="DZ299" i="2"/>
  <c r="DZ300" i="2"/>
  <c r="DZ301" i="2"/>
  <c r="DZ296" i="2"/>
  <c r="DZ304" i="2"/>
  <c r="DZ305" i="2"/>
  <c r="DZ306" i="2"/>
  <c r="DZ307" i="2"/>
  <c r="DZ312" i="2" a="1"/>
  <c r="DZ313" i="2"/>
  <c r="DZ314" i="2"/>
  <c r="DZ315" i="2"/>
  <c r="DZ316" i="2"/>
  <c r="DZ317" i="2"/>
  <c r="DZ312" i="2"/>
  <c r="DZ320" i="2"/>
  <c r="DZ321" i="2"/>
  <c r="DZ322" i="2"/>
  <c r="DZ323" i="2"/>
  <c r="DZ328" i="2"/>
  <c r="DZ329" i="2"/>
  <c r="DZ330" i="2"/>
  <c r="DZ331" i="2"/>
  <c r="DZ332" i="2"/>
  <c r="DZ333" i="2"/>
  <c r="DZ334" i="2"/>
  <c r="DZ335" i="2"/>
  <c r="DZ336" i="2"/>
  <c r="DZ337" i="2"/>
  <c r="DZ338" i="2"/>
  <c r="DZ339" i="2"/>
  <c r="DY6" i="4"/>
  <c r="DY7" i="4"/>
  <c r="DY1" i="4"/>
  <c r="DY8" i="4"/>
  <c r="DY168" i="2" a="1"/>
  <c r="DY168" i="2"/>
  <c r="DY172" i="2"/>
  <c r="DY184" i="2" a="1"/>
  <c r="DY163" i="2"/>
  <c r="DY169" i="2"/>
  <c r="DY170" i="2"/>
  <c r="DY171" i="2"/>
  <c r="DY173" i="2"/>
  <c r="DY176" i="2"/>
  <c r="DY177" i="2"/>
  <c r="DY178" i="2"/>
  <c r="DY179" i="2"/>
  <c r="DY184" i="2"/>
  <c r="DY185" i="2"/>
  <c r="DY186" i="2"/>
  <c r="DY187" i="2"/>
  <c r="DY188" i="2"/>
  <c r="DY189" i="2"/>
  <c r="DY192" i="2"/>
  <c r="DY193" i="2"/>
  <c r="DY194" i="2"/>
  <c r="DY195" i="2"/>
  <c r="DY200" i="2" a="1"/>
  <c r="DY201" i="2"/>
  <c r="DY202" i="2"/>
  <c r="DY203" i="2"/>
  <c r="DY204" i="2"/>
  <c r="DY205" i="2"/>
  <c r="DY200" i="2"/>
  <c r="DY208" i="2"/>
  <c r="DY209" i="2"/>
  <c r="DY210" i="2"/>
  <c r="DY211" i="2"/>
  <c r="DY216" i="2" a="1"/>
  <c r="DY217" i="2"/>
  <c r="DY218" i="2"/>
  <c r="DY219" i="2"/>
  <c r="DY220" i="2"/>
  <c r="DY221" i="2"/>
  <c r="DY216" i="2"/>
  <c r="DY224" i="2"/>
  <c r="DY225" i="2"/>
  <c r="DY226" i="2"/>
  <c r="DY227" i="2"/>
  <c r="DY232" i="2" a="1"/>
  <c r="DY233" i="2"/>
  <c r="DY234" i="2"/>
  <c r="DY235" i="2"/>
  <c r="DY236" i="2"/>
  <c r="DY237" i="2"/>
  <c r="DY232" i="2"/>
  <c r="DY240" i="2"/>
  <c r="DY241" i="2"/>
  <c r="DY242" i="2"/>
  <c r="DY243" i="2"/>
  <c r="DY248" i="2" a="1"/>
  <c r="DY249" i="2"/>
  <c r="DY250" i="2"/>
  <c r="DY251" i="2"/>
  <c r="DY252" i="2"/>
  <c r="DY253" i="2"/>
  <c r="DY248" i="2"/>
  <c r="DY256" i="2"/>
  <c r="DY257" i="2"/>
  <c r="DY258" i="2"/>
  <c r="DY259" i="2"/>
  <c r="DY264" i="2" a="1"/>
  <c r="DY265" i="2"/>
  <c r="DY266" i="2"/>
  <c r="DY267" i="2"/>
  <c r="DY268" i="2"/>
  <c r="DY269" i="2"/>
  <c r="DY264" i="2"/>
  <c r="DY272" i="2"/>
  <c r="DY273" i="2"/>
  <c r="DY274" i="2"/>
  <c r="DY275" i="2"/>
  <c r="DY280" i="2" a="1"/>
  <c r="DY281" i="2"/>
  <c r="DY282" i="2"/>
  <c r="DY283" i="2"/>
  <c r="DY284" i="2"/>
  <c r="DY285" i="2"/>
  <c r="DY280" i="2"/>
  <c r="DY288" i="2"/>
  <c r="DY289" i="2"/>
  <c r="DY290" i="2"/>
  <c r="DY291" i="2"/>
  <c r="DY296" i="2" a="1"/>
  <c r="DY297" i="2"/>
  <c r="DY298" i="2"/>
  <c r="DY299" i="2"/>
  <c r="DY300" i="2"/>
  <c r="DY301" i="2"/>
  <c r="DY296" i="2"/>
  <c r="DY304" i="2"/>
  <c r="DY305" i="2"/>
  <c r="DY306" i="2"/>
  <c r="DY307" i="2"/>
  <c r="DY312" i="2" a="1"/>
  <c r="DY313" i="2"/>
  <c r="DY314" i="2"/>
  <c r="DY315" i="2"/>
  <c r="DY316" i="2"/>
  <c r="DY317" i="2"/>
  <c r="DY312" i="2"/>
  <c r="DY320" i="2"/>
  <c r="DY321" i="2"/>
  <c r="DY322" i="2"/>
  <c r="DY323" i="2"/>
  <c r="DY328" i="2"/>
  <c r="DY329" i="2"/>
  <c r="DY330" i="2"/>
  <c r="DY331" i="2"/>
  <c r="DY332" i="2"/>
  <c r="DY333" i="2"/>
  <c r="DY334" i="2"/>
  <c r="DY335" i="2"/>
  <c r="DY336" i="2"/>
  <c r="DY337" i="2"/>
  <c r="DY338" i="2"/>
  <c r="DY339" i="2"/>
  <c r="DX6" i="4"/>
  <c r="DX7" i="4"/>
  <c r="DX1" i="4"/>
  <c r="DX8" i="4"/>
  <c r="DX168" i="2" a="1"/>
  <c r="DX168" i="2"/>
  <c r="DX172" i="2"/>
  <c r="DX184" i="2" a="1"/>
  <c r="DX163" i="2"/>
  <c r="DX169" i="2"/>
  <c r="DX170" i="2"/>
  <c r="DX171" i="2"/>
  <c r="DX173" i="2"/>
  <c r="DX176" i="2"/>
  <c r="DX177" i="2"/>
  <c r="DX178" i="2"/>
  <c r="DX179" i="2"/>
  <c r="DX184" i="2"/>
  <c r="DX185" i="2"/>
  <c r="DX186" i="2"/>
  <c r="DX187" i="2"/>
  <c r="DX188" i="2"/>
  <c r="DX189" i="2"/>
  <c r="DX192" i="2"/>
  <c r="DX193" i="2"/>
  <c r="DX194" i="2"/>
  <c r="DX195" i="2"/>
  <c r="DX200" i="2" a="1"/>
  <c r="DX201" i="2"/>
  <c r="DX202" i="2"/>
  <c r="DX203" i="2"/>
  <c r="DX204" i="2"/>
  <c r="DX205" i="2"/>
  <c r="DX200" i="2"/>
  <c r="DX208" i="2"/>
  <c r="DX209" i="2"/>
  <c r="DX210" i="2"/>
  <c r="DX211" i="2"/>
  <c r="DX216" i="2" a="1"/>
  <c r="DX217" i="2"/>
  <c r="DX218" i="2"/>
  <c r="DX219" i="2"/>
  <c r="DX220" i="2"/>
  <c r="DX221" i="2"/>
  <c r="DX216" i="2"/>
  <c r="DX224" i="2"/>
  <c r="DX225" i="2"/>
  <c r="DX226" i="2"/>
  <c r="DX227" i="2"/>
  <c r="DX232" i="2" a="1"/>
  <c r="DX233" i="2"/>
  <c r="DX234" i="2"/>
  <c r="DX235" i="2"/>
  <c r="DX236" i="2"/>
  <c r="DX237" i="2"/>
  <c r="DX232" i="2"/>
  <c r="DX240" i="2"/>
  <c r="DX241" i="2"/>
  <c r="DX242" i="2"/>
  <c r="DX243" i="2"/>
  <c r="DX248" i="2" a="1"/>
  <c r="DX249" i="2"/>
  <c r="DX250" i="2"/>
  <c r="DX251" i="2"/>
  <c r="DX252" i="2"/>
  <c r="DX253" i="2"/>
  <c r="DX248" i="2"/>
  <c r="DX256" i="2"/>
  <c r="DX257" i="2"/>
  <c r="DX258" i="2"/>
  <c r="DX259" i="2"/>
  <c r="DX264" i="2" a="1"/>
  <c r="DX265" i="2"/>
  <c r="DX266" i="2"/>
  <c r="DX267" i="2"/>
  <c r="DX268" i="2"/>
  <c r="DX269" i="2"/>
  <c r="DX264" i="2"/>
  <c r="DX272" i="2"/>
  <c r="DX273" i="2"/>
  <c r="DX274" i="2"/>
  <c r="DX275" i="2"/>
  <c r="DX280" i="2" a="1"/>
  <c r="DX281" i="2"/>
  <c r="DX282" i="2"/>
  <c r="DX283" i="2"/>
  <c r="DX284" i="2"/>
  <c r="DX285" i="2"/>
  <c r="DX280" i="2"/>
  <c r="DX288" i="2"/>
  <c r="DX289" i="2"/>
  <c r="DX290" i="2"/>
  <c r="DX291" i="2"/>
  <c r="DX296" i="2" a="1"/>
  <c r="DX297" i="2"/>
  <c r="DX298" i="2"/>
  <c r="DX299" i="2"/>
  <c r="DX300" i="2"/>
  <c r="DX301" i="2"/>
  <c r="DX296" i="2"/>
  <c r="DX304" i="2"/>
  <c r="DX305" i="2"/>
  <c r="DX306" i="2"/>
  <c r="DX307" i="2"/>
  <c r="DX312" i="2" a="1"/>
  <c r="DX313" i="2"/>
  <c r="DX314" i="2"/>
  <c r="DX315" i="2"/>
  <c r="DX316" i="2"/>
  <c r="DX317" i="2"/>
  <c r="DX312" i="2"/>
  <c r="DX320" i="2"/>
  <c r="DX321" i="2"/>
  <c r="DX322" i="2"/>
  <c r="DX323" i="2"/>
  <c r="DX328" i="2"/>
  <c r="DX329" i="2"/>
  <c r="DX330" i="2"/>
  <c r="DX331" i="2"/>
  <c r="DX332" i="2"/>
  <c r="DX333" i="2"/>
  <c r="DX334" i="2"/>
  <c r="DX335" i="2"/>
  <c r="DX336" i="2"/>
  <c r="DX337" i="2"/>
  <c r="DX338" i="2"/>
  <c r="DX339" i="2"/>
  <c r="DW6" i="4"/>
  <c r="DW7" i="4"/>
  <c r="DW1" i="4"/>
  <c r="DW8" i="4"/>
  <c r="DW168" i="2" a="1"/>
  <c r="DW168" i="2"/>
  <c r="DW172" i="2"/>
  <c r="DW184" i="2" a="1"/>
  <c r="DW163" i="2"/>
  <c r="DW169" i="2"/>
  <c r="DW170" i="2"/>
  <c r="DW171" i="2"/>
  <c r="DW173" i="2"/>
  <c r="DW176" i="2"/>
  <c r="DW177" i="2"/>
  <c r="DW178" i="2"/>
  <c r="DW179" i="2"/>
  <c r="DW184" i="2"/>
  <c r="DW185" i="2"/>
  <c r="DW186" i="2"/>
  <c r="DW187" i="2"/>
  <c r="DW188" i="2"/>
  <c r="DW189" i="2"/>
  <c r="DW192" i="2"/>
  <c r="DW193" i="2"/>
  <c r="DW194" i="2"/>
  <c r="DW195" i="2"/>
  <c r="DW200" i="2" a="1"/>
  <c r="DW201" i="2"/>
  <c r="DW202" i="2"/>
  <c r="DW203" i="2"/>
  <c r="DW204" i="2"/>
  <c r="DW205" i="2"/>
  <c r="DW200" i="2"/>
  <c r="DW208" i="2"/>
  <c r="DW209" i="2"/>
  <c r="DW210" i="2"/>
  <c r="DW211" i="2"/>
  <c r="DW216" i="2" a="1"/>
  <c r="DW217" i="2"/>
  <c r="DW218" i="2"/>
  <c r="DW219" i="2"/>
  <c r="DW220" i="2"/>
  <c r="DW221" i="2"/>
  <c r="DW216" i="2"/>
  <c r="DW224" i="2"/>
  <c r="DW225" i="2"/>
  <c r="DW226" i="2"/>
  <c r="DW227" i="2"/>
  <c r="DW232" i="2" a="1"/>
  <c r="DW233" i="2"/>
  <c r="DW234" i="2"/>
  <c r="DW235" i="2"/>
  <c r="DW236" i="2"/>
  <c r="DW237" i="2"/>
  <c r="DW232" i="2"/>
  <c r="DW240" i="2"/>
  <c r="DW241" i="2"/>
  <c r="DW242" i="2"/>
  <c r="DW243" i="2"/>
  <c r="DW248" i="2" a="1"/>
  <c r="DW249" i="2"/>
  <c r="DW250" i="2"/>
  <c r="DW251" i="2"/>
  <c r="DW252" i="2"/>
  <c r="DW253" i="2"/>
  <c r="DW248" i="2"/>
  <c r="DW256" i="2"/>
  <c r="DW257" i="2"/>
  <c r="DW258" i="2"/>
  <c r="DW259" i="2"/>
  <c r="DW264" i="2" a="1"/>
  <c r="DW265" i="2"/>
  <c r="DW266" i="2"/>
  <c r="DW267" i="2"/>
  <c r="DW268" i="2"/>
  <c r="DW269" i="2"/>
  <c r="DW264" i="2"/>
  <c r="DW272" i="2"/>
  <c r="DW273" i="2"/>
  <c r="DW274" i="2"/>
  <c r="DW275" i="2"/>
  <c r="DW280" i="2" a="1"/>
  <c r="DW281" i="2"/>
  <c r="DW282" i="2"/>
  <c r="DW283" i="2"/>
  <c r="DW284" i="2"/>
  <c r="DW285" i="2"/>
  <c r="DW280" i="2"/>
  <c r="DW288" i="2"/>
  <c r="DW289" i="2"/>
  <c r="DW290" i="2"/>
  <c r="DW291" i="2"/>
  <c r="DW296" i="2" a="1"/>
  <c r="DW297" i="2"/>
  <c r="DW298" i="2"/>
  <c r="DW299" i="2"/>
  <c r="DW300" i="2"/>
  <c r="DW301" i="2"/>
  <c r="DW296" i="2"/>
  <c r="DW304" i="2"/>
  <c r="DW305" i="2"/>
  <c r="DW306" i="2"/>
  <c r="DW307" i="2"/>
  <c r="DW312" i="2" a="1"/>
  <c r="DW313" i="2"/>
  <c r="DW314" i="2"/>
  <c r="DW315" i="2"/>
  <c r="DW316" i="2"/>
  <c r="DW317" i="2"/>
  <c r="DW312" i="2"/>
  <c r="DW320" i="2"/>
  <c r="DW321" i="2"/>
  <c r="DW322" i="2"/>
  <c r="DW323" i="2"/>
  <c r="DW328" i="2"/>
  <c r="DW329" i="2"/>
  <c r="DW330" i="2"/>
  <c r="DW331" i="2"/>
  <c r="DW332" i="2"/>
  <c r="DW333" i="2"/>
  <c r="DW334" i="2"/>
  <c r="DW335" i="2"/>
  <c r="DW336" i="2"/>
  <c r="DW337" i="2"/>
  <c r="DW338" i="2"/>
  <c r="DW339" i="2"/>
  <c r="DV6" i="4"/>
  <c r="DV7" i="4"/>
  <c r="DV1" i="4"/>
  <c r="DV8" i="4"/>
  <c r="DV168" i="2" a="1"/>
  <c r="DV168" i="2"/>
  <c r="DV172" i="2"/>
  <c r="DV184" i="2" a="1"/>
  <c r="DV163" i="2"/>
  <c r="DV169" i="2"/>
  <c r="DV170" i="2"/>
  <c r="DV171" i="2"/>
  <c r="DV173" i="2"/>
  <c r="DV176" i="2"/>
  <c r="DV177" i="2"/>
  <c r="DV178" i="2"/>
  <c r="DV179" i="2"/>
  <c r="DV184" i="2"/>
  <c r="DV185" i="2"/>
  <c r="DV186" i="2"/>
  <c r="DV187" i="2"/>
  <c r="DV188" i="2"/>
  <c r="DV189" i="2"/>
  <c r="DV192" i="2"/>
  <c r="DV193" i="2"/>
  <c r="DV194" i="2"/>
  <c r="DV195" i="2"/>
  <c r="DV200" i="2" a="1"/>
  <c r="DV201" i="2"/>
  <c r="DV202" i="2"/>
  <c r="DV203" i="2"/>
  <c r="DV204" i="2"/>
  <c r="DV205" i="2"/>
  <c r="DV200" i="2"/>
  <c r="DV208" i="2"/>
  <c r="DV209" i="2"/>
  <c r="DV210" i="2"/>
  <c r="DV211" i="2"/>
  <c r="DV216" i="2" a="1"/>
  <c r="DV217" i="2"/>
  <c r="DV218" i="2"/>
  <c r="DV219" i="2"/>
  <c r="DV220" i="2"/>
  <c r="DV221" i="2"/>
  <c r="DV216" i="2"/>
  <c r="DV224" i="2"/>
  <c r="DV225" i="2"/>
  <c r="DV226" i="2"/>
  <c r="DV227" i="2"/>
  <c r="DV232" i="2" a="1"/>
  <c r="DV233" i="2"/>
  <c r="DV234" i="2"/>
  <c r="DV235" i="2"/>
  <c r="DV236" i="2"/>
  <c r="DV237" i="2"/>
  <c r="DV232" i="2"/>
  <c r="DV240" i="2"/>
  <c r="DV241" i="2"/>
  <c r="DV242" i="2"/>
  <c r="DV243" i="2"/>
  <c r="DV248" i="2" a="1"/>
  <c r="DV249" i="2"/>
  <c r="DV250" i="2"/>
  <c r="DV251" i="2"/>
  <c r="DV252" i="2"/>
  <c r="DV253" i="2"/>
  <c r="DV248" i="2"/>
  <c r="DV256" i="2"/>
  <c r="DV257" i="2"/>
  <c r="DV258" i="2"/>
  <c r="DV259" i="2"/>
  <c r="DV264" i="2" a="1"/>
  <c r="DV265" i="2"/>
  <c r="DV266" i="2"/>
  <c r="DV267" i="2"/>
  <c r="DV268" i="2"/>
  <c r="DV269" i="2"/>
  <c r="DV264" i="2"/>
  <c r="DV272" i="2"/>
  <c r="DV273" i="2"/>
  <c r="DV274" i="2"/>
  <c r="DV275" i="2"/>
  <c r="DV280" i="2" a="1"/>
  <c r="DV281" i="2"/>
  <c r="DV282" i="2"/>
  <c r="DV283" i="2"/>
  <c r="DV284" i="2"/>
  <c r="DV285" i="2"/>
  <c r="DV280" i="2"/>
  <c r="DV288" i="2"/>
  <c r="DV289" i="2"/>
  <c r="DV290" i="2"/>
  <c r="DV291" i="2"/>
  <c r="DV296" i="2" a="1"/>
  <c r="DV297" i="2"/>
  <c r="DV298" i="2"/>
  <c r="DV299" i="2"/>
  <c r="DV300" i="2"/>
  <c r="DV301" i="2"/>
  <c r="DV296" i="2"/>
  <c r="DV304" i="2"/>
  <c r="DV305" i="2"/>
  <c r="DV306" i="2"/>
  <c r="DV307" i="2"/>
  <c r="DV312" i="2" a="1"/>
  <c r="DV313" i="2"/>
  <c r="DV314" i="2"/>
  <c r="DV315" i="2"/>
  <c r="DV316" i="2"/>
  <c r="DV317" i="2"/>
  <c r="DV312" i="2"/>
  <c r="DV320" i="2"/>
  <c r="DV321" i="2"/>
  <c r="DV322" i="2"/>
  <c r="DV323" i="2"/>
  <c r="DV328" i="2"/>
  <c r="DV329" i="2"/>
  <c r="DV330" i="2"/>
  <c r="DV331" i="2"/>
  <c r="DV332" i="2"/>
  <c r="DV333" i="2"/>
  <c r="DV334" i="2"/>
  <c r="DV335" i="2"/>
  <c r="DV336" i="2"/>
  <c r="DV337" i="2"/>
  <c r="DV338" i="2"/>
  <c r="DV339" i="2"/>
  <c r="DU6" i="4"/>
  <c r="DU7" i="4"/>
  <c r="DU1" i="4"/>
  <c r="DU8" i="4"/>
  <c r="DU168" i="2" a="1"/>
  <c r="DU168" i="2"/>
  <c r="DU172" i="2"/>
  <c r="DU184" i="2" a="1"/>
  <c r="DU163" i="2"/>
  <c r="DU169" i="2"/>
  <c r="DU170" i="2"/>
  <c r="DU171" i="2"/>
  <c r="DU173" i="2"/>
  <c r="DU176" i="2"/>
  <c r="DU177" i="2"/>
  <c r="DU178" i="2"/>
  <c r="DU179" i="2"/>
  <c r="DU184" i="2"/>
  <c r="DU185" i="2"/>
  <c r="DU186" i="2"/>
  <c r="DU187" i="2"/>
  <c r="DU188" i="2"/>
  <c r="DU189" i="2"/>
  <c r="DU192" i="2"/>
  <c r="DU193" i="2"/>
  <c r="DU194" i="2"/>
  <c r="DU195" i="2"/>
  <c r="DU200" i="2" a="1"/>
  <c r="DU201" i="2"/>
  <c r="DU202" i="2"/>
  <c r="DU203" i="2"/>
  <c r="DU204" i="2"/>
  <c r="DU205" i="2"/>
  <c r="DU200" i="2"/>
  <c r="DU208" i="2"/>
  <c r="DU209" i="2"/>
  <c r="DU210" i="2"/>
  <c r="DU211" i="2"/>
  <c r="DU216" i="2" a="1"/>
  <c r="DU217" i="2"/>
  <c r="DU218" i="2"/>
  <c r="DU219" i="2"/>
  <c r="DU220" i="2"/>
  <c r="DU221" i="2"/>
  <c r="DU216" i="2"/>
  <c r="DU224" i="2"/>
  <c r="DU225" i="2"/>
  <c r="DU226" i="2"/>
  <c r="DU227" i="2"/>
  <c r="DU232" i="2" a="1"/>
  <c r="DU233" i="2"/>
  <c r="DU234" i="2"/>
  <c r="DU235" i="2"/>
  <c r="DU236" i="2"/>
  <c r="DU237" i="2"/>
  <c r="DU232" i="2"/>
  <c r="DU240" i="2"/>
  <c r="DU241" i="2"/>
  <c r="DU242" i="2"/>
  <c r="DU243" i="2"/>
  <c r="DU248" i="2" a="1"/>
  <c r="DU249" i="2"/>
  <c r="DU250" i="2"/>
  <c r="DU251" i="2"/>
  <c r="DU252" i="2"/>
  <c r="DU253" i="2"/>
  <c r="DU248" i="2"/>
  <c r="DU256" i="2"/>
  <c r="DU257" i="2"/>
  <c r="DU258" i="2"/>
  <c r="DU259" i="2"/>
  <c r="DU264" i="2" a="1"/>
  <c r="DU265" i="2"/>
  <c r="DU266" i="2"/>
  <c r="DU267" i="2"/>
  <c r="DU268" i="2"/>
  <c r="DU269" i="2"/>
  <c r="DU264" i="2"/>
  <c r="DU272" i="2"/>
  <c r="DU273" i="2"/>
  <c r="DU274" i="2"/>
  <c r="DU275" i="2"/>
  <c r="DU280" i="2" a="1"/>
  <c r="DU281" i="2"/>
  <c r="DU282" i="2"/>
  <c r="DU283" i="2"/>
  <c r="DU284" i="2"/>
  <c r="DU285" i="2"/>
  <c r="DU280" i="2"/>
  <c r="DU288" i="2"/>
  <c r="DU289" i="2"/>
  <c r="DU290" i="2"/>
  <c r="DU291" i="2"/>
  <c r="DU296" i="2" a="1"/>
  <c r="DU297" i="2"/>
  <c r="DU298" i="2"/>
  <c r="DU299" i="2"/>
  <c r="DU300" i="2"/>
  <c r="DU301" i="2"/>
  <c r="DU296" i="2"/>
  <c r="DU304" i="2"/>
  <c r="DU305" i="2"/>
  <c r="DU306" i="2"/>
  <c r="DU307" i="2"/>
  <c r="DU312" i="2" a="1"/>
  <c r="DU313" i="2"/>
  <c r="DU314" i="2"/>
  <c r="DU315" i="2"/>
  <c r="DU316" i="2"/>
  <c r="DU317" i="2"/>
  <c r="DU312" i="2"/>
  <c r="DU320" i="2"/>
  <c r="DU321" i="2"/>
  <c r="DU322" i="2"/>
  <c r="DU323" i="2"/>
  <c r="DU328" i="2"/>
  <c r="DU329" i="2"/>
  <c r="DU330" i="2"/>
  <c r="DU331" i="2"/>
  <c r="DU332" i="2"/>
  <c r="DU333" i="2"/>
  <c r="DU334" i="2"/>
  <c r="DU335" i="2"/>
  <c r="DU336" i="2"/>
  <c r="DU337" i="2"/>
  <c r="DU338" i="2"/>
  <c r="DU339" i="2"/>
  <c r="DT6" i="4"/>
  <c r="DT7" i="4"/>
  <c r="DT1" i="4"/>
  <c r="DT8" i="4"/>
  <c r="DT168" i="2" a="1"/>
  <c r="DT168" i="2"/>
  <c r="DT172" i="2"/>
  <c r="DT184" i="2" a="1"/>
  <c r="DT163" i="2"/>
  <c r="DT169" i="2"/>
  <c r="DT170" i="2"/>
  <c r="DT171" i="2"/>
  <c r="DT173" i="2"/>
  <c r="DT176" i="2"/>
  <c r="DT177" i="2"/>
  <c r="DT178" i="2"/>
  <c r="DT179" i="2"/>
  <c r="DT184" i="2"/>
  <c r="DT185" i="2"/>
  <c r="DT186" i="2"/>
  <c r="DT187" i="2"/>
  <c r="DT188" i="2"/>
  <c r="DT189" i="2"/>
  <c r="DT192" i="2"/>
  <c r="DT193" i="2"/>
  <c r="DT194" i="2"/>
  <c r="DT195" i="2"/>
  <c r="DT200" i="2" a="1"/>
  <c r="DT201" i="2"/>
  <c r="DT202" i="2"/>
  <c r="DT203" i="2"/>
  <c r="DT204" i="2"/>
  <c r="DT205" i="2"/>
  <c r="DT200" i="2"/>
  <c r="DT208" i="2"/>
  <c r="DT209" i="2"/>
  <c r="DT210" i="2"/>
  <c r="DT211" i="2"/>
  <c r="DT216" i="2" a="1"/>
  <c r="DT217" i="2"/>
  <c r="DT218" i="2"/>
  <c r="DT219" i="2"/>
  <c r="DT220" i="2"/>
  <c r="DT221" i="2"/>
  <c r="DT216" i="2"/>
  <c r="DT224" i="2"/>
  <c r="DT225" i="2"/>
  <c r="DT226" i="2"/>
  <c r="DT227" i="2"/>
  <c r="DT232" i="2" a="1"/>
  <c r="DT233" i="2"/>
  <c r="DT234" i="2"/>
  <c r="DT235" i="2"/>
  <c r="DT236" i="2"/>
  <c r="DT237" i="2"/>
  <c r="DT232" i="2"/>
  <c r="DT240" i="2"/>
  <c r="DT241" i="2"/>
  <c r="DT242" i="2"/>
  <c r="DT243" i="2"/>
  <c r="DT248" i="2" a="1"/>
  <c r="DT249" i="2"/>
  <c r="DT250" i="2"/>
  <c r="DT251" i="2"/>
  <c r="DT252" i="2"/>
  <c r="DT253" i="2"/>
  <c r="DT248" i="2"/>
  <c r="DT256" i="2"/>
  <c r="DT257" i="2"/>
  <c r="DT258" i="2"/>
  <c r="DT259" i="2"/>
  <c r="DT264" i="2" a="1"/>
  <c r="DT265" i="2"/>
  <c r="DT266" i="2"/>
  <c r="DT267" i="2"/>
  <c r="DT268" i="2"/>
  <c r="DT269" i="2"/>
  <c r="DT264" i="2"/>
  <c r="DT272" i="2"/>
  <c r="DT273" i="2"/>
  <c r="DT274" i="2"/>
  <c r="DT275" i="2"/>
  <c r="DT280" i="2" a="1"/>
  <c r="DT281" i="2"/>
  <c r="DT282" i="2"/>
  <c r="DT283" i="2"/>
  <c r="DT284" i="2"/>
  <c r="DT285" i="2"/>
  <c r="DT280" i="2"/>
  <c r="DT288" i="2"/>
  <c r="DT289" i="2"/>
  <c r="DT290" i="2"/>
  <c r="DT291" i="2"/>
  <c r="DT296" i="2" a="1"/>
  <c r="DT297" i="2"/>
  <c r="DT298" i="2"/>
  <c r="DT299" i="2"/>
  <c r="DT300" i="2"/>
  <c r="DT301" i="2"/>
  <c r="DT296" i="2"/>
  <c r="DT304" i="2"/>
  <c r="DT305" i="2"/>
  <c r="DT306" i="2"/>
  <c r="DT307" i="2"/>
  <c r="DT312" i="2" a="1"/>
  <c r="DT313" i="2"/>
  <c r="DT314" i="2"/>
  <c r="DT315" i="2"/>
  <c r="DT316" i="2"/>
  <c r="DT317" i="2"/>
  <c r="DT312" i="2"/>
  <c r="DT320" i="2"/>
  <c r="DT321" i="2"/>
  <c r="DT322" i="2"/>
  <c r="DT323" i="2"/>
  <c r="DT328" i="2"/>
  <c r="DT329" i="2"/>
  <c r="DT330" i="2"/>
  <c r="DT331" i="2"/>
  <c r="DT332" i="2"/>
  <c r="DT333" i="2"/>
  <c r="DT334" i="2"/>
  <c r="DT335" i="2"/>
  <c r="DT336" i="2"/>
  <c r="DT337" i="2"/>
  <c r="DT338" i="2"/>
  <c r="DT339" i="2"/>
  <c r="DS6" i="4"/>
  <c r="DS7" i="4"/>
  <c r="DS1" i="4"/>
  <c r="DS8" i="4"/>
  <c r="DS168" i="2" a="1"/>
  <c r="DS168" i="2"/>
  <c r="DS172" i="2"/>
  <c r="DS184" i="2" a="1"/>
  <c r="DS163" i="2"/>
  <c r="DS169" i="2"/>
  <c r="DS170" i="2"/>
  <c r="DS171" i="2"/>
  <c r="DS173" i="2"/>
  <c r="DS176" i="2"/>
  <c r="DS177" i="2"/>
  <c r="DS178" i="2"/>
  <c r="DS179" i="2"/>
  <c r="DS184" i="2"/>
  <c r="DS185" i="2"/>
  <c r="DS186" i="2"/>
  <c r="DS187" i="2"/>
  <c r="DS188" i="2"/>
  <c r="DS189" i="2"/>
  <c r="DS192" i="2"/>
  <c r="DS193" i="2"/>
  <c r="DS194" i="2"/>
  <c r="DS195" i="2"/>
  <c r="DS200" i="2" a="1"/>
  <c r="DS201" i="2"/>
  <c r="DS202" i="2"/>
  <c r="DS203" i="2"/>
  <c r="DS204" i="2"/>
  <c r="DS205" i="2"/>
  <c r="DS200" i="2"/>
  <c r="DS208" i="2"/>
  <c r="DS209" i="2"/>
  <c r="DS210" i="2"/>
  <c r="DS211" i="2"/>
  <c r="DS216" i="2" a="1"/>
  <c r="DS217" i="2"/>
  <c r="DS218" i="2"/>
  <c r="DS219" i="2"/>
  <c r="DS220" i="2"/>
  <c r="DS221" i="2"/>
  <c r="DS216" i="2"/>
  <c r="DS224" i="2"/>
  <c r="DS225" i="2"/>
  <c r="DS226" i="2"/>
  <c r="DS227" i="2"/>
  <c r="DS232" i="2" a="1"/>
  <c r="DS233" i="2"/>
  <c r="DS234" i="2"/>
  <c r="DS235" i="2"/>
  <c r="DS236" i="2"/>
  <c r="DS237" i="2"/>
  <c r="DS232" i="2"/>
  <c r="DS240" i="2"/>
  <c r="DS241" i="2"/>
  <c r="DS242" i="2"/>
  <c r="DS243" i="2"/>
  <c r="DS248" i="2" a="1"/>
  <c r="DS249" i="2"/>
  <c r="DS250" i="2"/>
  <c r="DS251" i="2"/>
  <c r="DS252" i="2"/>
  <c r="DS253" i="2"/>
  <c r="DS248" i="2"/>
  <c r="DS256" i="2"/>
  <c r="DS257" i="2"/>
  <c r="DS258" i="2"/>
  <c r="DS259" i="2"/>
  <c r="DS264" i="2" a="1"/>
  <c r="DS265" i="2"/>
  <c r="DS266" i="2"/>
  <c r="DS267" i="2"/>
  <c r="DS268" i="2"/>
  <c r="DS269" i="2"/>
  <c r="DS264" i="2"/>
  <c r="DS272" i="2"/>
  <c r="DS273" i="2"/>
  <c r="DS274" i="2"/>
  <c r="DS275" i="2"/>
  <c r="DS280" i="2" a="1"/>
  <c r="DS281" i="2"/>
  <c r="DS282" i="2"/>
  <c r="DS283" i="2"/>
  <c r="DS284" i="2"/>
  <c r="DS285" i="2"/>
  <c r="DS280" i="2"/>
  <c r="DS288" i="2"/>
  <c r="DS289" i="2"/>
  <c r="DS290" i="2"/>
  <c r="DS291" i="2"/>
  <c r="DS296" i="2" a="1"/>
  <c r="DS297" i="2"/>
  <c r="DS298" i="2"/>
  <c r="DS299" i="2"/>
  <c r="DS300" i="2"/>
  <c r="DS301" i="2"/>
  <c r="DS296" i="2"/>
  <c r="DS304" i="2"/>
  <c r="DS305" i="2"/>
  <c r="DS306" i="2"/>
  <c r="DS307" i="2"/>
  <c r="DS312" i="2" a="1"/>
  <c r="DS313" i="2"/>
  <c r="DS314" i="2"/>
  <c r="DS315" i="2"/>
  <c r="DS316" i="2"/>
  <c r="DS317" i="2"/>
  <c r="DS312" i="2"/>
  <c r="DS320" i="2"/>
  <c r="DS321" i="2"/>
  <c r="DS322" i="2"/>
  <c r="DS323" i="2"/>
  <c r="DS328" i="2"/>
  <c r="DS329" i="2"/>
  <c r="DS330" i="2"/>
  <c r="DS331" i="2"/>
  <c r="DS332" i="2"/>
  <c r="DS333" i="2"/>
  <c r="DS334" i="2"/>
  <c r="DS335" i="2"/>
  <c r="DS336" i="2"/>
  <c r="DS337" i="2"/>
  <c r="DS338" i="2"/>
  <c r="DS339" i="2"/>
  <c r="DR6" i="4"/>
  <c r="DR7" i="4"/>
  <c r="DR1" i="4"/>
  <c r="DR8" i="4"/>
  <c r="DR168" i="2" a="1"/>
  <c r="DR168" i="2"/>
  <c r="DR172" i="2"/>
  <c r="DR184" i="2" a="1"/>
  <c r="DR163" i="2"/>
  <c r="DR169" i="2"/>
  <c r="DR170" i="2"/>
  <c r="DR171" i="2"/>
  <c r="DR173" i="2"/>
  <c r="DR176" i="2"/>
  <c r="DR177" i="2"/>
  <c r="DR178" i="2"/>
  <c r="DR179" i="2"/>
  <c r="DR184" i="2"/>
  <c r="DR185" i="2"/>
  <c r="DR186" i="2"/>
  <c r="DR187" i="2"/>
  <c r="DR188" i="2"/>
  <c r="DR189" i="2"/>
  <c r="DR192" i="2"/>
  <c r="DR193" i="2"/>
  <c r="DR194" i="2"/>
  <c r="DR195" i="2"/>
  <c r="DR200" i="2" a="1"/>
  <c r="DR201" i="2"/>
  <c r="DR202" i="2"/>
  <c r="DR203" i="2"/>
  <c r="DR204" i="2"/>
  <c r="DR205" i="2"/>
  <c r="DR200" i="2"/>
  <c r="DR208" i="2"/>
  <c r="DR209" i="2"/>
  <c r="DR210" i="2"/>
  <c r="DR211" i="2"/>
  <c r="DR216" i="2" a="1"/>
  <c r="DR217" i="2"/>
  <c r="DR218" i="2"/>
  <c r="DR219" i="2"/>
  <c r="DR220" i="2"/>
  <c r="DR221" i="2"/>
  <c r="DR216" i="2"/>
  <c r="DR224" i="2"/>
  <c r="DR225" i="2"/>
  <c r="DR226" i="2"/>
  <c r="DR227" i="2"/>
  <c r="DR232" i="2" a="1"/>
  <c r="DR233" i="2"/>
  <c r="DR234" i="2"/>
  <c r="DR235" i="2"/>
  <c r="DR236" i="2"/>
  <c r="DR237" i="2"/>
  <c r="DR232" i="2"/>
  <c r="DR240" i="2"/>
  <c r="DR241" i="2"/>
  <c r="DR242" i="2"/>
  <c r="DR243" i="2"/>
  <c r="DR248" i="2" a="1"/>
  <c r="DR249" i="2"/>
  <c r="DR250" i="2"/>
  <c r="DR251" i="2"/>
  <c r="DR252" i="2"/>
  <c r="DR253" i="2"/>
  <c r="DR248" i="2"/>
  <c r="DR256" i="2"/>
  <c r="DR257" i="2"/>
  <c r="DR258" i="2"/>
  <c r="DR259" i="2"/>
  <c r="DR264" i="2" a="1"/>
  <c r="DR265" i="2"/>
  <c r="DR266" i="2"/>
  <c r="DR267" i="2"/>
  <c r="DR268" i="2"/>
  <c r="DR269" i="2"/>
  <c r="DR264" i="2"/>
  <c r="DR272" i="2"/>
  <c r="DR273" i="2"/>
  <c r="DR274" i="2"/>
  <c r="DR275" i="2"/>
  <c r="DR280" i="2" a="1"/>
  <c r="DR281" i="2"/>
  <c r="DR282" i="2"/>
  <c r="DR283" i="2"/>
  <c r="DR284" i="2"/>
  <c r="DR285" i="2"/>
  <c r="DR280" i="2"/>
  <c r="DR288" i="2"/>
  <c r="DR289" i="2"/>
  <c r="DR290" i="2"/>
  <c r="DR291" i="2"/>
  <c r="DR296" i="2" a="1"/>
  <c r="DR297" i="2"/>
  <c r="DR298" i="2"/>
  <c r="DR299" i="2"/>
  <c r="DR300" i="2"/>
  <c r="DR301" i="2"/>
  <c r="DR296" i="2"/>
  <c r="DR304" i="2"/>
  <c r="DR305" i="2"/>
  <c r="DR306" i="2"/>
  <c r="DR307" i="2"/>
  <c r="DR312" i="2" a="1"/>
  <c r="DR313" i="2"/>
  <c r="DR314" i="2"/>
  <c r="DR315" i="2"/>
  <c r="DR316" i="2"/>
  <c r="DR317" i="2"/>
  <c r="DR312" i="2"/>
  <c r="DR320" i="2"/>
  <c r="DR321" i="2"/>
  <c r="DR322" i="2"/>
  <c r="DR323" i="2"/>
  <c r="DR328" i="2"/>
  <c r="DR329" i="2"/>
  <c r="DR330" i="2"/>
  <c r="DR331" i="2"/>
  <c r="DR332" i="2"/>
  <c r="DR333" i="2"/>
  <c r="DR334" i="2"/>
  <c r="DR335" i="2"/>
  <c r="DR336" i="2"/>
  <c r="DR337" i="2"/>
  <c r="DR338" i="2"/>
  <c r="DR339" i="2"/>
  <c r="DQ6" i="4"/>
  <c r="DQ7" i="4"/>
  <c r="DQ1" i="4"/>
  <c r="DQ8" i="4"/>
  <c r="DQ168" i="2" a="1"/>
  <c r="DQ168" i="2"/>
  <c r="DQ172" i="2"/>
  <c r="DQ184" i="2" a="1"/>
  <c r="DQ163" i="2"/>
  <c r="DQ169" i="2"/>
  <c r="DQ170" i="2"/>
  <c r="DQ171" i="2"/>
  <c r="DQ173" i="2"/>
  <c r="DQ176" i="2"/>
  <c r="DQ177" i="2"/>
  <c r="DQ178" i="2"/>
  <c r="DQ179" i="2"/>
  <c r="DQ184" i="2"/>
  <c r="DQ185" i="2"/>
  <c r="DQ186" i="2"/>
  <c r="DQ187" i="2"/>
  <c r="DQ188" i="2"/>
  <c r="DQ189" i="2"/>
  <c r="DQ192" i="2"/>
  <c r="DQ193" i="2"/>
  <c r="DQ194" i="2"/>
  <c r="DQ195" i="2"/>
  <c r="DQ200" i="2" a="1"/>
  <c r="DQ201" i="2"/>
  <c r="DQ202" i="2"/>
  <c r="DQ203" i="2"/>
  <c r="DQ204" i="2"/>
  <c r="DQ205" i="2"/>
  <c r="DQ200" i="2"/>
  <c r="DQ208" i="2"/>
  <c r="DQ209" i="2"/>
  <c r="DQ210" i="2"/>
  <c r="DQ211" i="2"/>
  <c r="DQ216" i="2" a="1"/>
  <c r="DQ217" i="2"/>
  <c r="DQ218" i="2"/>
  <c r="DQ219" i="2"/>
  <c r="DQ220" i="2"/>
  <c r="DQ221" i="2"/>
  <c r="DQ216" i="2"/>
  <c r="DQ224" i="2"/>
  <c r="DQ225" i="2"/>
  <c r="DQ226" i="2"/>
  <c r="DQ227" i="2"/>
  <c r="DQ232" i="2" a="1"/>
  <c r="DQ233" i="2"/>
  <c r="DQ234" i="2"/>
  <c r="DQ235" i="2"/>
  <c r="DQ236" i="2"/>
  <c r="DQ237" i="2"/>
  <c r="DQ232" i="2"/>
  <c r="DQ240" i="2"/>
  <c r="DQ241" i="2"/>
  <c r="DQ242" i="2"/>
  <c r="DQ243" i="2"/>
  <c r="DQ248" i="2" a="1"/>
  <c r="DQ249" i="2"/>
  <c r="DQ250" i="2"/>
  <c r="DQ251" i="2"/>
  <c r="DQ252" i="2"/>
  <c r="DQ253" i="2"/>
  <c r="DQ248" i="2"/>
  <c r="DQ256" i="2"/>
  <c r="DQ257" i="2"/>
  <c r="DQ258" i="2"/>
  <c r="DQ259" i="2"/>
  <c r="DQ264" i="2" a="1"/>
  <c r="DQ265" i="2"/>
  <c r="DQ266" i="2"/>
  <c r="DQ267" i="2"/>
  <c r="DQ268" i="2"/>
  <c r="DQ269" i="2"/>
  <c r="DQ264" i="2"/>
  <c r="DQ272" i="2"/>
  <c r="DQ273" i="2"/>
  <c r="DQ274" i="2"/>
  <c r="DQ275" i="2"/>
  <c r="DQ280" i="2" a="1"/>
  <c r="DQ281" i="2"/>
  <c r="DQ282" i="2"/>
  <c r="DQ283" i="2"/>
  <c r="DQ284" i="2"/>
  <c r="DQ285" i="2"/>
  <c r="DQ280" i="2"/>
  <c r="DQ288" i="2"/>
  <c r="DQ289" i="2"/>
  <c r="DQ290" i="2"/>
  <c r="DQ291" i="2"/>
  <c r="DQ296" i="2" a="1"/>
  <c r="DQ297" i="2"/>
  <c r="DQ298" i="2"/>
  <c r="DQ299" i="2"/>
  <c r="DQ300" i="2"/>
  <c r="DQ301" i="2"/>
  <c r="DQ296" i="2"/>
  <c r="DQ304" i="2"/>
  <c r="DQ305" i="2"/>
  <c r="DQ306" i="2"/>
  <c r="DQ307" i="2"/>
  <c r="DQ312" i="2" a="1"/>
  <c r="DQ313" i="2"/>
  <c r="DQ314" i="2"/>
  <c r="DQ315" i="2"/>
  <c r="DQ316" i="2"/>
  <c r="DQ317" i="2"/>
  <c r="DQ312" i="2"/>
  <c r="DQ320" i="2"/>
  <c r="DQ321" i="2"/>
  <c r="DQ322" i="2"/>
  <c r="DQ323" i="2"/>
  <c r="DQ328" i="2"/>
  <c r="DQ329" i="2"/>
  <c r="DQ330" i="2"/>
  <c r="DQ331" i="2"/>
  <c r="DQ332" i="2"/>
  <c r="DQ333" i="2"/>
  <c r="DQ334" i="2"/>
  <c r="DQ335" i="2"/>
  <c r="DQ336" i="2"/>
  <c r="DQ337" i="2"/>
  <c r="DQ338" i="2"/>
  <c r="DQ339" i="2"/>
  <c r="DP6" i="4"/>
  <c r="DP7" i="4"/>
  <c r="DP1" i="4"/>
  <c r="DP8" i="4"/>
  <c r="DP168" i="2" a="1"/>
  <c r="DP168" i="2"/>
  <c r="DP172" i="2"/>
  <c r="DP184" i="2" a="1"/>
  <c r="DP163" i="2"/>
  <c r="DP169" i="2"/>
  <c r="DP170" i="2"/>
  <c r="DP171" i="2"/>
  <c r="DP173" i="2"/>
  <c r="DP176" i="2"/>
  <c r="DP177" i="2"/>
  <c r="DP178" i="2"/>
  <c r="DP179" i="2"/>
  <c r="DP184" i="2"/>
  <c r="DP185" i="2"/>
  <c r="DP186" i="2"/>
  <c r="DP187" i="2"/>
  <c r="DP188" i="2"/>
  <c r="DP189" i="2"/>
  <c r="DP192" i="2"/>
  <c r="DP193" i="2"/>
  <c r="DP194" i="2"/>
  <c r="DP195" i="2"/>
  <c r="DP200" i="2" a="1"/>
  <c r="DP201" i="2"/>
  <c r="DP202" i="2"/>
  <c r="DP203" i="2"/>
  <c r="DP204" i="2"/>
  <c r="DP205" i="2"/>
  <c r="DP200" i="2"/>
  <c r="DP208" i="2"/>
  <c r="DP209" i="2"/>
  <c r="DP210" i="2"/>
  <c r="DP211" i="2"/>
  <c r="DP216" i="2" a="1"/>
  <c r="DP217" i="2"/>
  <c r="DP218" i="2"/>
  <c r="DP219" i="2"/>
  <c r="DP220" i="2"/>
  <c r="DP221" i="2"/>
  <c r="DP216" i="2"/>
  <c r="DP224" i="2"/>
  <c r="DP225" i="2"/>
  <c r="DP226" i="2"/>
  <c r="DP227" i="2"/>
  <c r="DP232" i="2" a="1"/>
  <c r="DP233" i="2"/>
  <c r="DP234" i="2"/>
  <c r="DP235" i="2"/>
  <c r="DP236" i="2"/>
  <c r="DP237" i="2"/>
  <c r="DP232" i="2"/>
  <c r="DP240" i="2"/>
  <c r="DP241" i="2"/>
  <c r="DP242" i="2"/>
  <c r="DP243" i="2"/>
  <c r="DP248" i="2" a="1"/>
  <c r="DP249" i="2"/>
  <c r="DP250" i="2"/>
  <c r="DP251" i="2"/>
  <c r="DP252" i="2"/>
  <c r="DP253" i="2"/>
  <c r="DP248" i="2"/>
  <c r="DP256" i="2"/>
  <c r="DP257" i="2"/>
  <c r="DP258" i="2"/>
  <c r="DP259" i="2"/>
  <c r="DP264" i="2" a="1"/>
  <c r="DP265" i="2"/>
  <c r="DP266" i="2"/>
  <c r="DP267" i="2"/>
  <c r="DP268" i="2"/>
  <c r="DP269" i="2"/>
  <c r="DP264" i="2"/>
  <c r="DP272" i="2"/>
  <c r="DP273" i="2"/>
  <c r="DP274" i="2"/>
  <c r="DP275" i="2"/>
  <c r="DP280" i="2" a="1"/>
  <c r="DP281" i="2"/>
  <c r="DP282" i="2"/>
  <c r="DP283" i="2"/>
  <c r="DP284" i="2"/>
  <c r="DP285" i="2"/>
  <c r="DP280" i="2"/>
  <c r="DP288" i="2"/>
  <c r="DP289" i="2"/>
  <c r="DP290" i="2"/>
  <c r="DP291" i="2"/>
  <c r="DP296" i="2" a="1"/>
  <c r="DP297" i="2"/>
  <c r="DP298" i="2"/>
  <c r="DP299" i="2"/>
  <c r="DP300" i="2"/>
  <c r="DP301" i="2"/>
  <c r="DP296" i="2"/>
  <c r="DP304" i="2"/>
  <c r="DP305" i="2"/>
  <c r="DP306" i="2"/>
  <c r="DP307" i="2"/>
  <c r="DP312" i="2" a="1"/>
  <c r="DP313" i="2"/>
  <c r="DP314" i="2"/>
  <c r="DP315" i="2"/>
  <c r="DP316" i="2"/>
  <c r="DP317" i="2"/>
  <c r="DP312" i="2"/>
  <c r="DP320" i="2"/>
  <c r="DP321" i="2"/>
  <c r="DP322" i="2"/>
  <c r="DP323" i="2"/>
  <c r="DP328" i="2"/>
  <c r="DP329" i="2"/>
  <c r="DP330" i="2"/>
  <c r="DP331" i="2"/>
  <c r="DP332" i="2"/>
  <c r="DP333" i="2"/>
  <c r="DP334" i="2"/>
  <c r="DP335" i="2"/>
  <c r="DP336" i="2"/>
  <c r="DP337" i="2"/>
  <c r="DP338" i="2"/>
  <c r="DP339" i="2"/>
  <c r="DO6" i="4"/>
  <c r="DO7" i="4"/>
  <c r="DO1" i="4"/>
  <c r="DO8" i="4"/>
  <c r="DO168" i="2" a="1"/>
  <c r="DO168" i="2"/>
  <c r="DO172" i="2"/>
  <c r="DO184" i="2" a="1"/>
  <c r="DO163" i="2"/>
  <c r="DO169" i="2"/>
  <c r="DO170" i="2"/>
  <c r="DO171" i="2"/>
  <c r="DO173" i="2"/>
  <c r="DO176" i="2"/>
  <c r="DO177" i="2"/>
  <c r="DO178" i="2"/>
  <c r="DO179" i="2"/>
  <c r="DO184" i="2"/>
  <c r="DO185" i="2"/>
  <c r="DO186" i="2"/>
  <c r="DO187" i="2"/>
  <c r="DO188" i="2"/>
  <c r="DO189" i="2"/>
  <c r="DO192" i="2"/>
  <c r="DO193" i="2"/>
  <c r="DO194" i="2"/>
  <c r="DO195" i="2"/>
  <c r="DO200" i="2" a="1"/>
  <c r="DO201" i="2"/>
  <c r="DO202" i="2"/>
  <c r="DO203" i="2"/>
  <c r="DO204" i="2"/>
  <c r="DO205" i="2"/>
  <c r="DO200" i="2"/>
  <c r="DO208" i="2"/>
  <c r="DO209" i="2"/>
  <c r="DO210" i="2"/>
  <c r="DO211" i="2"/>
  <c r="DO216" i="2" a="1"/>
  <c r="DO217" i="2"/>
  <c r="DO218" i="2"/>
  <c r="DO219" i="2"/>
  <c r="DO220" i="2"/>
  <c r="DO221" i="2"/>
  <c r="DO216" i="2"/>
  <c r="DO224" i="2"/>
  <c r="DO225" i="2"/>
  <c r="DO226" i="2"/>
  <c r="DO227" i="2"/>
  <c r="DO232" i="2" a="1"/>
  <c r="DO233" i="2"/>
  <c r="DO234" i="2"/>
  <c r="DO235" i="2"/>
  <c r="DO236" i="2"/>
  <c r="DO237" i="2"/>
  <c r="DO232" i="2"/>
  <c r="DO240" i="2"/>
  <c r="DO241" i="2"/>
  <c r="DO242" i="2"/>
  <c r="DO243" i="2"/>
  <c r="DO248" i="2" a="1"/>
  <c r="DO249" i="2"/>
  <c r="DO250" i="2"/>
  <c r="DO251" i="2"/>
  <c r="DO252" i="2"/>
  <c r="DO253" i="2"/>
  <c r="DO248" i="2"/>
  <c r="DO256" i="2"/>
  <c r="DO257" i="2"/>
  <c r="DO258" i="2"/>
  <c r="DO259" i="2"/>
  <c r="DO264" i="2" a="1"/>
  <c r="DO265" i="2"/>
  <c r="DO266" i="2"/>
  <c r="DO267" i="2"/>
  <c r="DO268" i="2"/>
  <c r="DO269" i="2"/>
  <c r="DO264" i="2"/>
  <c r="DO272" i="2"/>
  <c r="DO273" i="2"/>
  <c r="DO274" i="2"/>
  <c r="DO275" i="2"/>
  <c r="DO280" i="2" a="1"/>
  <c r="DO281" i="2"/>
  <c r="DO282" i="2"/>
  <c r="DO283" i="2"/>
  <c r="DO284" i="2"/>
  <c r="DO285" i="2"/>
  <c r="DO280" i="2"/>
  <c r="DO288" i="2"/>
  <c r="DO289" i="2"/>
  <c r="DO290" i="2"/>
  <c r="DO291" i="2"/>
  <c r="DO296" i="2" a="1"/>
  <c r="DO297" i="2"/>
  <c r="DO298" i="2"/>
  <c r="DO299" i="2"/>
  <c r="DO300" i="2"/>
  <c r="DO301" i="2"/>
  <c r="DO296" i="2"/>
  <c r="DO304" i="2"/>
  <c r="DO305" i="2"/>
  <c r="DO306" i="2"/>
  <c r="DO307" i="2"/>
  <c r="DO312" i="2" a="1"/>
  <c r="DO313" i="2"/>
  <c r="DO314" i="2"/>
  <c r="DO315" i="2"/>
  <c r="DO316" i="2"/>
  <c r="DO317" i="2"/>
  <c r="DO312" i="2"/>
  <c r="DO320" i="2"/>
  <c r="DO321" i="2"/>
  <c r="DO322" i="2"/>
  <c r="DO323" i="2"/>
  <c r="DO328" i="2"/>
  <c r="DO329" i="2"/>
  <c r="DO330" i="2"/>
  <c r="DO331" i="2"/>
  <c r="DO332" i="2"/>
  <c r="DO333" i="2"/>
  <c r="DO334" i="2"/>
  <c r="DO335" i="2"/>
  <c r="DO336" i="2"/>
  <c r="DO337" i="2"/>
  <c r="DO338" i="2"/>
  <c r="DO339" i="2"/>
  <c r="DN6" i="4"/>
  <c r="DN7" i="4"/>
  <c r="DN1" i="4"/>
  <c r="DN8" i="4"/>
  <c r="DN168" i="2" a="1"/>
  <c r="DN168" i="2"/>
  <c r="DN172" i="2"/>
  <c r="DN184" i="2" a="1"/>
  <c r="DN163" i="2"/>
  <c r="DN169" i="2"/>
  <c r="DN170" i="2"/>
  <c r="DN171" i="2"/>
  <c r="DN173" i="2"/>
  <c r="DN176" i="2"/>
  <c r="DN177" i="2"/>
  <c r="DN178" i="2"/>
  <c r="DN179" i="2"/>
  <c r="DN184" i="2"/>
  <c r="DN185" i="2"/>
  <c r="DN186" i="2"/>
  <c r="DN187" i="2"/>
  <c r="DN188" i="2"/>
  <c r="DN189" i="2"/>
  <c r="DN192" i="2"/>
  <c r="DN193" i="2"/>
  <c r="DN194" i="2"/>
  <c r="DN195" i="2"/>
  <c r="DN200" i="2" a="1"/>
  <c r="DN201" i="2"/>
  <c r="DN202" i="2"/>
  <c r="DN203" i="2"/>
  <c r="DN204" i="2"/>
  <c r="DN205" i="2"/>
  <c r="DN200" i="2"/>
  <c r="DN208" i="2"/>
  <c r="DN209" i="2"/>
  <c r="DN210" i="2"/>
  <c r="DN211" i="2"/>
  <c r="DN216" i="2" a="1"/>
  <c r="DN217" i="2"/>
  <c r="DN218" i="2"/>
  <c r="DN219" i="2"/>
  <c r="DN220" i="2"/>
  <c r="DN221" i="2"/>
  <c r="DN216" i="2"/>
  <c r="DN224" i="2"/>
  <c r="DN225" i="2"/>
  <c r="DN226" i="2"/>
  <c r="DN227" i="2"/>
  <c r="DN232" i="2" a="1"/>
  <c r="DN233" i="2"/>
  <c r="DN234" i="2"/>
  <c r="DN235" i="2"/>
  <c r="DN236" i="2"/>
  <c r="DN237" i="2"/>
  <c r="DN232" i="2"/>
  <c r="DN240" i="2"/>
  <c r="DN241" i="2"/>
  <c r="DN242" i="2"/>
  <c r="DN243" i="2"/>
  <c r="DN248" i="2" a="1"/>
  <c r="DN249" i="2"/>
  <c r="DN250" i="2"/>
  <c r="DN251" i="2"/>
  <c r="DN252" i="2"/>
  <c r="DN253" i="2"/>
  <c r="DN248" i="2"/>
  <c r="DN256" i="2"/>
  <c r="DN257" i="2"/>
  <c r="DN258" i="2"/>
  <c r="DN259" i="2"/>
  <c r="DN264" i="2" a="1"/>
  <c r="DN265" i="2"/>
  <c r="DN266" i="2"/>
  <c r="DN267" i="2"/>
  <c r="DN268" i="2"/>
  <c r="DN269" i="2"/>
  <c r="DN264" i="2"/>
  <c r="DN272" i="2"/>
  <c r="DN273" i="2"/>
  <c r="DN274" i="2"/>
  <c r="DN275" i="2"/>
  <c r="DN280" i="2" a="1"/>
  <c r="DN281" i="2"/>
  <c r="DN282" i="2"/>
  <c r="DN283" i="2"/>
  <c r="DN284" i="2"/>
  <c r="DN285" i="2"/>
  <c r="DN280" i="2"/>
  <c r="DN288" i="2"/>
  <c r="DN289" i="2"/>
  <c r="DN290" i="2"/>
  <c r="DN291" i="2"/>
  <c r="DN296" i="2" a="1"/>
  <c r="DN297" i="2"/>
  <c r="DN298" i="2"/>
  <c r="DN299" i="2"/>
  <c r="DN300" i="2"/>
  <c r="DN301" i="2"/>
  <c r="DN296" i="2"/>
  <c r="DN304" i="2"/>
  <c r="DN305" i="2"/>
  <c r="DN306" i="2"/>
  <c r="DN307" i="2"/>
  <c r="DN312" i="2" a="1"/>
  <c r="DN313" i="2"/>
  <c r="DN314" i="2"/>
  <c r="DN315" i="2"/>
  <c r="DN316" i="2"/>
  <c r="DN317" i="2"/>
  <c r="DN312" i="2"/>
  <c r="DN320" i="2"/>
  <c r="DN321" i="2"/>
  <c r="DN322" i="2"/>
  <c r="DN323" i="2"/>
  <c r="DN328" i="2"/>
  <c r="DN329" i="2"/>
  <c r="DN330" i="2"/>
  <c r="DN331" i="2"/>
  <c r="DN332" i="2"/>
  <c r="DN333" i="2"/>
  <c r="DN334" i="2"/>
  <c r="DN335" i="2"/>
  <c r="DN336" i="2"/>
  <c r="DN337" i="2"/>
  <c r="DN338" i="2"/>
  <c r="DN339" i="2"/>
  <c r="DM6" i="4"/>
  <c r="DM7" i="4"/>
  <c r="DM1" i="4"/>
  <c r="DM8" i="4"/>
  <c r="DM168" i="2" a="1"/>
  <c r="DM168" i="2"/>
  <c r="DM172" i="2"/>
  <c r="DM184" i="2" a="1"/>
  <c r="DM163" i="2"/>
  <c r="DM169" i="2"/>
  <c r="DM170" i="2"/>
  <c r="DM171" i="2"/>
  <c r="DM173" i="2"/>
  <c r="DM176" i="2"/>
  <c r="DM177" i="2"/>
  <c r="DM178" i="2"/>
  <c r="DM179" i="2"/>
  <c r="DM184" i="2"/>
  <c r="DM185" i="2"/>
  <c r="DM186" i="2"/>
  <c r="DM187" i="2"/>
  <c r="DM188" i="2"/>
  <c r="DM189" i="2"/>
  <c r="DM192" i="2"/>
  <c r="DM193" i="2"/>
  <c r="DM194" i="2"/>
  <c r="DM195" i="2"/>
  <c r="DM200" i="2" a="1"/>
  <c r="DM201" i="2"/>
  <c r="DM202" i="2"/>
  <c r="DM203" i="2"/>
  <c r="DM204" i="2"/>
  <c r="DM205" i="2"/>
  <c r="DM200" i="2"/>
  <c r="DM208" i="2"/>
  <c r="DM209" i="2"/>
  <c r="DM210" i="2"/>
  <c r="DM211" i="2"/>
  <c r="DM216" i="2" a="1"/>
  <c r="DM217" i="2"/>
  <c r="DM218" i="2"/>
  <c r="DM219" i="2"/>
  <c r="DM220" i="2"/>
  <c r="DM221" i="2"/>
  <c r="DM216" i="2"/>
  <c r="DM224" i="2"/>
  <c r="DM225" i="2"/>
  <c r="DM226" i="2"/>
  <c r="DM227" i="2"/>
  <c r="DM232" i="2" a="1"/>
  <c r="DM233" i="2"/>
  <c r="DM234" i="2"/>
  <c r="DM235" i="2"/>
  <c r="DM236" i="2"/>
  <c r="DM237" i="2"/>
  <c r="DM232" i="2"/>
  <c r="DM240" i="2"/>
  <c r="DM241" i="2"/>
  <c r="DM242" i="2"/>
  <c r="DM243" i="2"/>
  <c r="DM248" i="2" a="1"/>
  <c r="DM249" i="2"/>
  <c r="DM250" i="2"/>
  <c r="DM251" i="2"/>
  <c r="DM252" i="2"/>
  <c r="DM253" i="2"/>
  <c r="DM248" i="2"/>
  <c r="DM256" i="2"/>
  <c r="DM257" i="2"/>
  <c r="DM258" i="2"/>
  <c r="DM259" i="2"/>
  <c r="DM264" i="2" a="1"/>
  <c r="DM265" i="2"/>
  <c r="DM266" i="2"/>
  <c r="DM267" i="2"/>
  <c r="DM268" i="2"/>
  <c r="DM269" i="2"/>
  <c r="DM264" i="2"/>
  <c r="DM272" i="2"/>
  <c r="DM273" i="2"/>
  <c r="DM274" i="2"/>
  <c r="DM275" i="2"/>
  <c r="DM280" i="2" a="1"/>
  <c r="DM281" i="2"/>
  <c r="DM282" i="2"/>
  <c r="DM283" i="2"/>
  <c r="DM284" i="2"/>
  <c r="DM285" i="2"/>
  <c r="DM280" i="2"/>
  <c r="DM288" i="2"/>
  <c r="DM289" i="2"/>
  <c r="DM290" i="2"/>
  <c r="DM291" i="2"/>
  <c r="DM296" i="2" a="1"/>
  <c r="DM297" i="2"/>
  <c r="DM298" i="2"/>
  <c r="DM299" i="2"/>
  <c r="DM300" i="2"/>
  <c r="DM301" i="2"/>
  <c r="DM296" i="2"/>
  <c r="DM304" i="2"/>
  <c r="DM305" i="2"/>
  <c r="DM306" i="2"/>
  <c r="DM307" i="2"/>
  <c r="DM312" i="2" a="1"/>
  <c r="DM313" i="2"/>
  <c r="DM314" i="2"/>
  <c r="DM315" i="2"/>
  <c r="DM316" i="2"/>
  <c r="DM317" i="2"/>
  <c r="DM312" i="2"/>
  <c r="DM320" i="2"/>
  <c r="DM321" i="2"/>
  <c r="DM322" i="2"/>
  <c r="DM323" i="2"/>
  <c r="DM328" i="2"/>
  <c r="DM329" i="2"/>
  <c r="DM330" i="2"/>
  <c r="DM331" i="2"/>
  <c r="DM332" i="2"/>
  <c r="DM333" i="2"/>
  <c r="DM334" i="2"/>
  <c r="DM335" i="2"/>
  <c r="DM336" i="2"/>
  <c r="DM337" i="2"/>
  <c r="DM338" i="2"/>
  <c r="DM339" i="2"/>
  <c r="DL6" i="4"/>
  <c r="DL7" i="4"/>
  <c r="DL1" i="4"/>
  <c r="DL8" i="4"/>
  <c r="DL168" i="2" a="1"/>
  <c r="DL168" i="2"/>
  <c r="DL172" i="2"/>
  <c r="DL184" i="2" a="1"/>
  <c r="DL163" i="2"/>
  <c r="DL169" i="2"/>
  <c r="DL170" i="2"/>
  <c r="DL171" i="2"/>
  <c r="DL173" i="2"/>
  <c r="DL176" i="2"/>
  <c r="DL177" i="2"/>
  <c r="DL178" i="2"/>
  <c r="DL179" i="2"/>
  <c r="DL184" i="2"/>
  <c r="DL185" i="2"/>
  <c r="DL186" i="2"/>
  <c r="DL187" i="2"/>
  <c r="DL188" i="2"/>
  <c r="DL189" i="2"/>
  <c r="DL192" i="2"/>
  <c r="DL193" i="2"/>
  <c r="DL194" i="2"/>
  <c r="DL195" i="2"/>
  <c r="DL200" i="2" a="1"/>
  <c r="DL201" i="2"/>
  <c r="DL202" i="2"/>
  <c r="DL203" i="2"/>
  <c r="DL204" i="2"/>
  <c r="DL205" i="2"/>
  <c r="DL200" i="2"/>
  <c r="DL208" i="2"/>
  <c r="DL209" i="2"/>
  <c r="DL210" i="2"/>
  <c r="DL211" i="2"/>
  <c r="DL216" i="2" a="1"/>
  <c r="DL217" i="2"/>
  <c r="DL218" i="2"/>
  <c r="DL219" i="2"/>
  <c r="DL220" i="2"/>
  <c r="DL221" i="2"/>
  <c r="DL216" i="2"/>
  <c r="DL224" i="2"/>
  <c r="DL225" i="2"/>
  <c r="DL226" i="2"/>
  <c r="DL227" i="2"/>
  <c r="DL232" i="2" a="1"/>
  <c r="DL233" i="2"/>
  <c r="DL234" i="2"/>
  <c r="DL235" i="2"/>
  <c r="DL236" i="2"/>
  <c r="DL237" i="2"/>
  <c r="DL232" i="2"/>
  <c r="DL240" i="2"/>
  <c r="DL241" i="2"/>
  <c r="DL242" i="2"/>
  <c r="DL243" i="2"/>
  <c r="DL248" i="2" a="1"/>
  <c r="DL249" i="2"/>
  <c r="DL250" i="2"/>
  <c r="DL251" i="2"/>
  <c r="DL252" i="2"/>
  <c r="DL253" i="2"/>
  <c r="DL248" i="2"/>
  <c r="DL256" i="2"/>
  <c r="DL257" i="2"/>
  <c r="DL258" i="2"/>
  <c r="DL259" i="2"/>
  <c r="DL264" i="2" a="1"/>
  <c r="DL265" i="2"/>
  <c r="DL266" i="2"/>
  <c r="DL267" i="2"/>
  <c r="DL268" i="2"/>
  <c r="DL269" i="2"/>
  <c r="DL264" i="2"/>
  <c r="DL272" i="2"/>
  <c r="DL273" i="2"/>
  <c r="DL274" i="2"/>
  <c r="DL275" i="2"/>
  <c r="DL280" i="2" a="1"/>
  <c r="DL281" i="2"/>
  <c r="DL282" i="2"/>
  <c r="DL283" i="2"/>
  <c r="DL284" i="2"/>
  <c r="DL285" i="2"/>
  <c r="DL280" i="2"/>
  <c r="DL288" i="2"/>
  <c r="DL289" i="2"/>
  <c r="DL290" i="2"/>
  <c r="DL291" i="2"/>
  <c r="DL296" i="2" a="1"/>
  <c r="DL297" i="2"/>
  <c r="DL298" i="2"/>
  <c r="DL299" i="2"/>
  <c r="DL300" i="2"/>
  <c r="DL301" i="2"/>
  <c r="DL296" i="2"/>
  <c r="DL304" i="2"/>
  <c r="DL305" i="2"/>
  <c r="DL306" i="2"/>
  <c r="DL307" i="2"/>
  <c r="DL312" i="2" a="1"/>
  <c r="DL313" i="2"/>
  <c r="DL314" i="2"/>
  <c r="DL315" i="2"/>
  <c r="DL316" i="2"/>
  <c r="DL317" i="2"/>
  <c r="DL312" i="2"/>
  <c r="DL320" i="2"/>
  <c r="DL321" i="2"/>
  <c r="DL322" i="2"/>
  <c r="DL323" i="2"/>
  <c r="DL328" i="2"/>
  <c r="DL329" i="2"/>
  <c r="DL330" i="2"/>
  <c r="DL331" i="2"/>
  <c r="DL332" i="2"/>
  <c r="DL333" i="2"/>
  <c r="DL334" i="2"/>
  <c r="DL335" i="2"/>
  <c r="DL336" i="2"/>
  <c r="DL337" i="2"/>
  <c r="DL338" i="2"/>
  <c r="DL339" i="2"/>
  <c r="DK6" i="4"/>
  <c r="DK7" i="4"/>
  <c r="DK1" i="4"/>
  <c r="DK8" i="4"/>
  <c r="DK168" i="2" a="1"/>
  <c r="DK168" i="2"/>
  <c r="DK172" i="2"/>
  <c r="DK184" i="2" a="1"/>
  <c r="DK163" i="2"/>
  <c r="DK169" i="2"/>
  <c r="DK170" i="2"/>
  <c r="DK171" i="2"/>
  <c r="DK173" i="2"/>
  <c r="DK176" i="2"/>
  <c r="DK177" i="2"/>
  <c r="DK178" i="2"/>
  <c r="DK179" i="2"/>
  <c r="DK184" i="2"/>
  <c r="DK185" i="2"/>
  <c r="DK186" i="2"/>
  <c r="DK187" i="2"/>
  <c r="DK188" i="2"/>
  <c r="DK189" i="2"/>
  <c r="DK192" i="2"/>
  <c r="DK193" i="2"/>
  <c r="DK194" i="2"/>
  <c r="DK195" i="2"/>
  <c r="DK200" i="2" a="1"/>
  <c r="DK201" i="2"/>
  <c r="DK202" i="2"/>
  <c r="DK203" i="2"/>
  <c r="DK204" i="2"/>
  <c r="DK205" i="2"/>
  <c r="DK200" i="2"/>
  <c r="DK208" i="2"/>
  <c r="DK209" i="2"/>
  <c r="DK210" i="2"/>
  <c r="DK211" i="2"/>
  <c r="DK216" i="2" a="1"/>
  <c r="DK217" i="2"/>
  <c r="DK218" i="2"/>
  <c r="DK219" i="2"/>
  <c r="DK220" i="2"/>
  <c r="DK221" i="2"/>
  <c r="DK216" i="2"/>
  <c r="DK224" i="2"/>
  <c r="DK225" i="2"/>
  <c r="DK226" i="2"/>
  <c r="DK227" i="2"/>
  <c r="DK232" i="2" a="1"/>
  <c r="DK233" i="2"/>
  <c r="DK234" i="2"/>
  <c r="DK235" i="2"/>
  <c r="DK236" i="2"/>
  <c r="DK237" i="2"/>
  <c r="DK232" i="2"/>
  <c r="DK240" i="2"/>
  <c r="DK241" i="2"/>
  <c r="DK242" i="2"/>
  <c r="DK243" i="2"/>
  <c r="DK248" i="2" a="1"/>
  <c r="DK249" i="2"/>
  <c r="DK250" i="2"/>
  <c r="DK251" i="2"/>
  <c r="DK252" i="2"/>
  <c r="DK253" i="2"/>
  <c r="DK248" i="2"/>
  <c r="DK256" i="2"/>
  <c r="DK257" i="2"/>
  <c r="DK258" i="2"/>
  <c r="DK259" i="2"/>
  <c r="DK264" i="2" a="1"/>
  <c r="DK265" i="2"/>
  <c r="DK266" i="2"/>
  <c r="DK267" i="2"/>
  <c r="DK268" i="2"/>
  <c r="DK269" i="2"/>
  <c r="DK264" i="2"/>
  <c r="DK272" i="2"/>
  <c r="DK273" i="2"/>
  <c r="DK274" i="2"/>
  <c r="DK275" i="2"/>
  <c r="DK280" i="2" a="1"/>
  <c r="DK281" i="2"/>
  <c r="DK282" i="2"/>
  <c r="DK283" i="2"/>
  <c r="DK284" i="2"/>
  <c r="DK285" i="2"/>
  <c r="DK280" i="2"/>
  <c r="DK288" i="2"/>
  <c r="DK289" i="2"/>
  <c r="DK290" i="2"/>
  <c r="DK291" i="2"/>
  <c r="DK296" i="2" a="1"/>
  <c r="DK297" i="2"/>
  <c r="DK298" i="2"/>
  <c r="DK299" i="2"/>
  <c r="DK300" i="2"/>
  <c r="DK301" i="2"/>
  <c r="DK296" i="2"/>
  <c r="DK304" i="2"/>
  <c r="DK305" i="2"/>
  <c r="DK306" i="2"/>
  <c r="DK307" i="2"/>
  <c r="DK312" i="2" a="1"/>
  <c r="DK313" i="2"/>
  <c r="DK314" i="2"/>
  <c r="DK315" i="2"/>
  <c r="DK316" i="2"/>
  <c r="DK317" i="2"/>
  <c r="DK312" i="2"/>
  <c r="DK320" i="2"/>
  <c r="DK321" i="2"/>
  <c r="DK322" i="2"/>
  <c r="DK323" i="2"/>
  <c r="DK328" i="2"/>
  <c r="DK329" i="2"/>
  <c r="DK330" i="2"/>
  <c r="DK331" i="2"/>
  <c r="DK332" i="2"/>
  <c r="DK333" i="2"/>
  <c r="DK334" i="2"/>
  <c r="DK335" i="2"/>
  <c r="DK336" i="2"/>
  <c r="DK337" i="2"/>
  <c r="DK338" i="2"/>
  <c r="DK339" i="2"/>
  <c r="DJ6" i="4"/>
  <c r="DJ7" i="4"/>
  <c r="DJ1" i="4"/>
  <c r="DJ8" i="4"/>
  <c r="DJ168" i="2" a="1"/>
  <c r="DJ168" i="2"/>
  <c r="DJ172" i="2"/>
  <c r="DJ184" i="2" a="1"/>
  <c r="DJ163" i="2"/>
  <c r="DJ169" i="2"/>
  <c r="DJ170" i="2"/>
  <c r="DJ171" i="2"/>
  <c r="DJ173" i="2"/>
  <c r="DJ176" i="2"/>
  <c r="DJ177" i="2"/>
  <c r="DJ178" i="2"/>
  <c r="DJ179" i="2"/>
  <c r="DJ184" i="2"/>
  <c r="DJ185" i="2"/>
  <c r="DJ186" i="2"/>
  <c r="DJ187" i="2"/>
  <c r="DJ188" i="2"/>
  <c r="DJ189" i="2"/>
  <c r="DJ192" i="2"/>
  <c r="DJ193" i="2"/>
  <c r="DJ194" i="2"/>
  <c r="DJ195" i="2"/>
  <c r="DJ200" i="2" a="1"/>
  <c r="DJ201" i="2"/>
  <c r="DJ202" i="2"/>
  <c r="DJ203" i="2"/>
  <c r="DJ204" i="2"/>
  <c r="DJ205" i="2"/>
  <c r="DJ200" i="2"/>
  <c r="DJ208" i="2"/>
  <c r="DJ209" i="2"/>
  <c r="DJ210" i="2"/>
  <c r="DJ211" i="2"/>
  <c r="DJ216" i="2" a="1"/>
  <c r="DJ217" i="2"/>
  <c r="DJ218" i="2"/>
  <c r="DJ219" i="2"/>
  <c r="DJ220" i="2"/>
  <c r="DJ221" i="2"/>
  <c r="DJ216" i="2"/>
  <c r="DJ224" i="2"/>
  <c r="DJ225" i="2"/>
  <c r="DJ226" i="2"/>
  <c r="DJ227" i="2"/>
  <c r="DJ232" i="2" a="1"/>
  <c r="DJ233" i="2"/>
  <c r="DJ234" i="2"/>
  <c r="DJ235" i="2"/>
  <c r="DJ236" i="2"/>
  <c r="DJ237" i="2"/>
  <c r="DJ232" i="2"/>
  <c r="DJ240" i="2"/>
  <c r="DJ241" i="2"/>
  <c r="DJ242" i="2"/>
  <c r="DJ243" i="2"/>
  <c r="DJ248" i="2" a="1"/>
  <c r="DJ249" i="2"/>
  <c r="DJ250" i="2"/>
  <c r="DJ251" i="2"/>
  <c r="DJ252" i="2"/>
  <c r="DJ253" i="2"/>
  <c r="DJ248" i="2"/>
  <c r="DJ256" i="2"/>
  <c r="DJ257" i="2"/>
  <c r="DJ258" i="2"/>
  <c r="DJ259" i="2"/>
  <c r="DJ264" i="2" a="1"/>
  <c r="DJ265" i="2"/>
  <c r="DJ266" i="2"/>
  <c r="DJ267" i="2"/>
  <c r="DJ268" i="2"/>
  <c r="DJ269" i="2"/>
  <c r="DJ264" i="2"/>
  <c r="DJ272" i="2"/>
  <c r="DJ273" i="2"/>
  <c r="DJ274" i="2"/>
  <c r="DJ275" i="2"/>
  <c r="DJ280" i="2" a="1"/>
  <c r="DJ281" i="2"/>
  <c r="DJ282" i="2"/>
  <c r="DJ283" i="2"/>
  <c r="DJ284" i="2"/>
  <c r="DJ285" i="2"/>
  <c r="DJ280" i="2"/>
  <c r="DJ288" i="2"/>
  <c r="DJ289" i="2"/>
  <c r="DJ290" i="2"/>
  <c r="DJ291" i="2"/>
  <c r="DJ296" i="2" a="1"/>
  <c r="DJ297" i="2"/>
  <c r="DJ298" i="2"/>
  <c r="DJ299" i="2"/>
  <c r="DJ300" i="2"/>
  <c r="DJ301" i="2"/>
  <c r="DJ296" i="2"/>
  <c r="DJ304" i="2"/>
  <c r="DJ305" i="2"/>
  <c r="DJ306" i="2"/>
  <c r="DJ307" i="2"/>
  <c r="DJ312" i="2" a="1"/>
  <c r="DJ313" i="2"/>
  <c r="DJ314" i="2"/>
  <c r="DJ315" i="2"/>
  <c r="DJ316" i="2"/>
  <c r="DJ317" i="2"/>
  <c r="DJ312" i="2"/>
  <c r="DJ320" i="2"/>
  <c r="DJ321" i="2"/>
  <c r="DJ322" i="2"/>
  <c r="DJ323" i="2"/>
  <c r="DJ328" i="2"/>
  <c r="DJ329" i="2"/>
  <c r="DJ330" i="2"/>
  <c r="DJ331" i="2"/>
  <c r="DJ332" i="2"/>
  <c r="DJ333" i="2"/>
  <c r="DJ334" i="2"/>
  <c r="DJ335" i="2"/>
  <c r="DJ336" i="2"/>
  <c r="DJ337" i="2"/>
  <c r="DJ338" i="2"/>
  <c r="DJ339" i="2"/>
  <c r="DI6" i="4"/>
  <c r="DI7" i="4"/>
  <c r="DI1" i="4"/>
  <c r="DI8" i="4"/>
  <c r="DI168" i="2" a="1"/>
  <c r="DI168" i="2"/>
  <c r="DI172" i="2"/>
  <c r="DI184" i="2" a="1"/>
  <c r="DI163" i="2"/>
  <c r="DI169" i="2"/>
  <c r="DI170" i="2"/>
  <c r="DI171" i="2"/>
  <c r="DI173" i="2"/>
  <c r="DI176" i="2"/>
  <c r="DI177" i="2"/>
  <c r="DI178" i="2"/>
  <c r="DI179" i="2"/>
  <c r="DI184" i="2"/>
  <c r="DI185" i="2"/>
  <c r="DI186" i="2"/>
  <c r="DI187" i="2"/>
  <c r="DI188" i="2"/>
  <c r="DI189" i="2"/>
  <c r="DI192" i="2"/>
  <c r="DI193" i="2"/>
  <c r="DI194" i="2"/>
  <c r="DI195" i="2"/>
  <c r="DI200" i="2" a="1"/>
  <c r="DI201" i="2"/>
  <c r="DI202" i="2"/>
  <c r="DI203" i="2"/>
  <c r="DI204" i="2"/>
  <c r="DI205" i="2"/>
  <c r="DI200" i="2"/>
  <c r="DI208" i="2"/>
  <c r="DI209" i="2"/>
  <c r="DI210" i="2"/>
  <c r="DI211" i="2"/>
  <c r="DI216" i="2" a="1"/>
  <c r="DI217" i="2"/>
  <c r="DI218" i="2"/>
  <c r="DI219" i="2"/>
  <c r="DI220" i="2"/>
  <c r="DI221" i="2"/>
  <c r="DI216" i="2"/>
  <c r="DI224" i="2"/>
  <c r="DI225" i="2"/>
  <c r="DI226" i="2"/>
  <c r="DI227" i="2"/>
  <c r="DI232" i="2" a="1"/>
  <c r="DI233" i="2"/>
  <c r="DI234" i="2"/>
  <c r="DI235" i="2"/>
  <c r="DI236" i="2"/>
  <c r="DI237" i="2"/>
  <c r="DI232" i="2"/>
  <c r="DI240" i="2"/>
  <c r="DI241" i="2"/>
  <c r="DI242" i="2"/>
  <c r="DI243" i="2"/>
  <c r="DI248" i="2" a="1"/>
  <c r="DI249" i="2"/>
  <c r="DI250" i="2"/>
  <c r="DI251" i="2"/>
  <c r="DI252" i="2"/>
  <c r="DI253" i="2"/>
  <c r="DI248" i="2"/>
  <c r="DI256" i="2"/>
  <c r="DI257" i="2"/>
  <c r="DI258" i="2"/>
  <c r="DI259" i="2"/>
  <c r="DI264" i="2" a="1"/>
  <c r="DI265" i="2"/>
  <c r="DI266" i="2"/>
  <c r="DI267" i="2"/>
  <c r="DI268" i="2"/>
  <c r="DI269" i="2"/>
  <c r="DI264" i="2"/>
  <c r="DI272" i="2"/>
  <c r="DI273" i="2"/>
  <c r="DI274" i="2"/>
  <c r="DI275" i="2"/>
  <c r="DI280" i="2" a="1"/>
  <c r="DI281" i="2"/>
  <c r="DI282" i="2"/>
  <c r="DI283" i="2"/>
  <c r="DI284" i="2"/>
  <c r="DI285" i="2"/>
  <c r="DI280" i="2"/>
  <c r="DI288" i="2"/>
  <c r="DI289" i="2"/>
  <c r="DI290" i="2"/>
  <c r="DI291" i="2"/>
  <c r="DI296" i="2" a="1"/>
  <c r="DI297" i="2"/>
  <c r="DI298" i="2"/>
  <c r="DI299" i="2"/>
  <c r="DI300" i="2"/>
  <c r="DI301" i="2"/>
  <c r="DI296" i="2"/>
  <c r="DI304" i="2"/>
  <c r="DI305" i="2"/>
  <c r="DI306" i="2"/>
  <c r="DI307" i="2"/>
  <c r="DI312" i="2" a="1"/>
  <c r="DI313" i="2"/>
  <c r="DI314" i="2"/>
  <c r="DI315" i="2"/>
  <c r="DI316" i="2"/>
  <c r="DI317" i="2"/>
  <c r="DI312" i="2"/>
  <c r="DI320" i="2"/>
  <c r="DI321" i="2"/>
  <c r="DI322" i="2"/>
  <c r="DI323" i="2"/>
  <c r="DI328" i="2"/>
  <c r="DI329" i="2"/>
  <c r="DI330" i="2"/>
  <c r="DI331" i="2"/>
  <c r="DI332" i="2"/>
  <c r="DI333" i="2"/>
  <c r="DI334" i="2"/>
  <c r="DI335" i="2"/>
  <c r="DI336" i="2"/>
  <c r="DI337" i="2"/>
  <c r="DI338" i="2"/>
  <c r="DI339" i="2"/>
  <c r="DH6" i="4"/>
  <c r="DH7" i="4"/>
  <c r="DH1" i="4"/>
  <c r="DH8" i="4"/>
  <c r="DH168" i="2" a="1"/>
  <c r="DH168" i="2"/>
  <c r="DH172" i="2"/>
  <c r="DH184" i="2" a="1"/>
  <c r="DH163" i="2"/>
  <c r="DH169" i="2"/>
  <c r="DH170" i="2"/>
  <c r="DH171" i="2"/>
  <c r="DH173" i="2"/>
  <c r="DH176" i="2"/>
  <c r="DH177" i="2"/>
  <c r="DH178" i="2"/>
  <c r="DH179" i="2"/>
  <c r="DH184" i="2"/>
  <c r="DH185" i="2"/>
  <c r="DH186" i="2"/>
  <c r="DH187" i="2"/>
  <c r="DH188" i="2"/>
  <c r="DH189" i="2"/>
  <c r="DH192" i="2"/>
  <c r="DH193" i="2"/>
  <c r="DH194" i="2"/>
  <c r="DH195" i="2"/>
  <c r="DH200" i="2" a="1"/>
  <c r="DH201" i="2"/>
  <c r="DH202" i="2"/>
  <c r="DH203" i="2"/>
  <c r="DH204" i="2"/>
  <c r="DH205" i="2"/>
  <c r="DH200" i="2"/>
  <c r="DH208" i="2"/>
  <c r="DH209" i="2"/>
  <c r="DH210" i="2"/>
  <c r="DH211" i="2"/>
  <c r="DH216" i="2" a="1"/>
  <c r="DH217" i="2"/>
  <c r="DH218" i="2"/>
  <c r="DH219" i="2"/>
  <c r="DH220" i="2"/>
  <c r="DH221" i="2"/>
  <c r="DH216" i="2"/>
  <c r="DH224" i="2"/>
  <c r="DH225" i="2"/>
  <c r="DH226" i="2"/>
  <c r="DH227" i="2"/>
  <c r="DH232" i="2" a="1"/>
  <c r="DH233" i="2"/>
  <c r="DH234" i="2"/>
  <c r="DH235" i="2"/>
  <c r="DH236" i="2"/>
  <c r="DH237" i="2"/>
  <c r="DH232" i="2"/>
  <c r="DH240" i="2"/>
  <c r="DH241" i="2"/>
  <c r="DH242" i="2"/>
  <c r="DH243" i="2"/>
  <c r="DH248" i="2" a="1"/>
  <c r="DH249" i="2"/>
  <c r="DH250" i="2"/>
  <c r="DH251" i="2"/>
  <c r="DH252" i="2"/>
  <c r="DH253" i="2"/>
  <c r="DH248" i="2"/>
  <c r="DH256" i="2"/>
  <c r="DH257" i="2"/>
  <c r="DH258" i="2"/>
  <c r="DH259" i="2"/>
  <c r="DH264" i="2" a="1"/>
  <c r="DH265" i="2"/>
  <c r="DH266" i="2"/>
  <c r="DH267" i="2"/>
  <c r="DH268" i="2"/>
  <c r="DH269" i="2"/>
  <c r="DH264" i="2"/>
  <c r="DH272" i="2"/>
  <c r="DH273" i="2"/>
  <c r="DH274" i="2"/>
  <c r="DH275" i="2"/>
  <c r="DH280" i="2" a="1"/>
  <c r="DH281" i="2"/>
  <c r="DH282" i="2"/>
  <c r="DH283" i="2"/>
  <c r="DH284" i="2"/>
  <c r="DH285" i="2"/>
  <c r="DH280" i="2"/>
  <c r="DH288" i="2"/>
  <c r="DH289" i="2"/>
  <c r="DH290" i="2"/>
  <c r="DH291" i="2"/>
  <c r="DH296" i="2" a="1"/>
  <c r="DH297" i="2"/>
  <c r="DH298" i="2"/>
  <c r="DH299" i="2"/>
  <c r="DH300" i="2"/>
  <c r="DH301" i="2"/>
  <c r="DH296" i="2"/>
  <c r="DH304" i="2"/>
  <c r="DH305" i="2"/>
  <c r="DH306" i="2"/>
  <c r="DH307" i="2"/>
  <c r="DH312" i="2" a="1"/>
  <c r="DH313" i="2"/>
  <c r="DH314" i="2"/>
  <c r="DH315" i="2"/>
  <c r="DH316" i="2"/>
  <c r="DH317" i="2"/>
  <c r="DH312" i="2"/>
  <c r="DH320" i="2"/>
  <c r="DH321" i="2"/>
  <c r="DH322" i="2"/>
  <c r="DH323" i="2"/>
  <c r="DH328" i="2"/>
  <c r="DH329" i="2"/>
  <c r="DH330" i="2"/>
  <c r="DH331" i="2"/>
  <c r="DH332" i="2"/>
  <c r="DH333" i="2"/>
  <c r="DH334" i="2"/>
  <c r="DH335" i="2"/>
  <c r="DH336" i="2"/>
  <c r="DH337" i="2"/>
  <c r="DH338" i="2"/>
  <c r="DH339" i="2"/>
  <c r="DG6" i="4"/>
  <c r="DG7" i="4"/>
  <c r="DG1" i="4"/>
  <c r="DG8" i="4"/>
  <c r="DG168" i="2" a="1"/>
  <c r="DG168" i="2"/>
  <c r="DG172" i="2"/>
  <c r="DG184" i="2" a="1"/>
  <c r="DG163" i="2"/>
  <c r="DG169" i="2"/>
  <c r="DG170" i="2"/>
  <c r="DG171" i="2"/>
  <c r="DG173" i="2"/>
  <c r="DG176" i="2"/>
  <c r="DG177" i="2"/>
  <c r="DG178" i="2"/>
  <c r="DG179" i="2"/>
  <c r="DG184" i="2"/>
  <c r="DG185" i="2"/>
  <c r="DG186" i="2"/>
  <c r="DG187" i="2"/>
  <c r="DG188" i="2"/>
  <c r="DG189" i="2"/>
  <c r="DG192" i="2"/>
  <c r="DG193" i="2"/>
  <c r="DG194" i="2"/>
  <c r="DG195" i="2"/>
  <c r="DG200" i="2" a="1"/>
  <c r="DG201" i="2"/>
  <c r="DG202" i="2"/>
  <c r="DG203" i="2"/>
  <c r="DG204" i="2"/>
  <c r="DG205" i="2"/>
  <c r="DG200" i="2"/>
  <c r="DG208" i="2"/>
  <c r="DG209" i="2"/>
  <c r="DG210" i="2"/>
  <c r="DG211" i="2"/>
  <c r="DG216" i="2" a="1"/>
  <c r="DG217" i="2"/>
  <c r="DG218" i="2"/>
  <c r="DG219" i="2"/>
  <c r="DG220" i="2"/>
  <c r="DG221" i="2"/>
  <c r="DG216" i="2"/>
  <c r="DG224" i="2"/>
  <c r="DG225" i="2"/>
  <c r="DG226" i="2"/>
  <c r="DG227" i="2"/>
  <c r="DG232" i="2" a="1"/>
  <c r="DG233" i="2"/>
  <c r="DG234" i="2"/>
  <c r="DG235" i="2"/>
  <c r="DG236" i="2"/>
  <c r="DG237" i="2"/>
  <c r="DG232" i="2"/>
  <c r="DG240" i="2"/>
  <c r="DG241" i="2"/>
  <c r="DG242" i="2"/>
  <c r="DG243" i="2"/>
  <c r="DG248" i="2" a="1"/>
  <c r="DG249" i="2"/>
  <c r="DG250" i="2"/>
  <c r="DG251" i="2"/>
  <c r="DG252" i="2"/>
  <c r="DG253" i="2"/>
  <c r="DG248" i="2"/>
  <c r="DG256" i="2"/>
  <c r="DG257" i="2"/>
  <c r="DG258" i="2"/>
  <c r="DG259" i="2"/>
  <c r="DG264" i="2" a="1"/>
  <c r="DG265" i="2"/>
  <c r="DG266" i="2"/>
  <c r="DG267" i="2"/>
  <c r="DG268" i="2"/>
  <c r="DG269" i="2"/>
  <c r="DG264" i="2"/>
  <c r="DG272" i="2"/>
  <c r="DG273" i="2"/>
  <c r="DG274" i="2"/>
  <c r="DG275" i="2"/>
  <c r="DG280" i="2" a="1"/>
  <c r="DG281" i="2"/>
  <c r="DG282" i="2"/>
  <c r="DG283" i="2"/>
  <c r="DG284" i="2"/>
  <c r="DG285" i="2"/>
  <c r="DG280" i="2"/>
  <c r="DG288" i="2"/>
  <c r="DG289" i="2"/>
  <c r="DG290" i="2"/>
  <c r="DG291" i="2"/>
  <c r="DG296" i="2" a="1"/>
  <c r="DG297" i="2"/>
  <c r="DG298" i="2"/>
  <c r="DG299" i="2"/>
  <c r="DG300" i="2"/>
  <c r="DG301" i="2"/>
  <c r="DG296" i="2"/>
  <c r="DG304" i="2"/>
  <c r="DG305" i="2"/>
  <c r="DG306" i="2"/>
  <c r="DG307" i="2"/>
  <c r="DG312" i="2" a="1"/>
  <c r="DG313" i="2"/>
  <c r="DG314" i="2"/>
  <c r="DG315" i="2"/>
  <c r="DG316" i="2"/>
  <c r="DG317" i="2"/>
  <c r="DG312" i="2"/>
  <c r="DG320" i="2"/>
  <c r="DG321" i="2"/>
  <c r="DG322" i="2"/>
  <c r="DG323" i="2"/>
  <c r="DG328" i="2"/>
  <c r="DG329" i="2"/>
  <c r="DG330" i="2"/>
  <c r="DG331" i="2"/>
  <c r="DG332" i="2"/>
  <c r="DG333" i="2"/>
  <c r="DG334" i="2"/>
  <c r="DG335" i="2"/>
  <c r="DG336" i="2"/>
  <c r="DG337" i="2"/>
  <c r="DG338" i="2"/>
  <c r="DG339" i="2"/>
  <c r="DF6" i="4"/>
  <c r="DF7" i="4"/>
  <c r="DF1" i="4"/>
  <c r="DF8" i="4"/>
  <c r="DF168" i="2" a="1"/>
  <c r="DF168" i="2"/>
  <c r="DF172" i="2"/>
  <c r="DF184" i="2" a="1"/>
  <c r="DF163" i="2"/>
  <c r="DF169" i="2"/>
  <c r="DF170" i="2"/>
  <c r="DF171" i="2"/>
  <c r="DF173" i="2"/>
  <c r="DF176" i="2"/>
  <c r="DF177" i="2"/>
  <c r="DF178" i="2"/>
  <c r="DF179" i="2"/>
  <c r="DF184" i="2"/>
  <c r="DF185" i="2"/>
  <c r="DF186" i="2"/>
  <c r="DF187" i="2"/>
  <c r="DF188" i="2"/>
  <c r="DF189" i="2"/>
  <c r="DF192" i="2"/>
  <c r="DF193" i="2"/>
  <c r="DF194" i="2"/>
  <c r="DF195" i="2"/>
  <c r="DF200" i="2" a="1"/>
  <c r="DF201" i="2"/>
  <c r="DF202" i="2"/>
  <c r="DF203" i="2"/>
  <c r="DF204" i="2"/>
  <c r="DF205" i="2"/>
  <c r="DF200" i="2"/>
  <c r="DF208" i="2"/>
  <c r="DF209" i="2"/>
  <c r="DF210" i="2"/>
  <c r="DF211" i="2"/>
  <c r="DF216" i="2" a="1"/>
  <c r="DF217" i="2"/>
  <c r="DF218" i="2"/>
  <c r="DF219" i="2"/>
  <c r="DF220" i="2"/>
  <c r="DF221" i="2"/>
  <c r="DF216" i="2"/>
  <c r="DF224" i="2"/>
  <c r="DF225" i="2"/>
  <c r="DF226" i="2"/>
  <c r="DF227" i="2"/>
  <c r="DF232" i="2" a="1"/>
  <c r="DF233" i="2"/>
  <c r="DF234" i="2"/>
  <c r="DF235" i="2"/>
  <c r="DF236" i="2"/>
  <c r="DF237" i="2"/>
  <c r="DF232" i="2"/>
  <c r="DF240" i="2"/>
  <c r="DF241" i="2"/>
  <c r="DF242" i="2"/>
  <c r="DF243" i="2"/>
  <c r="DF248" i="2" a="1"/>
  <c r="DF249" i="2"/>
  <c r="DF250" i="2"/>
  <c r="DF251" i="2"/>
  <c r="DF252" i="2"/>
  <c r="DF253" i="2"/>
  <c r="DF248" i="2"/>
  <c r="DF256" i="2"/>
  <c r="DF257" i="2"/>
  <c r="DF258" i="2"/>
  <c r="DF259" i="2"/>
  <c r="DF264" i="2" a="1"/>
  <c r="DF265" i="2"/>
  <c r="DF266" i="2"/>
  <c r="DF267" i="2"/>
  <c r="DF268" i="2"/>
  <c r="DF269" i="2"/>
  <c r="DF264" i="2"/>
  <c r="DF272" i="2"/>
  <c r="DF273" i="2"/>
  <c r="DF274" i="2"/>
  <c r="DF275" i="2"/>
  <c r="DF280" i="2" a="1"/>
  <c r="DF281" i="2"/>
  <c r="DF282" i="2"/>
  <c r="DF283" i="2"/>
  <c r="DF284" i="2"/>
  <c r="DF285" i="2"/>
  <c r="DF280" i="2"/>
  <c r="DF288" i="2"/>
  <c r="DF289" i="2"/>
  <c r="DF290" i="2"/>
  <c r="DF291" i="2"/>
  <c r="DF296" i="2" a="1"/>
  <c r="DF297" i="2"/>
  <c r="DF298" i="2"/>
  <c r="DF299" i="2"/>
  <c r="DF300" i="2"/>
  <c r="DF301" i="2"/>
  <c r="DF296" i="2"/>
  <c r="DF304" i="2"/>
  <c r="DF305" i="2"/>
  <c r="DF306" i="2"/>
  <c r="DF307" i="2"/>
  <c r="DF312" i="2" a="1"/>
  <c r="DF313" i="2"/>
  <c r="DF314" i="2"/>
  <c r="DF315" i="2"/>
  <c r="DF316" i="2"/>
  <c r="DF317" i="2"/>
  <c r="DF312" i="2"/>
  <c r="DF320" i="2"/>
  <c r="DF321" i="2"/>
  <c r="DF322" i="2"/>
  <c r="DF323" i="2"/>
  <c r="DF328" i="2"/>
  <c r="DF329" i="2"/>
  <c r="DF330" i="2"/>
  <c r="DF331" i="2"/>
  <c r="DF332" i="2"/>
  <c r="DF333" i="2"/>
  <c r="DF334" i="2"/>
  <c r="DF335" i="2"/>
  <c r="DF336" i="2"/>
  <c r="DF337" i="2"/>
  <c r="DF338" i="2"/>
  <c r="DF339" i="2"/>
  <c r="DE6" i="4"/>
  <c r="DE7" i="4"/>
  <c r="DE1" i="4"/>
  <c r="DE8" i="4"/>
  <c r="DE168" i="2" a="1"/>
  <c r="DE168" i="2"/>
  <c r="DE172" i="2"/>
  <c r="DE184" i="2" a="1"/>
  <c r="DE163" i="2"/>
  <c r="DE169" i="2"/>
  <c r="DE170" i="2"/>
  <c r="DE171" i="2"/>
  <c r="DE173" i="2"/>
  <c r="DE176" i="2"/>
  <c r="DE177" i="2"/>
  <c r="DE178" i="2"/>
  <c r="DE179" i="2"/>
  <c r="DE184" i="2"/>
  <c r="DE185" i="2"/>
  <c r="DE186" i="2"/>
  <c r="DE187" i="2"/>
  <c r="DE188" i="2"/>
  <c r="DE189" i="2"/>
  <c r="DE192" i="2"/>
  <c r="DE193" i="2"/>
  <c r="DE194" i="2"/>
  <c r="DE195" i="2"/>
  <c r="DE200" i="2" a="1"/>
  <c r="DE201" i="2"/>
  <c r="DE202" i="2"/>
  <c r="DE203" i="2"/>
  <c r="DE204" i="2"/>
  <c r="DE205" i="2"/>
  <c r="DE200" i="2"/>
  <c r="DE208" i="2"/>
  <c r="DE209" i="2"/>
  <c r="DE210" i="2"/>
  <c r="DE211" i="2"/>
  <c r="DE216" i="2" a="1"/>
  <c r="DE217" i="2"/>
  <c r="DE218" i="2"/>
  <c r="DE219" i="2"/>
  <c r="DE220" i="2"/>
  <c r="DE221" i="2"/>
  <c r="DE216" i="2"/>
  <c r="DE224" i="2"/>
  <c r="DE225" i="2"/>
  <c r="DE226" i="2"/>
  <c r="DE227" i="2"/>
  <c r="DE232" i="2" a="1"/>
  <c r="DE233" i="2"/>
  <c r="DE234" i="2"/>
  <c r="DE235" i="2"/>
  <c r="DE236" i="2"/>
  <c r="DE237" i="2"/>
  <c r="DE232" i="2"/>
  <c r="DE240" i="2"/>
  <c r="DE241" i="2"/>
  <c r="DE242" i="2"/>
  <c r="DE243" i="2"/>
  <c r="DE248" i="2" a="1"/>
  <c r="DE249" i="2"/>
  <c r="DE250" i="2"/>
  <c r="DE251" i="2"/>
  <c r="DE252" i="2"/>
  <c r="DE253" i="2"/>
  <c r="DE248" i="2"/>
  <c r="DE256" i="2"/>
  <c r="DE257" i="2"/>
  <c r="DE258" i="2"/>
  <c r="DE259" i="2"/>
  <c r="DE264" i="2" a="1"/>
  <c r="DE265" i="2"/>
  <c r="DE266" i="2"/>
  <c r="DE267" i="2"/>
  <c r="DE268" i="2"/>
  <c r="DE269" i="2"/>
  <c r="DE264" i="2"/>
  <c r="DE272" i="2"/>
  <c r="DE273" i="2"/>
  <c r="DE274" i="2"/>
  <c r="DE275" i="2"/>
  <c r="DE280" i="2" a="1"/>
  <c r="DE281" i="2"/>
  <c r="DE282" i="2"/>
  <c r="DE283" i="2"/>
  <c r="DE284" i="2"/>
  <c r="DE285" i="2"/>
  <c r="DE280" i="2"/>
  <c r="DE288" i="2"/>
  <c r="DE289" i="2"/>
  <c r="DE290" i="2"/>
  <c r="DE291" i="2"/>
  <c r="DE296" i="2" a="1"/>
  <c r="DE297" i="2"/>
  <c r="DE298" i="2"/>
  <c r="DE299" i="2"/>
  <c r="DE300" i="2"/>
  <c r="DE301" i="2"/>
  <c r="DE296" i="2"/>
  <c r="DE304" i="2"/>
  <c r="DE305" i="2"/>
  <c r="DE306" i="2"/>
  <c r="DE307" i="2"/>
  <c r="DE312" i="2" a="1"/>
  <c r="DE313" i="2"/>
  <c r="DE314" i="2"/>
  <c r="DE315" i="2"/>
  <c r="DE316" i="2"/>
  <c r="DE317" i="2"/>
  <c r="DE312" i="2"/>
  <c r="DE320" i="2"/>
  <c r="DE321" i="2"/>
  <c r="DE322" i="2"/>
  <c r="DE323" i="2"/>
  <c r="DE328" i="2"/>
  <c r="DE329" i="2"/>
  <c r="DE330" i="2"/>
  <c r="DE331" i="2"/>
  <c r="DE332" i="2"/>
  <c r="DE333" i="2"/>
  <c r="DE334" i="2"/>
  <c r="DE335" i="2"/>
  <c r="DE336" i="2"/>
  <c r="DE337" i="2"/>
  <c r="DE338" i="2"/>
  <c r="DE339" i="2"/>
  <c r="DD6" i="4"/>
  <c r="DD7" i="4"/>
  <c r="DD1" i="4"/>
  <c r="DD8" i="4"/>
  <c r="DD168" i="2" a="1"/>
  <c r="DD168" i="2"/>
  <c r="DD172" i="2"/>
  <c r="DD184" i="2" a="1"/>
  <c r="DD163" i="2"/>
  <c r="DD169" i="2"/>
  <c r="DD170" i="2"/>
  <c r="DD171" i="2"/>
  <c r="DD173" i="2"/>
  <c r="DD176" i="2"/>
  <c r="DD177" i="2"/>
  <c r="DD178" i="2"/>
  <c r="DD179" i="2"/>
  <c r="DD184" i="2"/>
  <c r="DD185" i="2"/>
  <c r="DD186" i="2"/>
  <c r="DD187" i="2"/>
  <c r="DD188" i="2"/>
  <c r="DD189" i="2"/>
  <c r="DD192" i="2"/>
  <c r="DD193" i="2"/>
  <c r="DD194" i="2"/>
  <c r="DD195" i="2"/>
  <c r="DD200" i="2" a="1"/>
  <c r="DD201" i="2"/>
  <c r="DD202" i="2"/>
  <c r="DD203" i="2"/>
  <c r="DD204" i="2"/>
  <c r="DD205" i="2"/>
  <c r="DD200" i="2"/>
  <c r="DD208" i="2"/>
  <c r="DD209" i="2"/>
  <c r="DD210" i="2"/>
  <c r="DD211" i="2"/>
  <c r="DD216" i="2" a="1"/>
  <c r="DD217" i="2"/>
  <c r="DD218" i="2"/>
  <c r="DD219" i="2"/>
  <c r="DD220" i="2"/>
  <c r="DD221" i="2"/>
  <c r="DD216" i="2"/>
  <c r="DD224" i="2"/>
  <c r="DD225" i="2"/>
  <c r="DD226" i="2"/>
  <c r="DD227" i="2"/>
  <c r="DD232" i="2" a="1"/>
  <c r="DD233" i="2"/>
  <c r="DD234" i="2"/>
  <c r="DD235" i="2"/>
  <c r="DD236" i="2"/>
  <c r="DD237" i="2"/>
  <c r="DD232" i="2"/>
  <c r="DD240" i="2"/>
  <c r="DD241" i="2"/>
  <c r="DD242" i="2"/>
  <c r="DD243" i="2"/>
  <c r="DD248" i="2" a="1"/>
  <c r="DD249" i="2"/>
  <c r="DD250" i="2"/>
  <c r="DD251" i="2"/>
  <c r="DD252" i="2"/>
  <c r="DD253" i="2"/>
  <c r="DD248" i="2"/>
  <c r="DD256" i="2"/>
  <c r="DD257" i="2"/>
  <c r="DD258" i="2"/>
  <c r="DD259" i="2"/>
  <c r="DD264" i="2" a="1"/>
  <c r="DD265" i="2"/>
  <c r="DD266" i="2"/>
  <c r="DD267" i="2"/>
  <c r="DD268" i="2"/>
  <c r="DD269" i="2"/>
  <c r="DD264" i="2"/>
  <c r="DD272" i="2"/>
  <c r="DD273" i="2"/>
  <c r="DD274" i="2"/>
  <c r="DD275" i="2"/>
  <c r="DD280" i="2" a="1"/>
  <c r="DD281" i="2"/>
  <c r="DD282" i="2"/>
  <c r="DD283" i="2"/>
  <c r="DD284" i="2"/>
  <c r="DD285" i="2"/>
  <c r="DD280" i="2"/>
  <c r="DD288" i="2"/>
  <c r="DD289" i="2"/>
  <c r="DD290" i="2"/>
  <c r="DD291" i="2"/>
  <c r="DD296" i="2" a="1"/>
  <c r="DD297" i="2"/>
  <c r="DD298" i="2"/>
  <c r="DD299" i="2"/>
  <c r="DD300" i="2"/>
  <c r="DD301" i="2"/>
  <c r="DD296" i="2"/>
  <c r="DD304" i="2"/>
  <c r="DD305" i="2"/>
  <c r="DD306" i="2"/>
  <c r="DD307" i="2"/>
  <c r="DD312" i="2" a="1"/>
  <c r="DD313" i="2"/>
  <c r="DD314" i="2"/>
  <c r="DD315" i="2"/>
  <c r="DD316" i="2"/>
  <c r="DD317" i="2"/>
  <c r="DD312" i="2"/>
  <c r="DD320" i="2"/>
  <c r="DD321" i="2"/>
  <c r="DD322" i="2"/>
  <c r="DD323" i="2"/>
  <c r="DD328" i="2"/>
  <c r="DD329" i="2"/>
  <c r="DD330" i="2"/>
  <c r="DD331" i="2"/>
  <c r="DD332" i="2"/>
  <c r="DD333" i="2"/>
  <c r="DD334" i="2"/>
  <c r="DD335" i="2"/>
  <c r="DD336" i="2"/>
  <c r="DD337" i="2"/>
  <c r="DD338" i="2"/>
  <c r="DD339" i="2"/>
  <c r="DC6" i="4"/>
  <c r="DC7" i="4"/>
  <c r="DC1" i="4"/>
  <c r="DC8" i="4"/>
  <c r="DC168" i="2" a="1"/>
  <c r="DC168" i="2"/>
  <c r="DC172" i="2"/>
  <c r="DC184" i="2" a="1"/>
  <c r="DC163" i="2"/>
  <c r="DC169" i="2"/>
  <c r="DC170" i="2"/>
  <c r="DC171" i="2"/>
  <c r="DC173" i="2"/>
  <c r="DC176" i="2"/>
  <c r="DC177" i="2"/>
  <c r="DC178" i="2"/>
  <c r="DC179" i="2"/>
  <c r="DC184" i="2"/>
  <c r="DC185" i="2"/>
  <c r="DC186" i="2"/>
  <c r="DC187" i="2"/>
  <c r="DC188" i="2"/>
  <c r="DC189" i="2"/>
  <c r="DC192" i="2"/>
  <c r="DC193" i="2"/>
  <c r="DC194" i="2"/>
  <c r="DC195" i="2"/>
  <c r="DC200" i="2" a="1"/>
  <c r="DC201" i="2"/>
  <c r="DC202" i="2"/>
  <c r="DC203" i="2"/>
  <c r="DC204" i="2"/>
  <c r="DC205" i="2"/>
  <c r="DC200" i="2"/>
  <c r="DC208" i="2"/>
  <c r="DC209" i="2"/>
  <c r="DC210" i="2"/>
  <c r="DC211" i="2"/>
  <c r="DC216" i="2" a="1"/>
  <c r="DC217" i="2"/>
  <c r="DC218" i="2"/>
  <c r="DC219" i="2"/>
  <c r="DC220" i="2"/>
  <c r="DC221" i="2"/>
  <c r="DC216" i="2"/>
  <c r="DC224" i="2"/>
  <c r="DC225" i="2"/>
  <c r="DC226" i="2"/>
  <c r="DC227" i="2"/>
  <c r="DC232" i="2" a="1"/>
  <c r="DC233" i="2"/>
  <c r="DC234" i="2"/>
  <c r="DC235" i="2"/>
  <c r="DC236" i="2"/>
  <c r="DC237" i="2"/>
  <c r="DC232" i="2"/>
  <c r="DC240" i="2"/>
  <c r="DC241" i="2"/>
  <c r="DC242" i="2"/>
  <c r="DC243" i="2"/>
  <c r="DC248" i="2" a="1"/>
  <c r="DC249" i="2"/>
  <c r="DC250" i="2"/>
  <c r="DC251" i="2"/>
  <c r="DC252" i="2"/>
  <c r="DC253" i="2"/>
  <c r="DC248" i="2"/>
  <c r="DC256" i="2"/>
  <c r="DC257" i="2"/>
  <c r="DC258" i="2"/>
  <c r="DC259" i="2"/>
  <c r="DC264" i="2" a="1"/>
  <c r="DC265" i="2"/>
  <c r="DC266" i="2"/>
  <c r="DC267" i="2"/>
  <c r="DC268" i="2"/>
  <c r="DC269" i="2"/>
  <c r="DC264" i="2"/>
  <c r="DC272" i="2"/>
  <c r="DC273" i="2"/>
  <c r="DC274" i="2"/>
  <c r="DC275" i="2"/>
  <c r="DC280" i="2" a="1"/>
  <c r="DC281" i="2"/>
  <c r="DC282" i="2"/>
  <c r="DC283" i="2"/>
  <c r="DC284" i="2"/>
  <c r="DC285" i="2"/>
  <c r="DC280" i="2"/>
  <c r="DC288" i="2"/>
  <c r="DC289" i="2"/>
  <c r="DC290" i="2"/>
  <c r="DC291" i="2"/>
  <c r="DC296" i="2" a="1"/>
  <c r="DC297" i="2"/>
  <c r="DC298" i="2"/>
  <c r="DC299" i="2"/>
  <c r="DC300" i="2"/>
  <c r="DC301" i="2"/>
  <c r="DC296" i="2"/>
  <c r="DC304" i="2"/>
  <c r="DC305" i="2"/>
  <c r="DC306" i="2"/>
  <c r="DC307" i="2"/>
  <c r="DC312" i="2" a="1"/>
  <c r="DC313" i="2"/>
  <c r="DC314" i="2"/>
  <c r="DC315" i="2"/>
  <c r="DC316" i="2"/>
  <c r="DC317" i="2"/>
  <c r="DC312" i="2"/>
  <c r="DC320" i="2"/>
  <c r="DC321" i="2"/>
  <c r="DC322" i="2"/>
  <c r="DC323" i="2"/>
  <c r="DC328" i="2"/>
  <c r="DC329" i="2"/>
  <c r="DC330" i="2"/>
  <c r="DC331" i="2"/>
  <c r="DC332" i="2"/>
  <c r="DC333" i="2"/>
  <c r="DC334" i="2"/>
  <c r="DC335" i="2"/>
  <c r="DC336" i="2"/>
  <c r="DC337" i="2"/>
  <c r="DC338" i="2"/>
  <c r="DC339" i="2"/>
  <c r="DB6" i="4"/>
  <c r="DB7" i="4"/>
  <c r="DB1" i="4"/>
  <c r="DB8" i="4"/>
  <c r="DB168" i="2" a="1"/>
  <c r="DB168" i="2"/>
  <c r="DB172" i="2"/>
  <c r="DB184" i="2" a="1"/>
  <c r="DB163" i="2"/>
  <c r="DB169" i="2"/>
  <c r="DB170" i="2"/>
  <c r="DB171" i="2"/>
  <c r="DB173" i="2"/>
  <c r="DB176" i="2"/>
  <c r="DB177" i="2"/>
  <c r="DB178" i="2"/>
  <c r="DB179" i="2"/>
  <c r="DB184" i="2"/>
  <c r="DB185" i="2"/>
  <c r="DB186" i="2"/>
  <c r="DB187" i="2"/>
  <c r="DB188" i="2"/>
  <c r="DB189" i="2"/>
  <c r="DB192" i="2"/>
  <c r="DB193" i="2"/>
  <c r="DB194" i="2"/>
  <c r="DB195" i="2"/>
  <c r="DB200" i="2" a="1"/>
  <c r="DB201" i="2"/>
  <c r="DB202" i="2"/>
  <c r="DB203" i="2"/>
  <c r="DB204" i="2"/>
  <c r="DB205" i="2"/>
  <c r="DB200" i="2"/>
  <c r="DB208" i="2"/>
  <c r="DB209" i="2"/>
  <c r="DB210" i="2"/>
  <c r="DB211" i="2"/>
  <c r="DB216" i="2" a="1"/>
  <c r="DB217" i="2"/>
  <c r="DB218" i="2"/>
  <c r="DB219" i="2"/>
  <c r="DB220" i="2"/>
  <c r="DB221" i="2"/>
  <c r="DB216" i="2"/>
  <c r="DB224" i="2"/>
  <c r="DB225" i="2"/>
  <c r="DB226" i="2"/>
  <c r="DB227" i="2"/>
  <c r="DB232" i="2" a="1"/>
  <c r="DB233" i="2"/>
  <c r="DB234" i="2"/>
  <c r="DB235" i="2"/>
  <c r="DB236" i="2"/>
  <c r="DB237" i="2"/>
  <c r="DB232" i="2"/>
  <c r="DB240" i="2"/>
  <c r="DB241" i="2"/>
  <c r="DB242" i="2"/>
  <c r="DB243" i="2"/>
  <c r="DB248" i="2" a="1"/>
  <c r="DB249" i="2"/>
  <c r="DB250" i="2"/>
  <c r="DB251" i="2"/>
  <c r="DB252" i="2"/>
  <c r="DB253" i="2"/>
  <c r="DB248" i="2"/>
  <c r="DB256" i="2"/>
  <c r="DB257" i="2"/>
  <c r="DB258" i="2"/>
  <c r="DB259" i="2"/>
  <c r="DB264" i="2" a="1"/>
  <c r="DB265" i="2"/>
  <c r="DB266" i="2"/>
  <c r="DB267" i="2"/>
  <c r="DB268" i="2"/>
  <c r="DB269" i="2"/>
  <c r="DB264" i="2"/>
  <c r="DB272" i="2"/>
  <c r="DB273" i="2"/>
  <c r="DB274" i="2"/>
  <c r="DB275" i="2"/>
  <c r="DB280" i="2" a="1"/>
  <c r="DB281" i="2"/>
  <c r="DB282" i="2"/>
  <c r="DB283" i="2"/>
  <c r="DB284" i="2"/>
  <c r="DB285" i="2"/>
  <c r="DB280" i="2"/>
  <c r="DB288" i="2"/>
  <c r="DB289" i="2"/>
  <c r="DB290" i="2"/>
  <c r="DB291" i="2"/>
  <c r="DB296" i="2" a="1"/>
  <c r="DB297" i="2"/>
  <c r="DB298" i="2"/>
  <c r="DB299" i="2"/>
  <c r="DB300" i="2"/>
  <c r="DB301" i="2"/>
  <c r="DB296" i="2"/>
  <c r="DB304" i="2"/>
  <c r="DB305" i="2"/>
  <c r="DB306" i="2"/>
  <c r="DB307" i="2"/>
  <c r="DB312" i="2" a="1"/>
  <c r="DB313" i="2"/>
  <c r="DB314" i="2"/>
  <c r="DB315" i="2"/>
  <c r="DB316" i="2"/>
  <c r="DB317" i="2"/>
  <c r="DB312" i="2"/>
  <c r="DB320" i="2"/>
  <c r="DB321" i="2"/>
  <c r="DB322" i="2"/>
  <c r="DB323" i="2"/>
  <c r="DB328" i="2"/>
  <c r="DB329" i="2"/>
  <c r="DB330" i="2"/>
  <c r="DB331" i="2"/>
  <c r="DB332" i="2"/>
  <c r="DB333" i="2"/>
  <c r="DB334" i="2"/>
  <c r="DB335" i="2"/>
  <c r="DB336" i="2"/>
  <c r="DB337" i="2"/>
  <c r="DB338" i="2"/>
  <c r="DB339" i="2"/>
  <c r="DA6" i="4"/>
  <c r="DA7" i="4"/>
  <c r="DA1" i="4"/>
  <c r="DA8" i="4"/>
  <c r="DA168" i="2" a="1"/>
  <c r="DA168" i="2"/>
  <c r="DA172" i="2"/>
  <c r="DA184" i="2" a="1"/>
  <c r="DA163" i="2"/>
  <c r="DA169" i="2"/>
  <c r="DA170" i="2"/>
  <c r="DA171" i="2"/>
  <c r="DA173" i="2"/>
  <c r="DA176" i="2"/>
  <c r="DA177" i="2"/>
  <c r="DA178" i="2"/>
  <c r="DA179" i="2"/>
  <c r="DA184" i="2"/>
  <c r="DA185" i="2"/>
  <c r="DA186" i="2"/>
  <c r="DA187" i="2"/>
  <c r="DA188" i="2"/>
  <c r="DA189" i="2"/>
  <c r="DA192" i="2"/>
  <c r="DA193" i="2"/>
  <c r="DA194" i="2"/>
  <c r="DA195" i="2"/>
  <c r="DA200" i="2" a="1"/>
  <c r="DA201" i="2"/>
  <c r="DA202" i="2"/>
  <c r="DA203" i="2"/>
  <c r="DA204" i="2"/>
  <c r="DA205" i="2"/>
  <c r="DA200" i="2"/>
  <c r="DA208" i="2"/>
  <c r="DA209" i="2"/>
  <c r="DA210" i="2"/>
  <c r="DA211" i="2"/>
  <c r="DA216" i="2" a="1"/>
  <c r="DA217" i="2"/>
  <c r="DA218" i="2"/>
  <c r="DA219" i="2"/>
  <c r="DA220" i="2"/>
  <c r="DA221" i="2"/>
  <c r="DA216" i="2"/>
  <c r="DA224" i="2"/>
  <c r="DA225" i="2"/>
  <c r="DA226" i="2"/>
  <c r="DA227" i="2"/>
  <c r="DA232" i="2" a="1"/>
  <c r="DA233" i="2"/>
  <c r="DA234" i="2"/>
  <c r="DA235" i="2"/>
  <c r="DA236" i="2"/>
  <c r="DA237" i="2"/>
  <c r="DA232" i="2"/>
  <c r="DA240" i="2"/>
  <c r="DA241" i="2"/>
  <c r="DA242" i="2"/>
  <c r="DA243" i="2"/>
  <c r="DA248" i="2" a="1"/>
  <c r="DA249" i="2"/>
  <c r="DA250" i="2"/>
  <c r="DA251" i="2"/>
  <c r="DA252" i="2"/>
  <c r="DA253" i="2"/>
  <c r="DA248" i="2"/>
  <c r="DA256" i="2"/>
  <c r="DA257" i="2"/>
  <c r="DA258" i="2"/>
  <c r="DA259" i="2"/>
  <c r="DA264" i="2" a="1"/>
  <c r="DA265" i="2"/>
  <c r="DA266" i="2"/>
  <c r="DA267" i="2"/>
  <c r="DA268" i="2"/>
  <c r="DA269" i="2"/>
  <c r="DA264" i="2"/>
  <c r="DA272" i="2"/>
  <c r="DA273" i="2"/>
  <c r="DA274" i="2"/>
  <c r="DA275" i="2"/>
  <c r="DA280" i="2" a="1"/>
  <c r="DA281" i="2"/>
  <c r="DA282" i="2"/>
  <c r="DA283" i="2"/>
  <c r="DA284" i="2"/>
  <c r="DA285" i="2"/>
  <c r="DA280" i="2"/>
  <c r="DA288" i="2"/>
  <c r="DA289" i="2"/>
  <c r="DA290" i="2"/>
  <c r="DA291" i="2"/>
  <c r="DA296" i="2" a="1"/>
  <c r="DA297" i="2"/>
  <c r="DA298" i="2"/>
  <c r="DA299" i="2"/>
  <c r="DA300" i="2"/>
  <c r="DA301" i="2"/>
  <c r="DA296" i="2"/>
  <c r="DA304" i="2"/>
  <c r="DA305" i="2"/>
  <c r="DA306" i="2"/>
  <c r="DA307" i="2"/>
  <c r="DA312" i="2" a="1"/>
  <c r="DA313" i="2"/>
  <c r="DA314" i="2"/>
  <c r="DA315" i="2"/>
  <c r="DA316" i="2"/>
  <c r="DA317" i="2"/>
  <c r="DA312" i="2"/>
  <c r="DA320" i="2"/>
  <c r="DA321" i="2"/>
  <c r="DA322" i="2"/>
  <c r="DA323" i="2"/>
  <c r="DA328" i="2"/>
  <c r="DA329" i="2"/>
  <c r="DA330" i="2"/>
  <c r="DA331" i="2"/>
  <c r="DA332" i="2"/>
  <c r="DA333" i="2"/>
  <c r="DA334" i="2"/>
  <c r="DA335" i="2"/>
  <c r="DA336" i="2"/>
  <c r="DA337" i="2"/>
  <c r="DA338" i="2"/>
  <c r="DA339" i="2"/>
  <c r="CZ6" i="4"/>
  <c r="CZ7" i="4"/>
  <c r="CZ1" i="4"/>
  <c r="CZ8" i="4"/>
  <c r="CZ168" i="2" a="1"/>
  <c r="CZ168" i="2"/>
  <c r="CZ172" i="2"/>
  <c r="CZ184" i="2" a="1"/>
  <c r="CZ163" i="2"/>
  <c r="CZ169" i="2"/>
  <c r="CZ170" i="2"/>
  <c r="CZ171" i="2"/>
  <c r="CZ173" i="2"/>
  <c r="CZ176" i="2"/>
  <c r="CZ177" i="2"/>
  <c r="CZ178" i="2"/>
  <c r="CZ179" i="2"/>
  <c r="CZ184" i="2"/>
  <c r="CZ185" i="2"/>
  <c r="CZ186" i="2"/>
  <c r="CZ187" i="2"/>
  <c r="CZ188" i="2"/>
  <c r="CZ189" i="2"/>
  <c r="CZ192" i="2"/>
  <c r="CZ193" i="2"/>
  <c r="CZ194" i="2"/>
  <c r="CZ195" i="2"/>
  <c r="CZ200" i="2" a="1"/>
  <c r="CZ201" i="2"/>
  <c r="CZ202" i="2"/>
  <c r="CZ203" i="2"/>
  <c r="CZ204" i="2"/>
  <c r="CZ205" i="2"/>
  <c r="CZ200" i="2"/>
  <c r="CZ208" i="2"/>
  <c r="CZ209" i="2"/>
  <c r="CZ210" i="2"/>
  <c r="CZ211" i="2"/>
  <c r="CZ216" i="2" a="1"/>
  <c r="CZ217" i="2"/>
  <c r="CZ218" i="2"/>
  <c r="CZ219" i="2"/>
  <c r="CZ220" i="2"/>
  <c r="CZ221" i="2"/>
  <c r="CZ216" i="2"/>
  <c r="CZ224" i="2"/>
  <c r="CZ225" i="2"/>
  <c r="CZ226" i="2"/>
  <c r="CZ227" i="2"/>
  <c r="CZ232" i="2" a="1"/>
  <c r="CZ233" i="2"/>
  <c r="CZ234" i="2"/>
  <c r="CZ235" i="2"/>
  <c r="CZ236" i="2"/>
  <c r="CZ237" i="2"/>
  <c r="CZ232" i="2"/>
  <c r="CZ240" i="2"/>
  <c r="CZ241" i="2"/>
  <c r="CZ242" i="2"/>
  <c r="CZ243" i="2"/>
  <c r="CZ248" i="2" a="1"/>
  <c r="CZ249" i="2"/>
  <c r="CZ250" i="2"/>
  <c r="CZ251" i="2"/>
  <c r="CZ252" i="2"/>
  <c r="CZ253" i="2"/>
  <c r="CZ248" i="2"/>
  <c r="CZ256" i="2"/>
  <c r="CZ257" i="2"/>
  <c r="CZ258" i="2"/>
  <c r="CZ259" i="2"/>
  <c r="CZ264" i="2" a="1"/>
  <c r="CZ265" i="2"/>
  <c r="CZ266" i="2"/>
  <c r="CZ267" i="2"/>
  <c r="CZ268" i="2"/>
  <c r="CZ269" i="2"/>
  <c r="CZ264" i="2"/>
  <c r="CZ272" i="2"/>
  <c r="CZ273" i="2"/>
  <c r="CZ274" i="2"/>
  <c r="CZ275" i="2"/>
  <c r="CZ280" i="2" a="1"/>
  <c r="CZ281" i="2"/>
  <c r="CZ282" i="2"/>
  <c r="CZ283" i="2"/>
  <c r="CZ284" i="2"/>
  <c r="CZ285" i="2"/>
  <c r="CZ280" i="2"/>
  <c r="CZ288" i="2"/>
  <c r="CZ289" i="2"/>
  <c r="CZ290" i="2"/>
  <c r="CZ291" i="2"/>
  <c r="CZ296" i="2" a="1"/>
  <c r="CZ297" i="2"/>
  <c r="CZ298" i="2"/>
  <c r="CZ299" i="2"/>
  <c r="CZ300" i="2"/>
  <c r="CZ301" i="2"/>
  <c r="CZ296" i="2"/>
  <c r="CZ304" i="2"/>
  <c r="CZ305" i="2"/>
  <c r="CZ306" i="2"/>
  <c r="CZ307" i="2"/>
  <c r="CZ312" i="2" a="1"/>
  <c r="CZ313" i="2"/>
  <c r="CZ314" i="2"/>
  <c r="CZ315" i="2"/>
  <c r="CZ316" i="2"/>
  <c r="CZ317" i="2"/>
  <c r="CZ312" i="2"/>
  <c r="CZ320" i="2"/>
  <c r="CZ321" i="2"/>
  <c r="CZ322" i="2"/>
  <c r="CZ323" i="2"/>
  <c r="CZ328" i="2"/>
  <c r="CZ329" i="2"/>
  <c r="CZ330" i="2"/>
  <c r="CZ331" i="2"/>
  <c r="CZ332" i="2"/>
  <c r="CZ333" i="2"/>
  <c r="CZ334" i="2"/>
  <c r="CZ335" i="2"/>
  <c r="CZ336" i="2"/>
  <c r="CZ337" i="2"/>
  <c r="CZ338" i="2"/>
  <c r="CZ339" i="2"/>
  <c r="CY6" i="4"/>
  <c r="CY7" i="4"/>
  <c r="CY1" i="4"/>
  <c r="CY8" i="4"/>
  <c r="CY168" i="2" a="1"/>
  <c r="CY168" i="2"/>
  <c r="CY172" i="2"/>
  <c r="CY184" i="2" a="1"/>
  <c r="CY163" i="2"/>
  <c r="CY169" i="2"/>
  <c r="CY170" i="2"/>
  <c r="CY171" i="2"/>
  <c r="CY173" i="2"/>
  <c r="CY176" i="2"/>
  <c r="CY177" i="2"/>
  <c r="CY178" i="2"/>
  <c r="CY179" i="2"/>
  <c r="CY184" i="2"/>
  <c r="CY185" i="2"/>
  <c r="CY186" i="2"/>
  <c r="CY187" i="2"/>
  <c r="CY188" i="2"/>
  <c r="CY189" i="2"/>
  <c r="CY192" i="2"/>
  <c r="CY193" i="2"/>
  <c r="CY194" i="2"/>
  <c r="CY195" i="2"/>
  <c r="CY200" i="2" a="1"/>
  <c r="CY201" i="2"/>
  <c r="CY202" i="2"/>
  <c r="CY203" i="2"/>
  <c r="CY204" i="2"/>
  <c r="CY205" i="2"/>
  <c r="CY200" i="2"/>
  <c r="CY208" i="2"/>
  <c r="CY209" i="2"/>
  <c r="CY210" i="2"/>
  <c r="CY211" i="2"/>
  <c r="CY216" i="2" a="1"/>
  <c r="CY217" i="2"/>
  <c r="CY218" i="2"/>
  <c r="CY219" i="2"/>
  <c r="CY220" i="2"/>
  <c r="CY221" i="2"/>
  <c r="CY216" i="2"/>
  <c r="CY224" i="2"/>
  <c r="CY225" i="2"/>
  <c r="CY226" i="2"/>
  <c r="CY227" i="2"/>
  <c r="CY232" i="2" a="1"/>
  <c r="CY233" i="2"/>
  <c r="CY234" i="2"/>
  <c r="CY235" i="2"/>
  <c r="CY236" i="2"/>
  <c r="CY237" i="2"/>
  <c r="CY232" i="2"/>
  <c r="CY240" i="2"/>
  <c r="CY241" i="2"/>
  <c r="CY242" i="2"/>
  <c r="CY243" i="2"/>
  <c r="CY248" i="2" a="1"/>
  <c r="CY249" i="2"/>
  <c r="CY250" i="2"/>
  <c r="CY251" i="2"/>
  <c r="CY252" i="2"/>
  <c r="CY253" i="2"/>
  <c r="CY248" i="2"/>
  <c r="CY256" i="2"/>
  <c r="CY257" i="2"/>
  <c r="CY258" i="2"/>
  <c r="CY259" i="2"/>
  <c r="CY264" i="2" a="1"/>
  <c r="CY265" i="2"/>
  <c r="CY266" i="2"/>
  <c r="CY267" i="2"/>
  <c r="CY268" i="2"/>
  <c r="CY269" i="2"/>
  <c r="CY264" i="2"/>
  <c r="CY272" i="2"/>
  <c r="CY273" i="2"/>
  <c r="CY274" i="2"/>
  <c r="CY275" i="2"/>
  <c r="CY280" i="2" a="1"/>
  <c r="CY281" i="2"/>
  <c r="CY282" i="2"/>
  <c r="CY283" i="2"/>
  <c r="CY284" i="2"/>
  <c r="CY285" i="2"/>
  <c r="CY280" i="2"/>
  <c r="CY288" i="2"/>
  <c r="CY289" i="2"/>
  <c r="CY290" i="2"/>
  <c r="CY291" i="2"/>
  <c r="CY296" i="2" a="1"/>
  <c r="CY297" i="2"/>
  <c r="CY298" i="2"/>
  <c r="CY299" i="2"/>
  <c r="CY300" i="2"/>
  <c r="CY301" i="2"/>
  <c r="CY296" i="2"/>
  <c r="CY304" i="2"/>
  <c r="CY305" i="2"/>
  <c r="CY306" i="2"/>
  <c r="CY307" i="2"/>
  <c r="CY312" i="2" a="1"/>
  <c r="CY313" i="2"/>
  <c r="CY314" i="2"/>
  <c r="CY315" i="2"/>
  <c r="CY316" i="2"/>
  <c r="CY317" i="2"/>
  <c r="CY312" i="2"/>
  <c r="CY320" i="2"/>
  <c r="CY321" i="2"/>
  <c r="CY322" i="2"/>
  <c r="CY323" i="2"/>
  <c r="CY328" i="2"/>
  <c r="CY329" i="2"/>
  <c r="CY330" i="2"/>
  <c r="CY331" i="2"/>
  <c r="CY332" i="2"/>
  <c r="CY333" i="2"/>
  <c r="CY334" i="2"/>
  <c r="CY335" i="2"/>
  <c r="CY336" i="2"/>
  <c r="CY337" i="2"/>
  <c r="CY338" i="2"/>
  <c r="CY339" i="2"/>
  <c r="CX6" i="4"/>
  <c r="CX7" i="4"/>
  <c r="CX1" i="4"/>
  <c r="CX8" i="4"/>
  <c r="CX168" i="2" a="1"/>
  <c r="CX168" i="2"/>
  <c r="CX172" i="2"/>
  <c r="CX184" i="2" a="1"/>
  <c r="CX163" i="2"/>
  <c r="CX169" i="2"/>
  <c r="CX170" i="2"/>
  <c r="CX171" i="2"/>
  <c r="CX173" i="2"/>
  <c r="CX176" i="2"/>
  <c r="CX177" i="2"/>
  <c r="CX178" i="2"/>
  <c r="CX179" i="2"/>
  <c r="CX184" i="2"/>
  <c r="CX185" i="2"/>
  <c r="CX186" i="2"/>
  <c r="CX187" i="2"/>
  <c r="CX188" i="2"/>
  <c r="CX189" i="2"/>
  <c r="CX192" i="2"/>
  <c r="CX193" i="2"/>
  <c r="CX194" i="2"/>
  <c r="CX195" i="2"/>
  <c r="CX200" i="2" a="1"/>
  <c r="CX201" i="2"/>
  <c r="CX202" i="2"/>
  <c r="CX203" i="2"/>
  <c r="CX204" i="2"/>
  <c r="CX205" i="2"/>
  <c r="CX200" i="2"/>
  <c r="CX208" i="2"/>
  <c r="CX209" i="2"/>
  <c r="CX210" i="2"/>
  <c r="CX211" i="2"/>
  <c r="CX216" i="2" a="1"/>
  <c r="CX217" i="2"/>
  <c r="CX218" i="2"/>
  <c r="CX219" i="2"/>
  <c r="CX220" i="2"/>
  <c r="CX221" i="2"/>
  <c r="CX216" i="2"/>
  <c r="CX224" i="2"/>
  <c r="CX225" i="2"/>
  <c r="CX226" i="2"/>
  <c r="CX227" i="2"/>
  <c r="CX232" i="2" a="1"/>
  <c r="CX233" i="2"/>
  <c r="CX234" i="2"/>
  <c r="CX235" i="2"/>
  <c r="CX236" i="2"/>
  <c r="CX237" i="2"/>
  <c r="CX232" i="2"/>
  <c r="CX240" i="2"/>
  <c r="CX241" i="2"/>
  <c r="CX242" i="2"/>
  <c r="CX243" i="2"/>
  <c r="CX248" i="2" a="1"/>
  <c r="CX249" i="2"/>
  <c r="CX250" i="2"/>
  <c r="CX251" i="2"/>
  <c r="CX252" i="2"/>
  <c r="CX253" i="2"/>
  <c r="CX248" i="2"/>
  <c r="CX256" i="2"/>
  <c r="CX257" i="2"/>
  <c r="CX258" i="2"/>
  <c r="CX259" i="2"/>
  <c r="CX264" i="2" a="1"/>
  <c r="CX265" i="2"/>
  <c r="CX266" i="2"/>
  <c r="CX267" i="2"/>
  <c r="CX268" i="2"/>
  <c r="CX269" i="2"/>
  <c r="CX264" i="2"/>
  <c r="CX272" i="2"/>
  <c r="CX273" i="2"/>
  <c r="CX274" i="2"/>
  <c r="CX275" i="2"/>
  <c r="CX280" i="2" a="1"/>
  <c r="CX281" i="2"/>
  <c r="CX282" i="2"/>
  <c r="CX283" i="2"/>
  <c r="CX284" i="2"/>
  <c r="CX285" i="2"/>
  <c r="CX280" i="2"/>
  <c r="CX288" i="2"/>
  <c r="CX289" i="2"/>
  <c r="CX290" i="2"/>
  <c r="CX291" i="2"/>
  <c r="CX296" i="2" a="1"/>
  <c r="CX297" i="2"/>
  <c r="CX298" i="2"/>
  <c r="CX299" i="2"/>
  <c r="CX300" i="2"/>
  <c r="CX301" i="2"/>
  <c r="CX296" i="2"/>
  <c r="CX304" i="2"/>
  <c r="CX305" i="2"/>
  <c r="CX306" i="2"/>
  <c r="CX307" i="2"/>
  <c r="CX312" i="2" a="1"/>
  <c r="CX313" i="2"/>
  <c r="CX314" i="2"/>
  <c r="CX315" i="2"/>
  <c r="CX316" i="2"/>
  <c r="CX317" i="2"/>
  <c r="CX312" i="2"/>
  <c r="CX320" i="2"/>
  <c r="CX321" i="2"/>
  <c r="CX322" i="2"/>
  <c r="CX323" i="2"/>
  <c r="CX328" i="2"/>
  <c r="CX329" i="2"/>
  <c r="CX330" i="2"/>
  <c r="CX331" i="2"/>
  <c r="CX332" i="2"/>
  <c r="CX333" i="2"/>
  <c r="CX334" i="2"/>
  <c r="CX335" i="2"/>
  <c r="CX336" i="2"/>
  <c r="CX337" i="2"/>
  <c r="CX338" i="2"/>
  <c r="CX339" i="2"/>
  <c r="CW6" i="4"/>
  <c r="CW7" i="4"/>
  <c r="CW1" i="4"/>
  <c r="CW8" i="4"/>
  <c r="CW168" i="2" a="1"/>
  <c r="CW168" i="2"/>
  <c r="CW172" i="2"/>
  <c r="CW184" i="2" a="1"/>
  <c r="CW163" i="2"/>
  <c r="CW169" i="2"/>
  <c r="CW170" i="2"/>
  <c r="CW171" i="2"/>
  <c r="CW173" i="2"/>
  <c r="CW176" i="2"/>
  <c r="CW177" i="2"/>
  <c r="CW178" i="2"/>
  <c r="CW179" i="2"/>
  <c r="CW184" i="2"/>
  <c r="CW185" i="2"/>
  <c r="CW186" i="2"/>
  <c r="CW187" i="2"/>
  <c r="CW188" i="2"/>
  <c r="CW189" i="2"/>
  <c r="CW192" i="2"/>
  <c r="CW193" i="2"/>
  <c r="CW194" i="2"/>
  <c r="CW195" i="2"/>
  <c r="CW200" i="2" a="1"/>
  <c r="CW201" i="2"/>
  <c r="CW202" i="2"/>
  <c r="CW203" i="2"/>
  <c r="CW204" i="2"/>
  <c r="CW205" i="2"/>
  <c r="CW200" i="2"/>
  <c r="CW208" i="2"/>
  <c r="CW209" i="2"/>
  <c r="CW210" i="2"/>
  <c r="CW211" i="2"/>
  <c r="CW216" i="2" a="1"/>
  <c r="CW217" i="2"/>
  <c r="CW218" i="2"/>
  <c r="CW219" i="2"/>
  <c r="CW220" i="2"/>
  <c r="CW221" i="2"/>
  <c r="CW216" i="2"/>
  <c r="CW224" i="2"/>
  <c r="CW225" i="2"/>
  <c r="CW226" i="2"/>
  <c r="CW227" i="2"/>
  <c r="CW232" i="2" a="1"/>
  <c r="CW233" i="2"/>
  <c r="CW234" i="2"/>
  <c r="CW235" i="2"/>
  <c r="CW236" i="2"/>
  <c r="CW237" i="2"/>
  <c r="CW232" i="2"/>
  <c r="CW240" i="2"/>
  <c r="CW241" i="2"/>
  <c r="CW242" i="2"/>
  <c r="CW243" i="2"/>
  <c r="CW248" i="2" a="1"/>
  <c r="CW249" i="2"/>
  <c r="CW250" i="2"/>
  <c r="CW251" i="2"/>
  <c r="CW252" i="2"/>
  <c r="CW253" i="2"/>
  <c r="CW248" i="2"/>
  <c r="CW256" i="2"/>
  <c r="CW257" i="2"/>
  <c r="CW258" i="2"/>
  <c r="CW259" i="2"/>
  <c r="CW264" i="2" a="1"/>
  <c r="CW265" i="2"/>
  <c r="CW266" i="2"/>
  <c r="CW267" i="2"/>
  <c r="CW268" i="2"/>
  <c r="CW269" i="2"/>
  <c r="CW264" i="2"/>
  <c r="CW272" i="2"/>
  <c r="CW273" i="2"/>
  <c r="CW274" i="2"/>
  <c r="CW275" i="2"/>
  <c r="CW280" i="2" a="1"/>
  <c r="CW281" i="2"/>
  <c r="CW282" i="2"/>
  <c r="CW283" i="2"/>
  <c r="CW284" i="2"/>
  <c r="CW285" i="2"/>
  <c r="CW280" i="2"/>
  <c r="CW288" i="2"/>
  <c r="CW289" i="2"/>
  <c r="CW290" i="2"/>
  <c r="CW291" i="2"/>
  <c r="CW296" i="2" a="1"/>
  <c r="CW297" i="2"/>
  <c r="CW298" i="2"/>
  <c r="CW299" i="2"/>
  <c r="CW300" i="2"/>
  <c r="CW301" i="2"/>
  <c r="CW296" i="2"/>
  <c r="CW304" i="2"/>
  <c r="CW305" i="2"/>
  <c r="CW306" i="2"/>
  <c r="CW307" i="2"/>
  <c r="CW312" i="2" a="1"/>
  <c r="CW313" i="2"/>
  <c r="CW314" i="2"/>
  <c r="CW315" i="2"/>
  <c r="CW316" i="2"/>
  <c r="CW317" i="2"/>
  <c r="CW312" i="2"/>
  <c r="CW320" i="2"/>
  <c r="CW321" i="2"/>
  <c r="CW322" i="2"/>
  <c r="CW323" i="2"/>
  <c r="CW328" i="2"/>
  <c r="CW329" i="2"/>
  <c r="CW330" i="2"/>
  <c r="CW331" i="2"/>
  <c r="CW332" i="2"/>
  <c r="CW333" i="2"/>
  <c r="CW334" i="2"/>
  <c r="CW335" i="2"/>
  <c r="CW336" i="2"/>
  <c r="CW337" i="2"/>
  <c r="CW338" i="2"/>
  <c r="CW339" i="2"/>
  <c r="CV6" i="4"/>
  <c r="CV7" i="4"/>
  <c r="CV1" i="4"/>
  <c r="CV8" i="4"/>
  <c r="CV168" i="2" a="1"/>
  <c r="CV168" i="2"/>
  <c r="CV172" i="2"/>
  <c r="CV184" i="2" a="1"/>
  <c r="CV163" i="2"/>
  <c r="CV169" i="2"/>
  <c r="CV170" i="2"/>
  <c r="CV171" i="2"/>
  <c r="CV173" i="2"/>
  <c r="CV176" i="2"/>
  <c r="CV177" i="2"/>
  <c r="CV178" i="2"/>
  <c r="CV179" i="2"/>
  <c r="CV184" i="2"/>
  <c r="CV185" i="2"/>
  <c r="CV186" i="2"/>
  <c r="CV187" i="2"/>
  <c r="CV188" i="2"/>
  <c r="CV189" i="2"/>
  <c r="CV192" i="2"/>
  <c r="CV193" i="2"/>
  <c r="CV194" i="2"/>
  <c r="CV195" i="2"/>
  <c r="CV200" i="2" a="1"/>
  <c r="CV201" i="2"/>
  <c r="CV202" i="2"/>
  <c r="CV203" i="2"/>
  <c r="CV204" i="2"/>
  <c r="CV205" i="2"/>
  <c r="CV200" i="2"/>
  <c r="CV208" i="2"/>
  <c r="CV209" i="2"/>
  <c r="CV210" i="2"/>
  <c r="CV211" i="2"/>
  <c r="CV216" i="2" a="1"/>
  <c r="CV217" i="2"/>
  <c r="CV218" i="2"/>
  <c r="CV219" i="2"/>
  <c r="CV220" i="2"/>
  <c r="CV221" i="2"/>
  <c r="CV216" i="2"/>
  <c r="CV224" i="2"/>
  <c r="CV225" i="2"/>
  <c r="CV226" i="2"/>
  <c r="CV227" i="2"/>
  <c r="CV232" i="2" a="1"/>
  <c r="CV233" i="2"/>
  <c r="CV234" i="2"/>
  <c r="CV235" i="2"/>
  <c r="CV236" i="2"/>
  <c r="CV237" i="2"/>
  <c r="CV232" i="2"/>
  <c r="CV240" i="2"/>
  <c r="CV241" i="2"/>
  <c r="CV242" i="2"/>
  <c r="CV243" i="2"/>
  <c r="CV248" i="2" a="1"/>
  <c r="CV249" i="2"/>
  <c r="CV250" i="2"/>
  <c r="CV251" i="2"/>
  <c r="CV252" i="2"/>
  <c r="CV253" i="2"/>
  <c r="CV248" i="2"/>
  <c r="CV256" i="2"/>
  <c r="CV257" i="2"/>
  <c r="CV258" i="2"/>
  <c r="CV259" i="2"/>
  <c r="CV264" i="2" a="1"/>
  <c r="CV265" i="2"/>
  <c r="CV266" i="2"/>
  <c r="CV267" i="2"/>
  <c r="CV268" i="2"/>
  <c r="CV269" i="2"/>
  <c r="CV264" i="2"/>
  <c r="CV272" i="2"/>
  <c r="CV273" i="2"/>
  <c r="CV274" i="2"/>
  <c r="CV275" i="2"/>
  <c r="CV280" i="2" a="1"/>
  <c r="CV281" i="2"/>
  <c r="CV282" i="2"/>
  <c r="CV283" i="2"/>
  <c r="CV284" i="2"/>
  <c r="CV285" i="2"/>
  <c r="CV280" i="2"/>
  <c r="CV288" i="2"/>
  <c r="CV289" i="2"/>
  <c r="CV290" i="2"/>
  <c r="CV291" i="2"/>
  <c r="CV296" i="2" a="1"/>
  <c r="CV297" i="2"/>
  <c r="CV298" i="2"/>
  <c r="CV299" i="2"/>
  <c r="CV300" i="2"/>
  <c r="CV301" i="2"/>
  <c r="CV296" i="2"/>
  <c r="CV304" i="2"/>
  <c r="CV305" i="2"/>
  <c r="CV306" i="2"/>
  <c r="CV307" i="2"/>
  <c r="CV312" i="2" a="1"/>
  <c r="CV313" i="2"/>
  <c r="CV314" i="2"/>
  <c r="CV315" i="2"/>
  <c r="CV316" i="2"/>
  <c r="CV317" i="2"/>
  <c r="CV312" i="2"/>
  <c r="CV320" i="2"/>
  <c r="CV321" i="2"/>
  <c r="CV322" i="2"/>
  <c r="CV323" i="2"/>
  <c r="CV328" i="2"/>
  <c r="CV329" i="2"/>
  <c r="CV330" i="2"/>
  <c r="CV331" i="2"/>
  <c r="CV332" i="2"/>
  <c r="CV333" i="2"/>
  <c r="CV334" i="2"/>
  <c r="CV335" i="2"/>
  <c r="CV336" i="2"/>
  <c r="CV337" i="2"/>
  <c r="CV338" i="2"/>
  <c r="CV339" i="2"/>
  <c r="CU6" i="4"/>
  <c r="CU7" i="4"/>
  <c r="CU1" i="4"/>
  <c r="CU8" i="4"/>
  <c r="CU168" i="2" a="1"/>
  <c r="CU168" i="2"/>
  <c r="CU172" i="2"/>
  <c r="CU184" i="2" a="1"/>
  <c r="CU163" i="2"/>
  <c r="CU169" i="2"/>
  <c r="CU170" i="2"/>
  <c r="CU171" i="2"/>
  <c r="CU173" i="2"/>
  <c r="CU176" i="2"/>
  <c r="CU177" i="2"/>
  <c r="CU178" i="2"/>
  <c r="CU179" i="2"/>
  <c r="CU184" i="2"/>
  <c r="CU185" i="2"/>
  <c r="CU186" i="2"/>
  <c r="CU187" i="2"/>
  <c r="CU188" i="2"/>
  <c r="CU189" i="2"/>
  <c r="CU192" i="2"/>
  <c r="CU193" i="2"/>
  <c r="CU194" i="2"/>
  <c r="CU195" i="2"/>
  <c r="CU200" i="2" a="1"/>
  <c r="CU201" i="2"/>
  <c r="CU202" i="2"/>
  <c r="CU203" i="2"/>
  <c r="CU204" i="2"/>
  <c r="CU205" i="2"/>
  <c r="CU200" i="2"/>
  <c r="CU208" i="2"/>
  <c r="CU209" i="2"/>
  <c r="CU210" i="2"/>
  <c r="CU211" i="2"/>
  <c r="CU216" i="2" a="1"/>
  <c r="CU217" i="2"/>
  <c r="CU218" i="2"/>
  <c r="CU219" i="2"/>
  <c r="CU220" i="2"/>
  <c r="CU221" i="2"/>
  <c r="CU216" i="2"/>
  <c r="CU224" i="2"/>
  <c r="CU225" i="2"/>
  <c r="CU226" i="2"/>
  <c r="CU227" i="2"/>
  <c r="CU232" i="2" a="1"/>
  <c r="CU233" i="2"/>
  <c r="CU234" i="2"/>
  <c r="CU235" i="2"/>
  <c r="CU236" i="2"/>
  <c r="CU237" i="2"/>
  <c r="CU232" i="2"/>
  <c r="CU240" i="2"/>
  <c r="CU241" i="2"/>
  <c r="CU242" i="2"/>
  <c r="CU243" i="2"/>
  <c r="CU248" i="2" a="1"/>
  <c r="CU249" i="2"/>
  <c r="CU250" i="2"/>
  <c r="CU251" i="2"/>
  <c r="CU252" i="2"/>
  <c r="CU253" i="2"/>
  <c r="CU248" i="2"/>
  <c r="CU256" i="2"/>
  <c r="CU257" i="2"/>
  <c r="CU258" i="2"/>
  <c r="CU259" i="2"/>
  <c r="CU264" i="2" a="1"/>
  <c r="CU265" i="2"/>
  <c r="CU266" i="2"/>
  <c r="CU267" i="2"/>
  <c r="CU268" i="2"/>
  <c r="CU269" i="2"/>
  <c r="CU264" i="2"/>
  <c r="CU272" i="2"/>
  <c r="CU273" i="2"/>
  <c r="CU274" i="2"/>
  <c r="CU275" i="2"/>
  <c r="CU280" i="2" a="1"/>
  <c r="CU281" i="2"/>
  <c r="CU282" i="2"/>
  <c r="CU283" i="2"/>
  <c r="CU284" i="2"/>
  <c r="CU285" i="2"/>
  <c r="CU280" i="2"/>
  <c r="CU288" i="2"/>
  <c r="CU289" i="2"/>
  <c r="CU290" i="2"/>
  <c r="CU291" i="2"/>
  <c r="CU296" i="2" a="1"/>
  <c r="CU297" i="2"/>
  <c r="CU298" i="2"/>
  <c r="CU299" i="2"/>
  <c r="CU300" i="2"/>
  <c r="CU301" i="2"/>
  <c r="CU296" i="2"/>
  <c r="CU304" i="2"/>
  <c r="CU305" i="2"/>
  <c r="CU306" i="2"/>
  <c r="CU307" i="2"/>
  <c r="CU312" i="2" a="1"/>
  <c r="CU313" i="2"/>
  <c r="CU314" i="2"/>
  <c r="CU315" i="2"/>
  <c r="CU316" i="2"/>
  <c r="CU317" i="2"/>
  <c r="CU312" i="2"/>
  <c r="CU320" i="2"/>
  <c r="CU321" i="2"/>
  <c r="CU322" i="2"/>
  <c r="CU323" i="2"/>
  <c r="CU328" i="2"/>
  <c r="CU329" i="2"/>
  <c r="CU330" i="2"/>
  <c r="CU331" i="2"/>
  <c r="CU332" i="2"/>
  <c r="CU333" i="2"/>
  <c r="CU334" i="2"/>
  <c r="CU335" i="2"/>
  <c r="CU336" i="2"/>
  <c r="CU337" i="2"/>
  <c r="CU338" i="2"/>
  <c r="CU339" i="2"/>
  <c r="CT6" i="4"/>
  <c r="CT7" i="4"/>
  <c r="CT1" i="4"/>
  <c r="CT8" i="4"/>
  <c r="CT168" i="2" a="1"/>
  <c r="CT168" i="2"/>
  <c r="CT172" i="2"/>
  <c r="CT184" i="2" a="1"/>
  <c r="CT163" i="2"/>
  <c r="CT169" i="2"/>
  <c r="CT170" i="2"/>
  <c r="CT171" i="2"/>
  <c r="CT173" i="2"/>
  <c r="CT176" i="2"/>
  <c r="CT177" i="2"/>
  <c r="CT178" i="2"/>
  <c r="CT179" i="2"/>
  <c r="CT184" i="2"/>
  <c r="CT185" i="2"/>
  <c r="CT186" i="2"/>
  <c r="CT187" i="2"/>
  <c r="CT188" i="2"/>
  <c r="CT189" i="2"/>
  <c r="CT192" i="2"/>
  <c r="CT193" i="2"/>
  <c r="CT194" i="2"/>
  <c r="CT195" i="2"/>
  <c r="CT200" i="2" a="1"/>
  <c r="CT201" i="2"/>
  <c r="CT202" i="2"/>
  <c r="CT203" i="2"/>
  <c r="CT204" i="2"/>
  <c r="CT205" i="2"/>
  <c r="CT200" i="2"/>
  <c r="CT208" i="2"/>
  <c r="CT209" i="2"/>
  <c r="CT210" i="2"/>
  <c r="CT211" i="2"/>
  <c r="CT216" i="2" a="1"/>
  <c r="CT217" i="2"/>
  <c r="CT218" i="2"/>
  <c r="CT219" i="2"/>
  <c r="CT220" i="2"/>
  <c r="CT221" i="2"/>
  <c r="CT216" i="2"/>
  <c r="CT224" i="2"/>
  <c r="CT225" i="2"/>
  <c r="CT226" i="2"/>
  <c r="CT227" i="2"/>
  <c r="CT232" i="2" a="1"/>
  <c r="CT233" i="2"/>
  <c r="CT234" i="2"/>
  <c r="CT235" i="2"/>
  <c r="CT236" i="2"/>
  <c r="CT237" i="2"/>
  <c r="CT232" i="2"/>
  <c r="CT240" i="2"/>
  <c r="CT241" i="2"/>
  <c r="CT242" i="2"/>
  <c r="CT243" i="2"/>
  <c r="CT248" i="2" a="1"/>
  <c r="CT249" i="2"/>
  <c r="CT250" i="2"/>
  <c r="CT251" i="2"/>
  <c r="CT252" i="2"/>
  <c r="CT253" i="2"/>
  <c r="CT248" i="2"/>
  <c r="CT256" i="2"/>
  <c r="CT257" i="2"/>
  <c r="CT258" i="2"/>
  <c r="CT259" i="2"/>
  <c r="CT264" i="2" a="1"/>
  <c r="CT265" i="2"/>
  <c r="CT266" i="2"/>
  <c r="CT267" i="2"/>
  <c r="CT268" i="2"/>
  <c r="CT269" i="2"/>
  <c r="CT264" i="2"/>
  <c r="CT272" i="2"/>
  <c r="CT273" i="2"/>
  <c r="CT274" i="2"/>
  <c r="CT275" i="2"/>
  <c r="CT280" i="2" a="1"/>
  <c r="CT281" i="2"/>
  <c r="CT282" i="2"/>
  <c r="CT283" i="2"/>
  <c r="CT284" i="2"/>
  <c r="CT285" i="2"/>
  <c r="CT280" i="2"/>
  <c r="CT288" i="2"/>
  <c r="CT289" i="2"/>
  <c r="CT290" i="2"/>
  <c r="CT291" i="2"/>
  <c r="CT296" i="2" a="1"/>
  <c r="CT297" i="2"/>
  <c r="CT298" i="2"/>
  <c r="CT299" i="2"/>
  <c r="CT300" i="2"/>
  <c r="CT301" i="2"/>
  <c r="CT296" i="2"/>
  <c r="CT304" i="2"/>
  <c r="CT305" i="2"/>
  <c r="CT306" i="2"/>
  <c r="CT307" i="2"/>
  <c r="CT312" i="2" a="1"/>
  <c r="CT313" i="2"/>
  <c r="CT314" i="2"/>
  <c r="CT315" i="2"/>
  <c r="CT316" i="2"/>
  <c r="CT317" i="2"/>
  <c r="CT312" i="2"/>
  <c r="CT320" i="2"/>
  <c r="CT321" i="2"/>
  <c r="CT322" i="2"/>
  <c r="CT323" i="2"/>
  <c r="CT328" i="2"/>
  <c r="CT329" i="2"/>
  <c r="CT330" i="2"/>
  <c r="CT331" i="2"/>
  <c r="CT332" i="2"/>
  <c r="CT333" i="2"/>
  <c r="CT334" i="2"/>
  <c r="CT335" i="2"/>
  <c r="CT336" i="2"/>
  <c r="CT337" i="2"/>
  <c r="CT338" i="2"/>
  <c r="CT339" i="2"/>
  <c r="CS6" i="4"/>
  <c r="CS7" i="4"/>
  <c r="CS1" i="4"/>
  <c r="CS8" i="4"/>
  <c r="CS168" i="2" a="1"/>
  <c r="CS168" i="2"/>
  <c r="CS172" i="2"/>
  <c r="CS184" i="2" a="1"/>
  <c r="CS163" i="2"/>
  <c r="CS169" i="2"/>
  <c r="CS170" i="2"/>
  <c r="CS171" i="2"/>
  <c r="CS173" i="2"/>
  <c r="CS176" i="2"/>
  <c r="CS177" i="2"/>
  <c r="CS178" i="2"/>
  <c r="CS179" i="2"/>
  <c r="CS184" i="2"/>
  <c r="CS185" i="2"/>
  <c r="CS186" i="2"/>
  <c r="CS187" i="2"/>
  <c r="CS188" i="2"/>
  <c r="CS189" i="2"/>
  <c r="CS192" i="2"/>
  <c r="CS193" i="2"/>
  <c r="CS194" i="2"/>
  <c r="CS195" i="2"/>
  <c r="CS200" i="2" a="1"/>
  <c r="CS201" i="2"/>
  <c r="CS202" i="2"/>
  <c r="CS203" i="2"/>
  <c r="CS204" i="2"/>
  <c r="CS205" i="2"/>
  <c r="CS200" i="2"/>
  <c r="CS208" i="2"/>
  <c r="CS209" i="2"/>
  <c r="CS210" i="2"/>
  <c r="CS211" i="2"/>
  <c r="CS216" i="2" a="1"/>
  <c r="CS217" i="2"/>
  <c r="CS218" i="2"/>
  <c r="CS219" i="2"/>
  <c r="CS220" i="2"/>
  <c r="CS221" i="2"/>
  <c r="CS216" i="2"/>
  <c r="CS224" i="2"/>
  <c r="CS225" i="2"/>
  <c r="CS226" i="2"/>
  <c r="CS227" i="2"/>
  <c r="CS232" i="2" a="1"/>
  <c r="CS233" i="2"/>
  <c r="CS234" i="2"/>
  <c r="CS235" i="2"/>
  <c r="CS236" i="2"/>
  <c r="CS237" i="2"/>
  <c r="CS232" i="2"/>
  <c r="CS240" i="2"/>
  <c r="CS241" i="2"/>
  <c r="CS242" i="2"/>
  <c r="CS243" i="2"/>
  <c r="CS248" i="2" a="1"/>
  <c r="CS249" i="2"/>
  <c r="CS250" i="2"/>
  <c r="CS251" i="2"/>
  <c r="CS252" i="2"/>
  <c r="CS253" i="2"/>
  <c r="CS248" i="2"/>
  <c r="CS256" i="2"/>
  <c r="CS257" i="2"/>
  <c r="CS258" i="2"/>
  <c r="CS259" i="2"/>
  <c r="CS264" i="2" a="1"/>
  <c r="CS265" i="2"/>
  <c r="CS266" i="2"/>
  <c r="CS267" i="2"/>
  <c r="CS268" i="2"/>
  <c r="CS269" i="2"/>
  <c r="CS264" i="2"/>
  <c r="CS272" i="2"/>
  <c r="CS273" i="2"/>
  <c r="CS274" i="2"/>
  <c r="CS275" i="2"/>
  <c r="CS280" i="2" a="1"/>
  <c r="CS281" i="2"/>
  <c r="CS282" i="2"/>
  <c r="CS283" i="2"/>
  <c r="CS284" i="2"/>
  <c r="CS285" i="2"/>
  <c r="CS280" i="2"/>
  <c r="CS288" i="2"/>
  <c r="CS289" i="2"/>
  <c r="CS290" i="2"/>
  <c r="CS291" i="2"/>
  <c r="CS296" i="2" a="1"/>
  <c r="CS297" i="2"/>
  <c r="CS298" i="2"/>
  <c r="CS299" i="2"/>
  <c r="CS300" i="2"/>
  <c r="CS301" i="2"/>
  <c r="CS296" i="2"/>
  <c r="CS304" i="2"/>
  <c r="CS305" i="2"/>
  <c r="CS306" i="2"/>
  <c r="CS307" i="2"/>
  <c r="CS312" i="2" a="1"/>
  <c r="CS313" i="2"/>
  <c r="CS314" i="2"/>
  <c r="CS315" i="2"/>
  <c r="CS316" i="2"/>
  <c r="CS317" i="2"/>
  <c r="CS312" i="2"/>
  <c r="CS320" i="2"/>
  <c r="CS321" i="2"/>
  <c r="CS322" i="2"/>
  <c r="CS323" i="2"/>
  <c r="CS328" i="2"/>
  <c r="CS329" i="2"/>
  <c r="CS330" i="2"/>
  <c r="CS331" i="2"/>
  <c r="CS332" i="2"/>
  <c r="CS333" i="2"/>
  <c r="CS334" i="2"/>
  <c r="CS335" i="2"/>
  <c r="CS336" i="2"/>
  <c r="CS337" i="2"/>
  <c r="CS338" i="2"/>
  <c r="CS339" i="2"/>
  <c r="CR6" i="4"/>
  <c r="CR7" i="4"/>
  <c r="CR1" i="4"/>
  <c r="CR8" i="4"/>
  <c r="CR168" i="2" a="1"/>
  <c r="CR168" i="2"/>
  <c r="CR172" i="2"/>
  <c r="CR184" i="2" a="1"/>
  <c r="CR163" i="2"/>
  <c r="CR169" i="2"/>
  <c r="CR170" i="2"/>
  <c r="CR171" i="2"/>
  <c r="CR173" i="2"/>
  <c r="CR176" i="2"/>
  <c r="CR177" i="2"/>
  <c r="CR178" i="2"/>
  <c r="CR179" i="2"/>
  <c r="CR184" i="2"/>
  <c r="CR185" i="2"/>
  <c r="CR186" i="2"/>
  <c r="CR187" i="2"/>
  <c r="CR188" i="2"/>
  <c r="CR189" i="2"/>
  <c r="CR192" i="2"/>
  <c r="CR193" i="2"/>
  <c r="CR194" i="2"/>
  <c r="CR195" i="2"/>
  <c r="CR200" i="2" a="1"/>
  <c r="CR201" i="2"/>
  <c r="CR202" i="2"/>
  <c r="CR203" i="2"/>
  <c r="CR204" i="2"/>
  <c r="CR205" i="2"/>
  <c r="CR200" i="2"/>
  <c r="CR208" i="2"/>
  <c r="CR209" i="2"/>
  <c r="CR210" i="2"/>
  <c r="CR211" i="2"/>
  <c r="CR216" i="2" a="1"/>
  <c r="CR217" i="2"/>
  <c r="CR218" i="2"/>
  <c r="CR219" i="2"/>
  <c r="CR220" i="2"/>
  <c r="CR221" i="2"/>
  <c r="CR216" i="2"/>
  <c r="CR224" i="2"/>
  <c r="CR225" i="2"/>
  <c r="CR226" i="2"/>
  <c r="CR227" i="2"/>
  <c r="CR232" i="2" a="1"/>
  <c r="CR233" i="2"/>
  <c r="CR234" i="2"/>
  <c r="CR235" i="2"/>
  <c r="CR236" i="2"/>
  <c r="CR237" i="2"/>
  <c r="CR232" i="2"/>
  <c r="CR240" i="2"/>
  <c r="CR241" i="2"/>
  <c r="CR242" i="2"/>
  <c r="CR243" i="2"/>
  <c r="CR248" i="2" a="1"/>
  <c r="CR249" i="2"/>
  <c r="CR250" i="2"/>
  <c r="CR251" i="2"/>
  <c r="CR252" i="2"/>
  <c r="CR253" i="2"/>
  <c r="CR248" i="2"/>
  <c r="CR256" i="2"/>
  <c r="CR257" i="2"/>
  <c r="CR258" i="2"/>
  <c r="CR259" i="2"/>
  <c r="CR264" i="2" a="1"/>
  <c r="CR265" i="2"/>
  <c r="CR266" i="2"/>
  <c r="CR267" i="2"/>
  <c r="CR268" i="2"/>
  <c r="CR269" i="2"/>
  <c r="CR264" i="2"/>
  <c r="CR272" i="2"/>
  <c r="CR273" i="2"/>
  <c r="CR274" i="2"/>
  <c r="CR275" i="2"/>
  <c r="CR280" i="2" a="1"/>
  <c r="CR281" i="2"/>
  <c r="CR282" i="2"/>
  <c r="CR283" i="2"/>
  <c r="CR284" i="2"/>
  <c r="CR285" i="2"/>
  <c r="CR280" i="2"/>
  <c r="CR288" i="2"/>
  <c r="CR289" i="2"/>
  <c r="CR290" i="2"/>
  <c r="CR291" i="2"/>
  <c r="CR296" i="2" a="1"/>
  <c r="CR297" i="2"/>
  <c r="CR298" i="2"/>
  <c r="CR299" i="2"/>
  <c r="CR300" i="2"/>
  <c r="CR301" i="2"/>
  <c r="CR296" i="2"/>
  <c r="CR304" i="2"/>
  <c r="CR305" i="2"/>
  <c r="CR306" i="2"/>
  <c r="CR307" i="2"/>
  <c r="CR312" i="2" a="1"/>
  <c r="CR313" i="2"/>
  <c r="CR314" i="2"/>
  <c r="CR315" i="2"/>
  <c r="CR316" i="2"/>
  <c r="CR317" i="2"/>
  <c r="CR312" i="2"/>
  <c r="CR320" i="2"/>
  <c r="CR321" i="2"/>
  <c r="CR322" i="2"/>
  <c r="CR323" i="2"/>
  <c r="CR328" i="2"/>
  <c r="CR329" i="2"/>
  <c r="CR330" i="2"/>
  <c r="CR331" i="2"/>
  <c r="CR332" i="2"/>
  <c r="CR333" i="2"/>
  <c r="CR334" i="2"/>
  <c r="CR335" i="2"/>
  <c r="CR336" i="2"/>
  <c r="CR337" i="2"/>
  <c r="CR338" i="2"/>
  <c r="CR339" i="2"/>
  <c r="CQ6" i="4"/>
  <c r="CQ7" i="4"/>
  <c r="CQ1" i="4"/>
  <c r="CQ8" i="4"/>
  <c r="CQ168" i="2" a="1"/>
  <c r="CQ168" i="2"/>
  <c r="CQ172" i="2"/>
  <c r="CQ184" i="2" a="1"/>
  <c r="CQ163" i="2"/>
  <c r="CQ169" i="2"/>
  <c r="CQ170" i="2"/>
  <c r="CQ171" i="2"/>
  <c r="CQ173" i="2"/>
  <c r="CQ176" i="2"/>
  <c r="CQ177" i="2"/>
  <c r="CQ178" i="2"/>
  <c r="CQ179" i="2"/>
  <c r="CQ184" i="2"/>
  <c r="CQ185" i="2"/>
  <c r="CQ186" i="2"/>
  <c r="CQ187" i="2"/>
  <c r="CQ188" i="2"/>
  <c r="CQ189" i="2"/>
  <c r="CQ192" i="2"/>
  <c r="CQ193" i="2"/>
  <c r="CQ194" i="2"/>
  <c r="CQ195" i="2"/>
  <c r="CQ200" i="2" a="1"/>
  <c r="CQ201" i="2"/>
  <c r="CQ202" i="2"/>
  <c r="CQ203" i="2"/>
  <c r="CQ204" i="2"/>
  <c r="CQ205" i="2"/>
  <c r="CQ200" i="2"/>
  <c r="CQ208" i="2"/>
  <c r="CQ209" i="2"/>
  <c r="CQ210" i="2"/>
  <c r="CQ211" i="2"/>
  <c r="CQ216" i="2" a="1"/>
  <c r="CQ217" i="2"/>
  <c r="CQ218" i="2"/>
  <c r="CQ219" i="2"/>
  <c r="CQ220" i="2"/>
  <c r="CQ221" i="2"/>
  <c r="CQ216" i="2"/>
  <c r="CQ224" i="2"/>
  <c r="CQ225" i="2"/>
  <c r="CQ226" i="2"/>
  <c r="CQ227" i="2"/>
  <c r="CQ232" i="2" a="1"/>
  <c r="CQ233" i="2"/>
  <c r="CQ234" i="2"/>
  <c r="CQ235" i="2"/>
  <c r="CQ236" i="2"/>
  <c r="CQ237" i="2"/>
  <c r="CQ232" i="2"/>
  <c r="CQ240" i="2"/>
  <c r="CQ241" i="2"/>
  <c r="CQ242" i="2"/>
  <c r="CQ243" i="2"/>
  <c r="CQ248" i="2" a="1"/>
  <c r="CQ249" i="2"/>
  <c r="CQ250" i="2"/>
  <c r="CQ251" i="2"/>
  <c r="CQ252" i="2"/>
  <c r="CQ253" i="2"/>
  <c r="CQ248" i="2"/>
  <c r="CQ256" i="2"/>
  <c r="CQ257" i="2"/>
  <c r="CQ258" i="2"/>
  <c r="CQ259" i="2"/>
  <c r="CQ264" i="2" a="1"/>
  <c r="CQ265" i="2"/>
  <c r="CQ266" i="2"/>
  <c r="CQ267" i="2"/>
  <c r="CQ268" i="2"/>
  <c r="CQ269" i="2"/>
  <c r="CQ264" i="2"/>
  <c r="CQ272" i="2"/>
  <c r="CQ273" i="2"/>
  <c r="CQ274" i="2"/>
  <c r="CQ275" i="2"/>
  <c r="CQ280" i="2" a="1"/>
  <c r="CQ281" i="2"/>
  <c r="CQ282" i="2"/>
  <c r="CQ283" i="2"/>
  <c r="CQ284" i="2"/>
  <c r="CQ285" i="2"/>
  <c r="CQ280" i="2"/>
  <c r="CQ288" i="2"/>
  <c r="CQ289" i="2"/>
  <c r="CQ290" i="2"/>
  <c r="CQ291" i="2"/>
  <c r="CQ296" i="2" a="1"/>
  <c r="CQ297" i="2"/>
  <c r="CQ298" i="2"/>
  <c r="CQ299" i="2"/>
  <c r="CQ300" i="2"/>
  <c r="CQ301" i="2"/>
  <c r="CQ296" i="2"/>
  <c r="CQ304" i="2"/>
  <c r="CQ305" i="2"/>
  <c r="CQ306" i="2"/>
  <c r="CQ307" i="2"/>
  <c r="CQ312" i="2" a="1"/>
  <c r="CQ313" i="2"/>
  <c r="CQ314" i="2"/>
  <c r="CQ315" i="2"/>
  <c r="CQ316" i="2"/>
  <c r="CQ317" i="2"/>
  <c r="CQ312" i="2"/>
  <c r="CQ320" i="2"/>
  <c r="CQ321" i="2"/>
  <c r="CQ322" i="2"/>
  <c r="CQ323" i="2"/>
  <c r="CQ328" i="2"/>
  <c r="CQ329" i="2"/>
  <c r="CQ330" i="2"/>
  <c r="CQ331" i="2"/>
  <c r="CQ332" i="2"/>
  <c r="CQ333" i="2"/>
  <c r="CQ334" i="2"/>
  <c r="CQ335" i="2"/>
  <c r="CQ336" i="2"/>
  <c r="CQ337" i="2"/>
  <c r="CQ338" i="2"/>
  <c r="CQ339" i="2"/>
  <c r="CP6" i="4"/>
  <c r="CP7" i="4"/>
  <c r="CP1" i="4"/>
  <c r="CP8" i="4"/>
  <c r="CP168" i="2" a="1"/>
  <c r="CP168" i="2"/>
  <c r="CP172" i="2"/>
  <c r="CP184" i="2" a="1"/>
  <c r="CP163" i="2"/>
  <c r="CP169" i="2"/>
  <c r="CP170" i="2"/>
  <c r="CP171" i="2"/>
  <c r="CP173" i="2"/>
  <c r="CP176" i="2"/>
  <c r="CP177" i="2"/>
  <c r="CP178" i="2"/>
  <c r="CP179" i="2"/>
  <c r="CP184" i="2"/>
  <c r="CP185" i="2"/>
  <c r="CP186" i="2"/>
  <c r="CP187" i="2"/>
  <c r="CP188" i="2"/>
  <c r="CP189" i="2"/>
  <c r="CP192" i="2"/>
  <c r="CP193" i="2"/>
  <c r="CP194" i="2"/>
  <c r="CP195" i="2"/>
  <c r="CP200" i="2" a="1"/>
  <c r="CP201" i="2"/>
  <c r="CP202" i="2"/>
  <c r="CP203" i="2"/>
  <c r="CP204" i="2"/>
  <c r="CP205" i="2"/>
  <c r="CP200" i="2"/>
  <c r="CP208" i="2"/>
  <c r="CP209" i="2"/>
  <c r="CP210" i="2"/>
  <c r="CP211" i="2"/>
  <c r="CP216" i="2" a="1"/>
  <c r="CP217" i="2"/>
  <c r="CP218" i="2"/>
  <c r="CP219" i="2"/>
  <c r="CP220" i="2"/>
  <c r="CP221" i="2"/>
  <c r="CP216" i="2"/>
  <c r="CP224" i="2"/>
  <c r="CP225" i="2"/>
  <c r="CP226" i="2"/>
  <c r="CP227" i="2"/>
  <c r="CP232" i="2" a="1"/>
  <c r="CP233" i="2"/>
  <c r="CP234" i="2"/>
  <c r="CP235" i="2"/>
  <c r="CP236" i="2"/>
  <c r="CP237" i="2"/>
  <c r="CP232" i="2"/>
  <c r="CP240" i="2"/>
  <c r="CP241" i="2"/>
  <c r="CP242" i="2"/>
  <c r="CP243" i="2"/>
  <c r="CP248" i="2" a="1"/>
  <c r="CP249" i="2"/>
  <c r="CP250" i="2"/>
  <c r="CP251" i="2"/>
  <c r="CP252" i="2"/>
  <c r="CP253" i="2"/>
  <c r="CP248" i="2"/>
  <c r="CP256" i="2"/>
  <c r="CP257" i="2"/>
  <c r="CP258" i="2"/>
  <c r="CP259" i="2"/>
  <c r="CP264" i="2" a="1"/>
  <c r="CP265" i="2"/>
  <c r="CP266" i="2"/>
  <c r="CP267" i="2"/>
  <c r="CP268" i="2"/>
  <c r="CP269" i="2"/>
  <c r="CP264" i="2"/>
  <c r="CP272" i="2"/>
  <c r="CP273" i="2"/>
  <c r="CP274" i="2"/>
  <c r="CP275" i="2"/>
  <c r="CP280" i="2" a="1"/>
  <c r="CP281" i="2"/>
  <c r="CP282" i="2"/>
  <c r="CP283" i="2"/>
  <c r="CP284" i="2"/>
  <c r="CP285" i="2"/>
  <c r="CP280" i="2"/>
  <c r="CP288" i="2"/>
  <c r="CP289" i="2"/>
  <c r="CP290" i="2"/>
  <c r="CP291" i="2"/>
  <c r="CP296" i="2" a="1"/>
  <c r="CP297" i="2"/>
  <c r="CP298" i="2"/>
  <c r="CP299" i="2"/>
  <c r="CP300" i="2"/>
  <c r="CP301" i="2"/>
  <c r="CP296" i="2"/>
  <c r="CP304" i="2"/>
  <c r="CP305" i="2"/>
  <c r="CP306" i="2"/>
  <c r="CP307" i="2"/>
  <c r="CP312" i="2" a="1"/>
  <c r="CP313" i="2"/>
  <c r="CP314" i="2"/>
  <c r="CP315" i="2"/>
  <c r="CP316" i="2"/>
  <c r="CP317" i="2"/>
  <c r="CP312" i="2"/>
  <c r="CP320" i="2"/>
  <c r="CP321" i="2"/>
  <c r="CP322" i="2"/>
  <c r="CP323" i="2"/>
  <c r="CP328" i="2"/>
  <c r="CP329" i="2"/>
  <c r="CP330" i="2"/>
  <c r="CP331" i="2"/>
  <c r="CP332" i="2"/>
  <c r="CP333" i="2"/>
  <c r="CP334" i="2"/>
  <c r="CP335" i="2"/>
  <c r="CP336" i="2"/>
  <c r="CP337" i="2"/>
  <c r="CP338" i="2"/>
  <c r="CP339" i="2"/>
  <c r="CO6" i="4"/>
  <c r="CO7" i="4"/>
  <c r="CO1" i="4"/>
  <c r="CO8" i="4"/>
  <c r="CO168" i="2" a="1"/>
  <c r="CO168" i="2"/>
  <c r="CO172" i="2"/>
  <c r="CO184" i="2" a="1"/>
  <c r="CO163" i="2"/>
  <c r="CO169" i="2"/>
  <c r="CO170" i="2"/>
  <c r="CO171" i="2"/>
  <c r="CO173" i="2"/>
  <c r="CO176" i="2"/>
  <c r="CO177" i="2"/>
  <c r="CO178" i="2"/>
  <c r="CO179" i="2"/>
  <c r="CO184" i="2"/>
  <c r="CO185" i="2"/>
  <c r="CO186" i="2"/>
  <c r="CO187" i="2"/>
  <c r="CO188" i="2"/>
  <c r="CO189" i="2"/>
  <c r="CO192" i="2"/>
  <c r="CO193" i="2"/>
  <c r="CO194" i="2"/>
  <c r="CO195" i="2"/>
  <c r="CO200" i="2" a="1"/>
  <c r="CO201" i="2"/>
  <c r="CO202" i="2"/>
  <c r="CO203" i="2"/>
  <c r="CO204" i="2"/>
  <c r="CO205" i="2"/>
  <c r="CO200" i="2"/>
  <c r="CO208" i="2"/>
  <c r="CO209" i="2"/>
  <c r="CO210" i="2"/>
  <c r="CO211" i="2"/>
  <c r="CO216" i="2" a="1"/>
  <c r="CO217" i="2"/>
  <c r="CO218" i="2"/>
  <c r="CO219" i="2"/>
  <c r="CO220" i="2"/>
  <c r="CO221" i="2"/>
  <c r="CO216" i="2"/>
  <c r="CO224" i="2"/>
  <c r="CO225" i="2"/>
  <c r="CO226" i="2"/>
  <c r="CO227" i="2"/>
  <c r="CO232" i="2" a="1"/>
  <c r="CO233" i="2"/>
  <c r="CO234" i="2"/>
  <c r="CO235" i="2"/>
  <c r="CO236" i="2"/>
  <c r="CO237" i="2"/>
  <c r="CO232" i="2"/>
  <c r="CO240" i="2"/>
  <c r="CO241" i="2"/>
  <c r="CO242" i="2"/>
  <c r="CO243" i="2"/>
  <c r="CO248" i="2" a="1"/>
  <c r="CO249" i="2"/>
  <c r="CO250" i="2"/>
  <c r="CO251" i="2"/>
  <c r="CO252" i="2"/>
  <c r="CO253" i="2"/>
  <c r="CO248" i="2"/>
  <c r="CO256" i="2"/>
  <c r="CO257" i="2"/>
  <c r="CO258" i="2"/>
  <c r="CO259" i="2"/>
  <c r="CO264" i="2" a="1"/>
  <c r="CO265" i="2"/>
  <c r="CO266" i="2"/>
  <c r="CO267" i="2"/>
  <c r="CO268" i="2"/>
  <c r="CO269" i="2"/>
  <c r="CO264" i="2"/>
  <c r="CO272" i="2"/>
  <c r="CO273" i="2"/>
  <c r="CO274" i="2"/>
  <c r="CO275" i="2"/>
  <c r="CO280" i="2" a="1"/>
  <c r="CO281" i="2"/>
  <c r="CO282" i="2"/>
  <c r="CO283" i="2"/>
  <c r="CO284" i="2"/>
  <c r="CO285" i="2"/>
  <c r="CO280" i="2"/>
  <c r="CO288" i="2"/>
  <c r="CO289" i="2"/>
  <c r="CO290" i="2"/>
  <c r="CO291" i="2"/>
  <c r="CO296" i="2" a="1"/>
  <c r="CO297" i="2"/>
  <c r="CO298" i="2"/>
  <c r="CO299" i="2"/>
  <c r="CO300" i="2"/>
  <c r="CO301" i="2"/>
  <c r="CO296" i="2"/>
  <c r="CO304" i="2"/>
  <c r="CO305" i="2"/>
  <c r="CO306" i="2"/>
  <c r="CO307" i="2"/>
  <c r="CO312" i="2" a="1"/>
  <c r="CO313" i="2"/>
  <c r="CO314" i="2"/>
  <c r="CO315" i="2"/>
  <c r="CO316" i="2"/>
  <c r="CO317" i="2"/>
  <c r="CO312" i="2"/>
  <c r="CO320" i="2"/>
  <c r="CO321" i="2"/>
  <c r="CO322" i="2"/>
  <c r="CO323" i="2"/>
  <c r="CO328" i="2"/>
  <c r="CO329" i="2"/>
  <c r="CO330" i="2"/>
  <c r="CO331" i="2"/>
  <c r="CO332" i="2"/>
  <c r="CO333" i="2"/>
  <c r="CO334" i="2"/>
  <c r="CO335" i="2"/>
  <c r="CO336" i="2"/>
  <c r="CO337" i="2"/>
  <c r="CO338" i="2"/>
  <c r="CO339" i="2"/>
  <c r="CN6" i="4"/>
  <c r="CN7" i="4"/>
  <c r="CN1" i="4"/>
  <c r="CN8" i="4"/>
  <c r="CN168" i="2" a="1"/>
  <c r="CN168" i="2"/>
  <c r="CN172" i="2"/>
  <c r="CN184" i="2" a="1"/>
  <c r="CN163" i="2"/>
  <c r="CN169" i="2"/>
  <c r="CN170" i="2"/>
  <c r="CN171" i="2"/>
  <c r="CN173" i="2"/>
  <c r="CN176" i="2"/>
  <c r="CN177" i="2"/>
  <c r="CN178" i="2"/>
  <c r="CN179" i="2"/>
  <c r="CN184" i="2"/>
  <c r="CN185" i="2"/>
  <c r="CN186" i="2"/>
  <c r="CN187" i="2"/>
  <c r="CN188" i="2"/>
  <c r="CN189" i="2"/>
  <c r="CN192" i="2"/>
  <c r="CN193" i="2"/>
  <c r="CN194" i="2"/>
  <c r="CN195" i="2"/>
  <c r="CN200" i="2" a="1"/>
  <c r="CN201" i="2"/>
  <c r="CN202" i="2"/>
  <c r="CN203" i="2"/>
  <c r="CN204" i="2"/>
  <c r="CN205" i="2"/>
  <c r="CN200" i="2"/>
  <c r="CN208" i="2"/>
  <c r="CN209" i="2"/>
  <c r="CN210" i="2"/>
  <c r="CN211" i="2"/>
  <c r="CN216" i="2" a="1"/>
  <c r="CN217" i="2"/>
  <c r="CN218" i="2"/>
  <c r="CN219" i="2"/>
  <c r="CN220" i="2"/>
  <c r="CN221" i="2"/>
  <c r="CN216" i="2"/>
  <c r="CN224" i="2"/>
  <c r="CN225" i="2"/>
  <c r="CN226" i="2"/>
  <c r="CN227" i="2"/>
  <c r="CN232" i="2" a="1"/>
  <c r="CN233" i="2"/>
  <c r="CN234" i="2"/>
  <c r="CN235" i="2"/>
  <c r="CN236" i="2"/>
  <c r="CN237" i="2"/>
  <c r="CN232" i="2"/>
  <c r="CN240" i="2"/>
  <c r="CN241" i="2"/>
  <c r="CN242" i="2"/>
  <c r="CN243" i="2"/>
  <c r="CN248" i="2" a="1"/>
  <c r="CN249" i="2"/>
  <c r="CN250" i="2"/>
  <c r="CN251" i="2"/>
  <c r="CN252" i="2"/>
  <c r="CN253" i="2"/>
  <c r="CN248" i="2"/>
  <c r="CN256" i="2"/>
  <c r="CN257" i="2"/>
  <c r="CN258" i="2"/>
  <c r="CN259" i="2"/>
  <c r="CN264" i="2" a="1"/>
  <c r="CN265" i="2"/>
  <c r="CN266" i="2"/>
  <c r="CN267" i="2"/>
  <c r="CN268" i="2"/>
  <c r="CN269" i="2"/>
  <c r="CN264" i="2"/>
  <c r="CN272" i="2"/>
  <c r="CN273" i="2"/>
  <c r="CN274" i="2"/>
  <c r="CN275" i="2"/>
  <c r="CN280" i="2" a="1"/>
  <c r="CN281" i="2"/>
  <c r="CN282" i="2"/>
  <c r="CN283" i="2"/>
  <c r="CN284" i="2"/>
  <c r="CN285" i="2"/>
  <c r="CN280" i="2"/>
  <c r="CN288" i="2"/>
  <c r="CN289" i="2"/>
  <c r="CN290" i="2"/>
  <c r="CN291" i="2"/>
  <c r="CN296" i="2" a="1"/>
  <c r="CN297" i="2"/>
  <c r="CN298" i="2"/>
  <c r="CN299" i="2"/>
  <c r="CN300" i="2"/>
  <c r="CN301" i="2"/>
  <c r="CN296" i="2"/>
  <c r="CN304" i="2"/>
  <c r="CN305" i="2"/>
  <c r="CN306" i="2"/>
  <c r="CN307" i="2"/>
  <c r="CN312" i="2" a="1"/>
  <c r="CN313" i="2"/>
  <c r="CN314" i="2"/>
  <c r="CN315" i="2"/>
  <c r="CN316" i="2"/>
  <c r="CN317" i="2"/>
  <c r="CN312" i="2"/>
  <c r="CN320" i="2"/>
  <c r="CN321" i="2"/>
  <c r="CN322" i="2"/>
  <c r="CN323" i="2"/>
  <c r="CN328" i="2"/>
  <c r="CN329" i="2"/>
  <c r="CN330" i="2"/>
  <c r="CN331" i="2"/>
  <c r="CN332" i="2"/>
  <c r="CN333" i="2"/>
  <c r="CN334" i="2"/>
  <c r="CN335" i="2"/>
  <c r="CN336" i="2"/>
  <c r="CN337" i="2"/>
  <c r="CN338" i="2"/>
  <c r="CN339" i="2"/>
  <c r="CM6" i="4"/>
  <c r="CM7" i="4"/>
  <c r="CM1" i="4"/>
  <c r="CM8" i="4"/>
  <c r="CM168" i="2" a="1"/>
  <c r="CM168" i="2"/>
  <c r="CM172" i="2"/>
  <c r="CM184" i="2" a="1"/>
  <c r="CM163" i="2"/>
  <c r="CM169" i="2"/>
  <c r="CM170" i="2"/>
  <c r="CM171" i="2"/>
  <c r="CM173" i="2"/>
  <c r="CM176" i="2"/>
  <c r="CM177" i="2"/>
  <c r="CM178" i="2"/>
  <c r="CM179" i="2"/>
  <c r="CM184" i="2"/>
  <c r="CM185" i="2"/>
  <c r="CM186" i="2"/>
  <c r="CM187" i="2"/>
  <c r="CM188" i="2"/>
  <c r="CM189" i="2"/>
  <c r="CM192" i="2"/>
  <c r="CM193" i="2"/>
  <c r="CM194" i="2"/>
  <c r="CM195" i="2"/>
  <c r="CM200" i="2" a="1"/>
  <c r="CM201" i="2"/>
  <c r="CM202" i="2"/>
  <c r="CM203" i="2"/>
  <c r="CM204" i="2"/>
  <c r="CM205" i="2"/>
  <c r="CM200" i="2"/>
  <c r="CM208" i="2"/>
  <c r="CM209" i="2"/>
  <c r="CM210" i="2"/>
  <c r="CM211" i="2"/>
  <c r="CM216" i="2" a="1"/>
  <c r="CM217" i="2"/>
  <c r="CM218" i="2"/>
  <c r="CM219" i="2"/>
  <c r="CM220" i="2"/>
  <c r="CM221" i="2"/>
  <c r="CM216" i="2"/>
  <c r="CM224" i="2"/>
  <c r="CM225" i="2"/>
  <c r="CM226" i="2"/>
  <c r="CM227" i="2"/>
  <c r="CM232" i="2" a="1"/>
  <c r="CM233" i="2"/>
  <c r="CM234" i="2"/>
  <c r="CM235" i="2"/>
  <c r="CM236" i="2"/>
  <c r="CM237" i="2"/>
  <c r="CM232" i="2"/>
  <c r="CM240" i="2"/>
  <c r="CM241" i="2"/>
  <c r="CM242" i="2"/>
  <c r="CM243" i="2"/>
  <c r="CM248" i="2" a="1"/>
  <c r="CM249" i="2"/>
  <c r="CM250" i="2"/>
  <c r="CM251" i="2"/>
  <c r="CM252" i="2"/>
  <c r="CM253" i="2"/>
  <c r="CM248" i="2"/>
  <c r="CM256" i="2"/>
  <c r="CM257" i="2"/>
  <c r="CM258" i="2"/>
  <c r="CM259" i="2"/>
  <c r="CM264" i="2" a="1"/>
  <c r="CM265" i="2"/>
  <c r="CM266" i="2"/>
  <c r="CM267" i="2"/>
  <c r="CM268" i="2"/>
  <c r="CM269" i="2"/>
  <c r="CM264" i="2"/>
  <c r="CM272" i="2"/>
  <c r="CM273" i="2"/>
  <c r="CM274" i="2"/>
  <c r="CM275" i="2"/>
  <c r="CM280" i="2" a="1"/>
  <c r="CM281" i="2"/>
  <c r="CM282" i="2"/>
  <c r="CM283" i="2"/>
  <c r="CM284" i="2"/>
  <c r="CM285" i="2"/>
  <c r="CM280" i="2"/>
  <c r="CM288" i="2"/>
  <c r="CM289" i="2"/>
  <c r="CM290" i="2"/>
  <c r="CM291" i="2"/>
  <c r="CM296" i="2" a="1"/>
  <c r="CM297" i="2"/>
  <c r="CM298" i="2"/>
  <c r="CM299" i="2"/>
  <c r="CM300" i="2"/>
  <c r="CM301" i="2"/>
  <c r="CM296" i="2"/>
  <c r="CM304" i="2"/>
  <c r="CM305" i="2"/>
  <c r="CM306" i="2"/>
  <c r="CM307" i="2"/>
  <c r="CM312" i="2" a="1"/>
  <c r="CM313" i="2"/>
  <c r="CM314" i="2"/>
  <c r="CM315" i="2"/>
  <c r="CM316" i="2"/>
  <c r="CM317" i="2"/>
  <c r="CM312" i="2"/>
  <c r="CM320" i="2"/>
  <c r="CM321" i="2"/>
  <c r="CM322" i="2"/>
  <c r="CM323" i="2"/>
  <c r="CM328" i="2"/>
  <c r="CM329" i="2"/>
  <c r="CM330" i="2"/>
  <c r="CM331" i="2"/>
  <c r="CM332" i="2"/>
  <c r="CM333" i="2"/>
  <c r="CM334" i="2"/>
  <c r="CM335" i="2"/>
  <c r="CM336" i="2"/>
  <c r="CM337" i="2"/>
  <c r="CM338" i="2"/>
  <c r="CM339" i="2"/>
  <c r="CL6" i="4"/>
  <c r="CL7" i="4"/>
  <c r="CL1" i="4"/>
  <c r="CL8" i="4"/>
  <c r="CL168" i="2" a="1"/>
  <c r="CL168" i="2"/>
  <c r="CL172" i="2"/>
  <c r="CL184" i="2" a="1"/>
  <c r="CL163" i="2"/>
  <c r="CL169" i="2"/>
  <c r="CL170" i="2"/>
  <c r="CL171" i="2"/>
  <c r="CL173" i="2"/>
  <c r="CL176" i="2"/>
  <c r="CL177" i="2"/>
  <c r="CL178" i="2"/>
  <c r="CL179" i="2"/>
  <c r="CL184" i="2"/>
  <c r="CL185" i="2"/>
  <c r="CL186" i="2"/>
  <c r="CL187" i="2"/>
  <c r="CL188" i="2"/>
  <c r="CL189" i="2"/>
  <c r="CL192" i="2"/>
  <c r="CL193" i="2"/>
  <c r="CL194" i="2"/>
  <c r="CL195" i="2"/>
  <c r="CL200" i="2" a="1"/>
  <c r="CL201" i="2"/>
  <c r="CL202" i="2"/>
  <c r="CL203" i="2"/>
  <c r="CL204" i="2"/>
  <c r="CL205" i="2"/>
  <c r="CL200" i="2"/>
  <c r="CL208" i="2"/>
  <c r="CL209" i="2"/>
  <c r="CL210" i="2"/>
  <c r="CL211" i="2"/>
  <c r="CL216" i="2" a="1"/>
  <c r="CL217" i="2"/>
  <c r="CL218" i="2"/>
  <c r="CL219" i="2"/>
  <c r="CL220" i="2"/>
  <c r="CL221" i="2"/>
  <c r="CL216" i="2"/>
  <c r="CL224" i="2"/>
  <c r="CL225" i="2"/>
  <c r="CL226" i="2"/>
  <c r="CL227" i="2"/>
  <c r="CL232" i="2" a="1"/>
  <c r="CL233" i="2"/>
  <c r="CL234" i="2"/>
  <c r="CL235" i="2"/>
  <c r="CL236" i="2"/>
  <c r="CL237" i="2"/>
  <c r="CL232" i="2"/>
  <c r="CL240" i="2"/>
  <c r="CL241" i="2"/>
  <c r="CL242" i="2"/>
  <c r="CL243" i="2"/>
  <c r="CL248" i="2" a="1"/>
  <c r="CL249" i="2"/>
  <c r="CL250" i="2"/>
  <c r="CL251" i="2"/>
  <c r="CL252" i="2"/>
  <c r="CL253" i="2"/>
  <c r="CL248" i="2"/>
  <c r="CL256" i="2"/>
  <c r="CL257" i="2"/>
  <c r="CL258" i="2"/>
  <c r="CL259" i="2"/>
  <c r="CL264" i="2" a="1"/>
  <c r="CL265" i="2"/>
  <c r="CL266" i="2"/>
  <c r="CL267" i="2"/>
  <c r="CL268" i="2"/>
  <c r="CL269" i="2"/>
  <c r="CL264" i="2"/>
  <c r="CL272" i="2"/>
  <c r="CL273" i="2"/>
  <c r="CL274" i="2"/>
  <c r="CL275" i="2"/>
  <c r="CL280" i="2" a="1"/>
  <c r="CL281" i="2"/>
  <c r="CL282" i="2"/>
  <c r="CL283" i="2"/>
  <c r="CL284" i="2"/>
  <c r="CL285" i="2"/>
  <c r="CL280" i="2"/>
  <c r="CL288" i="2"/>
  <c r="CL289" i="2"/>
  <c r="CL290" i="2"/>
  <c r="CL291" i="2"/>
  <c r="CL296" i="2" a="1"/>
  <c r="CL297" i="2"/>
  <c r="CL298" i="2"/>
  <c r="CL299" i="2"/>
  <c r="CL300" i="2"/>
  <c r="CL301" i="2"/>
  <c r="CL296" i="2"/>
  <c r="CL304" i="2"/>
  <c r="CL305" i="2"/>
  <c r="CL306" i="2"/>
  <c r="CL307" i="2"/>
  <c r="CL312" i="2" a="1"/>
  <c r="CL313" i="2"/>
  <c r="CL314" i="2"/>
  <c r="CL315" i="2"/>
  <c r="CL316" i="2"/>
  <c r="CL317" i="2"/>
  <c r="CL312" i="2"/>
  <c r="CL320" i="2"/>
  <c r="CL321" i="2"/>
  <c r="CL322" i="2"/>
  <c r="CL323" i="2"/>
  <c r="CL328" i="2"/>
  <c r="CL329" i="2"/>
  <c r="CL330" i="2"/>
  <c r="CL331" i="2"/>
  <c r="CL332" i="2"/>
  <c r="CL333" i="2"/>
  <c r="CL334" i="2"/>
  <c r="CL335" i="2"/>
  <c r="CL336" i="2"/>
  <c r="CL337" i="2"/>
  <c r="CL338" i="2"/>
  <c r="CL339" i="2"/>
  <c r="CK6" i="4"/>
  <c r="CK7" i="4"/>
  <c r="CK1" i="4"/>
  <c r="CK8" i="4"/>
  <c r="CK168" i="2" a="1"/>
  <c r="CK168" i="2"/>
  <c r="CK172" i="2"/>
  <c r="CK184" i="2" a="1"/>
  <c r="CK163" i="2"/>
  <c r="CK169" i="2"/>
  <c r="CK170" i="2"/>
  <c r="CK171" i="2"/>
  <c r="CK173" i="2"/>
  <c r="CK176" i="2"/>
  <c r="CK177" i="2"/>
  <c r="CK178" i="2"/>
  <c r="CK179" i="2"/>
  <c r="CK184" i="2"/>
  <c r="CK185" i="2"/>
  <c r="CK186" i="2"/>
  <c r="CK187" i="2"/>
  <c r="CK188" i="2"/>
  <c r="CK189" i="2"/>
  <c r="CK192" i="2"/>
  <c r="CK193" i="2"/>
  <c r="CK194" i="2"/>
  <c r="CK195" i="2"/>
  <c r="CK200" i="2" a="1"/>
  <c r="CK201" i="2"/>
  <c r="CK202" i="2"/>
  <c r="CK203" i="2"/>
  <c r="CK204" i="2"/>
  <c r="CK205" i="2"/>
  <c r="CK200" i="2"/>
  <c r="CK208" i="2"/>
  <c r="CK209" i="2"/>
  <c r="CK210" i="2"/>
  <c r="CK211" i="2"/>
  <c r="CK216" i="2" a="1"/>
  <c r="CK217" i="2"/>
  <c r="CK218" i="2"/>
  <c r="CK219" i="2"/>
  <c r="CK220" i="2"/>
  <c r="CK221" i="2"/>
  <c r="CK216" i="2"/>
  <c r="CK224" i="2"/>
  <c r="CK225" i="2"/>
  <c r="CK226" i="2"/>
  <c r="CK227" i="2"/>
  <c r="CK232" i="2" a="1"/>
  <c r="CK233" i="2"/>
  <c r="CK234" i="2"/>
  <c r="CK235" i="2"/>
  <c r="CK236" i="2"/>
  <c r="CK237" i="2"/>
  <c r="CK232" i="2"/>
  <c r="CK240" i="2"/>
  <c r="CK241" i="2"/>
  <c r="CK242" i="2"/>
  <c r="CK243" i="2"/>
  <c r="CK248" i="2" a="1"/>
  <c r="CK249" i="2"/>
  <c r="CK250" i="2"/>
  <c r="CK251" i="2"/>
  <c r="CK252" i="2"/>
  <c r="CK253" i="2"/>
  <c r="CK248" i="2"/>
  <c r="CK256" i="2"/>
  <c r="CK257" i="2"/>
  <c r="CK258" i="2"/>
  <c r="CK259" i="2"/>
  <c r="CK264" i="2" a="1"/>
  <c r="CK265" i="2"/>
  <c r="CK266" i="2"/>
  <c r="CK267" i="2"/>
  <c r="CK268" i="2"/>
  <c r="CK269" i="2"/>
  <c r="CK264" i="2"/>
  <c r="CK272" i="2"/>
  <c r="CK273" i="2"/>
  <c r="CK274" i="2"/>
  <c r="CK275" i="2"/>
  <c r="CK280" i="2" a="1"/>
  <c r="CK281" i="2"/>
  <c r="CK282" i="2"/>
  <c r="CK283" i="2"/>
  <c r="CK284" i="2"/>
  <c r="CK285" i="2"/>
  <c r="CK280" i="2"/>
  <c r="CK288" i="2"/>
  <c r="CK289" i="2"/>
  <c r="CK290" i="2"/>
  <c r="CK291" i="2"/>
  <c r="CK296" i="2" a="1"/>
  <c r="CK297" i="2"/>
  <c r="CK298" i="2"/>
  <c r="CK299" i="2"/>
  <c r="CK300" i="2"/>
  <c r="CK301" i="2"/>
  <c r="CK296" i="2"/>
  <c r="CK304" i="2"/>
  <c r="CK305" i="2"/>
  <c r="CK306" i="2"/>
  <c r="CK307" i="2"/>
  <c r="CK312" i="2" a="1"/>
  <c r="CK313" i="2"/>
  <c r="CK314" i="2"/>
  <c r="CK315" i="2"/>
  <c r="CK316" i="2"/>
  <c r="CK317" i="2"/>
  <c r="CK312" i="2"/>
  <c r="CK320" i="2"/>
  <c r="CK321" i="2"/>
  <c r="CK322" i="2"/>
  <c r="CK323" i="2"/>
  <c r="CK328" i="2"/>
  <c r="CK329" i="2"/>
  <c r="CK330" i="2"/>
  <c r="CK331" i="2"/>
  <c r="CK332" i="2"/>
  <c r="CK333" i="2"/>
  <c r="CK334" i="2"/>
  <c r="CK335" i="2"/>
  <c r="CK336" i="2"/>
  <c r="CK337" i="2"/>
  <c r="CK338" i="2"/>
  <c r="CK339" i="2"/>
  <c r="CJ6" i="4"/>
  <c r="CJ7" i="4"/>
  <c r="CJ1" i="4"/>
  <c r="CJ8" i="4"/>
  <c r="CJ168" i="2" a="1"/>
  <c r="CJ168" i="2"/>
  <c r="CJ172" i="2"/>
  <c r="CJ184" i="2" a="1"/>
  <c r="CJ163" i="2"/>
  <c r="CJ169" i="2"/>
  <c r="CJ170" i="2"/>
  <c r="CJ171" i="2"/>
  <c r="CJ173" i="2"/>
  <c r="CJ176" i="2"/>
  <c r="CJ177" i="2"/>
  <c r="CJ178" i="2"/>
  <c r="CJ179" i="2"/>
  <c r="CJ184" i="2"/>
  <c r="CJ185" i="2"/>
  <c r="CJ186" i="2"/>
  <c r="CJ187" i="2"/>
  <c r="CJ188" i="2"/>
  <c r="CJ189" i="2"/>
  <c r="CJ192" i="2"/>
  <c r="CJ193" i="2"/>
  <c r="CJ194" i="2"/>
  <c r="CJ195" i="2"/>
  <c r="CJ200" i="2" a="1"/>
  <c r="CJ201" i="2"/>
  <c r="CJ202" i="2"/>
  <c r="CJ203" i="2"/>
  <c r="CJ204" i="2"/>
  <c r="CJ205" i="2"/>
  <c r="CJ200" i="2"/>
  <c r="CJ208" i="2"/>
  <c r="CJ209" i="2"/>
  <c r="CJ210" i="2"/>
  <c r="CJ211" i="2"/>
  <c r="CJ216" i="2" a="1"/>
  <c r="CJ217" i="2"/>
  <c r="CJ218" i="2"/>
  <c r="CJ219" i="2"/>
  <c r="CJ220" i="2"/>
  <c r="CJ221" i="2"/>
  <c r="CJ216" i="2"/>
  <c r="CJ224" i="2"/>
  <c r="CJ225" i="2"/>
  <c r="CJ226" i="2"/>
  <c r="CJ227" i="2"/>
  <c r="CJ232" i="2" a="1"/>
  <c r="CJ233" i="2"/>
  <c r="CJ234" i="2"/>
  <c r="CJ235" i="2"/>
  <c r="CJ236" i="2"/>
  <c r="CJ237" i="2"/>
  <c r="CJ232" i="2"/>
  <c r="CJ240" i="2"/>
  <c r="CJ241" i="2"/>
  <c r="CJ242" i="2"/>
  <c r="CJ243" i="2"/>
  <c r="CJ248" i="2" a="1"/>
  <c r="CJ249" i="2"/>
  <c r="CJ250" i="2"/>
  <c r="CJ251" i="2"/>
  <c r="CJ252" i="2"/>
  <c r="CJ253" i="2"/>
  <c r="CJ248" i="2"/>
  <c r="CJ256" i="2"/>
  <c r="CJ257" i="2"/>
  <c r="CJ258" i="2"/>
  <c r="CJ259" i="2"/>
  <c r="CJ264" i="2" a="1"/>
  <c r="CJ265" i="2"/>
  <c r="CJ266" i="2"/>
  <c r="CJ267" i="2"/>
  <c r="CJ268" i="2"/>
  <c r="CJ269" i="2"/>
  <c r="CJ264" i="2"/>
  <c r="CJ272" i="2"/>
  <c r="CJ273" i="2"/>
  <c r="CJ274" i="2"/>
  <c r="CJ275" i="2"/>
  <c r="CJ280" i="2" a="1"/>
  <c r="CJ281" i="2"/>
  <c r="CJ282" i="2"/>
  <c r="CJ283" i="2"/>
  <c r="CJ284" i="2"/>
  <c r="CJ285" i="2"/>
  <c r="CJ280" i="2"/>
  <c r="CJ288" i="2"/>
  <c r="CJ289" i="2"/>
  <c r="CJ290" i="2"/>
  <c r="CJ291" i="2"/>
  <c r="CJ296" i="2" a="1"/>
  <c r="CJ297" i="2"/>
  <c r="CJ298" i="2"/>
  <c r="CJ299" i="2"/>
  <c r="CJ300" i="2"/>
  <c r="CJ301" i="2"/>
  <c r="CJ296" i="2"/>
  <c r="CJ304" i="2"/>
  <c r="CJ305" i="2"/>
  <c r="CJ306" i="2"/>
  <c r="CJ307" i="2"/>
  <c r="CJ312" i="2" a="1"/>
  <c r="CJ313" i="2"/>
  <c r="CJ314" i="2"/>
  <c r="CJ315" i="2"/>
  <c r="CJ316" i="2"/>
  <c r="CJ317" i="2"/>
  <c r="CJ312" i="2"/>
  <c r="CJ320" i="2"/>
  <c r="CJ321" i="2"/>
  <c r="CJ322" i="2"/>
  <c r="CJ323" i="2"/>
  <c r="CJ328" i="2"/>
  <c r="CJ329" i="2"/>
  <c r="CJ330" i="2"/>
  <c r="CJ331" i="2"/>
  <c r="CJ332" i="2"/>
  <c r="CJ333" i="2"/>
  <c r="CJ334" i="2"/>
  <c r="CJ335" i="2"/>
  <c r="CJ336" i="2"/>
  <c r="CJ337" i="2"/>
  <c r="CJ338" i="2"/>
  <c r="CJ339" i="2"/>
  <c r="CI6" i="4"/>
  <c r="CI7" i="4"/>
  <c r="CI1" i="4"/>
  <c r="CI8" i="4"/>
  <c r="CI168" i="2" a="1"/>
  <c r="CI168" i="2"/>
  <c r="CI172" i="2"/>
  <c r="CI184" i="2" a="1"/>
  <c r="CI163" i="2"/>
  <c r="CI169" i="2"/>
  <c r="CI170" i="2"/>
  <c r="CI171" i="2"/>
  <c r="CI173" i="2"/>
  <c r="CI176" i="2"/>
  <c r="CI177" i="2"/>
  <c r="CI178" i="2"/>
  <c r="CI179" i="2"/>
  <c r="CI184" i="2"/>
  <c r="CI185" i="2"/>
  <c r="CI186" i="2"/>
  <c r="CI187" i="2"/>
  <c r="CI188" i="2"/>
  <c r="CI189" i="2"/>
  <c r="CI192" i="2"/>
  <c r="CI193" i="2"/>
  <c r="CI194" i="2"/>
  <c r="CI195" i="2"/>
  <c r="CI200" i="2" a="1"/>
  <c r="CI201" i="2"/>
  <c r="CI202" i="2"/>
  <c r="CI203" i="2"/>
  <c r="CI204" i="2"/>
  <c r="CI205" i="2"/>
  <c r="CI200" i="2"/>
  <c r="CI208" i="2"/>
  <c r="CI209" i="2"/>
  <c r="CI210" i="2"/>
  <c r="CI211" i="2"/>
  <c r="CI216" i="2" a="1"/>
  <c r="CI217" i="2"/>
  <c r="CI218" i="2"/>
  <c r="CI219" i="2"/>
  <c r="CI220" i="2"/>
  <c r="CI221" i="2"/>
  <c r="CI216" i="2"/>
  <c r="CI224" i="2"/>
  <c r="CI225" i="2"/>
  <c r="CI226" i="2"/>
  <c r="CI227" i="2"/>
  <c r="CI232" i="2" a="1"/>
  <c r="CI233" i="2"/>
  <c r="CI234" i="2"/>
  <c r="CI235" i="2"/>
  <c r="CI236" i="2"/>
  <c r="CI237" i="2"/>
  <c r="CI232" i="2"/>
  <c r="CI240" i="2"/>
  <c r="CI241" i="2"/>
  <c r="CI242" i="2"/>
  <c r="CI243" i="2"/>
  <c r="CI248" i="2" a="1"/>
  <c r="CI249" i="2"/>
  <c r="CI250" i="2"/>
  <c r="CI251" i="2"/>
  <c r="CI252" i="2"/>
  <c r="CI253" i="2"/>
  <c r="CI248" i="2"/>
  <c r="CI256" i="2"/>
  <c r="CI257" i="2"/>
  <c r="CI258" i="2"/>
  <c r="CI259" i="2"/>
  <c r="CI264" i="2" a="1"/>
  <c r="CI265" i="2"/>
  <c r="CI266" i="2"/>
  <c r="CI267" i="2"/>
  <c r="CI268" i="2"/>
  <c r="CI269" i="2"/>
  <c r="CI264" i="2"/>
  <c r="CI272" i="2"/>
  <c r="CI273" i="2"/>
  <c r="CI274" i="2"/>
  <c r="CI275" i="2"/>
  <c r="CI280" i="2" a="1"/>
  <c r="CI281" i="2"/>
  <c r="CI282" i="2"/>
  <c r="CI283" i="2"/>
  <c r="CI284" i="2"/>
  <c r="CI285" i="2"/>
  <c r="CI280" i="2"/>
  <c r="CI288" i="2"/>
  <c r="CI289" i="2"/>
  <c r="CI290" i="2"/>
  <c r="CI291" i="2"/>
  <c r="CI296" i="2" a="1"/>
  <c r="CI297" i="2"/>
  <c r="CI298" i="2"/>
  <c r="CI299" i="2"/>
  <c r="CI300" i="2"/>
  <c r="CI301" i="2"/>
  <c r="CI296" i="2"/>
  <c r="CI304" i="2"/>
  <c r="CI305" i="2"/>
  <c r="CI306" i="2"/>
  <c r="CI307" i="2"/>
  <c r="CI312" i="2" a="1"/>
  <c r="CI313" i="2"/>
  <c r="CI314" i="2"/>
  <c r="CI315" i="2"/>
  <c r="CI316" i="2"/>
  <c r="CI317" i="2"/>
  <c r="CI312" i="2"/>
  <c r="CI320" i="2"/>
  <c r="CI321" i="2"/>
  <c r="CI322" i="2"/>
  <c r="CI323" i="2"/>
  <c r="CI328" i="2"/>
  <c r="CI329" i="2"/>
  <c r="CI330" i="2"/>
  <c r="CI331" i="2"/>
  <c r="CI332" i="2"/>
  <c r="CI333" i="2"/>
  <c r="CI334" i="2"/>
  <c r="CI335" i="2"/>
  <c r="CI336" i="2"/>
  <c r="CI337" i="2"/>
  <c r="CI338" i="2"/>
  <c r="CI339" i="2"/>
  <c r="CH6" i="4"/>
  <c r="CH7" i="4"/>
  <c r="CH1" i="4"/>
  <c r="CH8" i="4"/>
  <c r="CH168" i="2" a="1"/>
  <c r="CH168" i="2"/>
  <c r="CH172" i="2"/>
  <c r="CH184" i="2" a="1"/>
  <c r="CH163" i="2"/>
  <c r="CH169" i="2"/>
  <c r="CH170" i="2"/>
  <c r="CH171" i="2"/>
  <c r="CH173" i="2"/>
  <c r="CH176" i="2"/>
  <c r="CH177" i="2"/>
  <c r="CH178" i="2"/>
  <c r="CH179" i="2"/>
  <c r="CH184" i="2"/>
  <c r="CH185" i="2"/>
  <c r="CH186" i="2"/>
  <c r="CH187" i="2"/>
  <c r="CH188" i="2"/>
  <c r="CH189" i="2"/>
  <c r="CH192" i="2"/>
  <c r="CH193" i="2"/>
  <c r="CH194" i="2"/>
  <c r="CH195" i="2"/>
  <c r="CH200" i="2" a="1"/>
  <c r="CH201" i="2"/>
  <c r="CH202" i="2"/>
  <c r="CH203" i="2"/>
  <c r="CH204" i="2"/>
  <c r="CH205" i="2"/>
  <c r="CH200" i="2"/>
  <c r="CH208" i="2"/>
  <c r="CH209" i="2"/>
  <c r="CH210" i="2"/>
  <c r="CH211" i="2"/>
  <c r="CH216" i="2" a="1"/>
  <c r="CH217" i="2"/>
  <c r="CH218" i="2"/>
  <c r="CH219" i="2"/>
  <c r="CH220" i="2"/>
  <c r="CH221" i="2"/>
  <c r="CH216" i="2"/>
  <c r="CH224" i="2"/>
  <c r="CH225" i="2"/>
  <c r="CH226" i="2"/>
  <c r="CH227" i="2"/>
  <c r="CH232" i="2" a="1"/>
  <c r="CH233" i="2"/>
  <c r="CH234" i="2"/>
  <c r="CH235" i="2"/>
  <c r="CH236" i="2"/>
  <c r="CH237" i="2"/>
  <c r="CH232" i="2"/>
  <c r="CH240" i="2"/>
  <c r="CH241" i="2"/>
  <c r="CH242" i="2"/>
  <c r="CH243" i="2"/>
  <c r="CH248" i="2" a="1"/>
  <c r="CH249" i="2"/>
  <c r="CH250" i="2"/>
  <c r="CH251" i="2"/>
  <c r="CH252" i="2"/>
  <c r="CH253" i="2"/>
  <c r="CH248" i="2"/>
  <c r="CH256" i="2"/>
  <c r="CH257" i="2"/>
  <c r="CH258" i="2"/>
  <c r="CH259" i="2"/>
  <c r="CH264" i="2" a="1"/>
  <c r="CH265" i="2"/>
  <c r="CH266" i="2"/>
  <c r="CH267" i="2"/>
  <c r="CH268" i="2"/>
  <c r="CH269" i="2"/>
  <c r="CH264" i="2"/>
  <c r="CH272" i="2"/>
  <c r="CH273" i="2"/>
  <c r="CH274" i="2"/>
  <c r="CH275" i="2"/>
  <c r="CH280" i="2" a="1"/>
  <c r="CH281" i="2"/>
  <c r="CH282" i="2"/>
  <c r="CH283" i="2"/>
  <c r="CH284" i="2"/>
  <c r="CH285" i="2"/>
  <c r="CH280" i="2"/>
  <c r="CH288" i="2"/>
  <c r="CH289" i="2"/>
  <c r="CH290" i="2"/>
  <c r="CH291" i="2"/>
  <c r="CH296" i="2" a="1"/>
  <c r="CH297" i="2"/>
  <c r="CH298" i="2"/>
  <c r="CH299" i="2"/>
  <c r="CH300" i="2"/>
  <c r="CH301" i="2"/>
  <c r="CH296" i="2"/>
  <c r="CH304" i="2"/>
  <c r="CH305" i="2"/>
  <c r="CH306" i="2"/>
  <c r="CH307" i="2"/>
  <c r="CH312" i="2" a="1"/>
  <c r="CH313" i="2"/>
  <c r="CH314" i="2"/>
  <c r="CH315" i="2"/>
  <c r="CH316" i="2"/>
  <c r="CH317" i="2"/>
  <c r="CH312" i="2"/>
  <c r="CH320" i="2"/>
  <c r="CH321" i="2"/>
  <c r="CH322" i="2"/>
  <c r="CH323" i="2"/>
  <c r="CH328" i="2"/>
  <c r="CH329" i="2"/>
  <c r="CH330" i="2"/>
  <c r="CH331" i="2"/>
  <c r="CH332" i="2"/>
  <c r="CH333" i="2"/>
  <c r="CH334" i="2"/>
  <c r="CH335" i="2"/>
  <c r="CH336" i="2"/>
  <c r="CH337" i="2"/>
  <c r="CH338" i="2"/>
  <c r="CH339" i="2"/>
  <c r="CG6" i="4"/>
  <c r="CG7" i="4"/>
  <c r="CG1" i="4"/>
  <c r="CG8" i="4"/>
  <c r="CG168" i="2" a="1"/>
  <c r="CG168" i="2"/>
  <c r="CG172" i="2"/>
  <c r="CG184" i="2" a="1"/>
  <c r="CG163" i="2"/>
  <c r="CG169" i="2"/>
  <c r="CG170" i="2"/>
  <c r="CG171" i="2"/>
  <c r="CG173" i="2"/>
  <c r="CG176" i="2"/>
  <c r="CG177" i="2"/>
  <c r="CG178" i="2"/>
  <c r="CG179" i="2"/>
  <c r="CG184" i="2"/>
  <c r="CG185" i="2"/>
  <c r="CG186" i="2"/>
  <c r="CG187" i="2"/>
  <c r="CG188" i="2"/>
  <c r="CG189" i="2"/>
  <c r="CG192" i="2"/>
  <c r="CG193" i="2"/>
  <c r="CG194" i="2"/>
  <c r="CG195" i="2"/>
  <c r="CG200" i="2" a="1"/>
  <c r="CG201" i="2"/>
  <c r="CG202" i="2"/>
  <c r="CG203" i="2"/>
  <c r="CG204" i="2"/>
  <c r="CG205" i="2"/>
  <c r="CG200" i="2"/>
  <c r="CG208" i="2"/>
  <c r="CG209" i="2"/>
  <c r="CG210" i="2"/>
  <c r="CG211" i="2"/>
  <c r="CG216" i="2" a="1"/>
  <c r="CG217" i="2"/>
  <c r="CG218" i="2"/>
  <c r="CG219" i="2"/>
  <c r="CG220" i="2"/>
  <c r="CG221" i="2"/>
  <c r="CG216" i="2"/>
  <c r="CG224" i="2"/>
  <c r="CG225" i="2"/>
  <c r="CG226" i="2"/>
  <c r="CG227" i="2"/>
  <c r="CG232" i="2" a="1"/>
  <c r="CG233" i="2"/>
  <c r="CG234" i="2"/>
  <c r="CG235" i="2"/>
  <c r="CG236" i="2"/>
  <c r="CG237" i="2"/>
  <c r="CG232" i="2"/>
  <c r="CG240" i="2"/>
  <c r="CG241" i="2"/>
  <c r="CG242" i="2"/>
  <c r="CG243" i="2"/>
  <c r="CG248" i="2" a="1"/>
  <c r="CG249" i="2"/>
  <c r="CG250" i="2"/>
  <c r="CG251" i="2"/>
  <c r="CG252" i="2"/>
  <c r="CG253" i="2"/>
  <c r="CG248" i="2"/>
  <c r="CG256" i="2"/>
  <c r="CG257" i="2"/>
  <c r="CG258" i="2"/>
  <c r="CG259" i="2"/>
  <c r="CG264" i="2" a="1"/>
  <c r="CG265" i="2"/>
  <c r="CG266" i="2"/>
  <c r="CG267" i="2"/>
  <c r="CG268" i="2"/>
  <c r="CG269" i="2"/>
  <c r="CG264" i="2"/>
  <c r="CG272" i="2"/>
  <c r="CG273" i="2"/>
  <c r="CG274" i="2"/>
  <c r="CG275" i="2"/>
  <c r="CG280" i="2" a="1"/>
  <c r="CG281" i="2"/>
  <c r="CG282" i="2"/>
  <c r="CG283" i="2"/>
  <c r="CG284" i="2"/>
  <c r="CG285" i="2"/>
  <c r="CG280" i="2"/>
  <c r="CG288" i="2"/>
  <c r="CG289" i="2"/>
  <c r="CG290" i="2"/>
  <c r="CG291" i="2"/>
  <c r="CG296" i="2" a="1"/>
  <c r="CG297" i="2"/>
  <c r="CG298" i="2"/>
  <c r="CG299" i="2"/>
  <c r="CG300" i="2"/>
  <c r="CG301" i="2"/>
  <c r="CG296" i="2"/>
  <c r="CG304" i="2"/>
  <c r="CG305" i="2"/>
  <c r="CG306" i="2"/>
  <c r="CG307" i="2"/>
  <c r="CG312" i="2" a="1"/>
  <c r="CG313" i="2"/>
  <c r="CG314" i="2"/>
  <c r="CG315" i="2"/>
  <c r="CG316" i="2"/>
  <c r="CG317" i="2"/>
  <c r="CG312" i="2"/>
  <c r="CG320" i="2"/>
  <c r="CG321" i="2"/>
  <c r="CG322" i="2"/>
  <c r="CG323" i="2"/>
  <c r="CG328" i="2"/>
  <c r="CG329" i="2"/>
  <c r="CG330" i="2"/>
  <c r="CG331" i="2"/>
  <c r="CG332" i="2"/>
  <c r="CG333" i="2"/>
  <c r="CG334" i="2"/>
  <c r="CG335" i="2"/>
  <c r="CG336" i="2"/>
  <c r="CG337" i="2"/>
  <c r="CG338" i="2"/>
  <c r="CG339" i="2"/>
  <c r="CF6" i="4"/>
  <c r="CF7" i="4"/>
  <c r="CF1" i="4"/>
  <c r="CF8" i="4"/>
  <c r="CF168" i="2" a="1"/>
  <c r="CF168" i="2"/>
  <c r="CF172" i="2"/>
  <c r="CF184" i="2" a="1"/>
  <c r="CF163" i="2"/>
  <c r="CF169" i="2"/>
  <c r="CF170" i="2"/>
  <c r="CF171" i="2"/>
  <c r="CF173" i="2"/>
  <c r="CF176" i="2"/>
  <c r="CF177" i="2"/>
  <c r="CF178" i="2"/>
  <c r="CF179" i="2"/>
  <c r="CF184" i="2"/>
  <c r="CF185" i="2"/>
  <c r="CF186" i="2"/>
  <c r="CF187" i="2"/>
  <c r="CF188" i="2"/>
  <c r="CF189" i="2"/>
  <c r="CF192" i="2"/>
  <c r="CF193" i="2"/>
  <c r="CF194" i="2"/>
  <c r="CF195" i="2"/>
  <c r="CF200" i="2" a="1"/>
  <c r="CF201" i="2"/>
  <c r="CF202" i="2"/>
  <c r="CF203" i="2"/>
  <c r="CF204" i="2"/>
  <c r="CF205" i="2"/>
  <c r="CF200" i="2"/>
  <c r="CF208" i="2"/>
  <c r="CF209" i="2"/>
  <c r="CF210" i="2"/>
  <c r="CF211" i="2"/>
  <c r="CF216" i="2" a="1"/>
  <c r="CF217" i="2"/>
  <c r="CF218" i="2"/>
  <c r="CF219" i="2"/>
  <c r="CF220" i="2"/>
  <c r="CF221" i="2"/>
  <c r="CF216" i="2"/>
  <c r="CF224" i="2"/>
  <c r="CF225" i="2"/>
  <c r="CF226" i="2"/>
  <c r="CF227" i="2"/>
  <c r="CF232" i="2" a="1"/>
  <c r="CF233" i="2"/>
  <c r="CF234" i="2"/>
  <c r="CF235" i="2"/>
  <c r="CF236" i="2"/>
  <c r="CF237" i="2"/>
  <c r="CF232" i="2"/>
  <c r="CF240" i="2"/>
  <c r="CF241" i="2"/>
  <c r="CF242" i="2"/>
  <c r="CF243" i="2"/>
  <c r="CF248" i="2" a="1"/>
  <c r="CF249" i="2"/>
  <c r="CF250" i="2"/>
  <c r="CF251" i="2"/>
  <c r="CF252" i="2"/>
  <c r="CF253" i="2"/>
  <c r="CF248" i="2"/>
  <c r="CF256" i="2"/>
  <c r="CF257" i="2"/>
  <c r="CF258" i="2"/>
  <c r="CF259" i="2"/>
  <c r="CF264" i="2" a="1"/>
  <c r="CF265" i="2"/>
  <c r="CF266" i="2"/>
  <c r="CF267" i="2"/>
  <c r="CF268" i="2"/>
  <c r="CF269" i="2"/>
  <c r="CF264" i="2"/>
  <c r="CF272" i="2"/>
  <c r="CF273" i="2"/>
  <c r="CF274" i="2"/>
  <c r="CF275" i="2"/>
  <c r="CF280" i="2" a="1"/>
  <c r="CF281" i="2"/>
  <c r="CF282" i="2"/>
  <c r="CF283" i="2"/>
  <c r="CF284" i="2"/>
  <c r="CF285" i="2"/>
  <c r="CF280" i="2"/>
  <c r="CF288" i="2"/>
  <c r="CF289" i="2"/>
  <c r="CF290" i="2"/>
  <c r="CF291" i="2"/>
  <c r="CF296" i="2" a="1"/>
  <c r="CF297" i="2"/>
  <c r="CF298" i="2"/>
  <c r="CF299" i="2"/>
  <c r="CF300" i="2"/>
  <c r="CF301" i="2"/>
  <c r="CF296" i="2"/>
  <c r="CF304" i="2"/>
  <c r="CF305" i="2"/>
  <c r="CF306" i="2"/>
  <c r="CF307" i="2"/>
  <c r="CF312" i="2" a="1"/>
  <c r="CF313" i="2"/>
  <c r="CF314" i="2"/>
  <c r="CF315" i="2"/>
  <c r="CF316" i="2"/>
  <c r="CF317" i="2"/>
  <c r="CF312" i="2"/>
  <c r="CF320" i="2"/>
  <c r="CF321" i="2"/>
  <c r="CF322" i="2"/>
  <c r="CF323" i="2"/>
  <c r="CF328" i="2"/>
  <c r="CF329" i="2"/>
  <c r="CF330" i="2"/>
  <c r="CF331" i="2"/>
  <c r="CF332" i="2"/>
  <c r="CF333" i="2"/>
  <c r="CF334" i="2"/>
  <c r="CF335" i="2"/>
  <c r="CF336" i="2"/>
  <c r="CF337" i="2"/>
  <c r="CF338" i="2"/>
  <c r="CF339" i="2"/>
  <c r="CE6" i="4"/>
  <c r="CE7" i="4"/>
  <c r="CE1" i="4"/>
  <c r="CE8" i="4"/>
  <c r="CE168" i="2" a="1"/>
  <c r="CE168" i="2"/>
  <c r="CE172" i="2"/>
  <c r="CE184" i="2" a="1"/>
  <c r="CE163" i="2"/>
  <c r="CE169" i="2"/>
  <c r="CE170" i="2"/>
  <c r="CE171" i="2"/>
  <c r="CE173" i="2"/>
  <c r="CE176" i="2"/>
  <c r="CE177" i="2"/>
  <c r="CE178" i="2"/>
  <c r="CE179" i="2"/>
  <c r="CE184" i="2"/>
  <c r="CE185" i="2"/>
  <c r="CE186" i="2"/>
  <c r="CE187" i="2"/>
  <c r="CE188" i="2"/>
  <c r="CE189" i="2"/>
  <c r="CE192" i="2"/>
  <c r="CE193" i="2"/>
  <c r="CE194" i="2"/>
  <c r="CE195" i="2"/>
  <c r="CE200" i="2" a="1"/>
  <c r="CE201" i="2"/>
  <c r="CE202" i="2"/>
  <c r="CE203" i="2"/>
  <c r="CE204" i="2"/>
  <c r="CE205" i="2"/>
  <c r="CE200" i="2"/>
  <c r="CE208" i="2"/>
  <c r="CE209" i="2"/>
  <c r="CE210" i="2"/>
  <c r="CE211" i="2"/>
  <c r="CE216" i="2" a="1"/>
  <c r="CE217" i="2"/>
  <c r="CE218" i="2"/>
  <c r="CE219" i="2"/>
  <c r="CE220" i="2"/>
  <c r="CE221" i="2"/>
  <c r="CE216" i="2"/>
  <c r="CE224" i="2"/>
  <c r="CE225" i="2"/>
  <c r="CE226" i="2"/>
  <c r="CE227" i="2"/>
  <c r="CE232" i="2" a="1"/>
  <c r="CE233" i="2"/>
  <c r="CE234" i="2"/>
  <c r="CE235" i="2"/>
  <c r="CE236" i="2"/>
  <c r="CE237" i="2"/>
  <c r="CE232" i="2"/>
  <c r="CE240" i="2"/>
  <c r="CE241" i="2"/>
  <c r="CE242" i="2"/>
  <c r="CE243" i="2"/>
  <c r="CE248" i="2" a="1"/>
  <c r="CE249" i="2"/>
  <c r="CE250" i="2"/>
  <c r="CE251" i="2"/>
  <c r="CE252" i="2"/>
  <c r="CE253" i="2"/>
  <c r="CE248" i="2"/>
  <c r="CE256" i="2"/>
  <c r="CE257" i="2"/>
  <c r="CE258" i="2"/>
  <c r="CE259" i="2"/>
  <c r="CE264" i="2" a="1"/>
  <c r="CE265" i="2"/>
  <c r="CE266" i="2"/>
  <c r="CE267" i="2"/>
  <c r="CE268" i="2"/>
  <c r="CE269" i="2"/>
  <c r="CE264" i="2"/>
  <c r="CE272" i="2"/>
  <c r="CE273" i="2"/>
  <c r="CE274" i="2"/>
  <c r="CE275" i="2"/>
  <c r="CE280" i="2" a="1"/>
  <c r="CE281" i="2"/>
  <c r="CE282" i="2"/>
  <c r="CE283" i="2"/>
  <c r="CE284" i="2"/>
  <c r="CE285" i="2"/>
  <c r="CE280" i="2"/>
  <c r="CE288" i="2"/>
  <c r="CE289" i="2"/>
  <c r="CE290" i="2"/>
  <c r="CE291" i="2"/>
  <c r="CE296" i="2" a="1"/>
  <c r="CE297" i="2"/>
  <c r="CE298" i="2"/>
  <c r="CE299" i="2"/>
  <c r="CE300" i="2"/>
  <c r="CE301" i="2"/>
  <c r="CE296" i="2"/>
  <c r="CE304" i="2"/>
  <c r="CE305" i="2"/>
  <c r="CE306" i="2"/>
  <c r="CE307" i="2"/>
  <c r="CE312" i="2" a="1"/>
  <c r="CE313" i="2"/>
  <c r="CE314" i="2"/>
  <c r="CE315" i="2"/>
  <c r="CE316" i="2"/>
  <c r="CE317" i="2"/>
  <c r="CE312" i="2"/>
  <c r="CE320" i="2"/>
  <c r="CE321" i="2"/>
  <c r="CE322" i="2"/>
  <c r="CE323" i="2"/>
  <c r="CE328" i="2"/>
  <c r="CE329" i="2"/>
  <c r="CE330" i="2"/>
  <c r="CE331" i="2"/>
  <c r="CE332" i="2"/>
  <c r="CE333" i="2"/>
  <c r="CE334" i="2"/>
  <c r="CE335" i="2"/>
  <c r="CE336" i="2"/>
  <c r="CE337" i="2"/>
  <c r="CE338" i="2"/>
  <c r="CE339" i="2"/>
  <c r="CD6" i="4"/>
  <c r="CD7" i="4"/>
  <c r="CD1" i="4"/>
  <c r="CD8" i="4"/>
  <c r="CD168" i="2" a="1"/>
  <c r="CD168" i="2"/>
  <c r="CD172" i="2"/>
  <c r="CD184" i="2" a="1"/>
  <c r="CD163" i="2"/>
  <c r="CD169" i="2"/>
  <c r="CD170" i="2"/>
  <c r="CD171" i="2"/>
  <c r="CD173" i="2"/>
  <c r="CD176" i="2"/>
  <c r="CD177" i="2"/>
  <c r="CD178" i="2"/>
  <c r="CD179" i="2"/>
  <c r="CD184" i="2"/>
  <c r="CD185" i="2"/>
  <c r="CD186" i="2"/>
  <c r="CD187" i="2"/>
  <c r="CD188" i="2"/>
  <c r="CD189" i="2"/>
  <c r="CD192" i="2"/>
  <c r="CD193" i="2"/>
  <c r="CD194" i="2"/>
  <c r="CD195" i="2"/>
  <c r="CD200" i="2" a="1"/>
  <c r="CD201" i="2"/>
  <c r="CD202" i="2"/>
  <c r="CD203" i="2"/>
  <c r="CD204" i="2"/>
  <c r="CD205" i="2"/>
  <c r="CD200" i="2"/>
  <c r="CD208" i="2"/>
  <c r="CD209" i="2"/>
  <c r="CD210" i="2"/>
  <c r="CD211" i="2"/>
  <c r="CD216" i="2" a="1"/>
  <c r="CD217" i="2"/>
  <c r="CD218" i="2"/>
  <c r="CD219" i="2"/>
  <c r="CD220" i="2"/>
  <c r="CD221" i="2"/>
  <c r="CD216" i="2"/>
  <c r="CD224" i="2"/>
  <c r="CD225" i="2"/>
  <c r="CD226" i="2"/>
  <c r="CD227" i="2"/>
  <c r="CD232" i="2" a="1"/>
  <c r="CD233" i="2"/>
  <c r="CD234" i="2"/>
  <c r="CD235" i="2"/>
  <c r="CD236" i="2"/>
  <c r="CD237" i="2"/>
  <c r="CD232" i="2"/>
  <c r="CD240" i="2"/>
  <c r="CD241" i="2"/>
  <c r="CD242" i="2"/>
  <c r="CD243" i="2"/>
  <c r="CD248" i="2" a="1"/>
  <c r="CD249" i="2"/>
  <c r="CD250" i="2"/>
  <c r="CD251" i="2"/>
  <c r="CD252" i="2"/>
  <c r="CD253" i="2"/>
  <c r="CD248" i="2"/>
  <c r="CD256" i="2"/>
  <c r="CD257" i="2"/>
  <c r="CD258" i="2"/>
  <c r="CD259" i="2"/>
  <c r="CD264" i="2" a="1"/>
  <c r="CD265" i="2"/>
  <c r="CD266" i="2"/>
  <c r="CD267" i="2"/>
  <c r="CD268" i="2"/>
  <c r="CD269" i="2"/>
  <c r="CD264" i="2"/>
  <c r="CD272" i="2"/>
  <c r="CD273" i="2"/>
  <c r="CD274" i="2"/>
  <c r="CD275" i="2"/>
  <c r="CD280" i="2" a="1"/>
  <c r="CD281" i="2"/>
  <c r="CD282" i="2"/>
  <c r="CD283" i="2"/>
  <c r="CD284" i="2"/>
  <c r="CD285" i="2"/>
  <c r="CD280" i="2"/>
  <c r="CD288" i="2"/>
  <c r="CD289" i="2"/>
  <c r="CD290" i="2"/>
  <c r="CD291" i="2"/>
  <c r="CD296" i="2" a="1"/>
  <c r="CD297" i="2"/>
  <c r="CD298" i="2"/>
  <c r="CD299" i="2"/>
  <c r="CD300" i="2"/>
  <c r="CD301" i="2"/>
  <c r="CD296" i="2"/>
  <c r="CD304" i="2"/>
  <c r="CD305" i="2"/>
  <c r="CD306" i="2"/>
  <c r="CD307" i="2"/>
  <c r="CD312" i="2" a="1"/>
  <c r="CD313" i="2"/>
  <c r="CD314" i="2"/>
  <c r="CD315" i="2"/>
  <c r="CD316" i="2"/>
  <c r="CD317" i="2"/>
  <c r="CD312" i="2"/>
  <c r="CD320" i="2"/>
  <c r="CD321" i="2"/>
  <c r="CD322" i="2"/>
  <c r="CD323" i="2"/>
  <c r="CD328" i="2"/>
  <c r="CD329" i="2"/>
  <c r="CD330" i="2"/>
  <c r="CD331" i="2"/>
  <c r="CD332" i="2"/>
  <c r="CD333" i="2"/>
  <c r="CD334" i="2"/>
  <c r="CD335" i="2"/>
  <c r="CD336" i="2"/>
  <c r="CD337" i="2"/>
  <c r="CD338" i="2"/>
  <c r="CD339" i="2"/>
  <c r="CC6" i="4"/>
  <c r="CC7" i="4"/>
  <c r="CC1" i="4"/>
  <c r="CC8" i="4"/>
  <c r="CC168" i="2" a="1"/>
  <c r="CC168" i="2"/>
  <c r="CC172" i="2"/>
  <c r="CC184" i="2" a="1"/>
  <c r="CC163" i="2"/>
  <c r="CC169" i="2"/>
  <c r="CC170" i="2"/>
  <c r="CC171" i="2"/>
  <c r="CC173" i="2"/>
  <c r="CC176" i="2"/>
  <c r="CC177" i="2"/>
  <c r="CC178" i="2"/>
  <c r="CC179" i="2"/>
  <c r="CC184" i="2"/>
  <c r="CC185" i="2"/>
  <c r="CC186" i="2"/>
  <c r="CC187" i="2"/>
  <c r="CC188" i="2"/>
  <c r="CC189" i="2"/>
  <c r="CC192" i="2"/>
  <c r="CC193" i="2"/>
  <c r="CC194" i="2"/>
  <c r="CC195" i="2"/>
  <c r="CC200" i="2" a="1"/>
  <c r="CC201" i="2"/>
  <c r="CC202" i="2"/>
  <c r="CC203" i="2"/>
  <c r="CC204" i="2"/>
  <c r="CC205" i="2"/>
  <c r="CC200" i="2"/>
  <c r="CC208" i="2"/>
  <c r="CC209" i="2"/>
  <c r="CC210" i="2"/>
  <c r="CC211" i="2"/>
  <c r="CC216" i="2" a="1"/>
  <c r="CC217" i="2"/>
  <c r="CC218" i="2"/>
  <c r="CC219" i="2"/>
  <c r="CC220" i="2"/>
  <c r="CC221" i="2"/>
  <c r="CC216" i="2"/>
  <c r="CC224" i="2"/>
  <c r="CC225" i="2"/>
  <c r="CC226" i="2"/>
  <c r="CC227" i="2"/>
  <c r="CC232" i="2" a="1"/>
  <c r="CC233" i="2"/>
  <c r="CC234" i="2"/>
  <c r="CC235" i="2"/>
  <c r="CC236" i="2"/>
  <c r="CC237" i="2"/>
  <c r="CC232" i="2"/>
  <c r="CC240" i="2"/>
  <c r="CC241" i="2"/>
  <c r="CC242" i="2"/>
  <c r="CC243" i="2"/>
  <c r="CC248" i="2" a="1"/>
  <c r="CC249" i="2"/>
  <c r="CC250" i="2"/>
  <c r="CC251" i="2"/>
  <c r="CC252" i="2"/>
  <c r="CC253" i="2"/>
  <c r="CC248" i="2"/>
  <c r="CC256" i="2"/>
  <c r="CC257" i="2"/>
  <c r="CC258" i="2"/>
  <c r="CC259" i="2"/>
  <c r="CC264" i="2" a="1"/>
  <c r="CC265" i="2"/>
  <c r="CC266" i="2"/>
  <c r="CC267" i="2"/>
  <c r="CC268" i="2"/>
  <c r="CC269" i="2"/>
  <c r="CC264" i="2"/>
  <c r="CC272" i="2"/>
  <c r="CC273" i="2"/>
  <c r="CC274" i="2"/>
  <c r="CC275" i="2"/>
  <c r="CC280" i="2" a="1"/>
  <c r="CC281" i="2"/>
  <c r="CC282" i="2"/>
  <c r="CC283" i="2"/>
  <c r="CC284" i="2"/>
  <c r="CC285" i="2"/>
  <c r="CC280" i="2"/>
  <c r="CC288" i="2"/>
  <c r="CC289" i="2"/>
  <c r="CC290" i="2"/>
  <c r="CC291" i="2"/>
  <c r="CC296" i="2" a="1"/>
  <c r="CC297" i="2"/>
  <c r="CC298" i="2"/>
  <c r="CC299" i="2"/>
  <c r="CC300" i="2"/>
  <c r="CC301" i="2"/>
  <c r="CC296" i="2"/>
  <c r="CC304" i="2"/>
  <c r="CC305" i="2"/>
  <c r="CC306" i="2"/>
  <c r="CC307" i="2"/>
  <c r="CC312" i="2" a="1"/>
  <c r="CC313" i="2"/>
  <c r="CC314" i="2"/>
  <c r="CC315" i="2"/>
  <c r="CC316" i="2"/>
  <c r="CC317" i="2"/>
  <c r="CC312" i="2"/>
  <c r="CC320" i="2"/>
  <c r="CC321" i="2"/>
  <c r="CC322" i="2"/>
  <c r="CC323" i="2"/>
  <c r="CC328" i="2"/>
  <c r="CC329" i="2"/>
  <c r="CC330" i="2"/>
  <c r="CC331" i="2"/>
  <c r="CC332" i="2"/>
  <c r="CC333" i="2"/>
  <c r="CC334" i="2"/>
  <c r="CC335" i="2"/>
  <c r="CC336" i="2"/>
  <c r="CC337" i="2"/>
  <c r="CC338" i="2"/>
  <c r="CC339" i="2"/>
  <c r="CB6" i="4"/>
  <c r="CB7" i="4"/>
  <c r="CB1" i="4"/>
  <c r="CB8" i="4"/>
  <c r="CB168" i="2" a="1"/>
  <c r="CB168" i="2"/>
  <c r="CB172" i="2"/>
  <c r="CB184" i="2" a="1"/>
  <c r="CB163" i="2"/>
  <c r="CB169" i="2"/>
  <c r="CB170" i="2"/>
  <c r="CB171" i="2"/>
  <c r="CB173" i="2"/>
  <c r="CB176" i="2"/>
  <c r="CB177" i="2"/>
  <c r="CB178" i="2"/>
  <c r="CB179" i="2"/>
  <c r="CB184" i="2"/>
  <c r="CB185" i="2"/>
  <c r="CB186" i="2"/>
  <c r="CB187" i="2"/>
  <c r="CB188" i="2"/>
  <c r="CB189" i="2"/>
  <c r="CB192" i="2"/>
  <c r="CB193" i="2"/>
  <c r="CB194" i="2"/>
  <c r="CB195" i="2"/>
  <c r="CB200" i="2" a="1"/>
  <c r="CB201" i="2"/>
  <c r="CB202" i="2"/>
  <c r="CB203" i="2"/>
  <c r="CB204" i="2"/>
  <c r="CB205" i="2"/>
  <c r="CB200" i="2"/>
  <c r="CB208" i="2"/>
  <c r="CB209" i="2"/>
  <c r="CB210" i="2"/>
  <c r="CB211" i="2"/>
  <c r="CB216" i="2" a="1"/>
  <c r="CB217" i="2"/>
  <c r="CB218" i="2"/>
  <c r="CB219" i="2"/>
  <c r="CB220" i="2"/>
  <c r="CB221" i="2"/>
  <c r="CB216" i="2"/>
  <c r="CB224" i="2"/>
  <c r="CB225" i="2"/>
  <c r="CB226" i="2"/>
  <c r="CB227" i="2"/>
  <c r="CB232" i="2" a="1"/>
  <c r="CB233" i="2"/>
  <c r="CB234" i="2"/>
  <c r="CB235" i="2"/>
  <c r="CB236" i="2"/>
  <c r="CB237" i="2"/>
  <c r="CB232" i="2"/>
  <c r="CB240" i="2"/>
  <c r="CB241" i="2"/>
  <c r="CB242" i="2"/>
  <c r="CB243" i="2"/>
  <c r="CB248" i="2" a="1"/>
  <c r="CB249" i="2"/>
  <c r="CB250" i="2"/>
  <c r="CB251" i="2"/>
  <c r="CB252" i="2"/>
  <c r="CB253" i="2"/>
  <c r="CB248" i="2"/>
  <c r="CB256" i="2"/>
  <c r="CB257" i="2"/>
  <c r="CB258" i="2"/>
  <c r="CB259" i="2"/>
  <c r="CB264" i="2" a="1"/>
  <c r="CB265" i="2"/>
  <c r="CB266" i="2"/>
  <c r="CB267" i="2"/>
  <c r="CB268" i="2"/>
  <c r="CB269" i="2"/>
  <c r="CB264" i="2"/>
  <c r="CB272" i="2"/>
  <c r="CB273" i="2"/>
  <c r="CB274" i="2"/>
  <c r="CB275" i="2"/>
  <c r="CB280" i="2" a="1"/>
  <c r="CB281" i="2"/>
  <c r="CB282" i="2"/>
  <c r="CB283" i="2"/>
  <c r="CB284" i="2"/>
  <c r="CB285" i="2"/>
  <c r="CB280" i="2"/>
  <c r="CB288" i="2"/>
  <c r="CB289" i="2"/>
  <c r="CB290" i="2"/>
  <c r="CB291" i="2"/>
  <c r="CB296" i="2" a="1"/>
  <c r="CB297" i="2"/>
  <c r="CB298" i="2"/>
  <c r="CB299" i="2"/>
  <c r="CB300" i="2"/>
  <c r="CB301" i="2"/>
  <c r="CB296" i="2"/>
  <c r="CB304" i="2"/>
  <c r="CB305" i="2"/>
  <c r="CB306" i="2"/>
  <c r="CB307" i="2"/>
  <c r="CB312" i="2" a="1"/>
  <c r="CB313" i="2"/>
  <c r="CB314" i="2"/>
  <c r="CB315" i="2"/>
  <c r="CB316" i="2"/>
  <c r="CB317" i="2"/>
  <c r="CB312" i="2"/>
  <c r="CB320" i="2"/>
  <c r="CB321" i="2"/>
  <c r="CB322" i="2"/>
  <c r="CB323" i="2"/>
  <c r="CB328" i="2"/>
  <c r="CB329" i="2"/>
  <c r="CB330" i="2"/>
  <c r="CB331" i="2"/>
  <c r="CB332" i="2"/>
  <c r="CB333" i="2"/>
  <c r="CB334" i="2"/>
  <c r="CB335" i="2"/>
  <c r="CB336" i="2"/>
  <c r="CB337" i="2"/>
  <c r="CB338" i="2"/>
  <c r="CB339" i="2"/>
  <c r="CA6" i="4"/>
  <c r="CA7" i="4"/>
  <c r="CA1" i="4"/>
  <c r="CA8" i="4"/>
  <c r="CA168" i="2" a="1"/>
  <c r="CA168" i="2"/>
  <c r="CA172" i="2"/>
  <c r="CA184" i="2" a="1"/>
  <c r="CA163" i="2"/>
  <c r="CA169" i="2"/>
  <c r="CA170" i="2"/>
  <c r="CA171" i="2"/>
  <c r="CA173" i="2"/>
  <c r="CA176" i="2"/>
  <c r="CA177" i="2"/>
  <c r="CA178" i="2"/>
  <c r="CA179" i="2"/>
  <c r="CA184" i="2"/>
  <c r="CA185" i="2"/>
  <c r="CA186" i="2"/>
  <c r="CA187" i="2"/>
  <c r="CA188" i="2"/>
  <c r="CA189" i="2"/>
  <c r="CA192" i="2"/>
  <c r="CA193" i="2"/>
  <c r="CA194" i="2"/>
  <c r="CA195" i="2"/>
  <c r="CA200" i="2" a="1"/>
  <c r="CA201" i="2"/>
  <c r="CA202" i="2"/>
  <c r="CA203" i="2"/>
  <c r="CA204" i="2"/>
  <c r="CA205" i="2"/>
  <c r="CA200" i="2"/>
  <c r="CA208" i="2"/>
  <c r="CA209" i="2"/>
  <c r="CA210" i="2"/>
  <c r="CA211" i="2"/>
  <c r="CA216" i="2" a="1"/>
  <c r="CA217" i="2"/>
  <c r="CA218" i="2"/>
  <c r="CA219" i="2"/>
  <c r="CA220" i="2"/>
  <c r="CA221" i="2"/>
  <c r="CA216" i="2"/>
  <c r="CA224" i="2"/>
  <c r="CA225" i="2"/>
  <c r="CA226" i="2"/>
  <c r="CA227" i="2"/>
  <c r="CA232" i="2" a="1"/>
  <c r="CA233" i="2"/>
  <c r="CA234" i="2"/>
  <c r="CA235" i="2"/>
  <c r="CA236" i="2"/>
  <c r="CA237" i="2"/>
  <c r="CA232" i="2"/>
  <c r="CA240" i="2"/>
  <c r="CA241" i="2"/>
  <c r="CA242" i="2"/>
  <c r="CA243" i="2"/>
  <c r="CA248" i="2" a="1"/>
  <c r="CA249" i="2"/>
  <c r="CA250" i="2"/>
  <c r="CA251" i="2"/>
  <c r="CA252" i="2"/>
  <c r="CA253" i="2"/>
  <c r="CA248" i="2"/>
  <c r="CA256" i="2"/>
  <c r="CA257" i="2"/>
  <c r="CA258" i="2"/>
  <c r="CA259" i="2"/>
  <c r="CA264" i="2" a="1"/>
  <c r="CA265" i="2"/>
  <c r="CA266" i="2"/>
  <c r="CA267" i="2"/>
  <c r="CA268" i="2"/>
  <c r="CA269" i="2"/>
  <c r="CA264" i="2"/>
  <c r="CA272" i="2"/>
  <c r="CA273" i="2"/>
  <c r="CA274" i="2"/>
  <c r="CA275" i="2"/>
  <c r="CA280" i="2" a="1"/>
  <c r="CA281" i="2"/>
  <c r="CA282" i="2"/>
  <c r="CA283" i="2"/>
  <c r="CA284" i="2"/>
  <c r="CA285" i="2"/>
  <c r="CA280" i="2"/>
  <c r="CA288" i="2"/>
  <c r="CA289" i="2"/>
  <c r="CA290" i="2"/>
  <c r="CA291" i="2"/>
  <c r="CA296" i="2" a="1"/>
  <c r="CA297" i="2"/>
  <c r="CA298" i="2"/>
  <c r="CA299" i="2"/>
  <c r="CA300" i="2"/>
  <c r="CA301" i="2"/>
  <c r="CA296" i="2"/>
  <c r="CA304" i="2"/>
  <c r="CA305" i="2"/>
  <c r="CA306" i="2"/>
  <c r="CA307" i="2"/>
  <c r="CA312" i="2" a="1"/>
  <c r="CA313" i="2"/>
  <c r="CA314" i="2"/>
  <c r="CA315" i="2"/>
  <c r="CA316" i="2"/>
  <c r="CA317" i="2"/>
  <c r="CA312" i="2"/>
  <c r="CA320" i="2"/>
  <c r="CA321" i="2"/>
  <c r="CA322" i="2"/>
  <c r="CA323" i="2"/>
  <c r="CA328" i="2"/>
  <c r="CA329" i="2"/>
  <c r="CA330" i="2"/>
  <c r="CA331" i="2"/>
  <c r="CA332" i="2"/>
  <c r="CA333" i="2"/>
  <c r="CA334" i="2"/>
  <c r="CA335" i="2"/>
  <c r="CA336" i="2"/>
  <c r="CA337" i="2"/>
  <c r="CA338" i="2"/>
  <c r="CA339" i="2"/>
  <c r="BZ6" i="4"/>
  <c r="BZ7" i="4"/>
  <c r="BZ1" i="4"/>
  <c r="BZ8" i="4"/>
  <c r="BZ168" i="2" a="1"/>
  <c r="BZ168" i="2"/>
  <c r="BZ172" i="2"/>
  <c r="BZ184" i="2" a="1"/>
  <c r="BZ163" i="2"/>
  <c r="BZ169" i="2"/>
  <c r="BZ170" i="2"/>
  <c r="BZ171" i="2"/>
  <c r="BZ173" i="2"/>
  <c r="BZ176" i="2"/>
  <c r="BZ177" i="2"/>
  <c r="BZ178" i="2"/>
  <c r="BZ179" i="2"/>
  <c r="BZ184" i="2"/>
  <c r="BZ185" i="2"/>
  <c r="BZ186" i="2"/>
  <c r="BZ187" i="2"/>
  <c r="BZ188" i="2"/>
  <c r="BZ189" i="2"/>
  <c r="BZ192" i="2"/>
  <c r="BZ193" i="2"/>
  <c r="BZ194" i="2"/>
  <c r="BZ195" i="2"/>
  <c r="BZ200" i="2" a="1"/>
  <c r="BZ201" i="2"/>
  <c r="BZ202" i="2"/>
  <c r="BZ203" i="2"/>
  <c r="BZ204" i="2"/>
  <c r="BZ205" i="2"/>
  <c r="BZ200" i="2"/>
  <c r="BZ208" i="2"/>
  <c r="BZ209" i="2"/>
  <c r="BZ210" i="2"/>
  <c r="BZ211" i="2"/>
  <c r="BZ216" i="2" a="1"/>
  <c r="BZ217" i="2"/>
  <c r="BZ218" i="2"/>
  <c r="BZ219" i="2"/>
  <c r="BZ220" i="2"/>
  <c r="BZ221" i="2"/>
  <c r="BZ216" i="2"/>
  <c r="BZ224" i="2"/>
  <c r="BZ225" i="2"/>
  <c r="BZ226" i="2"/>
  <c r="BZ227" i="2"/>
  <c r="BZ232" i="2" a="1"/>
  <c r="BZ233" i="2"/>
  <c r="BZ234" i="2"/>
  <c r="BZ235" i="2"/>
  <c r="BZ236" i="2"/>
  <c r="BZ237" i="2"/>
  <c r="BZ232" i="2"/>
  <c r="BZ240" i="2"/>
  <c r="BZ241" i="2"/>
  <c r="BZ242" i="2"/>
  <c r="BZ243" i="2"/>
  <c r="BZ248" i="2" a="1"/>
  <c r="BZ249" i="2"/>
  <c r="BZ250" i="2"/>
  <c r="BZ251" i="2"/>
  <c r="BZ252" i="2"/>
  <c r="BZ253" i="2"/>
  <c r="BZ248" i="2"/>
  <c r="BZ256" i="2"/>
  <c r="BZ257" i="2"/>
  <c r="BZ258" i="2"/>
  <c r="BZ259" i="2"/>
  <c r="BZ264" i="2" a="1"/>
  <c r="BZ265" i="2"/>
  <c r="BZ266" i="2"/>
  <c r="BZ267" i="2"/>
  <c r="BZ268" i="2"/>
  <c r="BZ269" i="2"/>
  <c r="BZ264" i="2"/>
  <c r="BZ272" i="2"/>
  <c r="BZ273" i="2"/>
  <c r="BZ274" i="2"/>
  <c r="BZ275" i="2"/>
  <c r="BZ280" i="2" a="1"/>
  <c r="BZ281" i="2"/>
  <c r="BZ282" i="2"/>
  <c r="BZ283" i="2"/>
  <c r="BZ284" i="2"/>
  <c r="BZ285" i="2"/>
  <c r="BZ280" i="2"/>
  <c r="BZ288" i="2"/>
  <c r="BZ289" i="2"/>
  <c r="BZ290" i="2"/>
  <c r="BZ291" i="2"/>
  <c r="BZ296" i="2" a="1"/>
  <c r="BZ297" i="2"/>
  <c r="BZ298" i="2"/>
  <c r="BZ299" i="2"/>
  <c r="BZ300" i="2"/>
  <c r="BZ301" i="2"/>
  <c r="BZ296" i="2"/>
  <c r="BZ304" i="2"/>
  <c r="BZ305" i="2"/>
  <c r="BZ306" i="2"/>
  <c r="BZ307" i="2"/>
  <c r="BZ312" i="2" a="1"/>
  <c r="BZ313" i="2"/>
  <c r="BZ314" i="2"/>
  <c r="BZ315" i="2"/>
  <c r="BZ316" i="2"/>
  <c r="BZ317" i="2"/>
  <c r="BZ312" i="2"/>
  <c r="BZ320" i="2"/>
  <c r="BZ321" i="2"/>
  <c r="BZ322" i="2"/>
  <c r="BZ323" i="2"/>
  <c r="BZ328" i="2"/>
  <c r="BZ329" i="2"/>
  <c r="BZ330" i="2"/>
  <c r="BZ331" i="2"/>
  <c r="BZ332" i="2"/>
  <c r="BZ333" i="2"/>
  <c r="BZ334" i="2"/>
  <c r="BZ335" i="2"/>
  <c r="BZ336" i="2"/>
  <c r="BZ337" i="2"/>
  <c r="BZ338" i="2"/>
  <c r="BZ339" i="2"/>
  <c r="BY6" i="4"/>
  <c r="BY7" i="4"/>
  <c r="BY1" i="4"/>
  <c r="BY8" i="4"/>
  <c r="BY168" i="2" a="1"/>
  <c r="BY168" i="2"/>
  <c r="BY172" i="2"/>
  <c r="BY184" i="2" a="1"/>
  <c r="BY163" i="2"/>
  <c r="BY169" i="2"/>
  <c r="BY170" i="2"/>
  <c r="BY171" i="2"/>
  <c r="BY173" i="2"/>
  <c r="BY176" i="2"/>
  <c r="BY177" i="2"/>
  <c r="BY178" i="2"/>
  <c r="BY179" i="2"/>
  <c r="BY184" i="2"/>
  <c r="BY185" i="2"/>
  <c r="BY186" i="2"/>
  <c r="BY187" i="2"/>
  <c r="BY188" i="2"/>
  <c r="BY189" i="2"/>
  <c r="BY192" i="2"/>
  <c r="BY193" i="2"/>
  <c r="BY194" i="2"/>
  <c r="BY195" i="2"/>
  <c r="BY200" i="2" a="1"/>
  <c r="BY201" i="2"/>
  <c r="BY202" i="2"/>
  <c r="BY203" i="2"/>
  <c r="BY204" i="2"/>
  <c r="BY205" i="2"/>
  <c r="BY200" i="2"/>
  <c r="BY208" i="2"/>
  <c r="BY209" i="2"/>
  <c r="BY210" i="2"/>
  <c r="BY211" i="2"/>
  <c r="BY216" i="2" a="1"/>
  <c r="BY217" i="2"/>
  <c r="BY218" i="2"/>
  <c r="BY219" i="2"/>
  <c r="BY220" i="2"/>
  <c r="BY221" i="2"/>
  <c r="BY216" i="2"/>
  <c r="BY224" i="2"/>
  <c r="BY225" i="2"/>
  <c r="BY226" i="2"/>
  <c r="BY227" i="2"/>
  <c r="BY232" i="2" a="1"/>
  <c r="BY233" i="2"/>
  <c r="BY234" i="2"/>
  <c r="BY235" i="2"/>
  <c r="BY236" i="2"/>
  <c r="BY237" i="2"/>
  <c r="BY232" i="2"/>
  <c r="BY240" i="2"/>
  <c r="BY241" i="2"/>
  <c r="BY242" i="2"/>
  <c r="BY243" i="2"/>
  <c r="BY248" i="2" a="1"/>
  <c r="BY249" i="2"/>
  <c r="BY250" i="2"/>
  <c r="BY251" i="2"/>
  <c r="BY252" i="2"/>
  <c r="BY253" i="2"/>
  <c r="BY248" i="2"/>
  <c r="BY256" i="2"/>
  <c r="BY257" i="2"/>
  <c r="BY258" i="2"/>
  <c r="BY259" i="2"/>
  <c r="BY264" i="2" a="1"/>
  <c r="BY265" i="2"/>
  <c r="BY266" i="2"/>
  <c r="BY267" i="2"/>
  <c r="BY268" i="2"/>
  <c r="BY269" i="2"/>
  <c r="BY264" i="2"/>
  <c r="BY272" i="2"/>
  <c r="BY273" i="2"/>
  <c r="BY274" i="2"/>
  <c r="BY275" i="2"/>
  <c r="BY280" i="2" a="1"/>
  <c r="BY281" i="2"/>
  <c r="BY282" i="2"/>
  <c r="BY283" i="2"/>
  <c r="BY284" i="2"/>
  <c r="BY285" i="2"/>
  <c r="BY280" i="2"/>
  <c r="BY288" i="2"/>
  <c r="BY289" i="2"/>
  <c r="BY290" i="2"/>
  <c r="BY291" i="2"/>
  <c r="BY296" i="2" a="1"/>
  <c r="BY297" i="2"/>
  <c r="BY298" i="2"/>
  <c r="BY299" i="2"/>
  <c r="BY300" i="2"/>
  <c r="BY301" i="2"/>
  <c r="BY296" i="2"/>
  <c r="BY304" i="2"/>
  <c r="BY305" i="2"/>
  <c r="BY306" i="2"/>
  <c r="BY307" i="2"/>
  <c r="BY312" i="2" a="1"/>
  <c r="BY313" i="2"/>
  <c r="BY314" i="2"/>
  <c r="BY315" i="2"/>
  <c r="BY316" i="2"/>
  <c r="BY317" i="2"/>
  <c r="BY312" i="2"/>
  <c r="BY320" i="2"/>
  <c r="BY321" i="2"/>
  <c r="BY322" i="2"/>
  <c r="BY323" i="2"/>
  <c r="BY328" i="2"/>
  <c r="BY329" i="2"/>
  <c r="BY330" i="2"/>
  <c r="BY331" i="2"/>
  <c r="BY332" i="2"/>
  <c r="BY333" i="2"/>
  <c r="BY334" i="2"/>
  <c r="BY335" i="2"/>
  <c r="BY336" i="2"/>
  <c r="BY337" i="2"/>
  <c r="BY338" i="2"/>
  <c r="BY339" i="2"/>
  <c r="BX6" i="4"/>
  <c r="BX7" i="4"/>
  <c r="BX1" i="4"/>
  <c r="BX8" i="4"/>
  <c r="BX168" i="2" a="1"/>
  <c r="BX168" i="2"/>
  <c r="BX172" i="2"/>
  <c r="BX184" i="2" a="1"/>
  <c r="BX163" i="2"/>
  <c r="BX169" i="2"/>
  <c r="BX170" i="2"/>
  <c r="BX171" i="2"/>
  <c r="BX173" i="2"/>
  <c r="BX176" i="2"/>
  <c r="BX177" i="2"/>
  <c r="BX178" i="2"/>
  <c r="BX179" i="2"/>
  <c r="BX184" i="2"/>
  <c r="BX185" i="2"/>
  <c r="BX186" i="2"/>
  <c r="BX187" i="2"/>
  <c r="BX188" i="2"/>
  <c r="BX189" i="2"/>
  <c r="BX192" i="2"/>
  <c r="BX193" i="2"/>
  <c r="BX194" i="2"/>
  <c r="BX195" i="2"/>
  <c r="BX200" i="2" a="1"/>
  <c r="BX201" i="2"/>
  <c r="BX202" i="2"/>
  <c r="BX203" i="2"/>
  <c r="BX204" i="2"/>
  <c r="BX205" i="2"/>
  <c r="BX200" i="2"/>
  <c r="BX208" i="2"/>
  <c r="BX209" i="2"/>
  <c r="BX210" i="2"/>
  <c r="BX211" i="2"/>
  <c r="BX216" i="2" a="1"/>
  <c r="BX217" i="2"/>
  <c r="BX218" i="2"/>
  <c r="BX219" i="2"/>
  <c r="BX220" i="2"/>
  <c r="BX221" i="2"/>
  <c r="BX216" i="2"/>
  <c r="BX224" i="2"/>
  <c r="BX225" i="2"/>
  <c r="BX226" i="2"/>
  <c r="BX227" i="2"/>
  <c r="BX232" i="2" a="1"/>
  <c r="BX233" i="2"/>
  <c r="BX234" i="2"/>
  <c r="BX235" i="2"/>
  <c r="BX236" i="2"/>
  <c r="BX237" i="2"/>
  <c r="BX232" i="2"/>
  <c r="BX240" i="2"/>
  <c r="BX241" i="2"/>
  <c r="BX242" i="2"/>
  <c r="BX243" i="2"/>
  <c r="BX248" i="2" a="1"/>
  <c r="BX249" i="2"/>
  <c r="BX250" i="2"/>
  <c r="BX251" i="2"/>
  <c r="BX252" i="2"/>
  <c r="BX253" i="2"/>
  <c r="BX248" i="2"/>
  <c r="BX256" i="2"/>
  <c r="BX257" i="2"/>
  <c r="BX258" i="2"/>
  <c r="BX259" i="2"/>
  <c r="BX264" i="2" a="1"/>
  <c r="BX265" i="2"/>
  <c r="BX266" i="2"/>
  <c r="BX267" i="2"/>
  <c r="BX268" i="2"/>
  <c r="BX269" i="2"/>
  <c r="BX264" i="2"/>
  <c r="BX272" i="2"/>
  <c r="BX273" i="2"/>
  <c r="BX274" i="2"/>
  <c r="BX275" i="2"/>
  <c r="BX280" i="2" a="1"/>
  <c r="BX281" i="2"/>
  <c r="BX282" i="2"/>
  <c r="BX283" i="2"/>
  <c r="BX284" i="2"/>
  <c r="BX285" i="2"/>
  <c r="BX280" i="2"/>
  <c r="BX288" i="2"/>
  <c r="BX289" i="2"/>
  <c r="BX290" i="2"/>
  <c r="BX291" i="2"/>
  <c r="BX296" i="2" a="1"/>
  <c r="BX297" i="2"/>
  <c r="BX298" i="2"/>
  <c r="BX299" i="2"/>
  <c r="BX300" i="2"/>
  <c r="BX301" i="2"/>
  <c r="BX296" i="2"/>
  <c r="BX304" i="2"/>
  <c r="BX305" i="2"/>
  <c r="BX306" i="2"/>
  <c r="BX307" i="2"/>
  <c r="BX312" i="2" a="1"/>
  <c r="BX313" i="2"/>
  <c r="BX314" i="2"/>
  <c r="BX315" i="2"/>
  <c r="BX316" i="2"/>
  <c r="BX317" i="2"/>
  <c r="BX312" i="2"/>
  <c r="BX320" i="2"/>
  <c r="BX321" i="2"/>
  <c r="BX322" i="2"/>
  <c r="BX323" i="2"/>
  <c r="BX328" i="2"/>
  <c r="BX329" i="2"/>
  <c r="BX330" i="2"/>
  <c r="BX331" i="2"/>
  <c r="BX332" i="2"/>
  <c r="BX333" i="2"/>
  <c r="BX334" i="2"/>
  <c r="BX335" i="2"/>
  <c r="BX336" i="2"/>
  <c r="BX337" i="2"/>
  <c r="BX338" i="2"/>
  <c r="BX339" i="2"/>
  <c r="BW6" i="4"/>
  <c r="BW7" i="4"/>
  <c r="BW1" i="4"/>
  <c r="BW8" i="4"/>
  <c r="BW168" i="2" a="1"/>
  <c r="BW168" i="2"/>
  <c r="BW172" i="2"/>
  <c r="BW184" i="2" a="1"/>
  <c r="BW163" i="2"/>
  <c r="BW169" i="2"/>
  <c r="BW170" i="2"/>
  <c r="BW171" i="2"/>
  <c r="BW173" i="2"/>
  <c r="BW176" i="2"/>
  <c r="BW177" i="2"/>
  <c r="BW178" i="2"/>
  <c r="BW179" i="2"/>
  <c r="BW184" i="2"/>
  <c r="BW185" i="2"/>
  <c r="BW186" i="2"/>
  <c r="BW187" i="2"/>
  <c r="BW188" i="2"/>
  <c r="BW189" i="2"/>
  <c r="BW192" i="2"/>
  <c r="BW193" i="2"/>
  <c r="BW194" i="2"/>
  <c r="BW195" i="2"/>
  <c r="BW200" i="2" a="1"/>
  <c r="BW201" i="2"/>
  <c r="BW202" i="2"/>
  <c r="BW203" i="2"/>
  <c r="BW204" i="2"/>
  <c r="BW205" i="2"/>
  <c r="BW200" i="2"/>
  <c r="BW208" i="2"/>
  <c r="BW209" i="2"/>
  <c r="BW210" i="2"/>
  <c r="BW211" i="2"/>
  <c r="BW216" i="2" a="1"/>
  <c r="BW217" i="2"/>
  <c r="BW218" i="2"/>
  <c r="BW219" i="2"/>
  <c r="BW220" i="2"/>
  <c r="BW221" i="2"/>
  <c r="BW216" i="2"/>
  <c r="BW224" i="2"/>
  <c r="BW225" i="2"/>
  <c r="BW226" i="2"/>
  <c r="BW227" i="2"/>
  <c r="BW232" i="2" a="1"/>
  <c r="BW233" i="2"/>
  <c r="BW234" i="2"/>
  <c r="BW235" i="2"/>
  <c r="BW236" i="2"/>
  <c r="BW237" i="2"/>
  <c r="BW232" i="2"/>
  <c r="BW240" i="2"/>
  <c r="BW241" i="2"/>
  <c r="BW242" i="2"/>
  <c r="BW243" i="2"/>
  <c r="BW248" i="2" a="1"/>
  <c r="BW249" i="2"/>
  <c r="BW250" i="2"/>
  <c r="BW251" i="2"/>
  <c r="BW252" i="2"/>
  <c r="BW253" i="2"/>
  <c r="BW248" i="2"/>
  <c r="BW256" i="2"/>
  <c r="BW257" i="2"/>
  <c r="BW258" i="2"/>
  <c r="BW259" i="2"/>
  <c r="BW264" i="2" a="1"/>
  <c r="BW265" i="2"/>
  <c r="BW266" i="2"/>
  <c r="BW267" i="2"/>
  <c r="BW268" i="2"/>
  <c r="BW269" i="2"/>
  <c r="BW264" i="2"/>
  <c r="BW272" i="2"/>
  <c r="BW273" i="2"/>
  <c r="BW274" i="2"/>
  <c r="BW275" i="2"/>
  <c r="BW280" i="2" a="1"/>
  <c r="BW281" i="2"/>
  <c r="BW282" i="2"/>
  <c r="BW283" i="2"/>
  <c r="BW284" i="2"/>
  <c r="BW285" i="2"/>
  <c r="BW280" i="2"/>
  <c r="BW288" i="2"/>
  <c r="BW289" i="2"/>
  <c r="BW290" i="2"/>
  <c r="BW291" i="2"/>
  <c r="BW296" i="2" a="1"/>
  <c r="BW297" i="2"/>
  <c r="BW298" i="2"/>
  <c r="BW299" i="2"/>
  <c r="BW300" i="2"/>
  <c r="BW301" i="2"/>
  <c r="BW296" i="2"/>
  <c r="BW304" i="2"/>
  <c r="BW305" i="2"/>
  <c r="BW306" i="2"/>
  <c r="BW307" i="2"/>
  <c r="BW312" i="2" a="1"/>
  <c r="BW313" i="2"/>
  <c r="BW314" i="2"/>
  <c r="BW315" i="2"/>
  <c r="BW316" i="2"/>
  <c r="BW317" i="2"/>
  <c r="BW312" i="2"/>
  <c r="BW320" i="2"/>
  <c r="BW321" i="2"/>
  <c r="BW322" i="2"/>
  <c r="BW323" i="2"/>
  <c r="BW328" i="2"/>
  <c r="BW329" i="2"/>
  <c r="BW330" i="2"/>
  <c r="BW331" i="2"/>
  <c r="BW332" i="2"/>
  <c r="BW333" i="2"/>
  <c r="BW334" i="2"/>
  <c r="BW335" i="2"/>
  <c r="BW336" i="2"/>
  <c r="BW337" i="2"/>
  <c r="BW338" i="2"/>
  <c r="BW339" i="2"/>
  <c r="BV6" i="4"/>
  <c r="BV7" i="4"/>
  <c r="BV1" i="4"/>
  <c r="BV8" i="4"/>
  <c r="BV168" i="2" a="1"/>
  <c r="BV168" i="2"/>
  <c r="BV172" i="2"/>
  <c r="BV184" i="2" a="1"/>
  <c r="BV163" i="2"/>
  <c r="BV169" i="2"/>
  <c r="BV170" i="2"/>
  <c r="BV171" i="2"/>
  <c r="BV173" i="2"/>
  <c r="BV176" i="2"/>
  <c r="BV177" i="2"/>
  <c r="BV178" i="2"/>
  <c r="BV179" i="2"/>
  <c r="BV184" i="2"/>
  <c r="BV185" i="2"/>
  <c r="BV186" i="2"/>
  <c r="BV187" i="2"/>
  <c r="BV188" i="2"/>
  <c r="BV189" i="2"/>
  <c r="BV192" i="2"/>
  <c r="BV193" i="2"/>
  <c r="BV194" i="2"/>
  <c r="BV195" i="2"/>
  <c r="BV200" i="2" a="1"/>
  <c r="BV201" i="2"/>
  <c r="BV202" i="2"/>
  <c r="BV203" i="2"/>
  <c r="BV204" i="2"/>
  <c r="BV205" i="2"/>
  <c r="BV200" i="2"/>
  <c r="BV208" i="2"/>
  <c r="BV209" i="2"/>
  <c r="BV210" i="2"/>
  <c r="BV211" i="2"/>
  <c r="BV216" i="2" a="1"/>
  <c r="BV217" i="2"/>
  <c r="BV218" i="2"/>
  <c r="BV219" i="2"/>
  <c r="BV220" i="2"/>
  <c r="BV221" i="2"/>
  <c r="BV216" i="2"/>
  <c r="BV224" i="2"/>
  <c r="BV225" i="2"/>
  <c r="BV226" i="2"/>
  <c r="BV227" i="2"/>
  <c r="BV232" i="2" a="1"/>
  <c r="BV233" i="2"/>
  <c r="BV234" i="2"/>
  <c r="BV235" i="2"/>
  <c r="BV236" i="2"/>
  <c r="BV237" i="2"/>
  <c r="BV232" i="2"/>
  <c r="BV240" i="2"/>
  <c r="BV241" i="2"/>
  <c r="BV242" i="2"/>
  <c r="BV243" i="2"/>
  <c r="BV248" i="2" a="1"/>
  <c r="BV249" i="2"/>
  <c r="BV250" i="2"/>
  <c r="BV251" i="2"/>
  <c r="BV252" i="2"/>
  <c r="BV253" i="2"/>
  <c r="BV248" i="2"/>
  <c r="BV256" i="2"/>
  <c r="BV257" i="2"/>
  <c r="BV258" i="2"/>
  <c r="BV259" i="2"/>
  <c r="BV264" i="2" a="1"/>
  <c r="BV265" i="2"/>
  <c r="BV266" i="2"/>
  <c r="BV267" i="2"/>
  <c r="BV268" i="2"/>
  <c r="BV269" i="2"/>
  <c r="BV264" i="2"/>
  <c r="BV272" i="2"/>
  <c r="BV273" i="2"/>
  <c r="BV274" i="2"/>
  <c r="BV275" i="2"/>
  <c r="BV280" i="2" a="1"/>
  <c r="BV281" i="2"/>
  <c r="BV282" i="2"/>
  <c r="BV283" i="2"/>
  <c r="BV284" i="2"/>
  <c r="BV285" i="2"/>
  <c r="BV280" i="2"/>
  <c r="BV288" i="2"/>
  <c r="BV289" i="2"/>
  <c r="BV290" i="2"/>
  <c r="BV291" i="2"/>
  <c r="BV296" i="2" a="1"/>
  <c r="BV297" i="2"/>
  <c r="BV298" i="2"/>
  <c r="BV299" i="2"/>
  <c r="BV300" i="2"/>
  <c r="BV301" i="2"/>
  <c r="BV296" i="2"/>
  <c r="BV304" i="2"/>
  <c r="BV305" i="2"/>
  <c r="BV306" i="2"/>
  <c r="BV307" i="2"/>
  <c r="BV312" i="2" a="1"/>
  <c r="BV313" i="2"/>
  <c r="BV314" i="2"/>
  <c r="BV315" i="2"/>
  <c r="BV316" i="2"/>
  <c r="BV317" i="2"/>
  <c r="BV312" i="2"/>
  <c r="BV320" i="2"/>
  <c r="BV321" i="2"/>
  <c r="BV322" i="2"/>
  <c r="BV323" i="2"/>
  <c r="BV328" i="2"/>
  <c r="BV329" i="2"/>
  <c r="BV330" i="2"/>
  <c r="BV331" i="2"/>
  <c r="BV332" i="2"/>
  <c r="BV333" i="2"/>
  <c r="BV334" i="2"/>
  <c r="BV335" i="2"/>
  <c r="BV336" i="2"/>
  <c r="BV337" i="2"/>
  <c r="BV338" i="2"/>
  <c r="BV339" i="2"/>
  <c r="BU6" i="4"/>
  <c r="BU7" i="4"/>
  <c r="BU1" i="4"/>
  <c r="BU8" i="4"/>
  <c r="BU168" i="2" a="1"/>
  <c r="BU168" i="2"/>
  <c r="BU172" i="2"/>
  <c r="BU184" i="2" a="1"/>
  <c r="BU163" i="2"/>
  <c r="BU169" i="2"/>
  <c r="BU170" i="2"/>
  <c r="BU171" i="2"/>
  <c r="BU173" i="2"/>
  <c r="BU176" i="2"/>
  <c r="BU177" i="2"/>
  <c r="BU178" i="2"/>
  <c r="BU179" i="2"/>
  <c r="BU184" i="2"/>
  <c r="BU185" i="2"/>
  <c r="BU186" i="2"/>
  <c r="BU187" i="2"/>
  <c r="BU188" i="2"/>
  <c r="BU189" i="2"/>
  <c r="BU192" i="2"/>
  <c r="BU193" i="2"/>
  <c r="BU194" i="2"/>
  <c r="BU195" i="2"/>
  <c r="BU200" i="2" a="1"/>
  <c r="BU201" i="2"/>
  <c r="BU202" i="2"/>
  <c r="BU203" i="2"/>
  <c r="BU204" i="2"/>
  <c r="BU205" i="2"/>
  <c r="BU200" i="2"/>
  <c r="BU208" i="2"/>
  <c r="BU209" i="2"/>
  <c r="BU210" i="2"/>
  <c r="BU211" i="2"/>
  <c r="BU216" i="2" a="1"/>
  <c r="BU217" i="2"/>
  <c r="BU218" i="2"/>
  <c r="BU219" i="2"/>
  <c r="BU220" i="2"/>
  <c r="BU221" i="2"/>
  <c r="BU216" i="2"/>
  <c r="BU224" i="2"/>
  <c r="BU225" i="2"/>
  <c r="BU226" i="2"/>
  <c r="BU227" i="2"/>
  <c r="BU232" i="2" a="1"/>
  <c r="BU233" i="2"/>
  <c r="BU234" i="2"/>
  <c r="BU235" i="2"/>
  <c r="BU236" i="2"/>
  <c r="BU237" i="2"/>
  <c r="BU232" i="2"/>
  <c r="BU240" i="2"/>
  <c r="BU241" i="2"/>
  <c r="BU242" i="2"/>
  <c r="BU243" i="2"/>
  <c r="BU248" i="2" a="1"/>
  <c r="BU249" i="2"/>
  <c r="BU250" i="2"/>
  <c r="BU251" i="2"/>
  <c r="BU252" i="2"/>
  <c r="BU253" i="2"/>
  <c r="BU248" i="2"/>
  <c r="BU256" i="2"/>
  <c r="BU257" i="2"/>
  <c r="BU258" i="2"/>
  <c r="BU259" i="2"/>
  <c r="BU264" i="2" a="1"/>
  <c r="BU265" i="2"/>
  <c r="BU266" i="2"/>
  <c r="BU267" i="2"/>
  <c r="BU268" i="2"/>
  <c r="BU269" i="2"/>
  <c r="BU264" i="2"/>
  <c r="BU272" i="2"/>
  <c r="BU273" i="2"/>
  <c r="BU274" i="2"/>
  <c r="BU275" i="2"/>
  <c r="BU280" i="2" a="1"/>
  <c r="BU281" i="2"/>
  <c r="BU282" i="2"/>
  <c r="BU283" i="2"/>
  <c r="BU284" i="2"/>
  <c r="BU285" i="2"/>
  <c r="BU280" i="2"/>
  <c r="BU288" i="2"/>
  <c r="BU289" i="2"/>
  <c r="BU290" i="2"/>
  <c r="BU291" i="2"/>
  <c r="BU296" i="2" a="1"/>
  <c r="BU297" i="2"/>
  <c r="BU298" i="2"/>
  <c r="BU299" i="2"/>
  <c r="BU300" i="2"/>
  <c r="BU301" i="2"/>
  <c r="BU296" i="2"/>
  <c r="BU304" i="2"/>
  <c r="BU305" i="2"/>
  <c r="BU306" i="2"/>
  <c r="BU307" i="2"/>
  <c r="BU312" i="2" a="1"/>
  <c r="BU313" i="2"/>
  <c r="BU314" i="2"/>
  <c r="BU315" i="2"/>
  <c r="BU316" i="2"/>
  <c r="BU317" i="2"/>
  <c r="BU312" i="2"/>
  <c r="BU320" i="2"/>
  <c r="BU321" i="2"/>
  <c r="BU322" i="2"/>
  <c r="BU323" i="2"/>
  <c r="BU328" i="2"/>
  <c r="BU329" i="2"/>
  <c r="BU330" i="2"/>
  <c r="BU331" i="2"/>
  <c r="BU332" i="2"/>
  <c r="BU333" i="2"/>
  <c r="BU334" i="2"/>
  <c r="BU335" i="2"/>
  <c r="BU336" i="2"/>
  <c r="BU337" i="2"/>
  <c r="BU338" i="2"/>
  <c r="BU339" i="2"/>
  <c r="BT6" i="4"/>
  <c r="BT7" i="4"/>
  <c r="BT1" i="4"/>
  <c r="BT8" i="4"/>
  <c r="BT168" i="2" a="1"/>
  <c r="BT168" i="2"/>
  <c r="BT172" i="2"/>
  <c r="BT184" i="2" a="1"/>
  <c r="BT163" i="2"/>
  <c r="BT169" i="2"/>
  <c r="BT170" i="2"/>
  <c r="BT171" i="2"/>
  <c r="BT173" i="2"/>
  <c r="BT176" i="2"/>
  <c r="BT177" i="2"/>
  <c r="BT178" i="2"/>
  <c r="BT179" i="2"/>
  <c r="BT184" i="2"/>
  <c r="BT185" i="2"/>
  <c r="BT186" i="2"/>
  <c r="BT187" i="2"/>
  <c r="BT188" i="2"/>
  <c r="BT189" i="2"/>
  <c r="BT192" i="2"/>
  <c r="BT193" i="2"/>
  <c r="BT194" i="2"/>
  <c r="BT195" i="2"/>
  <c r="BT200" i="2" a="1"/>
  <c r="BT201" i="2"/>
  <c r="BT202" i="2"/>
  <c r="BT203" i="2"/>
  <c r="BT204" i="2"/>
  <c r="BT205" i="2"/>
  <c r="BT200" i="2"/>
  <c r="BT208" i="2"/>
  <c r="BT209" i="2"/>
  <c r="BT210" i="2"/>
  <c r="BT211" i="2"/>
  <c r="BT216" i="2" a="1"/>
  <c r="BT217" i="2"/>
  <c r="BT218" i="2"/>
  <c r="BT219" i="2"/>
  <c r="BT220" i="2"/>
  <c r="BT221" i="2"/>
  <c r="BT216" i="2"/>
  <c r="BT224" i="2"/>
  <c r="BT225" i="2"/>
  <c r="BT226" i="2"/>
  <c r="BT227" i="2"/>
  <c r="BT232" i="2" a="1"/>
  <c r="BT233" i="2"/>
  <c r="BT234" i="2"/>
  <c r="BT235" i="2"/>
  <c r="BT236" i="2"/>
  <c r="BT237" i="2"/>
  <c r="BT232" i="2"/>
  <c r="BT240" i="2"/>
  <c r="BT241" i="2"/>
  <c r="BT242" i="2"/>
  <c r="BT243" i="2"/>
  <c r="BT248" i="2" a="1"/>
  <c r="BT249" i="2"/>
  <c r="BT250" i="2"/>
  <c r="BT251" i="2"/>
  <c r="BT252" i="2"/>
  <c r="BT253" i="2"/>
  <c r="BT248" i="2"/>
  <c r="BT256" i="2"/>
  <c r="BT257" i="2"/>
  <c r="BT258" i="2"/>
  <c r="BT259" i="2"/>
  <c r="BT264" i="2" a="1"/>
  <c r="BT265" i="2"/>
  <c r="BT266" i="2"/>
  <c r="BT267" i="2"/>
  <c r="BT268" i="2"/>
  <c r="BT269" i="2"/>
  <c r="BT264" i="2"/>
  <c r="BT272" i="2"/>
  <c r="BT273" i="2"/>
  <c r="BT274" i="2"/>
  <c r="BT275" i="2"/>
  <c r="BT280" i="2" a="1"/>
  <c r="BT281" i="2"/>
  <c r="BT282" i="2"/>
  <c r="BT283" i="2"/>
  <c r="BT284" i="2"/>
  <c r="BT285" i="2"/>
  <c r="BT280" i="2"/>
  <c r="BT288" i="2"/>
  <c r="BT289" i="2"/>
  <c r="BT290" i="2"/>
  <c r="BT291" i="2"/>
  <c r="BT296" i="2" a="1"/>
  <c r="BT297" i="2"/>
  <c r="BT298" i="2"/>
  <c r="BT299" i="2"/>
  <c r="BT300" i="2"/>
  <c r="BT301" i="2"/>
  <c r="BT296" i="2"/>
  <c r="BT304" i="2"/>
  <c r="BT305" i="2"/>
  <c r="BT306" i="2"/>
  <c r="BT307" i="2"/>
  <c r="BT312" i="2" a="1"/>
  <c r="BT313" i="2"/>
  <c r="BT314" i="2"/>
  <c r="BT315" i="2"/>
  <c r="BT316" i="2"/>
  <c r="BT317" i="2"/>
  <c r="BT312" i="2"/>
  <c r="BT320" i="2"/>
  <c r="BT321" i="2"/>
  <c r="BT322" i="2"/>
  <c r="BT323" i="2"/>
  <c r="BT328" i="2"/>
  <c r="BT329" i="2"/>
  <c r="BT330" i="2"/>
  <c r="BT331" i="2"/>
  <c r="BT332" i="2"/>
  <c r="BT333" i="2"/>
  <c r="BT334" i="2"/>
  <c r="BT335" i="2"/>
  <c r="BT336" i="2"/>
  <c r="BT337" i="2"/>
  <c r="BT338" i="2"/>
  <c r="BT339" i="2"/>
  <c r="BS6" i="4"/>
  <c r="BS7" i="4"/>
  <c r="BS1" i="4"/>
  <c r="BS8" i="4"/>
  <c r="BS168" i="2" a="1"/>
  <c r="BS168" i="2"/>
  <c r="BS172" i="2"/>
  <c r="BS184" i="2" a="1"/>
  <c r="BS163" i="2"/>
  <c r="BS169" i="2"/>
  <c r="BS170" i="2"/>
  <c r="BS171" i="2"/>
  <c r="BS173" i="2"/>
  <c r="BS176" i="2"/>
  <c r="BS177" i="2"/>
  <c r="BS178" i="2"/>
  <c r="BS179" i="2"/>
  <c r="BS184" i="2"/>
  <c r="BS185" i="2"/>
  <c r="BS186" i="2"/>
  <c r="BS187" i="2"/>
  <c r="BS188" i="2"/>
  <c r="BS189" i="2"/>
  <c r="BS192" i="2"/>
  <c r="BS193" i="2"/>
  <c r="BS194" i="2"/>
  <c r="BS195" i="2"/>
  <c r="BS200" i="2" a="1"/>
  <c r="BS201" i="2"/>
  <c r="BS202" i="2"/>
  <c r="BS203" i="2"/>
  <c r="BS204" i="2"/>
  <c r="BS205" i="2"/>
  <c r="BS200" i="2"/>
  <c r="BS208" i="2"/>
  <c r="BS209" i="2"/>
  <c r="BS210" i="2"/>
  <c r="BS211" i="2"/>
  <c r="BS216" i="2" a="1"/>
  <c r="BS217" i="2"/>
  <c r="BS218" i="2"/>
  <c r="BS219" i="2"/>
  <c r="BS220" i="2"/>
  <c r="BS221" i="2"/>
  <c r="BS216" i="2"/>
  <c r="BS224" i="2"/>
  <c r="BS225" i="2"/>
  <c r="BS226" i="2"/>
  <c r="BS227" i="2"/>
  <c r="BS232" i="2" a="1"/>
  <c r="BS233" i="2"/>
  <c r="BS234" i="2"/>
  <c r="BS235" i="2"/>
  <c r="BS236" i="2"/>
  <c r="BS237" i="2"/>
  <c r="BS232" i="2"/>
  <c r="BS240" i="2"/>
  <c r="BS241" i="2"/>
  <c r="BS242" i="2"/>
  <c r="BS243" i="2"/>
  <c r="BS248" i="2" a="1"/>
  <c r="BS249" i="2"/>
  <c r="BS250" i="2"/>
  <c r="BS251" i="2"/>
  <c r="BS252" i="2"/>
  <c r="BS253" i="2"/>
  <c r="BS248" i="2"/>
  <c r="BS256" i="2"/>
  <c r="BS257" i="2"/>
  <c r="BS258" i="2"/>
  <c r="BS259" i="2"/>
  <c r="BS264" i="2" a="1"/>
  <c r="BS265" i="2"/>
  <c r="BS266" i="2"/>
  <c r="BS267" i="2"/>
  <c r="BS268" i="2"/>
  <c r="BS269" i="2"/>
  <c r="BS264" i="2"/>
  <c r="BS272" i="2"/>
  <c r="BS273" i="2"/>
  <c r="BS274" i="2"/>
  <c r="BS275" i="2"/>
  <c r="BS280" i="2" a="1"/>
  <c r="BS281" i="2"/>
  <c r="BS282" i="2"/>
  <c r="BS283" i="2"/>
  <c r="BS284" i="2"/>
  <c r="BS285" i="2"/>
  <c r="BS280" i="2"/>
  <c r="BS288" i="2"/>
  <c r="BS289" i="2"/>
  <c r="BS290" i="2"/>
  <c r="BS291" i="2"/>
  <c r="BS296" i="2" a="1"/>
  <c r="BS297" i="2"/>
  <c r="BS298" i="2"/>
  <c r="BS299" i="2"/>
  <c r="BS300" i="2"/>
  <c r="BS301" i="2"/>
  <c r="BS296" i="2"/>
  <c r="BS304" i="2"/>
  <c r="BS305" i="2"/>
  <c r="BS306" i="2"/>
  <c r="BS307" i="2"/>
  <c r="BS312" i="2" a="1"/>
  <c r="BS313" i="2"/>
  <c r="BS314" i="2"/>
  <c r="BS315" i="2"/>
  <c r="BS316" i="2"/>
  <c r="BS317" i="2"/>
  <c r="BS312" i="2"/>
  <c r="BS320" i="2"/>
  <c r="BS321" i="2"/>
  <c r="BS322" i="2"/>
  <c r="BS323" i="2"/>
  <c r="BS328" i="2"/>
  <c r="BS329" i="2"/>
  <c r="BS330" i="2"/>
  <c r="BS331" i="2"/>
  <c r="BS332" i="2"/>
  <c r="BS333" i="2"/>
  <c r="BS334" i="2"/>
  <c r="BS335" i="2"/>
  <c r="BS336" i="2"/>
  <c r="BS337" i="2"/>
  <c r="BS338" i="2"/>
  <c r="BS339" i="2"/>
  <c r="BR6" i="4"/>
  <c r="BR7" i="4"/>
  <c r="BR1" i="4"/>
  <c r="BR8" i="4"/>
  <c r="BR168" i="2" a="1"/>
  <c r="BR168" i="2"/>
  <c r="BR172" i="2"/>
  <c r="BR184" i="2" a="1"/>
  <c r="BR163" i="2"/>
  <c r="BR169" i="2"/>
  <c r="BR170" i="2"/>
  <c r="BR171" i="2"/>
  <c r="BR173" i="2"/>
  <c r="BR176" i="2"/>
  <c r="BR177" i="2"/>
  <c r="BR178" i="2"/>
  <c r="BR179" i="2"/>
  <c r="BR184" i="2"/>
  <c r="BR185" i="2"/>
  <c r="BR186" i="2"/>
  <c r="BR187" i="2"/>
  <c r="BR188" i="2"/>
  <c r="BR189" i="2"/>
  <c r="BR192" i="2"/>
  <c r="BR193" i="2"/>
  <c r="BR194" i="2"/>
  <c r="BR195" i="2"/>
  <c r="BR200" i="2" a="1"/>
  <c r="BR201" i="2"/>
  <c r="BR202" i="2"/>
  <c r="BR203" i="2"/>
  <c r="BR204" i="2"/>
  <c r="BR205" i="2"/>
  <c r="BR200" i="2"/>
  <c r="BR208" i="2"/>
  <c r="BR209" i="2"/>
  <c r="BR210" i="2"/>
  <c r="BR211" i="2"/>
  <c r="BR216" i="2" a="1"/>
  <c r="BR217" i="2"/>
  <c r="BR218" i="2"/>
  <c r="BR219" i="2"/>
  <c r="BR220" i="2"/>
  <c r="BR221" i="2"/>
  <c r="BR216" i="2"/>
  <c r="BR224" i="2"/>
  <c r="BR225" i="2"/>
  <c r="BR226" i="2"/>
  <c r="BR227" i="2"/>
  <c r="BR232" i="2" a="1"/>
  <c r="BR233" i="2"/>
  <c r="BR234" i="2"/>
  <c r="BR235" i="2"/>
  <c r="BR236" i="2"/>
  <c r="BR237" i="2"/>
  <c r="BR232" i="2"/>
  <c r="BR240" i="2"/>
  <c r="BR241" i="2"/>
  <c r="BR242" i="2"/>
  <c r="BR243" i="2"/>
  <c r="BR248" i="2" a="1"/>
  <c r="BR249" i="2"/>
  <c r="BR250" i="2"/>
  <c r="BR251" i="2"/>
  <c r="BR252" i="2"/>
  <c r="BR253" i="2"/>
  <c r="BR248" i="2"/>
  <c r="BR256" i="2"/>
  <c r="BR257" i="2"/>
  <c r="BR258" i="2"/>
  <c r="BR259" i="2"/>
  <c r="BR264" i="2" a="1"/>
  <c r="BR265" i="2"/>
  <c r="BR266" i="2"/>
  <c r="BR267" i="2"/>
  <c r="BR268" i="2"/>
  <c r="BR269" i="2"/>
  <c r="BR264" i="2"/>
  <c r="BR272" i="2"/>
  <c r="BR273" i="2"/>
  <c r="BR274" i="2"/>
  <c r="BR275" i="2"/>
  <c r="BR280" i="2" a="1"/>
  <c r="BR281" i="2"/>
  <c r="BR282" i="2"/>
  <c r="BR283" i="2"/>
  <c r="BR284" i="2"/>
  <c r="BR285" i="2"/>
  <c r="BR280" i="2"/>
  <c r="BR288" i="2"/>
  <c r="BR289" i="2"/>
  <c r="BR290" i="2"/>
  <c r="BR291" i="2"/>
  <c r="BR296" i="2" a="1"/>
  <c r="BR297" i="2"/>
  <c r="BR298" i="2"/>
  <c r="BR299" i="2"/>
  <c r="BR300" i="2"/>
  <c r="BR301" i="2"/>
  <c r="BR296" i="2"/>
  <c r="BR304" i="2"/>
  <c r="BR305" i="2"/>
  <c r="BR306" i="2"/>
  <c r="BR307" i="2"/>
  <c r="BR312" i="2" a="1"/>
  <c r="BR313" i="2"/>
  <c r="BR314" i="2"/>
  <c r="BR315" i="2"/>
  <c r="BR316" i="2"/>
  <c r="BR317" i="2"/>
  <c r="BR312" i="2"/>
  <c r="BR320" i="2"/>
  <c r="BR321" i="2"/>
  <c r="BR322" i="2"/>
  <c r="BR323" i="2"/>
  <c r="BR328" i="2"/>
  <c r="BR329" i="2"/>
  <c r="BR330" i="2"/>
  <c r="BR331" i="2"/>
  <c r="BR332" i="2"/>
  <c r="BR333" i="2"/>
  <c r="BR334" i="2"/>
  <c r="BR335" i="2"/>
  <c r="BR336" i="2"/>
  <c r="BR337" i="2"/>
  <c r="BR338" i="2"/>
  <c r="BR339" i="2"/>
  <c r="BQ6" i="4"/>
  <c r="BQ7" i="4"/>
  <c r="BQ1" i="4"/>
  <c r="BQ8" i="4"/>
  <c r="BQ168" i="2" a="1"/>
  <c r="BQ168" i="2"/>
  <c r="BQ172" i="2"/>
  <c r="BQ184" i="2" a="1"/>
  <c r="BQ163" i="2"/>
  <c r="BQ169" i="2"/>
  <c r="BQ170" i="2"/>
  <c r="BQ171" i="2"/>
  <c r="BQ173" i="2"/>
  <c r="BQ176" i="2"/>
  <c r="BQ177" i="2"/>
  <c r="BQ178" i="2"/>
  <c r="BQ179" i="2"/>
  <c r="BQ184" i="2"/>
  <c r="BQ185" i="2"/>
  <c r="BQ186" i="2"/>
  <c r="BQ187" i="2"/>
  <c r="BQ188" i="2"/>
  <c r="BQ189" i="2"/>
  <c r="BQ192" i="2"/>
  <c r="BQ193" i="2"/>
  <c r="BQ194" i="2"/>
  <c r="BQ195" i="2"/>
  <c r="BQ200" i="2" a="1"/>
  <c r="BQ201" i="2"/>
  <c r="BQ202" i="2"/>
  <c r="BQ203" i="2"/>
  <c r="BQ204" i="2"/>
  <c r="BQ205" i="2"/>
  <c r="BQ200" i="2"/>
  <c r="BQ208" i="2"/>
  <c r="BQ209" i="2"/>
  <c r="BQ210" i="2"/>
  <c r="BQ211" i="2"/>
  <c r="BQ216" i="2" a="1"/>
  <c r="BQ217" i="2"/>
  <c r="BQ218" i="2"/>
  <c r="BQ219" i="2"/>
  <c r="BQ220" i="2"/>
  <c r="BQ221" i="2"/>
  <c r="BQ216" i="2"/>
  <c r="BQ224" i="2"/>
  <c r="BQ225" i="2"/>
  <c r="BQ226" i="2"/>
  <c r="BQ227" i="2"/>
  <c r="BQ232" i="2" a="1"/>
  <c r="BQ233" i="2"/>
  <c r="BQ234" i="2"/>
  <c r="BQ235" i="2"/>
  <c r="BQ236" i="2"/>
  <c r="BQ237" i="2"/>
  <c r="BQ232" i="2"/>
  <c r="BQ240" i="2"/>
  <c r="BQ241" i="2"/>
  <c r="BQ242" i="2"/>
  <c r="BQ243" i="2"/>
  <c r="BQ248" i="2" a="1"/>
  <c r="BQ249" i="2"/>
  <c r="BQ250" i="2"/>
  <c r="BQ251" i="2"/>
  <c r="BQ252" i="2"/>
  <c r="BQ253" i="2"/>
  <c r="BQ248" i="2"/>
  <c r="BQ256" i="2"/>
  <c r="BQ257" i="2"/>
  <c r="BQ258" i="2"/>
  <c r="BQ259" i="2"/>
  <c r="BQ264" i="2" a="1"/>
  <c r="BQ265" i="2"/>
  <c r="BQ266" i="2"/>
  <c r="BQ267" i="2"/>
  <c r="BQ268" i="2"/>
  <c r="BQ269" i="2"/>
  <c r="BQ264" i="2"/>
  <c r="BQ272" i="2"/>
  <c r="BQ273" i="2"/>
  <c r="BQ274" i="2"/>
  <c r="BQ275" i="2"/>
  <c r="BQ280" i="2" a="1"/>
  <c r="BQ281" i="2"/>
  <c r="BQ282" i="2"/>
  <c r="BQ283" i="2"/>
  <c r="BQ284" i="2"/>
  <c r="BQ285" i="2"/>
  <c r="BQ280" i="2"/>
  <c r="BQ288" i="2"/>
  <c r="BQ289" i="2"/>
  <c r="BQ290" i="2"/>
  <c r="BQ291" i="2"/>
  <c r="BQ296" i="2" a="1"/>
  <c r="BQ297" i="2"/>
  <c r="BQ298" i="2"/>
  <c r="BQ299" i="2"/>
  <c r="BQ300" i="2"/>
  <c r="BQ301" i="2"/>
  <c r="BQ296" i="2"/>
  <c r="BQ304" i="2"/>
  <c r="BQ305" i="2"/>
  <c r="BQ306" i="2"/>
  <c r="BQ307" i="2"/>
  <c r="BQ312" i="2" a="1"/>
  <c r="BQ313" i="2"/>
  <c r="BQ314" i="2"/>
  <c r="BQ315" i="2"/>
  <c r="BQ316" i="2"/>
  <c r="BQ317" i="2"/>
  <c r="BQ312" i="2"/>
  <c r="BQ320" i="2"/>
  <c r="BQ321" i="2"/>
  <c r="BQ322" i="2"/>
  <c r="BQ323" i="2"/>
  <c r="BQ328" i="2"/>
  <c r="BQ329" i="2"/>
  <c r="BQ330" i="2"/>
  <c r="BQ331" i="2"/>
  <c r="BQ332" i="2"/>
  <c r="BQ333" i="2"/>
  <c r="BQ334" i="2"/>
  <c r="BQ335" i="2"/>
  <c r="BQ336" i="2"/>
  <c r="BQ337" i="2"/>
  <c r="BQ338" i="2"/>
  <c r="BQ339" i="2"/>
  <c r="BP6" i="4"/>
  <c r="BP7" i="4"/>
  <c r="BP1" i="4"/>
  <c r="BP8" i="4"/>
  <c r="BP318" i="2"/>
  <c r="BO318" i="2"/>
  <c r="BN318" i="2"/>
  <c r="BM318" i="2"/>
  <c r="BL318" i="2"/>
  <c r="BK318" i="2"/>
  <c r="BJ318" i="2"/>
  <c r="BI318" i="2"/>
  <c r="BH318" i="2"/>
  <c r="BG318" i="2"/>
  <c r="BF318" i="2"/>
  <c r="BE318" i="2"/>
  <c r="BD318" i="2"/>
  <c r="BC318" i="2"/>
  <c r="BB318" i="2"/>
  <c r="BA318" i="2"/>
  <c r="AZ318" i="2"/>
  <c r="AY318" i="2"/>
  <c r="AX318" i="2"/>
  <c r="AW318" i="2"/>
  <c r="AV318" i="2"/>
  <c r="AU318" i="2"/>
  <c r="AT318" i="2"/>
  <c r="AS318" i="2"/>
  <c r="AR318" i="2"/>
  <c r="AQ318" i="2"/>
  <c r="AP318" i="2"/>
  <c r="AO318" i="2"/>
  <c r="AN318" i="2"/>
  <c r="AM318" i="2"/>
  <c r="AL318" i="2"/>
  <c r="AK318" i="2"/>
  <c r="AJ318" i="2"/>
  <c r="AI318" i="2"/>
  <c r="AH318" i="2"/>
  <c r="AG318" i="2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/>
  <c r="P318" i="2"/>
  <c r="O318" i="2"/>
  <c r="N318" i="2"/>
  <c r="M318" i="2"/>
  <c r="L318" i="2"/>
  <c r="K318" i="2"/>
  <c r="J318" i="2"/>
  <c r="I318" i="2"/>
  <c r="H318" i="2"/>
  <c r="G318" i="2"/>
  <c r="F318" i="2"/>
  <c r="E318" i="2"/>
  <c r="D318" i="2"/>
  <c r="NK302" i="2"/>
  <c r="NJ302" i="2"/>
  <c r="NI302" i="2"/>
  <c r="NH302" i="2"/>
  <c r="NG302" i="2"/>
  <c r="NF302" i="2"/>
  <c r="NE302" i="2"/>
  <c r="ND302" i="2"/>
  <c r="NC302" i="2"/>
  <c r="NB302" i="2"/>
  <c r="NA302" i="2"/>
  <c r="MZ302" i="2"/>
  <c r="MY302" i="2"/>
  <c r="MX302" i="2"/>
  <c r="MW302" i="2"/>
  <c r="MV302" i="2"/>
  <c r="MU302" i="2"/>
  <c r="MT302" i="2"/>
  <c r="MS302" i="2"/>
  <c r="MR302" i="2"/>
  <c r="MQ302" i="2"/>
  <c r="MP302" i="2"/>
  <c r="MO302" i="2"/>
  <c r="MN302" i="2"/>
  <c r="MM302" i="2"/>
  <c r="ML302" i="2"/>
  <c r="MK302" i="2"/>
  <c r="MJ302" i="2"/>
  <c r="MI302" i="2"/>
  <c r="MH302" i="2"/>
  <c r="MG302" i="2"/>
  <c r="MF302" i="2"/>
  <c r="ME302" i="2"/>
  <c r="MD302" i="2"/>
  <c r="MC302" i="2"/>
  <c r="MB302" i="2"/>
  <c r="MA302" i="2"/>
  <c r="LZ302" i="2"/>
  <c r="LY302" i="2"/>
  <c r="LX302" i="2"/>
  <c r="LW302" i="2"/>
  <c r="LV302" i="2"/>
  <c r="LU302" i="2"/>
  <c r="LT302" i="2"/>
  <c r="LS302" i="2"/>
  <c r="LR302" i="2"/>
  <c r="LQ302" i="2"/>
  <c r="LP302" i="2"/>
  <c r="LO302" i="2"/>
  <c r="LN302" i="2"/>
  <c r="LM302" i="2"/>
  <c r="LL302" i="2"/>
  <c r="LK302" i="2"/>
  <c r="LJ302" i="2"/>
  <c r="LI302" i="2"/>
  <c r="LH302" i="2"/>
  <c r="LG302" i="2"/>
  <c r="LF302" i="2"/>
  <c r="LE302" i="2"/>
  <c r="LD302" i="2"/>
  <c r="LC302" i="2"/>
  <c r="LB302" i="2"/>
  <c r="LA302" i="2"/>
  <c r="KZ302" i="2"/>
  <c r="KY302" i="2"/>
  <c r="KX302" i="2"/>
  <c r="KW302" i="2"/>
  <c r="KV302" i="2"/>
  <c r="KU302" i="2"/>
  <c r="KT302" i="2"/>
  <c r="KS302" i="2"/>
  <c r="KR302" i="2"/>
  <c r="KQ302" i="2"/>
  <c r="KP302" i="2"/>
  <c r="KO302" i="2"/>
  <c r="KN302" i="2"/>
  <c r="KM302" i="2"/>
  <c r="KL302" i="2"/>
  <c r="KK302" i="2"/>
  <c r="KJ302" i="2"/>
  <c r="KI302" i="2"/>
  <c r="KH302" i="2"/>
  <c r="KG302" i="2"/>
  <c r="KF302" i="2"/>
  <c r="KE302" i="2"/>
  <c r="KD302" i="2"/>
  <c r="KC302" i="2"/>
  <c r="KB302" i="2"/>
  <c r="KA302" i="2"/>
  <c r="JZ302" i="2"/>
  <c r="JY302" i="2"/>
  <c r="JX302" i="2"/>
  <c r="JW302" i="2"/>
  <c r="JV302" i="2"/>
  <c r="JU302" i="2"/>
  <c r="JT302" i="2"/>
  <c r="JS302" i="2"/>
  <c r="JR302" i="2"/>
  <c r="JQ302" i="2"/>
  <c r="JP302" i="2"/>
  <c r="JO302" i="2"/>
  <c r="JN302" i="2"/>
  <c r="JM302" i="2"/>
  <c r="JL302" i="2"/>
  <c r="JK302" i="2"/>
  <c r="JJ302" i="2"/>
  <c r="JI302" i="2"/>
  <c r="JH302" i="2"/>
  <c r="JG302" i="2"/>
  <c r="JF302" i="2"/>
  <c r="JE302" i="2"/>
  <c r="JD302" i="2"/>
  <c r="JC302" i="2"/>
  <c r="JB302" i="2"/>
  <c r="JA302" i="2"/>
  <c r="IZ302" i="2"/>
  <c r="IY302" i="2"/>
  <c r="IX302" i="2"/>
  <c r="IW302" i="2"/>
  <c r="IV302" i="2"/>
  <c r="IU302" i="2"/>
  <c r="IT302" i="2"/>
  <c r="IS302" i="2"/>
  <c r="IR302" i="2"/>
  <c r="IQ302" i="2"/>
  <c r="IP302" i="2"/>
  <c r="IO302" i="2"/>
  <c r="IN302" i="2"/>
  <c r="IM302" i="2"/>
  <c r="IL302" i="2"/>
  <c r="IK302" i="2"/>
  <c r="IJ302" i="2"/>
  <c r="II302" i="2"/>
  <c r="IH302" i="2"/>
  <c r="IG302" i="2"/>
  <c r="IF302" i="2"/>
  <c r="IE302" i="2"/>
  <c r="ID302" i="2"/>
  <c r="IC302" i="2"/>
  <c r="IB302" i="2"/>
  <c r="IA302" i="2"/>
  <c r="HZ302" i="2"/>
  <c r="HY302" i="2"/>
  <c r="HX302" i="2"/>
  <c r="HW302" i="2"/>
  <c r="HV302" i="2"/>
  <c r="HU302" i="2"/>
  <c r="HT302" i="2"/>
  <c r="HS302" i="2"/>
  <c r="HR302" i="2"/>
  <c r="HQ302" i="2"/>
  <c r="HP302" i="2"/>
  <c r="HO302" i="2"/>
  <c r="HN302" i="2"/>
  <c r="HM302" i="2"/>
  <c r="HL302" i="2"/>
  <c r="HK302" i="2"/>
  <c r="HJ302" i="2"/>
  <c r="HI302" i="2"/>
  <c r="HH302" i="2"/>
  <c r="HG302" i="2"/>
  <c r="HF302" i="2"/>
  <c r="HE302" i="2"/>
  <c r="HD302" i="2"/>
  <c r="HC302" i="2"/>
  <c r="HB302" i="2"/>
  <c r="HA302" i="2"/>
  <c r="GZ302" i="2"/>
  <c r="GY302" i="2"/>
  <c r="GX302" i="2"/>
  <c r="GW302" i="2"/>
  <c r="GV302" i="2"/>
  <c r="GU302" i="2"/>
  <c r="GT302" i="2"/>
  <c r="GS302" i="2"/>
  <c r="GR302" i="2"/>
  <c r="GQ302" i="2"/>
  <c r="GP302" i="2"/>
  <c r="GO302" i="2"/>
  <c r="GN302" i="2"/>
  <c r="GM302" i="2"/>
  <c r="GL302" i="2"/>
  <c r="GK302" i="2"/>
  <c r="GJ302" i="2"/>
  <c r="GI302" i="2"/>
  <c r="GH302" i="2"/>
  <c r="GG302" i="2"/>
  <c r="GF302" i="2"/>
  <c r="GE302" i="2"/>
  <c r="GD302" i="2"/>
  <c r="GC302" i="2"/>
  <c r="GB302" i="2"/>
  <c r="GA302" i="2"/>
  <c r="FZ302" i="2"/>
  <c r="FY302" i="2"/>
  <c r="FX302" i="2"/>
  <c r="FW302" i="2"/>
  <c r="FV302" i="2"/>
  <c r="FU302" i="2"/>
  <c r="FT302" i="2"/>
  <c r="FS302" i="2"/>
  <c r="FR302" i="2"/>
  <c r="FQ302" i="2"/>
  <c r="FP302" i="2"/>
  <c r="FO302" i="2"/>
  <c r="F131" i="2"/>
  <c r="FN302" i="2"/>
  <c r="FM302" i="2"/>
  <c r="FL302" i="2"/>
  <c r="FK302" i="2"/>
  <c r="FJ302" i="2"/>
  <c r="FI302" i="2"/>
  <c r="FH302" i="2"/>
  <c r="FG302" i="2"/>
  <c r="FF302" i="2"/>
  <c r="FE302" i="2"/>
  <c r="FD302" i="2"/>
  <c r="FC302" i="2"/>
  <c r="FB302" i="2"/>
  <c r="FA302" i="2"/>
  <c r="EZ302" i="2"/>
  <c r="EY302" i="2"/>
  <c r="EX302" i="2"/>
  <c r="EW302" i="2"/>
  <c r="EV302" i="2"/>
  <c r="EU302" i="2"/>
  <c r="ET302" i="2"/>
  <c r="ES302" i="2"/>
  <c r="ER302" i="2"/>
  <c r="EQ302" i="2"/>
  <c r="EP302" i="2"/>
  <c r="EO302" i="2"/>
  <c r="EN302" i="2"/>
  <c r="EM302" i="2"/>
  <c r="EL302" i="2"/>
  <c r="EK302" i="2"/>
  <c r="EJ302" i="2"/>
  <c r="EI302" i="2"/>
  <c r="EH302" i="2"/>
  <c r="EG302" i="2"/>
  <c r="EF302" i="2"/>
  <c r="BP302" i="2"/>
  <c r="BO302" i="2"/>
  <c r="BN302" i="2"/>
  <c r="BM302" i="2"/>
  <c r="BL302" i="2"/>
  <c r="BK302" i="2"/>
  <c r="BJ302" i="2"/>
  <c r="BI302" i="2"/>
  <c r="BH302" i="2"/>
  <c r="BG302" i="2"/>
  <c r="BF302" i="2"/>
  <c r="BE302" i="2"/>
  <c r="BD302" i="2"/>
  <c r="BC302" i="2"/>
  <c r="BB302" i="2"/>
  <c r="BA302" i="2"/>
  <c r="AZ302" i="2"/>
  <c r="AY302" i="2"/>
  <c r="AX302" i="2"/>
  <c r="AW302" i="2"/>
  <c r="AV302" i="2"/>
  <c r="AU302" i="2"/>
  <c r="AT302" i="2"/>
  <c r="AS302" i="2"/>
  <c r="AR302" i="2"/>
  <c r="AQ302" i="2"/>
  <c r="AP302" i="2"/>
  <c r="AO302" i="2"/>
  <c r="AN302" i="2"/>
  <c r="AM302" i="2"/>
  <c r="AL302" i="2"/>
  <c r="AK302" i="2"/>
  <c r="AJ302" i="2"/>
  <c r="AI302" i="2"/>
  <c r="AH302" i="2"/>
  <c r="AG302" i="2"/>
  <c r="AF302" i="2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S302" i="2"/>
  <c r="R302" i="2"/>
  <c r="Q302" i="2"/>
  <c r="P302" i="2"/>
  <c r="O302" i="2"/>
  <c r="N302" i="2"/>
  <c r="M302" i="2"/>
  <c r="L302" i="2"/>
  <c r="K302" i="2"/>
  <c r="J302" i="2"/>
  <c r="I302" i="2"/>
  <c r="H302" i="2"/>
  <c r="G302" i="2"/>
  <c r="F302" i="2"/>
  <c r="E302" i="2"/>
  <c r="D302" i="2"/>
  <c r="NK286" i="2"/>
  <c r="NJ286" i="2"/>
  <c r="NI286" i="2"/>
  <c r="NH286" i="2"/>
  <c r="NG286" i="2"/>
  <c r="NF286" i="2"/>
  <c r="NE286" i="2"/>
  <c r="ND286" i="2"/>
  <c r="NC286" i="2"/>
  <c r="NB286" i="2"/>
  <c r="NA286" i="2"/>
  <c r="MZ286" i="2"/>
  <c r="MY286" i="2"/>
  <c r="MX286" i="2"/>
  <c r="MW286" i="2"/>
  <c r="MV286" i="2"/>
  <c r="MU286" i="2"/>
  <c r="MT286" i="2"/>
  <c r="MS286" i="2"/>
  <c r="MR286" i="2"/>
  <c r="MQ286" i="2"/>
  <c r="MP286" i="2"/>
  <c r="MO286" i="2"/>
  <c r="MN286" i="2"/>
  <c r="MM286" i="2"/>
  <c r="ML286" i="2"/>
  <c r="MK286" i="2"/>
  <c r="MJ286" i="2"/>
  <c r="MI286" i="2"/>
  <c r="MH286" i="2"/>
  <c r="MG286" i="2"/>
  <c r="MF286" i="2"/>
  <c r="ME286" i="2"/>
  <c r="MD286" i="2"/>
  <c r="MC286" i="2"/>
  <c r="MB286" i="2"/>
  <c r="MA286" i="2"/>
  <c r="LZ286" i="2"/>
  <c r="LY286" i="2"/>
  <c r="LX286" i="2"/>
  <c r="LW286" i="2"/>
  <c r="LV286" i="2"/>
  <c r="LU286" i="2"/>
  <c r="LT286" i="2"/>
  <c r="LS286" i="2"/>
  <c r="LR286" i="2"/>
  <c r="LQ286" i="2"/>
  <c r="LP286" i="2"/>
  <c r="LO286" i="2"/>
  <c r="LN286" i="2"/>
  <c r="LM286" i="2"/>
  <c r="LL286" i="2"/>
  <c r="LK286" i="2"/>
  <c r="LJ286" i="2"/>
  <c r="LI286" i="2"/>
  <c r="LH286" i="2"/>
  <c r="LG286" i="2"/>
  <c r="LF286" i="2"/>
  <c r="LE286" i="2"/>
  <c r="LD286" i="2"/>
  <c r="LC286" i="2"/>
  <c r="LB286" i="2"/>
  <c r="LA286" i="2"/>
  <c r="KZ286" i="2"/>
  <c r="KY286" i="2"/>
  <c r="KX286" i="2"/>
  <c r="KW286" i="2"/>
  <c r="KV286" i="2"/>
  <c r="KU286" i="2"/>
  <c r="KT286" i="2"/>
  <c r="KS286" i="2"/>
  <c r="KR286" i="2"/>
  <c r="KQ286" i="2"/>
  <c r="KP286" i="2"/>
  <c r="KO286" i="2"/>
  <c r="KN286" i="2"/>
  <c r="KM286" i="2"/>
  <c r="KL286" i="2"/>
  <c r="KK286" i="2"/>
  <c r="KJ286" i="2"/>
  <c r="KI286" i="2"/>
  <c r="KH286" i="2"/>
  <c r="KG286" i="2"/>
  <c r="KF286" i="2"/>
  <c r="KE286" i="2"/>
  <c r="KD286" i="2"/>
  <c r="KC286" i="2"/>
  <c r="KB286" i="2"/>
  <c r="KA286" i="2"/>
  <c r="JZ286" i="2"/>
  <c r="JY286" i="2"/>
  <c r="JX286" i="2"/>
  <c r="JW286" i="2"/>
  <c r="JV286" i="2"/>
  <c r="JU286" i="2"/>
  <c r="JT286" i="2"/>
  <c r="JS286" i="2"/>
  <c r="JR286" i="2"/>
  <c r="JQ286" i="2"/>
  <c r="JP286" i="2"/>
  <c r="JO286" i="2"/>
  <c r="JN286" i="2"/>
  <c r="JM286" i="2"/>
  <c r="JL286" i="2"/>
  <c r="JK286" i="2"/>
  <c r="JJ286" i="2"/>
  <c r="JI286" i="2"/>
  <c r="JH286" i="2"/>
  <c r="JG286" i="2"/>
  <c r="JF286" i="2"/>
  <c r="JE286" i="2"/>
  <c r="JD286" i="2"/>
  <c r="JC286" i="2"/>
  <c r="JB286" i="2"/>
  <c r="JA286" i="2"/>
  <c r="IZ286" i="2"/>
  <c r="IY286" i="2"/>
  <c r="IX286" i="2"/>
  <c r="IW286" i="2"/>
  <c r="IV286" i="2"/>
  <c r="IU286" i="2"/>
  <c r="IT286" i="2"/>
  <c r="IS286" i="2"/>
  <c r="IR286" i="2"/>
  <c r="IQ286" i="2"/>
  <c r="IP286" i="2"/>
  <c r="IO286" i="2"/>
  <c r="IN286" i="2"/>
  <c r="IM286" i="2"/>
  <c r="IL286" i="2"/>
  <c r="IK286" i="2"/>
  <c r="IJ286" i="2"/>
  <c r="II286" i="2"/>
  <c r="IH286" i="2"/>
  <c r="IG286" i="2"/>
  <c r="IF286" i="2"/>
  <c r="IE286" i="2"/>
  <c r="ID286" i="2"/>
  <c r="IC286" i="2"/>
  <c r="IB286" i="2"/>
  <c r="IA286" i="2"/>
  <c r="HZ286" i="2"/>
  <c r="HY286" i="2"/>
  <c r="HX286" i="2"/>
  <c r="HW286" i="2"/>
  <c r="HV286" i="2"/>
  <c r="HU286" i="2"/>
  <c r="HT286" i="2"/>
  <c r="HS286" i="2"/>
  <c r="HR286" i="2"/>
  <c r="HQ286" i="2"/>
  <c r="HP286" i="2"/>
  <c r="HO286" i="2"/>
  <c r="HN286" i="2"/>
  <c r="HM286" i="2"/>
  <c r="HL286" i="2"/>
  <c r="HK286" i="2"/>
  <c r="HJ286" i="2"/>
  <c r="HI286" i="2"/>
  <c r="HH286" i="2"/>
  <c r="HG286" i="2"/>
  <c r="HF286" i="2"/>
  <c r="HE286" i="2"/>
  <c r="HD286" i="2"/>
  <c r="HC286" i="2"/>
  <c r="HB286" i="2"/>
  <c r="HA286" i="2"/>
  <c r="GZ286" i="2"/>
  <c r="GY286" i="2"/>
  <c r="GX286" i="2"/>
  <c r="GW286" i="2"/>
  <c r="GV286" i="2"/>
  <c r="GU286" i="2"/>
  <c r="GT286" i="2"/>
  <c r="GS286" i="2"/>
  <c r="GR286" i="2"/>
  <c r="GQ286" i="2"/>
  <c r="GP286" i="2"/>
  <c r="GO286" i="2"/>
  <c r="GN286" i="2"/>
  <c r="GM286" i="2"/>
  <c r="GL286" i="2"/>
  <c r="GK286" i="2"/>
  <c r="GJ286" i="2"/>
  <c r="GI286" i="2"/>
  <c r="GH286" i="2"/>
  <c r="GG286" i="2"/>
  <c r="GF286" i="2"/>
  <c r="GE286" i="2"/>
  <c r="GD286" i="2"/>
  <c r="GC286" i="2"/>
  <c r="GB286" i="2"/>
  <c r="GA286" i="2"/>
  <c r="FZ286" i="2"/>
  <c r="FY286" i="2"/>
  <c r="FX286" i="2"/>
  <c r="FW286" i="2"/>
  <c r="FV286" i="2"/>
  <c r="FU286" i="2"/>
  <c r="FT286" i="2"/>
  <c r="FS286" i="2"/>
  <c r="FR286" i="2"/>
  <c r="FQ286" i="2"/>
  <c r="FP286" i="2"/>
  <c r="FO286" i="2"/>
  <c r="F115" i="2"/>
  <c r="FN286" i="2"/>
  <c r="FM286" i="2"/>
  <c r="FL286" i="2"/>
  <c r="FK286" i="2"/>
  <c r="FJ286" i="2"/>
  <c r="FI286" i="2"/>
  <c r="FH286" i="2"/>
  <c r="FG286" i="2"/>
  <c r="FF286" i="2"/>
  <c r="FE286" i="2"/>
  <c r="FD286" i="2"/>
  <c r="FC286" i="2"/>
  <c r="FB286" i="2"/>
  <c r="FA286" i="2"/>
  <c r="EZ286" i="2"/>
  <c r="EY286" i="2"/>
  <c r="EX286" i="2"/>
  <c r="EW286" i="2"/>
  <c r="EV286" i="2"/>
  <c r="EU286" i="2"/>
  <c r="ET286" i="2"/>
  <c r="ES286" i="2"/>
  <c r="ER286" i="2"/>
  <c r="EQ286" i="2"/>
  <c r="EP286" i="2"/>
  <c r="EO286" i="2"/>
  <c r="EN286" i="2"/>
  <c r="EM286" i="2"/>
  <c r="EL286" i="2"/>
  <c r="EK286" i="2"/>
  <c r="EJ286" i="2"/>
  <c r="EI286" i="2"/>
  <c r="EH286" i="2"/>
  <c r="EG286" i="2"/>
  <c r="EF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NK270" i="2"/>
  <c r="NJ270" i="2"/>
  <c r="NI270" i="2"/>
  <c r="NH270" i="2"/>
  <c r="NG270" i="2"/>
  <c r="NF270" i="2"/>
  <c r="NE270" i="2"/>
  <c r="ND270" i="2"/>
  <c r="NC270" i="2"/>
  <c r="NB270" i="2"/>
  <c r="NA270" i="2"/>
  <c r="MZ270" i="2"/>
  <c r="MY270" i="2"/>
  <c r="MX270" i="2"/>
  <c r="MW270" i="2"/>
  <c r="MV270" i="2"/>
  <c r="MU270" i="2"/>
  <c r="MT270" i="2"/>
  <c r="MS270" i="2"/>
  <c r="MR270" i="2"/>
  <c r="MQ270" i="2"/>
  <c r="MP270" i="2"/>
  <c r="MO270" i="2"/>
  <c r="MN270" i="2"/>
  <c r="MM270" i="2"/>
  <c r="ML270" i="2"/>
  <c r="MK270" i="2"/>
  <c r="MJ270" i="2"/>
  <c r="MI270" i="2"/>
  <c r="MH270" i="2"/>
  <c r="MG270" i="2"/>
  <c r="MF270" i="2"/>
  <c r="ME270" i="2"/>
  <c r="MD270" i="2"/>
  <c r="MC270" i="2"/>
  <c r="MB270" i="2"/>
  <c r="MA270" i="2"/>
  <c r="LZ270" i="2"/>
  <c r="LY270" i="2"/>
  <c r="LX270" i="2"/>
  <c r="LW270" i="2"/>
  <c r="LV270" i="2"/>
  <c r="LU270" i="2"/>
  <c r="LT270" i="2"/>
  <c r="LS270" i="2"/>
  <c r="LR270" i="2"/>
  <c r="LQ270" i="2"/>
  <c r="LP270" i="2"/>
  <c r="LO270" i="2"/>
  <c r="LN270" i="2"/>
  <c r="LM270" i="2"/>
  <c r="LL270" i="2"/>
  <c r="LK270" i="2"/>
  <c r="LJ270" i="2"/>
  <c r="LI270" i="2"/>
  <c r="LH270" i="2"/>
  <c r="LG270" i="2"/>
  <c r="LF270" i="2"/>
  <c r="LE270" i="2"/>
  <c r="LD270" i="2"/>
  <c r="LC270" i="2"/>
  <c r="LB270" i="2"/>
  <c r="LA270" i="2"/>
  <c r="KZ270" i="2"/>
  <c r="KY270" i="2"/>
  <c r="KX270" i="2"/>
  <c r="KW270" i="2"/>
  <c r="KV270" i="2"/>
  <c r="KU270" i="2"/>
  <c r="KT270" i="2"/>
  <c r="KS270" i="2"/>
  <c r="KR270" i="2"/>
  <c r="KQ270" i="2"/>
  <c r="KP270" i="2"/>
  <c r="KO270" i="2"/>
  <c r="KN270" i="2"/>
  <c r="KM270" i="2"/>
  <c r="KL270" i="2"/>
  <c r="KK270" i="2"/>
  <c r="KJ270" i="2"/>
  <c r="KI270" i="2"/>
  <c r="KH270" i="2"/>
  <c r="KG270" i="2"/>
  <c r="KF270" i="2"/>
  <c r="KE270" i="2"/>
  <c r="KD270" i="2"/>
  <c r="KC270" i="2"/>
  <c r="KB270" i="2"/>
  <c r="KA270" i="2"/>
  <c r="JZ270" i="2"/>
  <c r="JY270" i="2"/>
  <c r="JX270" i="2"/>
  <c r="JW270" i="2"/>
  <c r="JV270" i="2"/>
  <c r="JU270" i="2"/>
  <c r="JT270" i="2"/>
  <c r="JS270" i="2"/>
  <c r="JR270" i="2"/>
  <c r="JQ270" i="2"/>
  <c r="JP270" i="2"/>
  <c r="JO270" i="2"/>
  <c r="JN270" i="2"/>
  <c r="JM270" i="2"/>
  <c r="JL270" i="2"/>
  <c r="JK270" i="2"/>
  <c r="JJ270" i="2"/>
  <c r="JI270" i="2"/>
  <c r="JH270" i="2"/>
  <c r="JG270" i="2"/>
  <c r="JF270" i="2"/>
  <c r="JE270" i="2"/>
  <c r="JD270" i="2"/>
  <c r="JC270" i="2"/>
  <c r="JB270" i="2"/>
  <c r="JA270" i="2"/>
  <c r="IZ270" i="2"/>
  <c r="IY270" i="2"/>
  <c r="IX270" i="2"/>
  <c r="IW270" i="2"/>
  <c r="IV270" i="2"/>
  <c r="IU270" i="2"/>
  <c r="IT270" i="2"/>
  <c r="IS270" i="2"/>
  <c r="IR270" i="2"/>
  <c r="IQ270" i="2"/>
  <c r="IP270" i="2"/>
  <c r="IO270" i="2"/>
  <c r="IN270" i="2"/>
  <c r="IM270" i="2"/>
  <c r="IL270" i="2"/>
  <c r="IK270" i="2"/>
  <c r="IJ270" i="2"/>
  <c r="II270" i="2"/>
  <c r="IH270" i="2"/>
  <c r="IG270" i="2"/>
  <c r="IF270" i="2"/>
  <c r="IE270" i="2"/>
  <c r="ID270" i="2"/>
  <c r="IC270" i="2"/>
  <c r="IB270" i="2"/>
  <c r="IA270" i="2"/>
  <c r="HZ270" i="2"/>
  <c r="HY270" i="2"/>
  <c r="HX270" i="2"/>
  <c r="HW270" i="2"/>
  <c r="HV270" i="2"/>
  <c r="HU270" i="2"/>
  <c r="HT270" i="2"/>
  <c r="HS270" i="2"/>
  <c r="HR270" i="2"/>
  <c r="HQ270" i="2"/>
  <c r="HP270" i="2"/>
  <c r="HO270" i="2"/>
  <c r="HN270" i="2"/>
  <c r="HM270" i="2"/>
  <c r="HL270" i="2"/>
  <c r="HK270" i="2"/>
  <c r="HJ270" i="2"/>
  <c r="HI270" i="2"/>
  <c r="HH270" i="2"/>
  <c r="HG270" i="2"/>
  <c r="HF270" i="2"/>
  <c r="HE270" i="2"/>
  <c r="HD270" i="2"/>
  <c r="HC270" i="2"/>
  <c r="HB270" i="2"/>
  <c r="HA270" i="2"/>
  <c r="GZ270" i="2"/>
  <c r="GY270" i="2"/>
  <c r="GX270" i="2"/>
  <c r="GW270" i="2"/>
  <c r="GV270" i="2"/>
  <c r="GU270" i="2"/>
  <c r="GT270" i="2"/>
  <c r="GS270" i="2"/>
  <c r="GR270" i="2"/>
  <c r="GQ270" i="2"/>
  <c r="GP270" i="2"/>
  <c r="GO270" i="2"/>
  <c r="GN270" i="2"/>
  <c r="GM270" i="2"/>
  <c r="GL270" i="2"/>
  <c r="GK270" i="2"/>
  <c r="GJ270" i="2"/>
  <c r="GI270" i="2"/>
  <c r="GH270" i="2"/>
  <c r="GG270" i="2"/>
  <c r="GF270" i="2"/>
  <c r="GE270" i="2"/>
  <c r="GD270" i="2"/>
  <c r="GC270" i="2"/>
  <c r="GB270" i="2"/>
  <c r="GA270" i="2"/>
  <c r="FZ270" i="2"/>
  <c r="FY270" i="2"/>
  <c r="FX270" i="2"/>
  <c r="FW270" i="2"/>
  <c r="FV270" i="2"/>
  <c r="FU270" i="2"/>
  <c r="FT270" i="2"/>
  <c r="FS270" i="2"/>
  <c r="FR270" i="2"/>
  <c r="FQ270" i="2"/>
  <c r="FP270" i="2"/>
  <c r="FO270" i="2"/>
  <c r="F99" i="2"/>
  <c r="FN270" i="2"/>
  <c r="FM270" i="2"/>
  <c r="FL270" i="2"/>
  <c r="FK270" i="2"/>
  <c r="FJ270" i="2"/>
  <c r="FI270" i="2"/>
  <c r="FH270" i="2"/>
  <c r="FG270" i="2"/>
  <c r="FF270" i="2"/>
  <c r="FE270" i="2"/>
  <c r="FD270" i="2"/>
  <c r="FC270" i="2"/>
  <c r="FB270" i="2"/>
  <c r="FA270" i="2"/>
  <c r="EZ270" i="2"/>
  <c r="EY270" i="2"/>
  <c r="EX270" i="2"/>
  <c r="EW270" i="2"/>
  <c r="EV270" i="2"/>
  <c r="EU270" i="2"/>
  <c r="ET270" i="2"/>
  <c r="ES270" i="2"/>
  <c r="ER270" i="2"/>
  <c r="EQ270" i="2"/>
  <c r="EP270" i="2"/>
  <c r="EO270" i="2"/>
  <c r="EN270" i="2"/>
  <c r="EM270" i="2"/>
  <c r="EL270" i="2"/>
  <c r="EK270" i="2"/>
  <c r="EJ270" i="2"/>
  <c r="EI270" i="2"/>
  <c r="EH270" i="2"/>
  <c r="EG270" i="2"/>
  <c r="EF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NK254" i="2"/>
  <c r="NJ254" i="2"/>
  <c r="NI254" i="2"/>
  <c r="NH254" i="2"/>
  <c r="NG254" i="2"/>
  <c r="NF254" i="2"/>
  <c r="NE254" i="2"/>
  <c r="ND254" i="2"/>
  <c r="NC254" i="2"/>
  <c r="NB254" i="2"/>
  <c r="NA254" i="2"/>
  <c r="MZ254" i="2"/>
  <c r="MY254" i="2"/>
  <c r="MX254" i="2"/>
  <c r="MW254" i="2"/>
  <c r="MV254" i="2"/>
  <c r="MU254" i="2"/>
  <c r="MT254" i="2"/>
  <c r="MS254" i="2"/>
  <c r="MR254" i="2"/>
  <c r="MQ254" i="2"/>
  <c r="MP254" i="2"/>
  <c r="MO254" i="2"/>
  <c r="MN254" i="2"/>
  <c r="MM254" i="2"/>
  <c r="ML254" i="2"/>
  <c r="MK254" i="2"/>
  <c r="MJ254" i="2"/>
  <c r="MI254" i="2"/>
  <c r="MH254" i="2"/>
  <c r="MG254" i="2"/>
  <c r="MF254" i="2"/>
  <c r="ME254" i="2"/>
  <c r="MD254" i="2"/>
  <c r="MC254" i="2"/>
  <c r="MB254" i="2"/>
  <c r="MA254" i="2"/>
  <c r="LZ254" i="2"/>
  <c r="LY254" i="2"/>
  <c r="LX254" i="2"/>
  <c r="LW254" i="2"/>
  <c r="LV254" i="2"/>
  <c r="LU254" i="2"/>
  <c r="LT254" i="2"/>
  <c r="LS254" i="2"/>
  <c r="LR254" i="2"/>
  <c r="LQ254" i="2"/>
  <c r="LP254" i="2"/>
  <c r="LO254" i="2"/>
  <c r="LN254" i="2"/>
  <c r="LM254" i="2"/>
  <c r="LL254" i="2"/>
  <c r="LK254" i="2"/>
  <c r="LJ254" i="2"/>
  <c r="LI254" i="2"/>
  <c r="LH254" i="2"/>
  <c r="LG254" i="2"/>
  <c r="LF254" i="2"/>
  <c r="LE254" i="2"/>
  <c r="LD254" i="2"/>
  <c r="LC254" i="2"/>
  <c r="LB254" i="2"/>
  <c r="LA254" i="2"/>
  <c r="KZ254" i="2"/>
  <c r="KY254" i="2"/>
  <c r="KX254" i="2"/>
  <c r="KW254" i="2"/>
  <c r="KV254" i="2"/>
  <c r="KU254" i="2"/>
  <c r="KT254" i="2"/>
  <c r="KS254" i="2"/>
  <c r="KR254" i="2"/>
  <c r="KQ254" i="2"/>
  <c r="KP254" i="2"/>
  <c r="KO254" i="2"/>
  <c r="KN254" i="2"/>
  <c r="KM254" i="2"/>
  <c r="KL254" i="2"/>
  <c r="KK254" i="2"/>
  <c r="KJ254" i="2"/>
  <c r="KI254" i="2"/>
  <c r="KH254" i="2"/>
  <c r="KG254" i="2"/>
  <c r="KF254" i="2"/>
  <c r="KE254" i="2"/>
  <c r="KD254" i="2"/>
  <c r="KC254" i="2"/>
  <c r="KB254" i="2"/>
  <c r="KA254" i="2"/>
  <c r="JZ254" i="2"/>
  <c r="JY254" i="2"/>
  <c r="JX254" i="2"/>
  <c r="JW254" i="2"/>
  <c r="JV254" i="2"/>
  <c r="JU254" i="2"/>
  <c r="JT254" i="2"/>
  <c r="JS254" i="2"/>
  <c r="JR254" i="2"/>
  <c r="JQ254" i="2"/>
  <c r="JP254" i="2"/>
  <c r="JO254" i="2"/>
  <c r="JN254" i="2"/>
  <c r="JM254" i="2"/>
  <c r="JL254" i="2"/>
  <c r="JK254" i="2"/>
  <c r="JJ254" i="2"/>
  <c r="JI254" i="2"/>
  <c r="JH254" i="2"/>
  <c r="JG254" i="2"/>
  <c r="JF254" i="2"/>
  <c r="JE254" i="2"/>
  <c r="JD254" i="2"/>
  <c r="JC254" i="2"/>
  <c r="JB254" i="2"/>
  <c r="JA254" i="2"/>
  <c r="IZ254" i="2"/>
  <c r="IY254" i="2"/>
  <c r="IX254" i="2"/>
  <c r="IW254" i="2"/>
  <c r="IV254" i="2"/>
  <c r="IU254" i="2"/>
  <c r="IT254" i="2"/>
  <c r="IS254" i="2"/>
  <c r="IR254" i="2"/>
  <c r="IQ254" i="2"/>
  <c r="IP254" i="2"/>
  <c r="IO254" i="2"/>
  <c r="IN254" i="2"/>
  <c r="IM254" i="2"/>
  <c r="IL254" i="2"/>
  <c r="IK254" i="2"/>
  <c r="IJ254" i="2"/>
  <c r="II254" i="2"/>
  <c r="IH254" i="2"/>
  <c r="IG254" i="2"/>
  <c r="IF254" i="2"/>
  <c r="IE254" i="2"/>
  <c r="ID254" i="2"/>
  <c r="IC254" i="2"/>
  <c r="IB254" i="2"/>
  <c r="IA254" i="2"/>
  <c r="HZ254" i="2"/>
  <c r="HY254" i="2"/>
  <c r="HX254" i="2"/>
  <c r="HW254" i="2"/>
  <c r="HV254" i="2"/>
  <c r="HU254" i="2"/>
  <c r="HT254" i="2"/>
  <c r="HS254" i="2"/>
  <c r="HR254" i="2"/>
  <c r="HQ254" i="2"/>
  <c r="HP254" i="2"/>
  <c r="HO254" i="2"/>
  <c r="HN254" i="2"/>
  <c r="HM254" i="2"/>
  <c r="HL254" i="2"/>
  <c r="HK254" i="2"/>
  <c r="HJ254" i="2"/>
  <c r="HI254" i="2"/>
  <c r="HH254" i="2"/>
  <c r="HG254" i="2"/>
  <c r="HF254" i="2"/>
  <c r="HE254" i="2"/>
  <c r="HD254" i="2"/>
  <c r="HC254" i="2"/>
  <c r="HB254" i="2"/>
  <c r="HA254" i="2"/>
  <c r="GZ254" i="2"/>
  <c r="GY254" i="2"/>
  <c r="GX254" i="2"/>
  <c r="GW254" i="2"/>
  <c r="GV254" i="2"/>
  <c r="GU254" i="2"/>
  <c r="GT254" i="2"/>
  <c r="GS254" i="2"/>
  <c r="GR254" i="2"/>
  <c r="GQ254" i="2"/>
  <c r="GP254" i="2"/>
  <c r="GO254" i="2"/>
  <c r="GN254" i="2"/>
  <c r="GM254" i="2"/>
  <c r="GL254" i="2"/>
  <c r="GK254" i="2"/>
  <c r="GJ254" i="2"/>
  <c r="GI254" i="2"/>
  <c r="GH254" i="2"/>
  <c r="GG254" i="2"/>
  <c r="GF254" i="2"/>
  <c r="GE254" i="2"/>
  <c r="GD254" i="2"/>
  <c r="GC254" i="2"/>
  <c r="GB254" i="2"/>
  <c r="GA254" i="2"/>
  <c r="FZ254" i="2"/>
  <c r="FY254" i="2"/>
  <c r="FX254" i="2"/>
  <c r="FW254" i="2"/>
  <c r="FV254" i="2"/>
  <c r="FU254" i="2"/>
  <c r="FT254" i="2"/>
  <c r="FS254" i="2"/>
  <c r="FR254" i="2"/>
  <c r="FQ254" i="2"/>
  <c r="FP254" i="2"/>
  <c r="FO254" i="2"/>
  <c r="F83" i="2"/>
  <c r="FN254" i="2"/>
  <c r="FM254" i="2"/>
  <c r="FL254" i="2"/>
  <c r="FK254" i="2"/>
  <c r="FJ254" i="2"/>
  <c r="FI254" i="2"/>
  <c r="FH254" i="2"/>
  <c r="FG254" i="2"/>
  <c r="FF254" i="2"/>
  <c r="FE254" i="2"/>
  <c r="FD254" i="2"/>
  <c r="FC254" i="2"/>
  <c r="FB254" i="2"/>
  <c r="FA254" i="2"/>
  <c r="EZ254" i="2"/>
  <c r="EY254" i="2"/>
  <c r="EX254" i="2"/>
  <c r="EW254" i="2"/>
  <c r="EV254" i="2"/>
  <c r="EU254" i="2"/>
  <c r="ET254" i="2"/>
  <c r="ES254" i="2"/>
  <c r="ER254" i="2"/>
  <c r="EQ254" i="2"/>
  <c r="EP254" i="2"/>
  <c r="EO254" i="2"/>
  <c r="EN254" i="2"/>
  <c r="EM254" i="2"/>
  <c r="EL254" i="2"/>
  <c r="EK254" i="2"/>
  <c r="EJ254" i="2"/>
  <c r="EI254" i="2"/>
  <c r="EH254" i="2"/>
  <c r="EG254" i="2"/>
  <c r="EF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NK238" i="2"/>
  <c r="NJ238" i="2"/>
  <c r="NI238" i="2"/>
  <c r="NH238" i="2"/>
  <c r="NG238" i="2"/>
  <c r="NF238" i="2"/>
  <c r="NE238" i="2"/>
  <c r="ND238" i="2"/>
  <c r="NC238" i="2"/>
  <c r="NB238" i="2"/>
  <c r="NA238" i="2"/>
  <c r="MZ238" i="2"/>
  <c r="MY238" i="2"/>
  <c r="MX238" i="2"/>
  <c r="MW238" i="2"/>
  <c r="MV238" i="2"/>
  <c r="MU238" i="2"/>
  <c r="MT238" i="2"/>
  <c r="MS238" i="2"/>
  <c r="MR238" i="2"/>
  <c r="MQ238" i="2"/>
  <c r="MP238" i="2"/>
  <c r="MO238" i="2"/>
  <c r="MN238" i="2"/>
  <c r="MM238" i="2"/>
  <c r="ML238" i="2"/>
  <c r="MK238" i="2"/>
  <c r="MJ238" i="2"/>
  <c r="MI238" i="2"/>
  <c r="MH238" i="2"/>
  <c r="MG238" i="2"/>
  <c r="MF238" i="2"/>
  <c r="ME238" i="2"/>
  <c r="MD238" i="2"/>
  <c r="MC238" i="2"/>
  <c r="MB238" i="2"/>
  <c r="MA238" i="2"/>
  <c r="LZ238" i="2"/>
  <c r="LY238" i="2"/>
  <c r="LX238" i="2"/>
  <c r="LW238" i="2"/>
  <c r="LV238" i="2"/>
  <c r="LU238" i="2"/>
  <c r="LT238" i="2"/>
  <c r="LS238" i="2"/>
  <c r="LR238" i="2"/>
  <c r="LQ238" i="2"/>
  <c r="LP238" i="2"/>
  <c r="LO238" i="2"/>
  <c r="LN238" i="2"/>
  <c r="LM238" i="2"/>
  <c r="LL238" i="2"/>
  <c r="LK238" i="2"/>
  <c r="LJ238" i="2"/>
  <c r="LI238" i="2"/>
  <c r="LH238" i="2"/>
  <c r="LG238" i="2"/>
  <c r="LF238" i="2"/>
  <c r="LE238" i="2"/>
  <c r="LD238" i="2"/>
  <c r="LC238" i="2"/>
  <c r="LB238" i="2"/>
  <c r="LA238" i="2"/>
  <c r="KZ238" i="2"/>
  <c r="KY238" i="2"/>
  <c r="KX238" i="2"/>
  <c r="KW238" i="2"/>
  <c r="KV238" i="2"/>
  <c r="KU238" i="2"/>
  <c r="KT238" i="2"/>
  <c r="KS238" i="2"/>
  <c r="KR238" i="2"/>
  <c r="KQ238" i="2"/>
  <c r="KP238" i="2"/>
  <c r="KO238" i="2"/>
  <c r="KN238" i="2"/>
  <c r="KM238" i="2"/>
  <c r="KL238" i="2"/>
  <c r="KK238" i="2"/>
  <c r="KJ238" i="2"/>
  <c r="KI238" i="2"/>
  <c r="KH238" i="2"/>
  <c r="KG238" i="2"/>
  <c r="KF238" i="2"/>
  <c r="KE238" i="2"/>
  <c r="KD238" i="2"/>
  <c r="KC238" i="2"/>
  <c r="KB238" i="2"/>
  <c r="KA238" i="2"/>
  <c r="JZ238" i="2"/>
  <c r="JY238" i="2"/>
  <c r="JX238" i="2"/>
  <c r="JW238" i="2"/>
  <c r="JV238" i="2"/>
  <c r="JU238" i="2"/>
  <c r="JT238" i="2"/>
  <c r="JS238" i="2"/>
  <c r="JR238" i="2"/>
  <c r="JQ238" i="2"/>
  <c r="JP238" i="2"/>
  <c r="JO238" i="2"/>
  <c r="JN238" i="2"/>
  <c r="JM238" i="2"/>
  <c r="JL238" i="2"/>
  <c r="JK238" i="2"/>
  <c r="JJ238" i="2"/>
  <c r="JI238" i="2"/>
  <c r="JH238" i="2"/>
  <c r="JG238" i="2"/>
  <c r="JF238" i="2"/>
  <c r="JE238" i="2"/>
  <c r="JD238" i="2"/>
  <c r="JC238" i="2"/>
  <c r="JB238" i="2"/>
  <c r="JA238" i="2"/>
  <c r="IZ238" i="2"/>
  <c r="IY238" i="2"/>
  <c r="IX238" i="2"/>
  <c r="IW238" i="2"/>
  <c r="IV238" i="2"/>
  <c r="IU238" i="2"/>
  <c r="IT238" i="2"/>
  <c r="IS238" i="2"/>
  <c r="IR238" i="2"/>
  <c r="IQ238" i="2"/>
  <c r="IP238" i="2"/>
  <c r="IO238" i="2"/>
  <c r="IN238" i="2"/>
  <c r="IM238" i="2"/>
  <c r="IL238" i="2"/>
  <c r="IK238" i="2"/>
  <c r="IJ238" i="2"/>
  <c r="II238" i="2"/>
  <c r="IH238" i="2"/>
  <c r="IG238" i="2"/>
  <c r="IF238" i="2"/>
  <c r="IE238" i="2"/>
  <c r="ID238" i="2"/>
  <c r="IC238" i="2"/>
  <c r="IB238" i="2"/>
  <c r="IA238" i="2"/>
  <c r="HZ238" i="2"/>
  <c r="HY238" i="2"/>
  <c r="HX238" i="2"/>
  <c r="HW238" i="2"/>
  <c r="HV238" i="2"/>
  <c r="HU238" i="2"/>
  <c r="HT238" i="2"/>
  <c r="HS238" i="2"/>
  <c r="HR238" i="2"/>
  <c r="HQ238" i="2"/>
  <c r="HP238" i="2"/>
  <c r="HO238" i="2"/>
  <c r="HN238" i="2"/>
  <c r="HM238" i="2"/>
  <c r="HL238" i="2"/>
  <c r="HK238" i="2"/>
  <c r="HJ238" i="2"/>
  <c r="HI238" i="2"/>
  <c r="HH238" i="2"/>
  <c r="HG238" i="2"/>
  <c r="HF238" i="2"/>
  <c r="HE238" i="2"/>
  <c r="HD238" i="2"/>
  <c r="HC238" i="2"/>
  <c r="HB238" i="2"/>
  <c r="HA238" i="2"/>
  <c r="GZ238" i="2"/>
  <c r="GY238" i="2"/>
  <c r="GX238" i="2"/>
  <c r="GW238" i="2"/>
  <c r="GV238" i="2"/>
  <c r="GU238" i="2"/>
  <c r="GT238" i="2"/>
  <c r="GS238" i="2"/>
  <c r="GR238" i="2"/>
  <c r="GQ238" i="2"/>
  <c r="GP238" i="2"/>
  <c r="GO238" i="2"/>
  <c r="GN238" i="2"/>
  <c r="GM238" i="2"/>
  <c r="GL238" i="2"/>
  <c r="GK238" i="2"/>
  <c r="GJ238" i="2"/>
  <c r="GI238" i="2"/>
  <c r="GH238" i="2"/>
  <c r="GG238" i="2"/>
  <c r="GF238" i="2"/>
  <c r="GE238" i="2"/>
  <c r="GD238" i="2"/>
  <c r="GC238" i="2"/>
  <c r="GB238" i="2"/>
  <c r="GA238" i="2"/>
  <c r="FZ238" i="2"/>
  <c r="FY238" i="2"/>
  <c r="FX238" i="2"/>
  <c r="FW238" i="2"/>
  <c r="FV238" i="2"/>
  <c r="FU238" i="2"/>
  <c r="FT238" i="2"/>
  <c r="FS238" i="2"/>
  <c r="FR238" i="2"/>
  <c r="FQ238" i="2"/>
  <c r="FP238" i="2"/>
  <c r="FO238" i="2"/>
  <c r="F67" i="2"/>
  <c r="FN238" i="2"/>
  <c r="FM238" i="2"/>
  <c r="FL238" i="2"/>
  <c r="FK238" i="2"/>
  <c r="FJ238" i="2"/>
  <c r="FI238" i="2"/>
  <c r="FH238" i="2"/>
  <c r="FG238" i="2"/>
  <c r="FF238" i="2"/>
  <c r="FE238" i="2"/>
  <c r="FD238" i="2"/>
  <c r="FC238" i="2"/>
  <c r="FB238" i="2"/>
  <c r="FA238" i="2"/>
  <c r="EZ238" i="2"/>
  <c r="EY238" i="2"/>
  <c r="EX238" i="2"/>
  <c r="EW238" i="2"/>
  <c r="EV238" i="2"/>
  <c r="EU238" i="2"/>
  <c r="ET238" i="2"/>
  <c r="ES238" i="2"/>
  <c r="ER238" i="2"/>
  <c r="EQ238" i="2"/>
  <c r="EP238" i="2"/>
  <c r="EO238" i="2"/>
  <c r="EN238" i="2"/>
  <c r="EM238" i="2"/>
  <c r="EL238" i="2"/>
  <c r="EK238" i="2"/>
  <c r="EJ238" i="2"/>
  <c r="EI238" i="2"/>
  <c r="EH238" i="2"/>
  <c r="EG238" i="2"/>
  <c r="EF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NK222" i="2"/>
  <c r="NJ222" i="2"/>
  <c r="NI222" i="2"/>
  <c r="NH222" i="2"/>
  <c r="NG222" i="2"/>
  <c r="NF222" i="2"/>
  <c r="NE222" i="2"/>
  <c r="ND222" i="2"/>
  <c r="NC222" i="2"/>
  <c r="NB222" i="2"/>
  <c r="NA222" i="2"/>
  <c r="MZ222" i="2"/>
  <c r="MY222" i="2"/>
  <c r="MX222" i="2"/>
  <c r="MW222" i="2"/>
  <c r="MV222" i="2"/>
  <c r="MU222" i="2"/>
  <c r="MT222" i="2"/>
  <c r="MS222" i="2"/>
  <c r="MR222" i="2"/>
  <c r="MQ222" i="2"/>
  <c r="MP222" i="2"/>
  <c r="MO222" i="2"/>
  <c r="MN222" i="2"/>
  <c r="MM222" i="2"/>
  <c r="ML222" i="2"/>
  <c r="MK222" i="2"/>
  <c r="MJ222" i="2"/>
  <c r="MI222" i="2"/>
  <c r="MH222" i="2"/>
  <c r="MG222" i="2"/>
  <c r="MF222" i="2"/>
  <c r="ME222" i="2"/>
  <c r="MD222" i="2"/>
  <c r="MC222" i="2"/>
  <c r="MB222" i="2"/>
  <c r="MA222" i="2"/>
  <c r="LZ222" i="2"/>
  <c r="LY222" i="2"/>
  <c r="LX222" i="2"/>
  <c r="LW222" i="2"/>
  <c r="LV222" i="2"/>
  <c r="LU222" i="2"/>
  <c r="LT222" i="2"/>
  <c r="LS222" i="2"/>
  <c r="LR222" i="2"/>
  <c r="LQ222" i="2"/>
  <c r="LP222" i="2"/>
  <c r="LO222" i="2"/>
  <c r="LN222" i="2"/>
  <c r="LM222" i="2"/>
  <c r="LL222" i="2"/>
  <c r="LK222" i="2"/>
  <c r="LJ222" i="2"/>
  <c r="LI222" i="2"/>
  <c r="LH222" i="2"/>
  <c r="LG222" i="2"/>
  <c r="LF222" i="2"/>
  <c r="LE222" i="2"/>
  <c r="LD222" i="2"/>
  <c r="LC222" i="2"/>
  <c r="LB222" i="2"/>
  <c r="LA222" i="2"/>
  <c r="KZ222" i="2"/>
  <c r="KY222" i="2"/>
  <c r="KX222" i="2"/>
  <c r="KW222" i="2"/>
  <c r="KV222" i="2"/>
  <c r="KU222" i="2"/>
  <c r="KT222" i="2"/>
  <c r="KS222" i="2"/>
  <c r="KR222" i="2"/>
  <c r="KQ222" i="2"/>
  <c r="KP222" i="2"/>
  <c r="KO222" i="2"/>
  <c r="KN222" i="2"/>
  <c r="KM222" i="2"/>
  <c r="KL222" i="2"/>
  <c r="KK222" i="2"/>
  <c r="KJ222" i="2"/>
  <c r="KI222" i="2"/>
  <c r="KH222" i="2"/>
  <c r="KG222" i="2"/>
  <c r="KF222" i="2"/>
  <c r="KE222" i="2"/>
  <c r="KD222" i="2"/>
  <c r="KC222" i="2"/>
  <c r="KB222" i="2"/>
  <c r="KA222" i="2"/>
  <c r="JZ222" i="2"/>
  <c r="JY222" i="2"/>
  <c r="JX222" i="2"/>
  <c r="JW222" i="2"/>
  <c r="JV222" i="2"/>
  <c r="JU222" i="2"/>
  <c r="JT222" i="2"/>
  <c r="JS222" i="2"/>
  <c r="JR222" i="2"/>
  <c r="JQ222" i="2"/>
  <c r="JP222" i="2"/>
  <c r="JO222" i="2"/>
  <c r="JN222" i="2"/>
  <c r="JM222" i="2"/>
  <c r="JL222" i="2"/>
  <c r="JK222" i="2"/>
  <c r="JJ222" i="2"/>
  <c r="JI222" i="2"/>
  <c r="JH222" i="2"/>
  <c r="JG222" i="2"/>
  <c r="JF222" i="2"/>
  <c r="JE222" i="2"/>
  <c r="JD222" i="2"/>
  <c r="JC222" i="2"/>
  <c r="JB222" i="2"/>
  <c r="JA222" i="2"/>
  <c r="IZ222" i="2"/>
  <c r="IY222" i="2"/>
  <c r="IX222" i="2"/>
  <c r="IW222" i="2"/>
  <c r="IV222" i="2"/>
  <c r="IU222" i="2"/>
  <c r="IT222" i="2"/>
  <c r="IS222" i="2"/>
  <c r="IR222" i="2"/>
  <c r="IQ222" i="2"/>
  <c r="IP222" i="2"/>
  <c r="IO222" i="2"/>
  <c r="IN222" i="2"/>
  <c r="IM222" i="2"/>
  <c r="IL222" i="2"/>
  <c r="IK222" i="2"/>
  <c r="IJ222" i="2"/>
  <c r="II222" i="2"/>
  <c r="IH222" i="2"/>
  <c r="IG222" i="2"/>
  <c r="IF222" i="2"/>
  <c r="IE222" i="2"/>
  <c r="ID222" i="2"/>
  <c r="IC222" i="2"/>
  <c r="IB222" i="2"/>
  <c r="IA222" i="2"/>
  <c r="HZ222" i="2"/>
  <c r="HY222" i="2"/>
  <c r="HX222" i="2"/>
  <c r="HW222" i="2"/>
  <c r="HV222" i="2"/>
  <c r="HU222" i="2"/>
  <c r="HT222" i="2"/>
  <c r="HS222" i="2"/>
  <c r="HR222" i="2"/>
  <c r="HQ222" i="2"/>
  <c r="HP222" i="2"/>
  <c r="HO222" i="2"/>
  <c r="HN222" i="2"/>
  <c r="HM222" i="2"/>
  <c r="HL222" i="2"/>
  <c r="HK222" i="2"/>
  <c r="HJ222" i="2"/>
  <c r="HI222" i="2"/>
  <c r="HH222" i="2"/>
  <c r="HG222" i="2"/>
  <c r="HF222" i="2"/>
  <c r="HE222" i="2"/>
  <c r="HD222" i="2"/>
  <c r="HC222" i="2"/>
  <c r="HB222" i="2"/>
  <c r="HA222" i="2"/>
  <c r="GZ222" i="2"/>
  <c r="GY222" i="2"/>
  <c r="GX222" i="2"/>
  <c r="GW222" i="2"/>
  <c r="GV222" i="2"/>
  <c r="GU222" i="2"/>
  <c r="GT222" i="2"/>
  <c r="GS222" i="2"/>
  <c r="GR222" i="2"/>
  <c r="GQ222" i="2"/>
  <c r="GP222" i="2"/>
  <c r="GO222" i="2"/>
  <c r="GN222" i="2"/>
  <c r="GM222" i="2"/>
  <c r="GL222" i="2"/>
  <c r="GK222" i="2"/>
  <c r="GJ222" i="2"/>
  <c r="GI222" i="2"/>
  <c r="GH222" i="2"/>
  <c r="GG222" i="2"/>
  <c r="GF222" i="2"/>
  <c r="GE222" i="2"/>
  <c r="GD222" i="2"/>
  <c r="GC222" i="2"/>
  <c r="GB222" i="2"/>
  <c r="GA222" i="2"/>
  <c r="FZ222" i="2"/>
  <c r="FY222" i="2"/>
  <c r="FX222" i="2"/>
  <c r="FW222" i="2"/>
  <c r="FV222" i="2"/>
  <c r="FU222" i="2"/>
  <c r="FT222" i="2"/>
  <c r="FS222" i="2"/>
  <c r="FR222" i="2"/>
  <c r="FQ222" i="2"/>
  <c r="FP222" i="2"/>
  <c r="FO222" i="2"/>
  <c r="F51" i="2"/>
  <c r="FN222" i="2"/>
  <c r="FM222" i="2"/>
  <c r="FL222" i="2"/>
  <c r="FK222" i="2"/>
  <c r="FJ222" i="2"/>
  <c r="FI222" i="2"/>
  <c r="FH222" i="2"/>
  <c r="FG222" i="2"/>
  <c r="FF222" i="2"/>
  <c r="FE222" i="2"/>
  <c r="FD222" i="2"/>
  <c r="FC222" i="2"/>
  <c r="FB222" i="2"/>
  <c r="FA222" i="2"/>
  <c r="EZ222" i="2"/>
  <c r="EY222" i="2"/>
  <c r="EX222" i="2"/>
  <c r="EW222" i="2"/>
  <c r="EV222" i="2"/>
  <c r="EU222" i="2"/>
  <c r="ET222" i="2"/>
  <c r="ES222" i="2"/>
  <c r="ER222" i="2"/>
  <c r="EQ222" i="2"/>
  <c r="EP222" i="2"/>
  <c r="EO222" i="2"/>
  <c r="EN222" i="2"/>
  <c r="EM222" i="2"/>
  <c r="EL222" i="2"/>
  <c r="EK222" i="2"/>
  <c r="EJ222" i="2"/>
  <c r="EI222" i="2"/>
  <c r="EH222" i="2"/>
  <c r="EG222" i="2"/>
  <c r="EF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NK206" i="2"/>
  <c r="NJ206" i="2"/>
  <c r="NI206" i="2"/>
  <c r="NH206" i="2"/>
  <c r="NG206" i="2"/>
  <c r="NF206" i="2"/>
  <c r="NE206" i="2"/>
  <c r="ND206" i="2"/>
  <c r="NC206" i="2"/>
  <c r="NB206" i="2"/>
  <c r="NA206" i="2"/>
  <c r="MZ206" i="2"/>
  <c r="MY206" i="2"/>
  <c r="MX206" i="2"/>
  <c r="MW206" i="2"/>
  <c r="MV206" i="2"/>
  <c r="MU206" i="2"/>
  <c r="MT206" i="2"/>
  <c r="MS206" i="2"/>
  <c r="MR206" i="2"/>
  <c r="MQ206" i="2"/>
  <c r="MP206" i="2"/>
  <c r="MO206" i="2"/>
  <c r="MN206" i="2"/>
  <c r="MM206" i="2"/>
  <c r="ML206" i="2"/>
  <c r="MK206" i="2"/>
  <c r="MJ206" i="2"/>
  <c r="MI206" i="2"/>
  <c r="MH206" i="2"/>
  <c r="MG206" i="2"/>
  <c r="MF206" i="2"/>
  <c r="ME206" i="2"/>
  <c r="MD206" i="2"/>
  <c r="MC206" i="2"/>
  <c r="MB206" i="2"/>
  <c r="MA206" i="2"/>
  <c r="LZ206" i="2"/>
  <c r="LY206" i="2"/>
  <c r="LX206" i="2"/>
  <c r="LW206" i="2"/>
  <c r="LV206" i="2"/>
  <c r="LU206" i="2"/>
  <c r="LT206" i="2"/>
  <c r="LS206" i="2"/>
  <c r="LR206" i="2"/>
  <c r="LQ206" i="2"/>
  <c r="LP206" i="2"/>
  <c r="LO206" i="2"/>
  <c r="LN206" i="2"/>
  <c r="LM206" i="2"/>
  <c r="LL206" i="2"/>
  <c r="LK206" i="2"/>
  <c r="LJ206" i="2"/>
  <c r="LI206" i="2"/>
  <c r="LH206" i="2"/>
  <c r="LG206" i="2"/>
  <c r="LF206" i="2"/>
  <c r="LE206" i="2"/>
  <c r="LD206" i="2"/>
  <c r="LC206" i="2"/>
  <c r="LB206" i="2"/>
  <c r="LA206" i="2"/>
  <c r="KZ206" i="2"/>
  <c r="KY206" i="2"/>
  <c r="KX206" i="2"/>
  <c r="KW206" i="2"/>
  <c r="KV206" i="2"/>
  <c r="KU206" i="2"/>
  <c r="KT206" i="2"/>
  <c r="KS206" i="2"/>
  <c r="KR206" i="2"/>
  <c r="KQ206" i="2"/>
  <c r="KP206" i="2"/>
  <c r="KO206" i="2"/>
  <c r="KN206" i="2"/>
  <c r="KM206" i="2"/>
  <c r="KL206" i="2"/>
  <c r="KK206" i="2"/>
  <c r="KJ206" i="2"/>
  <c r="KI206" i="2"/>
  <c r="KH206" i="2"/>
  <c r="KG206" i="2"/>
  <c r="KF206" i="2"/>
  <c r="KE206" i="2"/>
  <c r="KD206" i="2"/>
  <c r="KC206" i="2"/>
  <c r="KB206" i="2"/>
  <c r="KA206" i="2"/>
  <c r="JZ206" i="2"/>
  <c r="JY206" i="2"/>
  <c r="JX206" i="2"/>
  <c r="JW206" i="2"/>
  <c r="JV206" i="2"/>
  <c r="JU206" i="2"/>
  <c r="JT206" i="2"/>
  <c r="JS206" i="2"/>
  <c r="JR206" i="2"/>
  <c r="JQ206" i="2"/>
  <c r="JP206" i="2"/>
  <c r="JO206" i="2"/>
  <c r="JN206" i="2"/>
  <c r="JM206" i="2"/>
  <c r="JL206" i="2"/>
  <c r="JK206" i="2"/>
  <c r="JJ206" i="2"/>
  <c r="JI206" i="2"/>
  <c r="JH206" i="2"/>
  <c r="JG206" i="2"/>
  <c r="JF206" i="2"/>
  <c r="JE206" i="2"/>
  <c r="JD206" i="2"/>
  <c r="JC206" i="2"/>
  <c r="JB206" i="2"/>
  <c r="JA206" i="2"/>
  <c r="IZ206" i="2"/>
  <c r="IY206" i="2"/>
  <c r="IX206" i="2"/>
  <c r="IW206" i="2"/>
  <c r="IV206" i="2"/>
  <c r="IU206" i="2"/>
  <c r="IT206" i="2"/>
  <c r="IS206" i="2"/>
  <c r="IR206" i="2"/>
  <c r="IQ206" i="2"/>
  <c r="IP206" i="2"/>
  <c r="IO206" i="2"/>
  <c r="IN206" i="2"/>
  <c r="IM206" i="2"/>
  <c r="IL206" i="2"/>
  <c r="IK206" i="2"/>
  <c r="IJ206" i="2"/>
  <c r="II206" i="2"/>
  <c r="IH206" i="2"/>
  <c r="IG206" i="2"/>
  <c r="IF206" i="2"/>
  <c r="IE206" i="2"/>
  <c r="ID206" i="2"/>
  <c r="IC206" i="2"/>
  <c r="IB206" i="2"/>
  <c r="IA206" i="2"/>
  <c r="HZ206" i="2"/>
  <c r="HY206" i="2"/>
  <c r="HX206" i="2"/>
  <c r="HW206" i="2"/>
  <c r="HV206" i="2"/>
  <c r="HU206" i="2"/>
  <c r="HT206" i="2"/>
  <c r="HS206" i="2"/>
  <c r="HR206" i="2"/>
  <c r="HQ206" i="2"/>
  <c r="HP206" i="2"/>
  <c r="HO206" i="2"/>
  <c r="HN206" i="2"/>
  <c r="HM206" i="2"/>
  <c r="HL206" i="2"/>
  <c r="HK206" i="2"/>
  <c r="HJ206" i="2"/>
  <c r="HI206" i="2"/>
  <c r="HH206" i="2"/>
  <c r="HG206" i="2"/>
  <c r="HF206" i="2"/>
  <c r="HE206" i="2"/>
  <c r="HD206" i="2"/>
  <c r="HC206" i="2"/>
  <c r="HB206" i="2"/>
  <c r="HA206" i="2"/>
  <c r="GZ206" i="2"/>
  <c r="GY206" i="2"/>
  <c r="GX206" i="2"/>
  <c r="GW206" i="2"/>
  <c r="GV206" i="2"/>
  <c r="GU206" i="2"/>
  <c r="GT206" i="2"/>
  <c r="GS206" i="2"/>
  <c r="GR206" i="2"/>
  <c r="GQ206" i="2"/>
  <c r="GP206" i="2"/>
  <c r="GO206" i="2"/>
  <c r="GN206" i="2"/>
  <c r="GM206" i="2"/>
  <c r="GL206" i="2"/>
  <c r="GK206" i="2"/>
  <c r="GJ206" i="2"/>
  <c r="GI206" i="2"/>
  <c r="GH206" i="2"/>
  <c r="GG206" i="2"/>
  <c r="GF206" i="2"/>
  <c r="GE206" i="2"/>
  <c r="GD206" i="2"/>
  <c r="GC206" i="2"/>
  <c r="GB206" i="2"/>
  <c r="GA206" i="2"/>
  <c r="FZ206" i="2"/>
  <c r="FY206" i="2"/>
  <c r="FX206" i="2"/>
  <c r="FW206" i="2"/>
  <c r="FV206" i="2"/>
  <c r="FU206" i="2"/>
  <c r="FT206" i="2"/>
  <c r="FS206" i="2"/>
  <c r="FR206" i="2"/>
  <c r="FQ206" i="2"/>
  <c r="FP206" i="2"/>
  <c r="FO206" i="2"/>
  <c r="FN206" i="2"/>
  <c r="FM206" i="2"/>
  <c r="FL206" i="2"/>
  <c r="FK206" i="2"/>
  <c r="FJ206" i="2"/>
  <c r="FI206" i="2"/>
  <c r="FH206" i="2"/>
  <c r="FG206" i="2"/>
  <c r="FF206" i="2"/>
  <c r="FE206" i="2"/>
  <c r="FD206" i="2"/>
  <c r="FC206" i="2"/>
  <c r="FB206" i="2"/>
  <c r="FA206" i="2"/>
  <c r="EZ206" i="2"/>
  <c r="EY206" i="2"/>
  <c r="EX206" i="2"/>
  <c r="EW206" i="2"/>
  <c r="EV206" i="2"/>
  <c r="EU206" i="2"/>
  <c r="ET206" i="2"/>
  <c r="ES206" i="2"/>
  <c r="ER206" i="2"/>
  <c r="EQ206" i="2"/>
  <c r="EP206" i="2"/>
  <c r="EO206" i="2"/>
  <c r="EN206" i="2"/>
  <c r="EM206" i="2"/>
  <c r="EL206" i="2"/>
  <c r="EK206" i="2"/>
  <c r="EJ206" i="2"/>
  <c r="EI206" i="2"/>
  <c r="EH206" i="2"/>
  <c r="F35" i="2"/>
  <c r="EG206" i="2"/>
  <c r="EF206" i="2"/>
  <c r="BP168" i="2" a="1"/>
  <c r="BP168" i="2"/>
  <c r="BP172" i="2"/>
  <c r="BP184" i="2" a="1"/>
  <c r="BP163" i="2"/>
  <c r="BP169" i="2"/>
  <c r="BP170" i="2"/>
  <c r="BP171" i="2"/>
  <c r="BP173" i="2"/>
  <c r="BP176" i="2"/>
  <c r="BP177" i="2"/>
  <c r="BP178" i="2"/>
  <c r="BP179" i="2"/>
  <c r="BP184" i="2"/>
  <c r="BP185" i="2"/>
  <c r="BP186" i="2"/>
  <c r="BP187" i="2"/>
  <c r="BP188" i="2"/>
  <c r="BP189" i="2"/>
  <c r="BP192" i="2"/>
  <c r="BP193" i="2"/>
  <c r="BP194" i="2"/>
  <c r="BP195" i="2"/>
  <c r="BP200" i="2" a="1"/>
  <c r="BP201" i="2"/>
  <c r="BP202" i="2"/>
  <c r="BP203" i="2"/>
  <c r="BP204" i="2"/>
  <c r="BP205" i="2"/>
  <c r="BP200" i="2"/>
  <c r="BP208" i="2"/>
  <c r="BP209" i="2"/>
  <c r="BP210" i="2"/>
  <c r="BP211" i="2"/>
  <c r="BP216" i="2" a="1"/>
  <c r="BP217" i="2"/>
  <c r="BP218" i="2"/>
  <c r="BP219" i="2"/>
  <c r="BP220" i="2"/>
  <c r="BP221" i="2"/>
  <c r="BP216" i="2"/>
  <c r="BP223" i="2"/>
  <c r="BP224" i="2"/>
  <c r="BP225" i="2"/>
  <c r="BP226" i="2"/>
  <c r="EF220" i="2"/>
  <c r="EG220" i="2"/>
  <c r="EH220" i="2"/>
  <c r="EI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AJ220" i="2"/>
  <c r="AK220" i="2"/>
  <c r="AL220" i="2"/>
  <c r="AM220" i="2"/>
  <c r="AN220" i="2"/>
  <c r="AO220" i="2"/>
  <c r="AP220" i="2"/>
  <c r="AQ220" i="2"/>
  <c r="AR220" i="2"/>
  <c r="AS220" i="2"/>
  <c r="AT220" i="2"/>
  <c r="AU220" i="2"/>
  <c r="AV220" i="2"/>
  <c r="AW220" i="2"/>
  <c r="AX220" i="2"/>
  <c r="AY220" i="2"/>
  <c r="AZ220" i="2"/>
  <c r="BA220" i="2"/>
  <c r="BB220" i="2"/>
  <c r="BC220" i="2"/>
  <c r="BD220" i="2"/>
  <c r="BE220" i="2"/>
  <c r="BF220" i="2"/>
  <c r="BG220" i="2"/>
  <c r="BH220" i="2"/>
  <c r="BI220" i="2"/>
  <c r="BJ220" i="2"/>
  <c r="BK220" i="2"/>
  <c r="BL220" i="2"/>
  <c r="BM220" i="2"/>
  <c r="BN220" i="2"/>
  <c r="BO220" i="2"/>
  <c r="EJ220" i="2"/>
  <c r="EK220" i="2"/>
  <c r="EL220" i="2"/>
  <c r="EM220" i="2"/>
  <c r="EN220" i="2"/>
  <c r="EO220" i="2"/>
  <c r="EP220" i="2"/>
  <c r="EQ220" i="2"/>
  <c r="ER220" i="2"/>
  <c r="ES220" i="2"/>
  <c r="ET220" i="2"/>
  <c r="EU220" i="2"/>
  <c r="EV220" i="2"/>
  <c r="EW220" i="2"/>
  <c r="EX220" i="2"/>
  <c r="EY220" i="2"/>
  <c r="EZ220" i="2"/>
  <c r="FA220" i="2"/>
  <c r="FB220" i="2"/>
  <c r="FC220" i="2"/>
  <c r="FD220" i="2"/>
  <c r="FE220" i="2"/>
  <c r="FF220" i="2"/>
  <c r="FG220" i="2"/>
  <c r="FH220" i="2"/>
  <c r="FI220" i="2"/>
  <c r="FJ220" i="2"/>
  <c r="FK220" i="2"/>
  <c r="FL220" i="2"/>
  <c r="FM220" i="2"/>
  <c r="FN220" i="2"/>
  <c r="FO220" i="2"/>
  <c r="FP220" i="2"/>
  <c r="FQ220" i="2"/>
  <c r="FR220" i="2"/>
  <c r="FS220" i="2"/>
  <c r="FT220" i="2"/>
  <c r="FU220" i="2"/>
  <c r="FV220" i="2"/>
  <c r="FW220" i="2"/>
  <c r="FX220" i="2"/>
  <c r="FY220" i="2"/>
  <c r="FZ220" i="2"/>
  <c r="GA220" i="2"/>
  <c r="GB220" i="2"/>
  <c r="GC220" i="2"/>
  <c r="GD220" i="2"/>
  <c r="GE220" i="2"/>
  <c r="GF220" i="2"/>
  <c r="GG220" i="2"/>
  <c r="GH220" i="2"/>
  <c r="GI220" i="2"/>
  <c r="GJ220" i="2"/>
  <c r="GK220" i="2"/>
  <c r="GL220" i="2"/>
  <c r="GM220" i="2"/>
  <c r="GN220" i="2"/>
  <c r="GO220" i="2"/>
  <c r="GP220" i="2"/>
  <c r="GQ220" i="2"/>
  <c r="GR220" i="2"/>
  <c r="GS220" i="2"/>
  <c r="GT220" i="2"/>
  <c r="GU220" i="2"/>
  <c r="GV220" i="2"/>
  <c r="GW220" i="2"/>
  <c r="GX220" i="2"/>
  <c r="GY220" i="2"/>
  <c r="GZ220" i="2"/>
  <c r="HA220" i="2"/>
  <c r="HB220" i="2"/>
  <c r="HC220" i="2"/>
  <c r="HD220" i="2"/>
  <c r="HE220" i="2"/>
  <c r="HF220" i="2"/>
  <c r="HG220" i="2"/>
  <c r="HH220" i="2"/>
  <c r="HI220" i="2"/>
  <c r="HJ220" i="2"/>
  <c r="HK220" i="2"/>
  <c r="HL220" i="2"/>
  <c r="HM220" i="2"/>
  <c r="HN220" i="2"/>
  <c r="HO220" i="2"/>
  <c r="HP220" i="2"/>
  <c r="HQ220" i="2"/>
  <c r="HR220" i="2"/>
  <c r="HS220" i="2"/>
  <c r="HT220" i="2"/>
  <c r="HU220" i="2"/>
  <c r="HV220" i="2"/>
  <c r="HW220" i="2"/>
  <c r="HX220" i="2"/>
  <c r="HY220" i="2"/>
  <c r="HZ220" i="2"/>
  <c r="IA220" i="2"/>
  <c r="IB220" i="2"/>
  <c r="IC220" i="2"/>
  <c r="ID220" i="2"/>
  <c r="IE220" i="2"/>
  <c r="IF220" i="2"/>
  <c r="IG220" i="2"/>
  <c r="IH220" i="2"/>
  <c r="II220" i="2"/>
  <c r="IJ220" i="2"/>
  <c r="IK220" i="2"/>
  <c r="IL220" i="2"/>
  <c r="IM220" i="2"/>
  <c r="IN220" i="2"/>
  <c r="IO220" i="2"/>
  <c r="IP220" i="2"/>
  <c r="IQ220" i="2"/>
  <c r="IR220" i="2"/>
  <c r="IS220" i="2"/>
  <c r="IT220" i="2"/>
  <c r="IU220" i="2"/>
  <c r="IV220" i="2"/>
  <c r="IW220" i="2"/>
  <c r="IX220" i="2"/>
  <c r="IY220" i="2"/>
  <c r="IZ220" i="2"/>
  <c r="JA220" i="2"/>
  <c r="JB220" i="2"/>
  <c r="JC220" i="2"/>
  <c r="JD220" i="2"/>
  <c r="JE220" i="2"/>
  <c r="JF220" i="2"/>
  <c r="JG220" i="2"/>
  <c r="JH220" i="2"/>
  <c r="JI220" i="2"/>
  <c r="JJ220" i="2"/>
  <c r="JK220" i="2"/>
  <c r="JL220" i="2"/>
  <c r="JM220" i="2"/>
  <c r="JN220" i="2"/>
  <c r="JO220" i="2"/>
  <c r="JP220" i="2"/>
  <c r="JQ220" i="2"/>
  <c r="JR220" i="2"/>
  <c r="JS220" i="2"/>
  <c r="JT220" i="2"/>
  <c r="JU220" i="2"/>
  <c r="JV220" i="2"/>
  <c r="JW220" i="2"/>
  <c r="JX220" i="2"/>
  <c r="JY220" i="2"/>
  <c r="JZ220" i="2"/>
  <c r="KA220" i="2"/>
  <c r="KB220" i="2"/>
  <c r="KC220" i="2"/>
  <c r="KD220" i="2"/>
  <c r="KE220" i="2"/>
  <c r="KF220" i="2"/>
  <c r="KG220" i="2"/>
  <c r="KH220" i="2"/>
  <c r="KI220" i="2"/>
  <c r="KJ220" i="2"/>
  <c r="KK220" i="2"/>
  <c r="KL220" i="2"/>
  <c r="KM220" i="2"/>
  <c r="KN220" i="2"/>
  <c r="KO220" i="2"/>
  <c r="KP220" i="2"/>
  <c r="KQ220" i="2"/>
  <c r="KR220" i="2"/>
  <c r="KS220" i="2"/>
  <c r="KT220" i="2"/>
  <c r="KU220" i="2"/>
  <c r="KV220" i="2"/>
  <c r="KW220" i="2"/>
  <c r="KX220" i="2"/>
  <c r="KY220" i="2"/>
  <c r="KZ220" i="2"/>
  <c r="LA220" i="2"/>
  <c r="LB220" i="2"/>
  <c r="LC220" i="2"/>
  <c r="LD220" i="2"/>
  <c r="LE220" i="2"/>
  <c r="LF220" i="2"/>
  <c r="LG220" i="2"/>
  <c r="LH220" i="2"/>
  <c r="LI220" i="2"/>
  <c r="LJ220" i="2"/>
  <c r="LK220" i="2"/>
  <c r="LL220" i="2"/>
  <c r="LM220" i="2"/>
  <c r="LN220" i="2"/>
  <c r="LO220" i="2"/>
  <c r="LP220" i="2"/>
  <c r="LQ220" i="2"/>
  <c r="LR220" i="2"/>
  <c r="LS220" i="2"/>
  <c r="LT220" i="2"/>
  <c r="LU220" i="2"/>
  <c r="LV220" i="2"/>
  <c r="LW220" i="2"/>
  <c r="LX220" i="2"/>
  <c r="LY220" i="2"/>
  <c r="LZ220" i="2"/>
  <c r="MA220" i="2"/>
  <c r="MB220" i="2"/>
  <c r="MC220" i="2"/>
  <c r="MD220" i="2"/>
  <c r="ME220" i="2"/>
  <c r="MF220" i="2"/>
  <c r="MG220" i="2"/>
  <c r="MH220" i="2"/>
  <c r="MI220" i="2"/>
  <c r="MJ220" i="2"/>
  <c r="MK220" i="2"/>
  <c r="ML220" i="2"/>
  <c r="MM220" i="2"/>
  <c r="MN220" i="2"/>
  <c r="MO220" i="2"/>
  <c r="MP220" i="2"/>
  <c r="MQ220" i="2"/>
  <c r="MR220" i="2"/>
  <c r="MS220" i="2"/>
  <c r="MT220" i="2"/>
  <c r="MU220" i="2"/>
  <c r="MV220" i="2"/>
  <c r="MW220" i="2"/>
  <c r="MX220" i="2"/>
  <c r="MY220" i="2"/>
  <c r="MZ220" i="2"/>
  <c r="NA220" i="2"/>
  <c r="NB220" i="2"/>
  <c r="NC220" i="2"/>
  <c r="ND220" i="2"/>
  <c r="NE220" i="2"/>
  <c r="NF220" i="2"/>
  <c r="NG220" i="2"/>
  <c r="NH220" i="2"/>
  <c r="NI220" i="2"/>
  <c r="NJ220" i="2"/>
  <c r="NK220" i="2"/>
  <c r="BP227" i="2"/>
  <c r="BP228" i="2"/>
  <c r="BP232" i="2" a="1"/>
  <c r="BP233" i="2"/>
  <c r="BP234" i="2"/>
  <c r="BP235" i="2"/>
  <c r="BP236" i="2"/>
  <c r="BP237" i="2"/>
  <c r="BP232" i="2"/>
  <c r="BP239" i="2"/>
  <c r="BP240" i="2"/>
  <c r="BP241" i="2"/>
  <c r="BP242" i="2"/>
  <c r="EF236" i="2"/>
  <c r="EG236" i="2"/>
  <c r="EH236" i="2"/>
  <c r="EI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AJ236" i="2"/>
  <c r="AK236" i="2"/>
  <c r="AL236" i="2"/>
  <c r="AM236" i="2"/>
  <c r="AN236" i="2"/>
  <c r="AO236" i="2"/>
  <c r="AP236" i="2"/>
  <c r="AQ236" i="2"/>
  <c r="AR236" i="2"/>
  <c r="AS236" i="2"/>
  <c r="AT236" i="2"/>
  <c r="AU236" i="2"/>
  <c r="AV236" i="2"/>
  <c r="AW236" i="2"/>
  <c r="AX236" i="2"/>
  <c r="AY236" i="2"/>
  <c r="AZ236" i="2"/>
  <c r="BA236" i="2"/>
  <c r="BB236" i="2"/>
  <c r="BC236" i="2"/>
  <c r="BD236" i="2"/>
  <c r="BE236" i="2"/>
  <c r="BF236" i="2"/>
  <c r="BG236" i="2"/>
  <c r="BH236" i="2"/>
  <c r="BI236" i="2"/>
  <c r="BJ236" i="2"/>
  <c r="BK236" i="2"/>
  <c r="BL236" i="2"/>
  <c r="BM236" i="2"/>
  <c r="BN236" i="2"/>
  <c r="BO236" i="2"/>
  <c r="EJ236" i="2"/>
  <c r="EK236" i="2"/>
  <c r="EL236" i="2"/>
  <c r="EM236" i="2"/>
  <c r="EN236" i="2"/>
  <c r="EO236" i="2"/>
  <c r="EP236" i="2"/>
  <c r="EQ236" i="2"/>
  <c r="ER236" i="2"/>
  <c r="ES236" i="2"/>
  <c r="ET236" i="2"/>
  <c r="EU236" i="2"/>
  <c r="EV236" i="2"/>
  <c r="EW236" i="2"/>
  <c r="EX236" i="2"/>
  <c r="EY236" i="2"/>
  <c r="EZ236" i="2"/>
  <c r="FA236" i="2"/>
  <c r="FB236" i="2"/>
  <c r="FC236" i="2"/>
  <c r="FD236" i="2"/>
  <c r="FE236" i="2"/>
  <c r="FF236" i="2"/>
  <c r="FG236" i="2"/>
  <c r="FH236" i="2"/>
  <c r="FI236" i="2"/>
  <c r="FJ236" i="2"/>
  <c r="FK236" i="2"/>
  <c r="FL236" i="2"/>
  <c r="FM236" i="2"/>
  <c r="FN236" i="2"/>
  <c r="FO236" i="2"/>
  <c r="FP236" i="2"/>
  <c r="FQ236" i="2"/>
  <c r="FR236" i="2"/>
  <c r="FS236" i="2"/>
  <c r="FT236" i="2"/>
  <c r="FU236" i="2"/>
  <c r="FV236" i="2"/>
  <c r="FW236" i="2"/>
  <c r="FX236" i="2"/>
  <c r="FY236" i="2"/>
  <c r="FZ236" i="2"/>
  <c r="GA236" i="2"/>
  <c r="GB236" i="2"/>
  <c r="GC236" i="2"/>
  <c r="GD236" i="2"/>
  <c r="GE236" i="2"/>
  <c r="GF236" i="2"/>
  <c r="GG236" i="2"/>
  <c r="GH236" i="2"/>
  <c r="GI236" i="2"/>
  <c r="GJ236" i="2"/>
  <c r="GK236" i="2"/>
  <c r="GL236" i="2"/>
  <c r="GM236" i="2"/>
  <c r="GN236" i="2"/>
  <c r="GO236" i="2"/>
  <c r="GP236" i="2"/>
  <c r="GQ236" i="2"/>
  <c r="GR236" i="2"/>
  <c r="GS236" i="2"/>
  <c r="GT236" i="2"/>
  <c r="GU236" i="2"/>
  <c r="GV236" i="2"/>
  <c r="GW236" i="2"/>
  <c r="GX236" i="2"/>
  <c r="GY236" i="2"/>
  <c r="GZ236" i="2"/>
  <c r="HA236" i="2"/>
  <c r="HB236" i="2"/>
  <c r="HC236" i="2"/>
  <c r="HD236" i="2"/>
  <c r="HE236" i="2"/>
  <c r="HF236" i="2"/>
  <c r="HG236" i="2"/>
  <c r="HH236" i="2"/>
  <c r="HI236" i="2"/>
  <c r="HJ236" i="2"/>
  <c r="HK236" i="2"/>
  <c r="HL236" i="2"/>
  <c r="HM236" i="2"/>
  <c r="HN236" i="2"/>
  <c r="HO236" i="2"/>
  <c r="HP236" i="2"/>
  <c r="HQ236" i="2"/>
  <c r="HR236" i="2"/>
  <c r="HS236" i="2"/>
  <c r="HT236" i="2"/>
  <c r="HU236" i="2"/>
  <c r="HV236" i="2"/>
  <c r="HW236" i="2"/>
  <c r="HX236" i="2"/>
  <c r="HY236" i="2"/>
  <c r="HZ236" i="2"/>
  <c r="IA236" i="2"/>
  <c r="IB236" i="2"/>
  <c r="IC236" i="2"/>
  <c r="ID236" i="2"/>
  <c r="IE236" i="2"/>
  <c r="IF236" i="2"/>
  <c r="IG236" i="2"/>
  <c r="IH236" i="2"/>
  <c r="II236" i="2"/>
  <c r="IJ236" i="2"/>
  <c r="IK236" i="2"/>
  <c r="IL236" i="2"/>
  <c r="IM236" i="2"/>
  <c r="IN236" i="2"/>
  <c r="IO236" i="2"/>
  <c r="IP236" i="2"/>
  <c r="IQ236" i="2"/>
  <c r="IR236" i="2"/>
  <c r="IS236" i="2"/>
  <c r="IT236" i="2"/>
  <c r="IU236" i="2"/>
  <c r="IV236" i="2"/>
  <c r="IW236" i="2"/>
  <c r="IX236" i="2"/>
  <c r="IY236" i="2"/>
  <c r="IZ236" i="2"/>
  <c r="JA236" i="2"/>
  <c r="JB236" i="2"/>
  <c r="JC236" i="2"/>
  <c r="JD236" i="2"/>
  <c r="JE236" i="2"/>
  <c r="JF236" i="2"/>
  <c r="JG236" i="2"/>
  <c r="JH236" i="2"/>
  <c r="JI236" i="2"/>
  <c r="JJ236" i="2"/>
  <c r="JK236" i="2"/>
  <c r="JL236" i="2"/>
  <c r="JM236" i="2"/>
  <c r="JN236" i="2"/>
  <c r="JO236" i="2"/>
  <c r="JP236" i="2"/>
  <c r="JQ236" i="2"/>
  <c r="JR236" i="2"/>
  <c r="JS236" i="2"/>
  <c r="JT236" i="2"/>
  <c r="JU236" i="2"/>
  <c r="JV236" i="2"/>
  <c r="JW236" i="2"/>
  <c r="JX236" i="2"/>
  <c r="JY236" i="2"/>
  <c r="JZ236" i="2"/>
  <c r="KA236" i="2"/>
  <c r="KB236" i="2"/>
  <c r="KC236" i="2"/>
  <c r="KD236" i="2"/>
  <c r="KE236" i="2"/>
  <c r="KF236" i="2"/>
  <c r="KG236" i="2"/>
  <c r="KH236" i="2"/>
  <c r="KI236" i="2"/>
  <c r="KJ236" i="2"/>
  <c r="KK236" i="2"/>
  <c r="KL236" i="2"/>
  <c r="KM236" i="2"/>
  <c r="KN236" i="2"/>
  <c r="KO236" i="2"/>
  <c r="KP236" i="2"/>
  <c r="KQ236" i="2"/>
  <c r="KR236" i="2"/>
  <c r="KS236" i="2"/>
  <c r="KT236" i="2"/>
  <c r="KU236" i="2"/>
  <c r="KV236" i="2"/>
  <c r="KW236" i="2"/>
  <c r="KX236" i="2"/>
  <c r="KY236" i="2"/>
  <c r="KZ236" i="2"/>
  <c r="LA236" i="2"/>
  <c r="LB236" i="2"/>
  <c r="LC236" i="2"/>
  <c r="LD236" i="2"/>
  <c r="LE236" i="2"/>
  <c r="LF236" i="2"/>
  <c r="LG236" i="2"/>
  <c r="LH236" i="2"/>
  <c r="LI236" i="2"/>
  <c r="LJ236" i="2"/>
  <c r="LK236" i="2"/>
  <c r="LL236" i="2"/>
  <c r="LM236" i="2"/>
  <c r="LN236" i="2"/>
  <c r="LO236" i="2"/>
  <c r="LP236" i="2"/>
  <c r="LQ236" i="2"/>
  <c r="LR236" i="2"/>
  <c r="LS236" i="2"/>
  <c r="LT236" i="2"/>
  <c r="LU236" i="2"/>
  <c r="LV236" i="2"/>
  <c r="LW236" i="2"/>
  <c r="LX236" i="2"/>
  <c r="LY236" i="2"/>
  <c r="LZ236" i="2"/>
  <c r="MA236" i="2"/>
  <c r="MB236" i="2"/>
  <c r="MC236" i="2"/>
  <c r="MD236" i="2"/>
  <c r="ME236" i="2"/>
  <c r="MF236" i="2"/>
  <c r="MG236" i="2"/>
  <c r="MH236" i="2"/>
  <c r="MI236" i="2"/>
  <c r="MJ236" i="2"/>
  <c r="MK236" i="2"/>
  <c r="ML236" i="2"/>
  <c r="MM236" i="2"/>
  <c r="MN236" i="2"/>
  <c r="MO236" i="2"/>
  <c r="MP236" i="2"/>
  <c r="MQ236" i="2"/>
  <c r="MR236" i="2"/>
  <c r="MS236" i="2"/>
  <c r="MT236" i="2"/>
  <c r="MU236" i="2"/>
  <c r="MV236" i="2"/>
  <c r="MW236" i="2"/>
  <c r="MX236" i="2"/>
  <c r="MY236" i="2"/>
  <c r="MZ236" i="2"/>
  <c r="NA236" i="2"/>
  <c r="NB236" i="2"/>
  <c r="NC236" i="2"/>
  <c r="ND236" i="2"/>
  <c r="NE236" i="2"/>
  <c r="NF236" i="2"/>
  <c r="NG236" i="2"/>
  <c r="NH236" i="2"/>
  <c r="NI236" i="2"/>
  <c r="NJ236" i="2"/>
  <c r="NK236" i="2"/>
  <c r="BP243" i="2"/>
  <c r="BP244" i="2"/>
  <c r="BP248" i="2" a="1"/>
  <c r="BP249" i="2"/>
  <c r="BP250" i="2"/>
  <c r="BP251" i="2"/>
  <c r="BP252" i="2"/>
  <c r="BP253" i="2"/>
  <c r="BP248" i="2"/>
  <c r="BP255" i="2"/>
  <c r="BP256" i="2"/>
  <c r="BP257" i="2"/>
  <c r="BP258" i="2"/>
  <c r="EF252" i="2"/>
  <c r="EG252" i="2"/>
  <c r="EH252" i="2"/>
  <c r="EI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AJ252" i="2"/>
  <c r="AK252" i="2"/>
  <c r="AL252" i="2"/>
  <c r="AM252" i="2"/>
  <c r="AN252" i="2"/>
  <c r="AO252" i="2"/>
  <c r="AP252" i="2"/>
  <c r="AQ252" i="2"/>
  <c r="AR252" i="2"/>
  <c r="AS252" i="2"/>
  <c r="AT252" i="2"/>
  <c r="AU252" i="2"/>
  <c r="AV252" i="2"/>
  <c r="AW252" i="2"/>
  <c r="AX252" i="2"/>
  <c r="AY252" i="2"/>
  <c r="AZ252" i="2"/>
  <c r="BA252" i="2"/>
  <c r="BB252" i="2"/>
  <c r="BC252" i="2"/>
  <c r="BD252" i="2"/>
  <c r="BE252" i="2"/>
  <c r="BF252" i="2"/>
  <c r="BG252" i="2"/>
  <c r="BH252" i="2"/>
  <c r="BI252" i="2"/>
  <c r="BJ252" i="2"/>
  <c r="BK252" i="2"/>
  <c r="BL252" i="2"/>
  <c r="BM252" i="2"/>
  <c r="BN252" i="2"/>
  <c r="BO252" i="2"/>
  <c r="EJ252" i="2"/>
  <c r="EK252" i="2"/>
  <c r="EL252" i="2"/>
  <c r="EM252" i="2"/>
  <c r="EN252" i="2"/>
  <c r="EO252" i="2"/>
  <c r="EP252" i="2"/>
  <c r="EQ252" i="2"/>
  <c r="ER252" i="2"/>
  <c r="ES252" i="2"/>
  <c r="ET252" i="2"/>
  <c r="EU252" i="2"/>
  <c r="EV252" i="2"/>
  <c r="EW252" i="2"/>
  <c r="EX252" i="2"/>
  <c r="EY252" i="2"/>
  <c r="EZ252" i="2"/>
  <c r="FA252" i="2"/>
  <c r="FB252" i="2"/>
  <c r="FC252" i="2"/>
  <c r="FD252" i="2"/>
  <c r="FE252" i="2"/>
  <c r="FF252" i="2"/>
  <c r="FG252" i="2"/>
  <c r="FH252" i="2"/>
  <c r="FI252" i="2"/>
  <c r="FJ252" i="2"/>
  <c r="FK252" i="2"/>
  <c r="FL252" i="2"/>
  <c r="FM252" i="2"/>
  <c r="FN252" i="2"/>
  <c r="FO252" i="2"/>
  <c r="FP252" i="2"/>
  <c r="FQ252" i="2"/>
  <c r="FR252" i="2"/>
  <c r="FS252" i="2"/>
  <c r="FT252" i="2"/>
  <c r="FU252" i="2"/>
  <c r="FV252" i="2"/>
  <c r="FW252" i="2"/>
  <c r="FX252" i="2"/>
  <c r="FY252" i="2"/>
  <c r="FZ252" i="2"/>
  <c r="GA252" i="2"/>
  <c r="GB252" i="2"/>
  <c r="GC252" i="2"/>
  <c r="GD252" i="2"/>
  <c r="GE252" i="2"/>
  <c r="GF252" i="2"/>
  <c r="GG252" i="2"/>
  <c r="GH252" i="2"/>
  <c r="GI252" i="2"/>
  <c r="GJ252" i="2"/>
  <c r="GK252" i="2"/>
  <c r="GL252" i="2"/>
  <c r="GM252" i="2"/>
  <c r="GN252" i="2"/>
  <c r="GO252" i="2"/>
  <c r="GP252" i="2"/>
  <c r="GQ252" i="2"/>
  <c r="GR252" i="2"/>
  <c r="GS252" i="2"/>
  <c r="GT252" i="2"/>
  <c r="GU252" i="2"/>
  <c r="GV252" i="2"/>
  <c r="GW252" i="2"/>
  <c r="GX252" i="2"/>
  <c r="GY252" i="2"/>
  <c r="GZ252" i="2"/>
  <c r="HA252" i="2"/>
  <c r="HB252" i="2"/>
  <c r="HC252" i="2"/>
  <c r="HD252" i="2"/>
  <c r="HE252" i="2"/>
  <c r="HF252" i="2"/>
  <c r="HG252" i="2"/>
  <c r="HH252" i="2"/>
  <c r="HI252" i="2"/>
  <c r="HJ252" i="2"/>
  <c r="HK252" i="2"/>
  <c r="HL252" i="2"/>
  <c r="HM252" i="2"/>
  <c r="HN252" i="2"/>
  <c r="HO252" i="2"/>
  <c r="HP252" i="2"/>
  <c r="HQ252" i="2"/>
  <c r="HR252" i="2"/>
  <c r="HS252" i="2"/>
  <c r="HT252" i="2"/>
  <c r="HU252" i="2"/>
  <c r="HV252" i="2"/>
  <c r="HW252" i="2"/>
  <c r="HX252" i="2"/>
  <c r="HY252" i="2"/>
  <c r="HZ252" i="2"/>
  <c r="IA252" i="2"/>
  <c r="IB252" i="2"/>
  <c r="IC252" i="2"/>
  <c r="ID252" i="2"/>
  <c r="IE252" i="2"/>
  <c r="IF252" i="2"/>
  <c r="IG252" i="2"/>
  <c r="IH252" i="2"/>
  <c r="II252" i="2"/>
  <c r="IJ252" i="2"/>
  <c r="IK252" i="2"/>
  <c r="IL252" i="2"/>
  <c r="IM252" i="2"/>
  <c r="IN252" i="2"/>
  <c r="IO252" i="2"/>
  <c r="IP252" i="2"/>
  <c r="IQ252" i="2"/>
  <c r="IR252" i="2"/>
  <c r="IS252" i="2"/>
  <c r="IT252" i="2"/>
  <c r="IU252" i="2"/>
  <c r="IV252" i="2"/>
  <c r="IW252" i="2"/>
  <c r="IX252" i="2"/>
  <c r="IY252" i="2"/>
  <c r="IZ252" i="2"/>
  <c r="JA252" i="2"/>
  <c r="JB252" i="2"/>
  <c r="JC252" i="2"/>
  <c r="JD252" i="2"/>
  <c r="JE252" i="2"/>
  <c r="JF252" i="2"/>
  <c r="JG252" i="2"/>
  <c r="JH252" i="2"/>
  <c r="JI252" i="2"/>
  <c r="JJ252" i="2"/>
  <c r="JK252" i="2"/>
  <c r="JL252" i="2"/>
  <c r="JM252" i="2"/>
  <c r="JN252" i="2"/>
  <c r="JO252" i="2"/>
  <c r="JP252" i="2"/>
  <c r="JQ252" i="2"/>
  <c r="JR252" i="2"/>
  <c r="JS252" i="2"/>
  <c r="JT252" i="2"/>
  <c r="JU252" i="2"/>
  <c r="JV252" i="2"/>
  <c r="JW252" i="2"/>
  <c r="JX252" i="2"/>
  <c r="JY252" i="2"/>
  <c r="JZ252" i="2"/>
  <c r="KA252" i="2"/>
  <c r="KB252" i="2"/>
  <c r="KC252" i="2"/>
  <c r="KD252" i="2"/>
  <c r="KE252" i="2"/>
  <c r="KF252" i="2"/>
  <c r="KG252" i="2"/>
  <c r="KH252" i="2"/>
  <c r="KI252" i="2"/>
  <c r="KJ252" i="2"/>
  <c r="KK252" i="2"/>
  <c r="KL252" i="2"/>
  <c r="KM252" i="2"/>
  <c r="KN252" i="2"/>
  <c r="KO252" i="2"/>
  <c r="KP252" i="2"/>
  <c r="KQ252" i="2"/>
  <c r="KR252" i="2"/>
  <c r="KS252" i="2"/>
  <c r="KT252" i="2"/>
  <c r="KU252" i="2"/>
  <c r="KV252" i="2"/>
  <c r="KW252" i="2"/>
  <c r="KX252" i="2"/>
  <c r="KY252" i="2"/>
  <c r="KZ252" i="2"/>
  <c r="LA252" i="2"/>
  <c r="LB252" i="2"/>
  <c r="LC252" i="2"/>
  <c r="LD252" i="2"/>
  <c r="LE252" i="2"/>
  <c r="LF252" i="2"/>
  <c r="LG252" i="2"/>
  <c r="LH252" i="2"/>
  <c r="LI252" i="2"/>
  <c r="LJ252" i="2"/>
  <c r="LK252" i="2"/>
  <c r="LL252" i="2"/>
  <c r="LM252" i="2"/>
  <c r="LN252" i="2"/>
  <c r="LO252" i="2"/>
  <c r="LP252" i="2"/>
  <c r="LQ252" i="2"/>
  <c r="LR252" i="2"/>
  <c r="LS252" i="2"/>
  <c r="LT252" i="2"/>
  <c r="LU252" i="2"/>
  <c r="LV252" i="2"/>
  <c r="LW252" i="2"/>
  <c r="LX252" i="2"/>
  <c r="LY252" i="2"/>
  <c r="LZ252" i="2"/>
  <c r="MA252" i="2"/>
  <c r="MB252" i="2"/>
  <c r="MC252" i="2"/>
  <c r="MD252" i="2"/>
  <c r="ME252" i="2"/>
  <c r="MF252" i="2"/>
  <c r="MG252" i="2"/>
  <c r="MH252" i="2"/>
  <c r="MI252" i="2"/>
  <c r="MJ252" i="2"/>
  <c r="MK252" i="2"/>
  <c r="ML252" i="2"/>
  <c r="MM252" i="2"/>
  <c r="MN252" i="2"/>
  <c r="MO252" i="2"/>
  <c r="MP252" i="2"/>
  <c r="MQ252" i="2"/>
  <c r="MR252" i="2"/>
  <c r="MS252" i="2"/>
  <c r="MT252" i="2"/>
  <c r="MU252" i="2"/>
  <c r="MV252" i="2"/>
  <c r="MW252" i="2"/>
  <c r="MX252" i="2"/>
  <c r="MY252" i="2"/>
  <c r="MZ252" i="2"/>
  <c r="NA252" i="2"/>
  <c r="NB252" i="2"/>
  <c r="NC252" i="2"/>
  <c r="ND252" i="2"/>
  <c r="NE252" i="2"/>
  <c r="NF252" i="2"/>
  <c r="NG252" i="2"/>
  <c r="NH252" i="2"/>
  <c r="NI252" i="2"/>
  <c r="NJ252" i="2"/>
  <c r="NK252" i="2"/>
  <c r="BP259" i="2"/>
  <c r="BP260" i="2"/>
  <c r="BP264" i="2" a="1"/>
  <c r="BP265" i="2"/>
  <c r="BP266" i="2"/>
  <c r="BP267" i="2"/>
  <c r="BP268" i="2"/>
  <c r="BP269" i="2"/>
  <c r="BP264" i="2"/>
  <c r="BP271" i="2"/>
  <c r="BP272" i="2"/>
  <c r="BP273" i="2"/>
  <c r="BP274" i="2"/>
  <c r="EF268" i="2"/>
  <c r="EG268" i="2"/>
  <c r="EH268" i="2"/>
  <c r="EI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AJ268" i="2"/>
  <c r="AK268" i="2"/>
  <c r="AL268" i="2"/>
  <c r="AM268" i="2"/>
  <c r="AN268" i="2"/>
  <c r="AO268" i="2"/>
  <c r="AP268" i="2"/>
  <c r="AQ268" i="2"/>
  <c r="AR268" i="2"/>
  <c r="AS268" i="2"/>
  <c r="AT268" i="2"/>
  <c r="AU268" i="2"/>
  <c r="AV268" i="2"/>
  <c r="AW268" i="2"/>
  <c r="AX268" i="2"/>
  <c r="AY268" i="2"/>
  <c r="AZ268" i="2"/>
  <c r="BA268" i="2"/>
  <c r="BB268" i="2"/>
  <c r="BC268" i="2"/>
  <c r="BD268" i="2"/>
  <c r="BE268" i="2"/>
  <c r="BF268" i="2"/>
  <c r="BG268" i="2"/>
  <c r="BH268" i="2"/>
  <c r="BI268" i="2"/>
  <c r="BJ268" i="2"/>
  <c r="BK268" i="2"/>
  <c r="BL268" i="2"/>
  <c r="BM268" i="2"/>
  <c r="BN268" i="2"/>
  <c r="BO268" i="2"/>
  <c r="EJ268" i="2"/>
  <c r="EK268" i="2"/>
  <c r="EL268" i="2"/>
  <c r="EM268" i="2"/>
  <c r="EN268" i="2"/>
  <c r="EO268" i="2"/>
  <c r="EP268" i="2"/>
  <c r="EQ268" i="2"/>
  <c r="ER268" i="2"/>
  <c r="ES268" i="2"/>
  <c r="ET268" i="2"/>
  <c r="EU268" i="2"/>
  <c r="EV268" i="2"/>
  <c r="EW268" i="2"/>
  <c r="EX268" i="2"/>
  <c r="EY268" i="2"/>
  <c r="EZ268" i="2"/>
  <c r="FA268" i="2"/>
  <c r="FB268" i="2"/>
  <c r="FC268" i="2"/>
  <c r="FD268" i="2"/>
  <c r="FE268" i="2"/>
  <c r="FF268" i="2"/>
  <c r="FG268" i="2"/>
  <c r="FH268" i="2"/>
  <c r="FI268" i="2"/>
  <c r="FJ268" i="2"/>
  <c r="FK268" i="2"/>
  <c r="FL268" i="2"/>
  <c r="FM268" i="2"/>
  <c r="FN268" i="2"/>
  <c r="FO268" i="2"/>
  <c r="FP268" i="2"/>
  <c r="FQ268" i="2"/>
  <c r="FR268" i="2"/>
  <c r="FS268" i="2"/>
  <c r="FT268" i="2"/>
  <c r="FU268" i="2"/>
  <c r="FV268" i="2"/>
  <c r="FW268" i="2"/>
  <c r="FX268" i="2"/>
  <c r="FY268" i="2"/>
  <c r="FZ268" i="2"/>
  <c r="GA268" i="2"/>
  <c r="GB268" i="2"/>
  <c r="GC268" i="2"/>
  <c r="GD268" i="2"/>
  <c r="GE268" i="2"/>
  <c r="GF268" i="2"/>
  <c r="GG268" i="2"/>
  <c r="GH268" i="2"/>
  <c r="GI268" i="2"/>
  <c r="GJ268" i="2"/>
  <c r="GK268" i="2"/>
  <c r="GL268" i="2"/>
  <c r="GM268" i="2"/>
  <c r="GN268" i="2"/>
  <c r="GO268" i="2"/>
  <c r="GP268" i="2"/>
  <c r="GQ268" i="2"/>
  <c r="GR268" i="2"/>
  <c r="GS268" i="2"/>
  <c r="GT268" i="2"/>
  <c r="GU268" i="2"/>
  <c r="GV268" i="2"/>
  <c r="GW268" i="2"/>
  <c r="GX268" i="2"/>
  <c r="GY268" i="2"/>
  <c r="GZ268" i="2"/>
  <c r="HA268" i="2"/>
  <c r="HB268" i="2"/>
  <c r="HC268" i="2"/>
  <c r="HD268" i="2"/>
  <c r="HE268" i="2"/>
  <c r="HF268" i="2"/>
  <c r="HG268" i="2"/>
  <c r="HH268" i="2"/>
  <c r="HI268" i="2"/>
  <c r="HJ268" i="2"/>
  <c r="HK268" i="2"/>
  <c r="HL268" i="2"/>
  <c r="HM268" i="2"/>
  <c r="HN268" i="2"/>
  <c r="HO268" i="2"/>
  <c r="HP268" i="2"/>
  <c r="HQ268" i="2"/>
  <c r="HR268" i="2"/>
  <c r="HS268" i="2"/>
  <c r="HT268" i="2"/>
  <c r="HU268" i="2"/>
  <c r="HV268" i="2"/>
  <c r="HW268" i="2"/>
  <c r="HX268" i="2"/>
  <c r="HY268" i="2"/>
  <c r="HZ268" i="2"/>
  <c r="IA268" i="2"/>
  <c r="IB268" i="2"/>
  <c r="IC268" i="2"/>
  <c r="ID268" i="2"/>
  <c r="IE268" i="2"/>
  <c r="IF268" i="2"/>
  <c r="IG268" i="2"/>
  <c r="IH268" i="2"/>
  <c r="II268" i="2"/>
  <c r="IJ268" i="2"/>
  <c r="IK268" i="2"/>
  <c r="IL268" i="2"/>
  <c r="IM268" i="2"/>
  <c r="IN268" i="2"/>
  <c r="IO268" i="2"/>
  <c r="IP268" i="2"/>
  <c r="IQ268" i="2"/>
  <c r="IR268" i="2"/>
  <c r="IS268" i="2"/>
  <c r="IT268" i="2"/>
  <c r="IU268" i="2"/>
  <c r="IV268" i="2"/>
  <c r="IW268" i="2"/>
  <c r="IX268" i="2"/>
  <c r="IY268" i="2"/>
  <c r="IZ268" i="2"/>
  <c r="JA268" i="2"/>
  <c r="JB268" i="2"/>
  <c r="JC268" i="2"/>
  <c r="JD268" i="2"/>
  <c r="JE268" i="2"/>
  <c r="JF268" i="2"/>
  <c r="JG268" i="2"/>
  <c r="JH268" i="2"/>
  <c r="JI268" i="2"/>
  <c r="JJ268" i="2"/>
  <c r="JK268" i="2"/>
  <c r="JL268" i="2"/>
  <c r="JM268" i="2"/>
  <c r="JN268" i="2"/>
  <c r="JO268" i="2"/>
  <c r="JP268" i="2"/>
  <c r="JQ268" i="2"/>
  <c r="JR268" i="2"/>
  <c r="JS268" i="2"/>
  <c r="JT268" i="2"/>
  <c r="JU268" i="2"/>
  <c r="JV268" i="2"/>
  <c r="JW268" i="2"/>
  <c r="JX268" i="2"/>
  <c r="JY268" i="2"/>
  <c r="JZ268" i="2"/>
  <c r="KA268" i="2"/>
  <c r="KB268" i="2"/>
  <c r="KC268" i="2"/>
  <c r="KD268" i="2"/>
  <c r="KE268" i="2"/>
  <c r="KF268" i="2"/>
  <c r="KG268" i="2"/>
  <c r="KH268" i="2"/>
  <c r="KI268" i="2"/>
  <c r="KJ268" i="2"/>
  <c r="KK268" i="2"/>
  <c r="KL268" i="2"/>
  <c r="KM268" i="2"/>
  <c r="KN268" i="2"/>
  <c r="KO268" i="2"/>
  <c r="KP268" i="2"/>
  <c r="KQ268" i="2"/>
  <c r="KR268" i="2"/>
  <c r="KS268" i="2"/>
  <c r="KT268" i="2"/>
  <c r="KU268" i="2"/>
  <c r="KV268" i="2"/>
  <c r="KW268" i="2"/>
  <c r="KX268" i="2"/>
  <c r="KY268" i="2"/>
  <c r="KZ268" i="2"/>
  <c r="LA268" i="2"/>
  <c r="LB268" i="2"/>
  <c r="LC268" i="2"/>
  <c r="LD268" i="2"/>
  <c r="LE268" i="2"/>
  <c r="LF268" i="2"/>
  <c r="LG268" i="2"/>
  <c r="LH268" i="2"/>
  <c r="LI268" i="2"/>
  <c r="LJ268" i="2"/>
  <c r="LK268" i="2"/>
  <c r="LL268" i="2"/>
  <c r="LM268" i="2"/>
  <c r="LN268" i="2"/>
  <c r="LO268" i="2"/>
  <c r="LP268" i="2"/>
  <c r="LQ268" i="2"/>
  <c r="LR268" i="2"/>
  <c r="LS268" i="2"/>
  <c r="LT268" i="2"/>
  <c r="LU268" i="2"/>
  <c r="LV268" i="2"/>
  <c r="LW268" i="2"/>
  <c r="LX268" i="2"/>
  <c r="LY268" i="2"/>
  <c r="LZ268" i="2"/>
  <c r="MA268" i="2"/>
  <c r="MB268" i="2"/>
  <c r="MC268" i="2"/>
  <c r="MD268" i="2"/>
  <c r="ME268" i="2"/>
  <c r="MF268" i="2"/>
  <c r="MG268" i="2"/>
  <c r="MH268" i="2"/>
  <c r="MI268" i="2"/>
  <c r="MJ268" i="2"/>
  <c r="MK268" i="2"/>
  <c r="ML268" i="2"/>
  <c r="MM268" i="2"/>
  <c r="MN268" i="2"/>
  <c r="MO268" i="2"/>
  <c r="MP268" i="2"/>
  <c r="MQ268" i="2"/>
  <c r="MR268" i="2"/>
  <c r="MS268" i="2"/>
  <c r="MT268" i="2"/>
  <c r="MU268" i="2"/>
  <c r="MV268" i="2"/>
  <c r="MW268" i="2"/>
  <c r="MX268" i="2"/>
  <c r="MY268" i="2"/>
  <c r="MZ268" i="2"/>
  <c r="NA268" i="2"/>
  <c r="NB268" i="2"/>
  <c r="NC268" i="2"/>
  <c r="ND268" i="2"/>
  <c r="NE268" i="2"/>
  <c r="NF268" i="2"/>
  <c r="NG268" i="2"/>
  <c r="NH268" i="2"/>
  <c r="NI268" i="2"/>
  <c r="NJ268" i="2"/>
  <c r="NK268" i="2"/>
  <c r="BP275" i="2"/>
  <c r="BP276" i="2"/>
  <c r="BP280" i="2" a="1"/>
  <c r="BP281" i="2"/>
  <c r="BP282" i="2"/>
  <c r="BP283" i="2"/>
  <c r="BP284" i="2"/>
  <c r="BP285" i="2"/>
  <c r="BP280" i="2"/>
  <c r="BP287" i="2"/>
  <c r="BP288" i="2"/>
  <c r="BP289" i="2"/>
  <c r="BP290" i="2"/>
  <c r="EF284" i="2"/>
  <c r="EG284" i="2"/>
  <c r="EH284" i="2"/>
  <c r="EI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AJ284" i="2"/>
  <c r="AK284" i="2"/>
  <c r="AL284" i="2"/>
  <c r="AM284" i="2"/>
  <c r="AN284" i="2"/>
  <c r="AO284" i="2"/>
  <c r="AP284" i="2"/>
  <c r="AQ284" i="2"/>
  <c r="AR284" i="2"/>
  <c r="AS284" i="2"/>
  <c r="AT284" i="2"/>
  <c r="AU284" i="2"/>
  <c r="AV284" i="2"/>
  <c r="AW284" i="2"/>
  <c r="AX284" i="2"/>
  <c r="AY284" i="2"/>
  <c r="AZ284" i="2"/>
  <c r="BA284" i="2"/>
  <c r="BB284" i="2"/>
  <c r="BC284" i="2"/>
  <c r="BD284" i="2"/>
  <c r="BE284" i="2"/>
  <c r="BF284" i="2"/>
  <c r="BG284" i="2"/>
  <c r="BH284" i="2"/>
  <c r="BI284" i="2"/>
  <c r="BJ284" i="2"/>
  <c r="BK284" i="2"/>
  <c r="BL284" i="2"/>
  <c r="BM284" i="2"/>
  <c r="BN284" i="2"/>
  <c r="BO284" i="2"/>
  <c r="EJ284" i="2"/>
  <c r="EK284" i="2"/>
  <c r="EL284" i="2"/>
  <c r="EM284" i="2"/>
  <c r="EN284" i="2"/>
  <c r="EO284" i="2"/>
  <c r="EP284" i="2"/>
  <c r="EQ284" i="2"/>
  <c r="ER284" i="2"/>
  <c r="ES284" i="2"/>
  <c r="ET284" i="2"/>
  <c r="EU284" i="2"/>
  <c r="EV284" i="2"/>
  <c r="EW284" i="2"/>
  <c r="EX284" i="2"/>
  <c r="EY284" i="2"/>
  <c r="EZ284" i="2"/>
  <c r="FA284" i="2"/>
  <c r="FB284" i="2"/>
  <c r="FC284" i="2"/>
  <c r="FD284" i="2"/>
  <c r="FE284" i="2"/>
  <c r="FF284" i="2"/>
  <c r="FG284" i="2"/>
  <c r="FH284" i="2"/>
  <c r="FI284" i="2"/>
  <c r="FJ284" i="2"/>
  <c r="FK284" i="2"/>
  <c r="FL284" i="2"/>
  <c r="FM284" i="2"/>
  <c r="FN284" i="2"/>
  <c r="FO284" i="2"/>
  <c r="FP284" i="2"/>
  <c r="FQ284" i="2"/>
  <c r="FR284" i="2"/>
  <c r="FS284" i="2"/>
  <c r="FT284" i="2"/>
  <c r="FU284" i="2"/>
  <c r="FV284" i="2"/>
  <c r="FW284" i="2"/>
  <c r="FX284" i="2"/>
  <c r="FY284" i="2"/>
  <c r="FZ284" i="2"/>
  <c r="GA284" i="2"/>
  <c r="GB284" i="2"/>
  <c r="GC284" i="2"/>
  <c r="GD284" i="2"/>
  <c r="GE284" i="2"/>
  <c r="GF284" i="2"/>
  <c r="GG284" i="2"/>
  <c r="GH284" i="2"/>
  <c r="GI284" i="2"/>
  <c r="GJ284" i="2"/>
  <c r="GK284" i="2"/>
  <c r="GL284" i="2"/>
  <c r="GM284" i="2"/>
  <c r="GN284" i="2"/>
  <c r="GO284" i="2"/>
  <c r="GP284" i="2"/>
  <c r="GQ284" i="2"/>
  <c r="GR284" i="2"/>
  <c r="GS284" i="2"/>
  <c r="GT284" i="2"/>
  <c r="GU284" i="2"/>
  <c r="GV284" i="2"/>
  <c r="GW284" i="2"/>
  <c r="GX284" i="2"/>
  <c r="GY284" i="2"/>
  <c r="GZ284" i="2"/>
  <c r="HA284" i="2"/>
  <c r="HB284" i="2"/>
  <c r="HC284" i="2"/>
  <c r="HD284" i="2"/>
  <c r="HE284" i="2"/>
  <c r="HF284" i="2"/>
  <c r="HG284" i="2"/>
  <c r="HH284" i="2"/>
  <c r="HI284" i="2"/>
  <c r="HJ284" i="2"/>
  <c r="HK284" i="2"/>
  <c r="HL284" i="2"/>
  <c r="HM284" i="2"/>
  <c r="HN284" i="2"/>
  <c r="HO284" i="2"/>
  <c r="HP284" i="2"/>
  <c r="HQ284" i="2"/>
  <c r="HR284" i="2"/>
  <c r="HS284" i="2"/>
  <c r="HT284" i="2"/>
  <c r="HU284" i="2"/>
  <c r="HV284" i="2"/>
  <c r="HW284" i="2"/>
  <c r="HX284" i="2"/>
  <c r="HY284" i="2"/>
  <c r="HZ284" i="2"/>
  <c r="IA284" i="2"/>
  <c r="IB284" i="2"/>
  <c r="IC284" i="2"/>
  <c r="ID284" i="2"/>
  <c r="IE284" i="2"/>
  <c r="IF284" i="2"/>
  <c r="IG284" i="2"/>
  <c r="IH284" i="2"/>
  <c r="II284" i="2"/>
  <c r="IJ284" i="2"/>
  <c r="IK284" i="2"/>
  <c r="IL284" i="2"/>
  <c r="IM284" i="2"/>
  <c r="IN284" i="2"/>
  <c r="IO284" i="2"/>
  <c r="IP284" i="2"/>
  <c r="IQ284" i="2"/>
  <c r="IR284" i="2"/>
  <c r="IS284" i="2"/>
  <c r="IT284" i="2"/>
  <c r="IU284" i="2"/>
  <c r="IV284" i="2"/>
  <c r="IW284" i="2"/>
  <c r="IX284" i="2"/>
  <c r="IY284" i="2"/>
  <c r="IZ284" i="2"/>
  <c r="JA284" i="2"/>
  <c r="JB284" i="2"/>
  <c r="JC284" i="2"/>
  <c r="JD284" i="2"/>
  <c r="JE284" i="2"/>
  <c r="JF284" i="2"/>
  <c r="JG284" i="2"/>
  <c r="JH284" i="2"/>
  <c r="JI284" i="2"/>
  <c r="JJ284" i="2"/>
  <c r="JK284" i="2"/>
  <c r="JL284" i="2"/>
  <c r="JM284" i="2"/>
  <c r="JN284" i="2"/>
  <c r="JO284" i="2"/>
  <c r="JP284" i="2"/>
  <c r="JQ284" i="2"/>
  <c r="JR284" i="2"/>
  <c r="JS284" i="2"/>
  <c r="JT284" i="2"/>
  <c r="JU284" i="2"/>
  <c r="JV284" i="2"/>
  <c r="JW284" i="2"/>
  <c r="JX284" i="2"/>
  <c r="JY284" i="2"/>
  <c r="JZ284" i="2"/>
  <c r="KA284" i="2"/>
  <c r="KB284" i="2"/>
  <c r="KC284" i="2"/>
  <c r="KD284" i="2"/>
  <c r="KE284" i="2"/>
  <c r="KF284" i="2"/>
  <c r="KG284" i="2"/>
  <c r="KH284" i="2"/>
  <c r="KI284" i="2"/>
  <c r="KJ284" i="2"/>
  <c r="KK284" i="2"/>
  <c r="KL284" i="2"/>
  <c r="KM284" i="2"/>
  <c r="KN284" i="2"/>
  <c r="KO284" i="2"/>
  <c r="KP284" i="2"/>
  <c r="KQ284" i="2"/>
  <c r="KR284" i="2"/>
  <c r="KS284" i="2"/>
  <c r="KT284" i="2"/>
  <c r="KU284" i="2"/>
  <c r="KV284" i="2"/>
  <c r="KW284" i="2"/>
  <c r="KX284" i="2"/>
  <c r="KY284" i="2"/>
  <c r="KZ284" i="2"/>
  <c r="LA284" i="2"/>
  <c r="LB284" i="2"/>
  <c r="LC284" i="2"/>
  <c r="LD284" i="2"/>
  <c r="LE284" i="2"/>
  <c r="LF284" i="2"/>
  <c r="LG284" i="2"/>
  <c r="LH284" i="2"/>
  <c r="LI284" i="2"/>
  <c r="LJ284" i="2"/>
  <c r="LK284" i="2"/>
  <c r="LL284" i="2"/>
  <c r="LM284" i="2"/>
  <c r="LN284" i="2"/>
  <c r="LO284" i="2"/>
  <c r="LP284" i="2"/>
  <c r="LQ284" i="2"/>
  <c r="LR284" i="2"/>
  <c r="LS284" i="2"/>
  <c r="LT284" i="2"/>
  <c r="LU284" i="2"/>
  <c r="LV284" i="2"/>
  <c r="LW284" i="2"/>
  <c r="LX284" i="2"/>
  <c r="LY284" i="2"/>
  <c r="LZ284" i="2"/>
  <c r="MA284" i="2"/>
  <c r="MB284" i="2"/>
  <c r="MC284" i="2"/>
  <c r="MD284" i="2"/>
  <c r="ME284" i="2"/>
  <c r="MF284" i="2"/>
  <c r="MG284" i="2"/>
  <c r="MH284" i="2"/>
  <c r="MI284" i="2"/>
  <c r="MJ284" i="2"/>
  <c r="MK284" i="2"/>
  <c r="ML284" i="2"/>
  <c r="MM284" i="2"/>
  <c r="MN284" i="2"/>
  <c r="MO284" i="2"/>
  <c r="MP284" i="2"/>
  <c r="MQ284" i="2"/>
  <c r="MR284" i="2"/>
  <c r="MS284" i="2"/>
  <c r="MT284" i="2"/>
  <c r="MU284" i="2"/>
  <c r="MV284" i="2"/>
  <c r="MW284" i="2"/>
  <c r="MX284" i="2"/>
  <c r="MY284" i="2"/>
  <c r="MZ284" i="2"/>
  <c r="NA284" i="2"/>
  <c r="NB284" i="2"/>
  <c r="NC284" i="2"/>
  <c r="ND284" i="2"/>
  <c r="NE284" i="2"/>
  <c r="NF284" i="2"/>
  <c r="NG284" i="2"/>
  <c r="NH284" i="2"/>
  <c r="NI284" i="2"/>
  <c r="NJ284" i="2"/>
  <c r="NK284" i="2"/>
  <c r="BP291" i="2"/>
  <c r="BP292" i="2"/>
  <c r="BP296" i="2" a="1"/>
  <c r="BP297" i="2"/>
  <c r="BP298" i="2"/>
  <c r="BP299" i="2"/>
  <c r="BP300" i="2"/>
  <c r="BP301" i="2"/>
  <c r="BP296" i="2"/>
  <c r="BP303" i="2"/>
  <c r="BP304" i="2"/>
  <c r="BP305" i="2"/>
  <c r="BP306" i="2"/>
  <c r="EF300" i="2"/>
  <c r="EG300" i="2"/>
  <c r="EH300" i="2"/>
  <c r="EI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AJ300" i="2"/>
  <c r="AK300" i="2"/>
  <c r="AL300" i="2"/>
  <c r="AM300" i="2"/>
  <c r="AN300" i="2"/>
  <c r="AO300" i="2"/>
  <c r="AP300" i="2"/>
  <c r="AQ300" i="2"/>
  <c r="AR300" i="2"/>
  <c r="AS300" i="2"/>
  <c r="AT300" i="2"/>
  <c r="AU300" i="2"/>
  <c r="AV300" i="2"/>
  <c r="AW300" i="2"/>
  <c r="AX300" i="2"/>
  <c r="AY300" i="2"/>
  <c r="AZ300" i="2"/>
  <c r="BA300" i="2"/>
  <c r="BB300" i="2"/>
  <c r="BC300" i="2"/>
  <c r="BD300" i="2"/>
  <c r="BE300" i="2"/>
  <c r="BF300" i="2"/>
  <c r="BG300" i="2"/>
  <c r="BH300" i="2"/>
  <c r="BI300" i="2"/>
  <c r="BJ300" i="2"/>
  <c r="BK300" i="2"/>
  <c r="BL300" i="2"/>
  <c r="BM300" i="2"/>
  <c r="BN300" i="2"/>
  <c r="BO300" i="2"/>
  <c r="EJ300" i="2"/>
  <c r="EK300" i="2"/>
  <c r="EL300" i="2"/>
  <c r="EM300" i="2"/>
  <c r="EN300" i="2"/>
  <c r="EO300" i="2"/>
  <c r="EP300" i="2"/>
  <c r="EQ300" i="2"/>
  <c r="ER300" i="2"/>
  <c r="ES300" i="2"/>
  <c r="ET300" i="2"/>
  <c r="EU300" i="2"/>
  <c r="EV300" i="2"/>
  <c r="EW300" i="2"/>
  <c r="EX300" i="2"/>
  <c r="EY300" i="2"/>
  <c r="EZ300" i="2"/>
  <c r="FA300" i="2"/>
  <c r="FB300" i="2"/>
  <c r="FC300" i="2"/>
  <c r="FD300" i="2"/>
  <c r="FE300" i="2"/>
  <c r="FF300" i="2"/>
  <c r="FG300" i="2"/>
  <c r="FH300" i="2"/>
  <c r="FI300" i="2"/>
  <c r="FJ300" i="2"/>
  <c r="FK300" i="2"/>
  <c r="FL300" i="2"/>
  <c r="FM300" i="2"/>
  <c r="FN300" i="2"/>
  <c r="FO300" i="2"/>
  <c r="FP300" i="2"/>
  <c r="FQ300" i="2"/>
  <c r="FR300" i="2"/>
  <c r="FS300" i="2"/>
  <c r="FT300" i="2"/>
  <c r="FU300" i="2"/>
  <c r="FV300" i="2"/>
  <c r="FW300" i="2"/>
  <c r="FX300" i="2"/>
  <c r="FY300" i="2"/>
  <c r="FZ300" i="2"/>
  <c r="GA300" i="2"/>
  <c r="GB300" i="2"/>
  <c r="GC300" i="2"/>
  <c r="GD300" i="2"/>
  <c r="GE300" i="2"/>
  <c r="GF300" i="2"/>
  <c r="GG300" i="2"/>
  <c r="GH300" i="2"/>
  <c r="GI300" i="2"/>
  <c r="GJ300" i="2"/>
  <c r="GK300" i="2"/>
  <c r="GL300" i="2"/>
  <c r="GM300" i="2"/>
  <c r="GN300" i="2"/>
  <c r="GO300" i="2"/>
  <c r="GP300" i="2"/>
  <c r="GQ300" i="2"/>
  <c r="GR300" i="2"/>
  <c r="GS300" i="2"/>
  <c r="GT300" i="2"/>
  <c r="GU300" i="2"/>
  <c r="GV300" i="2"/>
  <c r="GW300" i="2"/>
  <c r="GX300" i="2"/>
  <c r="GY300" i="2"/>
  <c r="GZ300" i="2"/>
  <c r="HA300" i="2"/>
  <c r="HB300" i="2"/>
  <c r="HC300" i="2"/>
  <c r="HD300" i="2"/>
  <c r="HE300" i="2"/>
  <c r="HF300" i="2"/>
  <c r="HG300" i="2"/>
  <c r="HH300" i="2"/>
  <c r="HI300" i="2"/>
  <c r="HJ300" i="2"/>
  <c r="HK300" i="2"/>
  <c r="HL300" i="2"/>
  <c r="HM300" i="2"/>
  <c r="HN300" i="2"/>
  <c r="HO300" i="2"/>
  <c r="HP300" i="2"/>
  <c r="HQ300" i="2"/>
  <c r="HR300" i="2"/>
  <c r="HS300" i="2"/>
  <c r="HT300" i="2"/>
  <c r="HU300" i="2"/>
  <c r="HV300" i="2"/>
  <c r="HW300" i="2"/>
  <c r="HX300" i="2"/>
  <c r="HY300" i="2"/>
  <c r="HZ300" i="2"/>
  <c r="IA300" i="2"/>
  <c r="IB300" i="2"/>
  <c r="IC300" i="2"/>
  <c r="ID300" i="2"/>
  <c r="IE300" i="2"/>
  <c r="IF300" i="2"/>
  <c r="IG300" i="2"/>
  <c r="IH300" i="2"/>
  <c r="II300" i="2"/>
  <c r="IJ300" i="2"/>
  <c r="IK300" i="2"/>
  <c r="IL300" i="2"/>
  <c r="IM300" i="2"/>
  <c r="IN300" i="2"/>
  <c r="IO300" i="2"/>
  <c r="IP300" i="2"/>
  <c r="IQ300" i="2"/>
  <c r="IR300" i="2"/>
  <c r="IS300" i="2"/>
  <c r="IT300" i="2"/>
  <c r="IU300" i="2"/>
  <c r="IV300" i="2"/>
  <c r="IW300" i="2"/>
  <c r="IX300" i="2"/>
  <c r="IY300" i="2"/>
  <c r="IZ300" i="2"/>
  <c r="JA300" i="2"/>
  <c r="JB300" i="2"/>
  <c r="JC300" i="2"/>
  <c r="JD300" i="2"/>
  <c r="JE300" i="2"/>
  <c r="JF300" i="2"/>
  <c r="JG300" i="2"/>
  <c r="JH300" i="2"/>
  <c r="JI300" i="2"/>
  <c r="JJ300" i="2"/>
  <c r="JK300" i="2"/>
  <c r="JL300" i="2"/>
  <c r="JM300" i="2"/>
  <c r="JN300" i="2"/>
  <c r="JO300" i="2"/>
  <c r="JP300" i="2"/>
  <c r="JQ300" i="2"/>
  <c r="JR300" i="2"/>
  <c r="JS300" i="2"/>
  <c r="JT300" i="2"/>
  <c r="JU300" i="2"/>
  <c r="JV300" i="2"/>
  <c r="JW300" i="2"/>
  <c r="JX300" i="2"/>
  <c r="JY300" i="2"/>
  <c r="JZ300" i="2"/>
  <c r="KA300" i="2"/>
  <c r="KB300" i="2"/>
  <c r="KC300" i="2"/>
  <c r="KD300" i="2"/>
  <c r="KE300" i="2"/>
  <c r="KF300" i="2"/>
  <c r="KG300" i="2"/>
  <c r="KH300" i="2"/>
  <c r="KI300" i="2"/>
  <c r="KJ300" i="2"/>
  <c r="KK300" i="2"/>
  <c r="KL300" i="2"/>
  <c r="KM300" i="2"/>
  <c r="KN300" i="2"/>
  <c r="KO300" i="2"/>
  <c r="KP300" i="2"/>
  <c r="KQ300" i="2"/>
  <c r="KR300" i="2"/>
  <c r="KS300" i="2"/>
  <c r="KT300" i="2"/>
  <c r="KU300" i="2"/>
  <c r="KV300" i="2"/>
  <c r="KW300" i="2"/>
  <c r="KX300" i="2"/>
  <c r="KY300" i="2"/>
  <c r="KZ300" i="2"/>
  <c r="LA300" i="2"/>
  <c r="LB300" i="2"/>
  <c r="LC300" i="2"/>
  <c r="LD300" i="2"/>
  <c r="LE300" i="2"/>
  <c r="LF300" i="2"/>
  <c r="LG300" i="2"/>
  <c r="LH300" i="2"/>
  <c r="LI300" i="2"/>
  <c r="LJ300" i="2"/>
  <c r="LK300" i="2"/>
  <c r="LL300" i="2"/>
  <c r="LM300" i="2"/>
  <c r="LN300" i="2"/>
  <c r="LO300" i="2"/>
  <c r="LP300" i="2"/>
  <c r="LQ300" i="2"/>
  <c r="LR300" i="2"/>
  <c r="LS300" i="2"/>
  <c r="LT300" i="2"/>
  <c r="LU300" i="2"/>
  <c r="LV300" i="2"/>
  <c r="LW300" i="2"/>
  <c r="LX300" i="2"/>
  <c r="LY300" i="2"/>
  <c r="LZ300" i="2"/>
  <c r="MA300" i="2"/>
  <c r="MB300" i="2"/>
  <c r="MC300" i="2"/>
  <c r="MD300" i="2"/>
  <c r="ME300" i="2"/>
  <c r="MF300" i="2"/>
  <c r="MG300" i="2"/>
  <c r="MH300" i="2"/>
  <c r="MI300" i="2"/>
  <c r="MJ300" i="2"/>
  <c r="MK300" i="2"/>
  <c r="ML300" i="2"/>
  <c r="MM300" i="2"/>
  <c r="MN300" i="2"/>
  <c r="MO300" i="2"/>
  <c r="MP300" i="2"/>
  <c r="MQ300" i="2"/>
  <c r="MR300" i="2"/>
  <c r="MS300" i="2"/>
  <c r="MT300" i="2"/>
  <c r="MU300" i="2"/>
  <c r="MV300" i="2"/>
  <c r="MW300" i="2"/>
  <c r="MX300" i="2"/>
  <c r="MY300" i="2"/>
  <c r="MZ300" i="2"/>
  <c r="NA300" i="2"/>
  <c r="NB300" i="2"/>
  <c r="NC300" i="2"/>
  <c r="ND300" i="2"/>
  <c r="NE300" i="2"/>
  <c r="NF300" i="2"/>
  <c r="NG300" i="2"/>
  <c r="NH300" i="2"/>
  <c r="NI300" i="2"/>
  <c r="NJ300" i="2"/>
  <c r="NK300" i="2"/>
  <c r="BP307" i="2"/>
  <c r="BP308" i="2"/>
  <c r="BP312" i="2" a="1"/>
  <c r="BP313" i="2"/>
  <c r="BP314" i="2"/>
  <c r="BP315" i="2"/>
  <c r="BP316" i="2"/>
  <c r="BP317" i="2"/>
  <c r="BP312" i="2"/>
  <c r="BP319" i="2"/>
  <c r="BP320" i="2"/>
  <c r="BP321" i="2"/>
  <c r="BP322" i="2"/>
  <c r="EF316" i="2"/>
  <c r="EG316" i="2"/>
  <c r="EH316" i="2"/>
  <c r="EI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X316" i="2"/>
  <c r="Y316" i="2"/>
  <c r="Z316" i="2"/>
  <c r="AA316" i="2"/>
  <c r="AB316" i="2"/>
  <c r="AC316" i="2"/>
  <c r="AD316" i="2"/>
  <c r="AE316" i="2"/>
  <c r="AF316" i="2"/>
  <c r="AG316" i="2"/>
  <c r="AH316" i="2"/>
  <c r="AI316" i="2"/>
  <c r="AJ316" i="2"/>
  <c r="AK316" i="2"/>
  <c r="AL316" i="2"/>
  <c r="AM316" i="2"/>
  <c r="AN316" i="2"/>
  <c r="AO316" i="2"/>
  <c r="AP316" i="2"/>
  <c r="AQ316" i="2"/>
  <c r="AR316" i="2"/>
  <c r="AS316" i="2"/>
  <c r="AT316" i="2"/>
  <c r="AU316" i="2"/>
  <c r="AV316" i="2"/>
  <c r="AW316" i="2"/>
  <c r="AX316" i="2"/>
  <c r="AY316" i="2"/>
  <c r="AZ316" i="2"/>
  <c r="BA316" i="2"/>
  <c r="BB316" i="2"/>
  <c r="BC316" i="2"/>
  <c r="BD316" i="2"/>
  <c r="BE316" i="2"/>
  <c r="BF316" i="2"/>
  <c r="BG316" i="2"/>
  <c r="BH316" i="2"/>
  <c r="BI316" i="2"/>
  <c r="BJ316" i="2"/>
  <c r="BK316" i="2"/>
  <c r="BL316" i="2"/>
  <c r="BM316" i="2"/>
  <c r="BN316" i="2"/>
  <c r="BO316" i="2"/>
  <c r="EJ316" i="2"/>
  <c r="EK316" i="2"/>
  <c r="EL316" i="2"/>
  <c r="EM316" i="2"/>
  <c r="EN316" i="2"/>
  <c r="EO316" i="2"/>
  <c r="EP316" i="2"/>
  <c r="EQ316" i="2"/>
  <c r="ER316" i="2"/>
  <c r="ES316" i="2"/>
  <c r="ET316" i="2"/>
  <c r="EU316" i="2"/>
  <c r="EV316" i="2"/>
  <c r="EW316" i="2"/>
  <c r="EX316" i="2"/>
  <c r="EY316" i="2"/>
  <c r="EZ316" i="2"/>
  <c r="FA316" i="2"/>
  <c r="FB316" i="2"/>
  <c r="FC316" i="2"/>
  <c r="FD316" i="2"/>
  <c r="FE316" i="2"/>
  <c r="FF316" i="2"/>
  <c r="FG316" i="2"/>
  <c r="FH316" i="2"/>
  <c r="FI316" i="2"/>
  <c r="FJ316" i="2"/>
  <c r="FK316" i="2"/>
  <c r="FL316" i="2"/>
  <c r="FM316" i="2"/>
  <c r="FN316" i="2"/>
  <c r="FO316" i="2"/>
  <c r="FP316" i="2"/>
  <c r="FQ316" i="2"/>
  <c r="FR316" i="2"/>
  <c r="FS316" i="2"/>
  <c r="FT316" i="2"/>
  <c r="FU316" i="2"/>
  <c r="FV316" i="2"/>
  <c r="FW316" i="2"/>
  <c r="FX316" i="2"/>
  <c r="FY316" i="2"/>
  <c r="FZ316" i="2"/>
  <c r="GA316" i="2"/>
  <c r="GB316" i="2"/>
  <c r="GC316" i="2"/>
  <c r="GD316" i="2"/>
  <c r="GE316" i="2"/>
  <c r="GF316" i="2"/>
  <c r="GG316" i="2"/>
  <c r="GH316" i="2"/>
  <c r="GI316" i="2"/>
  <c r="GJ316" i="2"/>
  <c r="GK316" i="2"/>
  <c r="GL316" i="2"/>
  <c r="GM316" i="2"/>
  <c r="GN316" i="2"/>
  <c r="GO316" i="2"/>
  <c r="GP316" i="2"/>
  <c r="GQ316" i="2"/>
  <c r="GR316" i="2"/>
  <c r="GS316" i="2"/>
  <c r="GT316" i="2"/>
  <c r="GU316" i="2"/>
  <c r="GV316" i="2"/>
  <c r="GW316" i="2"/>
  <c r="GX316" i="2"/>
  <c r="GY316" i="2"/>
  <c r="GZ316" i="2"/>
  <c r="HA316" i="2"/>
  <c r="HB316" i="2"/>
  <c r="HC316" i="2"/>
  <c r="HD316" i="2"/>
  <c r="HE316" i="2"/>
  <c r="HF316" i="2"/>
  <c r="HG316" i="2"/>
  <c r="HH316" i="2"/>
  <c r="HI316" i="2"/>
  <c r="HJ316" i="2"/>
  <c r="HK316" i="2"/>
  <c r="HL316" i="2"/>
  <c r="HM316" i="2"/>
  <c r="HN316" i="2"/>
  <c r="HO316" i="2"/>
  <c r="HP316" i="2"/>
  <c r="HQ316" i="2"/>
  <c r="HR316" i="2"/>
  <c r="HS316" i="2"/>
  <c r="HT316" i="2"/>
  <c r="HU316" i="2"/>
  <c r="HV316" i="2"/>
  <c r="HW316" i="2"/>
  <c r="HX316" i="2"/>
  <c r="HY316" i="2"/>
  <c r="HZ316" i="2"/>
  <c r="IA316" i="2"/>
  <c r="IB316" i="2"/>
  <c r="IC316" i="2"/>
  <c r="ID316" i="2"/>
  <c r="IE316" i="2"/>
  <c r="IF316" i="2"/>
  <c r="IG316" i="2"/>
  <c r="IH316" i="2"/>
  <c r="II316" i="2"/>
  <c r="IJ316" i="2"/>
  <c r="IK316" i="2"/>
  <c r="IL316" i="2"/>
  <c r="IM316" i="2"/>
  <c r="IN316" i="2"/>
  <c r="IO316" i="2"/>
  <c r="IP316" i="2"/>
  <c r="IQ316" i="2"/>
  <c r="IR316" i="2"/>
  <c r="IS316" i="2"/>
  <c r="IT316" i="2"/>
  <c r="IU316" i="2"/>
  <c r="IV316" i="2"/>
  <c r="IW316" i="2"/>
  <c r="IX316" i="2"/>
  <c r="IY316" i="2"/>
  <c r="IZ316" i="2"/>
  <c r="JA316" i="2"/>
  <c r="JB316" i="2"/>
  <c r="JC316" i="2"/>
  <c r="JD316" i="2"/>
  <c r="JE316" i="2"/>
  <c r="JF316" i="2"/>
  <c r="JG316" i="2"/>
  <c r="JH316" i="2"/>
  <c r="JI316" i="2"/>
  <c r="JJ316" i="2"/>
  <c r="JK316" i="2"/>
  <c r="JL316" i="2"/>
  <c r="JM316" i="2"/>
  <c r="JN316" i="2"/>
  <c r="JO316" i="2"/>
  <c r="JP316" i="2"/>
  <c r="JQ316" i="2"/>
  <c r="JR316" i="2"/>
  <c r="JS316" i="2"/>
  <c r="JT316" i="2"/>
  <c r="JU316" i="2"/>
  <c r="JV316" i="2"/>
  <c r="JW316" i="2"/>
  <c r="JX316" i="2"/>
  <c r="JY316" i="2"/>
  <c r="JZ316" i="2"/>
  <c r="KA316" i="2"/>
  <c r="KB316" i="2"/>
  <c r="KC316" i="2"/>
  <c r="KD316" i="2"/>
  <c r="KE316" i="2"/>
  <c r="KF316" i="2"/>
  <c r="KG316" i="2"/>
  <c r="KH316" i="2"/>
  <c r="KI316" i="2"/>
  <c r="KJ316" i="2"/>
  <c r="KK316" i="2"/>
  <c r="KL316" i="2"/>
  <c r="KM316" i="2"/>
  <c r="KN316" i="2"/>
  <c r="KO316" i="2"/>
  <c r="KP316" i="2"/>
  <c r="KQ316" i="2"/>
  <c r="KR316" i="2"/>
  <c r="KS316" i="2"/>
  <c r="KT316" i="2"/>
  <c r="KU316" i="2"/>
  <c r="KV316" i="2"/>
  <c r="KW316" i="2"/>
  <c r="KX316" i="2"/>
  <c r="KY316" i="2"/>
  <c r="KZ316" i="2"/>
  <c r="LA316" i="2"/>
  <c r="LB316" i="2"/>
  <c r="LC316" i="2"/>
  <c r="LD316" i="2"/>
  <c r="LE316" i="2"/>
  <c r="LF316" i="2"/>
  <c r="LG316" i="2"/>
  <c r="LH316" i="2"/>
  <c r="LI316" i="2"/>
  <c r="LJ316" i="2"/>
  <c r="LK316" i="2"/>
  <c r="LL316" i="2"/>
  <c r="LM316" i="2"/>
  <c r="LN316" i="2"/>
  <c r="LO316" i="2"/>
  <c r="LP316" i="2"/>
  <c r="LQ316" i="2"/>
  <c r="LR316" i="2"/>
  <c r="LS316" i="2"/>
  <c r="LT316" i="2"/>
  <c r="LU316" i="2"/>
  <c r="LV316" i="2"/>
  <c r="LW316" i="2"/>
  <c r="LX316" i="2"/>
  <c r="LY316" i="2"/>
  <c r="LZ316" i="2"/>
  <c r="MA316" i="2"/>
  <c r="MB316" i="2"/>
  <c r="MC316" i="2"/>
  <c r="MD316" i="2"/>
  <c r="ME316" i="2"/>
  <c r="MF316" i="2"/>
  <c r="MG316" i="2"/>
  <c r="MH316" i="2"/>
  <c r="MI316" i="2"/>
  <c r="MJ316" i="2"/>
  <c r="MK316" i="2"/>
  <c r="ML316" i="2"/>
  <c r="MM316" i="2"/>
  <c r="MN316" i="2"/>
  <c r="MO316" i="2"/>
  <c r="MP316" i="2"/>
  <c r="MQ316" i="2"/>
  <c r="MR316" i="2"/>
  <c r="MS316" i="2"/>
  <c r="MT316" i="2"/>
  <c r="MU316" i="2"/>
  <c r="MV316" i="2"/>
  <c r="MW316" i="2"/>
  <c r="MX316" i="2"/>
  <c r="MY316" i="2"/>
  <c r="MZ316" i="2"/>
  <c r="NA316" i="2"/>
  <c r="NB316" i="2"/>
  <c r="NC316" i="2"/>
  <c r="ND316" i="2"/>
  <c r="NE316" i="2"/>
  <c r="NF316" i="2"/>
  <c r="NG316" i="2"/>
  <c r="NH316" i="2"/>
  <c r="NI316" i="2"/>
  <c r="NJ316" i="2"/>
  <c r="NK316" i="2"/>
  <c r="BP323" i="2"/>
  <c r="BP324" i="2"/>
  <c r="BP328" i="2"/>
  <c r="BP329" i="2"/>
  <c r="BP330" i="2"/>
  <c r="BP331" i="2"/>
  <c r="BP332" i="2"/>
  <c r="BP333" i="2"/>
  <c r="BP334" i="2"/>
  <c r="BP335" i="2"/>
  <c r="BP336" i="2"/>
  <c r="BP337" i="2"/>
  <c r="BP338" i="2"/>
  <c r="BP339" i="2"/>
  <c r="BO6" i="4"/>
  <c r="BO7" i="4"/>
  <c r="BO1" i="4"/>
  <c r="BO8" i="4"/>
  <c r="BO168" i="2" a="1"/>
  <c r="BO168" i="2"/>
  <c r="BO172" i="2"/>
  <c r="BO184" i="2" a="1"/>
  <c r="BO163" i="2"/>
  <c r="BO169" i="2"/>
  <c r="BO170" i="2"/>
  <c r="BO171" i="2"/>
  <c r="BO173" i="2"/>
  <c r="BO176" i="2"/>
  <c r="BO177" i="2"/>
  <c r="BO178" i="2"/>
  <c r="BO179" i="2"/>
  <c r="BO184" i="2"/>
  <c r="BO185" i="2"/>
  <c r="BO186" i="2"/>
  <c r="BO187" i="2"/>
  <c r="BO188" i="2"/>
  <c r="BO189" i="2"/>
  <c r="BO192" i="2"/>
  <c r="BO193" i="2"/>
  <c r="BO194" i="2"/>
  <c r="BO195" i="2"/>
  <c r="BO200" i="2" a="1"/>
  <c r="BO201" i="2"/>
  <c r="BO202" i="2"/>
  <c r="BO203" i="2"/>
  <c r="BO204" i="2"/>
  <c r="BO205" i="2"/>
  <c r="BO200" i="2"/>
  <c r="BO208" i="2"/>
  <c r="BO209" i="2"/>
  <c r="BO210" i="2"/>
  <c r="BO211" i="2"/>
  <c r="BO216" i="2" a="1"/>
  <c r="BO217" i="2"/>
  <c r="BO218" i="2"/>
  <c r="BO219" i="2"/>
  <c r="BO221" i="2"/>
  <c r="BO216" i="2"/>
  <c r="BO223" i="2"/>
  <c r="BO224" i="2"/>
  <c r="BO225" i="2"/>
  <c r="BO226" i="2"/>
  <c r="BO227" i="2"/>
  <c r="BO228" i="2"/>
  <c r="BO232" i="2" a="1"/>
  <c r="BO233" i="2"/>
  <c r="BO234" i="2"/>
  <c r="BO235" i="2"/>
  <c r="BO237" i="2"/>
  <c r="BO232" i="2"/>
  <c r="BO239" i="2"/>
  <c r="BO240" i="2"/>
  <c r="BO241" i="2"/>
  <c r="BO242" i="2"/>
  <c r="BO243" i="2"/>
  <c r="BO244" i="2"/>
  <c r="BO248" i="2" a="1"/>
  <c r="BO249" i="2"/>
  <c r="BO250" i="2"/>
  <c r="BO251" i="2"/>
  <c r="BO253" i="2"/>
  <c r="BO248" i="2"/>
  <c r="BO255" i="2"/>
  <c r="BO256" i="2"/>
  <c r="BO257" i="2"/>
  <c r="BO258" i="2"/>
  <c r="BO259" i="2"/>
  <c r="BO260" i="2"/>
  <c r="BO264" i="2" a="1"/>
  <c r="BO265" i="2"/>
  <c r="BO266" i="2"/>
  <c r="BO267" i="2"/>
  <c r="BO269" i="2"/>
  <c r="BO264" i="2"/>
  <c r="BO271" i="2"/>
  <c r="BO272" i="2"/>
  <c r="BO273" i="2"/>
  <c r="BO274" i="2"/>
  <c r="BO275" i="2"/>
  <c r="BO276" i="2"/>
  <c r="BO280" i="2" a="1"/>
  <c r="BO281" i="2"/>
  <c r="BO282" i="2"/>
  <c r="BO283" i="2"/>
  <c r="BO285" i="2"/>
  <c r="BO280" i="2"/>
  <c r="BO287" i="2"/>
  <c r="BO288" i="2"/>
  <c r="BO289" i="2"/>
  <c r="BO290" i="2"/>
  <c r="BO291" i="2"/>
  <c r="BO292" i="2"/>
  <c r="BO296" i="2" a="1"/>
  <c r="BO297" i="2"/>
  <c r="BO298" i="2"/>
  <c r="BO299" i="2"/>
  <c r="BO301" i="2"/>
  <c r="BO296" i="2"/>
  <c r="BO303" i="2"/>
  <c r="BO304" i="2"/>
  <c r="BO305" i="2"/>
  <c r="BO306" i="2"/>
  <c r="BO307" i="2"/>
  <c r="BO308" i="2"/>
  <c r="BO312" i="2" a="1"/>
  <c r="BO313" i="2"/>
  <c r="BO314" i="2"/>
  <c r="BO315" i="2"/>
  <c r="BO317" i="2"/>
  <c r="BO312" i="2"/>
  <c r="BO319" i="2"/>
  <c r="BO320" i="2"/>
  <c r="BO321" i="2"/>
  <c r="BO322" i="2"/>
  <c r="BO323" i="2"/>
  <c r="BO324" i="2"/>
  <c r="BO328" i="2"/>
  <c r="BO329" i="2"/>
  <c r="BO330" i="2"/>
  <c r="BO331" i="2"/>
  <c r="BO332" i="2"/>
  <c r="BO333" i="2"/>
  <c r="BO334" i="2"/>
  <c r="BO335" i="2"/>
  <c r="BO336" i="2"/>
  <c r="BO337" i="2"/>
  <c r="BO338" i="2"/>
  <c r="BO339" i="2"/>
  <c r="BN6" i="4"/>
  <c r="BN7" i="4"/>
  <c r="BN1" i="4"/>
  <c r="BN8" i="4"/>
  <c r="BN168" i="2" a="1"/>
  <c r="BN168" i="2"/>
  <c r="BN172" i="2"/>
  <c r="BN184" i="2" a="1"/>
  <c r="BN163" i="2"/>
  <c r="BN169" i="2"/>
  <c r="BN170" i="2"/>
  <c r="BN171" i="2"/>
  <c r="BN173" i="2"/>
  <c r="BN176" i="2"/>
  <c r="BN177" i="2"/>
  <c r="BN178" i="2"/>
  <c r="BN179" i="2"/>
  <c r="BN184" i="2"/>
  <c r="BN185" i="2"/>
  <c r="BN186" i="2"/>
  <c r="BN187" i="2"/>
  <c r="BN188" i="2"/>
  <c r="BN189" i="2"/>
  <c r="BN192" i="2"/>
  <c r="BN193" i="2"/>
  <c r="BN194" i="2"/>
  <c r="BN195" i="2"/>
  <c r="BN200" i="2" a="1"/>
  <c r="BN201" i="2"/>
  <c r="BN202" i="2"/>
  <c r="BN203" i="2"/>
  <c r="BN204" i="2"/>
  <c r="BN205" i="2"/>
  <c r="BN200" i="2"/>
  <c r="BN208" i="2"/>
  <c r="BN209" i="2"/>
  <c r="BN210" i="2"/>
  <c r="BN211" i="2"/>
  <c r="BN216" i="2" a="1"/>
  <c r="BN217" i="2"/>
  <c r="BN218" i="2"/>
  <c r="BN219" i="2"/>
  <c r="BN221" i="2"/>
  <c r="BN216" i="2"/>
  <c r="BN223" i="2"/>
  <c r="BN224" i="2"/>
  <c r="BN225" i="2"/>
  <c r="BN226" i="2"/>
  <c r="BN227" i="2"/>
  <c r="BN228" i="2"/>
  <c r="BN232" i="2" a="1"/>
  <c r="BN233" i="2"/>
  <c r="BN234" i="2"/>
  <c r="BN235" i="2"/>
  <c r="BN237" i="2"/>
  <c r="BN232" i="2"/>
  <c r="BN239" i="2"/>
  <c r="BN240" i="2"/>
  <c r="BN241" i="2"/>
  <c r="BN242" i="2"/>
  <c r="BN243" i="2"/>
  <c r="BN244" i="2"/>
  <c r="BN248" i="2" a="1"/>
  <c r="BN249" i="2"/>
  <c r="BN250" i="2"/>
  <c r="BN251" i="2"/>
  <c r="BN253" i="2"/>
  <c r="BN248" i="2"/>
  <c r="BN255" i="2"/>
  <c r="BN256" i="2"/>
  <c r="BN257" i="2"/>
  <c r="BN258" i="2"/>
  <c r="BN259" i="2"/>
  <c r="BN260" i="2"/>
  <c r="BN264" i="2" a="1"/>
  <c r="BN265" i="2"/>
  <c r="BN266" i="2"/>
  <c r="BN267" i="2"/>
  <c r="BN269" i="2"/>
  <c r="BN264" i="2"/>
  <c r="BN271" i="2"/>
  <c r="BN272" i="2"/>
  <c r="BN273" i="2"/>
  <c r="BN274" i="2"/>
  <c r="BN275" i="2"/>
  <c r="BN276" i="2"/>
  <c r="BN280" i="2" a="1"/>
  <c r="BN281" i="2"/>
  <c r="BN282" i="2"/>
  <c r="BN283" i="2"/>
  <c r="BN285" i="2"/>
  <c r="BN280" i="2"/>
  <c r="BN287" i="2"/>
  <c r="BN288" i="2"/>
  <c r="BN289" i="2"/>
  <c r="BN290" i="2"/>
  <c r="BN291" i="2"/>
  <c r="BN292" i="2"/>
  <c r="BN296" i="2" a="1"/>
  <c r="BN297" i="2"/>
  <c r="BN298" i="2"/>
  <c r="BN299" i="2"/>
  <c r="BN301" i="2"/>
  <c r="BN296" i="2"/>
  <c r="BN303" i="2"/>
  <c r="BN304" i="2"/>
  <c r="BN305" i="2"/>
  <c r="BN306" i="2"/>
  <c r="BN307" i="2"/>
  <c r="BN308" i="2"/>
  <c r="BN312" i="2" a="1"/>
  <c r="BN313" i="2"/>
  <c r="BN314" i="2"/>
  <c r="BN315" i="2"/>
  <c r="BN317" i="2"/>
  <c r="BN312" i="2"/>
  <c r="BN319" i="2"/>
  <c r="BN320" i="2"/>
  <c r="BN321" i="2"/>
  <c r="BN322" i="2"/>
  <c r="BN323" i="2"/>
  <c r="BN324" i="2"/>
  <c r="BN328" i="2"/>
  <c r="BN329" i="2"/>
  <c r="BN330" i="2"/>
  <c r="BN331" i="2"/>
  <c r="BN332" i="2"/>
  <c r="BN333" i="2"/>
  <c r="BN334" i="2"/>
  <c r="BN335" i="2"/>
  <c r="BN336" i="2"/>
  <c r="BN337" i="2"/>
  <c r="BN338" i="2"/>
  <c r="BN339" i="2"/>
  <c r="BM6" i="4"/>
  <c r="BM7" i="4"/>
  <c r="BM1" i="4"/>
  <c r="BM8" i="4"/>
  <c r="BM168" i="2" a="1"/>
  <c r="BM168" i="2"/>
  <c r="BM172" i="2"/>
  <c r="BM184" i="2" a="1"/>
  <c r="BM163" i="2"/>
  <c r="BM169" i="2"/>
  <c r="BM170" i="2"/>
  <c r="BM171" i="2"/>
  <c r="BM173" i="2"/>
  <c r="BM176" i="2"/>
  <c r="BM177" i="2"/>
  <c r="BM178" i="2"/>
  <c r="BM179" i="2"/>
  <c r="BM184" i="2"/>
  <c r="BM185" i="2"/>
  <c r="BM186" i="2"/>
  <c r="BM187" i="2"/>
  <c r="BM188" i="2"/>
  <c r="BM189" i="2"/>
  <c r="BM192" i="2"/>
  <c r="BM193" i="2"/>
  <c r="BM194" i="2"/>
  <c r="BM195" i="2"/>
  <c r="BM200" i="2" a="1"/>
  <c r="BM201" i="2"/>
  <c r="BM202" i="2"/>
  <c r="BM203" i="2"/>
  <c r="BM204" i="2"/>
  <c r="BM205" i="2"/>
  <c r="BM200" i="2"/>
  <c r="BM208" i="2"/>
  <c r="BM209" i="2"/>
  <c r="BM210" i="2"/>
  <c r="BM211" i="2"/>
  <c r="N52" i="2"/>
  <c r="N53" i="2"/>
  <c r="N54" i="2"/>
  <c r="N55" i="2"/>
  <c r="N56" i="2"/>
  <c r="N57" i="2"/>
  <c r="N58" i="2"/>
  <c r="BM216" i="2" a="1"/>
  <c r="BM218" i="2"/>
  <c r="BM219" i="2"/>
  <c r="BM221" i="2"/>
  <c r="BM216" i="2"/>
  <c r="BM224" i="2"/>
  <c r="BM225" i="2"/>
  <c r="BM226" i="2"/>
  <c r="BM227" i="2"/>
  <c r="N68" i="2"/>
  <c r="N69" i="2"/>
  <c r="N70" i="2"/>
  <c r="N71" i="2"/>
  <c r="N72" i="2"/>
  <c r="N73" i="2"/>
  <c r="N74" i="2"/>
  <c r="BM232" i="2" a="1"/>
  <c r="BM234" i="2"/>
  <c r="BM235" i="2"/>
  <c r="BM237" i="2"/>
  <c r="BM232" i="2"/>
  <c r="BM240" i="2"/>
  <c r="BM241" i="2"/>
  <c r="BM242" i="2"/>
  <c r="BM243" i="2"/>
  <c r="N84" i="2"/>
  <c r="N85" i="2"/>
  <c r="N86" i="2"/>
  <c r="N87" i="2"/>
  <c r="N88" i="2"/>
  <c r="N89" i="2"/>
  <c r="N90" i="2"/>
  <c r="BM248" i="2" a="1"/>
  <c r="BM250" i="2"/>
  <c r="BM251" i="2"/>
  <c r="BM253" i="2"/>
  <c r="BM248" i="2"/>
  <c r="BM256" i="2"/>
  <c r="BM257" i="2"/>
  <c r="BM258" i="2"/>
  <c r="BM259" i="2"/>
  <c r="N100" i="2"/>
  <c r="N101" i="2"/>
  <c r="N102" i="2"/>
  <c r="N103" i="2"/>
  <c r="N104" i="2"/>
  <c r="N105" i="2"/>
  <c r="N106" i="2"/>
  <c r="BM264" i="2" a="1"/>
  <c r="BM266" i="2"/>
  <c r="BM267" i="2"/>
  <c r="BM269" i="2"/>
  <c r="BM264" i="2"/>
  <c r="BM272" i="2"/>
  <c r="BM273" i="2"/>
  <c r="BM274" i="2"/>
  <c r="BM275" i="2"/>
  <c r="N116" i="2"/>
  <c r="N117" i="2"/>
  <c r="N118" i="2"/>
  <c r="N119" i="2"/>
  <c r="N120" i="2"/>
  <c r="N121" i="2"/>
  <c r="N122" i="2"/>
  <c r="BM280" i="2" a="1"/>
  <c r="BM282" i="2"/>
  <c r="BM283" i="2"/>
  <c r="BM285" i="2"/>
  <c r="BM280" i="2"/>
  <c r="BM288" i="2"/>
  <c r="BM289" i="2"/>
  <c r="BM290" i="2"/>
  <c r="BM291" i="2"/>
  <c r="N132" i="2"/>
  <c r="N133" i="2"/>
  <c r="N134" i="2"/>
  <c r="N135" i="2"/>
  <c r="N136" i="2"/>
  <c r="N137" i="2"/>
  <c r="N138" i="2"/>
  <c r="BM296" i="2" a="1"/>
  <c r="BM298" i="2"/>
  <c r="BM299" i="2"/>
  <c r="BM301" i="2"/>
  <c r="BM296" i="2"/>
  <c r="BM304" i="2"/>
  <c r="BM305" i="2"/>
  <c r="BM306" i="2"/>
  <c r="BM307" i="2"/>
  <c r="N148" i="2"/>
  <c r="N149" i="2"/>
  <c r="N150" i="2"/>
  <c r="N151" i="2"/>
  <c r="N152" i="2"/>
  <c r="N153" i="2"/>
  <c r="N154" i="2"/>
  <c r="BM312" i="2" a="1"/>
  <c r="BM314" i="2"/>
  <c r="BM315" i="2"/>
  <c r="BM317" i="2"/>
  <c r="BM312" i="2"/>
  <c r="BM320" i="2"/>
  <c r="BM321" i="2"/>
  <c r="BM322" i="2"/>
  <c r="BM323" i="2"/>
  <c r="BM328" i="2"/>
  <c r="BM329" i="2"/>
  <c r="BM330" i="2"/>
  <c r="BM331" i="2"/>
  <c r="BM332" i="2"/>
  <c r="BM333" i="2"/>
  <c r="BM334" i="2"/>
  <c r="BM335" i="2"/>
  <c r="BM336" i="2"/>
  <c r="BM337" i="2"/>
  <c r="BM338" i="2"/>
  <c r="BM339" i="2"/>
  <c r="BL6" i="4"/>
  <c r="BL7" i="4"/>
  <c r="BL1" i="4"/>
  <c r="BL8" i="4"/>
  <c r="BL168" i="2" a="1"/>
  <c r="BL168" i="2"/>
  <c r="BL172" i="2"/>
  <c r="BL184" i="2" a="1"/>
  <c r="BL163" i="2"/>
  <c r="BL169" i="2"/>
  <c r="BL170" i="2"/>
  <c r="BL171" i="2"/>
  <c r="BL173" i="2"/>
  <c r="BL176" i="2"/>
  <c r="BL177" i="2"/>
  <c r="BL178" i="2"/>
  <c r="BL179" i="2"/>
  <c r="BL184" i="2"/>
  <c r="BL185" i="2"/>
  <c r="BL186" i="2"/>
  <c r="BL187" i="2"/>
  <c r="BL188" i="2"/>
  <c r="BL189" i="2"/>
  <c r="BL192" i="2"/>
  <c r="BL193" i="2"/>
  <c r="BL194" i="2"/>
  <c r="BL195" i="2"/>
  <c r="BL200" i="2" a="1"/>
  <c r="BL201" i="2"/>
  <c r="BL202" i="2"/>
  <c r="BL203" i="2"/>
  <c r="BL204" i="2"/>
  <c r="BL205" i="2"/>
  <c r="BL200" i="2"/>
  <c r="BL208" i="2"/>
  <c r="BL209" i="2"/>
  <c r="BL210" i="2"/>
  <c r="BL211" i="2"/>
  <c r="BL216" i="2" a="1"/>
  <c r="BL218" i="2"/>
  <c r="BL219" i="2"/>
  <c r="BL221" i="2"/>
  <c r="BL216" i="2"/>
  <c r="BL224" i="2"/>
  <c r="BL225" i="2"/>
  <c r="BL226" i="2"/>
  <c r="BL227" i="2"/>
  <c r="BL232" i="2" a="1"/>
  <c r="BL234" i="2"/>
  <c r="BL235" i="2"/>
  <c r="BL237" i="2"/>
  <c r="BL232" i="2"/>
  <c r="BL240" i="2"/>
  <c r="BL241" i="2"/>
  <c r="BL242" i="2"/>
  <c r="BL243" i="2"/>
  <c r="BL248" i="2" a="1"/>
  <c r="BL250" i="2"/>
  <c r="BL251" i="2"/>
  <c r="BL253" i="2"/>
  <c r="BL248" i="2"/>
  <c r="BL256" i="2"/>
  <c r="BL257" i="2"/>
  <c r="BL258" i="2"/>
  <c r="BL259" i="2"/>
  <c r="BL264" i="2" a="1"/>
  <c r="BL266" i="2"/>
  <c r="BL267" i="2"/>
  <c r="BL269" i="2"/>
  <c r="BL264" i="2"/>
  <c r="BL272" i="2"/>
  <c r="BL273" i="2"/>
  <c r="BL274" i="2"/>
  <c r="BL275" i="2"/>
  <c r="BL280" i="2" a="1"/>
  <c r="BL282" i="2"/>
  <c r="BL283" i="2"/>
  <c r="BL285" i="2"/>
  <c r="BL280" i="2"/>
  <c r="BL288" i="2"/>
  <c r="BL289" i="2"/>
  <c r="BL290" i="2"/>
  <c r="BL291" i="2"/>
  <c r="BL296" i="2" a="1"/>
  <c r="BL298" i="2"/>
  <c r="BL299" i="2"/>
  <c r="BL301" i="2"/>
  <c r="BL296" i="2"/>
  <c r="BL304" i="2"/>
  <c r="BL305" i="2"/>
  <c r="BL306" i="2"/>
  <c r="BL307" i="2"/>
  <c r="BL312" i="2" a="1"/>
  <c r="BL314" i="2"/>
  <c r="BL315" i="2"/>
  <c r="BL317" i="2"/>
  <c r="BL312" i="2"/>
  <c r="BL320" i="2"/>
  <c r="BL321" i="2"/>
  <c r="BL322" i="2"/>
  <c r="BL323" i="2"/>
  <c r="BL328" i="2"/>
  <c r="BL329" i="2"/>
  <c r="BL330" i="2"/>
  <c r="BL331" i="2"/>
  <c r="BL332" i="2"/>
  <c r="BL333" i="2"/>
  <c r="BL334" i="2"/>
  <c r="BL335" i="2"/>
  <c r="BL336" i="2"/>
  <c r="BL337" i="2"/>
  <c r="BL338" i="2"/>
  <c r="BL339" i="2"/>
  <c r="BK6" i="4"/>
  <c r="BK7" i="4"/>
  <c r="BK1" i="4"/>
  <c r="BK8" i="4"/>
  <c r="BK168" i="2" a="1"/>
  <c r="BK168" i="2"/>
  <c r="BK172" i="2"/>
  <c r="BK184" i="2" a="1"/>
  <c r="BK163" i="2"/>
  <c r="BK169" i="2"/>
  <c r="BK170" i="2"/>
  <c r="BK171" i="2"/>
  <c r="BK173" i="2"/>
  <c r="BK176" i="2"/>
  <c r="BK177" i="2"/>
  <c r="BK178" i="2"/>
  <c r="BK179" i="2"/>
  <c r="BK184" i="2"/>
  <c r="BK185" i="2"/>
  <c r="BK186" i="2"/>
  <c r="BK187" i="2"/>
  <c r="BK188" i="2"/>
  <c r="BK189" i="2"/>
  <c r="BK192" i="2"/>
  <c r="BK193" i="2"/>
  <c r="BK194" i="2"/>
  <c r="BK195" i="2"/>
  <c r="BK200" i="2" a="1"/>
  <c r="BK201" i="2"/>
  <c r="BK202" i="2"/>
  <c r="BK203" i="2"/>
  <c r="BK204" i="2"/>
  <c r="BK205" i="2"/>
  <c r="BK200" i="2"/>
  <c r="BK208" i="2"/>
  <c r="BK209" i="2"/>
  <c r="BK210" i="2"/>
  <c r="BK211" i="2"/>
  <c r="BK216" i="2" a="1"/>
  <c r="BK218" i="2"/>
  <c r="BK219" i="2"/>
  <c r="BK221" i="2"/>
  <c r="BK216" i="2"/>
  <c r="BK224" i="2"/>
  <c r="BK225" i="2"/>
  <c r="BK226" i="2"/>
  <c r="BK227" i="2"/>
  <c r="BK232" i="2" a="1"/>
  <c r="BK234" i="2"/>
  <c r="BK235" i="2"/>
  <c r="BK237" i="2"/>
  <c r="BK232" i="2"/>
  <c r="BK240" i="2"/>
  <c r="BK241" i="2"/>
  <c r="BK242" i="2"/>
  <c r="BK243" i="2"/>
  <c r="BK248" i="2" a="1"/>
  <c r="BK250" i="2"/>
  <c r="BK251" i="2"/>
  <c r="BK253" i="2"/>
  <c r="BK248" i="2"/>
  <c r="BK256" i="2"/>
  <c r="BK257" i="2"/>
  <c r="BK258" i="2"/>
  <c r="BK259" i="2"/>
  <c r="BK264" i="2" a="1"/>
  <c r="BK266" i="2"/>
  <c r="BK267" i="2"/>
  <c r="BK269" i="2"/>
  <c r="BK264" i="2"/>
  <c r="BK272" i="2"/>
  <c r="BK273" i="2"/>
  <c r="BK274" i="2"/>
  <c r="BK275" i="2"/>
  <c r="BK280" i="2" a="1"/>
  <c r="BK282" i="2"/>
  <c r="BK283" i="2"/>
  <c r="BK285" i="2"/>
  <c r="BK280" i="2"/>
  <c r="BK288" i="2"/>
  <c r="BK289" i="2"/>
  <c r="BK290" i="2"/>
  <c r="BK291" i="2"/>
  <c r="BK296" i="2" a="1"/>
  <c r="BK298" i="2"/>
  <c r="BK299" i="2"/>
  <c r="BK301" i="2"/>
  <c r="BK296" i="2"/>
  <c r="BK304" i="2"/>
  <c r="BK305" i="2"/>
  <c r="BK306" i="2"/>
  <c r="BK307" i="2"/>
  <c r="BK312" i="2" a="1"/>
  <c r="BK314" i="2"/>
  <c r="BK315" i="2"/>
  <c r="BK317" i="2"/>
  <c r="BK312" i="2"/>
  <c r="BK320" i="2"/>
  <c r="BK321" i="2"/>
  <c r="BK322" i="2"/>
  <c r="BK323" i="2"/>
  <c r="BK328" i="2"/>
  <c r="BK329" i="2"/>
  <c r="BK330" i="2"/>
  <c r="BK331" i="2"/>
  <c r="BK332" i="2"/>
  <c r="BK333" i="2"/>
  <c r="BK334" i="2"/>
  <c r="BK335" i="2"/>
  <c r="BK336" i="2"/>
  <c r="BK337" i="2"/>
  <c r="BK338" i="2"/>
  <c r="BK339" i="2"/>
  <c r="BJ6" i="4"/>
  <c r="BJ7" i="4"/>
  <c r="BJ1" i="4"/>
  <c r="BJ8" i="4"/>
  <c r="BJ168" i="2" a="1"/>
  <c r="BJ168" i="2"/>
  <c r="BJ172" i="2"/>
  <c r="BJ184" i="2" a="1"/>
  <c r="BJ163" i="2"/>
  <c r="BJ169" i="2"/>
  <c r="BJ170" i="2"/>
  <c r="BJ171" i="2"/>
  <c r="BJ173" i="2"/>
  <c r="BJ176" i="2"/>
  <c r="BJ177" i="2"/>
  <c r="BJ178" i="2"/>
  <c r="BJ179" i="2"/>
  <c r="BJ184" i="2"/>
  <c r="BJ185" i="2"/>
  <c r="BJ186" i="2"/>
  <c r="BJ187" i="2"/>
  <c r="BJ188" i="2"/>
  <c r="BJ189" i="2"/>
  <c r="BJ192" i="2"/>
  <c r="BJ193" i="2"/>
  <c r="BJ194" i="2"/>
  <c r="BJ195" i="2"/>
  <c r="BJ200" i="2" a="1"/>
  <c r="BJ201" i="2"/>
  <c r="BJ202" i="2"/>
  <c r="BJ203" i="2"/>
  <c r="BJ204" i="2"/>
  <c r="BJ205" i="2"/>
  <c r="BJ200" i="2"/>
  <c r="BJ208" i="2"/>
  <c r="BJ209" i="2"/>
  <c r="BJ210" i="2"/>
  <c r="BJ211" i="2"/>
  <c r="BJ216" i="2" a="1"/>
  <c r="BJ218" i="2"/>
  <c r="BJ219" i="2"/>
  <c r="BJ221" i="2"/>
  <c r="BJ216" i="2"/>
  <c r="BJ224" i="2"/>
  <c r="BJ225" i="2"/>
  <c r="BJ226" i="2"/>
  <c r="BJ227" i="2"/>
  <c r="BJ232" i="2" a="1"/>
  <c r="BJ234" i="2"/>
  <c r="BJ235" i="2"/>
  <c r="BJ237" i="2"/>
  <c r="BJ232" i="2"/>
  <c r="BJ240" i="2"/>
  <c r="BJ241" i="2"/>
  <c r="BJ242" i="2"/>
  <c r="BJ243" i="2"/>
  <c r="BJ248" i="2" a="1"/>
  <c r="BJ250" i="2"/>
  <c r="BJ251" i="2"/>
  <c r="BJ253" i="2"/>
  <c r="BJ248" i="2"/>
  <c r="BJ256" i="2"/>
  <c r="BJ257" i="2"/>
  <c r="BJ258" i="2"/>
  <c r="BJ259" i="2"/>
  <c r="BJ264" i="2" a="1"/>
  <c r="BJ266" i="2"/>
  <c r="BJ267" i="2"/>
  <c r="BJ269" i="2"/>
  <c r="BJ264" i="2"/>
  <c r="BJ272" i="2"/>
  <c r="BJ273" i="2"/>
  <c r="BJ274" i="2"/>
  <c r="BJ275" i="2"/>
  <c r="BJ280" i="2" a="1"/>
  <c r="BJ282" i="2"/>
  <c r="BJ283" i="2"/>
  <c r="BJ285" i="2"/>
  <c r="BJ280" i="2"/>
  <c r="BJ288" i="2"/>
  <c r="BJ289" i="2"/>
  <c r="BJ290" i="2"/>
  <c r="BJ291" i="2"/>
  <c r="BJ296" i="2" a="1"/>
  <c r="BJ298" i="2"/>
  <c r="BJ299" i="2"/>
  <c r="BJ301" i="2"/>
  <c r="BJ296" i="2"/>
  <c r="BJ304" i="2"/>
  <c r="BJ305" i="2"/>
  <c r="BJ306" i="2"/>
  <c r="BJ307" i="2"/>
  <c r="BJ312" i="2" a="1"/>
  <c r="BJ314" i="2"/>
  <c r="BJ315" i="2"/>
  <c r="BJ317" i="2"/>
  <c r="BJ312" i="2"/>
  <c r="BJ320" i="2"/>
  <c r="BJ321" i="2"/>
  <c r="BJ322" i="2"/>
  <c r="BJ323" i="2"/>
  <c r="BJ328" i="2"/>
  <c r="BJ329" i="2"/>
  <c r="BJ330" i="2"/>
  <c r="BJ331" i="2"/>
  <c r="BJ332" i="2"/>
  <c r="BJ333" i="2"/>
  <c r="BJ334" i="2"/>
  <c r="BJ335" i="2"/>
  <c r="BJ336" i="2"/>
  <c r="BJ337" i="2"/>
  <c r="BJ338" i="2"/>
  <c r="BJ339" i="2"/>
  <c r="BI6" i="4"/>
  <c r="BI7" i="4"/>
  <c r="BI1" i="4"/>
  <c r="BI8" i="4"/>
  <c r="BI168" i="2" a="1"/>
  <c r="BI168" i="2"/>
  <c r="BI172" i="2"/>
  <c r="BI184" i="2" a="1"/>
  <c r="BI163" i="2"/>
  <c r="BI169" i="2"/>
  <c r="BI170" i="2"/>
  <c r="BI171" i="2"/>
  <c r="BI173" i="2"/>
  <c r="BI176" i="2"/>
  <c r="BI177" i="2"/>
  <c r="BI178" i="2"/>
  <c r="BI179" i="2"/>
  <c r="BI184" i="2"/>
  <c r="BI185" i="2"/>
  <c r="BI186" i="2"/>
  <c r="BI187" i="2"/>
  <c r="BI188" i="2"/>
  <c r="BI189" i="2"/>
  <c r="BI192" i="2"/>
  <c r="BI193" i="2"/>
  <c r="BI194" i="2"/>
  <c r="BI195" i="2"/>
  <c r="BI200" i="2" a="1"/>
  <c r="BI201" i="2"/>
  <c r="BI202" i="2"/>
  <c r="BI203" i="2"/>
  <c r="BI204" i="2"/>
  <c r="BI205" i="2"/>
  <c r="BI200" i="2"/>
  <c r="BI208" i="2"/>
  <c r="BI209" i="2"/>
  <c r="BI210" i="2"/>
  <c r="BI211" i="2"/>
  <c r="BI216" i="2" a="1"/>
  <c r="BI218" i="2"/>
  <c r="BI219" i="2"/>
  <c r="BI221" i="2"/>
  <c r="BI216" i="2"/>
  <c r="BI224" i="2"/>
  <c r="BI225" i="2"/>
  <c r="BI226" i="2"/>
  <c r="BI227" i="2"/>
  <c r="BI232" i="2" a="1"/>
  <c r="BI234" i="2"/>
  <c r="BI235" i="2"/>
  <c r="BI237" i="2"/>
  <c r="BI232" i="2"/>
  <c r="BI240" i="2"/>
  <c r="BI241" i="2"/>
  <c r="BI242" i="2"/>
  <c r="BI243" i="2"/>
  <c r="BI248" i="2" a="1"/>
  <c r="BI250" i="2"/>
  <c r="BI251" i="2"/>
  <c r="BI253" i="2"/>
  <c r="BI248" i="2"/>
  <c r="BI256" i="2"/>
  <c r="BI257" i="2"/>
  <c r="BI258" i="2"/>
  <c r="BI259" i="2"/>
  <c r="BI264" i="2" a="1"/>
  <c r="BI266" i="2"/>
  <c r="BI267" i="2"/>
  <c r="BI269" i="2"/>
  <c r="BI264" i="2"/>
  <c r="BI272" i="2"/>
  <c r="BI273" i="2"/>
  <c r="BI274" i="2"/>
  <c r="BI275" i="2"/>
  <c r="BI280" i="2" a="1"/>
  <c r="BI282" i="2"/>
  <c r="BI283" i="2"/>
  <c r="BI285" i="2"/>
  <c r="BI280" i="2"/>
  <c r="BI288" i="2"/>
  <c r="BI289" i="2"/>
  <c r="BI290" i="2"/>
  <c r="BI291" i="2"/>
  <c r="BI296" i="2" a="1"/>
  <c r="BI298" i="2"/>
  <c r="BI299" i="2"/>
  <c r="BI301" i="2"/>
  <c r="BI296" i="2"/>
  <c r="BI304" i="2"/>
  <c r="BI305" i="2"/>
  <c r="BI306" i="2"/>
  <c r="BI307" i="2"/>
  <c r="BI312" i="2" a="1"/>
  <c r="BI314" i="2"/>
  <c r="BI315" i="2"/>
  <c r="BI317" i="2"/>
  <c r="BI312" i="2"/>
  <c r="BI320" i="2"/>
  <c r="BI321" i="2"/>
  <c r="BI322" i="2"/>
  <c r="BI323" i="2"/>
  <c r="BI328" i="2"/>
  <c r="BI329" i="2"/>
  <c r="BI330" i="2"/>
  <c r="BI331" i="2"/>
  <c r="BI332" i="2"/>
  <c r="BI333" i="2"/>
  <c r="BI334" i="2"/>
  <c r="BI335" i="2"/>
  <c r="BI336" i="2"/>
  <c r="BI337" i="2"/>
  <c r="BI338" i="2"/>
  <c r="BI339" i="2"/>
  <c r="BH6" i="4"/>
  <c r="BH7" i="4"/>
  <c r="BH1" i="4"/>
  <c r="BH8" i="4"/>
  <c r="BH168" i="2" a="1"/>
  <c r="BH168" i="2"/>
  <c r="BH172" i="2"/>
  <c r="BH184" i="2" a="1"/>
  <c r="BH163" i="2"/>
  <c r="BH169" i="2"/>
  <c r="BH170" i="2"/>
  <c r="BH171" i="2"/>
  <c r="BH173" i="2"/>
  <c r="BH176" i="2"/>
  <c r="BH177" i="2"/>
  <c r="BH178" i="2"/>
  <c r="BH179" i="2"/>
  <c r="BH184" i="2"/>
  <c r="BH185" i="2"/>
  <c r="BH186" i="2"/>
  <c r="BH187" i="2"/>
  <c r="BH188" i="2"/>
  <c r="BH189" i="2"/>
  <c r="BH192" i="2"/>
  <c r="BH193" i="2"/>
  <c r="BH194" i="2"/>
  <c r="BH195" i="2"/>
  <c r="BH200" i="2" a="1"/>
  <c r="BH201" i="2"/>
  <c r="BH202" i="2"/>
  <c r="BH203" i="2"/>
  <c r="BH204" i="2"/>
  <c r="BH205" i="2"/>
  <c r="BH200" i="2"/>
  <c r="BH208" i="2"/>
  <c r="BH209" i="2"/>
  <c r="BH210" i="2"/>
  <c r="BH211" i="2"/>
  <c r="BH216" i="2" a="1"/>
  <c r="BH218" i="2"/>
  <c r="BH219" i="2"/>
  <c r="BH221" i="2"/>
  <c r="BH216" i="2"/>
  <c r="BH224" i="2"/>
  <c r="BH225" i="2"/>
  <c r="BH226" i="2"/>
  <c r="BH227" i="2"/>
  <c r="BH232" i="2" a="1"/>
  <c r="BH234" i="2"/>
  <c r="BH235" i="2"/>
  <c r="BH237" i="2"/>
  <c r="BH232" i="2"/>
  <c r="BH240" i="2"/>
  <c r="BH241" i="2"/>
  <c r="BH242" i="2"/>
  <c r="BH243" i="2"/>
  <c r="BH248" i="2" a="1"/>
  <c r="BH250" i="2"/>
  <c r="BH251" i="2"/>
  <c r="BH253" i="2"/>
  <c r="BH248" i="2"/>
  <c r="BH256" i="2"/>
  <c r="BH257" i="2"/>
  <c r="BH258" i="2"/>
  <c r="BH259" i="2"/>
  <c r="BH264" i="2" a="1"/>
  <c r="BH266" i="2"/>
  <c r="BH267" i="2"/>
  <c r="BH269" i="2"/>
  <c r="BH264" i="2"/>
  <c r="BH272" i="2"/>
  <c r="BH273" i="2"/>
  <c r="BH274" i="2"/>
  <c r="BH275" i="2"/>
  <c r="BH280" i="2" a="1"/>
  <c r="BH282" i="2"/>
  <c r="BH283" i="2"/>
  <c r="BH285" i="2"/>
  <c r="BH280" i="2"/>
  <c r="BH288" i="2"/>
  <c r="BH289" i="2"/>
  <c r="BH290" i="2"/>
  <c r="BH291" i="2"/>
  <c r="BH296" i="2" a="1"/>
  <c r="BH298" i="2"/>
  <c r="BH299" i="2"/>
  <c r="BH301" i="2"/>
  <c r="BH296" i="2"/>
  <c r="BH304" i="2"/>
  <c r="BH305" i="2"/>
  <c r="BH306" i="2"/>
  <c r="BH307" i="2"/>
  <c r="BH312" i="2" a="1"/>
  <c r="BH314" i="2"/>
  <c r="BH315" i="2"/>
  <c r="BH317" i="2"/>
  <c r="BH312" i="2"/>
  <c r="BH320" i="2"/>
  <c r="BH321" i="2"/>
  <c r="BH322" i="2"/>
  <c r="BH323" i="2"/>
  <c r="BH328" i="2"/>
  <c r="BH329" i="2"/>
  <c r="BH330" i="2"/>
  <c r="BH331" i="2"/>
  <c r="BH332" i="2"/>
  <c r="BH333" i="2"/>
  <c r="BH334" i="2"/>
  <c r="BH335" i="2"/>
  <c r="BH336" i="2"/>
  <c r="BH337" i="2"/>
  <c r="BH338" i="2"/>
  <c r="BH339" i="2"/>
  <c r="BG6" i="4"/>
  <c r="BG7" i="4"/>
  <c r="BG1" i="4"/>
  <c r="BG8" i="4"/>
  <c r="BG168" i="2" a="1"/>
  <c r="BG168" i="2"/>
  <c r="BG172" i="2"/>
  <c r="BG184" i="2" a="1"/>
  <c r="BG163" i="2"/>
  <c r="BG169" i="2"/>
  <c r="BG170" i="2"/>
  <c r="BG171" i="2"/>
  <c r="BG173" i="2"/>
  <c r="BG176" i="2"/>
  <c r="BG177" i="2"/>
  <c r="BG178" i="2"/>
  <c r="BG179" i="2"/>
  <c r="BG184" i="2"/>
  <c r="BG185" i="2"/>
  <c r="BG186" i="2"/>
  <c r="BG187" i="2"/>
  <c r="BG188" i="2"/>
  <c r="BG189" i="2"/>
  <c r="BG192" i="2"/>
  <c r="BG193" i="2"/>
  <c r="BG194" i="2"/>
  <c r="BG195" i="2"/>
  <c r="BG200" i="2" a="1"/>
  <c r="BG201" i="2"/>
  <c r="BG202" i="2"/>
  <c r="BG203" i="2"/>
  <c r="BG204" i="2"/>
  <c r="BG205" i="2"/>
  <c r="BG200" i="2"/>
  <c r="BG208" i="2"/>
  <c r="BG209" i="2"/>
  <c r="BG210" i="2"/>
  <c r="BG211" i="2"/>
  <c r="BG216" i="2" a="1"/>
  <c r="BG218" i="2"/>
  <c r="BG219" i="2"/>
  <c r="BG221" i="2"/>
  <c r="BG216" i="2"/>
  <c r="BG224" i="2"/>
  <c r="BG225" i="2"/>
  <c r="BG226" i="2"/>
  <c r="BG227" i="2"/>
  <c r="BG232" i="2" a="1"/>
  <c r="BG234" i="2"/>
  <c r="BG235" i="2"/>
  <c r="BG237" i="2"/>
  <c r="BG232" i="2"/>
  <c r="BG240" i="2"/>
  <c r="BG241" i="2"/>
  <c r="BG242" i="2"/>
  <c r="BG243" i="2"/>
  <c r="BG248" i="2" a="1"/>
  <c r="BG250" i="2"/>
  <c r="BG251" i="2"/>
  <c r="BG253" i="2"/>
  <c r="BG248" i="2"/>
  <c r="BG256" i="2"/>
  <c r="BG257" i="2"/>
  <c r="BG258" i="2"/>
  <c r="BG259" i="2"/>
  <c r="BG264" i="2" a="1"/>
  <c r="BG266" i="2"/>
  <c r="BG267" i="2"/>
  <c r="BG269" i="2"/>
  <c r="BG264" i="2"/>
  <c r="BG272" i="2"/>
  <c r="BG273" i="2"/>
  <c r="BG274" i="2"/>
  <c r="BG275" i="2"/>
  <c r="BG280" i="2" a="1"/>
  <c r="BG282" i="2"/>
  <c r="BG283" i="2"/>
  <c r="BG285" i="2"/>
  <c r="BG280" i="2"/>
  <c r="BG288" i="2"/>
  <c r="BG289" i="2"/>
  <c r="BG290" i="2"/>
  <c r="BG291" i="2"/>
  <c r="BG296" i="2" a="1"/>
  <c r="BG298" i="2"/>
  <c r="BG299" i="2"/>
  <c r="BG301" i="2"/>
  <c r="BG296" i="2"/>
  <c r="BG304" i="2"/>
  <c r="BG305" i="2"/>
  <c r="BG306" i="2"/>
  <c r="BG307" i="2"/>
  <c r="BG312" i="2" a="1"/>
  <c r="BG314" i="2"/>
  <c r="BG315" i="2"/>
  <c r="BG317" i="2"/>
  <c r="BG312" i="2"/>
  <c r="BG320" i="2"/>
  <c r="BG321" i="2"/>
  <c r="BG322" i="2"/>
  <c r="BG323" i="2"/>
  <c r="BG328" i="2"/>
  <c r="BG329" i="2"/>
  <c r="BG330" i="2"/>
  <c r="BG331" i="2"/>
  <c r="BG332" i="2"/>
  <c r="BG333" i="2"/>
  <c r="BG334" i="2"/>
  <c r="BG335" i="2"/>
  <c r="BG336" i="2"/>
  <c r="BG337" i="2"/>
  <c r="BG338" i="2"/>
  <c r="BG339" i="2"/>
  <c r="BF6" i="4"/>
  <c r="BF7" i="4"/>
  <c r="BF1" i="4"/>
  <c r="BF8" i="4"/>
  <c r="BF168" i="2" a="1"/>
  <c r="BF168" i="2"/>
  <c r="BF172" i="2"/>
  <c r="BF184" i="2" a="1"/>
  <c r="BF163" i="2"/>
  <c r="BF169" i="2"/>
  <c r="BF170" i="2"/>
  <c r="BF171" i="2"/>
  <c r="BF173" i="2"/>
  <c r="BF176" i="2"/>
  <c r="BF177" i="2"/>
  <c r="BF178" i="2"/>
  <c r="BF179" i="2"/>
  <c r="BF184" i="2"/>
  <c r="BF185" i="2"/>
  <c r="BF186" i="2"/>
  <c r="BF187" i="2"/>
  <c r="BF188" i="2"/>
  <c r="BF189" i="2"/>
  <c r="BF192" i="2"/>
  <c r="BF193" i="2"/>
  <c r="BF194" i="2"/>
  <c r="BF195" i="2"/>
  <c r="BF200" i="2" a="1"/>
  <c r="BF201" i="2"/>
  <c r="BF202" i="2"/>
  <c r="BF203" i="2"/>
  <c r="BF204" i="2"/>
  <c r="BF205" i="2"/>
  <c r="BF200" i="2"/>
  <c r="BF208" i="2"/>
  <c r="BF209" i="2"/>
  <c r="BF210" i="2"/>
  <c r="BF211" i="2"/>
  <c r="BF216" i="2" a="1"/>
  <c r="BF218" i="2"/>
  <c r="BF219" i="2"/>
  <c r="BF221" i="2"/>
  <c r="BF216" i="2"/>
  <c r="BF224" i="2"/>
  <c r="BF225" i="2"/>
  <c r="BF226" i="2"/>
  <c r="BF227" i="2"/>
  <c r="BF232" i="2" a="1"/>
  <c r="BF234" i="2"/>
  <c r="BF235" i="2"/>
  <c r="BF237" i="2"/>
  <c r="BF232" i="2"/>
  <c r="BF240" i="2"/>
  <c r="BF241" i="2"/>
  <c r="BF242" i="2"/>
  <c r="BF243" i="2"/>
  <c r="BF248" i="2" a="1"/>
  <c r="BF250" i="2"/>
  <c r="BF251" i="2"/>
  <c r="BF253" i="2"/>
  <c r="BF248" i="2"/>
  <c r="BF256" i="2"/>
  <c r="BF257" i="2"/>
  <c r="BF258" i="2"/>
  <c r="BF259" i="2"/>
  <c r="BF264" i="2" a="1"/>
  <c r="BF266" i="2"/>
  <c r="BF267" i="2"/>
  <c r="BF269" i="2"/>
  <c r="BF264" i="2"/>
  <c r="BF272" i="2"/>
  <c r="BF273" i="2"/>
  <c r="BF274" i="2"/>
  <c r="BF275" i="2"/>
  <c r="BF280" i="2" a="1"/>
  <c r="BF282" i="2"/>
  <c r="BF283" i="2"/>
  <c r="BF285" i="2"/>
  <c r="BF280" i="2"/>
  <c r="BF288" i="2"/>
  <c r="BF289" i="2"/>
  <c r="BF290" i="2"/>
  <c r="BF291" i="2"/>
  <c r="BF296" i="2" a="1"/>
  <c r="BF298" i="2"/>
  <c r="BF299" i="2"/>
  <c r="BF301" i="2"/>
  <c r="BF296" i="2"/>
  <c r="BF304" i="2"/>
  <c r="BF305" i="2"/>
  <c r="BF306" i="2"/>
  <c r="BF307" i="2"/>
  <c r="BF312" i="2" a="1"/>
  <c r="BF314" i="2"/>
  <c r="BF315" i="2"/>
  <c r="BF317" i="2"/>
  <c r="BF312" i="2"/>
  <c r="BF320" i="2"/>
  <c r="BF321" i="2"/>
  <c r="BF322" i="2"/>
  <c r="BF323" i="2"/>
  <c r="BF328" i="2"/>
  <c r="BF329" i="2"/>
  <c r="BF330" i="2"/>
  <c r="BF331" i="2"/>
  <c r="BF332" i="2"/>
  <c r="BF333" i="2"/>
  <c r="BF334" i="2"/>
  <c r="BF335" i="2"/>
  <c r="BF336" i="2"/>
  <c r="BF337" i="2"/>
  <c r="BF338" i="2"/>
  <c r="BF339" i="2"/>
  <c r="BE6" i="4"/>
  <c r="BE7" i="4"/>
  <c r="BE1" i="4"/>
  <c r="BE8" i="4"/>
  <c r="BE168" i="2" a="1"/>
  <c r="BE168" i="2"/>
  <c r="BE172" i="2"/>
  <c r="BE184" i="2" a="1"/>
  <c r="BE163" i="2"/>
  <c r="BE169" i="2"/>
  <c r="BE170" i="2"/>
  <c r="BE171" i="2"/>
  <c r="BE173" i="2"/>
  <c r="BE176" i="2"/>
  <c r="BE177" i="2"/>
  <c r="BE178" i="2"/>
  <c r="BE179" i="2"/>
  <c r="BE184" i="2"/>
  <c r="BE185" i="2"/>
  <c r="BE186" i="2"/>
  <c r="BE187" i="2"/>
  <c r="BE188" i="2"/>
  <c r="BE189" i="2"/>
  <c r="BE192" i="2"/>
  <c r="BE193" i="2"/>
  <c r="BE194" i="2"/>
  <c r="BE195" i="2"/>
  <c r="BE200" i="2" a="1"/>
  <c r="BE201" i="2"/>
  <c r="BE202" i="2"/>
  <c r="BE203" i="2"/>
  <c r="BE204" i="2"/>
  <c r="BE205" i="2"/>
  <c r="BE200" i="2"/>
  <c r="BE208" i="2"/>
  <c r="BE209" i="2"/>
  <c r="BE210" i="2"/>
  <c r="BE211" i="2"/>
  <c r="BE216" i="2" a="1"/>
  <c r="BE218" i="2"/>
  <c r="BE219" i="2"/>
  <c r="BE221" i="2"/>
  <c r="BE216" i="2"/>
  <c r="BE224" i="2"/>
  <c r="BE225" i="2"/>
  <c r="BE226" i="2"/>
  <c r="BE227" i="2"/>
  <c r="BE232" i="2" a="1"/>
  <c r="BE234" i="2"/>
  <c r="BE235" i="2"/>
  <c r="BE237" i="2"/>
  <c r="BE232" i="2"/>
  <c r="BE240" i="2"/>
  <c r="BE241" i="2"/>
  <c r="BE242" i="2"/>
  <c r="BE243" i="2"/>
  <c r="BE248" i="2" a="1"/>
  <c r="BE250" i="2"/>
  <c r="BE251" i="2"/>
  <c r="BE253" i="2"/>
  <c r="BE248" i="2"/>
  <c r="BE256" i="2"/>
  <c r="BE257" i="2"/>
  <c r="BE258" i="2"/>
  <c r="BE259" i="2"/>
  <c r="BE264" i="2" a="1"/>
  <c r="BE266" i="2"/>
  <c r="BE267" i="2"/>
  <c r="BE269" i="2"/>
  <c r="BE264" i="2"/>
  <c r="BE272" i="2"/>
  <c r="BE273" i="2"/>
  <c r="BE274" i="2"/>
  <c r="BE275" i="2"/>
  <c r="BE280" i="2" a="1"/>
  <c r="BE282" i="2"/>
  <c r="BE283" i="2"/>
  <c r="BE285" i="2"/>
  <c r="BE280" i="2"/>
  <c r="BE288" i="2"/>
  <c r="BE289" i="2"/>
  <c r="BE290" i="2"/>
  <c r="BE291" i="2"/>
  <c r="BE296" i="2" a="1"/>
  <c r="BE298" i="2"/>
  <c r="BE299" i="2"/>
  <c r="BE301" i="2"/>
  <c r="BE296" i="2"/>
  <c r="BE304" i="2"/>
  <c r="BE305" i="2"/>
  <c r="BE306" i="2"/>
  <c r="BE307" i="2"/>
  <c r="BE312" i="2" a="1"/>
  <c r="BE314" i="2"/>
  <c r="BE315" i="2"/>
  <c r="BE317" i="2"/>
  <c r="BE312" i="2"/>
  <c r="BE320" i="2"/>
  <c r="BE321" i="2"/>
  <c r="BE322" i="2"/>
  <c r="BE323" i="2"/>
  <c r="BE328" i="2"/>
  <c r="BE329" i="2"/>
  <c r="BE330" i="2"/>
  <c r="BE331" i="2"/>
  <c r="BE332" i="2"/>
  <c r="BE333" i="2"/>
  <c r="BE334" i="2"/>
  <c r="BE335" i="2"/>
  <c r="BE336" i="2"/>
  <c r="BE337" i="2"/>
  <c r="BE338" i="2"/>
  <c r="BE339" i="2"/>
  <c r="BD6" i="4"/>
  <c r="BD7" i="4"/>
  <c r="BD1" i="4"/>
  <c r="BD8" i="4"/>
  <c r="BD168" i="2" a="1"/>
  <c r="BD168" i="2"/>
  <c r="BD172" i="2"/>
  <c r="BD184" i="2" a="1"/>
  <c r="BD163" i="2"/>
  <c r="BD169" i="2"/>
  <c r="BD170" i="2"/>
  <c r="BD171" i="2"/>
  <c r="BD173" i="2"/>
  <c r="BD176" i="2"/>
  <c r="BD177" i="2"/>
  <c r="BD178" i="2"/>
  <c r="BD179" i="2"/>
  <c r="BD184" i="2"/>
  <c r="BD185" i="2"/>
  <c r="BD186" i="2"/>
  <c r="BD187" i="2"/>
  <c r="BD188" i="2"/>
  <c r="BD189" i="2"/>
  <c r="BD192" i="2"/>
  <c r="BD193" i="2"/>
  <c r="BD194" i="2"/>
  <c r="BD195" i="2"/>
  <c r="BD200" i="2" a="1"/>
  <c r="BD201" i="2"/>
  <c r="BD202" i="2"/>
  <c r="BD203" i="2"/>
  <c r="BD204" i="2"/>
  <c r="BD205" i="2"/>
  <c r="BD200" i="2"/>
  <c r="BD208" i="2"/>
  <c r="BD209" i="2"/>
  <c r="BD210" i="2"/>
  <c r="BD211" i="2"/>
  <c r="BD216" i="2" a="1"/>
  <c r="BD218" i="2"/>
  <c r="BD219" i="2"/>
  <c r="BD221" i="2"/>
  <c r="BD216" i="2"/>
  <c r="BD224" i="2"/>
  <c r="BD225" i="2"/>
  <c r="BD226" i="2"/>
  <c r="BD227" i="2"/>
  <c r="BD232" i="2" a="1"/>
  <c r="BD234" i="2"/>
  <c r="BD235" i="2"/>
  <c r="BD237" i="2"/>
  <c r="BD232" i="2"/>
  <c r="BD240" i="2"/>
  <c r="BD241" i="2"/>
  <c r="BD242" i="2"/>
  <c r="BD243" i="2"/>
  <c r="BD248" i="2" a="1"/>
  <c r="BD250" i="2"/>
  <c r="BD251" i="2"/>
  <c r="BD253" i="2"/>
  <c r="BD248" i="2"/>
  <c r="BD256" i="2"/>
  <c r="BD257" i="2"/>
  <c r="BD258" i="2"/>
  <c r="BD259" i="2"/>
  <c r="BD264" i="2" a="1"/>
  <c r="BD266" i="2"/>
  <c r="BD267" i="2"/>
  <c r="BD269" i="2"/>
  <c r="BD264" i="2"/>
  <c r="BD272" i="2"/>
  <c r="BD273" i="2"/>
  <c r="BD274" i="2"/>
  <c r="BD275" i="2"/>
  <c r="BD280" i="2" a="1"/>
  <c r="BD282" i="2"/>
  <c r="BD283" i="2"/>
  <c r="BD285" i="2"/>
  <c r="BD280" i="2"/>
  <c r="BD288" i="2"/>
  <c r="BD289" i="2"/>
  <c r="BD290" i="2"/>
  <c r="BD291" i="2"/>
  <c r="BD296" i="2" a="1"/>
  <c r="BD298" i="2"/>
  <c r="BD299" i="2"/>
  <c r="BD301" i="2"/>
  <c r="BD296" i="2"/>
  <c r="BD304" i="2"/>
  <c r="BD305" i="2"/>
  <c r="BD306" i="2"/>
  <c r="BD307" i="2"/>
  <c r="BD312" i="2" a="1"/>
  <c r="BD314" i="2"/>
  <c r="BD315" i="2"/>
  <c r="BD317" i="2"/>
  <c r="BD312" i="2"/>
  <c r="BD320" i="2"/>
  <c r="BD321" i="2"/>
  <c r="BD322" i="2"/>
  <c r="BD323" i="2"/>
  <c r="BD328" i="2"/>
  <c r="BD329" i="2"/>
  <c r="BD330" i="2"/>
  <c r="BD331" i="2"/>
  <c r="BD332" i="2"/>
  <c r="BD333" i="2"/>
  <c r="BD334" i="2"/>
  <c r="BD335" i="2"/>
  <c r="BD336" i="2"/>
  <c r="BD337" i="2"/>
  <c r="BD338" i="2"/>
  <c r="BD339" i="2"/>
  <c r="BC6" i="4"/>
  <c r="BC7" i="4"/>
  <c r="BC1" i="4"/>
  <c r="BC8" i="4"/>
  <c r="BC168" i="2" a="1"/>
  <c r="BC168" i="2"/>
  <c r="BC172" i="2"/>
  <c r="BC184" i="2" a="1"/>
  <c r="BC163" i="2"/>
  <c r="BC169" i="2"/>
  <c r="BC170" i="2"/>
  <c r="BC171" i="2"/>
  <c r="BC173" i="2"/>
  <c r="BC174" i="2"/>
  <c r="BC175" i="2"/>
  <c r="BC176" i="2"/>
  <c r="BC177" i="2"/>
  <c r="BC178" i="2"/>
  <c r="EF172" i="2"/>
  <c r="EG172" i="2"/>
  <c r="EH172" i="2"/>
  <c r="EI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EJ172" i="2"/>
  <c r="EK172" i="2"/>
  <c r="EL172" i="2"/>
  <c r="EM172" i="2"/>
  <c r="EN172" i="2"/>
  <c r="EO172" i="2"/>
  <c r="EP172" i="2"/>
  <c r="EQ172" i="2"/>
  <c r="ER172" i="2"/>
  <c r="ES172" i="2"/>
  <c r="ET172" i="2"/>
  <c r="EU172" i="2"/>
  <c r="EV172" i="2"/>
  <c r="EW172" i="2"/>
  <c r="EX172" i="2"/>
  <c r="EY172" i="2"/>
  <c r="EZ172" i="2"/>
  <c r="FA172" i="2"/>
  <c r="FB172" i="2"/>
  <c r="FC172" i="2"/>
  <c r="FD172" i="2"/>
  <c r="FE172" i="2"/>
  <c r="FF172" i="2"/>
  <c r="FG172" i="2"/>
  <c r="FH172" i="2"/>
  <c r="FI172" i="2"/>
  <c r="FJ172" i="2"/>
  <c r="FK172" i="2"/>
  <c r="FL172" i="2"/>
  <c r="FM172" i="2"/>
  <c r="FN172" i="2"/>
  <c r="FO172" i="2"/>
  <c r="FP172" i="2"/>
  <c r="FQ172" i="2"/>
  <c r="FR172" i="2"/>
  <c r="FS172" i="2"/>
  <c r="FT172" i="2"/>
  <c r="FU172" i="2"/>
  <c r="FV172" i="2"/>
  <c r="FW172" i="2"/>
  <c r="FX172" i="2"/>
  <c r="FY172" i="2"/>
  <c r="FZ172" i="2"/>
  <c r="GA172" i="2"/>
  <c r="GB172" i="2"/>
  <c r="GC172" i="2"/>
  <c r="GD172" i="2"/>
  <c r="GE172" i="2"/>
  <c r="GF172" i="2"/>
  <c r="GG172" i="2"/>
  <c r="GH172" i="2"/>
  <c r="GI172" i="2"/>
  <c r="GJ172" i="2"/>
  <c r="GK172" i="2"/>
  <c r="GL172" i="2"/>
  <c r="GM172" i="2"/>
  <c r="GN172" i="2"/>
  <c r="GO172" i="2"/>
  <c r="GP172" i="2"/>
  <c r="GQ172" i="2"/>
  <c r="GR172" i="2"/>
  <c r="GS172" i="2"/>
  <c r="GT172" i="2"/>
  <c r="GU172" i="2"/>
  <c r="GV172" i="2"/>
  <c r="GW172" i="2"/>
  <c r="GX172" i="2"/>
  <c r="GY172" i="2"/>
  <c r="GZ172" i="2"/>
  <c r="HA172" i="2"/>
  <c r="HB172" i="2"/>
  <c r="HC172" i="2"/>
  <c r="HD172" i="2"/>
  <c r="HE172" i="2"/>
  <c r="HF172" i="2"/>
  <c r="HG172" i="2"/>
  <c r="HH172" i="2"/>
  <c r="HI172" i="2"/>
  <c r="HJ172" i="2"/>
  <c r="HK172" i="2"/>
  <c r="HL172" i="2"/>
  <c r="HM172" i="2"/>
  <c r="HN172" i="2"/>
  <c r="HO172" i="2"/>
  <c r="HP172" i="2"/>
  <c r="HQ172" i="2"/>
  <c r="HR172" i="2"/>
  <c r="HS172" i="2"/>
  <c r="HT172" i="2"/>
  <c r="HU172" i="2"/>
  <c r="HV172" i="2"/>
  <c r="HW172" i="2"/>
  <c r="HX172" i="2"/>
  <c r="HY172" i="2"/>
  <c r="HZ172" i="2"/>
  <c r="IA172" i="2"/>
  <c r="IB172" i="2"/>
  <c r="IC172" i="2"/>
  <c r="ID172" i="2"/>
  <c r="IE172" i="2"/>
  <c r="IF172" i="2"/>
  <c r="IG172" i="2"/>
  <c r="IH172" i="2"/>
  <c r="II172" i="2"/>
  <c r="IJ172" i="2"/>
  <c r="IK172" i="2"/>
  <c r="IL172" i="2"/>
  <c r="IM172" i="2"/>
  <c r="IN172" i="2"/>
  <c r="IO172" i="2"/>
  <c r="IP172" i="2"/>
  <c r="IQ172" i="2"/>
  <c r="IR172" i="2"/>
  <c r="IS172" i="2"/>
  <c r="IT172" i="2"/>
  <c r="IU172" i="2"/>
  <c r="IV172" i="2"/>
  <c r="IW172" i="2"/>
  <c r="IX172" i="2"/>
  <c r="IY172" i="2"/>
  <c r="IZ172" i="2"/>
  <c r="JA172" i="2"/>
  <c r="JB172" i="2"/>
  <c r="JC172" i="2"/>
  <c r="JD172" i="2"/>
  <c r="JE172" i="2"/>
  <c r="JF172" i="2"/>
  <c r="JG172" i="2"/>
  <c r="JH172" i="2"/>
  <c r="JI172" i="2"/>
  <c r="JJ172" i="2"/>
  <c r="JK172" i="2"/>
  <c r="JL172" i="2"/>
  <c r="JM172" i="2"/>
  <c r="JN172" i="2"/>
  <c r="JO172" i="2"/>
  <c r="JP172" i="2"/>
  <c r="JQ172" i="2"/>
  <c r="JR172" i="2"/>
  <c r="JS172" i="2"/>
  <c r="JT172" i="2"/>
  <c r="JU172" i="2"/>
  <c r="JV172" i="2"/>
  <c r="JW172" i="2"/>
  <c r="JX172" i="2"/>
  <c r="JY172" i="2"/>
  <c r="JZ172" i="2"/>
  <c r="KA172" i="2"/>
  <c r="KB172" i="2"/>
  <c r="KC172" i="2"/>
  <c r="KD172" i="2"/>
  <c r="KE172" i="2"/>
  <c r="KF172" i="2"/>
  <c r="KG172" i="2"/>
  <c r="KH172" i="2"/>
  <c r="KI172" i="2"/>
  <c r="KJ172" i="2"/>
  <c r="KK172" i="2"/>
  <c r="KL172" i="2"/>
  <c r="KM172" i="2"/>
  <c r="KN172" i="2"/>
  <c r="KO172" i="2"/>
  <c r="KP172" i="2"/>
  <c r="KQ172" i="2"/>
  <c r="KR172" i="2"/>
  <c r="KS172" i="2"/>
  <c r="KT172" i="2"/>
  <c r="KU172" i="2"/>
  <c r="KV172" i="2"/>
  <c r="KW172" i="2"/>
  <c r="KX172" i="2"/>
  <c r="KY172" i="2"/>
  <c r="KZ172" i="2"/>
  <c r="LA172" i="2"/>
  <c r="LB172" i="2"/>
  <c r="LC172" i="2"/>
  <c r="LD172" i="2"/>
  <c r="LE172" i="2"/>
  <c r="LF172" i="2"/>
  <c r="LG172" i="2"/>
  <c r="LH172" i="2"/>
  <c r="LI172" i="2"/>
  <c r="LJ172" i="2"/>
  <c r="LK172" i="2"/>
  <c r="LL172" i="2"/>
  <c r="LM172" i="2"/>
  <c r="LN172" i="2"/>
  <c r="LO172" i="2"/>
  <c r="LP172" i="2"/>
  <c r="LQ172" i="2"/>
  <c r="LR172" i="2"/>
  <c r="LS172" i="2"/>
  <c r="LT172" i="2"/>
  <c r="LU172" i="2"/>
  <c r="LV172" i="2"/>
  <c r="LW172" i="2"/>
  <c r="LX172" i="2"/>
  <c r="LY172" i="2"/>
  <c r="LZ172" i="2"/>
  <c r="MA172" i="2"/>
  <c r="MB172" i="2"/>
  <c r="MC172" i="2"/>
  <c r="MD172" i="2"/>
  <c r="ME172" i="2"/>
  <c r="MF172" i="2"/>
  <c r="MG172" i="2"/>
  <c r="MH172" i="2"/>
  <c r="MI172" i="2"/>
  <c r="MJ172" i="2"/>
  <c r="MK172" i="2"/>
  <c r="ML172" i="2"/>
  <c r="MM172" i="2"/>
  <c r="MN172" i="2"/>
  <c r="MO172" i="2"/>
  <c r="MP172" i="2"/>
  <c r="MQ172" i="2"/>
  <c r="MR172" i="2"/>
  <c r="MS172" i="2"/>
  <c r="MT172" i="2"/>
  <c r="MU172" i="2"/>
  <c r="MV172" i="2"/>
  <c r="MW172" i="2"/>
  <c r="MX172" i="2"/>
  <c r="MY172" i="2"/>
  <c r="MZ172" i="2"/>
  <c r="NA172" i="2"/>
  <c r="NB172" i="2"/>
  <c r="NC172" i="2"/>
  <c r="ND172" i="2"/>
  <c r="NE172" i="2"/>
  <c r="NF172" i="2"/>
  <c r="NG172" i="2"/>
  <c r="NH172" i="2"/>
  <c r="NI172" i="2"/>
  <c r="NJ172" i="2"/>
  <c r="NK172" i="2"/>
  <c r="BC179" i="2"/>
  <c r="BC180" i="2"/>
  <c r="BC184" i="2"/>
  <c r="BC185" i="2"/>
  <c r="BC186" i="2"/>
  <c r="BC187" i="2"/>
  <c r="BC188" i="2"/>
  <c r="BC189" i="2"/>
  <c r="BC192" i="2"/>
  <c r="BC193" i="2"/>
  <c r="BC194" i="2"/>
  <c r="BC195" i="2"/>
  <c r="BC200" i="2" a="1"/>
  <c r="BC201" i="2"/>
  <c r="BC202" i="2"/>
  <c r="BC203" i="2"/>
  <c r="BC204" i="2"/>
  <c r="BC205" i="2"/>
  <c r="BC200" i="2"/>
  <c r="BC208" i="2"/>
  <c r="BC209" i="2"/>
  <c r="BC210" i="2"/>
  <c r="BC211" i="2"/>
  <c r="BC216" i="2" a="1"/>
  <c r="BC218" i="2"/>
  <c r="BC219" i="2"/>
  <c r="BC221" i="2"/>
  <c r="BC216" i="2"/>
  <c r="BC224" i="2"/>
  <c r="BC225" i="2"/>
  <c r="BC226" i="2"/>
  <c r="BC227" i="2"/>
  <c r="BC232" i="2" a="1"/>
  <c r="BC234" i="2"/>
  <c r="BC235" i="2"/>
  <c r="BC237" i="2"/>
  <c r="BC232" i="2"/>
  <c r="BC240" i="2"/>
  <c r="BC241" i="2"/>
  <c r="BC242" i="2"/>
  <c r="BC243" i="2"/>
  <c r="BC248" i="2" a="1"/>
  <c r="BC250" i="2"/>
  <c r="BC251" i="2"/>
  <c r="BC253" i="2"/>
  <c r="BC248" i="2"/>
  <c r="BC256" i="2"/>
  <c r="BC257" i="2"/>
  <c r="BC258" i="2"/>
  <c r="BC259" i="2"/>
  <c r="BC264" i="2" a="1"/>
  <c r="BC266" i="2"/>
  <c r="BC267" i="2"/>
  <c r="BC269" i="2"/>
  <c r="BC264" i="2"/>
  <c r="BC272" i="2"/>
  <c r="BC273" i="2"/>
  <c r="BC274" i="2"/>
  <c r="BC275" i="2"/>
  <c r="BC280" i="2" a="1"/>
  <c r="BC282" i="2"/>
  <c r="BC283" i="2"/>
  <c r="BC285" i="2"/>
  <c r="BC280" i="2"/>
  <c r="BC288" i="2"/>
  <c r="BC289" i="2"/>
  <c r="BC290" i="2"/>
  <c r="BC291" i="2"/>
  <c r="BC296" i="2" a="1"/>
  <c r="BC298" i="2"/>
  <c r="BC299" i="2"/>
  <c r="BC301" i="2"/>
  <c r="BC296" i="2"/>
  <c r="BC304" i="2"/>
  <c r="BC305" i="2"/>
  <c r="BC306" i="2"/>
  <c r="BC307" i="2"/>
  <c r="BC312" i="2" a="1"/>
  <c r="BC314" i="2"/>
  <c r="BC315" i="2"/>
  <c r="BC317" i="2"/>
  <c r="BC312" i="2"/>
  <c r="BC320" i="2"/>
  <c r="BC321" i="2"/>
  <c r="BC322" i="2"/>
  <c r="BC323" i="2"/>
  <c r="BC328" i="2"/>
  <c r="BC329" i="2"/>
  <c r="BC330" i="2"/>
  <c r="BC331" i="2"/>
  <c r="BC332" i="2"/>
  <c r="BC333" i="2"/>
  <c r="BC334" i="2"/>
  <c r="BC335" i="2"/>
  <c r="BC336" i="2"/>
  <c r="BC337" i="2"/>
  <c r="BC338" i="2"/>
  <c r="BC339" i="2"/>
  <c r="BB6" i="4"/>
  <c r="BB7" i="4"/>
  <c r="BB1" i="4"/>
  <c r="BB8" i="4"/>
  <c r="BB168" i="2" a="1"/>
  <c r="BB168" i="2"/>
  <c r="BB184" i="2" a="1"/>
  <c r="BB184" i="2"/>
  <c r="BB163" i="2"/>
  <c r="BB169" i="2"/>
  <c r="BB170" i="2"/>
  <c r="BB171" i="2"/>
  <c r="BB173" i="2"/>
  <c r="BB174" i="2"/>
  <c r="BB175" i="2"/>
  <c r="BB176" i="2"/>
  <c r="BB177" i="2"/>
  <c r="BB178" i="2"/>
  <c r="BB179" i="2"/>
  <c r="BB180" i="2"/>
  <c r="BB185" i="2"/>
  <c r="BB186" i="2"/>
  <c r="BB187" i="2"/>
  <c r="BB188" i="2"/>
  <c r="BB189" i="2"/>
  <c r="BB192" i="2"/>
  <c r="BB193" i="2"/>
  <c r="BB194" i="2"/>
  <c r="BB195" i="2"/>
  <c r="BB200" i="2" a="1"/>
  <c r="BB201" i="2"/>
  <c r="BB202" i="2"/>
  <c r="BB203" i="2"/>
  <c r="BB204" i="2"/>
  <c r="BB205" i="2"/>
  <c r="BB200" i="2"/>
  <c r="BB208" i="2"/>
  <c r="BB209" i="2"/>
  <c r="BB210" i="2"/>
  <c r="BB211" i="2"/>
  <c r="BB216" i="2" a="1"/>
  <c r="BB218" i="2"/>
  <c r="BB219" i="2"/>
  <c r="BB221" i="2"/>
  <c r="BB216" i="2"/>
  <c r="BB224" i="2"/>
  <c r="BB225" i="2"/>
  <c r="BB226" i="2"/>
  <c r="BB227" i="2"/>
  <c r="BB232" i="2" a="1"/>
  <c r="BB234" i="2"/>
  <c r="BB235" i="2"/>
  <c r="BB237" i="2"/>
  <c r="BB232" i="2"/>
  <c r="BB240" i="2"/>
  <c r="BB241" i="2"/>
  <c r="BB242" i="2"/>
  <c r="BB243" i="2"/>
  <c r="BB248" i="2" a="1"/>
  <c r="BB250" i="2"/>
  <c r="BB251" i="2"/>
  <c r="BB253" i="2"/>
  <c r="BB248" i="2"/>
  <c r="BB256" i="2"/>
  <c r="BB257" i="2"/>
  <c r="BB258" i="2"/>
  <c r="BB259" i="2"/>
  <c r="BB264" i="2" a="1"/>
  <c r="BB266" i="2"/>
  <c r="BB267" i="2"/>
  <c r="BB269" i="2"/>
  <c r="BB264" i="2"/>
  <c r="BB272" i="2"/>
  <c r="BB273" i="2"/>
  <c r="BB274" i="2"/>
  <c r="BB275" i="2"/>
  <c r="BB280" i="2" a="1"/>
  <c r="BB282" i="2"/>
  <c r="BB283" i="2"/>
  <c r="BB285" i="2"/>
  <c r="BB280" i="2"/>
  <c r="BB288" i="2"/>
  <c r="BB289" i="2"/>
  <c r="BB290" i="2"/>
  <c r="BB291" i="2"/>
  <c r="BB296" i="2" a="1"/>
  <c r="BB298" i="2"/>
  <c r="BB299" i="2"/>
  <c r="BB301" i="2"/>
  <c r="BB296" i="2"/>
  <c r="BB304" i="2"/>
  <c r="BB305" i="2"/>
  <c r="BB306" i="2"/>
  <c r="BB307" i="2"/>
  <c r="BB312" i="2" a="1"/>
  <c r="BB314" i="2"/>
  <c r="BB315" i="2"/>
  <c r="BB317" i="2"/>
  <c r="BB312" i="2"/>
  <c r="BB320" i="2"/>
  <c r="BB321" i="2"/>
  <c r="BB322" i="2"/>
  <c r="BB323" i="2"/>
  <c r="BB328" i="2"/>
  <c r="BB329" i="2"/>
  <c r="BB330" i="2"/>
  <c r="BB331" i="2"/>
  <c r="BB332" i="2"/>
  <c r="BB333" i="2"/>
  <c r="BB334" i="2"/>
  <c r="BB335" i="2"/>
  <c r="BB336" i="2"/>
  <c r="BB337" i="2"/>
  <c r="BB338" i="2"/>
  <c r="BB339" i="2"/>
  <c r="BA6" i="4"/>
  <c r="BA7" i="4"/>
  <c r="BA1" i="4"/>
  <c r="BA8" i="4"/>
  <c r="N4" i="2"/>
  <c r="N5" i="2"/>
  <c r="N6" i="2"/>
  <c r="N7" i="2"/>
  <c r="N8" i="2"/>
  <c r="N9" i="2"/>
  <c r="N10" i="2"/>
  <c r="BA168" i="2" a="1"/>
  <c r="BA168" i="2"/>
  <c r="BA184" i="2" a="1"/>
  <c r="BA184" i="2"/>
  <c r="BA163" i="2"/>
  <c r="BA170" i="2"/>
  <c r="BA171" i="2"/>
  <c r="BA173" i="2"/>
  <c r="BA174" i="2"/>
  <c r="BA176" i="2"/>
  <c r="BA177" i="2"/>
  <c r="BA178" i="2"/>
  <c r="BA179" i="2"/>
  <c r="BA185" i="2"/>
  <c r="BA186" i="2"/>
  <c r="BA187" i="2"/>
  <c r="BA188" i="2"/>
  <c r="BA189" i="2"/>
  <c r="BA192" i="2"/>
  <c r="BA193" i="2"/>
  <c r="BA194" i="2"/>
  <c r="BA195" i="2"/>
  <c r="BA200" i="2" a="1"/>
  <c r="BA201" i="2"/>
  <c r="BA202" i="2"/>
  <c r="BA203" i="2"/>
  <c r="BA204" i="2"/>
  <c r="BA205" i="2"/>
  <c r="BA200" i="2"/>
  <c r="BA208" i="2"/>
  <c r="BA209" i="2"/>
  <c r="BA210" i="2"/>
  <c r="BA211" i="2"/>
  <c r="BA216" i="2" a="1"/>
  <c r="BA218" i="2"/>
  <c r="BA219" i="2"/>
  <c r="BA221" i="2"/>
  <c r="BA216" i="2"/>
  <c r="BA224" i="2"/>
  <c r="BA225" i="2"/>
  <c r="BA226" i="2"/>
  <c r="BA227" i="2"/>
  <c r="BA232" i="2" a="1"/>
  <c r="BA234" i="2"/>
  <c r="BA235" i="2"/>
  <c r="BA237" i="2"/>
  <c r="BA232" i="2"/>
  <c r="BA240" i="2"/>
  <c r="BA241" i="2"/>
  <c r="BA242" i="2"/>
  <c r="BA243" i="2"/>
  <c r="BA248" i="2" a="1"/>
  <c r="BA250" i="2"/>
  <c r="BA251" i="2"/>
  <c r="BA253" i="2"/>
  <c r="BA248" i="2"/>
  <c r="BA256" i="2"/>
  <c r="BA257" i="2"/>
  <c r="BA258" i="2"/>
  <c r="BA259" i="2"/>
  <c r="BA264" i="2" a="1"/>
  <c r="BA266" i="2"/>
  <c r="BA267" i="2"/>
  <c r="BA269" i="2"/>
  <c r="BA264" i="2"/>
  <c r="BA272" i="2"/>
  <c r="BA273" i="2"/>
  <c r="BA274" i="2"/>
  <c r="BA275" i="2"/>
  <c r="BA280" i="2" a="1"/>
  <c r="BA282" i="2"/>
  <c r="BA283" i="2"/>
  <c r="BA285" i="2"/>
  <c r="BA280" i="2"/>
  <c r="BA288" i="2"/>
  <c r="BA289" i="2"/>
  <c r="BA290" i="2"/>
  <c r="BA291" i="2"/>
  <c r="BA296" i="2" a="1"/>
  <c r="BA298" i="2"/>
  <c r="BA299" i="2"/>
  <c r="BA301" i="2"/>
  <c r="BA296" i="2"/>
  <c r="BA304" i="2"/>
  <c r="BA305" i="2"/>
  <c r="BA306" i="2"/>
  <c r="BA307" i="2"/>
  <c r="BA312" i="2" a="1"/>
  <c r="BA314" i="2"/>
  <c r="BA315" i="2"/>
  <c r="BA317" i="2"/>
  <c r="BA312" i="2"/>
  <c r="BA320" i="2"/>
  <c r="BA321" i="2"/>
  <c r="BA322" i="2"/>
  <c r="BA323" i="2"/>
  <c r="BA328" i="2"/>
  <c r="BA329" i="2"/>
  <c r="BA330" i="2"/>
  <c r="BA331" i="2"/>
  <c r="BA332" i="2"/>
  <c r="BA333" i="2"/>
  <c r="BA334" i="2"/>
  <c r="BA335" i="2"/>
  <c r="BA336" i="2"/>
  <c r="BA337" i="2"/>
  <c r="BA338" i="2"/>
  <c r="BA339" i="2"/>
  <c r="AZ6" i="4"/>
  <c r="AZ7" i="4"/>
  <c r="AZ1" i="4"/>
  <c r="AZ8" i="4"/>
  <c r="AZ168" i="2" a="1"/>
  <c r="AZ168" i="2"/>
  <c r="AZ184" i="2" a="1"/>
  <c r="AZ184" i="2"/>
  <c r="AZ163" i="2"/>
  <c r="AZ170" i="2"/>
  <c r="AZ171" i="2"/>
  <c r="AZ173" i="2"/>
  <c r="AZ174" i="2"/>
  <c r="AZ176" i="2"/>
  <c r="AZ177" i="2"/>
  <c r="AZ178" i="2"/>
  <c r="AZ179" i="2"/>
  <c r="AZ185" i="2"/>
  <c r="AZ186" i="2"/>
  <c r="AZ187" i="2"/>
  <c r="AZ188" i="2"/>
  <c r="AZ189" i="2"/>
  <c r="AZ192" i="2"/>
  <c r="AZ193" i="2"/>
  <c r="AZ194" i="2"/>
  <c r="AZ195" i="2"/>
  <c r="AZ200" i="2" a="1"/>
  <c r="AZ201" i="2"/>
  <c r="AZ202" i="2"/>
  <c r="AZ203" i="2"/>
  <c r="AZ204" i="2"/>
  <c r="AZ205" i="2"/>
  <c r="AZ200" i="2"/>
  <c r="AZ208" i="2"/>
  <c r="AZ209" i="2"/>
  <c r="AZ210" i="2"/>
  <c r="AZ211" i="2"/>
  <c r="AZ216" i="2" a="1"/>
  <c r="AZ218" i="2"/>
  <c r="AZ219" i="2"/>
  <c r="AZ221" i="2"/>
  <c r="AZ216" i="2"/>
  <c r="AZ224" i="2"/>
  <c r="AZ225" i="2"/>
  <c r="AZ226" i="2"/>
  <c r="AZ227" i="2"/>
  <c r="AZ232" i="2" a="1"/>
  <c r="AZ234" i="2"/>
  <c r="AZ235" i="2"/>
  <c r="AZ237" i="2"/>
  <c r="AZ232" i="2"/>
  <c r="AZ240" i="2"/>
  <c r="AZ241" i="2"/>
  <c r="AZ242" i="2"/>
  <c r="AZ243" i="2"/>
  <c r="AZ248" i="2" a="1"/>
  <c r="AZ250" i="2"/>
  <c r="AZ251" i="2"/>
  <c r="AZ253" i="2"/>
  <c r="AZ248" i="2"/>
  <c r="AZ256" i="2"/>
  <c r="AZ257" i="2"/>
  <c r="AZ258" i="2"/>
  <c r="AZ259" i="2"/>
  <c r="AZ264" i="2" a="1"/>
  <c r="AZ266" i="2"/>
  <c r="AZ267" i="2"/>
  <c r="AZ269" i="2"/>
  <c r="AZ264" i="2"/>
  <c r="AZ272" i="2"/>
  <c r="AZ273" i="2"/>
  <c r="AZ274" i="2"/>
  <c r="AZ275" i="2"/>
  <c r="AZ280" i="2" a="1"/>
  <c r="AZ282" i="2"/>
  <c r="AZ283" i="2"/>
  <c r="AZ285" i="2"/>
  <c r="AZ280" i="2"/>
  <c r="AZ288" i="2"/>
  <c r="AZ289" i="2"/>
  <c r="AZ290" i="2"/>
  <c r="AZ291" i="2"/>
  <c r="AZ296" i="2" a="1"/>
  <c r="AZ298" i="2"/>
  <c r="AZ299" i="2"/>
  <c r="AZ301" i="2"/>
  <c r="AZ296" i="2"/>
  <c r="AZ304" i="2"/>
  <c r="AZ305" i="2"/>
  <c r="AZ306" i="2"/>
  <c r="AZ307" i="2"/>
  <c r="AZ312" i="2" a="1"/>
  <c r="AZ314" i="2"/>
  <c r="AZ315" i="2"/>
  <c r="AZ317" i="2"/>
  <c r="AZ312" i="2"/>
  <c r="AZ320" i="2"/>
  <c r="AZ321" i="2"/>
  <c r="AZ322" i="2"/>
  <c r="AZ323" i="2"/>
  <c r="AZ328" i="2"/>
  <c r="AZ329" i="2"/>
  <c r="AZ330" i="2"/>
  <c r="AZ331" i="2"/>
  <c r="AZ332" i="2"/>
  <c r="AZ333" i="2"/>
  <c r="AZ334" i="2"/>
  <c r="AZ335" i="2"/>
  <c r="AZ336" i="2"/>
  <c r="AZ337" i="2"/>
  <c r="AZ338" i="2"/>
  <c r="AZ339" i="2"/>
  <c r="AY6" i="4"/>
  <c r="AY7" i="4"/>
  <c r="AY1" i="4"/>
  <c r="AY8" i="4"/>
  <c r="AY168" i="2" a="1"/>
  <c r="AY168" i="2"/>
  <c r="AY184" i="2" a="1"/>
  <c r="AY184" i="2"/>
  <c r="AY163" i="2"/>
  <c r="AY170" i="2"/>
  <c r="AY171" i="2"/>
  <c r="AY173" i="2"/>
  <c r="AY174" i="2"/>
  <c r="AY176" i="2"/>
  <c r="AY177" i="2"/>
  <c r="AY178" i="2"/>
  <c r="AY179" i="2"/>
  <c r="AY185" i="2"/>
  <c r="AY186" i="2"/>
  <c r="AY187" i="2"/>
  <c r="AY188" i="2"/>
  <c r="AY189" i="2"/>
  <c r="AY192" i="2"/>
  <c r="AY193" i="2"/>
  <c r="AY194" i="2"/>
  <c r="AY195" i="2"/>
  <c r="AY200" i="2" a="1"/>
  <c r="AY201" i="2"/>
  <c r="AY202" i="2"/>
  <c r="AY203" i="2"/>
  <c r="AY204" i="2"/>
  <c r="AY205" i="2"/>
  <c r="AY200" i="2"/>
  <c r="AY208" i="2"/>
  <c r="AY209" i="2"/>
  <c r="AY210" i="2"/>
  <c r="AY211" i="2"/>
  <c r="AY216" i="2" a="1"/>
  <c r="AY218" i="2"/>
  <c r="AY219" i="2"/>
  <c r="AY221" i="2"/>
  <c r="AY216" i="2"/>
  <c r="AY224" i="2"/>
  <c r="AY225" i="2"/>
  <c r="AY226" i="2"/>
  <c r="AY227" i="2"/>
  <c r="AY232" i="2" a="1"/>
  <c r="AY234" i="2"/>
  <c r="AY235" i="2"/>
  <c r="AY237" i="2"/>
  <c r="AY232" i="2"/>
  <c r="AY240" i="2"/>
  <c r="AY241" i="2"/>
  <c r="AY242" i="2"/>
  <c r="AY243" i="2"/>
  <c r="AY248" i="2" a="1"/>
  <c r="AY250" i="2"/>
  <c r="AY251" i="2"/>
  <c r="AY253" i="2"/>
  <c r="AY248" i="2"/>
  <c r="AY256" i="2"/>
  <c r="AY257" i="2"/>
  <c r="AY258" i="2"/>
  <c r="AY259" i="2"/>
  <c r="AY264" i="2" a="1"/>
  <c r="AY266" i="2"/>
  <c r="AY267" i="2"/>
  <c r="AY269" i="2"/>
  <c r="AY264" i="2"/>
  <c r="AY272" i="2"/>
  <c r="AY273" i="2"/>
  <c r="AY274" i="2"/>
  <c r="AY275" i="2"/>
  <c r="AY280" i="2" a="1"/>
  <c r="AY282" i="2"/>
  <c r="AY283" i="2"/>
  <c r="AY285" i="2"/>
  <c r="AY280" i="2"/>
  <c r="AY288" i="2"/>
  <c r="AY289" i="2"/>
  <c r="AY290" i="2"/>
  <c r="AY291" i="2"/>
  <c r="AY296" i="2" a="1"/>
  <c r="AY298" i="2"/>
  <c r="AY299" i="2"/>
  <c r="AY301" i="2"/>
  <c r="AY296" i="2"/>
  <c r="AY304" i="2"/>
  <c r="AY305" i="2"/>
  <c r="AY306" i="2"/>
  <c r="AY307" i="2"/>
  <c r="AY312" i="2" a="1"/>
  <c r="AY314" i="2"/>
  <c r="AY315" i="2"/>
  <c r="AY317" i="2"/>
  <c r="AY312" i="2"/>
  <c r="AY320" i="2"/>
  <c r="AY321" i="2"/>
  <c r="AY322" i="2"/>
  <c r="AY323" i="2"/>
  <c r="AY328" i="2"/>
  <c r="AY329" i="2"/>
  <c r="AY330" i="2"/>
  <c r="AY331" i="2"/>
  <c r="AY332" i="2"/>
  <c r="AY333" i="2"/>
  <c r="AY334" i="2"/>
  <c r="AY335" i="2"/>
  <c r="AY336" i="2"/>
  <c r="AY337" i="2"/>
  <c r="AY338" i="2"/>
  <c r="AY339" i="2"/>
  <c r="AX6" i="4"/>
  <c r="AX7" i="4"/>
  <c r="AX1" i="4"/>
  <c r="AX8" i="4"/>
  <c r="AX168" i="2" a="1"/>
  <c r="AX168" i="2"/>
  <c r="AX184" i="2" a="1"/>
  <c r="AX184" i="2"/>
  <c r="AX163" i="2"/>
  <c r="AX170" i="2"/>
  <c r="AX171" i="2"/>
  <c r="AX173" i="2"/>
  <c r="AX174" i="2"/>
  <c r="AX176" i="2"/>
  <c r="AX177" i="2"/>
  <c r="AX178" i="2"/>
  <c r="AX179" i="2"/>
  <c r="AX185" i="2"/>
  <c r="AX186" i="2"/>
  <c r="AX187" i="2"/>
  <c r="AX188" i="2"/>
  <c r="AX189" i="2"/>
  <c r="AX192" i="2"/>
  <c r="AX193" i="2"/>
  <c r="AX194" i="2"/>
  <c r="AX195" i="2"/>
  <c r="AX200" i="2" a="1"/>
  <c r="AX201" i="2"/>
  <c r="AX202" i="2"/>
  <c r="AX203" i="2"/>
  <c r="AX204" i="2"/>
  <c r="AX205" i="2"/>
  <c r="AX200" i="2"/>
  <c r="AX208" i="2"/>
  <c r="AX209" i="2"/>
  <c r="AX210" i="2"/>
  <c r="AX211" i="2"/>
  <c r="AX216" i="2" a="1"/>
  <c r="AX218" i="2"/>
  <c r="AX219" i="2"/>
  <c r="AX221" i="2"/>
  <c r="AX216" i="2"/>
  <c r="AX224" i="2"/>
  <c r="AX225" i="2"/>
  <c r="AX226" i="2"/>
  <c r="AX227" i="2"/>
  <c r="AX232" i="2" a="1"/>
  <c r="AX234" i="2"/>
  <c r="AX235" i="2"/>
  <c r="AX237" i="2"/>
  <c r="AX232" i="2"/>
  <c r="AX240" i="2"/>
  <c r="AX241" i="2"/>
  <c r="AX242" i="2"/>
  <c r="AX243" i="2"/>
  <c r="AX248" i="2" a="1"/>
  <c r="AX250" i="2"/>
  <c r="AX251" i="2"/>
  <c r="AX253" i="2"/>
  <c r="AX248" i="2"/>
  <c r="AX256" i="2"/>
  <c r="AX257" i="2"/>
  <c r="AX258" i="2"/>
  <c r="AX259" i="2"/>
  <c r="AX264" i="2" a="1"/>
  <c r="AX266" i="2"/>
  <c r="AX267" i="2"/>
  <c r="AX269" i="2"/>
  <c r="AX264" i="2"/>
  <c r="AX272" i="2"/>
  <c r="AX273" i="2"/>
  <c r="AX274" i="2"/>
  <c r="AX275" i="2"/>
  <c r="AX280" i="2" a="1"/>
  <c r="AX282" i="2"/>
  <c r="AX283" i="2"/>
  <c r="AX285" i="2"/>
  <c r="AX280" i="2"/>
  <c r="AX288" i="2"/>
  <c r="AX289" i="2"/>
  <c r="AX290" i="2"/>
  <c r="AX291" i="2"/>
  <c r="AX296" i="2" a="1"/>
  <c r="AX298" i="2"/>
  <c r="AX299" i="2"/>
  <c r="AX301" i="2"/>
  <c r="AX296" i="2"/>
  <c r="AX304" i="2"/>
  <c r="AX305" i="2"/>
  <c r="AX306" i="2"/>
  <c r="AX307" i="2"/>
  <c r="AX312" i="2" a="1"/>
  <c r="AX314" i="2"/>
  <c r="AX315" i="2"/>
  <c r="AX317" i="2"/>
  <c r="AX312" i="2"/>
  <c r="AX320" i="2"/>
  <c r="AX321" i="2"/>
  <c r="AX322" i="2"/>
  <c r="AX323" i="2"/>
  <c r="AX328" i="2"/>
  <c r="AX329" i="2"/>
  <c r="AX330" i="2"/>
  <c r="AX331" i="2"/>
  <c r="AX332" i="2"/>
  <c r="AX333" i="2"/>
  <c r="AX334" i="2"/>
  <c r="AX335" i="2"/>
  <c r="AX336" i="2"/>
  <c r="AX337" i="2"/>
  <c r="AX338" i="2"/>
  <c r="AX339" i="2"/>
  <c r="AW6" i="4"/>
  <c r="AW7" i="4"/>
  <c r="AW1" i="4"/>
  <c r="AW8" i="4"/>
  <c r="AW168" i="2" a="1"/>
  <c r="AW168" i="2"/>
  <c r="AW184" i="2" a="1"/>
  <c r="AW184" i="2"/>
  <c r="AW163" i="2"/>
  <c r="AW170" i="2"/>
  <c r="AW171" i="2"/>
  <c r="AW173" i="2"/>
  <c r="AW174" i="2"/>
  <c r="AW176" i="2"/>
  <c r="AW177" i="2"/>
  <c r="AW178" i="2"/>
  <c r="AW179" i="2"/>
  <c r="AW185" i="2"/>
  <c r="AW186" i="2"/>
  <c r="AW187" i="2"/>
  <c r="AW188" i="2"/>
  <c r="AW189" i="2"/>
  <c r="AW192" i="2"/>
  <c r="AW193" i="2"/>
  <c r="AW194" i="2"/>
  <c r="AW195" i="2"/>
  <c r="AW200" i="2" a="1"/>
  <c r="AW201" i="2"/>
  <c r="AW202" i="2"/>
  <c r="AW203" i="2"/>
  <c r="AW204" i="2"/>
  <c r="AW205" i="2"/>
  <c r="AW200" i="2"/>
  <c r="AW208" i="2"/>
  <c r="AW209" i="2"/>
  <c r="AW210" i="2"/>
  <c r="AW211" i="2"/>
  <c r="AW216" i="2" a="1"/>
  <c r="AW218" i="2"/>
  <c r="AW219" i="2"/>
  <c r="AW221" i="2"/>
  <c r="AW216" i="2"/>
  <c r="AW224" i="2"/>
  <c r="AW225" i="2"/>
  <c r="AW226" i="2"/>
  <c r="AW227" i="2"/>
  <c r="AW232" i="2" a="1"/>
  <c r="AW234" i="2"/>
  <c r="AW235" i="2"/>
  <c r="AW237" i="2"/>
  <c r="AW232" i="2"/>
  <c r="AW240" i="2"/>
  <c r="AW241" i="2"/>
  <c r="AW242" i="2"/>
  <c r="AW243" i="2"/>
  <c r="AW248" i="2" a="1"/>
  <c r="AW250" i="2"/>
  <c r="AW251" i="2"/>
  <c r="AW253" i="2"/>
  <c r="AW248" i="2"/>
  <c r="AW256" i="2"/>
  <c r="AW257" i="2"/>
  <c r="AW258" i="2"/>
  <c r="AW259" i="2"/>
  <c r="AW264" i="2" a="1"/>
  <c r="AW266" i="2"/>
  <c r="AW267" i="2"/>
  <c r="AW269" i="2"/>
  <c r="AW264" i="2"/>
  <c r="AW272" i="2"/>
  <c r="AW273" i="2"/>
  <c r="AW274" i="2"/>
  <c r="AW275" i="2"/>
  <c r="AW280" i="2" a="1"/>
  <c r="AW282" i="2"/>
  <c r="AW283" i="2"/>
  <c r="AW285" i="2"/>
  <c r="AW280" i="2"/>
  <c r="AW288" i="2"/>
  <c r="AW289" i="2"/>
  <c r="AW290" i="2"/>
  <c r="AW291" i="2"/>
  <c r="AW296" i="2" a="1"/>
  <c r="AW298" i="2"/>
  <c r="AW299" i="2"/>
  <c r="AW301" i="2"/>
  <c r="AW296" i="2"/>
  <c r="AW304" i="2"/>
  <c r="AW305" i="2"/>
  <c r="AW306" i="2"/>
  <c r="AW307" i="2"/>
  <c r="AW312" i="2" a="1"/>
  <c r="AW314" i="2"/>
  <c r="AW315" i="2"/>
  <c r="AW317" i="2"/>
  <c r="AW312" i="2"/>
  <c r="AW320" i="2"/>
  <c r="AW321" i="2"/>
  <c r="AW322" i="2"/>
  <c r="AW323" i="2"/>
  <c r="AW328" i="2"/>
  <c r="AW329" i="2"/>
  <c r="AW330" i="2"/>
  <c r="AW331" i="2"/>
  <c r="AW332" i="2"/>
  <c r="AW333" i="2"/>
  <c r="AW334" i="2"/>
  <c r="AW335" i="2"/>
  <c r="AW336" i="2"/>
  <c r="AW337" i="2"/>
  <c r="AW338" i="2"/>
  <c r="AW339" i="2"/>
  <c r="AV6" i="4"/>
  <c r="AV7" i="4"/>
  <c r="AV1" i="4"/>
  <c r="AV8" i="4"/>
  <c r="AV168" i="2" a="1"/>
  <c r="AV168" i="2"/>
  <c r="AV184" i="2" a="1"/>
  <c r="AV184" i="2"/>
  <c r="AV163" i="2"/>
  <c r="AV170" i="2"/>
  <c r="AV171" i="2"/>
  <c r="AV173" i="2"/>
  <c r="AV174" i="2"/>
  <c r="AV176" i="2"/>
  <c r="AV177" i="2"/>
  <c r="AV178" i="2"/>
  <c r="AV179" i="2"/>
  <c r="AV185" i="2"/>
  <c r="AV186" i="2"/>
  <c r="AV187" i="2"/>
  <c r="AV188" i="2"/>
  <c r="AV189" i="2"/>
  <c r="AV192" i="2"/>
  <c r="AV193" i="2"/>
  <c r="AV194" i="2"/>
  <c r="AV195" i="2"/>
  <c r="AV200" i="2" a="1"/>
  <c r="AV201" i="2"/>
  <c r="AV202" i="2"/>
  <c r="AV203" i="2"/>
  <c r="AV204" i="2"/>
  <c r="AV205" i="2"/>
  <c r="AV200" i="2"/>
  <c r="AV208" i="2"/>
  <c r="AV209" i="2"/>
  <c r="AV210" i="2"/>
  <c r="AV211" i="2"/>
  <c r="AV216" i="2" a="1"/>
  <c r="AV218" i="2"/>
  <c r="AV219" i="2"/>
  <c r="AV221" i="2"/>
  <c r="AV216" i="2"/>
  <c r="AV224" i="2"/>
  <c r="AV225" i="2"/>
  <c r="AV226" i="2"/>
  <c r="AV227" i="2"/>
  <c r="AV232" i="2" a="1"/>
  <c r="AV234" i="2"/>
  <c r="AV235" i="2"/>
  <c r="AV237" i="2"/>
  <c r="AV232" i="2"/>
  <c r="AV240" i="2"/>
  <c r="AV241" i="2"/>
  <c r="AV242" i="2"/>
  <c r="AV243" i="2"/>
  <c r="AV248" i="2" a="1"/>
  <c r="AV250" i="2"/>
  <c r="AV251" i="2"/>
  <c r="AV253" i="2"/>
  <c r="AV248" i="2"/>
  <c r="AV256" i="2"/>
  <c r="AV257" i="2"/>
  <c r="AV258" i="2"/>
  <c r="AV259" i="2"/>
  <c r="AV264" i="2" a="1"/>
  <c r="AV266" i="2"/>
  <c r="AV267" i="2"/>
  <c r="AV269" i="2"/>
  <c r="AV264" i="2"/>
  <c r="AV272" i="2"/>
  <c r="AV273" i="2"/>
  <c r="AV274" i="2"/>
  <c r="AV275" i="2"/>
  <c r="AV280" i="2" a="1"/>
  <c r="AV282" i="2"/>
  <c r="AV283" i="2"/>
  <c r="AV285" i="2"/>
  <c r="AV280" i="2"/>
  <c r="AV288" i="2"/>
  <c r="AV289" i="2"/>
  <c r="AV290" i="2"/>
  <c r="AV291" i="2"/>
  <c r="AV296" i="2" a="1"/>
  <c r="AV298" i="2"/>
  <c r="AV299" i="2"/>
  <c r="AV301" i="2"/>
  <c r="AV296" i="2"/>
  <c r="AV304" i="2"/>
  <c r="AV305" i="2"/>
  <c r="AV306" i="2"/>
  <c r="AV307" i="2"/>
  <c r="AV312" i="2" a="1"/>
  <c r="AV314" i="2"/>
  <c r="AV315" i="2"/>
  <c r="AV317" i="2"/>
  <c r="AV312" i="2"/>
  <c r="AV320" i="2"/>
  <c r="AV321" i="2"/>
  <c r="AV322" i="2"/>
  <c r="AV323" i="2"/>
  <c r="AV328" i="2"/>
  <c r="AV329" i="2"/>
  <c r="AV330" i="2"/>
  <c r="AV331" i="2"/>
  <c r="AV332" i="2"/>
  <c r="AV333" i="2"/>
  <c r="AV334" i="2"/>
  <c r="AV335" i="2"/>
  <c r="AV336" i="2"/>
  <c r="AV337" i="2"/>
  <c r="AV338" i="2"/>
  <c r="AV339" i="2"/>
  <c r="AU6" i="4"/>
  <c r="AU7" i="4"/>
  <c r="AU1" i="4"/>
  <c r="AU8" i="4"/>
  <c r="AU168" i="2" a="1"/>
  <c r="AU168" i="2"/>
  <c r="AU184" i="2" a="1"/>
  <c r="AU184" i="2"/>
  <c r="AU163" i="2"/>
  <c r="AU170" i="2"/>
  <c r="AU171" i="2"/>
  <c r="AU173" i="2"/>
  <c r="AU174" i="2"/>
  <c r="AU176" i="2"/>
  <c r="AU177" i="2"/>
  <c r="AU178" i="2"/>
  <c r="AU179" i="2"/>
  <c r="AU185" i="2"/>
  <c r="AU186" i="2"/>
  <c r="AU187" i="2"/>
  <c r="AU188" i="2"/>
  <c r="AU189" i="2"/>
  <c r="AU192" i="2"/>
  <c r="AU193" i="2"/>
  <c r="AU194" i="2"/>
  <c r="AU195" i="2"/>
  <c r="AU200" i="2" a="1"/>
  <c r="AU201" i="2"/>
  <c r="AU202" i="2"/>
  <c r="AU203" i="2"/>
  <c r="AU204" i="2"/>
  <c r="AU205" i="2"/>
  <c r="AU200" i="2"/>
  <c r="AU208" i="2"/>
  <c r="AU209" i="2"/>
  <c r="AU210" i="2"/>
  <c r="AU211" i="2"/>
  <c r="AU216" i="2" a="1"/>
  <c r="AU218" i="2"/>
  <c r="AU219" i="2"/>
  <c r="AU221" i="2"/>
  <c r="AU216" i="2"/>
  <c r="AU224" i="2"/>
  <c r="AU225" i="2"/>
  <c r="AU226" i="2"/>
  <c r="AU227" i="2"/>
  <c r="AU232" i="2" a="1"/>
  <c r="AU234" i="2"/>
  <c r="AU235" i="2"/>
  <c r="AU237" i="2"/>
  <c r="AU232" i="2"/>
  <c r="AU240" i="2"/>
  <c r="AU241" i="2"/>
  <c r="AU242" i="2"/>
  <c r="AU243" i="2"/>
  <c r="AU248" i="2" a="1"/>
  <c r="AU250" i="2"/>
  <c r="AU251" i="2"/>
  <c r="AU253" i="2"/>
  <c r="AU248" i="2"/>
  <c r="AU256" i="2"/>
  <c r="AU257" i="2"/>
  <c r="AU258" i="2"/>
  <c r="AU259" i="2"/>
  <c r="AU264" i="2" a="1"/>
  <c r="AU266" i="2"/>
  <c r="AU267" i="2"/>
  <c r="AU269" i="2"/>
  <c r="AU264" i="2"/>
  <c r="AU272" i="2"/>
  <c r="AU273" i="2"/>
  <c r="AU274" i="2"/>
  <c r="AU275" i="2"/>
  <c r="AU280" i="2" a="1"/>
  <c r="AU282" i="2"/>
  <c r="AU283" i="2"/>
  <c r="AU285" i="2"/>
  <c r="AU280" i="2"/>
  <c r="AU288" i="2"/>
  <c r="AU289" i="2"/>
  <c r="AU290" i="2"/>
  <c r="AU291" i="2"/>
  <c r="AU296" i="2" a="1"/>
  <c r="AU298" i="2"/>
  <c r="AU299" i="2"/>
  <c r="AU301" i="2"/>
  <c r="AU296" i="2"/>
  <c r="AU304" i="2"/>
  <c r="AU305" i="2"/>
  <c r="AU306" i="2"/>
  <c r="AU307" i="2"/>
  <c r="AU312" i="2" a="1"/>
  <c r="AU314" i="2"/>
  <c r="AU315" i="2"/>
  <c r="AU317" i="2"/>
  <c r="AU312" i="2"/>
  <c r="AU320" i="2"/>
  <c r="AU321" i="2"/>
  <c r="AU322" i="2"/>
  <c r="AU323" i="2"/>
  <c r="AU328" i="2"/>
  <c r="AU329" i="2"/>
  <c r="AU330" i="2"/>
  <c r="AU331" i="2"/>
  <c r="AU332" i="2"/>
  <c r="AU333" i="2"/>
  <c r="AU334" i="2"/>
  <c r="AU335" i="2"/>
  <c r="AU336" i="2"/>
  <c r="AU337" i="2"/>
  <c r="AU338" i="2"/>
  <c r="AU339" i="2"/>
  <c r="AT6" i="4"/>
  <c r="AT7" i="4"/>
  <c r="AT1" i="4"/>
  <c r="AT8" i="4"/>
  <c r="AT168" i="2" a="1"/>
  <c r="AT168" i="2"/>
  <c r="AT184" i="2" a="1"/>
  <c r="AT184" i="2"/>
  <c r="AT163" i="2"/>
  <c r="AT170" i="2"/>
  <c r="AT171" i="2"/>
  <c r="AT173" i="2"/>
  <c r="AT174" i="2"/>
  <c r="AT176" i="2"/>
  <c r="AT177" i="2"/>
  <c r="AT178" i="2"/>
  <c r="AT179" i="2"/>
  <c r="AT185" i="2"/>
  <c r="AT186" i="2"/>
  <c r="AT187" i="2"/>
  <c r="AT188" i="2"/>
  <c r="AT189" i="2"/>
  <c r="AT192" i="2"/>
  <c r="AT193" i="2"/>
  <c r="AT194" i="2"/>
  <c r="AT195" i="2"/>
  <c r="AT200" i="2" a="1"/>
  <c r="AT201" i="2"/>
  <c r="AT202" i="2"/>
  <c r="AT203" i="2"/>
  <c r="AT204" i="2"/>
  <c r="AT205" i="2"/>
  <c r="AT200" i="2"/>
  <c r="AT208" i="2"/>
  <c r="AT209" i="2"/>
  <c r="AT210" i="2"/>
  <c r="AT211" i="2"/>
  <c r="AT216" i="2" a="1"/>
  <c r="AT218" i="2"/>
  <c r="AT219" i="2"/>
  <c r="AT221" i="2"/>
  <c r="AT216" i="2"/>
  <c r="AT224" i="2"/>
  <c r="AT225" i="2"/>
  <c r="AT226" i="2"/>
  <c r="AT227" i="2"/>
  <c r="AT232" i="2" a="1"/>
  <c r="AT234" i="2"/>
  <c r="AT235" i="2"/>
  <c r="AT237" i="2"/>
  <c r="AT232" i="2"/>
  <c r="AT240" i="2"/>
  <c r="AT241" i="2"/>
  <c r="AT242" i="2"/>
  <c r="AT243" i="2"/>
  <c r="AT248" i="2" a="1"/>
  <c r="AT250" i="2"/>
  <c r="AT251" i="2"/>
  <c r="AT253" i="2"/>
  <c r="AT248" i="2"/>
  <c r="AT256" i="2"/>
  <c r="AT257" i="2"/>
  <c r="AT258" i="2"/>
  <c r="AT259" i="2"/>
  <c r="AT264" i="2" a="1"/>
  <c r="AT266" i="2"/>
  <c r="AT267" i="2"/>
  <c r="AT269" i="2"/>
  <c r="AT264" i="2"/>
  <c r="AT272" i="2"/>
  <c r="AT273" i="2"/>
  <c r="AT274" i="2"/>
  <c r="AT275" i="2"/>
  <c r="AT280" i="2" a="1"/>
  <c r="AT282" i="2"/>
  <c r="AT283" i="2"/>
  <c r="AT285" i="2"/>
  <c r="AT280" i="2"/>
  <c r="AT288" i="2"/>
  <c r="AT289" i="2"/>
  <c r="AT290" i="2"/>
  <c r="AT291" i="2"/>
  <c r="AT296" i="2" a="1"/>
  <c r="AT298" i="2"/>
  <c r="AT299" i="2"/>
  <c r="AT301" i="2"/>
  <c r="AT296" i="2"/>
  <c r="AT304" i="2"/>
  <c r="AT305" i="2"/>
  <c r="AT306" i="2"/>
  <c r="AT307" i="2"/>
  <c r="AT312" i="2" a="1"/>
  <c r="AT314" i="2"/>
  <c r="AT315" i="2"/>
  <c r="AT317" i="2"/>
  <c r="AT312" i="2"/>
  <c r="AT320" i="2"/>
  <c r="AT321" i="2"/>
  <c r="AT322" i="2"/>
  <c r="AT323" i="2"/>
  <c r="AT328" i="2"/>
  <c r="AT329" i="2"/>
  <c r="AT330" i="2"/>
  <c r="AT331" i="2"/>
  <c r="AT332" i="2"/>
  <c r="AT333" i="2"/>
  <c r="AT334" i="2"/>
  <c r="AT335" i="2"/>
  <c r="AT336" i="2"/>
  <c r="AT337" i="2"/>
  <c r="AT338" i="2"/>
  <c r="AT339" i="2"/>
  <c r="AS6" i="4"/>
  <c r="AS7" i="4"/>
  <c r="AS1" i="4"/>
  <c r="AS8" i="4"/>
  <c r="AS168" i="2" a="1"/>
  <c r="AS168" i="2"/>
  <c r="AS184" i="2" a="1"/>
  <c r="AS184" i="2"/>
  <c r="AS163" i="2"/>
  <c r="AS170" i="2"/>
  <c r="AS171" i="2"/>
  <c r="AS173" i="2"/>
  <c r="AS174" i="2"/>
  <c r="AS176" i="2"/>
  <c r="AS177" i="2"/>
  <c r="AS178" i="2"/>
  <c r="AS179" i="2"/>
  <c r="AS185" i="2"/>
  <c r="AS186" i="2"/>
  <c r="AS187" i="2"/>
  <c r="AS188" i="2"/>
  <c r="AS189" i="2"/>
  <c r="AS192" i="2"/>
  <c r="AS193" i="2"/>
  <c r="AS194" i="2"/>
  <c r="AS195" i="2"/>
  <c r="AS200" i="2" a="1"/>
  <c r="AS201" i="2"/>
  <c r="AS202" i="2"/>
  <c r="AS203" i="2"/>
  <c r="AS204" i="2"/>
  <c r="AS205" i="2"/>
  <c r="AS200" i="2"/>
  <c r="AS208" i="2"/>
  <c r="AS209" i="2"/>
  <c r="AS210" i="2"/>
  <c r="AS211" i="2"/>
  <c r="AS216" i="2" a="1"/>
  <c r="AS218" i="2"/>
  <c r="AS219" i="2"/>
  <c r="AS221" i="2"/>
  <c r="AS216" i="2"/>
  <c r="AS224" i="2"/>
  <c r="AS225" i="2"/>
  <c r="AS226" i="2"/>
  <c r="AS227" i="2"/>
  <c r="AS232" i="2" a="1"/>
  <c r="AS234" i="2"/>
  <c r="AS235" i="2"/>
  <c r="AS237" i="2"/>
  <c r="AS232" i="2"/>
  <c r="AS240" i="2"/>
  <c r="AS241" i="2"/>
  <c r="AS242" i="2"/>
  <c r="AS243" i="2"/>
  <c r="AS248" i="2" a="1"/>
  <c r="AS250" i="2"/>
  <c r="AS251" i="2"/>
  <c r="AS253" i="2"/>
  <c r="AS248" i="2"/>
  <c r="AS256" i="2"/>
  <c r="AS257" i="2"/>
  <c r="AS258" i="2"/>
  <c r="AS259" i="2"/>
  <c r="AS264" i="2" a="1"/>
  <c r="AS266" i="2"/>
  <c r="AS267" i="2"/>
  <c r="AS269" i="2"/>
  <c r="AS264" i="2"/>
  <c r="AS272" i="2"/>
  <c r="AS273" i="2"/>
  <c r="AS274" i="2"/>
  <c r="AS275" i="2"/>
  <c r="AS280" i="2" a="1"/>
  <c r="AS282" i="2"/>
  <c r="AS283" i="2"/>
  <c r="AS285" i="2"/>
  <c r="AS280" i="2"/>
  <c r="AS288" i="2"/>
  <c r="AS289" i="2"/>
  <c r="AS290" i="2"/>
  <c r="AS291" i="2"/>
  <c r="AS296" i="2" a="1"/>
  <c r="AS298" i="2"/>
  <c r="AS299" i="2"/>
  <c r="AS301" i="2"/>
  <c r="AS296" i="2"/>
  <c r="AS304" i="2"/>
  <c r="AS305" i="2"/>
  <c r="AS306" i="2"/>
  <c r="AS307" i="2"/>
  <c r="AS312" i="2" a="1"/>
  <c r="AS314" i="2"/>
  <c r="AS315" i="2"/>
  <c r="AS317" i="2"/>
  <c r="AS312" i="2"/>
  <c r="AS320" i="2"/>
  <c r="AS321" i="2"/>
  <c r="AS322" i="2"/>
  <c r="AS323" i="2"/>
  <c r="AS328" i="2"/>
  <c r="AS329" i="2"/>
  <c r="AS330" i="2"/>
  <c r="AS331" i="2"/>
  <c r="AS332" i="2"/>
  <c r="AS333" i="2"/>
  <c r="AS334" i="2"/>
  <c r="AS335" i="2"/>
  <c r="AS336" i="2"/>
  <c r="AS337" i="2"/>
  <c r="AS338" i="2"/>
  <c r="AS339" i="2"/>
  <c r="AR6" i="4"/>
  <c r="AR7" i="4"/>
  <c r="AR1" i="4"/>
  <c r="AR8" i="4"/>
  <c r="AR168" i="2" a="1"/>
  <c r="AR168" i="2"/>
  <c r="AR184" i="2" a="1"/>
  <c r="AR184" i="2"/>
  <c r="AR163" i="2"/>
  <c r="AR170" i="2"/>
  <c r="AR171" i="2"/>
  <c r="AR173" i="2"/>
  <c r="AR174" i="2"/>
  <c r="AR176" i="2"/>
  <c r="AR177" i="2"/>
  <c r="AR178" i="2"/>
  <c r="AR179" i="2"/>
  <c r="AR185" i="2"/>
  <c r="AR186" i="2"/>
  <c r="AR187" i="2"/>
  <c r="AR188" i="2"/>
  <c r="AR189" i="2"/>
  <c r="AR192" i="2"/>
  <c r="AR193" i="2"/>
  <c r="AR194" i="2"/>
  <c r="AR195" i="2"/>
  <c r="AR200" i="2" a="1"/>
  <c r="AR201" i="2"/>
  <c r="AR202" i="2"/>
  <c r="AR203" i="2"/>
  <c r="AR204" i="2"/>
  <c r="AR205" i="2"/>
  <c r="AR200" i="2"/>
  <c r="AR208" i="2"/>
  <c r="AR209" i="2"/>
  <c r="AR210" i="2"/>
  <c r="AR211" i="2"/>
  <c r="AR216" i="2" a="1"/>
  <c r="AR218" i="2"/>
  <c r="AR219" i="2"/>
  <c r="AR221" i="2"/>
  <c r="AR216" i="2"/>
  <c r="AR224" i="2"/>
  <c r="AR225" i="2"/>
  <c r="AR226" i="2"/>
  <c r="AR227" i="2"/>
  <c r="AR232" i="2" a="1"/>
  <c r="AR234" i="2"/>
  <c r="AR235" i="2"/>
  <c r="AR237" i="2"/>
  <c r="AR232" i="2"/>
  <c r="AR240" i="2"/>
  <c r="AR241" i="2"/>
  <c r="AR242" i="2"/>
  <c r="AR243" i="2"/>
  <c r="AR248" i="2" a="1"/>
  <c r="AR250" i="2"/>
  <c r="AR251" i="2"/>
  <c r="AR253" i="2"/>
  <c r="AR248" i="2"/>
  <c r="AR256" i="2"/>
  <c r="AR257" i="2"/>
  <c r="AR258" i="2"/>
  <c r="AR259" i="2"/>
  <c r="AR264" i="2" a="1"/>
  <c r="AR266" i="2"/>
  <c r="AR267" i="2"/>
  <c r="AR269" i="2"/>
  <c r="AR264" i="2"/>
  <c r="AR272" i="2"/>
  <c r="AR273" i="2"/>
  <c r="AR274" i="2"/>
  <c r="AR275" i="2"/>
  <c r="AR280" i="2" a="1"/>
  <c r="AR282" i="2"/>
  <c r="AR283" i="2"/>
  <c r="AR285" i="2"/>
  <c r="AR280" i="2"/>
  <c r="AR288" i="2"/>
  <c r="AR289" i="2"/>
  <c r="AR290" i="2"/>
  <c r="AR291" i="2"/>
  <c r="AR296" i="2" a="1"/>
  <c r="AR298" i="2"/>
  <c r="AR299" i="2"/>
  <c r="AR301" i="2"/>
  <c r="AR296" i="2"/>
  <c r="AR304" i="2"/>
  <c r="AR305" i="2"/>
  <c r="AR306" i="2"/>
  <c r="AR307" i="2"/>
  <c r="AR312" i="2" a="1"/>
  <c r="AR314" i="2"/>
  <c r="AR315" i="2"/>
  <c r="AR317" i="2"/>
  <c r="AR312" i="2"/>
  <c r="AR320" i="2"/>
  <c r="AR321" i="2"/>
  <c r="AR322" i="2"/>
  <c r="AR323" i="2"/>
  <c r="AR328" i="2"/>
  <c r="AR329" i="2"/>
  <c r="AR330" i="2"/>
  <c r="AR331" i="2"/>
  <c r="AR332" i="2"/>
  <c r="AR333" i="2"/>
  <c r="AR334" i="2"/>
  <c r="AR335" i="2"/>
  <c r="AR336" i="2"/>
  <c r="AR337" i="2"/>
  <c r="AR338" i="2"/>
  <c r="AR339" i="2"/>
  <c r="AQ6" i="4"/>
  <c r="AQ7" i="4"/>
  <c r="AQ1" i="4"/>
  <c r="AQ8" i="4"/>
  <c r="AQ168" i="2" a="1"/>
  <c r="AQ168" i="2"/>
  <c r="AQ184" i="2" a="1"/>
  <c r="AQ184" i="2"/>
  <c r="AQ163" i="2"/>
  <c r="AQ170" i="2"/>
  <c r="AQ171" i="2"/>
  <c r="AQ173" i="2"/>
  <c r="AQ174" i="2"/>
  <c r="AQ176" i="2"/>
  <c r="AQ177" i="2"/>
  <c r="AQ178" i="2"/>
  <c r="AQ179" i="2"/>
  <c r="AQ185" i="2"/>
  <c r="AQ186" i="2"/>
  <c r="AQ187" i="2"/>
  <c r="AQ188" i="2"/>
  <c r="AQ189" i="2"/>
  <c r="AQ192" i="2"/>
  <c r="AQ193" i="2"/>
  <c r="AQ194" i="2"/>
  <c r="AQ195" i="2"/>
  <c r="AQ200" i="2" a="1"/>
  <c r="AQ201" i="2"/>
  <c r="AQ202" i="2"/>
  <c r="AQ203" i="2"/>
  <c r="AQ204" i="2"/>
  <c r="AQ205" i="2"/>
  <c r="AQ200" i="2"/>
  <c r="AQ208" i="2"/>
  <c r="AQ209" i="2"/>
  <c r="AQ210" i="2"/>
  <c r="AQ211" i="2"/>
  <c r="AQ216" i="2" a="1"/>
  <c r="AQ218" i="2"/>
  <c r="AQ219" i="2"/>
  <c r="AQ221" i="2"/>
  <c r="AQ216" i="2"/>
  <c r="AQ224" i="2"/>
  <c r="AQ225" i="2"/>
  <c r="AQ226" i="2"/>
  <c r="AQ227" i="2"/>
  <c r="AQ232" i="2" a="1"/>
  <c r="AQ234" i="2"/>
  <c r="AQ235" i="2"/>
  <c r="AQ237" i="2"/>
  <c r="AQ232" i="2"/>
  <c r="AQ240" i="2"/>
  <c r="AQ241" i="2"/>
  <c r="AQ242" i="2"/>
  <c r="AQ243" i="2"/>
  <c r="AQ248" i="2" a="1"/>
  <c r="AQ250" i="2"/>
  <c r="AQ251" i="2"/>
  <c r="AQ253" i="2"/>
  <c r="AQ248" i="2"/>
  <c r="AQ256" i="2"/>
  <c r="AQ257" i="2"/>
  <c r="AQ258" i="2"/>
  <c r="AQ259" i="2"/>
  <c r="AQ264" i="2" a="1"/>
  <c r="AQ266" i="2"/>
  <c r="AQ267" i="2"/>
  <c r="AQ269" i="2"/>
  <c r="AQ264" i="2"/>
  <c r="AQ272" i="2"/>
  <c r="AQ273" i="2"/>
  <c r="AQ274" i="2"/>
  <c r="AQ275" i="2"/>
  <c r="AQ280" i="2" a="1"/>
  <c r="AQ282" i="2"/>
  <c r="AQ283" i="2"/>
  <c r="AQ285" i="2"/>
  <c r="AQ280" i="2"/>
  <c r="AQ288" i="2"/>
  <c r="AQ289" i="2"/>
  <c r="AQ290" i="2"/>
  <c r="AQ291" i="2"/>
  <c r="AQ296" i="2" a="1"/>
  <c r="AQ298" i="2"/>
  <c r="AQ299" i="2"/>
  <c r="AQ301" i="2"/>
  <c r="AQ296" i="2"/>
  <c r="AQ304" i="2"/>
  <c r="AQ305" i="2"/>
  <c r="AQ306" i="2"/>
  <c r="AQ307" i="2"/>
  <c r="AQ312" i="2" a="1"/>
  <c r="AQ314" i="2"/>
  <c r="AQ315" i="2"/>
  <c r="AQ317" i="2"/>
  <c r="AQ312" i="2"/>
  <c r="AQ320" i="2"/>
  <c r="AQ321" i="2"/>
  <c r="AQ322" i="2"/>
  <c r="AQ323" i="2"/>
  <c r="AQ328" i="2"/>
  <c r="AQ329" i="2"/>
  <c r="AQ330" i="2"/>
  <c r="AQ331" i="2"/>
  <c r="AQ332" i="2"/>
  <c r="AQ333" i="2"/>
  <c r="AQ334" i="2"/>
  <c r="AQ335" i="2"/>
  <c r="AQ336" i="2"/>
  <c r="AQ337" i="2"/>
  <c r="AQ338" i="2"/>
  <c r="AQ339" i="2"/>
  <c r="AP6" i="4"/>
  <c r="AP7" i="4"/>
  <c r="AP1" i="4"/>
  <c r="AP8" i="4"/>
  <c r="AP168" i="2" a="1"/>
  <c r="AP168" i="2"/>
  <c r="AP184" i="2" a="1"/>
  <c r="AP184" i="2"/>
  <c r="AP163" i="2"/>
  <c r="AP170" i="2"/>
  <c r="AP171" i="2"/>
  <c r="AP173" i="2"/>
  <c r="AP174" i="2"/>
  <c r="AP176" i="2"/>
  <c r="AP177" i="2"/>
  <c r="AP178" i="2"/>
  <c r="AP179" i="2"/>
  <c r="AP185" i="2"/>
  <c r="AP186" i="2"/>
  <c r="AP187" i="2"/>
  <c r="AP188" i="2"/>
  <c r="AP189" i="2"/>
  <c r="AP192" i="2"/>
  <c r="AP193" i="2"/>
  <c r="AP194" i="2"/>
  <c r="AP195" i="2"/>
  <c r="AP200" i="2" a="1"/>
  <c r="AP201" i="2"/>
  <c r="AP202" i="2"/>
  <c r="AP203" i="2"/>
  <c r="AP204" i="2"/>
  <c r="AP205" i="2"/>
  <c r="AP200" i="2"/>
  <c r="AP208" i="2"/>
  <c r="AP209" i="2"/>
  <c r="AP210" i="2"/>
  <c r="AP211" i="2"/>
  <c r="AP216" i="2" a="1"/>
  <c r="AP218" i="2"/>
  <c r="AP219" i="2"/>
  <c r="AP221" i="2"/>
  <c r="AP216" i="2"/>
  <c r="AP224" i="2"/>
  <c r="AP225" i="2"/>
  <c r="AP226" i="2"/>
  <c r="AP227" i="2"/>
  <c r="AP232" i="2" a="1"/>
  <c r="AP234" i="2"/>
  <c r="AP235" i="2"/>
  <c r="AP237" i="2"/>
  <c r="AP232" i="2"/>
  <c r="AP240" i="2"/>
  <c r="AP241" i="2"/>
  <c r="AP242" i="2"/>
  <c r="AP243" i="2"/>
  <c r="AP248" i="2" a="1"/>
  <c r="AP250" i="2"/>
  <c r="AP251" i="2"/>
  <c r="AP253" i="2"/>
  <c r="AP248" i="2"/>
  <c r="AP256" i="2"/>
  <c r="AP257" i="2"/>
  <c r="AP258" i="2"/>
  <c r="AP259" i="2"/>
  <c r="AP264" i="2" a="1"/>
  <c r="AP266" i="2"/>
  <c r="AP267" i="2"/>
  <c r="AP269" i="2"/>
  <c r="AP264" i="2"/>
  <c r="AP272" i="2"/>
  <c r="AP273" i="2"/>
  <c r="AP274" i="2"/>
  <c r="AP275" i="2"/>
  <c r="AP280" i="2" a="1"/>
  <c r="AP282" i="2"/>
  <c r="AP283" i="2"/>
  <c r="AP285" i="2"/>
  <c r="AP280" i="2"/>
  <c r="AP288" i="2"/>
  <c r="AP289" i="2"/>
  <c r="AP290" i="2"/>
  <c r="AP291" i="2"/>
  <c r="AP296" i="2" a="1"/>
  <c r="AP298" i="2"/>
  <c r="AP299" i="2"/>
  <c r="AP301" i="2"/>
  <c r="AP296" i="2"/>
  <c r="AP304" i="2"/>
  <c r="AP305" i="2"/>
  <c r="AP306" i="2"/>
  <c r="AP307" i="2"/>
  <c r="AP312" i="2" a="1"/>
  <c r="AP314" i="2"/>
  <c r="AP315" i="2"/>
  <c r="AP317" i="2"/>
  <c r="AP312" i="2"/>
  <c r="AP320" i="2"/>
  <c r="AP321" i="2"/>
  <c r="AP322" i="2"/>
  <c r="AP323" i="2"/>
  <c r="AP328" i="2"/>
  <c r="AP329" i="2"/>
  <c r="AP330" i="2"/>
  <c r="AP331" i="2"/>
  <c r="AP332" i="2"/>
  <c r="AP333" i="2"/>
  <c r="AP334" i="2"/>
  <c r="AP335" i="2"/>
  <c r="AP336" i="2"/>
  <c r="AP337" i="2"/>
  <c r="AP338" i="2"/>
  <c r="AP339" i="2"/>
  <c r="AO6" i="4"/>
  <c r="AO7" i="4"/>
  <c r="AO1" i="4"/>
  <c r="AO8" i="4"/>
  <c r="AO168" i="2" a="1"/>
  <c r="AO168" i="2"/>
  <c r="AO184" i="2" a="1"/>
  <c r="AO184" i="2"/>
  <c r="AO163" i="2"/>
  <c r="AO170" i="2"/>
  <c r="AO171" i="2"/>
  <c r="AO173" i="2"/>
  <c r="AO174" i="2"/>
  <c r="AO176" i="2"/>
  <c r="AO177" i="2"/>
  <c r="AO178" i="2"/>
  <c r="AO179" i="2"/>
  <c r="AO185" i="2"/>
  <c r="AO186" i="2"/>
  <c r="AO187" i="2"/>
  <c r="AO188" i="2"/>
  <c r="AO189" i="2"/>
  <c r="AO192" i="2"/>
  <c r="AO193" i="2"/>
  <c r="AO194" i="2"/>
  <c r="AO195" i="2"/>
  <c r="AO200" i="2" a="1"/>
  <c r="AO201" i="2"/>
  <c r="AO202" i="2"/>
  <c r="AO203" i="2"/>
  <c r="AO204" i="2"/>
  <c r="AO205" i="2"/>
  <c r="AO200" i="2"/>
  <c r="AO208" i="2"/>
  <c r="AO209" i="2"/>
  <c r="AO210" i="2"/>
  <c r="AO211" i="2"/>
  <c r="AO216" i="2" a="1"/>
  <c r="AO218" i="2"/>
  <c r="AO219" i="2"/>
  <c r="AO221" i="2"/>
  <c r="AO216" i="2"/>
  <c r="AO224" i="2"/>
  <c r="AO225" i="2"/>
  <c r="AO226" i="2"/>
  <c r="AO227" i="2"/>
  <c r="AO232" i="2" a="1"/>
  <c r="AO234" i="2"/>
  <c r="AO235" i="2"/>
  <c r="AO237" i="2"/>
  <c r="AO232" i="2"/>
  <c r="AO240" i="2"/>
  <c r="AO241" i="2"/>
  <c r="AO242" i="2"/>
  <c r="AO243" i="2"/>
  <c r="AO248" i="2" a="1"/>
  <c r="AO250" i="2"/>
  <c r="AO251" i="2"/>
  <c r="AO253" i="2"/>
  <c r="AO248" i="2"/>
  <c r="AO256" i="2"/>
  <c r="AO257" i="2"/>
  <c r="AO258" i="2"/>
  <c r="AO259" i="2"/>
  <c r="AO264" i="2" a="1"/>
  <c r="AO266" i="2"/>
  <c r="AO267" i="2"/>
  <c r="AO269" i="2"/>
  <c r="AO264" i="2"/>
  <c r="AO272" i="2"/>
  <c r="AO273" i="2"/>
  <c r="AO274" i="2"/>
  <c r="AO275" i="2"/>
  <c r="AO280" i="2" a="1"/>
  <c r="AO282" i="2"/>
  <c r="AO283" i="2"/>
  <c r="AO285" i="2"/>
  <c r="AO280" i="2"/>
  <c r="AO288" i="2"/>
  <c r="AO289" i="2"/>
  <c r="AO290" i="2"/>
  <c r="AO291" i="2"/>
  <c r="AO296" i="2" a="1"/>
  <c r="AO298" i="2"/>
  <c r="AO299" i="2"/>
  <c r="AO301" i="2"/>
  <c r="AO296" i="2"/>
  <c r="AO304" i="2"/>
  <c r="AO305" i="2"/>
  <c r="AO306" i="2"/>
  <c r="AO307" i="2"/>
  <c r="AO312" i="2" a="1"/>
  <c r="AO314" i="2"/>
  <c r="AO315" i="2"/>
  <c r="AO317" i="2"/>
  <c r="AO312" i="2"/>
  <c r="AO320" i="2"/>
  <c r="AO321" i="2"/>
  <c r="AO322" i="2"/>
  <c r="AO323" i="2"/>
  <c r="AO328" i="2"/>
  <c r="AO329" i="2"/>
  <c r="AO330" i="2"/>
  <c r="AO331" i="2"/>
  <c r="AO332" i="2"/>
  <c r="AO333" i="2"/>
  <c r="AO334" i="2"/>
  <c r="AO335" i="2"/>
  <c r="AO336" i="2"/>
  <c r="AO337" i="2"/>
  <c r="AO338" i="2"/>
  <c r="AO339" i="2"/>
  <c r="AN6" i="4"/>
  <c r="AN7" i="4"/>
  <c r="AN1" i="4"/>
  <c r="AN8" i="4"/>
  <c r="AN168" i="2" a="1"/>
  <c r="AN168" i="2"/>
  <c r="AN184" i="2" a="1"/>
  <c r="AN184" i="2"/>
  <c r="AN163" i="2"/>
  <c r="AN170" i="2"/>
  <c r="AN171" i="2"/>
  <c r="AN173" i="2"/>
  <c r="AN174" i="2"/>
  <c r="AN176" i="2"/>
  <c r="AN177" i="2"/>
  <c r="AN178" i="2"/>
  <c r="AN179" i="2"/>
  <c r="AN185" i="2"/>
  <c r="AN186" i="2"/>
  <c r="AN187" i="2"/>
  <c r="AN188" i="2"/>
  <c r="AN189" i="2"/>
  <c r="AN190" i="2"/>
  <c r="AN191" i="2"/>
  <c r="AN192" i="2"/>
  <c r="AN193" i="2"/>
  <c r="AN194" i="2"/>
  <c r="EF188" i="2"/>
  <c r="EG188" i="2"/>
  <c r="EH188" i="2"/>
  <c r="EI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EJ188" i="2"/>
  <c r="EK188" i="2"/>
  <c r="EL188" i="2"/>
  <c r="EM188" i="2"/>
  <c r="EN188" i="2"/>
  <c r="EO188" i="2"/>
  <c r="EP188" i="2"/>
  <c r="EQ188" i="2"/>
  <c r="ER188" i="2"/>
  <c r="ES188" i="2"/>
  <c r="ET188" i="2"/>
  <c r="EU188" i="2"/>
  <c r="EV188" i="2"/>
  <c r="EW188" i="2"/>
  <c r="EX188" i="2"/>
  <c r="EY188" i="2"/>
  <c r="EZ188" i="2"/>
  <c r="FA188" i="2"/>
  <c r="FB188" i="2"/>
  <c r="FC188" i="2"/>
  <c r="FD188" i="2"/>
  <c r="FE188" i="2"/>
  <c r="FF188" i="2"/>
  <c r="FG188" i="2"/>
  <c r="FH188" i="2"/>
  <c r="FI188" i="2"/>
  <c r="FJ188" i="2"/>
  <c r="FK188" i="2"/>
  <c r="FL188" i="2"/>
  <c r="FM188" i="2"/>
  <c r="FN188" i="2"/>
  <c r="FO188" i="2"/>
  <c r="FP188" i="2"/>
  <c r="FQ188" i="2"/>
  <c r="FR188" i="2"/>
  <c r="FS188" i="2"/>
  <c r="FT188" i="2"/>
  <c r="FU188" i="2"/>
  <c r="FV188" i="2"/>
  <c r="FW188" i="2"/>
  <c r="FX188" i="2"/>
  <c r="FY188" i="2"/>
  <c r="FZ188" i="2"/>
  <c r="GA188" i="2"/>
  <c r="GB188" i="2"/>
  <c r="GC188" i="2"/>
  <c r="GD188" i="2"/>
  <c r="GE188" i="2"/>
  <c r="GF188" i="2"/>
  <c r="GG188" i="2"/>
  <c r="GH188" i="2"/>
  <c r="GI188" i="2"/>
  <c r="GJ188" i="2"/>
  <c r="GK188" i="2"/>
  <c r="GL188" i="2"/>
  <c r="GM188" i="2"/>
  <c r="GN188" i="2"/>
  <c r="GO188" i="2"/>
  <c r="GP188" i="2"/>
  <c r="GQ188" i="2"/>
  <c r="GR188" i="2"/>
  <c r="GS188" i="2"/>
  <c r="GT188" i="2"/>
  <c r="GU188" i="2"/>
  <c r="GV188" i="2"/>
  <c r="GW188" i="2"/>
  <c r="GX188" i="2"/>
  <c r="GY188" i="2"/>
  <c r="GZ188" i="2"/>
  <c r="HA188" i="2"/>
  <c r="HB188" i="2"/>
  <c r="HC188" i="2"/>
  <c r="HD188" i="2"/>
  <c r="HE188" i="2"/>
  <c r="HF188" i="2"/>
  <c r="HG188" i="2"/>
  <c r="HH188" i="2"/>
  <c r="HI188" i="2"/>
  <c r="HJ188" i="2"/>
  <c r="HK188" i="2"/>
  <c r="HL188" i="2"/>
  <c r="HM188" i="2"/>
  <c r="HN188" i="2"/>
  <c r="HO188" i="2"/>
  <c r="HP188" i="2"/>
  <c r="HQ188" i="2"/>
  <c r="HR188" i="2"/>
  <c r="HS188" i="2"/>
  <c r="HT188" i="2"/>
  <c r="HU188" i="2"/>
  <c r="HV188" i="2"/>
  <c r="HW188" i="2"/>
  <c r="HX188" i="2"/>
  <c r="HY188" i="2"/>
  <c r="HZ188" i="2"/>
  <c r="IA188" i="2"/>
  <c r="IB188" i="2"/>
  <c r="IC188" i="2"/>
  <c r="ID188" i="2"/>
  <c r="IE188" i="2"/>
  <c r="IF188" i="2"/>
  <c r="IG188" i="2"/>
  <c r="IH188" i="2"/>
  <c r="II188" i="2"/>
  <c r="IJ188" i="2"/>
  <c r="IK188" i="2"/>
  <c r="IL188" i="2"/>
  <c r="IM188" i="2"/>
  <c r="IN188" i="2"/>
  <c r="IO188" i="2"/>
  <c r="IP188" i="2"/>
  <c r="IQ188" i="2"/>
  <c r="IR188" i="2"/>
  <c r="IS188" i="2"/>
  <c r="IT188" i="2"/>
  <c r="IU188" i="2"/>
  <c r="IV188" i="2"/>
  <c r="IW188" i="2"/>
  <c r="IX188" i="2"/>
  <c r="IY188" i="2"/>
  <c r="IZ188" i="2"/>
  <c r="JA188" i="2"/>
  <c r="JB188" i="2"/>
  <c r="JC188" i="2"/>
  <c r="JD188" i="2"/>
  <c r="JE188" i="2"/>
  <c r="JF188" i="2"/>
  <c r="JG188" i="2"/>
  <c r="JH188" i="2"/>
  <c r="JI188" i="2"/>
  <c r="JJ188" i="2"/>
  <c r="JK188" i="2"/>
  <c r="JL188" i="2"/>
  <c r="JM188" i="2"/>
  <c r="JN188" i="2"/>
  <c r="JO188" i="2"/>
  <c r="JP188" i="2"/>
  <c r="JQ188" i="2"/>
  <c r="JR188" i="2"/>
  <c r="JS188" i="2"/>
  <c r="JT188" i="2"/>
  <c r="JU188" i="2"/>
  <c r="JV188" i="2"/>
  <c r="JW188" i="2"/>
  <c r="JX188" i="2"/>
  <c r="JY188" i="2"/>
  <c r="JZ188" i="2"/>
  <c r="KA188" i="2"/>
  <c r="KB188" i="2"/>
  <c r="KC188" i="2"/>
  <c r="KD188" i="2"/>
  <c r="KE188" i="2"/>
  <c r="KF188" i="2"/>
  <c r="KG188" i="2"/>
  <c r="KH188" i="2"/>
  <c r="KI188" i="2"/>
  <c r="KJ188" i="2"/>
  <c r="KK188" i="2"/>
  <c r="KL188" i="2"/>
  <c r="KM188" i="2"/>
  <c r="KN188" i="2"/>
  <c r="KO188" i="2"/>
  <c r="KP188" i="2"/>
  <c r="KQ188" i="2"/>
  <c r="KR188" i="2"/>
  <c r="KS188" i="2"/>
  <c r="KT188" i="2"/>
  <c r="KU188" i="2"/>
  <c r="KV188" i="2"/>
  <c r="KW188" i="2"/>
  <c r="KX188" i="2"/>
  <c r="KY188" i="2"/>
  <c r="KZ188" i="2"/>
  <c r="LA188" i="2"/>
  <c r="LB188" i="2"/>
  <c r="LC188" i="2"/>
  <c r="LD188" i="2"/>
  <c r="LE188" i="2"/>
  <c r="LF188" i="2"/>
  <c r="LG188" i="2"/>
  <c r="LH188" i="2"/>
  <c r="LI188" i="2"/>
  <c r="LJ188" i="2"/>
  <c r="LK188" i="2"/>
  <c r="LL188" i="2"/>
  <c r="LM188" i="2"/>
  <c r="LN188" i="2"/>
  <c r="LO188" i="2"/>
  <c r="LP188" i="2"/>
  <c r="LQ188" i="2"/>
  <c r="LR188" i="2"/>
  <c r="LS188" i="2"/>
  <c r="LT188" i="2"/>
  <c r="LU188" i="2"/>
  <c r="LV188" i="2"/>
  <c r="LW188" i="2"/>
  <c r="LX188" i="2"/>
  <c r="LY188" i="2"/>
  <c r="LZ188" i="2"/>
  <c r="MA188" i="2"/>
  <c r="MB188" i="2"/>
  <c r="MC188" i="2"/>
  <c r="MD188" i="2"/>
  <c r="ME188" i="2"/>
  <c r="MF188" i="2"/>
  <c r="MG188" i="2"/>
  <c r="MH188" i="2"/>
  <c r="MI188" i="2"/>
  <c r="MJ188" i="2"/>
  <c r="MK188" i="2"/>
  <c r="ML188" i="2"/>
  <c r="MM188" i="2"/>
  <c r="MN188" i="2"/>
  <c r="MO188" i="2"/>
  <c r="MP188" i="2"/>
  <c r="MQ188" i="2"/>
  <c r="MR188" i="2"/>
  <c r="MS188" i="2"/>
  <c r="MT188" i="2"/>
  <c r="MU188" i="2"/>
  <c r="MV188" i="2"/>
  <c r="MW188" i="2"/>
  <c r="MX188" i="2"/>
  <c r="MY188" i="2"/>
  <c r="MZ188" i="2"/>
  <c r="NA188" i="2"/>
  <c r="NB188" i="2"/>
  <c r="NC188" i="2"/>
  <c r="ND188" i="2"/>
  <c r="NE188" i="2"/>
  <c r="NF188" i="2"/>
  <c r="NG188" i="2"/>
  <c r="NH188" i="2"/>
  <c r="NI188" i="2"/>
  <c r="NJ188" i="2"/>
  <c r="NK188" i="2"/>
  <c r="AN195" i="2"/>
  <c r="AN196" i="2"/>
  <c r="AN200" i="2" a="1"/>
  <c r="AN201" i="2"/>
  <c r="AN202" i="2"/>
  <c r="AN203" i="2"/>
  <c r="AN204" i="2"/>
  <c r="AN205" i="2"/>
  <c r="AN200" i="2"/>
  <c r="AN208" i="2"/>
  <c r="AN209" i="2"/>
  <c r="AN210" i="2"/>
  <c r="AN211" i="2"/>
  <c r="AN216" i="2" a="1"/>
  <c r="AN218" i="2"/>
  <c r="AN219" i="2"/>
  <c r="AN221" i="2"/>
  <c r="AN216" i="2"/>
  <c r="AN224" i="2"/>
  <c r="AN225" i="2"/>
  <c r="AN226" i="2"/>
  <c r="AN227" i="2"/>
  <c r="AN232" i="2" a="1"/>
  <c r="AN234" i="2"/>
  <c r="AN235" i="2"/>
  <c r="AN237" i="2"/>
  <c r="AN232" i="2"/>
  <c r="AN240" i="2"/>
  <c r="AN241" i="2"/>
  <c r="AN242" i="2"/>
  <c r="AN243" i="2"/>
  <c r="AN248" i="2" a="1"/>
  <c r="AN250" i="2"/>
  <c r="AN251" i="2"/>
  <c r="AN253" i="2"/>
  <c r="AN248" i="2"/>
  <c r="AN256" i="2"/>
  <c r="AN257" i="2"/>
  <c r="AN258" i="2"/>
  <c r="AN259" i="2"/>
  <c r="AN264" i="2" a="1"/>
  <c r="AN266" i="2"/>
  <c r="AN267" i="2"/>
  <c r="AN269" i="2"/>
  <c r="AN264" i="2"/>
  <c r="AN272" i="2"/>
  <c r="AN273" i="2"/>
  <c r="AN274" i="2"/>
  <c r="AN275" i="2"/>
  <c r="AN280" i="2" a="1"/>
  <c r="AN282" i="2"/>
  <c r="AN283" i="2"/>
  <c r="AN285" i="2"/>
  <c r="AN280" i="2"/>
  <c r="AN288" i="2"/>
  <c r="AN289" i="2"/>
  <c r="AN290" i="2"/>
  <c r="AN291" i="2"/>
  <c r="AN296" i="2" a="1"/>
  <c r="AN298" i="2"/>
  <c r="AN299" i="2"/>
  <c r="AN301" i="2"/>
  <c r="AN296" i="2"/>
  <c r="AN304" i="2"/>
  <c r="AN305" i="2"/>
  <c r="AN306" i="2"/>
  <c r="AN307" i="2"/>
  <c r="AN312" i="2" a="1"/>
  <c r="AN314" i="2"/>
  <c r="AN315" i="2"/>
  <c r="AN317" i="2"/>
  <c r="AN312" i="2"/>
  <c r="AN320" i="2"/>
  <c r="AN321" i="2"/>
  <c r="AN322" i="2"/>
  <c r="AN323" i="2"/>
  <c r="AN328" i="2"/>
  <c r="AN329" i="2"/>
  <c r="AN330" i="2"/>
  <c r="AN331" i="2"/>
  <c r="AN332" i="2"/>
  <c r="AN333" i="2"/>
  <c r="AN334" i="2"/>
  <c r="AN335" i="2"/>
  <c r="AN336" i="2"/>
  <c r="AN337" i="2"/>
  <c r="AN338" i="2"/>
  <c r="AN339" i="2"/>
  <c r="AM6" i="4"/>
  <c r="AM7" i="4"/>
  <c r="AM1" i="4"/>
  <c r="AM8" i="4"/>
  <c r="AM168" i="2" a="1"/>
  <c r="AM168" i="2"/>
  <c r="N20" i="2"/>
  <c r="N21" i="2"/>
  <c r="N22" i="2"/>
  <c r="N23" i="2"/>
  <c r="N24" i="2"/>
  <c r="N25" i="2"/>
  <c r="N26" i="2"/>
  <c r="AM184" i="2" a="1"/>
  <c r="AM184" i="2"/>
  <c r="AM163" i="2"/>
  <c r="AM170" i="2"/>
  <c r="AM171" i="2"/>
  <c r="AM173" i="2"/>
  <c r="AM174" i="2"/>
  <c r="AM176" i="2"/>
  <c r="AM177" i="2"/>
  <c r="AM178" i="2"/>
  <c r="AM179" i="2"/>
  <c r="AM186" i="2"/>
  <c r="AM187" i="2"/>
  <c r="AM189" i="2"/>
  <c r="AM190" i="2"/>
  <c r="AM192" i="2"/>
  <c r="AM193" i="2"/>
  <c r="AM194" i="2"/>
  <c r="AM195" i="2"/>
  <c r="AM200" i="2" a="1"/>
  <c r="AM201" i="2"/>
  <c r="AM202" i="2"/>
  <c r="AM203" i="2"/>
  <c r="AM204" i="2"/>
  <c r="AM205" i="2"/>
  <c r="AM200" i="2"/>
  <c r="AM208" i="2"/>
  <c r="AM209" i="2"/>
  <c r="AM210" i="2"/>
  <c r="AM211" i="2"/>
  <c r="AM216" i="2" a="1"/>
  <c r="AM218" i="2"/>
  <c r="AM219" i="2"/>
  <c r="AM221" i="2"/>
  <c r="AM216" i="2"/>
  <c r="AM224" i="2"/>
  <c r="AM225" i="2"/>
  <c r="AM226" i="2"/>
  <c r="AM227" i="2"/>
  <c r="AM232" i="2" a="1"/>
  <c r="AM234" i="2"/>
  <c r="AM235" i="2"/>
  <c r="AM237" i="2"/>
  <c r="AM232" i="2"/>
  <c r="AM240" i="2"/>
  <c r="AM241" i="2"/>
  <c r="AM242" i="2"/>
  <c r="AM243" i="2"/>
  <c r="AM248" i="2" a="1"/>
  <c r="AM250" i="2"/>
  <c r="AM251" i="2"/>
  <c r="AM253" i="2"/>
  <c r="AM248" i="2"/>
  <c r="AM256" i="2"/>
  <c r="AM257" i="2"/>
  <c r="AM258" i="2"/>
  <c r="AM259" i="2"/>
  <c r="AM264" i="2" a="1"/>
  <c r="AM266" i="2"/>
  <c r="AM267" i="2"/>
  <c r="AM269" i="2"/>
  <c r="AM264" i="2"/>
  <c r="AM272" i="2"/>
  <c r="AM273" i="2"/>
  <c r="AM274" i="2"/>
  <c r="AM275" i="2"/>
  <c r="AM280" i="2" a="1"/>
  <c r="AM282" i="2"/>
  <c r="AM283" i="2"/>
  <c r="AM285" i="2"/>
  <c r="AM280" i="2"/>
  <c r="AM288" i="2"/>
  <c r="AM289" i="2"/>
  <c r="AM290" i="2"/>
  <c r="AM291" i="2"/>
  <c r="AM296" i="2" a="1"/>
  <c r="AM298" i="2"/>
  <c r="AM299" i="2"/>
  <c r="AM301" i="2"/>
  <c r="AM296" i="2"/>
  <c r="AM304" i="2"/>
  <c r="AM305" i="2"/>
  <c r="AM306" i="2"/>
  <c r="AM307" i="2"/>
  <c r="AM312" i="2" a="1"/>
  <c r="AM314" i="2"/>
  <c r="AM315" i="2"/>
  <c r="AM317" i="2"/>
  <c r="AM312" i="2"/>
  <c r="AM320" i="2"/>
  <c r="AM321" i="2"/>
  <c r="AM322" i="2"/>
  <c r="AM323" i="2"/>
  <c r="AM328" i="2"/>
  <c r="AM329" i="2"/>
  <c r="AM330" i="2"/>
  <c r="AM331" i="2"/>
  <c r="AM332" i="2"/>
  <c r="AM333" i="2"/>
  <c r="AM334" i="2"/>
  <c r="AM335" i="2"/>
  <c r="AM336" i="2"/>
  <c r="AM337" i="2"/>
  <c r="AM338" i="2"/>
  <c r="AM339" i="2"/>
  <c r="AL6" i="4"/>
  <c r="AL7" i="4"/>
  <c r="AL1" i="4"/>
  <c r="AL8" i="4"/>
  <c r="AL168" i="2" a="1"/>
  <c r="AL168" i="2"/>
  <c r="AL184" i="2" a="1"/>
  <c r="AL184" i="2"/>
  <c r="AL163" i="2"/>
  <c r="AL170" i="2"/>
  <c r="AL171" i="2"/>
  <c r="AL173" i="2"/>
  <c r="AL174" i="2"/>
  <c r="AL176" i="2"/>
  <c r="AL177" i="2"/>
  <c r="AL178" i="2"/>
  <c r="AL179" i="2"/>
  <c r="AL186" i="2"/>
  <c r="AL187" i="2"/>
  <c r="AL189" i="2"/>
  <c r="AL190" i="2"/>
  <c r="AL192" i="2"/>
  <c r="AL193" i="2"/>
  <c r="AL194" i="2"/>
  <c r="AL195" i="2"/>
  <c r="AL200" i="2" a="1"/>
  <c r="AL201" i="2"/>
  <c r="AL202" i="2"/>
  <c r="AL203" i="2"/>
  <c r="AL204" i="2"/>
  <c r="AL205" i="2"/>
  <c r="AL200" i="2"/>
  <c r="AL208" i="2"/>
  <c r="AL209" i="2"/>
  <c r="AL210" i="2"/>
  <c r="AL211" i="2"/>
  <c r="AL216" i="2" a="1"/>
  <c r="AL218" i="2"/>
  <c r="AL219" i="2"/>
  <c r="AL221" i="2"/>
  <c r="AL216" i="2"/>
  <c r="AL224" i="2"/>
  <c r="AL225" i="2"/>
  <c r="AL226" i="2"/>
  <c r="AL227" i="2"/>
  <c r="AL232" i="2" a="1"/>
  <c r="AL234" i="2"/>
  <c r="AL235" i="2"/>
  <c r="AL237" i="2"/>
  <c r="AL232" i="2"/>
  <c r="AL240" i="2"/>
  <c r="AL241" i="2"/>
  <c r="AL242" i="2"/>
  <c r="AL243" i="2"/>
  <c r="AL248" i="2" a="1"/>
  <c r="AL250" i="2"/>
  <c r="AL251" i="2"/>
  <c r="AL253" i="2"/>
  <c r="AL248" i="2"/>
  <c r="AL256" i="2"/>
  <c r="AL257" i="2"/>
  <c r="AL258" i="2"/>
  <c r="AL259" i="2"/>
  <c r="AL264" i="2" a="1"/>
  <c r="AL266" i="2"/>
  <c r="AL267" i="2"/>
  <c r="AL269" i="2"/>
  <c r="AL264" i="2"/>
  <c r="AL272" i="2"/>
  <c r="AL273" i="2"/>
  <c r="AL274" i="2"/>
  <c r="AL275" i="2"/>
  <c r="AL280" i="2" a="1"/>
  <c r="AL282" i="2"/>
  <c r="AL283" i="2"/>
  <c r="AL285" i="2"/>
  <c r="AL280" i="2"/>
  <c r="AL288" i="2"/>
  <c r="AL289" i="2"/>
  <c r="AL290" i="2"/>
  <c r="AL291" i="2"/>
  <c r="AL296" i="2" a="1"/>
  <c r="AL298" i="2"/>
  <c r="AL299" i="2"/>
  <c r="AL301" i="2"/>
  <c r="AL296" i="2"/>
  <c r="AL304" i="2"/>
  <c r="AL305" i="2"/>
  <c r="AL306" i="2"/>
  <c r="AL307" i="2"/>
  <c r="AL312" i="2" a="1"/>
  <c r="AL314" i="2"/>
  <c r="AL315" i="2"/>
  <c r="AL317" i="2"/>
  <c r="AL312" i="2"/>
  <c r="AL320" i="2"/>
  <c r="AL321" i="2"/>
  <c r="AL322" i="2"/>
  <c r="AL323" i="2"/>
  <c r="AL328" i="2"/>
  <c r="AL329" i="2"/>
  <c r="AL330" i="2"/>
  <c r="AL331" i="2"/>
  <c r="AL332" i="2"/>
  <c r="AL333" i="2"/>
  <c r="AL334" i="2"/>
  <c r="AL335" i="2"/>
  <c r="AL336" i="2"/>
  <c r="AL337" i="2"/>
  <c r="AL338" i="2"/>
  <c r="AL339" i="2"/>
  <c r="AK6" i="4"/>
  <c r="AK7" i="4"/>
  <c r="AK1" i="4"/>
  <c r="AK8" i="4"/>
  <c r="AK168" i="2" a="1"/>
  <c r="AK168" i="2"/>
  <c r="AK184" i="2" a="1"/>
  <c r="AK184" i="2"/>
  <c r="D168" i="2" a="1"/>
  <c r="D168" i="2"/>
  <c r="E168" i="2" a="1"/>
  <c r="E168" i="2"/>
  <c r="F168" i="2" a="1"/>
  <c r="G168" i="2" a="1"/>
  <c r="H168" i="2" a="1"/>
  <c r="I168" i="2" a="1"/>
  <c r="J168" i="2" a="1"/>
  <c r="K168" i="2" a="1"/>
  <c r="L168" i="2" a="1"/>
  <c r="M168" i="2" a="1"/>
  <c r="N168" i="2" a="1"/>
  <c r="O168" i="2" a="1"/>
  <c r="D184" i="2" a="1"/>
  <c r="D184" i="2"/>
  <c r="N36" i="2"/>
  <c r="N37" i="2"/>
  <c r="N38" i="2"/>
  <c r="N39" i="2"/>
  <c r="N40" i="2"/>
  <c r="N41" i="2"/>
  <c r="D200" i="2" a="1"/>
  <c r="D200" i="2"/>
  <c r="D163" i="2"/>
  <c r="D170" i="2"/>
  <c r="D171" i="2"/>
  <c r="D173" i="2"/>
  <c r="D174" i="2"/>
  <c r="D176" i="2"/>
  <c r="D177" i="2"/>
  <c r="D178" i="2"/>
  <c r="D179" i="2"/>
  <c r="D186" i="2"/>
  <c r="D187" i="2"/>
  <c r="D189" i="2"/>
  <c r="D190" i="2"/>
  <c r="D192" i="2"/>
  <c r="D193" i="2"/>
  <c r="D194" i="2"/>
  <c r="D195" i="2"/>
  <c r="D202" i="2"/>
  <c r="D203" i="2"/>
  <c r="D204" i="2"/>
  <c r="D205" i="2"/>
  <c r="D206" i="2"/>
  <c r="D208" i="2"/>
  <c r="D209" i="2"/>
  <c r="D210" i="2"/>
  <c r="D211" i="2"/>
  <c r="D216" i="2" a="1"/>
  <c r="D218" i="2"/>
  <c r="D219" i="2"/>
  <c r="D221" i="2"/>
  <c r="D216" i="2"/>
  <c r="D224" i="2"/>
  <c r="D225" i="2"/>
  <c r="D226" i="2"/>
  <c r="D227" i="2"/>
  <c r="D232" i="2" a="1"/>
  <c r="D234" i="2"/>
  <c r="D235" i="2"/>
  <c r="D237" i="2"/>
  <c r="D232" i="2"/>
  <c r="D240" i="2"/>
  <c r="D241" i="2"/>
  <c r="D242" i="2"/>
  <c r="D243" i="2"/>
  <c r="D248" i="2" a="1"/>
  <c r="D250" i="2"/>
  <c r="D251" i="2"/>
  <c r="D253" i="2"/>
  <c r="D248" i="2"/>
  <c r="D256" i="2"/>
  <c r="D257" i="2"/>
  <c r="D258" i="2"/>
  <c r="D259" i="2"/>
  <c r="D264" i="2" a="1"/>
  <c r="D266" i="2"/>
  <c r="D267" i="2"/>
  <c r="D269" i="2"/>
  <c r="D264" i="2"/>
  <c r="D272" i="2"/>
  <c r="D273" i="2"/>
  <c r="D274" i="2"/>
  <c r="D275" i="2"/>
  <c r="D280" i="2" a="1"/>
  <c r="D282" i="2"/>
  <c r="D283" i="2"/>
  <c r="D285" i="2"/>
  <c r="D280" i="2"/>
  <c r="D288" i="2"/>
  <c r="D289" i="2"/>
  <c r="D290" i="2"/>
  <c r="D291" i="2"/>
  <c r="D296" i="2" a="1"/>
  <c r="D298" i="2"/>
  <c r="D299" i="2"/>
  <c r="D301" i="2"/>
  <c r="D296" i="2"/>
  <c r="D304" i="2"/>
  <c r="D305" i="2"/>
  <c r="D306" i="2"/>
  <c r="D307" i="2"/>
  <c r="D312" i="2" a="1"/>
  <c r="D314" i="2"/>
  <c r="D315" i="2"/>
  <c r="D317" i="2"/>
  <c r="D312" i="2"/>
  <c r="D320" i="2"/>
  <c r="D321" i="2"/>
  <c r="D322" i="2"/>
  <c r="D323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C6" i="4"/>
  <c r="C7" i="4"/>
  <c r="C1" i="4"/>
  <c r="C8" i="4"/>
  <c r="C9" i="4"/>
  <c r="E184" i="2" a="1"/>
  <c r="E184" i="2"/>
  <c r="E200" i="2" a="1"/>
  <c r="E200" i="2"/>
  <c r="E163" i="2"/>
  <c r="E170" i="2"/>
  <c r="E171" i="2"/>
  <c r="E173" i="2"/>
  <c r="E174" i="2"/>
  <c r="E176" i="2"/>
  <c r="E177" i="2"/>
  <c r="E178" i="2"/>
  <c r="E179" i="2"/>
  <c r="E186" i="2"/>
  <c r="E187" i="2"/>
  <c r="E189" i="2"/>
  <c r="E190" i="2"/>
  <c r="E192" i="2"/>
  <c r="E193" i="2"/>
  <c r="E194" i="2"/>
  <c r="E195" i="2"/>
  <c r="E202" i="2"/>
  <c r="E203" i="2"/>
  <c r="E204" i="2"/>
  <c r="E205" i="2"/>
  <c r="E206" i="2"/>
  <c r="E208" i="2"/>
  <c r="E209" i="2"/>
  <c r="E210" i="2"/>
  <c r="E211" i="2"/>
  <c r="E216" i="2" a="1"/>
  <c r="E218" i="2"/>
  <c r="E219" i="2"/>
  <c r="E221" i="2"/>
  <c r="E216" i="2"/>
  <c r="E224" i="2"/>
  <c r="E225" i="2"/>
  <c r="E226" i="2"/>
  <c r="E227" i="2"/>
  <c r="E232" i="2" a="1"/>
  <c r="E234" i="2"/>
  <c r="E235" i="2"/>
  <c r="E237" i="2"/>
  <c r="E232" i="2"/>
  <c r="E240" i="2"/>
  <c r="E241" i="2"/>
  <c r="E242" i="2"/>
  <c r="E243" i="2"/>
  <c r="E248" i="2" a="1"/>
  <c r="E250" i="2"/>
  <c r="E251" i="2"/>
  <c r="E253" i="2"/>
  <c r="E248" i="2"/>
  <c r="E256" i="2"/>
  <c r="E257" i="2"/>
  <c r="E258" i="2"/>
  <c r="E259" i="2"/>
  <c r="E264" i="2" a="1"/>
  <c r="E266" i="2"/>
  <c r="E267" i="2"/>
  <c r="E269" i="2"/>
  <c r="E264" i="2"/>
  <c r="E272" i="2"/>
  <c r="E273" i="2"/>
  <c r="E274" i="2"/>
  <c r="E275" i="2"/>
  <c r="E280" i="2" a="1"/>
  <c r="E282" i="2"/>
  <c r="E283" i="2"/>
  <c r="E285" i="2"/>
  <c r="E280" i="2"/>
  <c r="E288" i="2"/>
  <c r="E289" i="2"/>
  <c r="E290" i="2"/>
  <c r="E291" i="2"/>
  <c r="E296" i="2" a="1"/>
  <c r="E298" i="2"/>
  <c r="E299" i="2"/>
  <c r="E301" i="2"/>
  <c r="E296" i="2"/>
  <c r="E304" i="2"/>
  <c r="E305" i="2"/>
  <c r="E306" i="2"/>
  <c r="E307" i="2"/>
  <c r="E312" i="2" a="1"/>
  <c r="E314" i="2"/>
  <c r="E315" i="2"/>
  <c r="E317" i="2"/>
  <c r="E312" i="2"/>
  <c r="E320" i="2"/>
  <c r="E321" i="2"/>
  <c r="E322" i="2"/>
  <c r="E323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D6" i="4"/>
  <c r="D7" i="4"/>
  <c r="D1" i="4"/>
  <c r="D8" i="4"/>
  <c r="D9" i="4"/>
  <c r="F168" i="2"/>
  <c r="F184" i="2" a="1"/>
  <c r="F184" i="2"/>
  <c r="F200" i="2" a="1"/>
  <c r="F3" i="2"/>
  <c r="F19" i="2"/>
  <c r="F163" i="2"/>
  <c r="F170" i="2"/>
  <c r="F171" i="2"/>
  <c r="F173" i="2"/>
  <c r="F174" i="2"/>
  <c r="F176" i="2"/>
  <c r="F177" i="2"/>
  <c r="F178" i="2"/>
  <c r="F179" i="2"/>
  <c r="F186" i="2"/>
  <c r="F187" i="2"/>
  <c r="F189" i="2"/>
  <c r="F190" i="2"/>
  <c r="F192" i="2"/>
  <c r="F193" i="2"/>
  <c r="F194" i="2"/>
  <c r="F195" i="2"/>
  <c r="F200" i="2"/>
  <c r="F202" i="2"/>
  <c r="F203" i="2"/>
  <c r="F204" i="2"/>
  <c r="F205" i="2"/>
  <c r="F206" i="2"/>
  <c r="F208" i="2"/>
  <c r="F209" i="2"/>
  <c r="F210" i="2"/>
  <c r="F211" i="2"/>
  <c r="F216" i="2" a="1"/>
  <c r="F218" i="2"/>
  <c r="F219" i="2"/>
  <c r="F221" i="2"/>
  <c r="F216" i="2"/>
  <c r="F224" i="2"/>
  <c r="F225" i="2"/>
  <c r="F226" i="2"/>
  <c r="F227" i="2"/>
  <c r="F232" i="2" a="1"/>
  <c r="F234" i="2"/>
  <c r="F235" i="2"/>
  <c r="F237" i="2"/>
  <c r="F232" i="2"/>
  <c r="F240" i="2"/>
  <c r="F241" i="2"/>
  <c r="F242" i="2"/>
  <c r="F243" i="2"/>
  <c r="F248" i="2" a="1"/>
  <c r="F250" i="2"/>
  <c r="F251" i="2"/>
  <c r="F253" i="2"/>
  <c r="F248" i="2"/>
  <c r="F256" i="2"/>
  <c r="F257" i="2"/>
  <c r="F258" i="2"/>
  <c r="F259" i="2"/>
  <c r="F264" i="2" a="1"/>
  <c r="F266" i="2"/>
  <c r="F267" i="2"/>
  <c r="F269" i="2"/>
  <c r="F264" i="2"/>
  <c r="F272" i="2"/>
  <c r="F273" i="2"/>
  <c r="F274" i="2"/>
  <c r="F275" i="2"/>
  <c r="F280" i="2" a="1"/>
  <c r="F282" i="2"/>
  <c r="F283" i="2"/>
  <c r="F285" i="2"/>
  <c r="F280" i="2"/>
  <c r="F288" i="2"/>
  <c r="F289" i="2"/>
  <c r="F290" i="2"/>
  <c r="F291" i="2"/>
  <c r="F296" i="2" a="1"/>
  <c r="F298" i="2"/>
  <c r="F299" i="2"/>
  <c r="F301" i="2"/>
  <c r="F296" i="2"/>
  <c r="F304" i="2"/>
  <c r="F305" i="2"/>
  <c r="F306" i="2"/>
  <c r="F307" i="2"/>
  <c r="F312" i="2" a="1"/>
  <c r="F314" i="2"/>
  <c r="F315" i="2"/>
  <c r="F317" i="2"/>
  <c r="F312" i="2"/>
  <c r="F320" i="2"/>
  <c r="F321" i="2"/>
  <c r="F322" i="2"/>
  <c r="F323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E6" i="4"/>
  <c r="E7" i="4"/>
  <c r="E1" i="4"/>
  <c r="E8" i="4"/>
  <c r="E9" i="4"/>
  <c r="G168" i="2"/>
  <c r="G184" i="2" a="1"/>
  <c r="G184" i="2"/>
  <c r="G200" i="2" a="1"/>
  <c r="G163" i="2"/>
  <c r="G170" i="2"/>
  <c r="G171" i="2"/>
  <c r="G173" i="2"/>
  <c r="G174" i="2"/>
  <c r="G176" i="2"/>
  <c r="G177" i="2"/>
  <c r="G178" i="2"/>
  <c r="G179" i="2"/>
  <c r="G186" i="2"/>
  <c r="G187" i="2"/>
  <c r="G189" i="2"/>
  <c r="G190" i="2"/>
  <c r="G192" i="2"/>
  <c r="G193" i="2"/>
  <c r="G194" i="2"/>
  <c r="G195" i="2"/>
  <c r="G200" i="2"/>
  <c r="G202" i="2"/>
  <c r="G203" i="2"/>
  <c r="G204" i="2"/>
  <c r="G205" i="2"/>
  <c r="G206" i="2"/>
  <c r="G208" i="2"/>
  <c r="G209" i="2"/>
  <c r="G210" i="2"/>
  <c r="G211" i="2"/>
  <c r="G216" i="2" a="1"/>
  <c r="G218" i="2"/>
  <c r="G219" i="2"/>
  <c r="G221" i="2"/>
  <c r="G216" i="2"/>
  <c r="G224" i="2"/>
  <c r="G225" i="2"/>
  <c r="G226" i="2"/>
  <c r="G227" i="2"/>
  <c r="G232" i="2" a="1"/>
  <c r="G234" i="2"/>
  <c r="G235" i="2"/>
  <c r="G237" i="2"/>
  <c r="G232" i="2"/>
  <c r="G240" i="2"/>
  <c r="G241" i="2"/>
  <c r="G242" i="2"/>
  <c r="G243" i="2"/>
  <c r="G248" i="2" a="1"/>
  <c r="G250" i="2"/>
  <c r="G251" i="2"/>
  <c r="G253" i="2"/>
  <c r="G248" i="2"/>
  <c r="G256" i="2"/>
  <c r="G257" i="2"/>
  <c r="G258" i="2"/>
  <c r="G259" i="2"/>
  <c r="G264" i="2" a="1"/>
  <c r="G266" i="2"/>
  <c r="G267" i="2"/>
  <c r="G269" i="2"/>
  <c r="G264" i="2"/>
  <c r="G272" i="2"/>
  <c r="G273" i="2"/>
  <c r="G274" i="2"/>
  <c r="G275" i="2"/>
  <c r="G280" i="2" a="1"/>
  <c r="G282" i="2"/>
  <c r="G283" i="2"/>
  <c r="G285" i="2"/>
  <c r="G280" i="2"/>
  <c r="G288" i="2"/>
  <c r="G289" i="2"/>
  <c r="G290" i="2"/>
  <c r="G291" i="2"/>
  <c r="G296" i="2" a="1"/>
  <c r="G298" i="2"/>
  <c r="G299" i="2"/>
  <c r="G301" i="2"/>
  <c r="G296" i="2"/>
  <c r="G304" i="2"/>
  <c r="G305" i="2"/>
  <c r="G306" i="2"/>
  <c r="G307" i="2"/>
  <c r="G312" i="2" a="1"/>
  <c r="G314" i="2"/>
  <c r="G315" i="2"/>
  <c r="G317" i="2"/>
  <c r="G312" i="2"/>
  <c r="G320" i="2"/>
  <c r="G321" i="2"/>
  <c r="G322" i="2"/>
  <c r="G323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F6" i="4"/>
  <c r="F7" i="4"/>
  <c r="F1" i="4"/>
  <c r="F8" i="4"/>
  <c r="F9" i="4"/>
  <c r="H168" i="2"/>
  <c r="H184" i="2" a="1"/>
  <c r="H184" i="2"/>
  <c r="H200" i="2" a="1"/>
  <c r="H163" i="2"/>
  <c r="H170" i="2"/>
  <c r="H171" i="2"/>
  <c r="H173" i="2"/>
  <c r="H174" i="2"/>
  <c r="H176" i="2"/>
  <c r="H177" i="2"/>
  <c r="H178" i="2"/>
  <c r="H179" i="2"/>
  <c r="H186" i="2"/>
  <c r="H187" i="2"/>
  <c r="H189" i="2"/>
  <c r="H190" i="2"/>
  <c r="H192" i="2"/>
  <c r="H193" i="2"/>
  <c r="H194" i="2"/>
  <c r="H195" i="2"/>
  <c r="H200" i="2"/>
  <c r="H202" i="2"/>
  <c r="H203" i="2"/>
  <c r="H204" i="2"/>
  <c r="H205" i="2"/>
  <c r="H206" i="2"/>
  <c r="H208" i="2"/>
  <c r="H209" i="2"/>
  <c r="H210" i="2"/>
  <c r="H211" i="2"/>
  <c r="H216" i="2" a="1"/>
  <c r="H218" i="2"/>
  <c r="H219" i="2"/>
  <c r="H221" i="2"/>
  <c r="H216" i="2"/>
  <c r="H224" i="2"/>
  <c r="H225" i="2"/>
  <c r="H226" i="2"/>
  <c r="H227" i="2"/>
  <c r="H232" i="2" a="1"/>
  <c r="H234" i="2"/>
  <c r="H235" i="2"/>
  <c r="H237" i="2"/>
  <c r="H232" i="2"/>
  <c r="H240" i="2"/>
  <c r="H241" i="2"/>
  <c r="H242" i="2"/>
  <c r="H243" i="2"/>
  <c r="H248" i="2" a="1"/>
  <c r="H250" i="2"/>
  <c r="H251" i="2"/>
  <c r="H253" i="2"/>
  <c r="H248" i="2"/>
  <c r="H256" i="2"/>
  <c r="H257" i="2"/>
  <c r="H258" i="2"/>
  <c r="H259" i="2"/>
  <c r="H264" i="2" a="1"/>
  <c r="H266" i="2"/>
  <c r="H267" i="2"/>
  <c r="H269" i="2"/>
  <c r="H264" i="2"/>
  <c r="H272" i="2"/>
  <c r="H273" i="2"/>
  <c r="H274" i="2"/>
  <c r="H275" i="2"/>
  <c r="H280" i="2" a="1"/>
  <c r="H282" i="2"/>
  <c r="H283" i="2"/>
  <c r="H285" i="2"/>
  <c r="H280" i="2"/>
  <c r="H288" i="2"/>
  <c r="H289" i="2"/>
  <c r="H290" i="2"/>
  <c r="H291" i="2"/>
  <c r="H296" i="2" a="1"/>
  <c r="H298" i="2"/>
  <c r="H299" i="2"/>
  <c r="H301" i="2"/>
  <c r="H296" i="2"/>
  <c r="H304" i="2"/>
  <c r="H305" i="2"/>
  <c r="H306" i="2"/>
  <c r="H307" i="2"/>
  <c r="H312" i="2" a="1"/>
  <c r="H314" i="2"/>
  <c r="H315" i="2"/>
  <c r="H317" i="2"/>
  <c r="H312" i="2"/>
  <c r="H320" i="2"/>
  <c r="H321" i="2"/>
  <c r="H322" i="2"/>
  <c r="H323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G6" i="4"/>
  <c r="G7" i="4"/>
  <c r="G1" i="4"/>
  <c r="G8" i="4"/>
  <c r="G9" i="4"/>
  <c r="I168" i="2"/>
  <c r="I184" i="2" a="1"/>
  <c r="I184" i="2"/>
  <c r="I200" i="2" a="1"/>
  <c r="I163" i="2"/>
  <c r="I170" i="2"/>
  <c r="I171" i="2"/>
  <c r="I173" i="2"/>
  <c r="I174" i="2"/>
  <c r="I176" i="2"/>
  <c r="I177" i="2"/>
  <c r="I178" i="2"/>
  <c r="I179" i="2"/>
  <c r="I186" i="2"/>
  <c r="I187" i="2"/>
  <c r="I189" i="2"/>
  <c r="I190" i="2"/>
  <c r="I192" i="2"/>
  <c r="I193" i="2"/>
  <c r="I194" i="2"/>
  <c r="I195" i="2"/>
  <c r="I200" i="2"/>
  <c r="I202" i="2"/>
  <c r="I203" i="2"/>
  <c r="I204" i="2"/>
  <c r="I205" i="2"/>
  <c r="I206" i="2"/>
  <c r="I208" i="2"/>
  <c r="I209" i="2"/>
  <c r="I210" i="2"/>
  <c r="I211" i="2"/>
  <c r="I216" i="2" a="1"/>
  <c r="I218" i="2"/>
  <c r="I219" i="2"/>
  <c r="I221" i="2"/>
  <c r="I216" i="2"/>
  <c r="I224" i="2"/>
  <c r="I225" i="2"/>
  <c r="I226" i="2"/>
  <c r="I227" i="2"/>
  <c r="I232" i="2" a="1"/>
  <c r="I234" i="2"/>
  <c r="I235" i="2"/>
  <c r="I237" i="2"/>
  <c r="I232" i="2"/>
  <c r="I240" i="2"/>
  <c r="I241" i="2"/>
  <c r="I242" i="2"/>
  <c r="I243" i="2"/>
  <c r="I248" i="2" a="1"/>
  <c r="I250" i="2"/>
  <c r="I251" i="2"/>
  <c r="I253" i="2"/>
  <c r="I248" i="2"/>
  <c r="I256" i="2"/>
  <c r="I257" i="2"/>
  <c r="I258" i="2"/>
  <c r="I259" i="2"/>
  <c r="I264" i="2" a="1"/>
  <c r="I266" i="2"/>
  <c r="I267" i="2"/>
  <c r="I269" i="2"/>
  <c r="I264" i="2"/>
  <c r="I272" i="2"/>
  <c r="I273" i="2"/>
  <c r="I274" i="2"/>
  <c r="I275" i="2"/>
  <c r="I280" i="2" a="1"/>
  <c r="I282" i="2"/>
  <c r="I283" i="2"/>
  <c r="I285" i="2"/>
  <c r="I280" i="2"/>
  <c r="I288" i="2"/>
  <c r="I289" i="2"/>
  <c r="I290" i="2"/>
  <c r="I291" i="2"/>
  <c r="I296" i="2" a="1"/>
  <c r="I298" i="2"/>
  <c r="I299" i="2"/>
  <c r="I301" i="2"/>
  <c r="I296" i="2"/>
  <c r="I304" i="2"/>
  <c r="I305" i="2"/>
  <c r="I306" i="2"/>
  <c r="I307" i="2"/>
  <c r="I312" i="2" a="1"/>
  <c r="I314" i="2"/>
  <c r="I315" i="2"/>
  <c r="I317" i="2"/>
  <c r="I312" i="2"/>
  <c r="I320" i="2"/>
  <c r="I321" i="2"/>
  <c r="I322" i="2"/>
  <c r="I323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H6" i="4"/>
  <c r="H7" i="4"/>
  <c r="H1" i="4"/>
  <c r="H8" i="4"/>
  <c r="H9" i="4"/>
  <c r="J168" i="2"/>
  <c r="J184" i="2" a="1"/>
  <c r="J184" i="2"/>
  <c r="J200" i="2" a="1"/>
  <c r="J163" i="2"/>
  <c r="J170" i="2"/>
  <c r="J171" i="2"/>
  <c r="J173" i="2"/>
  <c r="J174" i="2"/>
  <c r="J176" i="2"/>
  <c r="J177" i="2"/>
  <c r="J178" i="2"/>
  <c r="J179" i="2"/>
  <c r="J186" i="2"/>
  <c r="J187" i="2"/>
  <c r="J189" i="2"/>
  <c r="J190" i="2"/>
  <c r="J192" i="2"/>
  <c r="J193" i="2"/>
  <c r="J194" i="2"/>
  <c r="J195" i="2"/>
  <c r="J200" i="2"/>
  <c r="J202" i="2"/>
  <c r="J203" i="2"/>
  <c r="J204" i="2"/>
  <c r="J205" i="2"/>
  <c r="J206" i="2"/>
  <c r="J208" i="2"/>
  <c r="J209" i="2"/>
  <c r="J210" i="2"/>
  <c r="J211" i="2"/>
  <c r="J216" i="2" a="1"/>
  <c r="J218" i="2"/>
  <c r="J219" i="2"/>
  <c r="J221" i="2"/>
  <c r="J216" i="2"/>
  <c r="J224" i="2"/>
  <c r="J225" i="2"/>
  <c r="J226" i="2"/>
  <c r="J227" i="2"/>
  <c r="J232" i="2" a="1"/>
  <c r="J234" i="2"/>
  <c r="J235" i="2"/>
  <c r="J237" i="2"/>
  <c r="J232" i="2"/>
  <c r="J240" i="2"/>
  <c r="J241" i="2"/>
  <c r="J242" i="2"/>
  <c r="J243" i="2"/>
  <c r="J248" i="2" a="1"/>
  <c r="J250" i="2"/>
  <c r="J251" i="2"/>
  <c r="J253" i="2"/>
  <c r="J248" i="2"/>
  <c r="J256" i="2"/>
  <c r="J257" i="2"/>
  <c r="J258" i="2"/>
  <c r="J259" i="2"/>
  <c r="J264" i="2" a="1"/>
  <c r="J266" i="2"/>
  <c r="J267" i="2"/>
  <c r="J269" i="2"/>
  <c r="J264" i="2"/>
  <c r="J272" i="2"/>
  <c r="J273" i="2"/>
  <c r="J274" i="2"/>
  <c r="J275" i="2"/>
  <c r="J280" i="2" a="1"/>
  <c r="J282" i="2"/>
  <c r="J283" i="2"/>
  <c r="J285" i="2"/>
  <c r="J280" i="2"/>
  <c r="J288" i="2"/>
  <c r="J289" i="2"/>
  <c r="J290" i="2"/>
  <c r="J291" i="2"/>
  <c r="J296" i="2" a="1"/>
  <c r="J298" i="2"/>
  <c r="J299" i="2"/>
  <c r="J301" i="2"/>
  <c r="J296" i="2"/>
  <c r="J304" i="2"/>
  <c r="J305" i="2"/>
  <c r="J306" i="2"/>
  <c r="J307" i="2"/>
  <c r="J312" i="2" a="1"/>
  <c r="J314" i="2"/>
  <c r="J315" i="2"/>
  <c r="J317" i="2"/>
  <c r="J312" i="2"/>
  <c r="J320" i="2"/>
  <c r="J321" i="2"/>
  <c r="J322" i="2"/>
  <c r="J323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I6" i="4"/>
  <c r="I7" i="4"/>
  <c r="I1" i="4"/>
  <c r="I8" i="4"/>
  <c r="I9" i="4"/>
  <c r="K168" i="2"/>
  <c r="K184" i="2" a="1"/>
  <c r="K184" i="2"/>
  <c r="K200" i="2" a="1"/>
  <c r="K163" i="2"/>
  <c r="K170" i="2"/>
  <c r="K171" i="2"/>
  <c r="K173" i="2"/>
  <c r="K174" i="2"/>
  <c r="K176" i="2"/>
  <c r="K177" i="2"/>
  <c r="K178" i="2"/>
  <c r="K179" i="2"/>
  <c r="K186" i="2"/>
  <c r="K187" i="2"/>
  <c r="K189" i="2"/>
  <c r="K190" i="2"/>
  <c r="K192" i="2"/>
  <c r="K193" i="2"/>
  <c r="K194" i="2"/>
  <c r="K195" i="2"/>
  <c r="K200" i="2"/>
  <c r="K202" i="2"/>
  <c r="K203" i="2"/>
  <c r="K204" i="2"/>
  <c r="K205" i="2"/>
  <c r="K206" i="2"/>
  <c r="K208" i="2"/>
  <c r="K209" i="2"/>
  <c r="K210" i="2"/>
  <c r="K211" i="2"/>
  <c r="K216" i="2" a="1"/>
  <c r="K218" i="2"/>
  <c r="K219" i="2"/>
  <c r="K221" i="2"/>
  <c r="K216" i="2"/>
  <c r="K224" i="2"/>
  <c r="K225" i="2"/>
  <c r="K226" i="2"/>
  <c r="K227" i="2"/>
  <c r="K232" i="2" a="1"/>
  <c r="K234" i="2"/>
  <c r="K235" i="2"/>
  <c r="K237" i="2"/>
  <c r="K232" i="2"/>
  <c r="K240" i="2"/>
  <c r="K241" i="2"/>
  <c r="K242" i="2"/>
  <c r="K243" i="2"/>
  <c r="K248" i="2" a="1"/>
  <c r="K250" i="2"/>
  <c r="K251" i="2"/>
  <c r="K253" i="2"/>
  <c r="K248" i="2"/>
  <c r="K256" i="2"/>
  <c r="K257" i="2"/>
  <c r="K258" i="2"/>
  <c r="K259" i="2"/>
  <c r="K264" i="2" a="1"/>
  <c r="K266" i="2"/>
  <c r="K267" i="2"/>
  <c r="K269" i="2"/>
  <c r="K264" i="2"/>
  <c r="K272" i="2"/>
  <c r="K273" i="2"/>
  <c r="K274" i="2"/>
  <c r="K275" i="2"/>
  <c r="K280" i="2" a="1"/>
  <c r="K282" i="2"/>
  <c r="K283" i="2"/>
  <c r="K285" i="2"/>
  <c r="K280" i="2"/>
  <c r="K288" i="2"/>
  <c r="K289" i="2"/>
  <c r="K290" i="2"/>
  <c r="K291" i="2"/>
  <c r="K296" i="2" a="1"/>
  <c r="K298" i="2"/>
  <c r="K299" i="2"/>
  <c r="K301" i="2"/>
  <c r="K296" i="2"/>
  <c r="K304" i="2"/>
  <c r="K305" i="2"/>
  <c r="K306" i="2"/>
  <c r="K307" i="2"/>
  <c r="K312" i="2" a="1"/>
  <c r="K314" i="2"/>
  <c r="K315" i="2"/>
  <c r="K317" i="2"/>
  <c r="K312" i="2"/>
  <c r="K320" i="2"/>
  <c r="K321" i="2"/>
  <c r="K322" i="2"/>
  <c r="K323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J6" i="4"/>
  <c r="J7" i="4"/>
  <c r="J1" i="4"/>
  <c r="J8" i="4"/>
  <c r="J9" i="4"/>
  <c r="L168" i="2"/>
  <c r="L184" i="2" a="1"/>
  <c r="L184" i="2"/>
  <c r="L200" i="2" a="1"/>
  <c r="L163" i="2"/>
  <c r="L170" i="2"/>
  <c r="L171" i="2"/>
  <c r="L173" i="2"/>
  <c r="L174" i="2"/>
  <c r="L176" i="2"/>
  <c r="L177" i="2"/>
  <c r="L178" i="2"/>
  <c r="L179" i="2"/>
  <c r="L186" i="2"/>
  <c r="L187" i="2"/>
  <c r="L189" i="2"/>
  <c r="L190" i="2"/>
  <c r="L192" i="2"/>
  <c r="L193" i="2"/>
  <c r="L194" i="2"/>
  <c r="L195" i="2"/>
  <c r="L200" i="2"/>
  <c r="L202" i="2"/>
  <c r="L203" i="2"/>
  <c r="L204" i="2"/>
  <c r="L205" i="2"/>
  <c r="L206" i="2"/>
  <c r="L208" i="2"/>
  <c r="L209" i="2"/>
  <c r="L210" i="2"/>
  <c r="L211" i="2"/>
  <c r="L216" i="2" a="1"/>
  <c r="L218" i="2"/>
  <c r="L219" i="2"/>
  <c r="L221" i="2"/>
  <c r="L216" i="2"/>
  <c r="L224" i="2"/>
  <c r="L225" i="2"/>
  <c r="L226" i="2"/>
  <c r="L227" i="2"/>
  <c r="L232" i="2" a="1"/>
  <c r="L234" i="2"/>
  <c r="L235" i="2"/>
  <c r="L237" i="2"/>
  <c r="L232" i="2"/>
  <c r="L240" i="2"/>
  <c r="L241" i="2"/>
  <c r="L242" i="2"/>
  <c r="L243" i="2"/>
  <c r="L248" i="2" a="1"/>
  <c r="L250" i="2"/>
  <c r="L251" i="2"/>
  <c r="L253" i="2"/>
  <c r="L248" i="2"/>
  <c r="L256" i="2"/>
  <c r="L257" i="2"/>
  <c r="L258" i="2"/>
  <c r="L259" i="2"/>
  <c r="L264" i="2" a="1"/>
  <c r="L266" i="2"/>
  <c r="L267" i="2"/>
  <c r="L269" i="2"/>
  <c r="L264" i="2"/>
  <c r="L272" i="2"/>
  <c r="L273" i="2"/>
  <c r="L274" i="2"/>
  <c r="L275" i="2"/>
  <c r="L280" i="2" a="1"/>
  <c r="L282" i="2"/>
  <c r="L283" i="2"/>
  <c r="L285" i="2"/>
  <c r="L280" i="2"/>
  <c r="L288" i="2"/>
  <c r="L289" i="2"/>
  <c r="L290" i="2"/>
  <c r="L291" i="2"/>
  <c r="L296" i="2" a="1"/>
  <c r="L298" i="2"/>
  <c r="L299" i="2"/>
  <c r="L301" i="2"/>
  <c r="L296" i="2"/>
  <c r="L304" i="2"/>
  <c r="L305" i="2"/>
  <c r="L306" i="2"/>
  <c r="L307" i="2"/>
  <c r="L312" i="2" a="1"/>
  <c r="L314" i="2"/>
  <c r="L315" i="2"/>
  <c r="L317" i="2"/>
  <c r="L312" i="2"/>
  <c r="L320" i="2"/>
  <c r="L321" i="2"/>
  <c r="L322" i="2"/>
  <c r="L323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K6" i="4"/>
  <c r="K7" i="4"/>
  <c r="K1" i="4"/>
  <c r="K8" i="4"/>
  <c r="K9" i="4"/>
  <c r="M168" i="2"/>
  <c r="M184" i="2" a="1"/>
  <c r="M184" i="2"/>
  <c r="N42" i="2"/>
  <c r="M200" i="2" a="1"/>
  <c r="M163" i="2"/>
  <c r="M170" i="2"/>
  <c r="M171" i="2"/>
  <c r="M173" i="2"/>
  <c r="M174" i="2"/>
  <c r="M176" i="2"/>
  <c r="M177" i="2"/>
  <c r="M178" i="2"/>
  <c r="M179" i="2"/>
  <c r="M186" i="2"/>
  <c r="M187" i="2"/>
  <c r="M189" i="2"/>
  <c r="M190" i="2"/>
  <c r="M192" i="2"/>
  <c r="M193" i="2"/>
  <c r="M194" i="2"/>
  <c r="M195" i="2"/>
  <c r="M200" i="2"/>
  <c r="M202" i="2"/>
  <c r="M203" i="2"/>
  <c r="M204" i="2"/>
  <c r="M205" i="2"/>
  <c r="M206" i="2"/>
  <c r="M208" i="2"/>
  <c r="M209" i="2"/>
  <c r="M210" i="2"/>
  <c r="M211" i="2"/>
  <c r="M216" i="2" a="1"/>
  <c r="M218" i="2"/>
  <c r="M219" i="2"/>
  <c r="M221" i="2"/>
  <c r="M216" i="2"/>
  <c r="M224" i="2"/>
  <c r="M225" i="2"/>
  <c r="M226" i="2"/>
  <c r="M227" i="2"/>
  <c r="M232" i="2" a="1"/>
  <c r="M234" i="2"/>
  <c r="M235" i="2"/>
  <c r="M237" i="2"/>
  <c r="M232" i="2"/>
  <c r="M240" i="2"/>
  <c r="M241" i="2"/>
  <c r="M242" i="2"/>
  <c r="M243" i="2"/>
  <c r="M248" i="2" a="1"/>
  <c r="M250" i="2"/>
  <c r="M251" i="2"/>
  <c r="M253" i="2"/>
  <c r="M248" i="2"/>
  <c r="M256" i="2"/>
  <c r="M257" i="2"/>
  <c r="M258" i="2"/>
  <c r="M259" i="2"/>
  <c r="M264" i="2" a="1"/>
  <c r="M266" i="2"/>
  <c r="M267" i="2"/>
  <c r="M269" i="2"/>
  <c r="M264" i="2"/>
  <c r="M272" i="2"/>
  <c r="M273" i="2"/>
  <c r="M274" i="2"/>
  <c r="M275" i="2"/>
  <c r="M280" i="2" a="1"/>
  <c r="M282" i="2"/>
  <c r="M283" i="2"/>
  <c r="M285" i="2"/>
  <c r="M280" i="2"/>
  <c r="M288" i="2"/>
  <c r="M289" i="2"/>
  <c r="M290" i="2"/>
  <c r="M291" i="2"/>
  <c r="M296" i="2" a="1"/>
  <c r="M298" i="2"/>
  <c r="M299" i="2"/>
  <c r="M301" i="2"/>
  <c r="M296" i="2"/>
  <c r="M304" i="2"/>
  <c r="M305" i="2"/>
  <c r="M306" i="2"/>
  <c r="M307" i="2"/>
  <c r="M312" i="2" a="1"/>
  <c r="M314" i="2"/>
  <c r="M315" i="2"/>
  <c r="M317" i="2"/>
  <c r="M312" i="2"/>
  <c r="M320" i="2"/>
  <c r="M321" i="2"/>
  <c r="M322" i="2"/>
  <c r="M323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L6" i="4"/>
  <c r="L7" i="4"/>
  <c r="L1" i="4"/>
  <c r="L8" i="4"/>
  <c r="L9" i="4"/>
  <c r="N168" i="2"/>
  <c r="N184" i="2" a="1"/>
  <c r="N184" i="2"/>
  <c r="N200" i="2" a="1"/>
  <c r="N163" i="2"/>
  <c r="N170" i="2"/>
  <c r="N171" i="2"/>
  <c r="N173" i="2"/>
  <c r="N174" i="2"/>
  <c r="N176" i="2"/>
  <c r="N177" i="2"/>
  <c r="N178" i="2"/>
  <c r="N179" i="2"/>
  <c r="N186" i="2"/>
  <c r="N187" i="2"/>
  <c r="N189" i="2"/>
  <c r="N190" i="2"/>
  <c r="N192" i="2"/>
  <c r="N193" i="2"/>
  <c r="N194" i="2"/>
  <c r="N195" i="2"/>
  <c r="N200" i="2"/>
  <c r="N202" i="2"/>
  <c r="N203" i="2"/>
  <c r="N204" i="2"/>
  <c r="N205" i="2"/>
  <c r="N206" i="2"/>
  <c r="N208" i="2"/>
  <c r="N209" i="2"/>
  <c r="N210" i="2"/>
  <c r="N211" i="2"/>
  <c r="N216" i="2" a="1"/>
  <c r="N218" i="2"/>
  <c r="N219" i="2"/>
  <c r="N221" i="2"/>
  <c r="N216" i="2"/>
  <c r="N224" i="2"/>
  <c r="N225" i="2"/>
  <c r="N226" i="2"/>
  <c r="N227" i="2"/>
  <c r="N232" i="2" a="1"/>
  <c r="N234" i="2"/>
  <c r="N235" i="2"/>
  <c r="N237" i="2"/>
  <c r="N232" i="2"/>
  <c r="N240" i="2"/>
  <c r="N241" i="2"/>
  <c r="N242" i="2"/>
  <c r="N243" i="2"/>
  <c r="N248" i="2" a="1"/>
  <c r="N250" i="2"/>
  <c r="N251" i="2"/>
  <c r="N253" i="2"/>
  <c r="N248" i="2"/>
  <c r="N256" i="2"/>
  <c r="N257" i="2"/>
  <c r="N258" i="2"/>
  <c r="N259" i="2"/>
  <c r="N264" i="2" a="1"/>
  <c r="N266" i="2"/>
  <c r="N267" i="2"/>
  <c r="N269" i="2"/>
  <c r="N264" i="2"/>
  <c r="N272" i="2"/>
  <c r="N273" i="2"/>
  <c r="N274" i="2"/>
  <c r="N275" i="2"/>
  <c r="N280" i="2" a="1"/>
  <c r="N282" i="2"/>
  <c r="N283" i="2"/>
  <c r="N285" i="2"/>
  <c r="N280" i="2"/>
  <c r="N288" i="2"/>
  <c r="N289" i="2"/>
  <c r="N290" i="2"/>
  <c r="N291" i="2"/>
  <c r="N296" i="2" a="1"/>
  <c r="N298" i="2"/>
  <c r="N299" i="2"/>
  <c r="N301" i="2"/>
  <c r="N296" i="2"/>
  <c r="N304" i="2"/>
  <c r="N305" i="2"/>
  <c r="N306" i="2"/>
  <c r="N307" i="2"/>
  <c r="N312" i="2" a="1"/>
  <c r="N314" i="2"/>
  <c r="N315" i="2"/>
  <c r="N317" i="2"/>
  <c r="N312" i="2"/>
  <c r="N320" i="2"/>
  <c r="N321" i="2"/>
  <c r="N322" i="2"/>
  <c r="N323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M6" i="4"/>
  <c r="M7" i="4"/>
  <c r="M1" i="4"/>
  <c r="M8" i="4"/>
  <c r="M9" i="4"/>
  <c r="O168" i="2"/>
  <c r="O184" i="2" a="1"/>
  <c r="O184" i="2"/>
  <c r="O200" i="2" a="1"/>
  <c r="O163" i="2"/>
  <c r="O170" i="2"/>
  <c r="O171" i="2"/>
  <c r="O173" i="2"/>
  <c r="O174" i="2"/>
  <c r="O176" i="2"/>
  <c r="O177" i="2"/>
  <c r="O178" i="2"/>
  <c r="O179" i="2"/>
  <c r="O186" i="2"/>
  <c r="O187" i="2"/>
  <c r="O189" i="2"/>
  <c r="O190" i="2"/>
  <c r="O192" i="2"/>
  <c r="O193" i="2"/>
  <c r="O194" i="2"/>
  <c r="O195" i="2"/>
  <c r="O200" i="2"/>
  <c r="O202" i="2"/>
  <c r="O203" i="2"/>
  <c r="O204" i="2"/>
  <c r="O205" i="2"/>
  <c r="O206" i="2"/>
  <c r="O208" i="2"/>
  <c r="O209" i="2"/>
  <c r="O210" i="2"/>
  <c r="O211" i="2"/>
  <c r="O216" i="2" a="1"/>
  <c r="O218" i="2"/>
  <c r="O219" i="2"/>
  <c r="O221" i="2"/>
  <c r="O216" i="2"/>
  <c r="O224" i="2"/>
  <c r="O225" i="2"/>
  <c r="O226" i="2"/>
  <c r="O227" i="2"/>
  <c r="O232" i="2" a="1"/>
  <c r="O234" i="2"/>
  <c r="O235" i="2"/>
  <c r="O237" i="2"/>
  <c r="O232" i="2"/>
  <c r="O240" i="2"/>
  <c r="O241" i="2"/>
  <c r="O242" i="2"/>
  <c r="O243" i="2"/>
  <c r="O248" i="2" a="1"/>
  <c r="O250" i="2"/>
  <c r="O251" i="2"/>
  <c r="O253" i="2"/>
  <c r="O248" i="2"/>
  <c r="O256" i="2"/>
  <c r="O257" i="2"/>
  <c r="O258" i="2"/>
  <c r="O259" i="2"/>
  <c r="O264" i="2" a="1"/>
  <c r="O266" i="2"/>
  <c r="O267" i="2"/>
  <c r="O269" i="2"/>
  <c r="O264" i="2"/>
  <c r="O272" i="2"/>
  <c r="O273" i="2"/>
  <c r="O274" i="2"/>
  <c r="O275" i="2"/>
  <c r="O280" i="2" a="1"/>
  <c r="O282" i="2"/>
  <c r="O283" i="2"/>
  <c r="O285" i="2"/>
  <c r="O280" i="2"/>
  <c r="O288" i="2"/>
  <c r="O289" i="2"/>
  <c r="O290" i="2"/>
  <c r="O291" i="2"/>
  <c r="O296" i="2" a="1"/>
  <c r="O298" i="2"/>
  <c r="O299" i="2"/>
  <c r="O301" i="2"/>
  <c r="O296" i="2"/>
  <c r="O304" i="2"/>
  <c r="O305" i="2"/>
  <c r="O306" i="2"/>
  <c r="O307" i="2"/>
  <c r="O312" i="2" a="1"/>
  <c r="O314" i="2"/>
  <c r="O315" i="2"/>
  <c r="O317" i="2"/>
  <c r="O312" i="2"/>
  <c r="O320" i="2"/>
  <c r="O321" i="2"/>
  <c r="O322" i="2"/>
  <c r="O323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N6" i="4"/>
  <c r="N7" i="4"/>
  <c r="N1" i="4"/>
  <c r="N8" i="4"/>
  <c r="N9" i="4"/>
  <c r="AK163" i="2"/>
  <c r="AK170" i="2"/>
  <c r="AK171" i="2"/>
  <c r="AK173" i="2"/>
  <c r="AK174" i="2"/>
  <c r="AK176" i="2"/>
  <c r="AK177" i="2"/>
  <c r="AK178" i="2"/>
  <c r="AK179" i="2"/>
  <c r="AK186" i="2"/>
  <c r="AK187" i="2"/>
  <c r="AK189" i="2"/>
  <c r="AK190" i="2"/>
  <c r="AK192" i="2"/>
  <c r="AK193" i="2"/>
  <c r="AK194" i="2"/>
  <c r="AK195" i="2"/>
  <c r="AK200" i="2" a="1"/>
  <c r="AK201" i="2"/>
  <c r="AK202" i="2"/>
  <c r="AK203" i="2"/>
  <c r="AK204" i="2"/>
  <c r="AK205" i="2"/>
  <c r="AK200" i="2"/>
  <c r="AK208" i="2"/>
  <c r="AK209" i="2"/>
  <c r="AK210" i="2"/>
  <c r="AK211" i="2"/>
  <c r="AK216" i="2" a="1"/>
  <c r="AK218" i="2"/>
  <c r="AK219" i="2"/>
  <c r="AK221" i="2"/>
  <c r="AK216" i="2"/>
  <c r="AK224" i="2"/>
  <c r="AK225" i="2"/>
  <c r="AK226" i="2"/>
  <c r="AK227" i="2"/>
  <c r="AK232" i="2" a="1"/>
  <c r="AK234" i="2"/>
  <c r="AK235" i="2"/>
  <c r="AK237" i="2"/>
  <c r="AK232" i="2"/>
  <c r="AK240" i="2"/>
  <c r="AK241" i="2"/>
  <c r="AK242" i="2"/>
  <c r="AK243" i="2"/>
  <c r="AK248" i="2" a="1"/>
  <c r="AK250" i="2"/>
  <c r="AK251" i="2"/>
  <c r="AK253" i="2"/>
  <c r="AK248" i="2"/>
  <c r="AK256" i="2"/>
  <c r="AK257" i="2"/>
  <c r="AK258" i="2"/>
  <c r="AK259" i="2"/>
  <c r="AK264" i="2" a="1"/>
  <c r="AK266" i="2"/>
  <c r="AK267" i="2"/>
  <c r="AK269" i="2"/>
  <c r="AK264" i="2"/>
  <c r="AK272" i="2"/>
  <c r="AK273" i="2"/>
  <c r="AK274" i="2"/>
  <c r="AK275" i="2"/>
  <c r="AK280" i="2" a="1"/>
  <c r="AK282" i="2"/>
  <c r="AK283" i="2"/>
  <c r="AK285" i="2"/>
  <c r="AK280" i="2"/>
  <c r="AK288" i="2"/>
  <c r="AK289" i="2"/>
  <c r="AK290" i="2"/>
  <c r="AK291" i="2"/>
  <c r="AK296" i="2" a="1"/>
  <c r="AK298" i="2"/>
  <c r="AK299" i="2"/>
  <c r="AK301" i="2"/>
  <c r="AK296" i="2"/>
  <c r="AK304" i="2"/>
  <c r="AK305" i="2"/>
  <c r="AK306" i="2"/>
  <c r="AK307" i="2"/>
  <c r="AK312" i="2" a="1"/>
  <c r="AK314" i="2"/>
  <c r="AK315" i="2"/>
  <c r="AK317" i="2"/>
  <c r="AK312" i="2"/>
  <c r="AK320" i="2"/>
  <c r="AK321" i="2"/>
  <c r="AK322" i="2"/>
  <c r="AK323" i="2"/>
  <c r="AK328" i="2"/>
  <c r="AK329" i="2"/>
  <c r="AK330" i="2"/>
  <c r="AK331" i="2"/>
  <c r="AK332" i="2"/>
  <c r="AK333" i="2"/>
  <c r="AK334" i="2"/>
  <c r="AK335" i="2"/>
  <c r="AK336" i="2"/>
  <c r="AK337" i="2"/>
  <c r="AK338" i="2"/>
  <c r="AK339" i="2"/>
  <c r="AJ6" i="4"/>
  <c r="AJ7" i="4"/>
  <c r="AJ1" i="4"/>
  <c r="AJ8" i="4"/>
  <c r="AJ168" i="2" a="1"/>
  <c r="AJ168" i="2"/>
  <c r="AJ184" i="2" a="1"/>
  <c r="AJ184" i="2"/>
  <c r="AJ163" i="2"/>
  <c r="AJ170" i="2"/>
  <c r="AJ171" i="2"/>
  <c r="AJ173" i="2"/>
  <c r="AJ174" i="2"/>
  <c r="AJ176" i="2"/>
  <c r="AJ177" i="2"/>
  <c r="AJ178" i="2"/>
  <c r="AJ179" i="2"/>
  <c r="AJ186" i="2"/>
  <c r="AJ187" i="2"/>
  <c r="AJ189" i="2"/>
  <c r="AJ190" i="2"/>
  <c r="AJ192" i="2"/>
  <c r="AJ193" i="2"/>
  <c r="AJ194" i="2"/>
  <c r="AJ195" i="2"/>
  <c r="AJ200" i="2" a="1"/>
  <c r="AJ201" i="2"/>
  <c r="AJ202" i="2"/>
  <c r="AJ203" i="2"/>
  <c r="AJ204" i="2"/>
  <c r="AJ205" i="2"/>
  <c r="AJ200" i="2"/>
  <c r="AJ208" i="2"/>
  <c r="AJ209" i="2"/>
  <c r="AJ210" i="2"/>
  <c r="AJ211" i="2"/>
  <c r="AJ216" i="2" a="1"/>
  <c r="AJ218" i="2"/>
  <c r="AJ219" i="2"/>
  <c r="AJ221" i="2"/>
  <c r="AJ216" i="2"/>
  <c r="AJ224" i="2"/>
  <c r="AJ225" i="2"/>
  <c r="AJ226" i="2"/>
  <c r="AJ227" i="2"/>
  <c r="AJ232" i="2" a="1"/>
  <c r="AJ234" i="2"/>
  <c r="AJ235" i="2"/>
  <c r="AJ237" i="2"/>
  <c r="AJ232" i="2"/>
  <c r="AJ240" i="2"/>
  <c r="AJ241" i="2"/>
  <c r="AJ242" i="2"/>
  <c r="AJ243" i="2"/>
  <c r="AJ248" i="2" a="1"/>
  <c r="AJ250" i="2"/>
  <c r="AJ251" i="2"/>
  <c r="AJ253" i="2"/>
  <c r="AJ248" i="2"/>
  <c r="AJ256" i="2"/>
  <c r="AJ257" i="2"/>
  <c r="AJ258" i="2"/>
  <c r="AJ259" i="2"/>
  <c r="AJ264" i="2" a="1"/>
  <c r="AJ266" i="2"/>
  <c r="AJ267" i="2"/>
  <c r="AJ269" i="2"/>
  <c r="AJ264" i="2"/>
  <c r="AJ272" i="2"/>
  <c r="AJ273" i="2"/>
  <c r="AJ274" i="2"/>
  <c r="AJ275" i="2"/>
  <c r="AJ280" i="2" a="1"/>
  <c r="AJ282" i="2"/>
  <c r="AJ283" i="2"/>
  <c r="AJ285" i="2"/>
  <c r="AJ280" i="2"/>
  <c r="AJ288" i="2"/>
  <c r="AJ289" i="2"/>
  <c r="AJ290" i="2"/>
  <c r="AJ291" i="2"/>
  <c r="AJ296" i="2" a="1"/>
  <c r="AJ298" i="2"/>
  <c r="AJ299" i="2"/>
  <c r="AJ301" i="2"/>
  <c r="AJ296" i="2"/>
  <c r="AJ304" i="2"/>
  <c r="AJ305" i="2"/>
  <c r="AJ306" i="2"/>
  <c r="AJ307" i="2"/>
  <c r="AJ312" i="2" a="1"/>
  <c r="AJ314" i="2"/>
  <c r="AJ315" i="2"/>
  <c r="AJ317" i="2"/>
  <c r="AJ312" i="2"/>
  <c r="AJ320" i="2"/>
  <c r="AJ321" i="2"/>
  <c r="AJ322" i="2"/>
  <c r="AJ323" i="2"/>
  <c r="AJ328" i="2"/>
  <c r="AJ329" i="2"/>
  <c r="AJ330" i="2"/>
  <c r="AJ331" i="2"/>
  <c r="AJ332" i="2"/>
  <c r="AJ333" i="2"/>
  <c r="AJ334" i="2"/>
  <c r="AJ335" i="2"/>
  <c r="AJ336" i="2"/>
  <c r="AJ337" i="2"/>
  <c r="AJ338" i="2"/>
  <c r="AJ339" i="2"/>
  <c r="AI6" i="4"/>
  <c r="AI7" i="4"/>
  <c r="AI1" i="4"/>
  <c r="AI8" i="4"/>
  <c r="AI168" i="2" a="1"/>
  <c r="AI168" i="2"/>
  <c r="AI184" i="2" a="1"/>
  <c r="AI184" i="2"/>
  <c r="AI163" i="2"/>
  <c r="AI170" i="2"/>
  <c r="AI171" i="2"/>
  <c r="AI173" i="2"/>
  <c r="AI174" i="2"/>
  <c r="AI176" i="2"/>
  <c r="AI177" i="2"/>
  <c r="AI178" i="2"/>
  <c r="AI179" i="2"/>
  <c r="AI186" i="2"/>
  <c r="AI187" i="2"/>
  <c r="AI189" i="2"/>
  <c r="AI190" i="2"/>
  <c r="AI192" i="2"/>
  <c r="AI193" i="2"/>
  <c r="AI194" i="2"/>
  <c r="AI195" i="2"/>
  <c r="AI200" i="2" a="1"/>
  <c r="AI201" i="2"/>
  <c r="AI202" i="2"/>
  <c r="AI203" i="2"/>
  <c r="AI204" i="2"/>
  <c r="AI205" i="2"/>
  <c r="AI200" i="2"/>
  <c r="AI208" i="2"/>
  <c r="AI209" i="2"/>
  <c r="AI210" i="2"/>
  <c r="AI211" i="2"/>
  <c r="AI216" i="2" a="1"/>
  <c r="AI218" i="2"/>
  <c r="AI219" i="2"/>
  <c r="AI221" i="2"/>
  <c r="AI216" i="2"/>
  <c r="AI224" i="2"/>
  <c r="AI225" i="2"/>
  <c r="AI226" i="2"/>
  <c r="AI227" i="2"/>
  <c r="AI232" i="2" a="1"/>
  <c r="AI234" i="2"/>
  <c r="AI235" i="2"/>
  <c r="AI237" i="2"/>
  <c r="AI232" i="2"/>
  <c r="AI240" i="2"/>
  <c r="AI241" i="2"/>
  <c r="AI242" i="2"/>
  <c r="AI243" i="2"/>
  <c r="AI248" i="2" a="1"/>
  <c r="AI250" i="2"/>
  <c r="AI251" i="2"/>
  <c r="AI253" i="2"/>
  <c r="AI248" i="2"/>
  <c r="AI256" i="2"/>
  <c r="AI257" i="2"/>
  <c r="AI258" i="2"/>
  <c r="AI259" i="2"/>
  <c r="AI264" i="2" a="1"/>
  <c r="AI266" i="2"/>
  <c r="AI267" i="2"/>
  <c r="AI269" i="2"/>
  <c r="AI264" i="2"/>
  <c r="AI272" i="2"/>
  <c r="AI273" i="2"/>
  <c r="AI274" i="2"/>
  <c r="AI275" i="2"/>
  <c r="AI280" i="2" a="1"/>
  <c r="AI282" i="2"/>
  <c r="AI283" i="2"/>
  <c r="AI285" i="2"/>
  <c r="AI280" i="2"/>
  <c r="AI288" i="2"/>
  <c r="AI289" i="2"/>
  <c r="AI290" i="2"/>
  <c r="AI291" i="2"/>
  <c r="AI296" i="2" a="1"/>
  <c r="AI298" i="2"/>
  <c r="AI299" i="2"/>
  <c r="AI301" i="2"/>
  <c r="AI296" i="2"/>
  <c r="AI304" i="2"/>
  <c r="AI305" i="2"/>
  <c r="AI306" i="2"/>
  <c r="AI307" i="2"/>
  <c r="AI312" i="2" a="1"/>
  <c r="AI314" i="2"/>
  <c r="AI315" i="2"/>
  <c r="AI317" i="2"/>
  <c r="AI312" i="2"/>
  <c r="AI320" i="2"/>
  <c r="AI321" i="2"/>
  <c r="AI322" i="2"/>
  <c r="AI323" i="2"/>
  <c r="AI328" i="2"/>
  <c r="AI329" i="2"/>
  <c r="AI330" i="2"/>
  <c r="AI331" i="2"/>
  <c r="AI332" i="2"/>
  <c r="AI333" i="2"/>
  <c r="AI334" i="2"/>
  <c r="AI335" i="2"/>
  <c r="AI336" i="2"/>
  <c r="AI337" i="2"/>
  <c r="AI338" i="2"/>
  <c r="AI339" i="2"/>
  <c r="AH6" i="4"/>
  <c r="AH7" i="4"/>
  <c r="AH1" i="4"/>
  <c r="AH8" i="4"/>
  <c r="AH168" i="2" a="1"/>
  <c r="AH168" i="2"/>
  <c r="AH184" i="2" a="1"/>
  <c r="AH184" i="2"/>
  <c r="AH163" i="2"/>
  <c r="AH170" i="2"/>
  <c r="AH171" i="2"/>
  <c r="AH173" i="2"/>
  <c r="AH174" i="2"/>
  <c r="AH176" i="2"/>
  <c r="AH177" i="2"/>
  <c r="AH178" i="2"/>
  <c r="AH179" i="2"/>
  <c r="AH186" i="2"/>
  <c r="AH187" i="2"/>
  <c r="AH189" i="2"/>
  <c r="AH190" i="2"/>
  <c r="AH192" i="2"/>
  <c r="AH193" i="2"/>
  <c r="AH194" i="2"/>
  <c r="AH195" i="2"/>
  <c r="AH200" i="2" a="1"/>
  <c r="AH201" i="2"/>
  <c r="AH202" i="2"/>
  <c r="AH203" i="2"/>
  <c r="AH204" i="2"/>
  <c r="AH205" i="2"/>
  <c r="AH200" i="2"/>
  <c r="AH208" i="2"/>
  <c r="AH209" i="2"/>
  <c r="AH210" i="2"/>
  <c r="AH211" i="2"/>
  <c r="AH216" i="2" a="1"/>
  <c r="AH218" i="2"/>
  <c r="AH219" i="2"/>
  <c r="AH221" i="2"/>
  <c r="AH216" i="2"/>
  <c r="AH224" i="2"/>
  <c r="AH225" i="2"/>
  <c r="AH226" i="2"/>
  <c r="AH227" i="2"/>
  <c r="AH232" i="2" a="1"/>
  <c r="AH234" i="2"/>
  <c r="AH235" i="2"/>
  <c r="AH237" i="2"/>
  <c r="AH232" i="2"/>
  <c r="AH240" i="2"/>
  <c r="AH241" i="2"/>
  <c r="AH242" i="2"/>
  <c r="AH243" i="2"/>
  <c r="AH248" i="2" a="1"/>
  <c r="AH250" i="2"/>
  <c r="AH251" i="2"/>
  <c r="AH253" i="2"/>
  <c r="AH248" i="2"/>
  <c r="AH256" i="2"/>
  <c r="AH257" i="2"/>
  <c r="AH258" i="2"/>
  <c r="AH259" i="2"/>
  <c r="AH264" i="2" a="1"/>
  <c r="AH266" i="2"/>
  <c r="AH267" i="2"/>
  <c r="AH269" i="2"/>
  <c r="AH264" i="2"/>
  <c r="AH272" i="2"/>
  <c r="AH273" i="2"/>
  <c r="AH274" i="2"/>
  <c r="AH275" i="2"/>
  <c r="AH280" i="2" a="1"/>
  <c r="AH282" i="2"/>
  <c r="AH283" i="2"/>
  <c r="AH285" i="2"/>
  <c r="AH280" i="2"/>
  <c r="AH288" i="2"/>
  <c r="AH289" i="2"/>
  <c r="AH290" i="2"/>
  <c r="AH291" i="2"/>
  <c r="AH296" i="2" a="1"/>
  <c r="AH298" i="2"/>
  <c r="AH299" i="2"/>
  <c r="AH301" i="2"/>
  <c r="AH296" i="2"/>
  <c r="AH304" i="2"/>
  <c r="AH305" i="2"/>
  <c r="AH306" i="2"/>
  <c r="AH307" i="2"/>
  <c r="AH312" i="2" a="1"/>
  <c r="AH314" i="2"/>
  <c r="AH315" i="2"/>
  <c r="AH317" i="2"/>
  <c r="AH312" i="2"/>
  <c r="AH320" i="2"/>
  <c r="AH321" i="2"/>
  <c r="AH322" i="2"/>
  <c r="AH323" i="2"/>
  <c r="AH328" i="2"/>
  <c r="AH329" i="2"/>
  <c r="AH330" i="2"/>
  <c r="AH331" i="2"/>
  <c r="AH332" i="2"/>
  <c r="AH333" i="2"/>
  <c r="AH334" i="2"/>
  <c r="AH335" i="2"/>
  <c r="AH336" i="2"/>
  <c r="AH337" i="2"/>
  <c r="AH338" i="2"/>
  <c r="AH339" i="2"/>
  <c r="AG6" i="4"/>
  <c r="AG7" i="4"/>
  <c r="AG1" i="4"/>
  <c r="AG8" i="4"/>
  <c r="AG168" i="2" a="1"/>
  <c r="AG168" i="2"/>
  <c r="AG184" i="2" a="1"/>
  <c r="AG184" i="2"/>
  <c r="AG163" i="2"/>
  <c r="AG170" i="2"/>
  <c r="AG171" i="2"/>
  <c r="AG173" i="2"/>
  <c r="AG174" i="2"/>
  <c r="AG176" i="2"/>
  <c r="AG177" i="2"/>
  <c r="AG178" i="2"/>
  <c r="AG179" i="2"/>
  <c r="AG186" i="2"/>
  <c r="AG187" i="2"/>
  <c r="AG189" i="2"/>
  <c r="AG190" i="2"/>
  <c r="AG192" i="2"/>
  <c r="AG193" i="2"/>
  <c r="AG194" i="2"/>
  <c r="AG195" i="2"/>
  <c r="AG200" i="2" a="1"/>
  <c r="AG201" i="2"/>
  <c r="AG202" i="2"/>
  <c r="AG203" i="2"/>
  <c r="AG204" i="2"/>
  <c r="AG205" i="2"/>
  <c r="AG200" i="2"/>
  <c r="AG208" i="2"/>
  <c r="AG209" i="2"/>
  <c r="AG210" i="2"/>
  <c r="AG211" i="2"/>
  <c r="AG216" i="2" a="1"/>
  <c r="AG218" i="2"/>
  <c r="AG219" i="2"/>
  <c r="AG221" i="2"/>
  <c r="AG216" i="2"/>
  <c r="AG224" i="2"/>
  <c r="AG225" i="2"/>
  <c r="AG226" i="2"/>
  <c r="AG227" i="2"/>
  <c r="AG232" i="2" a="1"/>
  <c r="AG234" i="2"/>
  <c r="AG235" i="2"/>
  <c r="AG237" i="2"/>
  <c r="AG232" i="2"/>
  <c r="AG240" i="2"/>
  <c r="AG241" i="2"/>
  <c r="AG242" i="2"/>
  <c r="AG243" i="2"/>
  <c r="AG248" i="2" a="1"/>
  <c r="AG250" i="2"/>
  <c r="AG251" i="2"/>
  <c r="AG253" i="2"/>
  <c r="AG248" i="2"/>
  <c r="AG256" i="2"/>
  <c r="AG257" i="2"/>
  <c r="AG258" i="2"/>
  <c r="AG259" i="2"/>
  <c r="AG264" i="2" a="1"/>
  <c r="AG266" i="2"/>
  <c r="AG267" i="2"/>
  <c r="AG269" i="2"/>
  <c r="AG264" i="2"/>
  <c r="AG272" i="2"/>
  <c r="AG273" i="2"/>
  <c r="AG274" i="2"/>
  <c r="AG275" i="2"/>
  <c r="AG280" i="2" a="1"/>
  <c r="AG282" i="2"/>
  <c r="AG283" i="2"/>
  <c r="AG285" i="2"/>
  <c r="AG280" i="2"/>
  <c r="AG288" i="2"/>
  <c r="AG289" i="2"/>
  <c r="AG290" i="2"/>
  <c r="AG291" i="2"/>
  <c r="AG296" i="2" a="1"/>
  <c r="AG298" i="2"/>
  <c r="AG299" i="2"/>
  <c r="AG301" i="2"/>
  <c r="AG296" i="2"/>
  <c r="AG304" i="2"/>
  <c r="AG305" i="2"/>
  <c r="AG306" i="2"/>
  <c r="AG307" i="2"/>
  <c r="AG312" i="2" a="1"/>
  <c r="AG314" i="2"/>
  <c r="AG315" i="2"/>
  <c r="AG317" i="2"/>
  <c r="AG312" i="2"/>
  <c r="AG320" i="2"/>
  <c r="AG321" i="2"/>
  <c r="AG322" i="2"/>
  <c r="AG323" i="2"/>
  <c r="AG328" i="2"/>
  <c r="AG329" i="2"/>
  <c r="AG330" i="2"/>
  <c r="AG331" i="2"/>
  <c r="AG332" i="2"/>
  <c r="AG333" i="2"/>
  <c r="AG334" i="2"/>
  <c r="AG335" i="2"/>
  <c r="AG336" i="2"/>
  <c r="AG337" i="2"/>
  <c r="AG338" i="2"/>
  <c r="AG339" i="2"/>
  <c r="AF6" i="4"/>
  <c r="AF7" i="4"/>
  <c r="AF1" i="4"/>
  <c r="AF8" i="4"/>
  <c r="AF168" i="2" a="1"/>
  <c r="AF168" i="2"/>
  <c r="AF184" i="2" a="1"/>
  <c r="AF184" i="2"/>
  <c r="AF163" i="2"/>
  <c r="AF170" i="2"/>
  <c r="AF171" i="2"/>
  <c r="AF173" i="2"/>
  <c r="AF174" i="2"/>
  <c r="AF176" i="2"/>
  <c r="AF177" i="2"/>
  <c r="AF178" i="2"/>
  <c r="AF179" i="2"/>
  <c r="AF186" i="2"/>
  <c r="AF187" i="2"/>
  <c r="AF189" i="2"/>
  <c r="AF190" i="2"/>
  <c r="AF192" i="2"/>
  <c r="AF193" i="2"/>
  <c r="AF194" i="2"/>
  <c r="AF195" i="2"/>
  <c r="AF200" i="2" a="1"/>
  <c r="AF201" i="2"/>
  <c r="AF202" i="2"/>
  <c r="AF203" i="2"/>
  <c r="AF204" i="2"/>
  <c r="AF205" i="2"/>
  <c r="AF200" i="2"/>
  <c r="AF208" i="2"/>
  <c r="AF209" i="2"/>
  <c r="AF210" i="2"/>
  <c r="AF211" i="2"/>
  <c r="AF216" i="2" a="1"/>
  <c r="AF218" i="2"/>
  <c r="AF219" i="2"/>
  <c r="AF221" i="2"/>
  <c r="AF216" i="2"/>
  <c r="AF224" i="2"/>
  <c r="AF225" i="2"/>
  <c r="AF226" i="2"/>
  <c r="AF227" i="2"/>
  <c r="AF232" i="2" a="1"/>
  <c r="AF234" i="2"/>
  <c r="AF235" i="2"/>
  <c r="AF237" i="2"/>
  <c r="AF232" i="2"/>
  <c r="AF240" i="2"/>
  <c r="AF241" i="2"/>
  <c r="AF242" i="2"/>
  <c r="AF243" i="2"/>
  <c r="AF248" i="2" a="1"/>
  <c r="AF250" i="2"/>
  <c r="AF251" i="2"/>
  <c r="AF253" i="2"/>
  <c r="AF248" i="2"/>
  <c r="AF256" i="2"/>
  <c r="AF257" i="2"/>
  <c r="AF258" i="2"/>
  <c r="AF259" i="2"/>
  <c r="AF264" i="2" a="1"/>
  <c r="AF266" i="2"/>
  <c r="AF267" i="2"/>
  <c r="AF269" i="2"/>
  <c r="AF264" i="2"/>
  <c r="AF272" i="2"/>
  <c r="AF273" i="2"/>
  <c r="AF274" i="2"/>
  <c r="AF275" i="2"/>
  <c r="AF280" i="2" a="1"/>
  <c r="AF282" i="2"/>
  <c r="AF283" i="2"/>
  <c r="AF285" i="2"/>
  <c r="AF280" i="2"/>
  <c r="AF288" i="2"/>
  <c r="AF289" i="2"/>
  <c r="AF290" i="2"/>
  <c r="AF291" i="2"/>
  <c r="AF296" i="2" a="1"/>
  <c r="AF298" i="2"/>
  <c r="AF299" i="2"/>
  <c r="AF301" i="2"/>
  <c r="AF296" i="2"/>
  <c r="AF304" i="2"/>
  <c r="AF305" i="2"/>
  <c r="AF306" i="2"/>
  <c r="AF307" i="2"/>
  <c r="AF312" i="2" a="1"/>
  <c r="AF314" i="2"/>
  <c r="AF315" i="2"/>
  <c r="AF317" i="2"/>
  <c r="AF312" i="2"/>
  <c r="AF320" i="2"/>
  <c r="AF321" i="2"/>
  <c r="AF322" i="2"/>
  <c r="AF323" i="2"/>
  <c r="AF328" i="2"/>
  <c r="AF329" i="2"/>
  <c r="AF330" i="2"/>
  <c r="AF331" i="2"/>
  <c r="AF332" i="2"/>
  <c r="AF333" i="2"/>
  <c r="AF334" i="2"/>
  <c r="AF335" i="2"/>
  <c r="AF336" i="2"/>
  <c r="AF337" i="2"/>
  <c r="AF338" i="2"/>
  <c r="AF339" i="2"/>
  <c r="AE6" i="4"/>
  <c r="AE7" i="4"/>
  <c r="AE1" i="4"/>
  <c r="AE8" i="4"/>
  <c r="AE168" i="2" a="1"/>
  <c r="AE168" i="2"/>
  <c r="AE184" i="2" a="1"/>
  <c r="AE184" i="2"/>
  <c r="AE163" i="2"/>
  <c r="AE170" i="2"/>
  <c r="AE171" i="2"/>
  <c r="AE173" i="2"/>
  <c r="AE174" i="2"/>
  <c r="AE176" i="2"/>
  <c r="AE177" i="2"/>
  <c r="AE178" i="2"/>
  <c r="AE179" i="2"/>
  <c r="AE186" i="2"/>
  <c r="AE187" i="2"/>
  <c r="AE189" i="2"/>
  <c r="AE190" i="2"/>
  <c r="AE192" i="2"/>
  <c r="AE193" i="2"/>
  <c r="AE194" i="2"/>
  <c r="AE195" i="2"/>
  <c r="AE200" i="2" a="1"/>
  <c r="AE201" i="2"/>
  <c r="AE202" i="2"/>
  <c r="AE203" i="2"/>
  <c r="AE204" i="2"/>
  <c r="AE205" i="2"/>
  <c r="AE200" i="2"/>
  <c r="AE208" i="2"/>
  <c r="AE209" i="2"/>
  <c r="AE210" i="2"/>
  <c r="AE211" i="2"/>
  <c r="AE216" i="2" a="1"/>
  <c r="AE218" i="2"/>
  <c r="AE219" i="2"/>
  <c r="AE221" i="2"/>
  <c r="AE216" i="2"/>
  <c r="AE224" i="2"/>
  <c r="AE225" i="2"/>
  <c r="AE226" i="2"/>
  <c r="AE227" i="2"/>
  <c r="AE232" i="2" a="1"/>
  <c r="AE234" i="2"/>
  <c r="AE235" i="2"/>
  <c r="AE237" i="2"/>
  <c r="AE232" i="2"/>
  <c r="AE240" i="2"/>
  <c r="AE241" i="2"/>
  <c r="AE242" i="2"/>
  <c r="AE243" i="2"/>
  <c r="AE248" i="2" a="1"/>
  <c r="AE250" i="2"/>
  <c r="AE251" i="2"/>
  <c r="AE253" i="2"/>
  <c r="AE248" i="2"/>
  <c r="AE256" i="2"/>
  <c r="AE257" i="2"/>
  <c r="AE258" i="2"/>
  <c r="AE259" i="2"/>
  <c r="AE264" i="2" a="1"/>
  <c r="AE266" i="2"/>
  <c r="AE267" i="2"/>
  <c r="AE269" i="2"/>
  <c r="AE264" i="2"/>
  <c r="AE272" i="2"/>
  <c r="AE273" i="2"/>
  <c r="AE274" i="2"/>
  <c r="AE275" i="2"/>
  <c r="AE280" i="2" a="1"/>
  <c r="AE282" i="2"/>
  <c r="AE283" i="2"/>
  <c r="AE285" i="2"/>
  <c r="AE280" i="2"/>
  <c r="AE288" i="2"/>
  <c r="AE289" i="2"/>
  <c r="AE290" i="2"/>
  <c r="AE291" i="2"/>
  <c r="AE296" i="2" a="1"/>
  <c r="AE298" i="2"/>
  <c r="AE299" i="2"/>
  <c r="AE301" i="2"/>
  <c r="AE296" i="2"/>
  <c r="AE304" i="2"/>
  <c r="AE305" i="2"/>
  <c r="AE306" i="2"/>
  <c r="AE307" i="2"/>
  <c r="AE312" i="2" a="1"/>
  <c r="AE314" i="2"/>
  <c r="AE315" i="2"/>
  <c r="AE317" i="2"/>
  <c r="AE312" i="2"/>
  <c r="AE320" i="2"/>
  <c r="AE321" i="2"/>
  <c r="AE322" i="2"/>
  <c r="AE323" i="2"/>
  <c r="AE328" i="2"/>
  <c r="AE329" i="2"/>
  <c r="AE330" i="2"/>
  <c r="AE331" i="2"/>
  <c r="AE332" i="2"/>
  <c r="AE333" i="2"/>
  <c r="AE334" i="2"/>
  <c r="AE335" i="2"/>
  <c r="AE336" i="2"/>
  <c r="AE337" i="2"/>
  <c r="AE338" i="2"/>
  <c r="AE339" i="2"/>
  <c r="AD6" i="4"/>
  <c r="AD7" i="4"/>
  <c r="AD1" i="4"/>
  <c r="AD8" i="4"/>
  <c r="AD168" i="2" a="1"/>
  <c r="AD168" i="2"/>
  <c r="AD184" i="2" a="1"/>
  <c r="AD184" i="2"/>
  <c r="AD163" i="2"/>
  <c r="AD170" i="2"/>
  <c r="AD171" i="2"/>
  <c r="AD173" i="2"/>
  <c r="AD174" i="2"/>
  <c r="AD176" i="2"/>
  <c r="AD177" i="2"/>
  <c r="AD178" i="2"/>
  <c r="AD179" i="2"/>
  <c r="AD186" i="2"/>
  <c r="AD187" i="2"/>
  <c r="AD189" i="2"/>
  <c r="AD190" i="2"/>
  <c r="AD192" i="2"/>
  <c r="AD193" i="2"/>
  <c r="AD194" i="2"/>
  <c r="AD195" i="2"/>
  <c r="AD200" i="2" a="1"/>
  <c r="AD201" i="2"/>
  <c r="AD202" i="2"/>
  <c r="AD203" i="2"/>
  <c r="AD204" i="2"/>
  <c r="AD205" i="2"/>
  <c r="AD200" i="2"/>
  <c r="AD208" i="2"/>
  <c r="AD209" i="2"/>
  <c r="AD210" i="2"/>
  <c r="AD211" i="2"/>
  <c r="AD216" i="2" a="1"/>
  <c r="AD218" i="2"/>
  <c r="AD219" i="2"/>
  <c r="AD221" i="2"/>
  <c r="AD216" i="2"/>
  <c r="AD224" i="2"/>
  <c r="AD225" i="2"/>
  <c r="AD226" i="2"/>
  <c r="AD227" i="2"/>
  <c r="AD232" i="2" a="1"/>
  <c r="AD234" i="2"/>
  <c r="AD235" i="2"/>
  <c r="AD237" i="2"/>
  <c r="AD232" i="2"/>
  <c r="AD240" i="2"/>
  <c r="AD241" i="2"/>
  <c r="AD242" i="2"/>
  <c r="AD243" i="2"/>
  <c r="AD248" i="2" a="1"/>
  <c r="AD250" i="2"/>
  <c r="AD251" i="2"/>
  <c r="AD253" i="2"/>
  <c r="AD248" i="2"/>
  <c r="AD256" i="2"/>
  <c r="AD257" i="2"/>
  <c r="AD258" i="2"/>
  <c r="AD259" i="2"/>
  <c r="AD264" i="2" a="1"/>
  <c r="AD266" i="2"/>
  <c r="AD267" i="2"/>
  <c r="AD269" i="2"/>
  <c r="AD264" i="2"/>
  <c r="AD272" i="2"/>
  <c r="AD273" i="2"/>
  <c r="AD274" i="2"/>
  <c r="AD275" i="2"/>
  <c r="AD280" i="2" a="1"/>
  <c r="AD282" i="2"/>
  <c r="AD283" i="2"/>
  <c r="AD285" i="2"/>
  <c r="AD280" i="2"/>
  <c r="AD288" i="2"/>
  <c r="AD289" i="2"/>
  <c r="AD290" i="2"/>
  <c r="AD291" i="2"/>
  <c r="AD296" i="2" a="1"/>
  <c r="AD298" i="2"/>
  <c r="AD299" i="2"/>
  <c r="AD301" i="2"/>
  <c r="AD296" i="2"/>
  <c r="AD304" i="2"/>
  <c r="AD305" i="2"/>
  <c r="AD306" i="2"/>
  <c r="AD307" i="2"/>
  <c r="AD312" i="2" a="1"/>
  <c r="AD314" i="2"/>
  <c r="AD315" i="2"/>
  <c r="AD317" i="2"/>
  <c r="AD312" i="2"/>
  <c r="AD320" i="2"/>
  <c r="AD321" i="2"/>
  <c r="AD322" i="2"/>
  <c r="AD323" i="2"/>
  <c r="AD328" i="2"/>
  <c r="AD329" i="2"/>
  <c r="AD330" i="2"/>
  <c r="AD331" i="2"/>
  <c r="AD332" i="2"/>
  <c r="AD333" i="2"/>
  <c r="AD334" i="2"/>
  <c r="AD335" i="2"/>
  <c r="AD336" i="2"/>
  <c r="AD337" i="2"/>
  <c r="AD338" i="2"/>
  <c r="AD339" i="2"/>
  <c r="AC6" i="4"/>
  <c r="AC7" i="4"/>
  <c r="AC1" i="4"/>
  <c r="AC8" i="4"/>
  <c r="AC168" i="2" a="1"/>
  <c r="AC168" i="2"/>
  <c r="AC184" i="2" a="1"/>
  <c r="AC184" i="2"/>
  <c r="AC163" i="2"/>
  <c r="AC170" i="2"/>
  <c r="AC171" i="2"/>
  <c r="AC173" i="2"/>
  <c r="AC174" i="2"/>
  <c r="AC176" i="2"/>
  <c r="AC177" i="2"/>
  <c r="AC178" i="2"/>
  <c r="AC179" i="2"/>
  <c r="AC186" i="2"/>
  <c r="AC187" i="2"/>
  <c r="AC189" i="2"/>
  <c r="AC190" i="2"/>
  <c r="AC192" i="2"/>
  <c r="AC193" i="2"/>
  <c r="AC194" i="2"/>
  <c r="AC195" i="2"/>
  <c r="AC200" i="2" a="1"/>
  <c r="AC201" i="2"/>
  <c r="AC202" i="2"/>
  <c r="AC203" i="2"/>
  <c r="AC204" i="2"/>
  <c r="AC205" i="2"/>
  <c r="AC200" i="2"/>
  <c r="AC208" i="2"/>
  <c r="AC209" i="2"/>
  <c r="AC210" i="2"/>
  <c r="AC211" i="2"/>
  <c r="AC216" i="2" a="1"/>
  <c r="AC218" i="2"/>
  <c r="AC219" i="2"/>
  <c r="AC221" i="2"/>
  <c r="AC216" i="2"/>
  <c r="AC224" i="2"/>
  <c r="AC225" i="2"/>
  <c r="AC226" i="2"/>
  <c r="AC227" i="2"/>
  <c r="AC232" i="2" a="1"/>
  <c r="AC234" i="2"/>
  <c r="AC235" i="2"/>
  <c r="AC237" i="2"/>
  <c r="AC232" i="2"/>
  <c r="AC240" i="2"/>
  <c r="AC241" i="2"/>
  <c r="AC242" i="2"/>
  <c r="AC243" i="2"/>
  <c r="AC248" i="2" a="1"/>
  <c r="AC250" i="2"/>
  <c r="AC251" i="2"/>
  <c r="AC253" i="2"/>
  <c r="AC248" i="2"/>
  <c r="AC256" i="2"/>
  <c r="AC257" i="2"/>
  <c r="AC258" i="2"/>
  <c r="AC259" i="2"/>
  <c r="AC264" i="2" a="1"/>
  <c r="AC266" i="2"/>
  <c r="AC267" i="2"/>
  <c r="AC269" i="2"/>
  <c r="AC264" i="2"/>
  <c r="AC272" i="2"/>
  <c r="AC273" i="2"/>
  <c r="AC274" i="2"/>
  <c r="AC275" i="2"/>
  <c r="AC280" i="2" a="1"/>
  <c r="AC282" i="2"/>
  <c r="AC283" i="2"/>
  <c r="AC285" i="2"/>
  <c r="AC280" i="2"/>
  <c r="AC288" i="2"/>
  <c r="AC289" i="2"/>
  <c r="AC290" i="2"/>
  <c r="AC291" i="2"/>
  <c r="AC296" i="2" a="1"/>
  <c r="AC298" i="2"/>
  <c r="AC299" i="2"/>
  <c r="AC301" i="2"/>
  <c r="AC296" i="2"/>
  <c r="AC304" i="2"/>
  <c r="AC305" i="2"/>
  <c r="AC306" i="2"/>
  <c r="AC307" i="2"/>
  <c r="AC312" i="2" a="1"/>
  <c r="AC314" i="2"/>
  <c r="AC315" i="2"/>
  <c r="AC317" i="2"/>
  <c r="AC312" i="2"/>
  <c r="AC320" i="2"/>
  <c r="AC321" i="2"/>
  <c r="AC322" i="2"/>
  <c r="AC323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B6" i="4"/>
  <c r="AB7" i="4"/>
  <c r="AB1" i="4"/>
  <c r="AB8" i="4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NK190" i="2"/>
  <c r="NJ190" i="2"/>
  <c r="NI190" i="2"/>
  <c r="NH190" i="2"/>
  <c r="NG190" i="2"/>
  <c r="NF190" i="2"/>
  <c r="NE190" i="2"/>
  <c r="ND190" i="2"/>
  <c r="NC190" i="2"/>
  <c r="NB190" i="2"/>
  <c r="NA190" i="2"/>
  <c r="MZ190" i="2"/>
  <c r="MY190" i="2"/>
  <c r="MX190" i="2"/>
  <c r="MW190" i="2"/>
  <c r="MV190" i="2"/>
  <c r="MU190" i="2"/>
  <c r="MT190" i="2"/>
  <c r="MS190" i="2"/>
  <c r="MR190" i="2"/>
  <c r="MQ190" i="2"/>
  <c r="MP190" i="2"/>
  <c r="MO190" i="2"/>
  <c r="MN190" i="2"/>
  <c r="MM190" i="2"/>
  <c r="ML190" i="2"/>
  <c r="MK190" i="2"/>
  <c r="MJ190" i="2"/>
  <c r="MI190" i="2"/>
  <c r="MH190" i="2"/>
  <c r="MG190" i="2"/>
  <c r="MF190" i="2"/>
  <c r="ME190" i="2"/>
  <c r="MD190" i="2"/>
  <c r="MC190" i="2"/>
  <c r="MB190" i="2"/>
  <c r="MA190" i="2"/>
  <c r="LZ190" i="2"/>
  <c r="LY190" i="2"/>
  <c r="LX190" i="2"/>
  <c r="LW190" i="2"/>
  <c r="LV190" i="2"/>
  <c r="LU190" i="2"/>
  <c r="LT190" i="2"/>
  <c r="LS190" i="2"/>
  <c r="LR190" i="2"/>
  <c r="LQ190" i="2"/>
  <c r="LP190" i="2"/>
  <c r="LO190" i="2"/>
  <c r="LN190" i="2"/>
  <c r="LM190" i="2"/>
  <c r="LL190" i="2"/>
  <c r="LK190" i="2"/>
  <c r="LJ190" i="2"/>
  <c r="LI190" i="2"/>
  <c r="LH190" i="2"/>
  <c r="LG190" i="2"/>
  <c r="LF190" i="2"/>
  <c r="LE190" i="2"/>
  <c r="LD190" i="2"/>
  <c r="LC190" i="2"/>
  <c r="LB190" i="2"/>
  <c r="LA190" i="2"/>
  <c r="KZ190" i="2"/>
  <c r="KY190" i="2"/>
  <c r="KX190" i="2"/>
  <c r="KW190" i="2"/>
  <c r="KV190" i="2"/>
  <c r="KU190" i="2"/>
  <c r="KT190" i="2"/>
  <c r="KS190" i="2"/>
  <c r="KR190" i="2"/>
  <c r="KQ190" i="2"/>
  <c r="KP190" i="2"/>
  <c r="KO190" i="2"/>
  <c r="KN190" i="2"/>
  <c r="KM190" i="2"/>
  <c r="KL190" i="2"/>
  <c r="KK190" i="2"/>
  <c r="KJ190" i="2"/>
  <c r="KI190" i="2"/>
  <c r="KH190" i="2"/>
  <c r="KG190" i="2"/>
  <c r="KF190" i="2"/>
  <c r="KE190" i="2"/>
  <c r="KD190" i="2"/>
  <c r="KC190" i="2"/>
  <c r="KB190" i="2"/>
  <c r="KA190" i="2"/>
  <c r="JZ190" i="2"/>
  <c r="JY190" i="2"/>
  <c r="JX190" i="2"/>
  <c r="JW190" i="2"/>
  <c r="JV190" i="2"/>
  <c r="JU190" i="2"/>
  <c r="JT190" i="2"/>
  <c r="JS190" i="2"/>
  <c r="JR190" i="2"/>
  <c r="JQ190" i="2"/>
  <c r="JP190" i="2"/>
  <c r="JO190" i="2"/>
  <c r="JN190" i="2"/>
  <c r="JM190" i="2"/>
  <c r="JL190" i="2"/>
  <c r="JK190" i="2"/>
  <c r="JJ190" i="2"/>
  <c r="JI190" i="2"/>
  <c r="JH190" i="2"/>
  <c r="JG190" i="2"/>
  <c r="JF190" i="2"/>
  <c r="JE190" i="2"/>
  <c r="JD190" i="2"/>
  <c r="JC190" i="2"/>
  <c r="JB190" i="2"/>
  <c r="JA190" i="2"/>
  <c r="IZ190" i="2"/>
  <c r="IY190" i="2"/>
  <c r="IX190" i="2"/>
  <c r="IW190" i="2"/>
  <c r="IV190" i="2"/>
  <c r="IU190" i="2"/>
  <c r="IT190" i="2"/>
  <c r="IS190" i="2"/>
  <c r="IR190" i="2"/>
  <c r="IQ190" i="2"/>
  <c r="IP190" i="2"/>
  <c r="IO190" i="2"/>
  <c r="IN190" i="2"/>
  <c r="IM190" i="2"/>
  <c r="IL190" i="2"/>
  <c r="IK190" i="2"/>
  <c r="IJ190" i="2"/>
  <c r="II190" i="2"/>
  <c r="IH190" i="2"/>
  <c r="IG190" i="2"/>
  <c r="IF190" i="2"/>
  <c r="IE190" i="2"/>
  <c r="ID190" i="2"/>
  <c r="IC190" i="2"/>
  <c r="IB190" i="2"/>
  <c r="IA190" i="2"/>
  <c r="HZ190" i="2"/>
  <c r="HY190" i="2"/>
  <c r="HX190" i="2"/>
  <c r="HW190" i="2"/>
  <c r="HV190" i="2"/>
  <c r="HU190" i="2"/>
  <c r="HT190" i="2"/>
  <c r="HS190" i="2"/>
  <c r="HR190" i="2"/>
  <c r="HQ190" i="2"/>
  <c r="HP190" i="2"/>
  <c r="HO190" i="2"/>
  <c r="HN190" i="2"/>
  <c r="HM190" i="2"/>
  <c r="HL190" i="2"/>
  <c r="HK190" i="2"/>
  <c r="HJ190" i="2"/>
  <c r="HI190" i="2"/>
  <c r="HH190" i="2"/>
  <c r="HG190" i="2"/>
  <c r="HF190" i="2"/>
  <c r="HE190" i="2"/>
  <c r="HD190" i="2"/>
  <c r="HC190" i="2"/>
  <c r="HB190" i="2"/>
  <c r="HA190" i="2"/>
  <c r="GZ190" i="2"/>
  <c r="GY190" i="2"/>
  <c r="GX190" i="2"/>
  <c r="GW190" i="2"/>
  <c r="GV190" i="2"/>
  <c r="GU190" i="2"/>
  <c r="GT190" i="2"/>
  <c r="GS190" i="2"/>
  <c r="GR190" i="2"/>
  <c r="GQ190" i="2"/>
  <c r="GP190" i="2"/>
  <c r="GO190" i="2"/>
  <c r="GN190" i="2"/>
  <c r="GM190" i="2"/>
  <c r="GL190" i="2"/>
  <c r="GK190" i="2"/>
  <c r="GJ190" i="2"/>
  <c r="GI190" i="2"/>
  <c r="GH190" i="2"/>
  <c r="GG190" i="2"/>
  <c r="GF190" i="2"/>
  <c r="GE190" i="2"/>
  <c r="GD190" i="2"/>
  <c r="GC190" i="2"/>
  <c r="GB190" i="2"/>
  <c r="GA190" i="2"/>
  <c r="FZ190" i="2"/>
  <c r="FY190" i="2"/>
  <c r="FX190" i="2"/>
  <c r="FW190" i="2"/>
  <c r="FV190" i="2"/>
  <c r="FU190" i="2"/>
  <c r="FT190" i="2"/>
  <c r="FS190" i="2"/>
  <c r="FR190" i="2"/>
  <c r="FQ190" i="2"/>
  <c r="FP190" i="2"/>
  <c r="FO190" i="2"/>
  <c r="FN190" i="2"/>
  <c r="FM190" i="2"/>
  <c r="FL190" i="2"/>
  <c r="FK190" i="2"/>
  <c r="FJ190" i="2"/>
  <c r="FI190" i="2"/>
  <c r="FH190" i="2"/>
  <c r="FG190" i="2"/>
  <c r="FF190" i="2"/>
  <c r="FE190" i="2"/>
  <c r="FD190" i="2"/>
  <c r="FC190" i="2"/>
  <c r="FB190" i="2"/>
  <c r="FA190" i="2"/>
  <c r="EZ190" i="2"/>
  <c r="EY190" i="2"/>
  <c r="EX190" i="2"/>
  <c r="EW190" i="2"/>
  <c r="EV190" i="2"/>
  <c r="EU190" i="2"/>
  <c r="ET190" i="2"/>
  <c r="ES190" i="2"/>
  <c r="ER190" i="2"/>
  <c r="EQ190" i="2"/>
  <c r="EP190" i="2"/>
  <c r="EO190" i="2"/>
  <c r="EN190" i="2"/>
  <c r="EM190" i="2"/>
  <c r="EL190" i="2"/>
  <c r="EK190" i="2"/>
  <c r="EJ190" i="2"/>
  <c r="EI190" i="2"/>
  <c r="EH190" i="2"/>
  <c r="EG190" i="2"/>
  <c r="EF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NK174" i="2"/>
  <c r="NJ174" i="2"/>
  <c r="NI174" i="2"/>
  <c r="NH174" i="2"/>
  <c r="NG174" i="2"/>
  <c r="NF174" i="2"/>
  <c r="NE174" i="2"/>
  <c r="ND174" i="2"/>
  <c r="NC174" i="2"/>
  <c r="NB174" i="2"/>
  <c r="NA174" i="2"/>
  <c r="MZ174" i="2"/>
  <c r="MY174" i="2"/>
  <c r="MX174" i="2"/>
  <c r="MW174" i="2"/>
  <c r="MV174" i="2"/>
  <c r="MU174" i="2"/>
  <c r="MT174" i="2"/>
  <c r="MS174" i="2"/>
  <c r="MR174" i="2"/>
  <c r="MQ174" i="2"/>
  <c r="MP174" i="2"/>
  <c r="MO174" i="2"/>
  <c r="MN174" i="2"/>
  <c r="MM174" i="2"/>
  <c r="ML174" i="2"/>
  <c r="MK174" i="2"/>
  <c r="MJ174" i="2"/>
  <c r="MI174" i="2"/>
  <c r="MH174" i="2"/>
  <c r="MG174" i="2"/>
  <c r="MF174" i="2"/>
  <c r="ME174" i="2"/>
  <c r="MD174" i="2"/>
  <c r="MC174" i="2"/>
  <c r="MB174" i="2"/>
  <c r="MA174" i="2"/>
  <c r="LZ174" i="2"/>
  <c r="LY174" i="2"/>
  <c r="LX174" i="2"/>
  <c r="LW174" i="2"/>
  <c r="LV174" i="2"/>
  <c r="LU174" i="2"/>
  <c r="LT174" i="2"/>
  <c r="LS174" i="2"/>
  <c r="LR174" i="2"/>
  <c r="LQ174" i="2"/>
  <c r="LP174" i="2"/>
  <c r="LO174" i="2"/>
  <c r="LN174" i="2"/>
  <c r="LM174" i="2"/>
  <c r="LL174" i="2"/>
  <c r="LK174" i="2"/>
  <c r="LJ174" i="2"/>
  <c r="LI174" i="2"/>
  <c r="LH174" i="2"/>
  <c r="LG174" i="2"/>
  <c r="LF174" i="2"/>
  <c r="LE174" i="2"/>
  <c r="LD174" i="2"/>
  <c r="LC174" i="2"/>
  <c r="LB174" i="2"/>
  <c r="LA174" i="2"/>
  <c r="KZ174" i="2"/>
  <c r="KY174" i="2"/>
  <c r="KX174" i="2"/>
  <c r="KW174" i="2"/>
  <c r="KV174" i="2"/>
  <c r="KU174" i="2"/>
  <c r="KT174" i="2"/>
  <c r="KS174" i="2"/>
  <c r="KR174" i="2"/>
  <c r="KQ174" i="2"/>
  <c r="KP174" i="2"/>
  <c r="KO174" i="2"/>
  <c r="KN174" i="2"/>
  <c r="KM174" i="2"/>
  <c r="KL174" i="2"/>
  <c r="KK174" i="2"/>
  <c r="KJ174" i="2"/>
  <c r="KI174" i="2"/>
  <c r="KH174" i="2"/>
  <c r="KG174" i="2"/>
  <c r="KF174" i="2"/>
  <c r="KE174" i="2"/>
  <c r="KD174" i="2"/>
  <c r="KC174" i="2"/>
  <c r="KB174" i="2"/>
  <c r="KA174" i="2"/>
  <c r="JZ174" i="2"/>
  <c r="JY174" i="2"/>
  <c r="JX174" i="2"/>
  <c r="JW174" i="2"/>
  <c r="JV174" i="2"/>
  <c r="JU174" i="2"/>
  <c r="JT174" i="2"/>
  <c r="JS174" i="2"/>
  <c r="JR174" i="2"/>
  <c r="JQ174" i="2"/>
  <c r="JP174" i="2"/>
  <c r="JO174" i="2"/>
  <c r="JN174" i="2"/>
  <c r="JM174" i="2"/>
  <c r="JL174" i="2"/>
  <c r="JK174" i="2"/>
  <c r="JJ174" i="2"/>
  <c r="JI174" i="2"/>
  <c r="JH174" i="2"/>
  <c r="JG174" i="2"/>
  <c r="JF174" i="2"/>
  <c r="JE174" i="2"/>
  <c r="JD174" i="2"/>
  <c r="JC174" i="2"/>
  <c r="JB174" i="2"/>
  <c r="JA174" i="2"/>
  <c r="IZ174" i="2"/>
  <c r="IY174" i="2"/>
  <c r="IX174" i="2"/>
  <c r="IW174" i="2"/>
  <c r="IV174" i="2"/>
  <c r="IU174" i="2"/>
  <c r="IT174" i="2"/>
  <c r="IS174" i="2"/>
  <c r="IR174" i="2"/>
  <c r="IQ174" i="2"/>
  <c r="IP174" i="2"/>
  <c r="IO174" i="2"/>
  <c r="IN174" i="2"/>
  <c r="IM174" i="2"/>
  <c r="IL174" i="2"/>
  <c r="IK174" i="2"/>
  <c r="IJ174" i="2"/>
  <c r="II174" i="2"/>
  <c r="IH174" i="2"/>
  <c r="IG174" i="2"/>
  <c r="IF174" i="2"/>
  <c r="IE174" i="2"/>
  <c r="ID174" i="2"/>
  <c r="IC174" i="2"/>
  <c r="IB174" i="2"/>
  <c r="IA174" i="2"/>
  <c r="HZ174" i="2"/>
  <c r="HY174" i="2"/>
  <c r="HX174" i="2"/>
  <c r="HW174" i="2"/>
  <c r="HV174" i="2"/>
  <c r="HU174" i="2"/>
  <c r="HT174" i="2"/>
  <c r="HS174" i="2"/>
  <c r="HR174" i="2"/>
  <c r="HQ174" i="2"/>
  <c r="HP174" i="2"/>
  <c r="HO174" i="2"/>
  <c r="HN174" i="2"/>
  <c r="HM174" i="2"/>
  <c r="HL174" i="2"/>
  <c r="HK174" i="2"/>
  <c r="HJ174" i="2"/>
  <c r="HI174" i="2"/>
  <c r="HH174" i="2"/>
  <c r="HG174" i="2"/>
  <c r="HF174" i="2"/>
  <c r="HE174" i="2"/>
  <c r="HD174" i="2"/>
  <c r="HC174" i="2"/>
  <c r="HB174" i="2"/>
  <c r="HA174" i="2"/>
  <c r="GZ174" i="2"/>
  <c r="GY174" i="2"/>
  <c r="GX174" i="2"/>
  <c r="GW174" i="2"/>
  <c r="GV174" i="2"/>
  <c r="GU174" i="2"/>
  <c r="GT174" i="2"/>
  <c r="GS174" i="2"/>
  <c r="GR174" i="2"/>
  <c r="GQ174" i="2"/>
  <c r="GP174" i="2"/>
  <c r="GO174" i="2"/>
  <c r="GN174" i="2"/>
  <c r="GM174" i="2"/>
  <c r="GL174" i="2"/>
  <c r="GK174" i="2"/>
  <c r="GJ174" i="2"/>
  <c r="GI174" i="2"/>
  <c r="GH174" i="2"/>
  <c r="GG174" i="2"/>
  <c r="GF174" i="2"/>
  <c r="GE174" i="2"/>
  <c r="GD174" i="2"/>
  <c r="GC174" i="2"/>
  <c r="GB174" i="2"/>
  <c r="GA174" i="2"/>
  <c r="FZ174" i="2"/>
  <c r="FY174" i="2"/>
  <c r="FX174" i="2"/>
  <c r="FW174" i="2"/>
  <c r="FV174" i="2"/>
  <c r="FU174" i="2"/>
  <c r="FT174" i="2"/>
  <c r="FS174" i="2"/>
  <c r="FR174" i="2"/>
  <c r="FQ174" i="2"/>
  <c r="FP174" i="2"/>
  <c r="FO174" i="2"/>
  <c r="FN174" i="2"/>
  <c r="FM174" i="2"/>
  <c r="FL174" i="2"/>
  <c r="FK174" i="2"/>
  <c r="FJ174" i="2"/>
  <c r="FI174" i="2"/>
  <c r="FH174" i="2"/>
  <c r="FG174" i="2"/>
  <c r="FF174" i="2"/>
  <c r="FE174" i="2"/>
  <c r="FD174" i="2"/>
  <c r="FC174" i="2"/>
  <c r="FB174" i="2"/>
  <c r="FA174" i="2"/>
  <c r="EZ174" i="2"/>
  <c r="EY174" i="2"/>
  <c r="EX174" i="2"/>
  <c r="EW174" i="2"/>
  <c r="EV174" i="2"/>
  <c r="EU174" i="2"/>
  <c r="ET174" i="2"/>
  <c r="ES174" i="2"/>
  <c r="ER174" i="2"/>
  <c r="EQ174" i="2"/>
  <c r="EP174" i="2"/>
  <c r="EO174" i="2"/>
  <c r="EN174" i="2"/>
  <c r="EM174" i="2"/>
  <c r="EL174" i="2"/>
  <c r="EK174" i="2"/>
  <c r="EJ174" i="2"/>
  <c r="EI174" i="2"/>
  <c r="EH174" i="2"/>
  <c r="EG174" i="2"/>
  <c r="EF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L19" i="1"/>
  <c r="K19" i="1"/>
  <c r="J19" i="1"/>
  <c r="I19" i="1"/>
  <c r="H19" i="1"/>
  <c r="G19" i="1"/>
  <c r="F19" i="1"/>
  <c r="E19" i="1"/>
  <c r="D19" i="1"/>
  <c r="C19" i="1"/>
  <c r="B19" i="1"/>
  <c r="C29" i="4"/>
  <c r="D29" i="4"/>
  <c r="E29" i="4"/>
  <c r="F29" i="4"/>
  <c r="G29" i="4"/>
  <c r="H29" i="4"/>
  <c r="I29" i="4"/>
  <c r="J29" i="4"/>
  <c r="K29" i="4"/>
  <c r="L29" i="4"/>
  <c r="M29" i="4"/>
  <c r="N29" i="4"/>
  <c r="P208" i="2"/>
  <c r="P210" i="2"/>
  <c r="P224" i="2"/>
  <c r="P226" i="2"/>
  <c r="P240" i="2"/>
  <c r="P242" i="2"/>
  <c r="P256" i="2"/>
  <c r="P258" i="2"/>
  <c r="P272" i="2"/>
  <c r="P274" i="2"/>
  <c r="P288" i="2"/>
  <c r="P290" i="2"/>
  <c r="P304" i="2"/>
  <c r="P306" i="2"/>
  <c r="P320" i="2"/>
  <c r="P322" i="2"/>
  <c r="P176" i="2"/>
  <c r="P178" i="2"/>
  <c r="P192" i="2"/>
  <c r="P194" i="2"/>
  <c r="O29" i="4"/>
  <c r="Q208" i="2"/>
  <c r="Q210" i="2"/>
  <c r="Q224" i="2"/>
  <c r="Q226" i="2"/>
  <c r="Q240" i="2"/>
  <c r="Q242" i="2"/>
  <c r="Q256" i="2"/>
  <c r="Q258" i="2"/>
  <c r="Q272" i="2"/>
  <c r="Q274" i="2"/>
  <c r="Q288" i="2"/>
  <c r="Q290" i="2"/>
  <c r="Q304" i="2"/>
  <c r="Q306" i="2"/>
  <c r="Q320" i="2"/>
  <c r="Q322" i="2"/>
  <c r="Q176" i="2"/>
  <c r="Q178" i="2"/>
  <c r="Q192" i="2"/>
  <c r="Q194" i="2"/>
  <c r="P29" i="4"/>
  <c r="R208" i="2"/>
  <c r="R210" i="2"/>
  <c r="R224" i="2"/>
  <c r="R226" i="2"/>
  <c r="R240" i="2"/>
  <c r="R242" i="2"/>
  <c r="R256" i="2"/>
  <c r="R258" i="2"/>
  <c r="R272" i="2"/>
  <c r="R274" i="2"/>
  <c r="R288" i="2"/>
  <c r="R290" i="2"/>
  <c r="R304" i="2"/>
  <c r="R306" i="2"/>
  <c r="R320" i="2"/>
  <c r="R322" i="2"/>
  <c r="R176" i="2"/>
  <c r="R178" i="2"/>
  <c r="R192" i="2"/>
  <c r="R194" i="2"/>
  <c r="Q29" i="4"/>
  <c r="S208" i="2"/>
  <c r="S210" i="2"/>
  <c r="S224" i="2"/>
  <c r="S226" i="2"/>
  <c r="S240" i="2"/>
  <c r="S242" i="2"/>
  <c r="S256" i="2"/>
  <c r="S258" i="2"/>
  <c r="S272" i="2"/>
  <c r="S274" i="2"/>
  <c r="S288" i="2"/>
  <c r="S290" i="2"/>
  <c r="S304" i="2"/>
  <c r="S306" i="2"/>
  <c r="S320" i="2"/>
  <c r="S322" i="2"/>
  <c r="S176" i="2"/>
  <c r="S178" i="2"/>
  <c r="S192" i="2"/>
  <c r="S194" i="2"/>
  <c r="R29" i="4"/>
  <c r="T208" i="2"/>
  <c r="T210" i="2"/>
  <c r="T224" i="2"/>
  <c r="T226" i="2"/>
  <c r="T240" i="2"/>
  <c r="T242" i="2"/>
  <c r="T256" i="2"/>
  <c r="T258" i="2"/>
  <c r="T272" i="2"/>
  <c r="T274" i="2"/>
  <c r="T288" i="2"/>
  <c r="T290" i="2"/>
  <c r="T304" i="2"/>
  <c r="T306" i="2"/>
  <c r="T320" i="2"/>
  <c r="T322" i="2"/>
  <c r="T176" i="2"/>
  <c r="T178" i="2"/>
  <c r="T192" i="2"/>
  <c r="T194" i="2"/>
  <c r="S29" i="4"/>
  <c r="U208" i="2"/>
  <c r="U210" i="2"/>
  <c r="U224" i="2"/>
  <c r="U226" i="2"/>
  <c r="U240" i="2"/>
  <c r="U242" i="2"/>
  <c r="U256" i="2"/>
  <c r="U258" i="2"/>
  <c r="U272" i="2"/>
  <c r="U274" i="2"/>
  <c r="U288" i="2"/>
  <c r="U290" i="2"/>
  <c r="U304" i="2"/>
  <c r="U306" i="2"/>
  <c r="U320" i="2"/>
  <c r="U322" i="2"/>
  <c r="U176" i="2"/>
  <c r="U178" i="2"/>
  <c r="U192" i="2"/>
  <c r="U194" i="2"/>
  <c r="T29" i="4"/>
  <c r="V208" i="2"/>
  <c r="V210" i="2"/>
  <c r="V224" i="2"/>
  <c r="V226" i="2"/>
  <c r="V240" i="2"/>
  <c r="V242" i="2"/>
  <c r="V256" i="2"/>
  <c r="V258" i="2"/>
  <c r="V272" i="2"/>
  <c r="V274" i="2"/>
  <c r="V288" i="2"/>
  <c r="V290" i="2"/>
  <c r="V304" i="2"/>
  <c r="V306" i="2"/>
  <c r="V320" i="2"/>
  <c r="V322" i="2"/>
  <c r="V176" i="2"/>
  <c r="V178" i="2"/>
  <c r="V192" i="2"/>
  <c r="V194" i="2"/>
  <c r="U29" i="4"/>
  <c r="W208" i="2"/>
  <c r="W210" i="2"/>
  <c r="W224" i="2"/>
  <c r="W226" i="2"/>
  <c r="W240" i="2"/>
  <c r="W242" i="2"/>
  <c r="W256" i="2"/>
  <c r="W258" i="2"/>
  <c r="W272" i="2"/>
  <c r="W274" i="2"/>
  <c r="W288" i="2"/>
  <c r="W290" i="2"/>
  <c r="W304" i="2"/>
  <c r="W306" i="2"/>
  <c r="W320" i="2"/>
  <c r="W322" i="2"/>
  <c r="W176" i="2"/>
  <c r="W178" i="2"/>
  <c r="W192" i="2"/>
  <c r="W194" i="2"/>
  <c r="V29" i="4"/>
  <c r="X208" i="2"/>
  <c r="X210" i="2"/>
  <c r="X224" i="2"/>
  <c r="X226" i="2"/>
  <c r="X240" i="2"/>
  <c r="X242" i="2"/>
  <c r="X256" i="2"/>
  <c r="X258" i="2"/>
  <c r="X272" i="2"/>
  <c r="X274" i="2"/>
  <c r="X288" i="2"/>
  <c r="X290" i="2"/>
  <c r="X304" i="2"/>
  <c r="X306" i="2"/>
  <c r="X320" i="2"/>
  <c r="X322" i="2"/>
  <c r="X176" i="2"/>
  <c r="X178" i="2"/>
  <c r="X192" i="2"/>
  <c r="X194" i="2"/>
  <c r="W29" i="4"/>
  <c r="Y208" i="2"/>
  <c r="Y210" i="2"/>
  <c r="Y224" i="2"/>
  <c r="Y226" i="2"/>
  <c r="Y240" i="2"/>
  <c r="Y242" i="2"/>
  <c r="Y256" i="2"/>
  <c r="Y258" i="2"/>
  <c r="Y272" i="2"/>
  <c r="Y274" i="2"/>
  <c r="Y288" i="2"/>
  <c r="Y290" i="2"/>
  <c r="Y304" i="2"/>
  <c r="Y306" i="2"/>
  <c r="Y320" i="2"/>
  <c r="Y322" i="2"/>
  <c r="Y176" i="2"/>
  <c r="Y178" i="2"/>
  <c r="Y192" i="2"/>
  <c r="Y194" i="2"/>
  <c r="X29" i="4"/>
  <c r="Z208" i="2"/>
  <c r="Z210" i="2"/>
  <c r="Z224" i="2"/>
  <c r="Z226" i="2"/>
  <c r="Z240" i="2"/>
  <c r="Z242" i="2"/>
  <c r="Z256" i="2"/>
  <c r="Z258" i="2"/>
  <c r="Z272" i="2"/>
  <c r="Z274" i="2"/>
  <c r="Z288" i="2"/>
  <c r="Z290" i="2"/>
  <c r="Z304" i="2"/>
  <c r="Z306" i="2"/>
  <c r="Z320" i="2"/>
  <c r="Z322" i="2"/>
  <c r="Z176" i="2"/>
  <c r="Z178" i="2"/>
  <c r="Z192" i="2"/>
  <c r="Z194" i="2"/>
  <c r="Y29" i="4"/>
  <c r="AA208" i="2"/>
  <c r="AA210" i="2"/>
  <c r="AA224" i="2"/>
  <c r="AA226" i="2"/>
  <c r="AA240" i="2"/>
  <c r="AA242" i="2"/>
  <c r="AA256" i="2"/>
  <c r="AA258" i="2"/>
  <c r="AA272" i="2"/>
  <c r="AA274" i="2"/>
  <c r="AA288" i="2"/>
  <c r="AA290" i="2"/>
  <c r="AA304" i="2"/>
  <c r="AA306" i="2"/>
  <c r="AA320" i="2"/>
  <c r="AA322" i="2"/>
  <c r="AA176" i="2"/>
  <c r="AA178" i="2"/>
  <c r="AA192" i="2"/>
  <c r="AA194" i="2"/>
  <c r="Z29" i="4"/>
  <c r="AB208" i="2"/>
  <c r="AB210" i="2"/>
  <c r="AB224" i="2"/>
  <c r="AB226" i="2"/>
  <c r="AB240" i="2"/>
  <c r="AB242" i="2"/>
  <c r="AB256" i="2"/>
  <c r="AB258" i="2"/>
  <c r="AB272" i="2"/>
  <c r="AB274" i="2"/>
  <c r="AB288" i="2"/>
  <c r="AB290" i="2"/>
  <c r="AB304" i="2"/>
  <c r="AB306" i="2"/>
  <c r="AB320" i="2"/>
  <c r="AB322" i="2"/>
  <c r="AB176" i="2"/>
  <c r="AB178" i="2"/>
  <c r="AB192" i="2"/>
  <c r="AB194" i="2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AX29" i="4"/>
  <c r="AY29" i="4"/>
  <c r="AZ29" i="4"/>
  <c r="BA29" i="4"/>
  <c r="BB29" i="4"/>
  <c r="BC29" i="4"/>
  <c r="BD29" i="4"/>
  <c r="BE29" i="4"/>
  <c r="BF29" i="4"/>
  <c r="BG29" i="4"/>
  <c r="BH29" i="4"/>
  <c r="BI29" i="4"/>
  <c r="BJ29" i="4"/>
  <c r="BK29" i="4"/>
  <c r="BL29" i="4"/>
  <c r="BM29" i="4"/>
  <c r="BN29" i="4"/>
  <c r="BO29" i="4"/>
  <c r="BP29" i="4"/>
  <c r="BQ29" i="4"/>
  <c r="BR29" i="4"/>
  <c r="BS29" i="4"/>
  <c r="BT29" i="4"/>
  <c r="BU29" i="4"/>
  <c r="BV29" i="4"/>
  <c r="BW29" i="4"/>
  <c r="BX29" i="4"/>
  <c r="BY29" i="4"/>
  <c r="BZ29" i="4"/>
  <c r="CA29" i="4"/>
  <c r="CB29" i="4"/>
  <c r="CC29" i="4"/>
  <c r="CD29" i="4"/>
  <c r="CE29" i="4"/>
  <c r="CF29" i="4"/>
  <c r="CG29" i="4"/>
  <c r="CH29" i="4"/>
  <c r="CI29" i="4"/>
  <c r="CJ29" i="4"/>
  <c r="CK29" i="4"/>
  <c r="CL29" i="4"/>
  <c r="CM29" i="4"/>
  <c r="CN29" i="4"/>
  <c r="CO29" i="4"/>
  <c r="CP29" i="4"/>
  <c r="CQ29" i="4"/>
  <c r="CR29" i="4"/>
  <c r="CS29" i="4"/>
  <c r="CT29" i="4"/>
  <c r="CU29" i="4"/>
  <c r="CV29" i="4"/>
  <c r="CW29" i="4"/>
  <c r="CX29" i="4"/>
  <c r="CY29" i="4"/>
  <c r="CZ29" i="4"/>
  <c r="DA29" i="4"/>
  <c r="DB29" i="4"/>
  <c r="DC29" i="4"/>
  <c r="DD29" i="4"/>
  <c r="DE29" i="4"/>
  <c r="DF29" i="4"/>
  <c r="DG29" i="4"/>
  <c r="DH29" i="4"/>
  <c r="DI29" i="4"/>
  <c r="DJ29" i="4"/>
  <c r="DK29" i="4"/>
  <c r="DL29" i="4"/>
  <c r="DM29" i="4"/>
  <c r="DN29" i="4"/>
  <c r="DO29" i="4"/>
  <c r="DP29" i="4"/>
  <c r="DQ29" i="4"/>
  <c r="DR29" i="4"/>
  <c r="DS29" i="4"/>
  <c r="DT29" i="4"/>
  <c r="DU29" i="4"/>
  <c r="DV29" i="4"/>
  <c r="DW29" i="4"/>
  <c r="DX29" i="4"/>
  <c r="DY29" i="4"/>
  <c r="DZ29" i="4"/>
  <c r="EA29" i="4"/>
  <c r="EB29" i="4"/>
  <c r="EC29" i="4"/>
  <c r="ED29" i="4"/>
  <c r="O1" i="4"/>
  <c r="P1" i="4"/>
  <c r="Q1" i="4"/>
  <c r="R1" i="4"/>
  <c r="S1" i="4"/>
  <c r="T1" i="4"/>
  <c r="U1" i="4"/>
  <c r="V1" i="4"/>
  <c r="W1" i="4"/>
  <c r="X1" i="4"/>
  <c r="Y1" i="4"/>
  <c r="Z1" i="4"/>
  <c r="AA1" i="4"/>
  <c r="C28" i="5"/>
  <c r="B19" i="5"/>
  <c r="B20" i="5"/>
  <c r="B21" i="5"/>
  <c r="B22" i="5"/>
  <c r="B18" i="5"/>
  <c r="B23" i="1"/>
  <c r="D1" i="5"/>
  <c r="D28" i="5"/>
  <c r="C23" i="1"/>
  <c r="E1" i="5"/>
  <c r="E28" i="5"/>
  <c r="D23" i="1"/>
  <c r="F1" i="5"/>
  <c r="F28" i="5"/>
  <c r="E23" i="1"/>
  <c r="G1" i="5"/>
  <c r="G28" i="5"/>
  <c r="F23" i="1"/>
  <c r="H1" i="5"/>
  <c r="H28" i="5"/>
  <c r="G23" i="1"/>
  <c r="I1" i="5"/>
  <c r="I28" i="5"/>
  <c r="H23" i="1"/>
  <c r="J1" i="5"/>
  <c r="J28" i="5"/>
  <c r="I23" i="1"/>
  <c r="K1" i="5"/>
  <c r="K28" i="5"/>
  <c r="J23" i="1"/>
  <c r="L1" i="5"/>
  <c r="L28" i="5"/>
  <c r="K23" i="1"/>
  <c r="L23" i="1"/>
  <c r="C30" i="4"/>
  <c r="D30" i="4"/>
  <c r="E30" i="4"/>
  <c r="F30" i="4"/>
  <c r="G30" i="4"/>
  <c r="H30" i="4"/>
  <c r="I30" i="4"/>
  <c r="J30" i="4"/>
  <c r="K30" i="4"/>
  <c r="L30" i="4"/>
  <c r="M30" i="4"/>
  <c r="N30" i="4"/>
  <c r="P209" i="2"/>
  <c r="P211" i="2"/>
  <c r="P225" i="2"/>
  <c r="P227" i="2"/>
  <c r="P241" i="2"/>
  <c r="P243" i="2"/>
  <c r="P257" i="2"/>
  <c r="P259" i="2"/>
  <c r="P273" i="2"/>
  <c r="P275" i="2"/>
  <c r="P289" i="2"/>
  <c r="P291" i="2"/>
  <c r="P305" i="2"/>
  <c r="P307" i="2"/>
  <c r="P321" i="2"/>
  <c r="P323" i="2"/>
  <c r="P177" i="2"/>
  <c r="P179" i="2"/>
  <c r="P193" i="2"/>
  <c r="P195" i="2"/>
  <c r="O30" i="4"/>
  <c r="Q209" i="2"/>
  <c r="Q211" i="2"/>
  <c r="Q225" i="2"/>
  <c r="Q227" i="2"/>
  <c r="Q241" i="2"/>
  <c r="Q243" i="2"/>
  <c r="Q257" i="2"/>
  <c r="Q259" i="2"/>
  <c r="Q273" i="2"/>
  <c r="Q275" i="2"/>
  <c r="Q289" i="2"/>
  <c r="Q291" i="2"/>
  <c r="Q305" i="2"/>
  <c r="Q307" i="2"/>
  <c r="Q321" i="2"/>
  <c r="Q323" i="2"/>
  <c r="Q177" i="2"/>
  <c r="Q179" i="2"/>
  <c r="Q193" i="2"/>
  <c r="Q195" i="2"/>
  <c r="P30" i="4"/>
  <c r="R209" i="2"/>
  <c r="R211" i="2"/>
  <c r="R225" i="2"/>
  <c r="R227" i="2"/>
  <c r="R241" i="2"/>
  <c r="R243" i="2"/>
  <c r="R257" i="2"/>
  <c r="R259" i="2"/>
  <c r="R273" i="2"/>
  <c r="R275" i="2"/>
  <c r="R289" i="2"/>
  <c r="R291" i="2"/>
  <c r="R305" i="2"/>
  <c r="R307" i="2"/>
  <c r="R321" i="2"/>
  <c r="R323" i="2"/>
  <c r="R177" i="2"/>
  <c r="R179" i="2"/>
  <c r="R193" i="2"/>
  <c r="R195" i="2"/>
  <c r="Q30" i="4"/>
  <c r="S209" i="2"/>
  <c r="S211" i="2"/>
  <c r="S225" i="2"/>
  <c r="S227" i="2"/>
  <c r="S241" i="2"/>
  <c r="S243" i="2"/>
  <c r="S257" i="2"/>
  <c r="S259" i="2"/>
  <c r="S273" i="2"/>
  <c r="S275" i="2"/>
  <c r="S289" i="2"/>
  <c r="S291" i="2"/>
  <c r="S305" i="2"/>
  <c r="S307" i="2"/>
  <c r="S321" i="2"/>
  <c r="S323" i="2"/>
  <c r="S177" i="2"/>
  <c r="S179" i="2"/>
  <c r="S193" i="2"/>
  <c r="S195" i="2"/>
  <c r="R30" i="4"/>
  <c r="T209" i="2"/>
  <c r="T211" i="2"/>
  <c r="T225" i="2"/>
  <c r="T227" i="2"/>
  <c r="T241" i="2"/>
  <c r="T243" i="2"/>
  <c r="T257" i="2"/>
  <c r="T259" i="2"/>
  <c r="T273" i="2"/>
  <c r="T275" i="2"/>
  <c r="T289" i="2"/>
  <c r="T291" i="2"/>
  <c r="T305" i="2"/>
  <c r="T307" i="2"/>
  <c r="T321" i="2"/>
  <c r="T323" i="2"/>
  <c r="T177" i="2"/>
  <c r="T179" i="2"/>
  <c r="T193" i="2"/>
  <c r="T195" i="2"/>
  <c r="S30" i="4"/>
  <c r="U209" i="2"/>
  <c r="U211" i="2"/>
  <c r="U225" i="2"/>
  <c r="U227" i="2"/>
  <c r="U241" i="2"/>
  <c r="U243" i="2"/>
  <c r="U257" i="2"/>
  <c r="U259" i="2"/>
  <c r="U273" i="2"/>
  <c r="U275" i="2"/>
  <c r="U289" i="2"/>
  <c r="U291" i="2"/>
  <c r="U305" i="2"/>
  <c r="U307" i="2"/>
  <c r="U321" i="2"/>
  <c r="U323" i="2"/>
  <c r="U177" i="2"/>
  <c r="U179" i="2"/>
  <c r="U193" i="2"/>
  <c r="U195" i="2"/>
  <c r="T30" i="4"/>
  <c r="V209" i="2"/>
  <c r="V211" i="2"/>
  <c r="V225" i="2"/>
  <c r="V227" i="2"/>
  <c r="V241" i="2"/>
  <c r="V243" i="2"/>
  <c r="V257" i="2"/>
  <c r="V259" i="2"/>
  <c r="V273" i="2"/>
  <c r="V275" i="2"/>
  <c r="V289" i="2"/>
  <c r="V291" i="2"/>
  <c r="V305" i="2"/>
  <c r="V307" i="2"/>
  <c r="V321" i="2"/>
  <c r="V323" i="2"/>
  <c r="V177" i="2"/>
  <c r="V179" i="2"/>
  <c r="V193" i="2"/>
  <c r="V195" i="2"/>
  <c r="U30" i="4"/>
  <c r="W209" i="2"/>
  <c r="W211" i="2"/>
  <c r="W225" i="2"/>
  <c r="W227" i="2"/>
  <c r="W241" i="2"/>
  <c r="W243" i="2"/>
  <c r="W257" i="2"/>
  <c r="W259" i="2"/>
  <c r="W273" i="2"/>
  <c r="W275" i="2"/>
  <c r="W289" i="2"/>
  <c r="W291" i="2"/>
  <c r="W305" i="2"/>
  <c r="W307" i="2"/>
  <c r="W321" i="2"/>
  <c r="W323" i="2"/>
  <c r="W177" i="2"/>
  <c r="W179" i="2"/>
  <c r="W193" i="2"/>
  <c r="W195" i="2"/>
  <c r="V30" i="4"/>
  <c r="X209" i="2"/>
  <c r="X211" i="2"/>
  <c r="X225" i="2"/>
  <c r="X227" i="2"/>
  <c r="X241" i="2"/>
  <c r="X243" i="2"/>
  <c r="X257" i="2"/>
  <c r="X259" i="2"/>
  <c r="X273" i="2"/>
  <c r="X275" i="2"/>
  <c r="X289" i="2"/>
  <c r="X291" i="2"/>
  <c r="X305" i="2"/>
  <c r="X307" i="2"/>
  <c r="X321" i="2"/>
  <c r="X323" i="2"/>
  <c r="X177" i="2"/>
  <c r="X179" i="2"/>
  <c r="X193" i="2"/>
  <c r="X195" i="2"/>
  <c r="W30" i="4"/>
  <c r="Y209" i="2"/>
  <c r="Y211" i="2"/>
  <c r="Y225" i="2"/>
  <c r="Y227" i="2"/>
  <c r="Y241" i="2"/>
  <c r="Y243" i="2"/>
  <c r="Y257" i="2"/>
  <c r="Y259" i="2"/>
  <c r="Y273" i="2"/>
  <c r="Y275" i="2"/>
  <c r="Y289" i="2"/>
  <c r="Y291" i="2"/>
  <c r="Y305" i="2"/>
  <c r="Y307" i="2"/>
  <c r="Y321" i="2"/>
  <c r="Y323" i="2"/>
  <c r="Y177" i="2"/>
  <c r="Y179" i="2"/>
  <c r="Y193" i="2"/>
  <c r="Y195" i="2"/>
  <c r="X30" i="4"/>
  <c r="Z209" i="2"/>
  <c r="Z211" i="2"/>
  <c r="Z225" i="2"/>
  <c r="Z227" i="2"/>
  <c r="Z241" i="2"/>
  <c r="Z243" i="2"/>
  <c r="Z257" i="2"/>
  <c r="Z259" i="2"/>
  <c r="Z273" i="2"/>
  <c r="Z275" i="2"/>
  <c r="Z289" i="2"/>
  <c r="Z291" i="2"/>
  <c r="Z305" i="2"/>
  <c r="Z307" i="2"/>
  <c r="Z321" i="2"/>
  <c r="Z323" i="2"/>
  <c r="Z177" i="2"/>
  <c r="Z179" i="2"/>
  <c r="Z193" i="2"/>
  <c r="Z195" i="2"/>
  <c r="Y30" i="4"/>
  <c r="AA209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EF204" i="2"/>
  <c r="EG204" i="2"/>
  <c r="EH204" i="2"/>
  <c r="EI204" i="2"/>
  <c r="EJ204" i="2"/>
  <c r="EK204" i="2"/>
  <c r="EL204" i="2"/>
  <c r="EM204" i="2"/>
  <c r="EN204" i="2"/>
  <c r="EO204" i="2"/>
  <c r="EP204" i="2"/>
  <c r="EQ204" i="2"/>
  <c r="ER204" i="2"/>
  <c r="ES204" i="2"/>
  <c r="ET204" i="2"/>
  <c r="EU204" i="2"/>
  <c r="EV204" i="2"/>
  <c r="EW204" i="2"/>
  <c r="EX204" i="2"/>
  <c r="EY204" i="2"/>
  <c r="EZ204" i="2"/>
  <c r="FA204" i="2"/>
  <c r="FB204" i="2"/>
  <c r="FC204" i="2"/>
  <c r="FD204" i="2"/>
  <c r="FE204" i="2"/>
  <c r="FF204" i="2"/>
  <c r="FG204" i="2"/>
  <c r="FH204" i="2"/>
  <c r="FI204" i="2"/>
  <c r="FJ204" i="2"/>
  <c r="FK204" i="2"/>
  <c r="FL204" i="2"/>
  <c r="FM204" i="2"/>
  <c r="FN204" i="2"/>
  <c r="FO204" i="2"/>
  <c r="FP204" i="2"/>
  <c r="FQ204" i="2"/>
  <c r="FR204" i="2"/>
  <c r="FS204" i="2"/>
  <c r="FT204" i="2"/>
  <c r="FU204" i="2"/>
  <c r="FV204" i="2"/>
  <c r="FW204" i="2"/>
  <c r="FX204" i="2"/>
  <c r="FY204" i="2"/>
  <c r="FZ204" i="2"/>
  <c r="GA204" i="2"/>
  <c r="GB204" i="2"/>
  <c r="GC204" i="2"/>
  <c r="GD204" i="2"/>
  <c r="GE204" i="2"/>
  <c r="GF204" i="2"/>
  <c r="GG204" i="2"/>
  <c r="GH204" i="2"/>
  <c r="GI204" i="2"/>
  <c r="GJ204" i="2"/>
  <c r="GK204" i="2"/>
  <c r="GL204" i="2"/>
  <c r="GM204" i="2"/>
  <c r="GN204" i="2"/>
  <c r="GO204" i="2"/>
  <c r="GP204" i="2"/>
  <c r="GQ204" i="2"/>
  <c r="GR204" i="2"/>
  <c r="GS204" i="2"/>
  <c r="GT204" i="2"/>
  <c r="GU204" i="2"/>
  <c r="GV204" i="2"/>
  <c r="GW204" i="2"/>
  <c r="GX204" i="2"/>
  <c r="GY204" i="2"/>
  <c r="GZ204" i="2"/>
  <c r="HA204" i="2"/>
  <c r="HB204" i="2"/>
  <c r="HC204" i="2"/>
  <c r="HD204" i="2"/>
  <c r="HE204" i="2"/>
  <c r="HF204" i="2"/>
  <c r="HG204" i="2"/>
  <c r="HH204" i="2"/>
  <c r="HI204" i="2"/>
  <c r="HJ204" i="2"/>
  <c r="HK204" i="2"/>
  <c r="HL204" i="2"/>
  <c r="HM204" i="2"/>
  <c r="HN204" i="2"/>
  <c r="HO204" i="2"/>
  <c r="HP204" i="2"/>
  <c r="HQ204" i="2"/>
  <c r="HR204" i="2"/>
  <c r="HS204" i="2"/>
  <c r="HT204" i="2"/>
  <c r="HU204" i="2"/>
  <c r="HV204" i="2"/>
  <c r="HW204" i="2"/>
  <c r="HX204" i="2"/>
  <c r="HY204" i="2"/>
  <c r="HZ204" i="2"/>
  <c r="IA204" i="2"/>
  <c r="IB204" i="2"/>
  <c r="IC204" i="2"/>
  <c r="ID204" i="2"/>
  <c r="IE204" i="2"/>
  <c r="IF204" i="2"/>
  <c r="IG204" i="2"/>
  <c r="IH204" i="2"/>
  <c r="II204" i="2"/>
  <c r="IJ204" i="2"/>
  <c r="IK204" i="2"/>
  <c r="IL204" i="2"/>
  <c r="IM204" i="2"/>
  <c r="IN204" i="2"/>
  <c r="IO204" i="2"/>
  <c r="IP204" i="2"/>
  <c r="IQ204" i="2"/>
  <c r="IR204" i="2"/>
  <c r="IS204" i="2"/>
  <c r="IT204" i="2"/>
  <c r="IU204" i="2"/>
  <c r="IV204" i="2"/>
  <c r="IW204" i="2"/>
  <c r="IX204" i="2"/>
  <c r="IY204" i="2"/>
  <c r="IZ204" i="2"/>
  <c r="JA204" i="2"/>
  <c r="JB204" i="2"/>
  <c r="JC204" i="2"/>
  <c r="JD204" i="2"/>
  <c r="JE204" i="2"/>
  <c r="JF204" i="2"/>
  <c r="JG204" i="2"/>
  <c r="JH204" i="2"/>
  <c r="JI204" i="2"/>
  <c r="JJ204" i="2"/>
  <c r="JK204" i="2"/>
  <c r="JL204" i="2"/>
  <c r="JM204" i="2"/>
  <c r="JN204" i="2"/>
  <c r="JO204" i="2"/>
  <c r="JP204" i="2"/>
  <c r="JQ204" i="2"/>
  <c r="JR204" i="2"/>
  <c r="JS204" i="2"/>
  <c r="JT204" i="2"/>
  <c r="JU204" i="2"/>
  <c r="JV204" i="2"/>
  <c r="JW204" i="2"/>
  <c r="JX204" i="2"/>
  <c r="JY204" i="2"/>
  <c r="JZ204" i="2"/>
  <c r="KA204" i="2"/>
  <c r="KB204" i="2"/>
  <c r="KC204" i="2"/>
  <c r="KD204" i="2"/>
  <c r="KE204" i="2"/>
  <c r="KF204" i="2"/>
  <c r="KG204" i="2"/>
  <c r="KH204" i="2"/>
  <c r="KI204" i="2"/>
  <c r="KJ204" i="2"/>
  <c r="KK204" i="2"/>
  <c r="KL204" i="2"/>
  <c r="KM204" i="2"/>
  <c r="KN204" i="2"/>
  <c r="KO204" i="2"/>
  <c r="KP204" i="2"/>
  <c r="KQ204" i="2"/>
  <c r="KR204" i="2"/>
  <c r="KS204" i="2"/>
  <c r="KT204" i="2"/>
  <c r="KU204" i="2"/>
  <c r="KV204" i="2"/>
  <c r="KW204" i="2"/>
  <c r="KX204" i="2"/>
  <c r="KY204" i="2"/>
  <c r="KZ204" i="2"/>
  <c r="LA204" i="2"/>
  <c r="LB204" i="2"/>
  <c r="LC204" i="2"/>
  <c r="LD204" i="2"/>
  <c r="LE204" i="2"/>
  <c r="LF204" i="2"/>
  <c r="LG204" i="2"/>
  <c r="LH204" i="2"/>
  <c r="LI204" i="2"/>
  <c r="LJ204" i="2"/>
  <c r="LK204" i="2"/>
  <c r="LL204" i="2"/>
  <c r="LM204" i="2"/>
  <c r="LN204" i="2"/>
  <c r="LO204" i="2"/>
  <c r="LP204" i="2"/>
  <c r="LQ204" i="2"/>
  <c r="LR204" i="2"/>
  <c r="LS204" i="2"/>
  <c r="LT204" i="2"/>
  <c r="LU204" i="2"/>
  <c r="LV204" i="2"/>
  <c r="LW204" i="2"/>
  <c r="LX204" i="2"/>
  <c r="LY204" i="2"/>
  <c r="LZ204" i="2"/>
  <c r="MA204" i="2"/>
  <c r="MB204" i="2"/>
  <c r="MC204" i="2"/>
  <c r="MD204" i="2"/>
  <c r="ME204" i="2"/>
  <c r="MF204" i="2"/>
  <c r="MG204" i="2"/>
  <c r="MH204" i="2"/>
  <c r="MI204" i="2"/>
  <c r="MJ204" i="2"/>
  <c r="MK204" i="2"/>
  <c r="ML204" i="2"/>
  <c r="MM204" i="2"/>
  <c r="MN204" i="2"/>
  <c r="MO204" i="2"/>
  <c r="MP204" i="2"/>
  <c r="MQ204" i="2"/>
  <c r="MR204" i="2"/>
  <c r="MS204" i="2"/>
  <c r="MT204" i="2"/>
  <c r="MU204" i="2"/>
  <c r="MV204" i="2"/>
  <c r="MW204" i="2"/>
  <c r="MX204" i="2"/>
  <c r="MY204" i="2"/>
  <c r="MZ204" i="2"/>
  <c r="NA204" i="2"/>
  <c r="NB204" i="2"/>
  <c r="NC204" i="2"/>
  <c r="ND204" i="2"/>
  <c r="NE204" i="2"/>
  <c r="NF204" i="2"/>
  <c r="NG204" i="2"/>
  <c r="NH204" i="2"/>
  <c r="NI204" i="2"/>
  <c r="NJ204" i="2"/>
  <c r="NK204" i="2"/>
  <c r="AA211" i="2"/>
  <c r="AA225" i="2"/>
  <c r="AA227" i="2"/>
  <c r="AA241" i="2"/>
  <c r="AA243" i="2"/>
  <c r="AA257" i="2"/>
  <c r="AA259" i="2"/>
  <c r="AA273" i="2"/>
  <c r="AA275" i="2"/>
  <c r="AA289" i="2"/>
  <c r="AA291" i="2"/>
  <c r="AA305" i="2"/>
  <c r="AA307" i="2"/>
  <c r="AA321" i="2"/>
  <c r="AA323" i="2"/>
  <c r="AA177" i="2"/>
  <c r="AA179" i="2"/>
  <c r="AA193" i="2"/>
  <c r="AA195" i="2"/>
  <c r="Z30" i="4"/>
  <c r="AB209" i="2"/>
  <c r="AB211" i="2"/>
  <c r="AB225" i="2"/>
  <c r="AB227" i="2"/>
  <c r="AB241" i="2"/>
  <c r="AB243" i="2"/>
  <c r="AB257" i="2"/>
  <c r="AB259" i="2"/>
  <c r="AB273" i="2"/>
  <c r="AB275" i="2"/>
  <c r="AB289" i="2"/>
  <c r="AB291" i="2"/>
  <c r="AB305" i="2"/>
  <c r="AB307" i="2"/>
  <c r="AB321" i="2"/>
  <c r="AB323" i="2"/>
  <c r="AB177" i="2"/>
  <c r="AB179" i="2"/>
  <c r="AB193" i="2"/>
  <c r="AB195" i="2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W30" i="4"/>
  <c r="AX30" i="4"/>
  <c r="AY30" i="4"/>
  <c r="AZ30" i="4"/>
  <c r="BA30" i="4"/>
  <c r="BB30" i="4"/>
  <c r="BC30" i="4"/>
  <c r="BD30" i="4"/>
  <c r="BE30" i="4"/>
  <c r="BF30" i="4"/>
  <c r="BG30" i="4"/>
  <c r="BH30" i="4"/>
  <c r="BI30" i="4"/>
  <c r="BJ30" i="4"/>
  <c r="BK30" i="4"/>
  <c r="BL30" i="4"/>
  <c r="BM30" i="4"/>
  <c r="BN30" i="4"/>
  <c r="BO30" i="4"/>
  <c r="BP30" i="4"/>
  <c r="BQ30" i="4"/>
  <c r="BR30" i="4"/>
  <c r="BS30" i="4"/>
  <c r="BT30" i="4"/>
  <c r="BU30" i="4"/>
  <c r="BV30" i="4"/>
  <c r="BW30" i="4"/>
  <c r="BX30" i="4"/>
  <c r="BY30" i="4"/>
  <c r="BZ30" i="4"/>
  <c r="CA30" i="4"/>
  <c r="CB30" i="4"/>
  <c r="CC30" i="4"/>
  <c r="CD30" i="4"/>
  <c r="CE30" i="4"/>
  <c r="CF30" i="4"/>
  <c r="CG30" i="4"/>
  <c r="CH30" i="4"/>
  <c r="CI30" i="4"/>
  <c r="CJ30" i="4"/>
  <c r="CK30" i="4"/>
  <c r="CL30" i="4"/>
  <c r="CM30" i="4"/>
  <c r="CN30" i="4"/>
  <c r="CO30" i="4"/>
  <c r="CP30" i="4"/>
  <c r="CQ30" i="4"/>
  <c r="CR30" i="4"/>
  <c r="CS30" i="4"/>
  <c r="CT30" i="4"/>
  <c r="CU30" i="4"/>
  <c r="CV30" i="4"/>
  <c r="CW30" i="4"/>
  <c r="CX30" i="4"/>
  <c r="CY30" i="4"/>
  <c r="CZ30" i="4"/>
  <c r="DA30" i="4"/>
  <c r="DB30" i="4"/>
  <c r="DC30" i="4"/>
  <c r="DD30" i="4"/>
  <c r="DE30" i="4"/>
  <c r="DF30" i="4"/>
  <c r="DG30" i="4"/>
  <c r="DH30" i="4"/>
  <c r="DI30" i="4"/>
  <c r="DJ30" i="4"/>
  <c r="DK30" i="4"/>
  <c r="DL30" i="4"/>
  <c r="DM30" i="4"/>
  <c r="DN30" i="4"/>
  <c r="DO30" i="4"/>
  <c r="DP30" i="4"/>
  <c r="DQ30" i="4"/>
  <c r="DR30" i="4"/>
  <c r="DS30" i="4"/>
  <c r="DT30" i="4"/>
  <c r="DU30" i="4"/>
  <c r="DV30" i="4"/>
  <c r="DW30" i="4"/>
  <c r="DX30" i="4"/>
  <c r="DY30" i="4"/>
  <c r="DZ30" i="4"/>
  <c r="EA30" i="4"/>
  <c r="EB30" i="4"/>
  <c r="EC30" i="4"/>
  <c r="ED30" i="4"/>
  <c r="C29" i="5"/>
  <c r="B24" i="1"/>
  <c r="D29" i="5"/>
  <c r="C24" i="1"/>
  <c r="E29" i="5"/>
  <c r="D24" i="1"/>
  <c r="F29" i="5"/>
  <c r="E24" i="1"/>
  <c r="G29" i="5"/>
  <c r="F24" i="1"/>
  <c r="H29" i="5"/>
  <c r="G24" i="1"/>
  <c r="I29" i="5"/>
  <c r="H24" i="1"/>
  <c r="J29" i="5"/>
  <c r="I24" i="1"/>
  <c r="K29" i="5"/>
  <c r="J24" i="1"/>
  <c r="L29" i="5"/>
  <c r="K24" i="1"/>
  <c r="L24" i="1"/>
  <c r="L25" i="1"/>
  <c r="L22" i="1"/>
  <c r="L21" i="1"/>
  <c r="P168" i="2" a="1"/>
  <c r="P168" i="2"/>
  <c r="P328" i="2"/>
  <c r="P184" i="2" a="1"/>
  <c r="P184" i="2"/>
  <c r="P329" i="2"/>
  <c r="P200" i="2" a="1"/>
  <c r="P200" i="2"/>
  <c r="P330" i="2"/>
  <c r="P216" i="2" a="1"/>
  <c r="P216" i="2"/>
  <c r="P331" i="2"/>
  <c r="P232" i="2" a="1"/>
  <c r="P232" i="2"/>
  <c r="P332" i="2"/>
  <c r="P248" i="2" a="1"/>
  <c r="P248" i="2"/>
  <c r="P333" i="2"/>
  <c r="P264" i="2" a="1"/>
  <c r="P264" i="2"/>
  <c r="P334" i="2"/>
  <c r="P280" i="2" a="1"/>
  <c r="P280" i="2"/>
  <c r="P335" i="2"/>
  <c r="P296" i="2" a="1"/>
  <c r="P296" i="2"/>
  <c r="P336" i="2"/>
  <c r="P312" i="2" a="1"/>
  <c r="P312" i="2"/>
  <c r="P337" i="2"/>
  <c r="P338" i="2"/>
  <c r="P339" i="2"/>
  <c r="Q168" i="2" a="1"/>
  <c r="Q168" i="2"/>
  <c r="Q328" i="2"/>
  <c r="Q184" i="2" a="1"/>
  <c r="Q184" i="2"/>
  <c r="Q329" i="2"/>
  <c r="Q200" i="2" a="1"/>
  <c r="Q200" i="2"/>
  <c r="Q330" i="2"/>
  <c r="Q216" i="2" a="1"/>
  <c r="Q216" i="2"/>
  <c r="Q331" i="2"/>
  <c r="Q232" i="2" a="1"/>
  <c r="Q232" i="2"/>
  <c r="Q332" i="2"/>
  <c r="Q248" i="2" a="1"/>
  <c r="Q248" i="2"/>
  <c r="Q333" i="2"/>
  <c r="Q264" i="2" a="1"/>
  <c r="Q264" i="2"/>
  <c r="Q334" i="2"/>
  <c r="Q280" i="2" a="1"/>
  <c r="Q280" i="2"/>
  <c r="Q335" i="2"/>
  <c r="Q296" i="2" a="1"/>
  <c r="Q296" i="2"/>
  <c r="Q336" i="2"/>
  <c r="Q312" i="2" a="1"/>
  <c r="Q312" i="2"/>
  <c r="Q337" i="2"/>
  <c r="Q338" i="2"/>
  <c r="Q339" i="2"/>
  <c r="R168" i="2" a="1"/>
  <c r="R168" i="2"/>
  <c r="R328" i="2"/>
  <c r="R184" i="2" a="1"/>
  <c r="R184" i="2"/>
  <c r="R329" i="2"/>
  <c r="R200" i="2" a="1"/>
  <c r="R200" i="2"/>
  <c r="R330" i="2"/>
  <c r="R216" i="2" a="1"/>
  <c r="R216" i="2"/>
  <c r="R331" i="2"/>
  <c r="R232" i="2" a="1"/>
  <c r="R232" i="2"/>
  <c r="R332" i="2"/>
  <c r="R248" i="2" a="1"/>
  <c r="R248" i="2"/>
  <c r="R333" i="2"/>
  <c r="R264" i="2" a="1"/>
  <c r="R264" i="2"/>
  <c r="R334" i="2"/>
  <c r="R280" i="2" a="1"/>
  <c r="R280" i="2"/>
  <c r="R335" i="2"/>
  <c r="R296" i="2" a="1"/>
  <c r="R296" i="2"/>
  <c r="R336" i="2"/>
  <c r="R312" i="2" a="1"/>
  <c r="R312" i="2"/>
  <c r="R337" i="2"/>
  <c r="R338" i="2"/>
  <c r="R339" i="2"/>
  <c r="S168" i="2" a="1"/>
  <c r="S168" i="2"/>
  <c r="S328" i="2"/>
  <c r="S184" i="2" a="1"/>
  <c r="S184" i="2"/>
  <c r="S329" i="2"/>
  <c r="S200" i="2" a="1"/>
  <c r="S200" i="2"/>
  <c r="S330" i="2"/>
  <c r="S216" i="2" a="1"/>
  <c r="S216" i="2"/>
  <c r="S331" i="2"/>
  <c r="S232" i="2" a="1"/>
  <c r="S232" i="2"/>
  <c r="S332" i="2"/>
  <c r="S248" i="2" a="1"/>
  <c r="S248" i="2"/>
  <c r="S333" i="2"/>
  <c r="S264" i="2" a="1"/>
  <c r="S264" i="2"/>
  <c r="S334" i="2"/>
  <c r="S280" i="2" a="1"/>
  <c r="S280" i="2"/>
  <c r="S335" i="2"/>
  <c r="S296" i="2" a="1"/>
  <c r="S296" i="2"/>
  <c r="S336" i="2"/>
  <c r="S312" i="2" a="1"/>
  <c r="S312" i="2"/>
  <c r="S337" i="2"/>
  <c r="S338" i="2"/>
  <c r="S339" i="2"/>
  <c r="T168" i="2" a="1"/>
  <c r="T168" i="2"/>
  <c r="T328" i="2"/>
  <c r="T184" i="2" a="1"/>
  <c r="T184" i="2"/>
  <c r="T329" i="2"/>
  <c r="T200" i="2" a="1"/>
  <c r="T200" i="2"/>
  <c r="T330" i="2"/>
  <c r="T216" i="2" a="1"/>
  <c r="T216" i="2"/>
  <c r="T331" i="2"/>
  <c r="T232" i="2" a="1"/>
  <c r="T232" i="2"/>
  <c r="T332" i="2"/>
  <c r="T248" i="2" a="1"/>
  <c r="T248" i="2"/>
  <c r="T333" i="2"/>
  <c r="T264" i="2" a="1"/>
  <c r="T264" i="2"/>
  <c r="T334" i="2"/>
  <c r="T280" i="2" a="1"/>
  <c r="T280" i="2"/>
  <c r="T335" i="2"/>
  <c r="T296" i="2" a="1"/>
  <c r="T296" i="2"/>
  <c r="T336" i="2"/>
  <c r="T312" i="2" a="1"/>
  <c r="T312" i="2"/>
  <c r="T337" i="2"/>
  <c r="T338" i="2"/>
  <c r="T339" i="2"/>
  <c r="U168" i="2" a="1"/>
  <c r="U168" i="2"/>
  <c r="U328" i="2"/>
  <c r="U184" i="2" a="1"/>
  <c r="U184" i="2"/>
  <c r="U329" i="2"/>
  <c r="U200" i="2" a="1"/>
  <c r="U200" i="2"/>
  <c r="U330" i="2"/>
  <c r="U216" i="2" a="1"/>
  <c r="U216" i="2"/>
  <c r="U331" i="2"/>
  <c r="U232" i="2" a="1"/>
  <c r="U232" i="2"/>
  <c r="U332" i="2"/>
  <c r="U248" i="2" a="1"/>
  <c r="U248" i="2"/>
  <c r="U333" i="2"/>
  <c r="U264" i="2" a="1"/>
  <c r="U264" i="2"/>
  <c r="U334" i="2"/>
  <c r="U280" i="2" a="1"/>
  <c r="U280" i="2"/>
  <c r="U335" i="2"/>
  <c r="U296" i="2" a="1"/>
  <c r="U296" i="2"/>
  <c r="U336" i="2"/>
  <c r="U312" i="2" a="1"/>
  <c r="U312" i="2"/>
  <c r="U337" i="2"/>
  <c r="U338" i="2"/>
  <c r="U339" i="2"/>
  <c r="V168" i="2" a="1"/>
  <c r="V168" i="2"/>
  <c r="V328" i="2"/>
  <c r="V184" i="2" a="1"/>
  <c r="V184" i="2"/>
  <c r="V329" i="2"/>
  <c r="V200" i="2" a="1"/>
  <c r="V200" i="2"/>
  <c r="V330" i="2"/>
  <c r="V216" i="2" a="1"/>
  <c r="V216" i="2"/>
  <c r="V331" i="2"/>
  <c r="V232" i="2" a="1"/>
  <c r="V232" i="2"/>
  <c r="V332" i="2"/>
  <c r="V248" i="2" a="1"/>
  <c r="V248" i="2"/>
  <c r="V333" i="2"/>
  <c r="V264" i="2" a="1"/>
  <c r="V264" i="2"/>
  <c r="V334" i="2"/>
  <c r="V280" i="2" a="1"/>
  <c r="V280" i="2"/>
  <c r="V335" i="2"/>
  <c r="V296" i="2" a="1"/>
  <c r="V296" i="2"/>
  <c r="V336" i="2"/>
  <c r="V312" i="2" a="1"/>
  <c r="V312" i="2"/>
  <c r="V337" i="2"/>
  <c r="V338" i="2"/>
  <c r="V339" i="2"/>
  <c r="W168" i="2" a="1"/>
  <c r="W168" i="2"/>
  <c r="W328" i="2"/>
  <c r="W184" i="2" a="1"/>
  <c r="W184" i="2"/>
  <c r="W329" i="2"/>
  <c r="W200" i="2" a="1"/>
  <c r="W200" i="2"/>
  <c r="W330" i="2"/>
  <c r="W216" i="2" a="1"/>
  <c r="W216" i="2"/>
  <c r="W331" i="2"/>
  <c r="W232" i="2" a="1"/>
  <c r="W232" i="2"/>
  <c r="W332" i="2"/>
  <c r="W248" i="2" a="1"/>
  <c r="W248" i="2"/>
  <c r="W333" i="2"/>
  <c r="W264" i="2" a="1"/>
  <c r="W264" i="2"/>
  <c r="W334" i="2"/>
  <c r="W280" i="2" a="1"/>
  <c r="W280" i="2"/>
  <c r="W335" i="2"/>
  <c r="W296" i="2" a="1"/>
  <c r="W296" i="2"/>
  <c r="W336" i="2"/>
  <c r="W312" i="2" a="1"/>
  <c r="W312" i="2"/>
  <c r="W337" i="2"/>
  <c r="W338" i="2"/>
  <c r="W339" i="2"/>
  <c r="X168" i="2" a="1"/>
  <c r="X168" i="2"/>
  <c r="X328" i="2"/>
  <c r="X184" i="2" a="1"/>
  <c r="X184" i="2"/>
  <c r="X329" i="2"/>
  <c r="X200" i="2" a="1"/>
  <c r="X200" i="2"/>
  <c r="X330" i="2"/>
  <c r="X216" i="2" a="1"/>
  <c r="X216" i="2"/>
  <c r="X331" i="2"/>
  <c r="X232" i="2" a="1"/>
  <c r="X232" i="2"/>
  <c r="X332" i="2"/>
  <c r="X248" i="2" a="1"/>
  <c r="X248" i="2"/>
  <c r="X333" i="2"/>
  <c r="X264" i="2" a="1"/>
  <c r="X264" i="2"/>
  <c r="X334" i="2"/>
  <c r="X280" i="2" a="1"/>
  <c r="X280" i="2"/>
  <c r="X335" i="2"/>
  <c r="X296" i="2" a="1"/>
  <c r="X296" i="2"/>
  <c r="X336" i="2"/>
  <c r="X312" i="2" a="1"/>
  <c r="X312" i="2"/>
  <c r="X337" i="2"/>
  <c r="X338" i="2"/>
  <c r="X339" i="2"/>
  <c r="Y168" i="2" a="1"/>
  <c r="Y168" i="2"/>
  <c r="Y328" i="2"/>
  <c r="Y184" i="2" a="1"/>
  <c r="Y184" i="2"/>
  <c r="Y329" i="2"/>
  <c r="Y200" i="2" a="1"/>
  <c r="Y200" i="2"/>
  <c r="Y330" i="2"/>
  <c r="Y216" i="2" a="1"/>
  <c r="Y216" i="2"/>
  <c r="Y331" i="2"/>
  <c r="Y232" i="2" a="1"/>
  <c r="Y232" i="2"/>
  <c r="Y332" i="2"/>
  <c r="Y248" i="2" a="1"/>
  <c r="Y248" i="2"/>
  <c r="Y333" i="2"/>
  <c r="Y264" i="2" a="1"/>
  <c r="Y264" i="2"/>
  <c r="Y334" i="2"/>
  <c r="Y280" i="2" a="1"/>
  <c r="Y280" i="2"/>
  <c r="Y335" i="2"/>
  <c r="Y296" i="2" a="1"/>
  <c r="Y296" i="2"/>
  <c r="Y336" i="2"/>
  <c r="Y312" i="2" a="1"/>
  <c r="Y312" i="2"/>
  <c r="Y337" i="2"/>
  <c r="Y338" i="2"/>
  <c r="Y339" i="2"/>
  <c r="Z168" i="2" a="1"/>
  <c r="Z168" i="2"/>
  <c r="Z328" i="2"/>
  <c r="Z184" i="2" a="1"/>
  <c r="Z184" i="2"/>
  <c r="Z329" i="2"/>
  <c r="Z200" i="2" a="1"/>
  <c r="Z200" i="2"/>
  <c r="Z330" i="2"/>
  <c r="Z216" i="2" a="1"/>
  <c r="Z216" i="2"/>
  <c r="Z331" i="2"/>
  <c r="Z232" i="2" a="1"/>
  <c r="Z232" i="2"/>
  <c r="Z332" i="2"/>
  <c r="Z248" i="2" a="1"/>
  <c r="Z248" i="2"/>
  <c r="Z333" i="2"/>
  <c r="Z264" i="2" a="1"/>
  <c r="Z264" i="2"/>
  <c r="Z334" i="2"/>
  <c r="Z280" i="2" a="1"/>
  <c r="Z280" i="2"/>
  <c r="Z335" i="2"/>
  <c r="Z296" i="2" a="1"/>
  <c r="Z296" i="2"/>
  <c r="Z336" i="2"/>
  <c r="Z312" i="2" a="1"/>
  <c r="Z312" i="2"/>
  <c r="Z337" i="2"/>
  <c r="Z338" i="2"/>
  <c r="Z339" i="2"/>
  <c r="AA168" i="2" a="1"/>
  <c r="AA168" i="2"/>
  <c r="AA328" i="2"/>
  <c r="AA184" i="2" a="1"/>
  <c r="AA184" i="2"/>
  <c r="AA329" i="2"/>
  <c r="AA200" i="2" a="1"/>
  <c r="AA200" i="2"/>
  <c r="AA330" i="2"/>
  <c r="AA216" i="2" a="1"/>
  <c r="AA216" i="2"/>
  <c r="AA331" i="2"/>
  <c r="AA232" i="2" a="1"/>
  <c r="AA232" i="2"/>
  <c r="AA332" i="2"/>
  <c r="AA248" i="2" a="1"/>
  <c r="AA248" i="2"/>
  <c r="AA333" i="2"/>
  <c r="AA264" i="2" a="1"/>
  <c r="AA264" i="2"/>
  <c r="AA334" i="2"/>
  <c r="AA280" i="2" a="1"/>
  <c r="AA280" i="2"/>
  <c r="AA335" i="2"/>
  <c r="AA296" i="2" a="1"/>
  <c r="AA296" i="2"/>
  <c r="AA336" i="2"/>
  <c r="AA312" i="2" a="1"/>
  <c r="AA312" i="2"/>
  <c r="AA337" i="2"/>
  <c r="AA338" i="2"/>
  <c r="AA339" i="2"/>
  <c r="AB168" i="2" a="1"/>
  <c r="AB168" i="2"/>
  <c r="AB328" i="2"/>
  <c r="AB184" i="2" a="1"/>
  <c r="AB184" i="2"/>
  <c r="AB329" i="2"/>
  <c r="AB200" i="2" a="1"/>
  <c r="AB200" i="2"/>
  <c r="AB330" i="2"/>
  <c r="AB216" i="2" a="1"/>
  <c r="AB216" i="2"/>
  <c r="AB331" i="2"/>
  <c r="AB232" i="2" a="1"/>
  <c r="AB232" i="2"/>
  <c r="AB332" i="2"/>
  <c r="AB248" i="2" a="1"/>
  <c r="AB248" i="2"/>
  <c r="AB333" i="2"/>
  <c r="AB264" i="2" a="1"/>
  <c r="AB264" i="2"/>
  <c r="AB334" i="2"/>
  <c r="AB280" i="2" a="1"/>
  <c r="AB280" i="2"/>
  <c r="AB335" i="2"/>
  <c r="AB296" i="2" a="1"/>
  <c r="AB296" i="2"/>
  <c r="AB336" i="2"/>
  <c r="AB312" i="2" a="1"/>
  <c r="AB312" i="2"/>
  <c r="AB337" i="2"/>
  <c r="AB338" i="2"/>
  <c r="AB339" i="2"/>
  <c r="EF168" i="2" a="1"/>
  <c r="EF168" i="2"/>
  <c r="EF164" i="2"/>
  <c r="EF328" i="2"/>
  <c r="EF184" i="2" a="1"/>
  <c r="EF184" i="2"/>
  <c r="EF329" i="2"/>
  <c r="EF200" i="2" a="1"/>
  <c r="EF200" i="2"/>
  <c r="EF330" i="2"/>
  <c r="EF216" i="2" a="1"/>
  <c r="EF216" i="2"/>
  <c r="EF331" i="2"/>
  <c r="EF232" i="2" a="1"/>
  <c r="EF232" i="2"/>
  <c r="EF332" i="2"/>
  <c r="EF248" i="2" a="1"/>
  <c r="EF248" i="2"/>
  <c r="EF333" i="2"/>
  <c r="EF264" i="2" a="1"/>
  <c r="EF264" i="2"/>
  <c r="EF334" i="2"/>
  <c r="EF280" i="2" a="1"/>
  <c r="EF280" i="2"/>
  <c r="EF335" i="2"/>
  <c r="EF296" i="2" a="1"/>
  <c r="EF296" i="2"/>
  <c r="EF336" i="2"/>
  <c r="EF312" i="2" a="1"/>
  <c r="EF312" i="2"/>
  <c r="EF337" i="2"/>
  <c r="EF338" i="2"/>
  <c r="EF339" i="2"/>
  <c r="EG168" i="2" a="1"/>
  <c r="EG168" i="2"/>
  <c r="EG164" i="2"/>
  <c r="EG328" i="2"/>
  <c r="EG184" i="2" a="1"/>
  <c r="EG184" i="2"/>
  <c r="EG329" i="2"/>
  <c r="EG200" i="2" a="1"/>
  <c r="EG200" i="2"/>
  <c r="EG330" i="2"/>
  <c r="EG216" i="2" a="1"/>
  <c r="EG216" i="2"/>
  <c r="EG331" i="2"/>
  <c r="EG232" i="2" a="1"/>
  <c r="EG232" i="2"/>
  <c r="EG332" i="2"/>
  <c r="EG248" i="2" a="1"/>
  <c r="EG248" i="2"/>
  <c r="EG333" i="2"/>
  <c r="EG264" i="2" a="1"/>
  <c r="EG264" i="2"/>
  <c r="EG334" i="2"/>
  <c r="EG280" i="2" a="1"/>
  <c r="EG280" i="2"/>
  <c r="EG335" i="2"/>
  <c r="EG296" i="2" a="1"/>
  <c r="EG296" i="2"/>
  <c r="EG336" i="2"/>
  <c r="EG312" i="2" a="1"/>
  <c r="EG312" i="2"/>
  <c r="EG337" i="2"/>
  <c r="EG338" i="2"/>
  <c r="EG339" i="2"/>
  <c r="EH168" i="2" a="1"/>
  <c r="EH168" i="2"/>
  <c r="EH164" i="2"/>
  <c r="EH328" i="2"/>
  <c r="EH184" i="2" a="1"/>
  <c r="EH184" i="2"/>
  <c r="EH329" i="2"/>
  <c r="EH200" i="2" a="1"/>
  <c r="EH200" i="2"/>
  <c r="EH330" i="2"/>
  <c r="EH216" i="2" a="1"/>
  <c r="EH216" i="2"/>
  <c r="EH331" i="2"/>
  <c r="EH232" i="2" a="1"/>
  <c r="EH232" i="2"/>
  <c r="EH332" i="2"/>
  <c r="EH248" i="2" a="1"/>
  <c r="EH248" i="2"/>
  <c r="EH333" i="2"/>
  <c r="EH264" i="2" a="1"/>
  <c r="EH264" i="2"/>
  <c r="EH334" i="2"/>
  <c r="EH280" i="2" a="1"/>
  <c r="EH280" i="2"/>
  <c r="EH335" i="2"/>
  <c r="EH296" i="2" a="1"/>
  <c r="EH296" i="2"/>
  <c r="EH336" i="2"/>
  <c r="EH312" i="2" a="1"/>
  <c r="EH312" i="2"/>
  <c r="EH337" i="2"/>
  <c r="EH338" i="2"/>
  <c r="EH339" i="2"/>
  <c r="EI168" i="2" a="1"/>
  <c r="EI168" i="2"/>
  <c r="EI164" i="2"/>
  <c r="EI328" i="2"/>
  <c r="EI184" i="2" a="1"/>
  <c r="EI184" i="2"/>
  <c r="EI329" i="2"/>
  <c r="EI200" i="2" a="1"/>
  <c r="EI200" i="2"/>
  <c r="EI330" i="2"/>
  <c r="EI216" i="2" a="1"/>
  <c r="EI216" i="2"/>
  <c r="EI331" i="2"/>
  <c r="EI232" i="2" a="1"/>
  <c r="EI232" i="2"/>
  <c r="EI332" i="2"/>
  <c r="EI248" i="2" a="1"/>
  <c r="EI248" i="2"/>
  <c r="EI333" i="2"/>
  <c r="EI264" i="2" a="1"/>
  <c r="EI264" i="2"/>
  <c r="EI334" i="2"/>
  <c r="EI280" i="2" a="1"/>
  <c r="EI280" i="2"/>
  <c r="EI335" i="2"/>
  <c r="EI296" i="2" a="1"/>
  <c r="EI296" i="2"/>
  <c r="EI336" i="2"/>
  <c r="EI312" i="2" a="1"/>
  <c r="EI312" i="2"/>
  <c r="EI337" i="2"/>
  <c r="EI338" i="2"/>
  <c r="EI339" i="2"/>
  <c r="EJ168" i="2" a="1"/>
  <c r="EJ168" i="2"/>
  <c r="EJ164" i="2"/>
  <c r="EJ328" i="2"/>
  <c r="EJ184" i="2" a="1"/>
  <c r="EJ184" i="2"/>
  <c r="EJ329" i="2"/>
  <c r="EJ200" i="2" a="1"/>
  <c r="EJ200" i="2"/>
  <c r="EJ330" i="2"/>
  <c r="EJ216" i="2" a="1"/>
  <c r="EJ216" i="2"/>
  <c r="EJ331" i="2"/>
  <c r="EJ232" i="2" a="1"/>
  <c r="EJ232" i="2"/>
  <c r="EJ332" i="2"/>
  <c r="EJ248" i="2" a="1"/>
  <c r="EJ248" i="2"/>
  <c r="EJ333" i="2"/>
  <c r="EJ264" i="2" a="1"/>
  <c r="EJ264" i="2"/>
  <c r="EJ334" i="2"/>
  <c r="EJ280" i="2" a="1"/>
  <c r="EJ280" i="2"/>
  <c r="EJ335" i="2"/>
  <c r="EJ296" i="2" a="1"/>
  <c r="EJ296" i="2"/>
  <c r="EJ336" i="2"/>
  <c r="EJ312" i="2" a="1"/>
  <c r="EJ312" i="2"/>
  <c r="EJ337" i="2"/>
  <c r="EJ338" i="2"/>
  <c r="EJ339" i="2"/>
  <c r="EK168" i="2" a="1"/>
  <c r="EK168" i="2"/>
  <c r="EK164" i="2"/>
  <c r="EK328" i="2"/>
  <c r="EK184" i="2" a="1"/>
  <c r="EK184" i="2"/>
  <c r="EK329" i="2"/>
  <c r="EK200" i="2" a="1"/>
  <c r="EK200" i="2"/>
  <c r="EK330" i="2"/>
  <c r="EK216" i="2" a="1"/>
  <c r="EK216" i="2"/>
  <c r="EK331" i="2"/>
  <c r="EK232" i="2" a="1"/>
  <c r="EK232" i="2"/>
  <c r="EK332" i="2"/>
  <c r="EK248" i="2" a="1"/>
  <c r="EK248" i="2"/>
  <c r="EK333" i="2"/>
  <c r="EK264" i="2" a="1"/>
  <c r="EK264" i="2"/>
  <c r="EK334" i="2"/>
  <c r="EK280" i="2" a="1"/>
  <c r="EK280" i="2"/>
  <c r="EK335" i="2"/>
  <c r="EK296" i="2" a="1"/>
  <c r="EK296" i="2"/>
  <c r="EK336" i="2"/>
  <c r="EK312" i="2" a="1"/>
  <c r="EK312" i="2"/>
  <c r="EK337" i="2"/>
  <c r="EK338" i="2"/>
  <c r="EK339" i="2"/>
  <c r="EL168" i="2" a="1"/>
  <c r="EL168" i="2"/>
  <c r="EL164" i="2"/>
  <c r="EL328" i="2"/>
  <c r="EL184" i="2" a="1"/>
  <c r="EL184" i="2"/>
  <c r="EL329" i="2"/>
  <c r="EL200" i="2" a="1"/>
  <c r="EL200" i="2"/>
  <c r="EL330" i="2"/>
  <c r="EL216" i="2" a="1"/>
  <c r="EL216" i="2"/>
  <c r="EL331" i="2"/>
  <c r="EL232" i="2" a="1"/>
  <c r="EL232" i="2"/>
  <c r="EL332" i="2"/>
  <c r="EL248" i="2" a="1"/>
  <c r="EL248" i="2"/>
  <c r="EL333" i="2"/>
  <c r="EL264" i="2" a="1"/>
  <c r="EL264" i="2"/>
  <c r="EL334" i="2"/>
  <c r="EL280" i="2" a="1"/>
  <c r="EL280" i="2"/>
  <c r="EL335" i="2"/>
  <c r="EL296" i="2" a="1"/>
  <c r="EL296" i="2"/>
  <c r="EL336" i="2"/>
  <c r="EL312" i="2" a="1"/>
  <c r="EL312" i="2"/>
  <c r="EL337" i="2"/>
  <c r="EL338" i="2"/>
  <c r="EL339" i="2"/>
  <c r="EM168" i="2" a="1"/>
  <c r="EM168" i="2"/>
  <c r="EM164" i="2"/>
  <c r="EM328" i="2"/>
  <c r="EM184" i="2" a="1"/>
  <c r="EM184" i="2"/>
  <c r="EM329" i="2"/>
  <c r="EM200" i="2" a="1"/>
  <c r="EM200" i="2"/>
  <c r="EM330" i="2"/>
  <c r="EM216" i="2" a="1"/>
  <c r="EM216" i="2"/>
  <c r="EM331" i="2"/>
  <c r="EM232" i="2" a="1"/>
  <c r="EM232" i="2"/>
  <c r="EM332" i="2"/>
  <c r="EM248" i="2" a="1"/>
  <c r="EM248" i="2"/>
  <c r="EM333" i="2"/>
  <c r="EM264" i="2" a="1"/>
  <c r="EM264" i="2"/>
  <c r="EM334" i="2"/>
  <c r="EM280" i="2" a="1"/>
  <c r="EM280" i="2"/>
  <c r="EM335" i="2"/>
  <c r="EM296" i="2" a="1"/>
  <c r="EM296" i="2"/>
  <c r="EM336" i="2"/>
  <c r="EM312" i="2" a="1"/>
  <c r="EM312" i="2"/>
  <c r="EM337" i="2"/>
  <c r="EM338" i="2"/>
  <c r="EM339" i="2"/>
  <c r="EN168" i="2" a="1"/>
  <c r="EN168" i="2"/>
  <c r="EN164" i="2"/>
  <c r="EN328" i="2"/>
  <c r="EN184" i="2" a="1"/>
  <c r="EN184" i="2"/>
  <c r="EN329" i="2"/>
  <c r="EN200" i="2" a="1"/>
  <c r="EN200" i="2"/>
  <c r="EN330" i="2"/>
  <c r="EN216" i="2" a="1"/>
  <c r="EN216" i="2"/>
  <c r="EN331" i="2"/>
  <c r="EN232" i="2" a="1"/>
  <c r="EN232" i="2"/>
  <c r="EN332" i="2"/>
  <c r="EN248" i="2" a="1"/>
  <c r="EN248" i="2"/>
  <c r="EN333" i="2"/>
  <c r="EN264" i="2" a="1"/>
  <c r="EN264" i="2"/>
  <c r="EN334" i="2"/>
  <c r="EN280" i="2" a="1"/>
  <c r="EN280" i="2"/>
  <c r="EN335" i="2"/>
  <c r="EN296" i="2" a="1"/>
  <c r="EN296" i="2"/>
  <c r="EN336" i="2"/>
  <c r="EN312" i="2" a="1"/>
  <c r="EN312" i="2"/>
  <c r="EN337" i="2"/>
  <c r="EN338" i="2"/>
  <c r="EN339" i="2"/>
  <c r="EO168" i="2" a="1"/>
  <c r="EO168" i="2"/>
  <c r="EO164" i="2"/>
  <c r="EO328" i="2"/>
  <c r="EO184" i="2" a="1"/>
  <c r="EO184" i="2"/>
  <c r="EO329" i="2"/>
  <c r="EO200" i="2" a="1"/>
  <c r="EO200" i="2"/>
  <c r="EO330" i="2"/>
  <c r="EO216" i="2" a="1"/>
  <c r="EO216" i="2"/>
  <c r="EO331" i="2"/>
  <c r="EO232" i="2" a="1"/>
  <c r="EO232" i="2"/>
  <c r="EO332" i="2"/>
  <c r="EO248" i="2" a="1"/>
  <c r="EO248" i="2"/>
  <c r="EO333" i="2"/>
  <c r="EO264" i="2" a="1"/>
  <c r="EO264" i="2"/>
  <c r="EO334" i="2"/>
  <c r="EO280" i="2" a="1"/>
  <c r="EO280" i="2"/>
  <c r="EO335" i="2"/>
  <c r="EO296" i="2" a="1"/>
  <c r="EO296" i="2"/>
  <c r="EO336" i="2"/>
  <c r="EO312" i="2" a="1"/>
  <c r="EO312" i="2"/>
  <c r="EO337" i="2"/>
  <c r="EO338" i="2"/>
  <c r="EO339" i="2"/>
  <c r="EP168" i="2" a="1"/>
  <c r="EP168" i="2"/>
  <c r="EP164" i="2"/>
  <c r="EP328" i="2"/>
  <c r="EP184" i="2" a="1"/>
  <c r="EP184" i="2"/>
  <c r="EP329" i="2"/>
  <c r="EP200" i="2" a="1"/>
  <c r="EP200" i="2"/>
  <c r="EP330" i="2"/>
  <c r="EP216" i="2" a="1"/>
  <c r="EP216" i="2"/>
  <c r="EP331" i="2"/>
  <c r="EP232" i="2" a="1"/>
  <c r="EP232" i="2"/>
  <c r="EP332" i="2"/>
  <c r="EP248" i="2" a="1"/>
  <c r="EP248" i="2"/>
  <c r="EP333" i="2"/>
  <c r="EP264" i="2" a="1"/>
  <c r="EP264" i="2"/>
  <c r="EP334" i="2"/>
  <c r="EP280" i="2" a="1"/>
  <c r="EP280" i="2"/>
  <c r="EP335" i="2"/>
  <c r="EP296" i="2" a="1"/>
  <c r="EP296" i="2"/>
  <c r="EP336" i="2"/>
  <c r="EP312" i="2" a="1"/>
  <c r="EP312" i="2"/>
  <c r="EP337" i="2"/>
  <c r="EP338" i="2"/>
  <c r="EP339" i="2"/>
  <c r="EQ168" i="2" a="1"/>
  <c r="EQ168" i="2"/>
  <c r="EQ164" i="2"/>
  <c r="EQ328" i="2"/>
  <c r="EQ184" i="2" a="1"/>
  <c r="EQ184" i="2"/>
  <c r="EQ329" i="2"/>
  <c r="EQ200" i="2" a="1"/>
  <c r="EQ200" i="2"/>
  <c r="EQ330" i="2"/>
  <c r="EQ216" i="2" a="1"/>
  <c r="EQ216" i="2"/>
  <c r="EQ331" i="2"/>
  <c r="EQ232" i="2" a="1"/>
  <c r="EQ232" i="2"/>
  <c r="EQ332" i="2"/>
  <c r="EQ248" i="2" a="1"/>
  <c r="EQ248" i="2"/>
  <c r="EQ333" i="2"/>
  <c r="EQ264" i="2" a="1"/>
  <c r="EQ264" i="2"/>
  <c r="EQ334" i="2"/>
  <c r="EQ280" i="2" a="1"/>
  <c r="EQ280" i="2"/>
  <c r="EQ335" i="2"/>
  <c r="EQ296" i="2" a="1"/>
  <c r="EQ296" i="2"/>
  <c r="EQ336" i="2"/>
  <c r="EQ312" i="2" a="1"/>
  <c r="EQ312" i="2"/>
  <c r="EQ337" i="2"/>
  <c r="EQ338" i="2"/>
  <c r="EQ339" i="2"/>
  <c r="ER168" i="2" a="1"/>
  <c r="ER168" i="2"/>
  <c r="ER164" i="2"/>
  <c r="ER328" i="2"/>
  <c r="ER184" i="2" a="1"/>
  <c r="ER184" i="2"/>
  <c r="ER329" i="2"/>
  <c r="ER200" i="2" a="1"/>
  <c r="ER200" i="2"/>
  <c r="ER330" i="2"/>
  <c r="ER216" i="2" a="1"/>
  <c r="ER216" i="2"/>
  <c r="ER331" i="2"/>
  <c r="ER232" i="2" a="1"/>
  <c r="ER232" i="2"/>
  <c r="ER332" i="2"/>
  <c r="ER248" i="2" a="1"/>
  <c r="ER248" i="2"/>
  <c r="ER333" i="2"/>
  <c r="ER264" i="2" a="1"/>
  <c r="ER264" i="2"/>
  <c r="ER334" i="2"/>
  <c r="ER280" i="2" a="1"/>
  <c r="ER280" i="2"/>
  <c r="ER335" i="2"/>
  <c r="ER296" i="2" a="1"/>
  <c r="ER296" i="2"/>
  <c r="ER336" i="2"/>
  <c r="ER312" i="2" a="1"/>
  <c r="ER312" i="2"/>
  <c r="ER337" i="2"/>
  <c r="ER338" i="2"/>
  <c r="ER339" i="2"/>
  <c r="ES168" i="2" a="1"/>
  <c r="ES168" i="2"/>
  <c r="ES164" i="2"/>
  <c r="ES328" i="2"/>
  <c r="ES184" i="2" a="1"/>
  <c r="ES184" i="2"/>
  <c r="ES329" i="2"/>
  <c r="ES200" i="2" a="1"/>
  <c r="ES200" i="2"/>
  <c r="ES330" i="2"/>
  <c r="ES216" i="2" a="1"/>
  <c r="ES216" i="2"/>
  <c r="ES331" i="2"/>
  <c r="ES232" i="2" a="1"/>
  <c r="ES232" i="2"/>
  <c r="ES332" i="2"/>
  <c r="ES248" i="2" a="1"/>
  <c r="ES248" i="2"/>
  <c r="ES333" i="2"/>
  <c r="ES264" i="2" a="1"/>
  <c r="ES264" i="2"/>
  <c r="ES334" i="2"/>
  <c r="ES280" i="2" a="1"/>
  <c r="ES280" i="2"/>
  <c r="ES335" i="2"/>
  <c r="ES296" i="2" a="1"/>
  <c r="ES296" i="2"/>
  <c r="ES336" i="2"/>
  <c r="ES312" i="2" a="1"/>
  <c r="ES312" i="2"/>
  <c r="ES337" i="2"/>
  <c r="ES338" i="2"/>
  <c r="ES339" i="2"/>
  <c r="ET168" i="2" a="1"/>
  <c r="ET168" i="2"/>
  <c r="ET164" i="2"/>
  <c r="ET328" i="2"/>
  <c r="ET184" i="2" a="1"/>
  <c r="ET184" i="2"/>
  <c r="ET329" i="2"/>
  <c r="ET200" i="2" a="1"/>
  <c r="ET200" i="2"/>
  <c r="ET330" i="2"/>
  <c r="ET216" i="2" a="1"/>
  <c r="ET216" i="2"/>
  <c r="ET331" i="2"/>
  <c r="ET232" i="2" a="1"/>
  <c r="ET232" i="2"/>
  <c r="ET332" i="2"/>
  <c r="ET248" i="2" a="1"/>
  <c r="ET248" i="2"/>
  <c r="ET333" i="2"/>
  <c r="ET264" i="2" a="1"/>
  <c r="ET264" i="2"/>
  <c r="ET334" i="2"/>
  <c r="ET280" i="2" a="1"/>
  <c r="ET280" i="2"/>
  <c r="ET335" i="2"/>
  <c r="ET296" i="2" a="1"/>
  <c r="ET296" i="2"/>
  <c r="ET336" i="2"/>
  <c r="ET312" i="2" a="1"/>
  <c r="ET312" i="2"/>
  <c r="ET337" i="2"/>
  <c r="ET338" i="2"/>
  <c r="ET339" i="2"/>
  <c r="EU168" i="2" a="1"/>
  <c r="EU168" i="2"/>
  <c r="EU164" i="2"/>
  <c r="EU328" i="2"/>
  <c r="EU184" i="2" a="1"/>
  <c r="EU184" i="2"/>
  <c r="EU329" i="2"/>
  <c r="EU200" i="2" a="1"/>
  <c r="EU200" i="2"/>
  <c r="EU330" i="2"/>
  <c r="EU216" i="2" a="1"/>
  <c r="EU216" i="2"/>
  <c r="EU331" i="2"/>
  <c r="EU232" i="2" a="1"/>
  <c r="EU232" i="2"/>
  <c r="EU332" i="2"/>
  <c r="EU248" i="2" a="1"/>
  <c r="EU248" i="2"/>
  <c r="EU333" i="2"/>
  <c r="EU264" i="2" a="1"/>
  <c r="EU264" i="2"/>
  <c r="EU334" i="2"/>
  <c r="EU280" i="2" a="1"/>
  <c r="EU280" i="2"/>
  <c r="EU335" i="2"/>
  <c r="EU296" i="2" a="1"/>
  <c r="EU296" i="2"/>
  <c r="EU336" i="2"/>
  <c r="EU312" i="2" a="1"/>
  <c r="EU312" i="2"/>
  <c r="EU337" i="2"/>
  <c r="EU338" i="2"/>
  <c r="EU339" i="2"/>
  <c r="EV168" i="2" a="1"/>
  <c r="EV168" i="2"/>
  <c r="EV164" i="2"/>
  <c r="EV328" i="2"/>
  <c r="EV184" i="2" a="1"/>
  <c r="EV184" i="2"/>
  <c r="EV329" i="2"/>
  <c r="EV200" i="2" a="1"/>
  <c r="EV200" i="2"/>
  <c r="EV330" i="2"/>
  <c r="EV216" i="2" a="1"/>
  <c r="EV216" i="2"/>
  <c r="EV331" i="2"/>
  <c r="EV232" i="2" a="1"/>
  <c r="EV232" i="2"/>
  <c r="EV332" i="2"/>
  <c r="EV248" i="2" a="1"/>
  <c r="EV248" i="2"/>
  <c r="EV333" i="2"/>
  <c r="EV264" i="2" a="1"/>
  <c r="EV264" i="2"/>
  <c r="EV334" i="2"/>
  <c r="EV280" i="2" a="1"/>
  <c r="EV280" i="2"/>
  <c r="EV335" i="2"/>
  <c r="EV296" i="2" a="1"/>
  <c r="EV296" i="2"/>
  <c r="EV336" i="2"/>
  <c r="EV312" i="2" a="1"/>
  <c r="EV312" i="2"/>
  <c r="EV337" i="2"/>
  <c r="EV338" i="2"/>
  <c r="EV339" i="2"/>
  <c r="EW168" i="2" a="1"/>
  <c r="EW168" i="2"/>
  <c r="EW164" i="2"/>
  <c r="EW328" i="2"/>
  <c r="EW184" i="2" a="1"/>
  <c r="EW184" i="2"/>
  <c r="EW329" i="2"/>
  <c r="EW200" i="2" a="1"/>
  <c r="EW200" i="2"/>
  <c r="EW330" i="2"/>
  <c r="EW216" i="2" a="1"/>
  <c r="EW216" i="2"/>
  <c r="EW331" i="2"/>
  <c r="EW232" i="2" a="1"/>
  <c r="EW232" i="2"/>
  <c r="EW332" i="2"/>
  <c r="EW248" i="2" a="1"/>
  <c r="EW248" i="2"/>
  <c r="EW333" i="2"/>
  <c r="EW264" i="2" a="1"/>
  <c r="EW264" i="2"/>
  <c r="EW334" i="2"/>
  <c r="EW280" i="2" a="1"/>
  <c r="EW280" i="2"/>
  <c r="EW335" i="2"/>
  <c r="EW296" i="2" a="1"/>
  <c r="EW296" i="2"/>
  <c r="EW336" i="2"/>
  <c r="EW312" i="2" a="1"/>
  <c r="EW312" i="2"/>
  <c r="EW337" i="2"/>
  <c r="EW338" i="2"/>
  <c r="EW339" i="2"/>
  <c r="EX168" i="2" a="1"/>
  <c r="EX168" i="2"/>
  <c r="EX164" i="2"/>
  <c r="EX328" i="2"/>
  <c r="EX184" i="2" a="1"/>
  <c r="EX184" i="2"/>
  <c r="EX329" i="2"/>
  <c r="EX200" i="2" a="1"/>
  <c r="EX200" i="2"/>
  <c r="EX330" i="2"/>
  <c r="EX216" i="2" a="1"/>
  <c r="EX216" i="2"/>
  <c r="EX331" i="2"/>
  <c r="EX232" i="2" a="1"/>
  <c r="EX232" i="2"/>
  <c r="EX332" i="2"/>
  <c r="EX248" i="2" a="1"/>
  <c r="EX248" i="2"/>
  <c r="EX333" i="2"/>
  <c r="EX264" i="2" a="1"/>
  <c r="EX264" i="2"/>
  <c r="EX334" i="2"/>
  <c r="EX280" i="2" a="1"/>
  <c r="EX280" i="2"/>
  <c r="EX335" i="2"/>
  <c r="EX296" i="2" a="1"/>
  <c r="EX296" i="2"/>
  <c r="EX336" i="2"/>
  <c r="EX312" i="2" a="1"/>
  <c r="EX312" i="2"/>
  <c r="EX337" i="2"/>
  <c r="EX338" i="2"/>
  <c r="EX339" i="2"/>
  <c r="EY168" i="2" a="1"/>
  <c r="EY168" i="2"/>
  <c r="EY164" i="2"/>
  <c r="EY328" i="2"/>
  <c r="EY184" i="2" a="1"/>
  <c r="EY184" i="2"/>
  <c r="EY329" i="2"/>
  <c r="EY200" i="2" a="1"/>
  <c r="EY200" i="2"/>
  <c r="EY330" i="2"/>
  <c r="EY216" i="2" a="1"/>
  <c r="EY216" i="2"/>
  <c r="EY331" i="2"/>
  <c r="EY232" i="2" a="1"/>
  <c r="EY232" i="2"/>
  <c r="EY332" i="2"/>
  <c r="EY248" i="2" a="1"/>
  <c r="EY248" i="2"/>
  <c r="EY333" i="2"/>
  <c r="EY264" i="2" a="1"/>
  <c r="EY264" i="2"/>
  <c r="EY334" i="2"/>
  <c r="EY280" i="2" a="1"/>
  <c r="EY280" i="2"/>
  <c r="EY335" i="2"/>
  <c r="EY296" i="2" a="1"/>
  <c r="EY296" i="2"/>
  <c r="EY336" i="2"/>
  <c r="EY312" i="2" a="1"/>
  <c r="EY312" i="2"/>
  <c r="EY337" i="2"/>
  <c r="EY338" i="2"/>
  <c r="EY339" i="2"/>
  <c r="EZ168" i="2" a="1"/>
  <c r="EZ168" i="2"/>
  <c r="EZ164" i="2"/>
  <c r="EZ328" i="2"/>
  <c r="EZ184" i="2" a="1"/>
  <c r="EZ184" i="2"/>
  <c r="EZ329" i="2"/>
  <c r="EZ200" i="2" a="1"/>
  <c r="EZ200" i="2"/>
  <c r="EZ330" i="2"/>
  <c r="EZ216" i="2" a="1"/>
  <c r="EZ216" i="2"/>
  <c r="EZ331" i="2"/>
  <c r="EZ232" i="2" a="1"/>
  <c r="EZ232" i="2"/>
  <c r="EZ332" i="2"/>
  <c r="EZ248" i="2" a="1"/>
  <c r="EZ248" i="2"/>
  <c r="EZ333" i="2"/>
  <c r="EZ264" i="2" a="1"/>
  <c r="EZ264" i="2"/>
  <c r="EZ334" i="2"/>
  <c r="EZ280" i="2" a="1"/>
  <c r="EZ280" i="2"/>
  <c r="EZ335" i="2"/>
  <c r="EZ296" i="2" a="1"/>
  <c r="EZ296" i="2"/>
  <c r="EZ336" i="2"/>
  <c r="EZ312" i="2" a="1"/>
  <c r="EZ312" i="2"/>
  <c r="EZ337" i="2"/>
  <c r="EZ338" i="2"/>
  <c r="EZ339" i="2"/>
  <c r="FA168" i="2" a="1"/>
  <c r="FA168" i="2"/>
  <c r="FA164" i="2"/>
  <c r="FA328" i="2"/>
  <c r="FA184" i="2" a="1"/>
  <c r="FA184" i="2"/>
  <c r="FA329" i="2"/>
  <c r="FA200" i="2" a="1"/>
  <c r="FA200" i="2"/>
  <c r="FA330" i="2"/>
  <c r="FA216" i="2" a="1"/>
  <c r="FA216" i="2"/>
  <c r="FA331" i="2"/>
  <c r="FA232" i="2" a="1"/>
  <c r="FA232" i="2"/>
  <c r="FA332" i="2"/>
  <c r="FA248" i="2" a="1"/>
  <c r="FA248" i="2"/>
  <c r="FA333" i="2"/>
  <c r="FA264" i="2" a="1"/>
  <c r="FA264" i="2"/>
  <c r="FA334" i="2"/>
  <c r="FA280" i="2" a="1"/>
  <c r="FA280" i="2"/>
  <c r="FA335" i="2"/>
  <c r="FA296" i="2" a="1"/>
  <c r="FA296" i="2"/>
  <c r="FA336" i="2"/>
  <c r="FA312" i="2" a="1"/>
  <c r="FA312" i="2"/>
  <c r="FA337" i="2"/>
  <c r="FA338" i="2"/>
  <c r="FA339" i="2"/>
  <c r="FB168" i="2" a="1"/>
  <c r="FB168" i="2"/>
  <c r="FB164" i="2"/>
  <c r="FB328" i="2"/>
  <c r="FB184" i="2" a="1"/>
  <c r="FB184" i="2"/>
  <c r="FB329" i="2"/>
  <c r="FB200" i="2" a="1"/>
  <c r="FB200" i="2"/>
  <c r="FB330" i="2"/>
  <c r="FB216" i="2" a="1"/>
  <c r="FB216" i="2"/>
  <c r="FB331" i="2"/>
  <c r="FB232" i="2" a="1"/>
  <c r="FB232" i="2"/>
  <c r="FB332" i="2"/>
  <c r="FB248" i="2" a="1"/>
  <c r="FB248" i="2"/>
  <c r="FB333" i="2"/>
  <c r="FB264" i="2" a="1"/>
  <c r="FB264" i="2"/>
  <c r="FB334" i="2"/>
  <c r="FB280" i="2" a="1"/>
  <c r="FB280" i="2"/>
  <c r="FB335" i="2"/>
  <c r="FB296" i="2" a="1"/>
  <c r="FB296" i="2"/>
  <c r="FB336" i="2"/>
  <c r="FB312" i="2" a="1"/>
  <c r="FB312" i="2"/>
  <c r="FB337" i="2"/>
  <c r="FB338" i="2"/>
  <c r="FB339" i="2"/>
  <c r="FC168" i="2" a="1"/>
  <c r="FC168" i="2"/>
  <c r="FC164" i="2"/>
  <c r="FC328" i="2"/>
  <c r="FC184" i="2" a="1"/>
  <c r="FC184" i="2"/>
  <c r="FC329" i="2"/>
  <c r="FC200" i="2" a="1"/>
  <c r="FC200" i="2"/>
  <c r="FC330" i="2"/>
  <c r="FC216" i="2" a="1"/>
  <c r="FC216" i="2"/>
  <c r="FC331" i="2"/>
  <c r="FC232" i="2" a="1"/>
  <c r="FC232" i="2"/>
  <c r="FC332" i="2"/>
  <c r="FC248" i="2" a="1"/>
  <c r="FC248" i="2"/>
  <c r="FC333" i="2"/>
  <c r="FC264" i="2" a="1"/>
  <c r="FC264" i="2"/>
  <c r="FC334" i="2"/>
  <c r="FC280" i="2" a="1"/>
  <c r="FC280" i="2"/>
  <c r="FC335" i="2"/>
  <c r="FC296" i="2" a="1"/>
  <c r="FC296" i="2"/>
  <c r="FC336" i="2"/>
  <c r="FC312" i="2" a="1"/>
  <c r="FC312" i="2"/>
  <c r="FC337" i="2"/>
  <c r="FC338" i="2"/>
  <c r="FC339" i="2"/>
  <c r="FD168" i="2" a="1"/>
  <c r="FD168" i="2"/>
  <c r="FD164" i="2"/>
  <c r="FD328" i="2"/>
  <c r="FD184" i="2" a="1"/>
  <c r="FD184" i="2"/>
  <c r="FD329" i="2"/>
  <c r="FD200" i="2" a="1"/>
  <c r="FD200" i="2"/>
  <c r="FD330" i="2"/>
  <c r="FD216" i="2" a="1"/>
  <c r="FD216" i="2"/>
  <c r="FD331" i="2"/>
  <c r="FD232" i="2" a="1"/>
  <c r="FD232" i="2"/>
  <c r="FD332" i="2"/>
  <c r="FD248" i="2" a="1"/>
  <c r="FD248" i="2"/>
  <c r="FD333" i="2"/>
  <c r="FD264" i="2" a="1"/>
  <c r="FD264" i="2"/>
  <c r="FD334" i="2"/>
  <c r="FD280" i="2" a="1"/>
  <c r="FD280" i="2"/>
  <c r="FD335" i="2"/>
  <c r="FD296" i="2" a="1"/>
  <c r="FD296" i="2"/>
  <c r="FD336" i="2"/>
  <c r="FD312" i="2" a="1"/>
  <c r="FD312" i="2"/>
  <c r="FD337" i="2"/>
  <c r="FD338" i="2"/>
  <c r="FD339" i="2"/>
  <c r="FE168" i="2" a="1"/>
  <c r="FE168" i="2"/>
  <c r="FE164" i="2"/>
  <c r="FE328" i="2"/>
  <c r="FE184" i="2" a="1"/>
  <c r="FE184" i="2"/>
  <c r="FE329" i="2"/>
  <c r="FE200" i="2" a="1"/>
  <c r="FE200" i="2"/>
  <c r="FE330" i="2"/>
  <c r="FE216" i="2" a="1"/>
  <c r="FE216" i="2"/>
  <c r="FE331" i="2"/>
  <c r="FE232" i="2" a="1"/>
  <c r="FE232" i="2"/>
  <c r="FE332" i="2"/>
  <c r="FE248" i="2" a="1"/>
  <c r="FE248" i="2"/>
  <c r="FE333" i="2"/>
  <c r="FE264" i="2" a="1"/>
  <c r="FE264" i="2"/>
  <c r="FE334" i="2"/>
  <c r="FE280" i="2" a="1"/>
  <c r="FE280" i="2"/>
  <c r="FE335" i="2"/>
  <c r="FE296" i="2" a="1"/>
  <c r="FE296" i="2"/>
  <c r="FE336" i="2"/>
  <c r="FE312" i="2" a="1"/>
  <c r="FE312" i="2"/>
  <c r="FE337" i="2"/>
  <c r="FE338" i="2"/>
  <c r="FE339" i="2"/>
  <c r="FF168" i="2" a="1"/>
  <c r="FF168" i="2"/>
  <c r="FF164" i="2"/>
  <c r="FF328" i="2"/>
  <c r="FF184" i="2" a="1"/>
  <c r="FF184" i="2"/>
  <c r="FF329" i="2"/>
  <c r="FF200" i="2" a="1"/>
  <c r="FF200" i="2"/>
  <c r="FF330" i="2"/>
  <c r="FF216" i="2" a="1"/>
  <c r="FF216" i="2"/>
  <c r="FF331" i="2"/>
  <c r="FF232" i="2" a="1"/>
  <c r="FF232" i="2"/>
  <c r="FF332" i="2"/>
  <c r="FF248" i="2" a="1"/>
  <c r="FF248" i="2"/>
  <c r="FF333" i="2"/>
  <c r="FF264" i="2" a="1"/>
  <c r="FF264" i="2"/>
  <c r="FF334" i="2"/>
  <c r="FF280" i="2" a="1"/>
  <c r="FF280" i="2"/>
  <c r="FF335" i="2"/>
  <c r="FF296" i="2" a="1"/>
  <c r="FF296" i="2"/>
  <c r="FF336" i="2"/>
  <c r="FF312" i="2" a="1"/>
  <c r="FF312" i="2"/>
  <c r="FF337" i="2"/>
  <c r="FF338" i="2"/>
  <c r="FF339" i="2"/>
  <c r="FG168" i="2" a="1"/>
  <c r="FG168" i="2"/>
  <c r="FG164" i="2"/>
  <c r="FG328" i="2"/>
  <c r="FG184" i="2" a="1"/>
  <c r="FG184" i="2"/>
  <c r="FG329" i="2"/>
  <c r="FG200" i="2" a="1"/>
  <c r="FG200" i="2"/>
  <c r="FG330" i="2"/>
  <c r="FG216" i="2" a="1"/>
  <c r="FG216" i="2"/>
  <c r="FG331" i="2"/>
  <c r="FG232" i="2" a="1"/>
  <c r="FG232" i="2"/>
  <c r="FG332" i="2"/>
  <c r="FG248" i="2" a="1"/>
  <c r="FG248" i="2"/>
  <c r="FG333" i="2"/>
  <c r="FG264" i="2" a="1"/>
  <c r="FG264" i="2"/>
  <c r="FG334" i="2"/>
  <c r="FG280" i="2" a="1"/>
  <c r="FG280" i="2"/>
  <c r="FG335" i="2"/>
  <c r="FG296" i="2" a="1"/>
  <c r="FG296" i="2"/>
  <c r="FG336" i="2"/>
  <c r="FG312" i="2" a="1"/>
  <c r="FG312" i="2"/>
  <c r="FG337" i="2"/>
  <c r="FG338" i="2"/>
  <c r="FG339" i="2"/>
  <c r="FH168" i="2" a="1"/>
  <c r="FH168" i="2"/>
  <c r="FH164" i="2"/>
  <c r="FH328" i="2"/>
  <c r="FH184" i="2" a="1"/>
  <c r="FH184" i="2"/>
  <c r="FH329" i="2"/>
  <c r="FH200" i="2" a="1"/>
  <c r="FH200" i="2"/>
  <c r="FH330" i="2"/>
  <c r="FH216" i="2" a="1"/>
  <c r="FH216" i="2"/>
  <c r="FH331" i="2"/>
  <c r="FH232" i="2" a="1"/>
  <c r="FH232" i="2"/>
  <c r="FH332" i="2"/>
  <c r="FH248" i="2" a="1"/>
  <c r="FH248" i="2"/>
  <c r="FH333" i="2"/>
  <c r="FH264" i="2" a="1"/>
  <c r="FH264" i="2"/>
  <c r="FH334" i="2"/>
  <c r="FH280" i="2" a="1"/>
  <c r="FH280" i="2"/>
  <c r="FH335" i="2"/>
  <c r="FH296" i="2" a="1"/>
  <c r="FH296" i="2"/>
  <c r="FH336" i="2"/>
  <c r="FH312" i="2" a="1"/>
  <c r="FH312" i="2"/>
  <c r="FH337" i="2"/>
  <c r="FH338" i="2"/>
  <c r="FH339" i="2"/>
  <c r="FI168" i="2" a="1"/>
  <c r="FI168" i="2"/>
  <c r="FI164" i="2"/>
  <c r="FI328" i="2"/>
  <c r="FI184" i="2" a="1"/>
  <c r="FI184" i="2"/>
  <c r="FI329" i="2"/>
  <c r="FI200" i="2" a="1"/>
  <c r="FI200" i="2"/>
  <c r="FI330" i="2"/>
  <c r="FI216" i="2" a="1"/>
  <c r="FI216" i="2"/>
  <c r="FI331" i="2"/>
  <c r="FI232" i="2" a="1"/>
  <c r="FI232" i="2"/>
  <c r="FI332" i="2"/>
  <c r="FI248" i="2" a="1"/>
  <c r="FI248" i="2"/>
  <c r="FI333" i="2"/>
  <c r="FI264" i="2" a="1"/>
  <c r="FI264" i="2"/>
  <c r="FI334" i="2"/>
  <c r="FI280" i="2" a="1"/>
  <c r="FI280" i="2"/>
  <c r="FI335" i="2"/>
  <c r="FI296" i="2" a="1"/>
  <c r="FI296" i="2"/>
  <c r="FI336" i="2"/>
  <c r="FI312" i="2" a="1"/>
  <c r="FI312" i="2"/>
  <c r="FI337" i="2"/>
  <c r="FI338" i="2"/>
  <c r="FI339" i="2"/>
  <c r="FJ168" i="2" a="1"/>
  <c r="FJ168" i="2"/>
  <c r="FJ164" i="2"/>
  <c r="FJ328" i="2"/>
  <c r="FJ184" i="2" a="1"/>
  <c r="FJ184" i="2"/>
  <c r="FJ329" i="2"/>
  <c r="FJ200" i="2" a="1"/>
  <c r="FJ200" i="2"/>
  <c r="FJ330" i="2"/>
  <c r="FJ216" i="2" a="1"/>
  <c r="FJ216" i="2"/>
  <c r="FJ331" i="2"/>
  <c r="FJ232" i="2" a="1"/>
  <c r="FJ232" i="2"/>
  <c r="FJ332" i="2"/>
  <c r="FJ248" i="2" a="1"/>
  <c r="FJ248" i="2"/>
  <c r="FJ333" i="2"/>
  <c r="FJ264" i="2" a="1"/>
  <c r="FJ264" i="2"/>
  <c r="FJ334" i="2"/>
  <c r="FJ280" i="2" a="1"/>
  <c r="FJ280" i="2"/>
  <c r="FJ335" i="2"/>
  <c r="FJ296" i="2" a="1"/>
  <c r="FJ296" i="2"/>
  <c r="FJ336" i="2"/>
  <c r="FJ312" i="2" a="1"/>
  <c r="FJ312" i="2"/>
  <c r="FJ337" i="2"/>
  <c r="FJ338" i="2"/>
  <c r="FJ339" i="2"/>
  <c r="FK168" i="2" a="1"/>
  <c r="FK168" i="2"/>
  <c r="FK164" i="2"/>
  <c r="FK328" i="2"/>
  <c r="FK184" i="2" a="1"/>
  <c r="FK184" i="2"/>
  <c r="FK329" i="2"/>
  <c r="FK200" i="2" a="1"/>
  <c r="FK200" i="2"/>
  <c r="FK330" i="2"/>
  <c r="FK216" i="2" a="1"/>
  <c r="FK216" i="2"/>
  <c r="FK331" i="2"/>
  <c r="FK232" i="2" a="1"/>
  <c r="FK232" i="2"/>
  <c r="FK332" i="2"/>
  <c r="FK248" i="2" a="1"/>
  <c r="FK248" i="2"/>
  <c r="FK333" i="2"/>
  <c r="FK264" i="2" a="1"/>
  <c r="FK264" i="2"/>
  <c r="FK334" i="2"/>
  <c r="FK280" i="2" a="1"/>
  <c r="FK280" i="2"/>
  <c r="FK335" i="2"/>
  <c r="FK296" i="2" a="1"/>
  <c r="FK296" i="2"/>
  <c r="FK336" i="2"/>
  <c r="FK312" i="2" a="1"/>
  <c r="FK312" i="2"/>
  <c r="FK337" i="2"/>
  <c r="FK338" i="2"/>
  <c r="FK339" i="2"/>
  <c r="FL168" i="2" a="1"/>
  <c r="FL168" i="2"/>
  <c r="FL164" i="2"/>
  <c r="FL328" i="2"/>
  <c r="FL184" i="2" a="1"/>
  <c r="FL184" i="2"/>
  <c r="FL329" i="2"/>
  <c r="FL200" i="2" a="1"/>
  <c r="FL200" i="2"/>
  <c r="FL330" i="2"/>
  <c r="FL216" i="2" a="1"/>
  <c r="FL216" i="2"/>
  <c r="FL331" i="2"/>
  <c r="FL232" i="2" a="1"/>
  <c r="FL232" i="2"/>
  <c r="FL332" i="2"/>
  <c r="FL248" i="2" a="1"/>
  <c r="FL248" i="2"/>
  <c r="FL333" i="2"/>
  <c r="FL264" i="2" a="1"/>
  <c r="FL264" i="2"/>
  <c r="FL334" i="2"/>
  <c r="FL280" i="2" a="1"/>
  <c r="FL280" i="2"/>
  <c r="FL335" i="2"/>
  <c r="FL296" i="2" a="1"/>
  <c r="FL296" i="2"/>
  <c r="FL336" i="2"/>
  <c r="FL312" i="2" a="1"/>
  <c r="FL312" i="2"/>
  <c r="FL337" i="2"/>
  <c r="FL338" i="2"/>
  <c r="FL339" i="2"/>
  <c r="FM168" i="2" a="1"/>
  <c r="FM168" i="2"/>
  <c r="FM164" i="2"/>
  <c r="FM328" i="2"/>
  <c r="FM184" i="2" a="1"/>
  <c r="FM184" i="2"/>
  <c r="FM329" i="2"/>
  <c r="FM200" i="2" a="1"/>
  <c r="FM200" i="2"/>
  <c r="FM330" i="2"/>
  <c r="FM216" i="2" a="1"/>
  <c r="FM216" i="2"/>
  <c r="FM331" i="2"/>
  <c r="FM232" i="2" a="1"/>
  <c r="FM232" i="2"/>
  <c r="FM332" i="2"/>
  <c r="FM248" i="2" a="1"/>
  <c r="FM248" i="2"/>
  <c r="FM333" i="2"/>
  <c r="FM264" i="2" a="1"/>
  <c r="FM264" i="2"/>
  <c r="FM334" i="2"/>
  <c r="FM280" i="2" a="1"/>
  <c r="FM280" i="2"/>
  <c r="FM335" i="2"/>
  <c r="FM296" i="2" a="1"/>
  <c r="FM296" i="2"/>
  <c r="FM336" i="2"/>
  <c r="FM312" i="2" a="1"/>
  <c r="FM312" i="2"/>
  <c r="FM337" i="2"/>
  <c r="FM338" i="2"/>
  <c r="FM339" i="2"/>
  <c r="FN168" i="2" a="1"/>
  <c r="FN168" i="2"/>
  <c r="FN164" i="2"/>
  <c r="FN328" i="2"/>
  <c r="FN184" i="2" a="1"/>
  <c r="FN184" i="2"/>
  <c r="FN329" i="2"/>
  <c r="FN200" i="2" a="1"/>
  <c r="FN200" i="2"/>
  <c r="FN330" i="2"/>
  <c r="FN216" i="2" a="1"/>
  <c r="FN216" i="2"/>
  <c r="FN331" i="2"/>
  <c r="FN232" i="2" a="1"/>
  <c r="FN232" i="2"/>
  <c r="FN332" i="2"/>
  <c r="FN248" i="2" a="1"/>
  <c r="FN248" i="2"/>
  <c r="FN333" i="2"/>
  <c r="FN264" i="2" a="1"/>
  <c r="FN264" i="2"/>
  <c r="FN334" i="2"/>
  <c r="FN280" i="2" a="1"/>
  <c r="FN280" i="2"/>
  <c r="FN335" i="2"/>
  <c r="FN296" i="2" a="1"/>
  <c r="FN296" i="2"/>
  <c r="FN336" i="2"/>
  <c r="FN312" i="2" a="1"/>
  <c r="FN312" i="2"/>
  <c r="FN337" i="2"/>
  <c r="FN338" i="2"/>
  <c r="FN339" i="2"/>
  <c r="FO168" i="2" a="1"/>
  <c r="FO168" i="2"/>
  <c r="FO164" i="2"/>
  <c r="FO328" i="2"/>
  <c r="FO184" i="2" a="1"/>
  <c r="FO184" i="2"/>
  <c r="FO329" i="2"/>
  <c r="FO200" i="2" a="1"/>
  <c r="FO200" i="2"/>
  <c r="FO330" i="2"/>
  <c r="FO216" i="2" a="1"/>
  <c r="FO216" i="2"/>
  <c r="FO331" i="2"/>
  <c r="FO232" i="2" a="1"/>
  <c r="FO232" i="2"/>
  <c r="FO332" i="2"/>
  <c r="FO248" i="2" a="1"/>
  <c r="FO248" i="2"/>
  <c r="FO333" i="2"/>
  <c r="FO264" i="2" a="1"/>
  <c r="FO264" i="2"/>
  <c r="FO334" i="2"/>
  <c r="FO280" i="2" a="1"/>
  <c r="FO280" i="2"/>
  <c r="FO335" i="2"/>
  <c r="FO296" i="2" a="1"/>
  <c r="FO296" i="2"/>
  <c r="FO336" i="2"/>
  <c r="FO312" i="2" a="1"/>
  <c r="FO312" i="2"/>
  <c r="FO337" i="2"/>
  <c r="FO338" i="2"/>
  <c r="FO339" i="2"/>
  <c r="FP168" i="2" a="1"/>
  <c r="FP168" i="2"/>
  <c r="FP164" i="2"/>
  <c r="FP328" i="2"/>
  <c r="FP184" i="2" a="1"/>
  <c r="FP184" i="2"/>
  <c r="FP329" i="2"/>
  <c r="FP200" i="2" a="1"/>
  <c r="FP200" i="2"/>
  <c r="FP330" i="2"/>
  <c r="FP216" i="2" a="1"/>
  <c r="FP216" i="2"/>
  <c r="FP331" i="2"/>
  <c r="FP232" i="2" a="1"/>
  <c r="FP232" i="2"/>
  <c r="FP332" i="2"/>
  <c r="FP248" i="2" a="1"/>
  <c r="FP248" i="2"/>
  <c r="FP333" i="2"/>
  <c r="FP264" i="2" a="1"/>
  <c r="FP264" i="2"/>
  <c r="FP334" i="2"/>
  <c r="FP280" i="2" a="1"/>
  <c r="FP280" i="2"/>
  <c r="FP335" i="2"/>
  <c r="FP296" i="2" a="1"/>
  <c r="FP296" i="2"/>
  <c r="FP336" i="2"/>
  <c r="FP312" i="2" a="1"/>
  <c r="FP312" i="2"/>
  <c r="FP337" i="2"/>
  <c r="FP338" i="2"/>
  <c r="FP339" i="2"/>
  <c r="FQ168" i="2" a="1"/>
  <c r="FQ168" i="2"/>
  <c r="FQ164" i="2"/>
  <c r="FQ328" i="2"/>
  <c r="FQ184" i="2" a="1"/>
  <c r="FQ184" i="2"/>
  <c r="FQ329" i="2"/>
  <c r="FQ200" i="2" a="1"/>
  <c r="FQ200" i="2"/>
  <c r="FQ330" i="2"/>
  <c r="FQ216" i="2" a="1"/>
  <c r="FQ216" i="2"/>
  <c r="FQ331" i="2"/>
  <c r="FQ232" i="2" a="1"/>
  <c r="FQ232" i="2"/>
  <c r="FQ332" i="2"/>
  <c r="FQ248" i="2" a="1"/>
  <c r="FQ248" i="2"/>
  <c r="FQ333" i="2"/>
  <c r="FQ264" i="2" a="1"/>
  <c r="FQ264" i="2"/>
  <c r="FQ334" i="2"/>
  <c r="FQ280" i="2" a="1"/>
  <c r="FQ280" i="2"/>
  <c r="FQ335" i="2"/>
  <c r="FQ296" i="2" a="1"/>
  <c r="FQ296" i="2"/>
  <c r="FQ336" i="2"/>
  <c r="FQ312" i="2" a="1"/>
  <c r="FQ312" i="2"/>
  <c r="FQ337" i="2"/>
  <c r="FQ338" i="2"/>
  <c r="FQ339" i="2"/>
  <c r="FR168" i="2" a="1"/>
  <c r="FR168" i="2"/>
  <c r="FR164" i="2"/>
  <c r="FR328" i="2"/>
  <c r="FR184" i="2" a="1"/>
  <c r="FR184" i="2"/>
  <c r="FR329" i="2"/>
  <c r="FR200" i="2" a="1"/>
  <c r="FR200" i="2"/>
  <c r="FR330" i="2"/>
  <c r="FR216" i="2" a="1"/>
  <c r="FR216" i="2"/>
  <c r="FR331" i="2"/>
  <c r="FR232" i="2" a="1"/>
  <c r="FR232" i="2"/>
  <c r="FR332" i="2"/>
  <c r="FR248" i="2" a="1"/>
  <c r="FR248" i="2"/>
  <c r="FR333" i="2"/>
  <c r="FR264" i="2" a="1"/>
  <c r="FR264" i="2"/>
  <c r="FR334" i="2"/>
  <c r="FR280" i="2" a="1"/>
  <c r="FR280" i="2"/>
  <c r="FR335" i="2"/>
  <c r="FR296" i="2" a="1"/>
  <c r="FR296" i="2"/>
  <c r="FR336" i="2"/>
  <c r="FR312" i="2" a="1"/>
  <c r="FR312" i="2"/>
  <c r="FR337" i="2"/>
  <c r="FR338" i="2"/>
  <c r="FR339" i="2"/>
  <c r="FS168" i="2" a="1"/>
  <c r="FS168" i="2"/>
  <c r="FS164" i="2"/>
  <c r="FS328" i="2"/>
  <c r="FS184" i="2" a="1"/>
  <c r="FS184" i="2"/>
  <c r="FS329" i="2"/>
  <c r="FS200" i="2" a="1"/>
  <c r="FS200" i="2"/>
  <c r="FS330" i="2"/>
  <c r="FS216" i="2" a="1"/>
  <c r="FS216" i="2"/>
  <c r="FS331" i="2"/>
  <c r="FS232" i="2" a="1"/>
  <c r="FS232" i="2"/>
  <c r="FS332" i="2"/>
  <c r="FS248" i="2" a="1"/>
  <c r="FS248" i="2"/>
  <c r="FS333" i="2"/>
  <c r="FS264" i="2" a="1"/>
  <c r="FS264" i="2"/>
  <c r="FS334" i="2"/>
  <c r="FS280" i="2" a="1"/>
  <c r="FS280" i="2"/>
  <c r="FS335" i="2"/>
  <c r="FS296" i="2" a="1"/>
  <c r="FS296" i="2"/>
  <c r="FS336" i="2"/>
  <c r="FS312" i="2" a="1"/>
  <c r="FS312" i="2"/>
  <c r="FS337" i="2"/>
  <c r="FS338" i="2"/>
  <c r="FS339" i="2"/>
  <c r="FT168" i="2" a="1"/>
  <c r="FT168" i="2"/>
  <c r="FT164" i="2"/>
  <c r="FT328" i="2"/>
  <c r="FT184" i="2" a="1"/>
  <c r="FT184" i="2"/>
  <c r="FT329" i="2"/>
  <c r="FT200" i="2" a="1"/>
  <c r="FT200" i="2"/>
  <c r="FT330" i="2"/>
  <c r="FT216" i="2" a="1"/>
  <c r="FT216" i="2"/>
  <c r="FT331" i="2"/>
  <c r="FT232" i="2" a="1"/>
  <c r="FT232" i="2"/>
  <c r="FT332" i="2"/>
  <c r="FT248" i="2" a="1"/>
  <c r="FT248" i="2"/>
  <c r="FT333" i="2"/>
  <c r="FT264" i="2" a="1"/>
  <c r="FT264" i="2"/>
  <c r="FT334" i="2"/>
  <c r="FT280" i="2" a="1"/>
  <c r="FT280" i="2"/>
  <c r="FT335" i="2"/>
  <c r="FT296" i="2" a="1"/>
  <c r="FT296" i="2"/>
  <c r="FT336" i="2"/>
  <c r="FT312" i="2" a="1"/>
  <c r="FT312" i="2"/>
  <c r="FT337" i="2"/>
  <c r="FT338" i="2"/>
  <c r="FT339" i="2"/>
  <c r="FU168" i="2" a="1"/>
  <c r="FU168" i="2"/>
  <c r="FU164" i="2"/>
  <c r="FU328" i="2"/>
  <c r="FU184" i="2" a="1"/>
  <c r="FU184" i="2"/>
  <c r="FU329" i="2"/>
  <c r="FU200" i="2" a="1"/>
  <c r="FU200" i="2"/>
  <c r="FU330" i="2"/>
  <c r="FU216" i="2" a="1"/>
  <c r="FU216" i="2"/>
  <c r="FU331" i="2"/>
  <c r="FU232" i="2" a="1"/>
  <c r="FU232" i="2"/>
  <c r="FU332" i="2"/>
  <c r="FU248" i="2" a="1"/>
  <c r="FU248" i="2"/>
  <c r="FU333" i="2"/>
  <c r="FU264" i="2" a="1"/>
  <c r="FU264" i="2"/>
  <c r="FU334" i="2"/>
  <c r="FU280" i="2" a="1"/>
  <c r="FU280" i="2"/>
  <c r="FU335" i="2"/>
  <c r="FU296" i="2" a="1"/>
  <c r="FU296" i="2"/>
  <c r="FU336" i="2"/>
  <c r="FU312" i="2" a="1"/>
  <c r="FU312" i="2"/>
  <c r="FU337" i="2"/>
  <c r="FU338" i="2"/>
  <c r="FU339" i="2"/>
  <c r="FV168" i="2" a="1"/>
  <c r="FV168" i="2"/>
  <c r="FV164" i="2"/>
  <c r="FV328" i="2"/>
  <c r="FV184" i="2" a="1"/>
  <c r="FV184" i="2"/>
  <c r="FV329" i="2"/>
  <c r="FV200" i="2" a="1"/>
  <c r="FV200" i="2"/>
  <c r="FV330" i="2"/>
  <c r="FV216" i="2" a="1"/>
  <c r="FV216" i="2"/>
  <c r="FV331" i="2"/>
  <c r="FV232" i="2" a="1"/>
  <c r="FV232" i="2"/>
  <c r="FV332" i="2"/>
  <c r="FV248" i="2" a="1"/>
  <c r="FV248" i="2"/>
  <c r="FV333" i="2"/>
  <c r="FV264" i="2" a="1"/>
  <c r="FV264" i="2"/>
  <c r="FV334" i="2"/>
  <c r="FV280" i="2" a="1"/>
  <c r="FV280" i="2"/>
  <c r="FV335" i="2"/>
  <c r="FV296" i="2" a="1"/>
  <c r="FV296" i="2"/>
  <c r="FV336" i="2"/>
  <c r="FV312" i="2" a="1"/>
  <c r="FV312" i="2"/>
  <c r="FV337" i="2"/>
  <c r="FV338" i="2"/>
  <c r="FV339" i="2"/>
  <c r="FW168" i="2" a="1"/>
  <c r="FW168" i="2"/>
  <c r="FW164" i="2"/>
  <c r="FW328" i="2"/>
  <c r="FW184" i="2" a="1"/>
  <c r="FW184" i="2"/>
  <c r="FW329" i="2"/>
  <c r="FW200" i="2" a="1"/>
  <c r="FW200" i="2"/>
  <c r="FW330" i="2"/>
  <c r="FW216" i="2" a="1"/>
  <c r="FW216" i="2"/>
  <c r="FW331" i="2"/>
  <c r="FW232" i="2" a="1"/>
  <c r="FW232" i="2"/>
  <c r="FW332" i="2"/>
  <c r="FW248" i="2" a="1"/>
  <c r="FW248" i="2"/>
  <c r="FW333" i="2"/>
  <c r="FW264" i="2" a="1"/>
  <c r="FW264" i="2"/>
  <c r="FW334" i="2"/>
  <c r="FW280" i="2" a="1"/>
  <c r="FW280" i="2"/>
  <c r="FW335" i="2"/>
  <c r="FW296" i="2" a="1"/>
  <c r="FW296" i="2"/>
  <c r="FW336" i="2"/>
  <c r="FW312" i="2" a="1"/>
  <c r="FW312" i="2"/>
  <c r="FW337" i="2"/>
  <c r="FW338" i="2"/>
  <c r="FW339" i="2"/>
  <c r="FX168" i="2" a="1"/>
  <c r="FX168" i="2"/>
  <c r="FX164" i="2"/>
  <c r="FX328" i="2"/>
  <c r="FX184" i="2" a="1"/>
  <c r="FX184" i="2"/>
  <c r="FX329" i="2"/>
  <c r="FX200" i="2" a="1"/>
  <c r="FX200" i="2"/>
  <c r="FX330" i="2"/>
  <c r="FX216" i="2" a="1"/>
  <c r="FX216" i="2"/>
  <c r="FX331" i="2"/>
  <c r="FX232" i="2" a="1"/>
  <c r="FX232" i="2"/>
  <c r="FX332" i="2"/>
  <c r="FX248" i="2" a="1"/>
  <c r="FX248" i="2"/>
  <c r="FX333" i="2"/>
  <c r="FX264" i="2" a="1"/>
  <c r="FX264" i="2"/>
  <c r="FX334" i="2"/>
  <c r="FX280" i="2" a="1"/>
  <c r="FX280" i="2"/>
  <c r="FX335" i="2"/>
  <c r="FX296" i="2" a="1"/>
  <c r="FX296" i="2"/>
  <c r="FX336" i="2"/>
  <c r="FX312" i="2" a="1"/>
  <c r="FX312" i="2"/>
  <c r="FX337" i="2"/>
  <c r="FX338" i="2"/>
  <c r="FX339" i="2"/>
  <c r="FY168" i="2" a="1"/>
  <c r="FY168" i="2"/>
  <c r="FY164" i="2"/>
  <c r="FY328" i="2"/>
  <c r="FY184" i="2" a="1"/>
  <c r="FY184" i="2"/>
  <c r="FY329" i="2"/>
  <c r="FY200" i="2" a="1"/>
  <c r="FY200" i="2"/>
  <c r="FY330" i="2"/>
  <c r="FY216" i="2" a="1"/>
  <c r="FY216" i="2"/>
  <c r="FY331" i="2"/>
  <c r="FY232" i="2" a="1"/>
  <c r="FY232" i="2"/>
  <c r="FY332" i="2"/>
  <c r="FY248" i="2" a="1"/>
  <c r="FY248" i="2"/>
  <c r="FY333" i="2"/>
  <c r="FY264" i="2" a="1"/>
  <c r="FY264" i="2"/>
  <c r="FY334" i="2"/>
  <c r="FY280" i="2" a="1"/>
  <c r="FY280" i="2"/>
  <c r="FY335" i="2"/>
  <c r="FY296" i="2" a="1"/>
  <c r="FY296" i="2"/>
  <c r="FY336" i="2"/>
  <c r="FY312" i="2" a="1"/>
  <c r="FY312" i="2"/>
  <c r="FY337" i="2"/>
  <c r="FY338" i="2"/>
  <c r="FY339" i="2"/>
  <c r="FZ168" i="2" a="1"/>
  <c r="FZ168" i="2"/>
  <c r="FZ164" i="2"/>
  <c r="FZ328" i="2"/>
  <c r="FZ184" i="2" a="1"/>
  <c r="FZ184" i="2"/>
  <c r="FZ329" i="2"/>
  <c r="FZ200" i="2" a="1"/>
  <c r="FZ200" i="2"/>
  <c r="FZ330" i="2"/>
  <c r="FZ216" i="2" a="1"/>
  <c r="FZ216" i="2"/>
  <c r="FZ331" i="2"/>
  <c r="FZ232" i="2" a="1"/>
  <c r="FZ232" i="2"/>
  <c r="FZ332" i="2"/>
  <c r="FZ248" i="2" a="1"/>
  <c r="FZ248" i="2"/>
  <c r="FZ333" i="2"/>
  <c r="FZ264" i="2" a="1"/>
  <c r="FZ264" i="2"/>
  <c r="FZ334" i="2"/>
  <c r="FZ280" i="2" a="1"/>
  <c r="FZ280" i="2"/>
  <c r="FZ335" i="2"/>
  <c r="FZ296" i="2" a="1"/>
  <c r="FZ296" i="2"/>
  <c r="FZ336" i="2"/>
  <c r="FZ312" i="2" a="1"/>
  <c r="FZ312" i="2"/>
  <c r="FZ337" i="2"/>
  <c r="FZ338" i="2"/>
  <c r="FZ339" i="2"/>
  <c r="GA168" i="2" a="1"/>
  <c r="GA168" i="2"/>
  <c r="GA164" i="2"/>
  <c r="GA328" i="2"/>
  <c r="GA184" i="2" a="1"/>
  <c r="GA184" i="2"/>
  <c r="GA329" i="2"/>
  <c r="GA200" i="2" a="1"/>
  <c r="GA200" i="2"/>
  <c r="GA330" i="2"/>
  <c r="GA216" i="2" a="1"/>
  <c r="GA216" i="2"/>
  <c r="GA331" i="2"/>
  <c r="GA232" i="2" a="1"/>
  <c r="GA232" i="2"/>
  <c r="GA332" i="2"/>
  <c r="GA248" i="2" a="1"/>
  <c r="GA248" i="2"/>
  <c r="GA333" i="2"/>
  <c r="GA264" i="2" a="1"/>
  <c r="GA264" i="2"/>
  <c r="GA334" i="2"/>
  <c r="GA280" i="2" a="1"/>
  <c r="GA280" i="2"/>
  <c r="GA335" i="2"/>
  <c r="GA296" i="2" a="1"/>
  <c r="GA296" i="2"/>
  <c r="GA336" i="2"/>
  <c r="GA312" i="2" a="1"/>
  <c r="GA312" i="2"/>
  <c r="GA337" i="2"/>
  <c r="GA338" i="2"/>
  <c r="GA339" i="2"/>
  <c r="GB168" i="2" a="1"/>
  <c r="GB168" i="2"/>
  <c r="GB164" i="2"/>
  <c r="GB328" i="2"/>
  <c r="GB184" i="2" a="1"/>
  <c r="GB184" i="2"/>
  <c r="GB329" i="2"/>
  <c r="GB200" i="2" a="1"/>
  <c r="GB200" i="2"/>
  <c r="GB330" i="2"/>
  <c r="GB216" i="2" a="1"/>
  <c r="GB216" i="2"/>
  <c r="GB331" i="2"/>
  <c r="GB232" i="2" a="1"/>
  <c r="GB232" i="2"/>
  <c r="GB332" i="2"/>
  <c r="GB248" i="2" a="1"/>
  <c r="GB248" i="2"/>
  <c r="GB333" i="2"/>
  <c r="GB264" i="2" a="1"/>
  <c r="GB264" i="2"/>
  <c r="GB334" i="2"/>
  <c r="GB280" i="2" a="1"/>
  <c r="GB280" i="2"/>
  <c r="GB335" i="2"/>
  <c r="GB296" i="2" a="1"/>
  <c r="GB296" i="2"/>
  <c r="GB336" i="2"/>
  <c r="GB312" i="2" a="1"/>
  <c r="GB312" i="2"/>
  <c r="GB337" i="2"/>
  <c r="GB338" i="2"/>
  <c r="GB339" i="2"/>
  <c r="GC168" i="2" a="1"/>
  <c r="GC168" i="2"/>
  <c r="GC164" i="2"/>
  <c r="GC328" i="2"/>
  <c r="GC184" i="2" a="1"/>
  <c r="GC184" i="2"/>
  <c r="GC329" i="2"/>
  <c r="GC200" i="2" a="1"/>
  <c r="GC200" i="2"/>
  <c r="GC330" i="2"/>
  <c r="GC216" i="2" a="1"/>
  <c r="GC216" i="2"/>
  <c r="GC331" i="2"/>
  <c r="GC232" i="2" a="1"/>
  <c r="GC232" i="2"/>
  <c r="GC332" i="2"/>
  <c r="GC248" i="2" a="1"/>
  <c r="GC248" i="2"/>
  <c r="GC333" i="2"/>
  <c r="GC264" i="2" a="1"/>
  <c r="GC264" i="2"/>
  <c r="GC334" i="2"/>
  <c r="GC280" i="2" a="1"/>
  <c r="GC280" i="2"/>
  <c r="GC335" i="2"/>
  <c r="GC296" i="2" a="1"/>
  <c r="GC296" i="2"/>
  <c r="GC336" i="2"/>
  <c r="GC312" i="2" a="1"/>
  <c r="GC312" i="2"/>
  <c r="GC337" i="2"/>
  <c r="GC338" i="2"/>
  <c r="GC339" i="2"/>
  <c r="GD168" i="2" a="1"/>
  <c r="GD168" i="2"/>
  <c r="GD164" i="2"/>
  <c r="GD328" i="2"/>
  <c r="GD184" i="2" a="1"/>
  <c r="GD184" i="2"/>
  <c r="GD329" i="2"/>
  <c r="GD200" i="2" a="1"/>
  <c r="GD200" i="2"/>
  <c r="GD330" i="2"/>
  <c r="GD216" i="2" a="1"/>
  <c r="GD216" i="2"/>
  <c r="GD331" i="2"/>
  <c r="GD232" i="2" a="1"/>
  <c r="GD232" i="2"/>
  <c r="GD332" i="2"/>
  <c r="GD248" i="2" a="1"/>
  <c r="GD248" i="2"/>
  <c r="GD333" i="2"/>
  <c r="GD264" i="2" a="1"/>
  <c r="GD264" i="2"/>
  <c r="GD334" i="2"/>
  <c r="GD280" i="2" a="1"/>
  <c r="GD280" i="2"/>
  <c r="GD335" i="2"/>
  <c r="GD296" i="2" a="1"/>
  <c r="GD296" i="2"/>
  <c r="GD336" i="2"/>
  <c r="GD312" i="2" a="1"/>
  <c r="GD312" i="2"/>
  <c r="GD337" i="2"/>
  <c r="GD338" i="2"/>
  <c r="GD339" i="2"/>
  <c r="GE168" i="2" a="1"/>
  <c r="GE168" i="2"/>
  <c r="GE164" i="2"/>
  <c r="GE328" i="2"/>
  <c r="GE184" i="2" a="1"/>
  <c r="GE184" i="2"/>
  <c r="GE329" i="2"/>
  <c r="GE200" i="2" a="1"/>
  <c r="GE200" i="2"/>
  <c r="GE330" i="2"/>
  <c r="GE216" i="2" a="1"/>
  <c r="GE216" i="2"/>
  <c r="GE331" i="2"/>
  <c r="GE232" i="2" a="1"/>
  <c r="GE232" i="2"/>
  <c r="GE332" i="2"/>
  <c r="GE248" i="2" a="1"/>
  <c r="GE248" i="2"/>
  <c r="GE333" i="2"/>
  <c r="GE264" i="2" a="1"/>
  <c r="GE264" i="2"/>
  <c r="GE334" i="2"/>
  <c r="GE280" i="2" a="1"/>
  <c r="GE280" i="2"/>
  <c r="GE335" i="2"/>
  <c r="GE296" i="2" a="1"/>
  <c r="GE296" i="2"/>
  <c r="GE336" i="2"/>
  <c r="GE312" i="2" a="1"/>
  <c r="GE312" i="2"/>
  <c r="GE337" i="2"/>
  <c r="GE338" i="2"/>
  <c r="GE339" i="2"/>
  <c r="GF168" i="2" a="1"/>
  <c r="GF168" i="2"/>
  <c r="GF164" i="2"/>
  <c r="GF328" i="2"/>
  <c r="GF184" i="2" a="1"/>
  <c r="GF184" i="2"/>
  <c r="GF329" i="2"/>
  <c r="GF200" i="2" a="1"/>
  <c r="GF200" i="2"/>
  <c r="GF330" i="2"/>
  <c r="GF216" i="2" a="1"/>
  <c r="GF216" i="2"/>
  <c r="GF331" i="2"/>
  <c r="GF232" i="2" a="1"/>
  <c r="GF232" i="2"/>
  <c r="GF332" i="2"/>
  <c r="GF248" i="2" a="1"/>
  <c r="GF248" i="2"/>
  <c r="GF333" i="2"/>
  <c r="GF264" i="2" a="1"/>
  <c r="GF264" i="2"/>
  <c r="GF334" i="2"/>
  <c r="GF280" i="2" a="1"/>
  <c r="GF280" i="2"/>
  <c r="GF335" i="2"/>
  <c r="GF296" i="2" a="1"/>
  <c r="GF296" i="2"/>
  <c r="GF336" i="2"/>
  <c r="GF312" i="2" a="1"/>
  <c r="GF312" i="2"/>
  <c r="GF337" i="2"/>
  <c r="GF338" i="2"/>
  <c r="GF339" i="2"/>
  <c r="GG168" i="2" a="1"/>
  <c r="GG168" i="2"/>
  <c r="GG164" i="2"/>
  <c r="GG328" i="2"/>
  <c r="GG184" i="2" a="1"/>
  <c r="GG184" i="2"/>
  <c r="GG329" i="2"/>
  <c r="GG200" i="2" a="1"/>
  <c r="GG200" i="2"/>
  <c r="GG330" i="2"/>
  <c r="GG216" i="2" a="1"/>
  <c r="GG216" i="2"/>
  <c r="GG331" i="2"/>
  <c r="GG232" i="2" a="1"/>
  <c r="GG232" i="2"/>
  <c r="GG332" i="2"/>
  <c r="GG248" i="2" a="1"/>
  <c r="GG248" i="2"/>
  <c r="GG333" i="2"/>
  <c r="GG264" i="2" a="1"/>
  <c r="GG264" i="2"/>
  <c r="GG334" i="2"/>
  <c r="GG280" i="2" a="1"/>
  <c r="GG280" i="2"/>
  <c r="GG335" i="2"/>
  <c r="GG296" i="2" a="1"/>
  <c r="GG296" i="2"/>
  <c r="GG336" i="2"/>
  <c r="GG312" i="2" a="1"/>
  <c r="GG312" i="2"/>
  <c r="GG337" i="2"/>
  <c r="GG338" i="2"/>
  <c r="GG339" i="2"/>
  <c r="GH168" i="2" a="1"/>
  <c r="GH168" i="2"/>
  <c r="GH164" i="2"/>
  <c r="GH328" i="2"/>
  <c r="GH184" i="2" a="1"/>
  <c r="GH184" i="2"/>
  <c r="GH329" i="2"/>
  <c r="GH200" i="2" a="1"/>
  <c r="GH200" i="2"/>
  <c r="GH330" i="2"/>
  <c r="GH216" i="2" a="1"/>
  <c r="GH216" i="2"/>
  <c r="GH331" i="2"/>
  <c r="GH232" i="2" a="1"/>
  <c r="GH232" i="2"/>
  <c r="GH332" i="2"/>
  <c r="GH248" i="2" a="1"/>
  <c r="GH248" i="2"/>
  <c r="GH333" i="2"/>
  <c r="GH264" i="2" a="1"/>
  <c r="GH264" i="2"/>
  <c r="GH334" i="2"/>
  <c r="GH280" i="2" a="1"/>
  <c r="GH280" i="2"/>
  <c r="GH335" i="2"/>
  <c r="GH296" i="2" a="1"/>
  <c r="GH296" i="2"/>
  <c r="GH336" i="2"/>
  <c r="GH312" i="2" a="1"/>
  <c r="GH312" i="2"/>
  <c r="GH337" i="2"/>
  <c r="GH338" i="2"/>
  <c r="GH339" i="2"/>
  <c r="GI168" i="2" a="1"/>
  <c r="GI168" i="2"/>
  <c r="GI164" i="2"/>
  <c r="GI328" i="2"/>
  <c r="GI184" i="2" a="1"/>
  <c r="GI184" i="2"/>
  <c r="GI329" i="2"/>
  <c r="GI200" i="2" a="1"/>
  <c r="GI200" i="2"/>
  <c r="GI330" i="2"/>
  <c r="GI216" i="2" a="1"/>
  <c r="GI216" i="2"/>
  <c r="GI331" i="2"/>
  <c r="GI232" i="2" a="1"/>
  <c r="GI232" i="2"/>
  <c r="GI332" i="2"/>
  <c r="GI248" i="2" a="1"/>
  <c r="GI248" i="2"/>
  <c r="GI333" i="2"/>
  <c r="GI264" i="2" a="1"/>
  <c r="GI264" i="2"/>
  <c r="GI334" i="2"/>
  <c r="GI280" i="2" a="1"/>
  <c r="GI280" i="2"/>
  <c r="GI335" i="2"/>
  <c r="GI296" i="2" a="1"/>
  <c r="GI296" i="2"/>
  <c r="GI336" i="2"/>
  <c r="GI312" i="2" a="1"/>
  <c r="GI312" i="2"/>
  <c r="GI337" i="2"/>
  <c r="GI338" i="2"/>
  <c r="GI339" i="2"/>
  <c r="GJ168" i="2" a="1"/>
  <c r="GJ168" i="2"/>
  <c r="GJ164" i="2"/>
  <c r="GJ328" i="2"/>
  <c r="GJ184" i="2" a="1"/>
  <c r="GJ184" i="2"/>
  <c r="GJ329" i="2"/>
  <c r="GJ200" i="2" a="1"/>
  <c r="GJ200" i="2"/>
  <c r="GJ330" i="2"/>
  <c r="GJ216" i="2" a="1"/>
  <c r="GJ216" i="2"/>
  <c r="GJ331" i="2"/>
  <c r="GJ232" i="2" a="1"/>
  <c r="GJ232" i="2"/>
  <c r="GJ332" i="2"/>
  <c r="GJ248" i="2" a="1"/>
  <c r="GJ248" i="2"/>
  <c r="GJ333" i="2"/>
  <c r="GJ264" i="2" a="1"/>
  <c r="GJ264" i="2"/>
  <c r="GJ334" i="2"/>
  <c r="GJ280" i="2" a="1"/>
  <c r="GJ280" i="2"/>
  <c r="GJ335" i="2"/>
  <c r="GJ296" i="2" a="1"/>
  <c r="GJ296" i="2"/>
  <c r="GJ336" i="2"/>
  <c r="GJ312" i="2" a="1"/>
  <c r="GJ312" i="2"/>
  <c r="GJ337" i="2"/>
  <c r="GJ338" i="2"/>
  <c r="GJ339" i="2"/>
  <c r="GK168" i="2" a="1"/>
  <c r="GK168" i="2"/>
  <c r="GK164" i="2"/>
  <c r="GK328" i="2"/>
  <c r="GK184" i="2" a="1"/>
  <c r="GK184" i="2"/>
  <c r="GK329" i="2"/>
  <c r="GK200" i="2" a="1"/>
  <c r="GK200" i="2"/>
  <c r="GK330" i="2"/>
  <c r="GK216" i="2" a="1"/>
  <c r="GK216" i="2"/>
  <c r="GK331" i="2"/>
  <c r="GK232" i="2" a="1"/>
  <c r="GK232" i="2"/>
  <c r="GK332" i="2"/>
  <c r="GK248" i="2" a="1"/>
  <c r="GK248" i="2"/>
  <c r="GK333" i="2"/>
  <c r="GK264" i="2" a="1"/>
  <c r="GK264" i="2"/>
  <c r="GK334" i="2"/>
  <c r="GK280" i="2" a="1"/>
  <c r="GK280" i="2"/>
  <c r="GK335" i="2"/>
  <c r="GK296" i="2" a="1"/>
  <c r="GK296" i="2"/>
  <c r="GK336" i="2"/>
  <c r="GK312" i="2" a="1"/>
  <c r="GK312" i="2"/>
  <c r="GK337" i="2"/>
  <c r="GK338" i="2"/>
  <c r="GK339" i="2"/>
  <c r="GL168" i="2" a="1"/>
  <c r="GL168" i="2"/>
  <c r="GL164" i="2"/>
  <c r="GL328" i="2"/>
  <c r="GL184" i="2" a="1"/>
  <c r="GL184" i="2"/>
  <c r="GL329" i="2"/>
  <c r="GL200" i="2" a="1"/>
  <c r="GL200" i="2"/>
  <c r="GL330" i="2"/>
  <c r="GL216" i="2" a="1"/>
  <c r="GL216" i="2"/>
  <c r="GL331" i="2"/>
  <c r="GL232" i="2" a="1"/>
  <c r="GL232" i="2"/>
  <c r="GL332" i="2"/>
  <c r="GL248" i="2" a="1"/>
  <c r="GL248" i="2"/>
  <c r="GL333" i="2"/>
  <c r="GL264" i="2" a="1"/>
  <c r="GL264" i="2"/>
  <c r="GL334" i="2"/>
  <c r="GL280" i="2" a="1"/>
  <c r="GL280" i="2"/>
  <c r="GL335" i="2"/>
  <c r="GL296" i="2" a="1"/>
  <c r="GL296" i="2"/>
  <c r="GL336" i="2"/>
  <c r="GL312" i="2" a="1"/>
  <c r="GL312" i="2"/>
  <c r="GL337" i="2"/>
  <c r="GL338" i="2"/>
  <c r="GL339" i="2"/>
  <c r="GM168" i="2" a="1"/>
  <c r="GM168" i="2"/>
  <c r="GM164" i="2"/>
  <c r="GM328" i="2"/>
  <c r="GM184" i="2" a="1"/>
  <c r="GM184" i="2"/>
  <c r="GM329" i="2"/>
  <c r="GM200" i="2" a="1"/>
  <c r="GM200" i="2"/>
  <c r="GM330" i="2"/>
  <c r="GM216" i="2" a="1"/>
  <c r="GM216" i="2"/>
  <c r="GM331" i="2"/>
  <c r="GM232" i="2" a="1"/>
  <c r="GM232" i="2"/>
  <c r="GM332" i="2"/>
  <c r="GM248" i="2" a="1"/>
  <c r="GM248" i="2"/>
  <c r="GM333" i="2"/>
  <c r="GM264" i="2" a="1"/>
  <c r="GM264" i="2"/>
  <c r="GM334" i="2"/>
  <c r="GM280" i="2" a="1"/>
  <c r="GM280" i="2"/>
  <c r="GM335" i="2"/>
  <c r="GM296" i="2" a="1"/>
  <c r="GM296" i="2"/>
  <c r="GM336" i="2"/>
  <c r="GM312" i="2" a="1"/>
  <c r="GM312" i="2"/>
  <c r="GM337" i="2"/>
  <c r="GM338" i="2"/>
  <c r="GM339" i="2"/>
  <c r="GN168" i="2" a="1"/>
  <c r="GN168" i="2"/>
  <c r="GN164" i="2"/>
  <c r="GN328" i="2"/>
  <c r="GN184" i="2" a="1"/>
  <c r="GN184" i="2"/>
  <c r="GN329" i="2"/>
  <c r="GN200" i="2" a="1"/>
  <c r="GN200" i="2"/>
  <c r="GN330" i="2"/>
  <c r="GN216" i="2" a="1"/>
  <c r="GN216" i="2"/>
  <c r="GN331" i="2"/>
  <c r="GN232" i="2" a="1"/>
  <c r="GN232" i="2"/>
  <c r="GN332" i="2"/>
  <c r="GN248" i="2" a="1"/>
  <c r="GN248" i="2"/>
  <c r="GN333" i="2"/>
  <c r="GN264" i="2" a="1"/>
  <c r="GN264" i="2"/>
  <c r="GN334" i="2"/>
  <c r="GN280" i="2" a="1"/>
  <c r="GN280" i="2"/>
  <c r="GN335" i="2"/>
  <c r="GN296" i="2" a="1"/>
  <c r="GN296" i="2"/>
  <c r="GN336" i="2"/>
  <c r="GN312" i="2" a="1"/>
  <c r="GN312" i="2"/>
  <c r="GN337" i="2"/>
  <c r="GN338" i="2"/>
  <c r="GN339" i="2"/>
  <c r="GO168" i="2" a="1"/>
  <c r="GO168" i="2"/>
  <c r="GO164" i="2"/>
  <c r="GO328" i="2"/>
  <c r="GO184" i="2" a="1"/>
  <c r="GO184" i="2"/>
  <c r="GO329" i="2"/>
  <c r="GO200" i="2" a="1"/>
  <c r="GO200" i="2"/>
  <c r="GO330" i="2"/>
  <c r="GO216" i="2" a="1"/>
  <c r="GO216" i="2"/>
  <c r="GO331" i="2"/>
  <c r="GO232" i="2" a="1"/>
  <c r="GO232" i="2"/>
  <c r="GO332" i="2"/>
  <c r="GO248" i="2" a="1"/>
  <c r="GO248" i="2"/>
  <c r="GO333" i="2"/>
  <c r="GO264" i="2" a="1"/>
  <c r="GO264" i="2"/>
  <c r="GO334" i="2"/>
  <c r="GO280" i="2" a="1"/>
  <c r="GO280" i="2"/>
  <c r="GO335" i="2"/>
  <c r="GO296" i="2" a="1"/>
  <c r="GO296" i="2"/>
  <c r="GO336" i="2"/>
  <c r="GO312" i="2" a="1"/>
  <c r="GO312" i="2"/>
  <c r="GO337" i="2"/>
  <c r="GO338" i="2"/>
  <c r="GO339" i="2"/>
  <c r="GP168" i="2" a="1"/>
  <c r="GP168" i="2"/>
  <c r="GP164" i="2"/>
  <c r="GP328" i="2"/>
  <c r="GP184" i="2" a="1"/>
  <c r="GP184" i="2"/>
  <c r="GP329" i="2"/>
  <c r="GP200" i="2" a="1"/>
  <c r="GP200" i="2"/>
  <c r="GP330" i="2"/>
  <c r="GP216" i="2" a="1"/>
  <c r="GP216" i="2"/>
  <c r="GP331" i="2"/>
  <c r="GP232" i="2" a="1"/>
  <c r="GP232" i="2"/>
  <c r="GP332" i="2"/>
  <c r="GP248" i="2" a="1"/>
  <c r="GP248" i="2"/>
  <c r="GP333" i="2"/>
  <c r="GP264" i="2" a="1"/>
  <c r="GP264" i="2"/>
  <c r="GP334" i="2"/>
  <c r="GP280" i="2" a="1"/>
  <c r="GP280" i="2"/>
  <c r="GP335" i="2"/>
  <c r="GP296" i="2" a="1"/>
  <c r="GP296" i="2"/>
  <c r="GP336" i="2"/>
  <c r="GP312" i="2" a="1"/>
  <c r="GP312" i="2"/>
  <c r="GP337" i="2"/>
  <c r="GP338" i="2"/>
  <c r="GP339" i="2"/>
  <c r="GQ168" i="2" a="1"/>
  <c r="GQ168" i="2"/>
  <c r="GQ164" i="2"/>
  <c r="GQ328" i="2"/>
  <c r="GQ184" i="2" a="1"/>
  <c r="GQ184" i="2"/>
  <c r="GQ329" i="2"/>
  <c r="GQ200" i="2" a="1"/>
  <c r="GQ200" i="2"/>
  <c r="GQ330" i="2"/>
  <c r="GQ216" i="2" a="1"/>
  <c r="GQ216" i="2"/>
  <c r="GQ331" i="2"/>
  <c r="GQ232" i="2" a="1"/>
  <c r="GQ232" i="2"/>
  <c r="GQ332" i="2"/>
  <c r="GQ248" i="2" a="1"/>
  <c r="GQ248" i="2"/>
  <c r="GQ333" i="2"/>
  <c r="GQ264" i="2" a="1"/>
  <c r="GQ264" i="2"/>
  <c r="GQ334" i="2"/>
  <c r="GQ280" i="2" a="1"/>
  <c r="GQ280" i="2"/>
  <c r="GQ335" i="2"/>
  <c r="GQ296" i="2" a="1"/>
  <c r="GQ296" i="2"/>
  <c r="GQ336" i="2"/>
  <c r="GQ312" i="2" a="1"/>
  <c r="GQ312" i="2"/>
  <c r="GQ337" i="2"/>
  <c r="GQ338" i="2"/>
  <c r="GQ339" i="2"/>
  <c r="GR168" i="2" a="1"/>
  <c r="GR168" i="2"/>
  <c r="GR164" i="2"/>
  <c r="GR328" i="2"/>
  <c r="GR184" i="2" a="1"/>
  <c r="GR184" i="2"/>
  <c r="GR329" i="2"/>
  <c r="GR200" i="2" a="1"/>
  <c r="GR200" i="2"/>
  <c r="GR330" i="2"/>
  <c r="GR216" i="2" a="1"/>
  <c r="GR216" i="2"/>
  <c r="GR331" i="2"/>
  <c r="GR232" i="2" a="1"/>
  <c r="GR232" i="2"/>
  <c r="GR332" i="2"/>
  <c r="GR248" i="2" a="1"/>
  <c r="GR248" i="2"/>
  <c r="GR333" i="2"/>
  <c r="GR264" i="2" a="1"/>
  <c r="GR264" i="2"/>
  <c r="GR334" i="2"/>
  <c r="GR280" i="2" a="1"/>
  <c r="GR280" i="2"/>
  <c r="GR335" i="2"/>
  <c r="GR296" i="2" a="1"/>
  <c r="GR296" i="2"/>
  <c r="GR336" i="2"/>
  <c r="GR312" i="2" a="1"/>
  <c r="GR312" i="2"/>
  <c r="GR337" i="2"/>
  <c r="GR338" i="2"/>
  <c r="GR339" i="2"/>
  <c r="GS168" i="2" a="1"/>
  <c r="GS168" i="2"/>
  <c r="GS164" i="2"/>
  <c r="GS328" i="2"/>
  <c r="GS184" i="2" a="1"/>
  <c r="GS184" i="2"/>
  <c r="GS329" i="2"/>
  <c r="GS200" i="2" a="1"/>
  <c r="GS200" i="2"/>
  <c r="GS330" i="2"/>
  <c r="GS216" i="2" a="1"/>
  <c r="GS216" i="2"/>
  <c r="GS331" i="2"/>
  <c r="GS232" i="2" a="1"/>
  <c r="GS232" i="2"/>
  <c r="GS332" i="2"/>
  <c r="GS248" i="2" a="1"/>
  <c r="GS248" i="2"/>
  <c r="GS333" i="2"/>
  <c r="GS264" i="2" a="1"/>
  <c r="GS264" i="2"/>
  <c r="GS334" i="2"/>
  <c r="GS280" i="2" a="1"/>
  <c r="GS280" i="2"/>
  <c r="GS335" i="2"/>
  <c r="GS296" i="2" a="1"/>
  <c r="GS296" i="2"/>
  <c r="GS336" i="2"/>
  <c r="GS312" i="2" a="1"/>
  <c r="GS312" i="2"/>
  <c r="GS337" i="2"/>
  <c r="GS338" i="2"/>
  <c r="GS339" i="2"/>
  <c r="GT168" i="2" a="1"/>
  <c r="GT168" i="2"/>
  <c r="GT164" i="2"/>
  <c r="GT328" i="2"/>
  <c r="GT184" i="2" a="1"/>
  <c r="GT184" i="2"/>
  <c r="GT329" i="2"/>
  <c r="GT200" i="2" a="1"/>
  <c r="GT200" i="2"/>
  <c r="GT330" i="2"/>
  <c r="GT216" i="2" a="1"/>
  <c r="GT216" i="2"/>
  <c r="GT331" i="2"/>
  <c r="GT232" i="2" a="1"/>
  <c r="GT232" i="2"/>
  <c r="GT332" i="2"/>
  <c r="GT248" i="2" a="1"/>
  <c r="GT248" i="2"/>
  <c r="GT333" i="2"/>
  <c r="GT264" i="2" a="1"/>
  <c r="GT264" i="2"/>
  <c r="GT334" i="2"/>
  <c r="GT280" i="2" a="1"/>
  <c r="GT280" i="2"/>
  <c r="GT335" i="2"/>
  <c r="GT296" i="2" a="1"/>
  <c r="GT296" i="2"/>
  <c r="GT336" i="2"/>
  <c r="GT312" i="2" a="1"/>
  <c r="GT312" i="2"/>
  <c r="GT337" i="2"/>
  <c r="GT338" i="2"/>
  <c r="GT339" i="2"/>
  <c r="GU168" i="2" a="1"/>
  <c r="GU168" i="2"/>
  <c r="GU164" i="2"/>
  <c r="GU328" i="2"/>
  <c r="GU184" i="2" a="1"/>
  <c r="GU184" i="2"/>
  <c r="GU329" i="2"/>
  <c r="GU200" i="2" a="1"/>
  <c r="GU200" i="2"/>
  <c r="GU330" i="2"/>
  <c r="GU216" i="2" a="1"/>
  <c r="GU216" i="2"/>
  <c r="GU331" i="2"/>
  <c r="GU232" i="2" a="1"/>
  <c r="GU232" i="2"/>
  <c r="GU332" i="2"/>
  <c r="GU248" i="2" a="1"/>
  <c r="GU248" i="2"/>
  <c r="GU333" i="2"/>
  <c r="GU264" i="2" a="1"/>
  <c r="GU264" i="2"/>
  <c r="GU334" i="2"/>
  <c r="GU280" i="2" a="1"/>
  <c r="GU280" i="2"/>
  <c r="GU335" i="2"/>
  <c r="GU296" i="2" a="1"/>
  <c r="GU296" i="2"/>
  <c r="GU336" i="2"/>
  <c r="GU312" i="2" a="1"/>
  <c r="GU312" i="2"/>
  <c r="GU337" i="2"/>
  <c r="GU338" i="2"/>
  <c r="GU339" i="2"/>
  <c r="GV168" i="2" a="1"/>
  <c r="GV168" i="2"/>
  <c r="GV164" i="2"/>
  <c r="GV328" i="2"/>
  <c r="GV184" i="2" a="1"/>
  <c r="GV184" i="2"/>
  <c r="GV329" i="2"/>
  <c r="GV200" i="2" a="1"/>
  <c r="GV200" i="2"/>
  <c r="GV330" i="2"/>
  <c r="GV216" i="2" a="1"/>
  <c r="GV216" i="2"/>
  <c r="GV331" i="2"/>
  <c r="GV232" i="2" a="1"/>
  <c r="GV232" i="2"/>
  <c r="GV332" i="2"/>
  <c r="GV248" i="2" a="1"/>
  <c r="GV248" i="2"/>
  <c r="GV333" i="2"/>
  <c r="GV264" i="2" a="1"/>
  <c r="GV264" i="2"/>
  <c r="GV334" i="2"/>
  <c r="GV280" i="2" a="1"/>
  <c r="GV280" i="2"/>
  <c r="GV335" i="2"/>
  <c r="GV296" i="2" a="1"/>
  <c r="GV296" i="2"/>
  <c r="GV336" i="2"/>
  <c r="GV312" i="2" a="1"/>
  <c r="GV312" i="2"/>
  <c r="GV337" i="2"/>
  <c r="GV338" i="2"/>
  <c r="GV339" i="2"/>
  <c r="GW168" i="2" a="1"/>
  <c r="GW168" i="2"/>
  <c r="GW164" i="2"/>
  <c r="GW328" i="2"/>
  <c r="GW184" i="2" a="1"/>
  <c r="GW184" i="2"/>
  <c r="GW329" i="2"/>
  <c r="GW200" i="2" a="1"/>
  <c r="GW200" i="2"/>
  <c r="GW330" i="2"/>
  <c r="GW216" i="2" a="1"/>
  <c r="GW216" i="2"/>
  <c r="GW331" i="2"/>
  <c r="GW232" i="2" a="1"/>
  <c r="GW232" i="2"/>
  <c r="GW332" i="2"/>
  <c r="GW248" i="2" a="1"/>
  <c r="GW248" i="2"/>
  <c r="GW333" i="2"/>
  <c r="GW264" i="2" a="1"/>
  <c r="GW264" i="2"/>
  <c r="GW334" i="2"/>
  <c r="GW280" i="2" a="1"/>
  <c r="GW280" i="2"/>
  <c r="GW335" i="2"/>
  <c r="GW296" i="2" a="1"/>
  <c r="GW296" i="2"/>
  <c r="GW336" i="2"/>
  <c r="GW312" i="2" a="1"/>
  <c r="GW312" i="2"/>
  <c r="GW337" i="2"/>
  <c r="GW338" i="2"/>
  <c r="GW339" i="2"/>
  <c r="GX168" i="2" a="1"/>
  <c r="GX168" i="2"/>
  <c r="GX164" i="2"/>
  <c r="GX328" i="2"/>
  <c r="GX184" i="2" a="1"/>
  <c r="GX184" i="2"/>
  <c r="GX329" i="2"/>
  <c r="GX200" i="2" a="1"/>
  <c r="GX200" i="2"/>
  <c r="GX330" i="2"/>
  <c r="GX216" i="2" a="1"/>
  <c r="GX216" i="2"/>
  <c r="GX331" i="2"/>
  <c r="GX232" i="2" a="1"/>
  <c r="GX232" i="2"/>
  <c r="GX332" i="2"/>
  <c r="GX248" i="2" a="1"/>
  <c r="GX248" i="2"/>
  <c r="GX333" i="2"/>
  <c r="GX264" i="2" a="1"/>
  <c r="GX264" i="2"/>
  <c r="GX334" i="2"/>
  <c r="GX280" i="2" a="1"/>
  <c r="GX280" i="2"/>
  <c r="GX335" i="2"/>
  <c r="GX296" i="2" a="1"/>
  <c r="GX296" i="2"/>
  <c r="GX336" i="2"/>
  <c r="GX312" i="2" a="1"/>
  <c r="GX312" i="2"/>
  <c r="GX337" i="2"/>
  <c r="GX338" i="2"/>
  <c r="GX339" i="2"/>
  <c r="GY168" i="2" a="1"/>
  <c r="GY168" i="2"/>
  <c r="GY164" i="2"/>
  <c r="GY328" i="2"/>
  <c r="GY184" i="2" a="1"/>
  <c r="GY184" i="2"/>
  <c r="GY329" i="2"/>
  <c r="GY200" i="2" a="1"/>
  <c r="GY200" i="2"/>
  <c r="GY330" i="2"/>
  <c r="GY216" i="2" a="1"/>
  <c r="GY216" i="2"/>
  <c r="GY331" i="2"/>
  <c r="GY232" i="2" a="1"/>
  <c r="GY232" i="2"/>
  <c r="GY332" i="2"/>
  <c r="GY248" i="2" a="1"/>
  <c r="GY248" i="2"/>
  <c r="GY333" i="2"/>
  <c r="GY264" i="2" a="1"/>
  <c r="GY264" i="2"/>
  <c r="GY334" i="2"/>
  <c r="GY280" i="2" a="1"/>
  <c r="GY280" i="2"/>
  <c r="GY335" i="2"/>
  <c r="GY296" i="2" a="1"/>
  <c r="GY296" i="2"/>
  <c r="GY336" i="2"/>
  <c r="GY312" i="2" a="1"/>
  <c r="GY312" i="2"/>
  <c r="GY337" i="2"/>
  <c r="GY338" i="2"/>
  <c r="GY339" i="2"/>
  <c r="GZ168" i="2" a="1"/>
  <c r="GZ168" i="2"/>
  <c r="GZ164" i="2"/>
  <c r="GZ328" i="2"/>
  <c r="GZ184" i="2" a="1"/>
  <c r="GZ184" i="2"/>
  <c r="GZ329" i="2"/>
  <c r="GZ200" i="2" a="1"/>
  <c r="GZ200" i="2"/>
  <c r="GZ330" i="2"/>
  <c r="GZ216" i="2" a="1"/>
  <c r="GZ216" i="2"/>
  <c r="GZ331" i="2"/>
  <c r="GZ232" i="2" a="1"/>
  <c r="GZ232" i="2"/>
  <c r="GZ332" i="2"/>
  <c r="GZ248" i="2" a="1"/>
  <c r="GZ248" i="2"/>
  <c r="GZ333" i="2"/>
  <c r="GZ264" i="2" a="1"/>
  <c r="GZ264" i="2"/>
  <c r="GZ334" i="2"/>
  <c r="GZ280" i="2" a="1"/>
  <c r="GZ280" i="2"/>
  <c r="GZ335" i="2"/>
  <c r="GZ296" i="2" a="1"/>
  <c r="GZ296" i="2"/>
  <c r="GZ336" i="2"/>
  <c r="GZ312" i="2" a="1"/>
  <c r="GZ312" i="2"/>
  <c r="GZ337" i="2"/>
  <c r="GZ338" i="2"/>
  <c r="GZ339" i="2"/>
  <c r="HA168" i="2" a="1"/>
  <c r="HA168" i="2"/>
  <c r="HA164" i="2"/>
  <c r="HA328" i="2"/>
  <c r="HA184" i="2" a="1"/>
  <c r="HA184" i="2"/>
  <c r="HA329" i="2"/>
  <c r="HA200" i="2" a="1"/>
  <c r="HA200" i="2"/>
  <c r="HA330" i="2"/>
  <c r="HA216" i="2" a="1"/>
  <c r="HA216" i="2"/>
  <c r="HA331" i="2"/>
  <c r="HA232" i="2" a="1"/>
  <c r="HA232" i="2"/>
  <c r="HA332" i="2"/>
  <c r="HA248" i="2" a="1"/>
  <c r="HA248" i="2"/>
  <c r="HA333" i="2"/>
  <c r="HA264" i="2" a="1"/>
  <c r="HA264" i="2"/>
  <c r="HA334" i="2"/>
  <c r="HA280" i="2" a="1"/>
  <c r="HA280" i="2"/>
  <c r="HA335" i="2"/>
  <c r="HA296" i="2" a="1"/>
  <c r="HA296" i="2"/>
  <c r="HA336" i="2"/>
  <c r="HA312" i="2" a="1"/>
  <c r="HA312" i="2"/>
  <c r="HA337" i="2"/>
  <c r="HA338" i="2"/>
  <c r="HA339" i="2"/>
  <c r="HB168" i="2" a="1"/>
  <c r="HB168" i="2"/>
  <c r="HB164" i="2"/>
  <c r="HB328" i="2"/>
  <c r="HB184" i="2" a="1"/>
  <c r="HB184" i="2"/>
  <c r="HB329" i="2"/>
  <c r="HB200" i="2" a="1"/>
  <c r="HB200" i="2"/>
  <c r="HB330" i="2"/>
  <c r="HB216" i="2" a="1"/>
  <c r="HB216" i="2"/>
  <c r="HB331" i="2"/>
  <c r="HB232" i="2" a="1"/>
  <c r="HB232" i="2"/>
  <c r="HB332" i="2"/>
  <c r="HB248" i="2" a="1"/>
  <c r="HB248" i="2"/>
  <c r="HB333" i="2"/>
  <c r="HB264" i="2" a="1"/>
  <c r="HB264" i="2"/>
  <c r="HB334" i="2"/>
  <c r="HB280" i="2" a="1"/>
  <c r="HB280" i="2"/>
  <c r="HB335" i="2"/>
  <c r="HB296" i="2" a="1"/>
  <c r="HB296" i="2"/>
  <c r="HB336" i="2"/>
  <c r="HB312" i="2" a="1"/>
  <c r="HB312" i="2"/>
  <c r="HB337" i="2"/>
  <c r="HB338" i="2"/>
  <c r="HB339" i="2"/>
  <c r="HC168" i="2" a="1"/>
  <c r="HC168" i="2"/>
  <c r="HC164" i="2"/>
  <c r="HC328" i="2"/>
  <c r="HC184" i="2" a="1"/>
  <c r="HC184" i="2"/>
  <c r="HC329" i="2"/>
  <c r="HC200" i="2" a="1"/>
  <c r="HC200" i="2"/>
  <c r="HC330" i="2"/>
  <c r="HC216" i="2" a="1"/>
  <c r="HC216" i="2"/>
  <c r="HC331" i="2"/>
  <c r="HC232" i="2" a="1"/>
  <c r="HC232" i="2"/>
  <c r="HC332" i="2"/>
  <c r="HC248" i="2" a="1"/>
  <c r="HC248" i="2"/>
  <c r="HC333" i="2"/>
  <c r="HC264" i="2" a="1"/>
  <c r="HC264" i="2"/>
  <c r="HC334" i="2"/>
  <c r="HC280" i="2" a="1"/>
  <c r="HC280" i="2"/>
  <c r="HC335" i="2"/>
  <c r="HC296" i="2" a="1"/>
  <c r="HC296" i="2"/>
  <c r="HC336" i="2"/>
  <c r="HC312" i="2" a="1"/>
  <c r="HC312" i="2"/>
  <c r="HC337" i="2"/>
  <c r="HC338" i="2"/>
  <c r="HC339" i="2"/>
  <c r="HD168" i="2" a="1"/>
  <c r="HD168" i="2"/>
  <c r="HD164" i="2"/>
  <c r="HD328" i="2"/>
  <c r="HD184" i="2" a="1"/>
  <c r="HD184" i="2"/>
  <c r="HD329" i="2"/>
  <c r="HD200" i="2" a="1"/>
  <c r="HD200" i="2"/>
  <c r="HD330" i="2"/>
  <c r="HD216" i="2" a="1"/>
  <c r="HD216" i="2"/>
  <c r="HD331" i="2"/>
  <c r="HD232" i="2" a="1"/>
  <c r="HD232" i="2"/>
  <c r="HD332" i="2"/>
  <c r="HD248" i="2" a="1"/>
  <c r="HD248" i="2"/>
  <c r="HD333" i="2"/>
  <c r="HD264" i="2" a="1"/>
  <c r="HD264" i="2"/>
  <c r="HD334" i="2"/>
  <c r="HD280" i="2" a="1"/>
  <c r="HD280" i="2"/>
  <c r="HD335" i="2"/>
  <c r="HD296" i="2" a="1"/>
  <c r="HD296" i="2"/>
  <c r="HD336" i="2"/>
  <c r="HD312" i="2" a="1"/>
  <c r="HD312" i="2"/>
  <c r="HD337" i="2"/>
  <c r="HD338" i="2"/>
  <c r="HD339" i="2"/>
  <c r="HE168" i="2" a="1"/>
  <c r="HE168" i="2"/>
  <c r="HE164" i="2"/>
  <c r="HE328" i="2"/>
  <c r="HE184" i="2" a="1"/>
  <c r="HE184" i="2"/>
  <c r="HE329" i="2"/>
  <c r="HE200" i="2" a="1"/>
  <c r="HE200" i="2"/>
  <c r="HE330" i="2"/>
  <c r="HE216" i="2" a="1"/>
  <c r="HE216" i="2"/>
  <c r="HE331" i="2"/>
  <c r="HE232" i="2" a="1"/>
  <c r="HE232" i="2"/>
  <c r="HE332" i="2"/>
  <c r="HE248" i="2" a="1"/>
  <c r="HE248" i="2"/>
  <c r="HE333" i="2"/>
  <c r="HE264" i="2" a="1"/>
  <c r="HE264" i="2"/>
  <c r="HE334" i="2"/>
  <c r="HE280" i="2" a="1"/>
  <c r="HE280" i="2"/>
  <c r="HE335" i="2"/>
  <c r="HE296" i="2" a="1"/>
  <c r="HE296" i="2"/>
  <c r="HE336" i="2"/>
  <c r="HE312" i="2" a="1"/>
  <c r="HE312" i="2"/>
  <c r="HE337" i="2"/>
  <c r="HE338" i="2"/>
  <c r="HE339" i="2"/>
  <c r="HF168" i="2" a="1"/>
  <c r="HF168" i="2"/>
  <c r="HF164" i="2"/>
  <c r="HF328" i="2"/>
  <c r="HF184" i="2" a="1"/>
  <c r="HF184" i="2"/>
  <c r="HF329" i="2"/>
  <c r="HF200" i="2" a="1"/>
  <c r="HF200" i="2"/>
  <c r="HF330" i="2"/>
  <c r="HF216" i="2" a="1"/>
  <c r="HF216" i="2"/>
  <c r="HF331" i="2"/>
  <c r="HF232" i="2" a="1"/>
  <c r="HF232" i="2"/>
  <c r="HF332" i="2"/>
  <c r="HF248" i="2" a="1"/>
  <c r="HF248" i="2"/>
  <c r="HF333" i="2"/>
  <c r="HF264" i="2" a="1"/>
  <c r="HF264" i="2"/>
  <c r="HF334" i="2"/>
  <c r="HF280" i="2" a="1"/>
  <c r="HF280" i="2"/>
  <c r="HF335" i="2"/>
  <c r="HF296" i="2" a="1"/>
  <c r="HF296" i="2"/>
  <c r="HF336" i="2"/>
  <c r="HF312" i="2" a="1"/>
  <c r="HF312" i="2"/>
  <c r="HF337" i="2"/>
  <c r="HF338" i="2"/>
  <c r="HF339" i="2"/>
  <c r="HG168" i="2" a="1"/>
  <c r="HG168" i="2"/>
  <c r="HG164" i="2"/>
  <c r="HG328" i="2"/>
  <c r="HG184" i="2" a="1"/>
  <c r="HG184" i="2"/>
  <c r="HG329" i="2"/>
  <c r="HG200" i="2" a="1"/>
  <c r="HG200" i="2"/>
  <c r="HG330" i="2"/>
  <c r="HG216" i="2" a="1"/>
  <c r="HG216" i="2"/>
  <c r="HG331" i="2"/>
  <c r="HG232" i="2" a="1"/>
  <c r="HG232" i="2"/>
  <c r="HG332" i="2"/>
  <c r="HG248" i="2" a="1"/>
  <c r="HG248" i="2"/>
  <c r="HG333" i="2"/>
  <c r="HG264" i="2" a="1"/>
  <c r="HG264" i="2"/>
  <c r="HG334" i="2"/>
  <c r="HG280" i="2" a="1"/>
  <c r="HG280" i="2"/>
  <c r="HG335" i="2"/>
  <c r="HG296" i="2" a="1"/>
  <c r="HG296" i="2"/>
  <c r="HG336" i="2"/>
  <c r="HG312" i="2" a="1"/>
  <c r="HG312" i="2"/>
  <c r="HG337" i="2"/>
  <c r="HG338" i="2"/>
  <c r="HG339" i="2"/>
  <c r="HH168" i="2" a="1"/>
  <c r="HH168" i="2"/>
  <c r="HH164" i="2"/>
  <c r="HH328" i="2"/>
  <c r="HH184" i="2" a="1"/>
  <c r="HH184" i="2"/>
  <c r="HH329" i="2"/>
  <c r="HH200" i="2" a="1"/>
  <c r="HH200" i="2"/>
  <c r="HH330" i="2"/>
  <c r="HH216" i="2" a="1"/>
  <c r="HH216" i="2"/>
  <c r="HH331" i="2"/>
  <c r="HH232" i="2" a="1"/>
  <c r="HH232" i="2"/>
  <c r="HH332" i="2"/>
  <c r="HH248" i="2" a="1"/>
  <c r="HH248" i="2"/>
  <c r="HH333" i="2"/>
  <c r="HH264" i="2" a="1"/>
  <c r="HH264" i="2"/>
  <c r="HH334" i="2"/>
  <c r="HH280" i="2" a="1"/>
  <c r="HH280" i="2"/>
  <c r="HH335" i="2"/>
  <c r="HH296" i="2" a="1"/>
  <c r="HH296" i="2"/>
  <c r="HH336" i="2"/>
  <c r="HH312" i="2" a="1"/>
  <c r="HH312" i="2"/>
  <c r="HH337" i="2"/>
  <c r="HH338" i="2"/>
  <c r="HH339" i="2"/>
  <c r="HI168" i="2" a="1"/>
  <c r="HI168" i="2"/>
  <c r="HI164" i="2"/>
  <c r="HI328" i="2"/>
  <c r="HI184" i="2" a="1"/>
  <c r="HI184" i="2"/>
  <c r="HI329" i="2"/>
  <c r="HI200" i="2" a="1"/>
  <c r="HI200" i="2"/>
  <c r="HI330" i="2"/>
  <c r="HI216" i="2" a="1"/>
  <c r="HI216" i="2"/>
  <c r="HI331" i="2"/>
  <c r="HI232" i="2" a="1"/>
  <c r="HI232" i="2"/>
  <c r="HI332" i="2"/>
  <c r="HI248" i="2" a="1"/>
  <c r="HI248" i="2"/>
  <c r="HI333" i="2"/>
  <c r="HI264" i="2" a="1"/>
  <c r="HI264" i="2"/>
  <c r="HI334" i="2"/>
  <c r="HI280" i="2" a="1"/>
  <c r="HI280" i="2"/>
  <c r="HI335" i="2"/>
  <c r="HI296" i="2" a="1"/>
  <c r="HI296" i="2"/>
  <c r="HI336" i="2"/>
  <c r="HI312" i="2" a="1"/>
  <c r="HI312" i="2"/>
  <c r="HI337" i="2"/>
  <c r="HI338" i="2"/>
  <c r="HI339" i="2"/>
  <c r="HJ168" i="2" a="1"/>
  <c r="HJ168" i="2"/>
  <c r="HJ164" i="2"/>
  <c r="HJ328" i="2"/>
  <c r="HJ184" i="2" a="1"/>
  <c r="HJ184" i="2"/>
  <c r="HJ329" i="2"/>
  <c r="HJ200" i="2" a="1"/>
  <c r="HJ200" i="2"/>
  <c r="HJ330" i="2"/>
  <c r="HJ216" i="2" a="1"/>
  <c r="HJ216" i="2"/>
  <c r="HJ331" i="2"/>
  <c r="HJ232" i="2" a="1"/>
  <c r="HJ232" i="2"/>
  <c r="HJ332" i="2"/>
  <c r="HJ248" i="2" a="1"/>
  <c r="HJ248" i="2"/>
  <c r="HJ333" i="2"/>
  <c r="HJ264" i="2" a="1"/>
  <c r="HJ264" i="2"/>
  <c r="HJ334" i="2"/>
  <c r="HJ280" i="2" a="1"/>
  <c r="HJ280" i="2"/>
  <c r="HJ335" i="2"/>
  <c r="HJ296" i="2" a="1"/>
  <c r="HJ296" i="2"/>
  <c r="HJ336" i="2"/>
  <c r="HJ312" i="2" a="1"/>
  <c r="HJ312" i="2"/>
  <c r="HJ337" i="2"/>
  <c r="HJ338" i="2"/>
  <c r="HJ339" i="2"/>
  <c r="HK168" i="2" a="1"/>
  <c r="HK168" i="2"/>
  <c r="HK164" i="2"/>
  <c r="HK328" i="2"/>
  <c r="HK184" i="2" a="1"/>
  <c r="HK184" i="2"/>
  <c r="HK329" i="2"/>
  <c r="HK200" i="2" a="1"/>
  <c r="HK200" i="2"/>
  <c r="HK330" i="2"/>
  <c r="HK216" i="2" a="1"/>
  <c r="HK216" i="2"/>
  <c r="HK331" i="2"/>
  <c r="HK232" i="2" a="1"/>
  <c r="HK232" i="2"/>
  <c r="HK332" i="2"/>
  <c r="HK248" i="2" a="1"/>
  <c r="HK248" i="2"/>
  <c r="HK333" i="2"/>
  <c r="HK264" i="2" a="1"/>
  <c r="HK264" i="2"/>
  <c r="HK334" i="2"/>
  <c r="HK280" i="2" a="1"/>
  <c r="HK280" i="2"/>
  <c r="HK335" i="2"/>
  <c r="HK296" i="2" a="1"/>
  <c r="HK296" i="2"/>
  <c r="HK336" i="2"/>
  <c r="HK312" i="2" a="1"/>
  <c r="HK312" i="2"/>
  <c r="HK337" i="2"/>
  <c r="HK338" i="2"/>
  <c r="HK339" i="2"/>
  <c r="HL168" i="2" a="1"/>
  <c r="HL168" i="2"/>
  <c r="HL164" i="2"/>
  <c r="HL328" i="2"/>
  <c r="HL184" i="2" a="1"/>
  <c r="HL184" i="2"/>
  <c r="HL329" i="2"/>
  <c r="HL200" i="2" a="1"/>
  <c r="HL200" i="2"/>
  <c r="HL330" i="2"/>
  <c r="HL216" i="2" a="1"/>
  <c r="HL216" i="2"/>
  <c r="HL331" i="2"/>
  <c r="HL232" i="2" a="1"/>
  <c r="HL232" i="2"/>
  <c r="HL332" i="2"/>
  <c r="HL248" i="2" a="1"/>
  <c r="HL248" i="2"/>
  <c r="HL333" i="2"/>
  <c r="HL264" i="2" a="1"/>
  <c r="HL264" i="2"/>
  <c r="HL334" i="2"/>
  <c r="HL280" i="2" a="1"/>
  <c r="HL280" i="2"/>
  <c r="HL335" i="2"/>
  <c r="HL296" i="2" a="1"/>
  <c r="HL296" i="2"/>
  <c r="HL336" i="2"/>
  <c r="HL312" i="2" a="1"/>
  <c r="HL312" i="2"/>
  <c r="HL337" i="2"/>
  <c r="HL338" i="2"/>
  <c r="HL339" i="2"/>
  <c r="HM168" i="2" a="1"/>
  <c r="HM168" i="2"/>
  <c r="HM164" i="2"/>
  <c r="HM328" i="2"/>
  <c r="HM184" i="2" a="1"/>
  <c r="HM184" i="2"/>
  <c r="HM329" i="2"/>
  <c r="HM200" i="2" a="1"/>
  <c r="HM200" i="2"/>
  <c r="HM330" i="2"/>
  <c r="HM216" i="2" a="1"/>
  <c r="HM216" i="2"/>
  <c r="HM331" i="2"/>
  <c r="HM232" i="2" a="1"/>
  <c r="HM232" i="2"/>
  <c r="HM332" i="2"/>
  <c r="HM248" i="2" a="1"/>
  <c r="HM248" i="2"/>
  <c r="HM333" i="2"/>
  <c r="HM264" i="2" a="1"/>
  <c r="HM264" i="2"/>
  <c r="HM334" i="2"/>
  <c r="HM280" i="2" a="1"/>
  <c r="HM280" i="2"/>
  <c r="HM335" i="2"/>
  <c r="HM296" i="2" a="1"/>
  <c r="HM296" i="2"/>
  <c r="HM336" i="2"/>
  <c r="HM312" i="2" a="1"/>
  <c r="HM312" i="2"/>
  <c r="HM337" i="2"/>
  <c r="HM338" i="2"/>
  <c r="HM339" i="2"/>
  <c r="HN168" i="2" a="1"/>
  <c r="HN168" i="2"/>
  <c r="HN164" i="2"/>
  <c r="HN328" i="2"/>
  <c r="HN184" i="2" a="1"/>
  <c r="HN184" i="2"/>
  <c r="HN329" i="2"/>
  <c r="HN200" i="2" a="1"/>
  <c r="HN200" i="2"/>
  <c r="HN330" i="2"/>
  <c r="HN216" i="2" a="1"/>
  <c r="HN216" i="2"/>
  <c r="HN331" i="2"/>
  <c r="HN232" i="2" a="1"/>
  <c r="HN232" i="2"/>
  <c r="HN332" i="2"/>
  <c r="HN248" i="2" a="1"/>
  <c r="HN248" i="2"/>
  <c r="HN333" i="2"/>
  <c r="HN264" i="2" a="1"/>
  <c r="HN264" i="2"/>
  <c r="HN334" i="2"/>
  <c r="HN280" i="2" a="1"/>
  <c r="HN280" i="2"/>
  <c r="HN335" i="2"/>
  <c r="HN296" i="2" a="1"/>
  <c r="HN296" i="2"/>
  <c r="HN336" i="2"/>
  <c r="HN312" i="2" a="1"/>
  <c r="HN312" i="2"/>
  <c r="HN337" i="2"/>
  <c r="HN338" i="2"/>
  <c r="HN339" i="2"/>
  <c r="HO168" i="2" a="1"/>
  <c r="HO168" i="2"/>
  <c r="HO164" i="2"/>
  <c r="HO328" i="2"/>
  <c r="HO184" i="2" a="1"/>
  <c r="HO184" i="2"/>
  <c r="HO329" i="2"/>
  <c r="HO200" i="2" a="1"/>
  <c r="HO200" i="2"/>
  <c r="HO330" i="2"/>
  <c r="HO216" i="2" a="1"/>
  <c r="HO216" i="2"/>
  <c r="HO331" i="2"/>
  <c r="HO232" i="2" a="1"/>
  <c r="HO232" i="2"/>
  <c r="HO332" i="2"/>
  <c r="HO248" i="2" a="1"/>
  <c r="HO248" i="2"/>
  <c r="HO333" i="2"/>
  <c r="HO264" i="2" a="1"/>
  <c r="HO264" i="2"/>
  <c r="HO334" i="2"/>
  <c r="HO280" i="2" a="1"/>
  <c r="HO280" i="2"/>
  <c r="HO335" i="2"/>
  <c r="HO296" i="2" a="1"/>
  <c r="HO296" i="2"/>
  <c r="HO336" i="2"/>
  <c r="HO312" i="2" a="1"/>
  <c r="HO312" i="2"/>
  <c r="HO337" i="2"/>
  <c r="HO338" i="2"/>
  <c r="HO339" i="2"/>
  <c r="HP168" i="2" a="1"/>
  <c r="HP168" i="2"/>
  <c r="HP164" i="2"/>
  <c r="HP328" i="2"/>
  <c r="HP184" i="2" a="1"/>
  <c r="HP184" i="2"/>
  <c r="HP329" i="2"/>
  <c r="HP200" i="2" a="1"/>
  <c r="HP200" i="2"/>
  <c r="HP330" i="2"/>
  <c r="HP216" i="2" a="1"/>
  <c r="HP216" i="2"/>
  <c r="HP331" i="2"/>
  <c r="HP232" i="2" a="1"/>
  <c r="HP232" i="2"/>
  <c r="HP332" i="2"/>
  <c r="HP248" i="2" a="1"/>
  <c r="HP248" i="2"/>
  <c r="HP333" i="2"/>
  <c r="HP264" i="2" a="1"/>
  <c r="HP264" i="2"/>
  <c r="HP334" i="2"/>
  <c r="HP280" i="2" a="1"/>
  <c r="HP280" i="2"/>
  <c r="HP335" i="2"/>
  <c r="HP296" i="2" a="1"/>
  <c r="HP296" i="2"/>
  <c r="HP336" i="2"/>
  <c r="HP312" i="2" a="1"/>
  <c r="HP312" i="2"/>
  <c r="HP337" i="2"/>
  <c r="HP338" i="2"/>
  <c r="HP339" i="2"/>
  <c r="HQ168" i="2" a="1"/>
  <c r="HQ168" i="2"/>
  <c r="HQ164" i="2"/>
  <c r="HQ328" i="2"/>
  <c r="HQ184" i="2" a="1"/>
  <c r="HQ184" i="2"/>
  <c r="HQ329" i="2"/>
  <c r="HQ200" i="2" a="1"/>
  <c r="HQ200" i="2"/>
  <c r="HQ330" i="2"/>
  <c r="HQ216" i="2" a="1"/>
  <c r="HQ216" i="2"/>
  <c r="HQ331" i="2"/>
  <c r="HQ232" i="2" a="1"/>
  <c r="HQ232" i="2"/>
  <c r="HQ332" i="2"/>
  <c r="HQ248" i="2" a="1"/>
  <c r="HQ248" i="2"/>
  <c r="HQ333" i="2"/>
  <c r="HQ264" i="2" a="1"/>
  <c r="HQ264" i="2"/>
  <c r="HQ334" i="2"/>
  <c r="HQ280" i="2" a="1"/>
  <c r="HQ280" i="2"/>
  <c r="HQ335" i="2"/>
  <c r="HQ296" i="2" a="1"/>
  <c r="HQ296" i="2"/>
  <c r="HQ336" i="2"/>
  <c r="HQ312" i="2" a="1"/>
  <c r="HQ312" i="2"/>
  <c r="HQ337" i="2"/>
  <c r="HQ338" i="2"/>
  <c r="HQ339" i="2"/>
  <c r="HR168" i="2" a="1"/>
  <c r="HR168" i="2"/>
  <c r="HR164" i="2"/>
  <c r="HR328" i="2"/>
  <c r="HR184" i="2" a="1"/>
  <c r="HR184" i="2"/>
  <c r="HR329" i="2"/>
  <c r="HR200" i="2" a="1"/>
  <c r="HR200" i="2"/>
  <c r="HR330" i="2"/>
  <c r="HR216" i="2" a="1"/>
  <c r="HR216" i="2"/>
  <c r="HR331" i="2"/>
  <c r="HR232" i="2" a="1"/>
  <c r="HR232" i="2"/>
  <c r="HR332" i="2"/>
  <c r="HR248" i="2" a="1"/>
  <c r="HR248" i="2"/>
  <c r="HR333" i="2"/>
  <c r="HR264" i="2" a="1"/>
  <c r="HR264" i="2"/>
  <c r="HR334" i="2"/>
  <c r="HR280" i="2" a="1"/>
  <c r="HR280" i="2"/>
  <c r="HR335" i="2"/>
  <c r="HR296" i="2" a="1"/>
  <c r="HR296" i="2"/>
  <c r="HR336" i="2"/>
  <c r="HR312" i="2" a="1"/>
  <c r="HR312" i="2"/>
  <c r="HR337" i="2"/>
  <c r="HR338" i="2"/>
  <c r="HR339" i="2"/>
  <c r="HS168" i="2" a="1"/>
  <c r="HS168" i="2"/>
  <c r="HS164" i="2"/>
  <c r="HS328" i="2"/>
  <c r="HS184" i="2" a="1"/>
  <c r="HS184" i="2"/>
  <c r="HS329" i="2"/>
  <c r="HS200" i="2" a="1"/>
  <c r="HS200" i="2"/>
  <c r="HS330" i="2"/>
  <c r="HS216" i="2" a="1"/>
  <c r="HS216" i="2"/>
  <c r="HS331" i="2"/>
  <c r="HS232" i="2" a="1"/>
  <c r="HS232" i="2"/>
  <c r="HS332" i="2"/>
  <c r="HS248" i="2" a="1"/>
  <c r="HS248" i="2"/>
  <c r="HS333" i="2"/>
  <c r="HS264" i="2" a="1"/>
  <c r="HS264" i="2"/>
  <c r="HS334" i="2"/>
  <c r="HS280" i="2" a="1"/>
  <c r="HS280" i="2"/>
  <c r="HS335" i="2"/>
  <c r="HS296" i="2" a="1"/>
  <c r="HS296" i="2"/>
  <c r="HS336" i="2"/>
  <c r="HS312" i="2" a="1"/>
  <c r="HS312" i="2"/>
  <c r="HS337" i="2"/>
  <c r="HS338" i="2"/>
  <c r="HS339" i="2"/>
  <c r="HT168" i="2" a="1"/>
  <c r="HT168" i="2"/>
  <c r="HT164" i="2"/>
  <c r="HT328" i="2"/>
  <c r="HT184" i="2" a="1"/>
  <c r="HT184" i="2"/>
  <c r="HT329" i="2"/>
  <c r="HT200" i="2" a="1"/>
  <c r="HT200" i="2"/>
  <c r="HT330" i="2"/>
  <c r="HT216" i="2" a="1"/>
  <c r="HT216" i="2"/>
  <c r="HT331" i="2"/>
  <c r="HT232" i="2" a="1"/>
  <c r="HT232" i="2"/>
  <c r="HT332" i="2"/>
  <c r="HT248" i="2" a="1"/>
  <c r="HT248" i="2"/>
  <c r="HT333" i="2"/>
  <c r="HT264" i="2" a="1"/>
  <c r="HT264" i="2"/>
  <c r="HT334" i="2"/>
  <c r="HT280" i="2" a="1"/>
  <c r="HT280" i="2"/>
  <c r="HT335" i="2"/>
  <c r="HT296" i="2" a="1"/>
  <c r="HT296" i="2"/>
  <c r="HT336" i="2"/>
  <c r="HT312" i="2" a="1"/>
  <c r="HT312" i="2"/>
  <c r="HT337" i="2"/>
  <c r="HT338" i="2"/>
  <c r="HT339" i="2"/>
  <c r="HU168" i="2" a="1"/>
  <c r="HU168" i="2"/>
  <c r="HU164" i="2"/>
  <c r="HU328" i="2"/>
  <c r="HU184" i="2" a="1"/>
  <c r="HU184" i="2"/>
  <c r="HU329" i="2"/>
  <c r="HU200" i="2" a="1"/>
  <c r="HU200" i="2"/>
  <c r="HU330" i="2"/>
  <c r="HU216" i="2" a="1"/>
  <c r="HU216" i="2"/>
  <c r="HU331" i="2"/>
  <c r="HU232" i="2" a="1"/>
  <c r="HU232" i="2"/>
  <c r="HU332" i="2"/>
  <c r="HU248" i="2" a="1"/>
  <c r="HU248" i="2"/>
  <c r="HU333" i="2"/>
  <c r="HU264" i="2" a="1"/>
  <c r="HU264" i="2"/>
  <c r="HU334" i="2"/>
  <c r="HU280" i="2" a="1"/>
  <c r="HU280" i="2"/>
  <c r="HU335" i="2"/>
  <c r="HU296" i="2" a="1"/>
  <c r="HU296" i="2"/>
  <c r="HU336" i="2"/>
  <c r="HU312" i="2" a="1"/>
  <c r="HU312" i="2"/>
  <c r="HU337" i="2"/>
  <c r="HU338" i="2"/>
  <c r="HU339" i="2"/>
  <c r="HV168" i="2" a="1"/>
  <c r="HV168" i="2"/>
  <c r="HV164" i="2"/>
  <c r="HV328" i="2"/>
  <c r="HV184" i="2" a="1"/>
  <c r="HV184" i="2"/>
  <c r="HV329" i="2"/>
  <c r="HV200" i="2" a="1"/>
  <c r="HV200" i="2"/>
  <c r="HV330" i="2"/>
  <c r="HV216" i="2" a="1"/>
  <c r="HV216" i="2"/>
  <c r="HV331" i="2"/>
  <c r="HV232" i="2" a="1"/>
  <c r="HV232" i="2"/>
  <c r="HV332" i="2"/>
  <c r="HV248" i="2" a="1"/>
  <c r="HV248" i="2"/>
  <c r="HV333" i="2"/>
  <c r="HV264" i="2" a="1"/>
  <c r="HV264" i="2"/>
  <c r="HV334" i="2"/>
  <c r="HV280" i="2" a="1"/>
  <c r="HV280" i="2"/>
  <c r="HV335" i="2"/>
  <c r="HV296" i="2" a="1"/>
  <c r="HV296" i="2"/>
  <c r="HV336" i="2"/>
  <c r="HV312" i="2" a="1"/>
  <c r="HV312" i="2"/>
  <c r="HV337" i="2"/>
  <c r="HV338" i="2"/>
  <c r="HV339" i="2"/>
  <c r="HW168" i="2" a="1"/>
  <c r="HW168" i="2"/>
  <c r="HW164" i="2"/>
  <c r="HW328" i="2"/>
  <c r="HW184" i="2" a="1"/>
  <c r="HW184" i="2"/>
  <c r="HW329" i="2"/>
  <c r="HW200" i="2" a="1"/>
  <c r="HW200" i="2"/>
  <c r="HW330" i="2"/>
  <c r="HW216" i="2" a="1"/>
  <c r="HW216" i="2"/>
  <c r="HW331" i="2"/>
  <c r="HW232" i="2" a="1"/>
  <c r="HW232" i="2"/>
  <c r="HW332" i="2"/>
  <c r="HW248" i="2" a="1"/>
  <c r="HW248" i="2"/>
  <c r="HW333" i="2"/>
  <c r="HW264" i="2" a="1"/>
  <c r="HW264" i="2"/>
  <c r="HW334" i="2"/>
  <c r="HW280" i="2" a="1"/>
  <c r="HW280" i="2"/>
  <c r="HW335" i="2"/>
  <c r="HW296" i="2" a="1"/>
  <c r="HW296" i="2"/>
  <c r="HW336" i="2"/>
  <c r="HW312" i="2" a="1"/>
  <c r="HW312" i="2"/>
  <c r="HW337" i="2"/>
  <c r="HW338" i="2"/>
  <c r="HW339" i="2"/>
  <c r="HX168" i="2" a="1"/>
  <c r="HX168" i="2"/>
  <c r="HX164" i="2"/>
  <c r="HX328" i="2"/>
  <c r="HX184" i="2" a="1"/>
  <c r="HX184" i="2"/>
  <c r="HX329" i="2"/>
  <c r="HX200" i="2" a="1"/>
  <c r="HX200" i="2"/>
  <c r="HX330" i="2"/>
  <c r="HX216" i="2" a="1"/>
  <c r="HX216" i="2"/>
  <c r="HX331" i="2"/>
  <c r="HX232" i="2" a="1"/>
  <c r="HX232" i="2"/>
  <c r="HX332" i="2"/>
  <c r="HX248" i="2" a="1"/>
  <c r="HX248" i="2"/>
  <c r="HX333" i="2"/>
  <c r="HX264" i="2" a="1"/>
  <c r="HX264" i="2"/>
  <c r="HX334" i="2"/>
  <c r="HX280" i="2" a="1"/>
  <c r="HX280" i="2"/>
  <c r="HX335" i="2"/>
  <c r="HX296" i="2" a="1"/>
  <c r="HX296" i="2"/>
  <c r="HX336" i="2"/>
  <c r="HX312" i="2" a="1"/>
  <c r="HX312" i="2"/>
  <c r="HX337" i="2"/>
  <c r="HX338" i="2"/>
  <c r="HX339" i="2"/>
  <c r="HY168" i="2" a="1"/>
  <c r="HY168" i="2"/>
  <c r="HY164" i="2"/>
  <c r="HY328" i="2"/>
  <c r="HY184" i="2" a="1"/>
  <c r="HY184" i="2"/>
  <c r="HY329" i="2"/>
  <c r="HY200" i="2" a="1"/>
  <c r="HY200" i="2"/>
  <c r="HY330" i="2"/>
  <c r="HY216" i="2" a="1"/>
  <c r="HY216" i="2"/>
  <c r="HY331" i="2"/>
  <c r="HY232" i="2" a="1"/>
  <c r="HY232" i="2"/>
  <c r="HY332" i="2"/>
  <c r="HY248" i="2" a="1"/>
  <c r="HY248" i="2"/>
  <c r="HY333" i="2"/>
  <c r="HY264" i="2" a="1"/>
  <c r="HY264" i="2"/>
  <c r="HY334" i="2"/>
  <c r="HY280" i="2" a="1"/>
  <c r="HY280" i="2"/>
  <c r="HY335" i="2"/>
  <c r="HY296" i="2" a="1"/>
  <c r="HY296" i="2"/>
  <c r="HY336" i="2"/>
  <c r="HY312" i="2" a="1"/>
  <c r="HY312" i="2"/>
  <c r="HY337" i="2"/>
  <c r="HY338" i="2"/>
  <c r="HY339" i="2"/>
  <c r="HZ168" i="2" a="1"/>
  <c r="HZ168" i="2"/>
  <c r="HZ164" i="2"/>
  <c r="HZ328" i="2"/>
  <c r="HZ184" i="2" a="1"/>
  <c r="HZ184" i="2"/>
  <c r="HZ329" i="2"/>
  <c r="HZ200" i="2" a="1"/>
  <c r="HZ200" i="2"/>
  <c r="HZ330" i="2"/>
  <c r="HZ216" i="2" a="1"/>
  <c r="HZ216" i="2"/>
  <c r="HZ331" i="2"/>
  <c r="HZ232" i="2" a="1"/>
  <c r="HZ232" i="2"/>
  <c r="HZ332" i="2"/>
  <c r="HZ248" i="2" a="1"/>
  <c r="HZ248" i="2"/>
  <c r="HZ333" i="2"/>
  <c r="HZ264" i="2" a="1"/>
  <c r="HZ264" i="2"/>
  <c r="HZ334" i="2"/>
  <c r="HZ280" i="2" a="1"/>
  <c r="HZ280" i="2"/>
  <c r="HZ335" i="2"/>
  <c r="HZ296" i="2" a="1"/>
  <c r="HZ296" i="2"/>
  <c r="HZ336" i="2"/>
  <c r="HZ312" i="2" a="1"/>
  <c r="HZ312" i="2"/>
  <c r="HZ337" i="2"/>
  <c r="HZ338" i="2"/>
  <c r="HZ339" i="2"/>
  <c r="IA168" i="2" a="1"/>
  <c r="IA168" i="2"/>
  <c r="IA164" i="2"/>
  <c r="IA328" i="2"/>
  <c r="IA184" i="2" a="1"/>
  <c r="IA184" i="2"/>
  <c r="IA329" i="2"/>
  <c r="IA200" i="2" a="1"/>
  <c r="IA200" i="2"/>
  <c r="IA330" i="2"/>
  <c r="IA216" i="2" a="1"/>
  <c r="IA216" i="2"/>
  <c r="IA331" i="2"/>
  <c r="IA232" i="2" a="1"/>
  <c r="IA232" i="2"/>
  <c r="IA332" i="2"/>
  <c r="IA248" i="2" a="1"/>
  <c r="IA248" i="2"/>
  <c r="IA333" i="2"/>
  <c r="IA264" i="2" a="1"/>
  <c r="IA264" i="2"/>
  <c r="IA334" i="2"/>
  <c r="IA280" i="2" a="1"/>
  <c r="IA280" i="2"/>
  <c r="IA335" i="2"/>
  <c r="IA296" i="2" a="1"/>
  <c r="IA296" i="2"/>
  <c r="IA336" i="2"/>
  <c r="IA312" i="2" a="1"/>
  <c r="IA312" i="2"/>
  <c r="IA337" i="2"/>
  <c r="IA338" i="2"/>
  <c r="IA339" i="2"/>
  <c r="IB168" i="2" a="1"/>
  <c r="IB168" i="2"/>
  <c r="IB164" i="2"/>
  <c r="IB328" i="2"/>
  <c r="IB184" i="2" a="1"/>
  <c r="IB184" i="2"/>
  <c r="IB329" i="2"/>
  <c r="IB200" i="2" a="1"/>
  <c r="IB200" i="2"/>
  <c r="IB330" i="2"/>
  <c r="IB216" i="2" a="1"/>
  <c r="IB216" i="2"/>
  <c r="IB331" i="2"/>
  <c r="IB232" i="2" a="1"/>
  <c r="IB232" i="2"/>
  <c r="IB332" i="2"/>
  <c r="IB248" i="2" a="1"/>
  <c r="IB248" i="2"/>
  <c r="IB333" i="2"/>
  <c r="IB264" i="2" a="1"/>
  <c r="IB264" i="2"/>
  <c r="IB334" i="2"/>
  <c r="IB280" i="2" a="1"/>
  <c r="IB280" i="2"/>
  <c r="IB335" i="2"/>
  <c r="IB296" i="2" a="1"/>
  <c r="IB296" i="2"/>
  <c r="IB336" i="2"/>
  <c r="IB312" i="2" a="1"/>
  <c r="IB312" i="2"/>
  <c r="IB337" i="2"/>
  <c r="IB338" i="2"/>
  <c r="IB339" i="2"/>
  <c r="IC168" i="2" a="1"/>
  <c r="IC168" i="2"/>
  <c r="IC164" i="2"/>
  <c r="IC328" i="2"/>
  <c r="IC184" i="2" a="1"/>
  <c r="IC184" i="2"/>
  <c r="IC329" i="2"/>
  <c r="IC200" i="2" a="1"/>
  <c r="IC200" i="2"/>
  <c r="IC330" i="2"/>
  <c r="IC216" i="2" a="1"/>
  <c r="IC216" i="2"/>
  <c r="IC331" i="2"/>
  <c r="IC232" i="2" a="1"/>
  <c r="IC232" i="2"/>
  <c r="IC332" i="2"/>
  <c r="IC248" i="2" a="1"/>
  <c r="IC248" i="2"/>
  <c r="IC333" i="2"/>
  <c r="IC264" i="2" a="1"/>
  <c r="IC264" i="2"/>
  <c r="IC334" i="2"/>
  <c r="IC280" i="2" a="1"/>
  <c r="IC280" i="2"/>
  <c r="IC335" i="2"/>
  <c r="IC296" i="2" a="1"/>
  <c r="IC296" i="2"/>
  <c r="IC336" i="2"/>
  <c r="IC312" i="2" a="1"/>
  <c r="IC312" i="2"/>
  <c r="IC337" i="2"/>
  <c r="IC338" i="2"/>
  <c r="IC339" i="2"/>
  <c r="ID168" i="2" a="1"/>
  <c r="ID168" i="2"/>
  <c r="ID164" i="2"/>
  <c r="ID328" i="2"/>
  <c r="ID184" i="2" a="1"/>
  <c r="ID184" i="2"/>
  <c r="ID329" i="2"/>
  <c r="ID200" i="2" a="1"/>
  <c r="ID200" i="2"/>
  <c r="ID330" i="2"/>
  <c r="ID216" i="2" a="1"/>
  <c r="ID216" i="2"/>
  <c r="ID331" i="2"/>
  <c r="ID232" i="2" a="1"/>
  <c r="ID232" i="2"/>
  <c r="ID332" i="2"/>
  <c r="ID248" i="2" a="1"/>
  <c r="ID248" i="2"/>
  <c r="ID333" i="2"/>
  <c r="ID264" i="2" a="1"/>
  <c r="ID264" i="2"/>
  <c r="ID334" i="2"/>
  <c r="ID280" i="2" a="1"/>
  <c r="ID280" i="2"/>
  <c r="ID335" i="2"/>
  <c r="ID296" i="2" a="1"/>
  <c r="ID296" i="2"/>
  <c r="ID336" i="2"/>
  <c r="ID312" i="2" a="1"/>
  <c r="ID312" i="2"/>
  <c r="ID337" i="2"/>
  <c r="ID338" i="2"/>
  <c r="ID339" i="2"/>
  <c r="IE168" i="2" a="1"/>
  <c r="IE168" i="2"/>
  <c r="IE164" i="2"/>
  <c r="IE328" i="2"/>
  <c r="IE184" i="2" a="1"/>
  <c r="IE184" i="2"/>
  <c r="IE329" i="2"/>
  <c r="IE200" i="2" a="1"/>
  <c r="IE200" i="2"/>
  <c r="IE330" i="2"/>
  <c r="IE216" i="2" a="1"/>
  <c r="IE216" i="2"/>
  <c r="IE331" i="2"/>
  <c r="IE232" i="2" a="1"/>
  <c r="IE232" i="2"/>
  <c r="IE332" i="2"/>
  <c r="IE248" i="2" a="1"/>
  <c r="IE248" i="2"/>
  <c r="IE333" i="2"/>
  <c r="IE264" i="2" a="1"/>
  <c r="IE264" i="2"/>
  <c r="IE334" i="2"/>
  <c r="IE280" i="2" a="1"/>
  <c r="IE280" i="2"/>
  <c r="IE335" i="2"/>
  <c r="IE296" i="2" a="1"/>
  <c r="IE296" i="2"/>
  <c r="IE336" i="2"/>
  <c r="IE312" i="2" a="1"/>
  <c r="IE312" i="2"/>
  <c r="IE337" i="2"/>
  <c r="IE338" i="2"/>
  <c r="IE339" i="2"/>
  <c r="IF168" i="2" a="1"/>
  <c r="IF168" i="2"/>
  <c r="IF164" i="2"/>
  <c r="IF328" i="2"/>
  <c r="IF184" i="2" a="1"/>
  <c r="IF184" i="2"/>
  <c r="IF329" i="2"/>
  <c r="IF200" i="2" a="1"/>
  <c r="IF200" i="2"/>
  <c r="IF330" i="2"/>
  <c r="IF216" i="2" a="1"/>
  <c r="IF216" i="2"/>
  <c r="IF331" i="2"/>
  <c r="IF232" i="2" a="1"/>
  <c r="IF232" i="2"/>
  <c r="IF332" i="2"/>
  <c r="IF248" i="2" a="1"/>
  <c r="IF248" i="2"/>
  <c r="IF333" i="2"/>
  <c r="IF264" i="2" a="1"/>
  <c r="IF264" i="2"/>
  <c r="IF334" i="2"/>
  <c r="IF280" i="2" a="1"/>
  <c r="IF280" i="2"/>
  <c r="IF335" i="2"/>
  <c r="IF296" i="2" a="1"/>
  <c r="IF296" i="2"/>
  <c r="IF336" i="2"/>
  <c r="IF312" i="2" a="1"/>
  <c r="IF312" i="2"/>
  <c r="IF337" i="2"/>
  <c r="IF338" i="2"/>
  <c r="IF339" i="2"/>
  <c r="IG168" i="2" a="1"/>
  <c r="IG168" i="2"/>
  <c r="IG164" i="2"/>
  <c r="IG328" i="2"/>
  <c r="IG184" i="2" a="1"/>
  <c r="IG184" i="2"/>
  <c r="IG329" i="2"/>
  <c r="IG200" i="2" a="1"/>
  <c r="IG200" i="2"/>
  <c r="IG330" i="2"/>
  <c r="IG216" i="2" a="1"/>
  <c r="IG216" i="2"/>
  <c r="IG331" i="2"/>
  <c r="IG232" i="2" a="1"/>
  <c r="IG232" i="2"/>
  <c r="IG332" i="2"/>
  <c r="IG248" i="2" a="1"/>
  <c r="IG248" i="2"/>
  <c r="IG333" i="2"/>
  <c r="IG264" i="2" a="1"/>
  <c r="IG264" i="2"/>
  <c r="IG334" i="2"/>
  <c r="IG280" i="2" a="1"/>
  <c r="IG280" i="2"/>
  <c r="IG335" i="2"/>
  <c r="IG296" i="2" a="1"/>
  <c r="IG296" i="2"/>
  <c r="IG336" i="2"/>
  <c r="IG312" i="2" a="1"/>
  <c r="IG312" i="2"/>
  <c r="IG337" i="2"/>
  <c r="IG338" i="2"/>
  <c r="IG339" i="2"/>
  <c r="IH168" i="2" a="1"/>
  <c r="IH168" i="2"/>
  <c r="IH164" i="2"/>
  <c r="IH328" i="2"/>
  <c r="IH184" i="2" a="1"/>
  <c r="IH184" i="2"/>
  <c r="IH329" i="2"/>
  <c r="IH200" i="2" a="1"/>
  <c r="IH200" i="2"/>
  <c r="IH330" i="2"/>
  <c r="IH216" i="2" a="1"/>
  <c r="IH216" i="2"/>
  <c r="IH331" i="2"/>
  <c r="IH232" i="2" a="1"/>
  <c r="IH232" i="2"/>
  <c r="IH332" i="2"/>
  <c r="IH248" i="2" a="1"/>
  <c r="IH248" i="2"/>
  <c r="IH333" i="2"/>
  <c r="IH264" i="2" a="1"/>
  <c r="IH264" i="2"/>
  <c r="IH334" i="2"/>
  <c r="IH280" i="2" a="1"/>
  <c r="IH280" i="2"/>
  <c r="IH335" i="2"/>
  <c r="IH296" i="2" a="1"/>
  <c r="IH296" i="2"/>
  <c r="IH336" i="2"/>
  <c r="IH312" i="2" a="1"/>
  <c r="IH312" i="2"/>
  <c r="IH337" i="2"/>
  <c r="IH338" i="2"/>
  <c r="IH339" i="2"/>
  <c r="II168" i="2" a="1"/>
  <c r="II168" i="2"/>
  <c r="II164" i="2"/>
  <c r="II328" i="2"/>
  <c r="II184" i="2" a="1"/>
  <c r="II184" i="2"/>
  <c r="II329" i="2"/>
  <c r="II200" i="2" a="1"/>
  <c r="II200" i="2"/>
  <c r="II330" i="2"/>
  <c r="II216" i="2" a="1"/>
  <c r="II216" i="2"/>
  <c r="II331" i="2"/>
  <c r="II232" i="2" a="1"/>
  <c r="II232" i="2"/>
  <c r="II332" i="2"/>
  <c r="II248" i="2" a="1"/>
  <c r="II248" i="2"/>
  <c r="II333" i="2"/>
  <c r="II264" i="2" a="1"/>
  <c r="II264" i="2"/>
  <c r="II334" i="2"/>
  <c r="II280" i="2" a="1"/>
  <c r="II280" i="2"/>
  <c r="II335" i="2"/>
  <c r="II296" i="2" a="1"/>
  <c r="II296" i="2"/>
  <c r="II336" i="2"/>
  <c r="II312" i="2" a="1"/>
  <c r="II312" i="2"/>
  <c r="II337" i="2"/>
  <c r="II338" i="2"/>
  <c r="II339" i="2"/>
  <c r="IJ168" i="2" a="1"/>
  <c r="IJ168" i="2"/>
  <c r="IJ164" i="2"/>
  <c r="IJ328" i="2"/>
  <c r="IJ184" i="2" a="1"/>
  <c r="IJ184" i="2"/>
  <c r="IJ329" i="2"/>
  <c r="IJ200" i="2" a="1"/>
  <c r="IJ200" i="2"/>
  <c r="IJ330" i="2"/>
  <c r="IJ216" i="2" a="1"/>
  <c r="IJ216" i="2"/>
  <c r="IJ331" i="2"/>
  <c r="IJ232" i="2" a="1"/>
  <c r="IJ232" i="2"/>
  <c r="IJ332" i="2"/>
  <c r="IJ248" i="2" a="1"/>
  <c r="IJ248" i="2"/>
  <c r="IJ333" i="2"/>
  <c r="IJ264" i="2" a="1"/>
  <c r="IJ264" i="2"/>
  <c r="IJ334" i="2"/>
  <c r="IJ280" i="2" a="1"/>
  <c r="IJ280" i="2"/>
  <c r="IJ335" i="2"/>
  <c r="IJ296" i="2" a="1"/>
  <c r="IJ296" i="2"/>
  <c r="IJ336" i="2"/>
  <c r="IJ312" i="2" a="1"/>
  <c r="IJ312" i="2"/>
  <c r="IJ337" i="2"/>
  <c r="IJ338" i="2"/>
  <c r="IJ339" i="2"/>
  <c r="IK168" i="2" a="1"/>
  <c r="IK168" i="2"/>
  <c r="IK164" i="2"/>
  <c r="IK328" i="2"/>
  <c r="IK184" i="2" a="1"/>
  <c r="IK184" i="2"/>
  <c r="IK329" i="2"/>
  <c r="IK200" i="2" a="1"/>
  <c r="IK200" i="2"/>
  <c r="IK330" i="2"/>
  <c r="IK216" i="2" a="1"/>
  <c r="IK216" i="2"/>
  <c r="IK331" i="2"/>
  <c r="IK232" i="2" a="1"/>
  <c r="IK232" i="2"/>
  <c r="IK332" i="2"/>
  <c r="IK248" i="2" a="1"/>
  <c r="IK248" i="2"/>
  <c r="IK333" i="2"/>
  <c r="IK264" i="2" a="1"/>
  <c r="IK264" i="2"/>
  <c r="IK334" i="2"/>
  <c r="IK280" i="2" a="1"/>
  <c r="IK280" i="2"/>
  <c r="IK335" i="2"/>
  <c r="IK296" i="2" a="1"/>
  <c r="IK296" i="2"/>
  <c r="IK336" i="2"/>
  <c r="IK312" i="2" a="1"/>
  <c r="IK312" i="2"/>
  <c r="IK337" i="2"/>
  <c r="IK338" i="2"/>
  <c r="IK339" i="2"/>
  <c r="IL168" i="2" a="1"/>
  <c r="IL168" i="2"/>
  <c r="IL164" i="2"/>
  <c r="IL328" i="2"/>
  <c r="IL184" i="2" a="1"/>
  <c r="IL184" i="2"/>
  <c r="IL329" i="2"/>
  <c r="IL200" i="2" a="1"/>
  <c r="IL200" i="2"/>
  <c r="IL330" i="2"/>
  <c r="IL216" i="2" a="1"/>
  <c r="IL216" i="2"/>
  <c r="IL331" i="2"/>
  <c r="IL232" i="2" a="1"/>
  <c r="IL232" i="2"/>
  <c r="IL332" i="2"/>
  <c r="IL248" i="2" a="1"/>
  <c r="IL248" i="2"/>
  <c r="IL333" i="2"/>
  <c r="IL264" i="2" a="1"/>
  <c r="IL264" i="2"/>
  <c r="IL334" i="2"/>
  <c r="IL280" i="2" a="1"/>
  <c r="IL280" i="2"/>
  <c r="IL335" i="2"/>
  <c r="IL296" i="2" a="1"/>
  <c r="IL296" i="2"/>
  <c r="IL336" i="2"/>
  <c r="IL312" i="2" a="1"/>
  <c r="IL312" i="2"/>
  <c r="IL337" i="2"/>
  <c r="IL338" i="2"/>
  <c r="IL339" i="2"/>
  <c r="IM168" i="2" a="1"/>
  <c r="IM168" i="2"/>
  <c r="IM164" i="2"/>
  <c r="IM328" i="2"/>
  <c r="IM184" i="2" a="1"/>
  <c r="IM184" i="2"/>
  <c r="IM329" i="2"/>
  <c r="IM200" i="2" a="1"/>
  <c r="IM200" i="2"/>
  <c r="IM330" i="2"/>
  <c r="IM216" i="2" a="1"/>
  <c r="IM216" i="2"/>
  <c r="IM331" i="2"/>
  <c r="IM232" i="2" a="1"/>
  <c r="IM232" i="2"/>
  <c r="IM332" i="2"/>
  <c r="IM248" i="2" a="1"/>
  <c r="IM248" i="2"/>
  <c r="IM333" i="2"/>
  <c r="IM264" i="2" a="1"/>
  <c r="IM264" i="2"/>
  <c r="IM334" i="2"/>
  <c r="IM280" i="2" a="1"/>
  <c r="IM280" i="2"/>
  <c r="IM335" i="2"/>
  <c r="IM296" i="2" a="1"/>
  <c r="IM296" i="2"/>
  <c r="IM336" i="2"/>
  <c r="IM312" i="2" a="1"/>
  <c r="IM312" i="2"/>
  <c r="IM337" i="2"/>
  <c r="IM338" i="2"/>
  <c r="IM339" i="2"/>
  <c r="IN168" i="2" a="1"/>
  <c r="IN168" i="2"/>
  <c r="IN164" i="2"/>
  <c r="IN328" i="2"/>
  <c r="IN184" i="2" a="1"/>
  <c r="IN184" i="2"/>
  <c r="IN329" i="2"/>
  <c r="IN200" i="2" a="1"/>
  <c r="IN200" i="2"/>
  <c r="IN330" i="2"/>
  <c r="IN216" i="2" a="1"/>
  <c r="IN216" i="2"/>
  <c r="IN331" i="2"/>
  <c r="IN232" i="2" a="1"/>
  <c r="IN232" i="2"/>
  <c r="IN332" i="2"/>
  <c r="IN248" i="2" a="1"/>
  <c r="IN248" i="2"/>
  <c r="IN333" i="2"/>
  <c r="IN264" i="2" a="1"/>
  <c r="IN264" i="2"/>
  <c r="IN334" i="2"/>
  <c r="IN280" i="2" a="1"/>
  <c r="IN280" i="2"/>
  <c r="IN335" i="2"/>
  <c r="IN296" i="2" a="1"/>
  <c r="IN296" i="2"/>
  <c r="IN336" i="2"/>
  <c r="IN312" i="2" a="1"/>
  <c r="IN312" i="2"/>
  <c r="IN337" i="2"/>
  <c r="IN338" i="2"/>
  <c r="IN339" i="2"/>
  <c r="IO168" i="2" a="1"/>
  <c r="IO168" i="2"/>
  <c r="IO164" i="2"/>
  <c r="IO328" i="2"/>
  <c r="IO184" i="2" a="1"/>
  <c r="IO184" i="2"/>
  <c r="IO329" i="2"/>
  <c r="IO200" i="2" a="1"/>
  <c r="IO200" i="2"/>
  <c r="IO330" i="2"/>
  <c r="IO216" i="2" a="1"/>
  <c r="IO216" i="2"/>
  <c r="IO331" i="2"/>
  <c r="IO232" i="2" a="1"/>
  <c r="IO232" i="2"/>
  <c r="IO332" i="2"/>
  <c r="IO248" i="2" a="1"/>
  <c r="IO248" i="2"/>
  <c r="IO333" i="2"/>
  <c r="IO264" i="2" a="1"/>
  <c r="IO264" i="2"/>
  <c r="IO334" i="2"/>
  <c r="IO280" i="2" a="1"/>
  <c r="IO280" i="2"/>
  <c r="IO335" i="2"/>
  <c r="IO296" i="2" a="1"/>
  <c r="IO296" i="2"/>
  <c r="IO336" i="2"/>
  <c r="IO312" i="2" a="1"/>
  <c r="IO312" i="2"/>
  <c r="IO337" i="2"/>
  <c r="IO338" i="2"/>
  <c r="IO339" i="2"/>
  <c r="IP168" i="2" a="1"/>
  <c r="IP168" i="2"/>
  <c r="IP164" i="2"/>
  <c r="IP328" i="2"/>
  <c r="IP184" i="2" a="1"/>
  <c r="IP184" i="2"/>
  <c r="IP329" i="2"/>
  <c r="IP200" i="2" a="1"/>
  <c r="IP200" i="2"/>
  <c r="IP330" i="2"/>
  <c r="IP216" i="2" a="1"/>
  <c r="IP216" i="2"/>
  <c r="IP331" i="2"/>
  <c r="IP232" i="2" a="1"/>
  <c r="IP232" i="2"/>
  <c r="IP332" i="2"/>
  <c r="IP248" i="2" a="1"/>
  <c r="IP248" i="2"/>
  <c r="IP333" i="2"/>
  <c r="IP264" i="2" a="1"/>
  <c r="IP264" i="2"/>
  <c r="IP334" i="2"/>
  <c r="IP280" i="2" a="1"/>
  <c r="IP280" i="2"/>
  <c r="IP335" i="2"/>
  <c r="IP296" i="2" a="1"/>
  <c r="IP296" i="2"/>
  <c r="IP336" i="2"/>
  <c r="IP312" i="2" a="1"/>
  <c r="IP312" i="2"/>
  <c r="IP337" i="2"/>
  <c r="IP338" i="2"/>
  <c r="IP339" i="2"/>
  <c r="IQ168" i="2" a="1"/>
  <c r="IQ168" i="2"/>
  <c r="IQ164" i="2"/>
  <c r="IQ328" i="2"/>
  <c r="IQ184" i="2" a="1"/>
  <c r="IQ184" i="2"/>
  <c r="IQ329" i="2"/>
  <c r="IQ200" i="2" a="1"/>
  <c r="IQ200" i="2"/>
  <c r="IQ330" i="2"/>
  <c r="IQ216" i="2" a="1"/>
  <c r="IQ216" i="2"/>
  <c r="IQ331" i="2"/>
  <c r="IQ232" i="2" a="1"/>
  <c r="IQ232" i="2"/>
  <c r="IQ332" i="2"/>
  <c r="IQ248" i="2" a="1"/>
  <c r="IQ248" i="2"/>
  <c r="IQ333" i="2"/>
  <c r="IQ264" i="2" a="1"/>
  <c r="IQ264" i="2"/>
  <c r="IQ334" i="2"/>
  <c r="IQ280" i="2" a="1"/>
  <c r="IQ280" i="2"/>
  <c r="IQ335" i="2"/>
  <c r="IQ296" i="2" a="1"/>
  <c r="IQ296" i="2"/>
  <c r="IQ336" i="2"/>
  <c r="IQ312" i="2" a="1"/>
  <c r="IQ312" i="2"/>
  <c r="IQ337" i="2"/>
  <c r="IQ338" i="2"/>
  <c r="IQ339" i="2"/>
  <c r="IR168" i="2" a="1"/>
  <c r="IR168" i="2"/>
  <c r="IR164" i="2"/>
  <c r="IR328" i="2"/>
  <c r="IR184" i="2" a="1"/>
  <c r="IR184" i="2"/>
  <c r="IR329" i="2"/>
  <c r="IR200" i="2" a="1"/>
  <c r="IR200" i="2"/>
  <c r="IR330" i="2"/>
  <c r="IR216" i="2" a="1"/>
  <c r="IR216" i="2"/>
  <c r="IR331" i="2"/>
  <c r="IR232" i="2" a="1"/>
  <c r="IR232" i="2"/>
  <c r="IR332" i="2"/>
  <c r="IR248" i="2" a="1"/>
  <c r="IR248" i="2"/>
  <c r="IR333" i="2"/>
  <c r="IR264" i="2" a="1"/>
  <c r="IR264" i="2"/>
  <c r="IR334" i="2"/>
  <c r="IR280" i="2" a="1"/>
  <c r="IR280" i="2"/>
  <c r="IR335" i="2"/>
  <c r="IR296" i="2" a="1"/>
  <c r="IR296" i="2"/>
  <c r="IR336" i="2"/>
  <c r="IR312" i="2" a="1"/>
  <c r="IR312" i="2"/>
  <c r="IR337" i="2"/>
  <c r="IR338" i="2"/>
  <c r="IR339" i="2"/>
  <c r="IS168" i="2" a="1"/>
  <c r="IS168" i="2"/>
  <c r="IS164" i="2"/>
  <c r="IS328" i="2"/>
  <c r="IS184" i="2" a="1"/>
  <c r="IS184" i="2"/>
  <c r="IS329" i="2"/>
  <c r="IS200" i="2" a="1"/>
  <c r="IS200" i="2"/>
  <c r="IS330" i="2"/>
  <c r="IS216" i="2" a="1"/>
  <c r="IS216" i="2"/>
  <c r="IS331" i="2"/>
  <c r="IS232" i="2" a="1"/>
  <c r="IS232" i="2"/>
  <c r="IS332" i="2"/>
  <c r="IS248" i="2" a="1"/>
  <c r="IS248" i="2"/>
  <c r="IS333" i="2"/>
  <c r="IS264" i="2" a="1"/>
  <c r="IS264" i="2"/>
  <c r="IS334" i="2"/>
  <c r="IS280" i="2" a="1"/>
  <c r="IS280" i="2"/>
  <c r="IS335" i="2"/>
  <c r="IS296" i="2" a="1"/>
  <c r="IS296" i="2"/>
  <c r="IS336" i="2"/>
  <c r="IS312" i="2" a="1"/>
  <c r="IS312" i="2"/>
  <c r="IS337" i="2"/>
  <c r="IS338" i="2"/>
  <c r="IS339" i="2"/>
  <c r="IT168" i="2" a="1"/>
  <c r="IT168" i="2"/>
  <c r="IT164" i="2"/>
  <c r="IT328" i="2"/>
  <c r="IT184" i="2" a="1"/>
  <c r="IT184" i="2"/>
  <c r="IT329" i="2"/>
  <c r="IT200" i="2" a="1"/>
  <c r="IT200" i="2"/>
  <c r="IT330" i="2"/>
  <c r="IT216" i="2" a="1"/>
  <c r="IT216" i="2"/>
  <c r="IT331" i="2"/>
  <c r="IT232" i="2" a="1"/>
  <c r="IT232" i="2"/>
  <c r="IT332" i="2"/>
  <c r="IT248" i="2" a="1"/>
  <c r="IT248" i="2"/>
  <c r="IT333" i="2"/>
  <c r="IT264" i="2" a="1"/>
  <c r="IT264" i="2"/>
  <c r="IT334" i="2"/>
  <c r="IT280" i="2" a="1"/>
  <c r="IT280" i="2"/>
  <c r="IT335" i="2"/>
  <c r="IT296" i="2" a="1"/>
  <c r="IT296" i="2"/>
  <c r="IT336" i="2"/>
  <c r="IT312" i="2" a="1"/>
  <c r="IT312" i="2"/>
  <c r="IT337" i="2"/>
  <c r="IT338" i="2"/>
  <c r="IT339" i="2"/>
  <c r="IU168" i="2" a="1"/>
  <c r="IU168" i="2"/>
  <c r="IU164" i="2"/>
  <c r="IU328" i="2"/>
  <c r="IU184" i="2" a="1"/>
  <c r="IU184" i="2"/>
  <c r="IU329" i="2"/>
  <c r="IU200" i="2" a="1"/>
  <c r="IU200" i="2"/>
  <c r="IU330" i="2"/>
  <c r="IU216" i="2" a="1"/>
  <c r="IU216" i="2"/>
  <c r="IU331" i="2"/>
  <c r="IU232" i="2" a="1"/>
  <c r="IU232" i="2"/>
  <c r="IU332" i="2"/>
  <c r="IU248" i="2" a="1"/>
  <c r="IU248" i="2"/>
  <c r="IU333" i="2"/>
  <c r="IU264" i="2" a="1"/>
  <c r="IU264" i="2"/>
  <c r="IU334" i="2"/>
  <c r="IU280" i="2" a="1"/>
  <c r="IU280" i="2"/>
  <c r="IU335" i="2"/>
  <c r="IU296" i="2" a="1"/>
  <c r="IU296" i="2"/>
  <c r="IU336" i="2"/>
  <c r="IU312" i="2" a="1"/>
  <c r="IU312" i="2"/>
  <c r="IU337" i="2"/>
  <c r="IU338" i="2"/>
  <c r="IU339" i="2"/>
  <c r="IV168" i="2" a="1"/>
  <c r="IV168" i="2"/>
  <c r="IV164" i="2"/>
  <c r="IV328" i="2"/>
  <c r="IV184" i="2" a="1"/>
  <c r="IV184" i="2"/>
  <c r="IV329" i="2"/>
  <c r="IV200" i="2" a="1"/>
  <c r="IV200" i="2"/>
  <c r="IV330" i="2"/>
  <c r="IV216" i="2" a="1"/>
  <c r="IV216" i="2"/>
  <c r="IV331" i="2"/>
  <c r="IV232" i="2" a="1"/>
  <c r="IV232" i="2"/>
  <c r="IV332" i="2"/>
  <c r="IV248" i="2" a="1"/>
  <c r="IV248" i="2"/>
  <c r="IV333" i="2"/>
  <c r="IV264" i="2" a="1"/>
  <c r="IV264" i="2"/>
  <c r="IV334" i="2"/>
  <c r="IV280" i="2" a="1"/>
  <c r="IV280" i="2"/>
  <c r="IV335" i="2"/>
  <c r="IV296" i="2" a="1"/>
  <c r="IV296" i="2"/>
  <c r="IV336" i="2"/>
  <c r="IV312" i="2" a="1"/>
  <c r="IV312" i="2"/>
  <c r="IV337" i="2"/>
  <c r="IV338" i="2"/>
  <c r="IV339" i="2"/>
  <c r="IW168" i="2" a="1"/>
  <c r="IW168" i="2"/>
  <c r="IW164" i="2"/>
  <c r="IW328" i="2"/>
  <c r="IW184" i="2" a="1"/>
  <c r="IW184" i="2"/>
  <c r="IW329" i="2"/>
  <c r="IW200" i="2" a="1"/>
  <c r="IW200" i="2"/>
  <c r="IW330" i="2"/>
  <c r="IW216" i="2" a="1"/>
  <c r="IW216" i="2"/>
  <c r="IW331" i="2"/>
  <c r="IW232" i="2" a="1"/>
  <c r="IW232" i="2"/>
  <c r="IW332" i="2"/>
  <c r="IW248" i="2" a="1"/>
  <c r="IW248" i="2"/>
  <c r="IW333" i="2"/>
  <c r="IW264" i="2" a="1"/>
  <c r="IW264" i="2"/>
  <c r="IW334" i="2"/>
  <c r="IW280" i="2" a="1"/>
  <c r="IW280" i="2"/>
  <c r="IW335" i="2"/>
  <c r="IW296" i="2" a="1"/>
  <c r="IW296" i="2"/>
  <c r="IW336" i="2"/>
  <c r="IW312" i="2" a="1"/>
  <c r="IW312" i="2"/>
  <c r="IW337" i="2"/>
  <c r="IW338" i="2"/>
  <c r="IW339" i="2"/>
  <c r="IX168" i="2" a="1"/>
  <c r="IX168" i="2"/>
  <c r="IX164" i="2"/>
  <c r="IX328" i="2"/>
  <c r="IX184" i="2" a="1"/>
  <c r="IX184" i="2"/>
  <c r="IX329" i="2"/>
  <c r="IX200" i="2" a="1"/>
  <c r="IX200" i="2"/>
  <c r="IX330" i="2"/>
  <c r="IX216" i="2" a="1"/>
  <c r="IX216" i="2"/>
  <c r="IX331" i="2"/>
  <c r="IX232" i="2" a="1"/>
  <c r="IX232" i="2"/>
  <c r="IX332" i="2"/>
  <c r="IX248" i="2" a="1"/>
  <c r="IX248" i="2"/>
  <c r="IX333" i="2"/>
  <c r="IX264" i="2" a="1"/>
  <c r="IX264" i="2"/>
  <c r="IX334" i="2"/>
  <c r="IX280" i="2" a="1"/>
  <c r="IX280" i="2"/>
  <c r="IX335" i="2"/>
  <c r="IX296" i="2" a="1"/>
  <c r="IX296" i="2"/>
  <c r="IX336" i="2"/>
  <c r="IX312" i="2" a="1"/>
  <c r="IX312" i="2"/>
  <c r="IX337" i="2"/>
  <c r="IX338" i="2"/>
  <c r="IX339" i="2"/>
  <c r="IY168" i="2" a="1"/>
  <c r="IY168" i="2"/>
  <c r="IY164" i="2"/>
  <c r="IY328" i="2"/>
  <c r="IY184" i="2" a="1"/>
  <c r="IY184" i="2"/>
  <c r="IY329" i="2"/>
  <c r="IY200" i="2" a="1"/>
  <c r="IY200" i="2"/>
  <c r="IY330" i="2"/>
  <c r="IY216" i="2" a="1"/>
  <c r="IY216" i="2"/>
  <c r="IY331" i="2"/>
  <c r="IY232" i="2" a="1"/>
  <c r="IY232" i="2"/>
  <c r="IY332" i="2"/>
  <c r="IY248" i="2" a="1"/>
  <c r="IY248" i="2"/>
  <c r="IY333" i="2"/>
  <c r="IY264" i="2" a="1"/>
  <c r="IY264" i="2"/>
  <c r="IY334" i="2"/>
  <c r="IY280" i="2" a="1"/>
  <c r="IY280" i="2"/>
  <c r="IY335" i="2"/>
  <c r="IY296" i="2" a="1"/>
  <c r="IY296" i="2"/>
  <c r="IY336" i="2"/>
  <c r="IY312" i="2" a="1"/>
  <c r="IY312" i="2"/>
  <c r="IY337" i="2"/>
  <c r="IY338" i="2"/>
  <c r="IY339" i="2"/>
  <c r="IZ168" i="2" a="1"/>
  <c r="IZ168" i="2"/>
  <c r="IZ164" i="2"/>
  <c r="IZ328" i="2"/>
  <c r="IZ184" i="2" a="1"/>
  <c r="IZ184" i="2"/>
  <c r="IZ329" i="2"/>
  <c r="IZ200" i="2" a="1"/>
  <c r="IZ200" i="2"/>
  <c r="IZ330" i="2"/>
  <c r="IZ216" i="2" a="1"/>
  <c r="IZ216" i="2"/>
  <c r="IZ331" i="2"/>
  <c r="IZ232" i="2" a="1"/>
  <c r="IZ232" i="2"/>
  <c r="IZ332" i="2"/>
  <c r="IZ248" i="2" a="1"/>
  <c r="IZ248" i="2"/>
  <c r="IZ333" i="2"/>
  <c r="IZ264" i="2" a="1"/>
  <c r="IZ264" i="2"/>
  <c r="IZ334" i="2"/>
  <c r="IZ280" i="2" a="1"/>
  <c r="IZ280" i="2"/>
  <c r="IZ335" i="2"/>
  <c r="IZ296" i="2" a="1"/>
  <c r="IZ296" i="2"/>
  <c r="IZ336" i="2"/>
  <c r="IZ312" i="2" a="1"/>
  <c r="IZ312" i="2"/>
  <c r="IZ337" i="2"/>
  <c r="IZ338" i="2"/>
  <c r="IZ339" i="2"/>
  <c r="JA168" i="2" a="1"/>
  <c r="JA168" i="2"/>
  <c r="JA164" i="2"/>
  <c r="JA328" i="2"/>
  <c r="JA184" i="2" a="1"/>
  <c r="JA184" i="2"/>
  <c r="JA329" i="2"/>
  <c r="JA200" i="2" a="1"/>
  <c r="JA200" i="2"/>
  <c r="JA330" i="2"/>
  <c r="JA216" i="2" a="1"/>
  <c r="JA216" i="2"/>
  <c r="JA331" i="2"/>
  <c r="JA232" i="2" a="1"/>
  <c r="JA232" i="2"/>
  <c r="JA332" i="2"/>
  <c r="JA248" i="2" a="1"/>
  <c r="JA248" i="2"/>
  <c r="JA333" i="2"/>
  <c r="JA264" i="2" a="1"/>
  <c r="JA264" i="2"/>
  <c r="JA334" i="2"/>
  <c r="JA280" i="2" a="1"/>
  <c r="JA280" i="2"/>
  <c r="JA335" i="2"/>
  <c r="JA296" i="2" a="1"/>
  <c r="JA296" i="2"/>
  <c r="JA336" i="2"/>
  <c r="JA312" i="2" a="1"/>
  <c r="JA312" i="2"/>
  <c r="JA337" i="2"/>
  <c r="JA338" i="2"/>
  <c r="JA339" i="2"/>
  <c r="JB168" i="2" a="1"/>
  <c r="JB168" i="2"/>
  <c r="JB164" i="2"/>
  <c r="JB328" i="2"/>
  <c r="JB184" i="2" a="1"/>
  <c r="JB184" i="2"/>
  <c r="JB329" i="2"/>
  <c r="JB200" i="2" a="1"/>
  <c r="JB200" i="2"/>
  <c r="JB330" i="2"/>
  <c r="JB216" i="2" a="1"/>
  <c r="JB216" i="2"/>
  <c r="JB331" i="2"/>
  <c r="JB232" i="2" a="1"/>
  <c r="JB232" i="2"/>
  <c r="JB332" i="2"/>
  <c r="JB248" i="2" a="1"/>
  <c r="JB248" i="2"/>
  <c r="JB333" i="2"/>
  <c r="JB264" i="2" a="1"/>
  <c r="JB264" i="2"/>
  <c r="JB334" i="2"/>
  <c r="JB280" i="2" a="1"/>
  <c r="JB280" i="2"/>
  <c r="JB335" i="2"/>
  <c r="JB296" i="2" a="1"/>
  <c r="JB296" i="2"/>
  <c r="JB336" i="2"/>
  <c r="JB312" i="2" a="1"/>
  <c r="JB312" i="2"/>
  <c r="JB337" i="2"/>
  <c r="JB338" i="2"/>
  <c r="JB339" i="2"/>
  <c r="JC168" i="2" a="1"/>
  <c r="JC168" i="2"/>
  <c r="JC164" i="2"/>
  <c r="JC328" i="2"/>
  <c r="JC184" i="2" a="1"/>
  <c r="JC184" i="2"/>
  <c r="JC329" i="2"/>
  <c r="JC200" i="2" a="1"/>
  <c r="JC200" i="2"/>
  <c r="JC330" i="2"/>
  <c r="JC216" i="2" a="1"/>
  <c r="JC216" i="2"/>
  <c r="JC331" i="2"/>
  <c r="JC232" i="2" a="1"/>
  <c r="JC232" i="2"/>
  <c r="JC332" i="2"/>
  <c r="JC248" i="2" a="1"/>
  <c r="JC248" i="2"/>
  <c r="JC333" i="2"/>
  <c r="JC264" i="2" a="1"/>
  <c r="JC264" i="2"/>
  <c r="JC334" i="2"/>
  <c r="JC280" i="2" a="1"/>
  <c r="JC280" i="2"/>
  <c r="JC335" i="2"/>
  <c r="JC296" i="2" a="1"/>
  <c r="JC296" i="2"/>
  <c r="JC336" i="2"/>
  <c r="JC312" i="2" a="1"/>
  <c r="JC312" i="2"/>
  <c r="JC337" i="2"/>
  <c r="JC338" i="2"/>
  <c r="JC339" i="2"/>
  <c r="JD168" i="2" a="1"/>
  <c r="JD168" i="2"/>
  <c r="JD164" i="2"/>
  <c r="JD328" i="2"/>
  <c r="JD184" i="2" a="1"/>
  <c r="JD184" i="2"/>
  <c r="JD329" i="2"/>
  <c r="JD200" i="2" a="1"/>
  <c r="JD200" i="2"/>
  <c r="JD330" i="2"/>
  <c r="JD216" i="2" a="1"/>
  <c r="JD216" i="2"/>
  <c r="JD331" i="2"/>
  <c r="JD232" i="2" a="1"/>
  <c r="JD232" i="2"/>
  <c r="JD332" i="2"/>
  <c r="JD248" i="2" a="1"/>
  <c r="JD248" i="2"/>
  <c r="JD333" i="2"/>
  <c r="JD264" i="2" a="1"/>
  <c r="JD264" i="2"/>
  <c r="JD334" i="2"/>
  <c r="JD280" i="2" a="1"/>
  <c r="JD280" i="2"/>
  <c r="JD335" i="2"/>
  <c r="JD296" i="2" a="1"/>
  <c r="JD296" i="2"/>
  <c r="JD336" i="2"/>
  <c r="JD312" i="2" a="1"/>
  <c r="JD312" i="2"/>
  <c r="JD337" i="2"/>
  <c r="JD338" i="2"/>
  <c r="JD339" i="2"/>
  <c r="JE168" i="2" a="1"/>
  <c r="JE168" i="2"/>
  <c r="JE164" i="2"/>
  <c r="JE328" i="2"/>
  <c r="JE184" i="2" a="1"/>
  <c r="JE184" i="2"/>
  <c r="JE329" i="2"/>
  <c r="JE200" i="2" a="1"/>
  <c r="JE200" i="2"/>
  <c r="JE330" i="2"/>
  <c r="JE216" i="2" a="1"/>
  <c r="JE216" i="2"/>
  <c r="JE331" i="2"/>
  <c r="JE232" i="2" a="1"/>
  <c r="JE232" i="2"/>
  <c r="JE332" i="2"/>
  <c r="JE248" i="2" a="1"/>
  <c r="JE248" i="2"/>
  <c r="JE333" i="2"/>
  <c r="JE264" i="2" a="1"/>
  <c r="JE264" i="2"/>
  <c r="JE334" i="2"/>
  <c r="JE280" i="2" a="1"/>
  <c r="JE280" i="2"/>
  <c r="JE335" i="2"/>
  <c r="JE296" i="2" a="1"/>
  <c r="JE296" i="2"/>
  <c r="JE336" i="2"/>
  <c r="JE312" i="2" a="1"/>
  <c r="JE312" i="2"/>
  <c r="JE337" i="2"/>
  <c r="JE338" i="2"/>
  <c r="JE339" i="2"/>
  <c r="JF168" i="2" a="1"/>
  <c r="JF168" i="2"/>
  <c r="JF164" i="2"/>
  <c r="JF328" i="2"/>
  <c r="JF184" i="2" a="1"/>
  <c r="JF184" i="2"/>
  <c r="JF329" i="2"/>
  <c r="JF200" i="2" a="1"/>
  <c r="JF200" i="2"/>
  <c r="JF330" i="2"/>
  <c r="JF216" i="2" a="1"/>
  <c r="JF216" i="2"/>
  <c r="JF331" i="2"/>
  <c r="JF232" i="2" a="1"/>
  <c r="JF232" i="2"/>
  <c r="JF332" i="2"/>
  <c r="JF248" i="2" a="1"/>
  <c r="JF248" i="2"/>
  <c r="JF333" i="2"/>
  <c r="JF264" i="2" a="1"/>
  <c r="JF264" i="2"/>
  <c r="JF334" i="2"/>
  <c r="JF280" i="2" a="1"/>
  <c r="JF280" i="2"/>
  <c r="JF335" i="2"/>
  <c r="JF296" i="2" a="1"/>
  <c r="JF296" i="2"/>
  <c r="JF336" i="2"/>
  <c r="JF312" i="2" a="1"/>
  <c r="JF312" i="2"/>
  <c r="JF337" i="2"/>
  <c r="JF338" i="2"/>
  <c r="JF339" i="2"/>
  <c r="JG168" i="2" a="1"/>
  <c r="JG168" i="2"/>
  <c r="JG164" i="2"/>
  <c r="JG328" i="2"/>
  <c r="JG184" i="2" a="1"/>
  <c r="JG184" i="2"/>
  <c r="JG329" i="2"/>
  <c r="JG200" i="2" a="1"/>
  <c r="JG200" i="2"/>
  <c r="JG330" i="2"/>
  <c r="JG216" i="2" a="1"/>
  <c r="JG216" i="2"/>
  <c r="JG331" i="2"/>
  <c r="JG232" i="2" a="1"/>
  <c r="JG232" i="2"/>
  <c r="JG332" i="2"/>
  <c r="JG248" i="2" a="1"/>
  <c r="JG248" i="2"/>
  <c r="JG333" i="2"/>
  <c r="JG264" i="2" a="1"/>
  <c r="JG264" i="2"/>
  <c r="JG334" i="2"/>
  <c r="JG280" i="2" a="1"/>
  <c r="JG280" i="2"/>
  <c r="JG335" i="2"/>
  <c r="JG296" i="2" a="1"/>
  <c r="JG296" i="2"/>
  <c r="JG336" i="2"/>
  <c r="JG312" i="2" a="1"/>
  <c r="JG312" i="2"/>
  <c r="JG337" i="2"/>
  <c r="JG338" i="2"/>
  <c r="JG339" i="2"/>
  <c r="JH168" i="2" a="1"/>
  <c r="JH168" i="2"/>
  <c r="JH164" i="2"/>
  <c r="JH328" i="2"/>
  <c r="JH184" i="2" a="1"/>
  <c r="JH184" i="2"/>
  <c r="JH329" i="2"/>
  <c r="JH200" i="2" a="1"/>
  <c r="JH200" i="2"/>
  <c r="JH330" i="2"/>
  <c r="JH216" i="2" a="1"/>
  <c r="JH216" i="2"/>
  <c r="JH331" i="2"/>
  <c r="JH232" i="2" a="1"/>
  <c r="JH232" i="2"/>
  <c r="JH332" i="2"/>
  <c r="JH248" i="2" a="1"/>
  <c r="JH248" i="2"/>
  <c r="JH333" i="2"/>
  <c r="JH264" i="2" a="1"/>
  <c r="JH264" i="2"/>
  <c r="JH334" i="2"/>
  <c r="JH280" i="2" a="1"/>
  <c r="JH280" i="2"/>
  <c r="JH335" i="2"/>
  <c r="JH296" i="2" a="1"/>
  <c r="JH296" i="2"/>
  <c r="JH336" i="2"/>
  <c r="JH312" i="2" a="1"/>
  <c r="JH312" i="2"/>
  <c r="JH337" i="2"/>
  <c r="JH338" i="2"/>
  <c r="JH339" i="2"/>
  <c r="JI168" i="2" a="1"/>
  <c r="JI168" i="2"/>
  <c r="JI164" i="2"/>
  <c r="JI328" i="2"/>
  <c r="JI184" i="2" a="1"/>
  <c r="JI184" i="2"/>
  <c r="JI329" i="2"/>
  <c r="JI200" i="2" a="1"/>
  <c r="JI200" i="2"/>
  <c r="JI330" i="2"/>
  <c r="JI216" i="2" a="1"/>
  <c r="JI216" i="2"/>
  <c r="JI331" i="2"/>
  <c r="JI232" i="2" a="1"/>
  <c r="JI232" i="2"/>
  <c r="JI332" i="2"/>
  <c r="JI248" i="2" a="1"/>
  <c r="JI248" i="2"/>
  <c r="JI333" i="2"/>
  <c r="JI264" i="2" a="1"/>
  <c r="JI264" i="2"/>
  <c r="JI334" i="2"/>
  <c r="JI280" i="2" a="1"/>
  <c r="JI280" i="2"/>
  <c r="JI335" i="2"/>
  <c r="JI296" i="2" a="1"/>
  <c r="JI296" i="2"/>
  <c r="JI336" i="2"/>
  <c r="JI312" i="2" a="1"/>
  <c r="JI312" i="2"/>
  <c r="JI337" i="2"/>
  <c r="JI338" i="2"/>
  <c r="JI339" i="2"/>
  <c r="JJ168" i="2" a="1"/>
  <c r="JJ168" i="2"/>
  <c r="JJ164" i="2"/>
  <c r="JJ328" i="2"/>
  <c r="JJ184" i="2" a="1"/>
  <c r="JJ184" i="2"/>
  <c r="JJ329" i="2"/>
  <c r="JJ200" i="2" a="1"/>
  <c r="JJ200" i="2"/>
  <c r="JJ330" i="2"/>
  <c r="JJ216" i="2" a="1"/>
  <c r="JJ216" i="2"/>
  <c r="JJ331" i="2"/>
  <c r="JJ232" i="2" a="1"/>
  <c r="JJ232" i="2"/>
  <c r="JJ332" i="2"/>
  <c r="JJ248" i="2" a="1"/>
  <c r="JJ248" i="2"/>
  <c r="JJ333" i="2"/>
  <c r="JJ264" i="2" a="1"/>
  <c r="JJ264" i="2"/>
  <c r="JJ334" i="2"/>
  <c r="JJ280" i="2" a="1"/>
  <c r="JJ280" i="2"/>
  <c r="JJ335" i="2"/>
  <c r="JJ296" i="2" a="1"/>
  <c r="JJ296" i="2"/>
  <c r="JJ336" i="2"/>
  <c r="JJ312" i="2" a="1"/>
  <c r="JJ312" i="2"/>
  <c r="JJ337" i="2"/>
  <c r="JJ338" i="2"/>
  <c r="JJ339" i="2"/>
  <c r="JK168" i="2" a="1"/>
  <c r="JK168" i="2"/>
  <c r="JK164" i="2"/>
  <c r="JK328" i="2"/>
  <c r="JK184" i="2" a="1"/>
  <c r="JK184" i="2"/>
  <c r="JK329" i="2"/>
  <c r="JK200" i="2" a="1"/>
  <c r="JK200" i="2"/>
  <c r="JK330" i="2"/>
  <c r="JK216" i="2" a="1"/>
  <c r="JK216" i="2"/>
  <c r="JK331" i="2"/>
  <c r="JK232" i="2" a="1"/>
  <c r="JK232" i="2"/>
  <c r="JK332" i="2"/>
  <c r="JK248" i="2" a="1"/>
  <c r="JK248" i="2"/>
  <c r="JK333" i="2"/>
  <c r="JK264" i="2" a="1"/>
  <c r="JK264" i="2"/>
  <c r="JK334" i="2"/>
  <c r="JK280" i="2" a="1"/>
  <c r="JK280" i="2"/>
  <c r="JK335" i="2"/>
  <c r="JK296" i="2" a="1"/>
  <c r="JK296" i="2"/>
  <c r="JK336" i="2"/>
  <c r="JK312" i="2" a="1"/>
  <c r="JK312" i="2"/>
  <c r="JK337" i="2"/>
  <c r="JK338" i="2"/>
  <c r="JK339" i="2"/>
  <c r="JL168" i="2" a="1"/>
  <c r="JL168" i="2"/>
  <c r="JL164" i="2"/>
  <c r="JL328" i="2"/>
  <c r="JL184" i="2" a="1"/>
  <c r="JL184" i="2"/>
  <c r="JL329" i="2"/>
  <c r="JL200" i="2" a="1"/>
  <c r="JL200" i="2"/>
  <c r="JL330" i="2"/>
  <c r="JL216" i="2" a="1"/>
  <c r="JL216" i="2"/>
  <c r="JL331" i="2"/>
  <c r="JL232" i="2" a="1"/>
  <c r="JL232" i="2"/>
  <c r="JL332" i="2"/>
  <c r="JL248" i="2" a="1"/>
  <c r="JL248" i="2"/>
  <c r="JL333" i="2"/>
  <c r="JL264" i="2" a="1"/>
  <c r="JL264" i="2"/>
  <c r="JL334" i="2"/>
  <c r="JL280" i="2" a="1"/>
  <c r="JL280" i="2"/>
  <c r="JL335" i="2"/>
  <c r="JL296" i="2" a="1"/>
  <c r="JL296" i="2"/>
  <c r="JL336" i="2"/>
  <c r="JL312" i="2" a="1"/>
  <c r="JL312" i="2"/>
  <c r="JL337" i="2"/>
  <c r="JL338" i="2"/>
  <c r="JL339" i="2"/>
  <c r="JM168" i="2" a="1"/>
  <c r="JM168" i="2"/>
  <c r="JM164" i="2"/>
  <c r="JM328" i="2"/>
  <c r="JM184" i="2" a="1"/>
  <c r="JM184" i="2"/>
  <c r="JM329" i="2"/>
  <c r="JM200" i="2" a="1"/>
  <c r="JM200" i="2"/>
  <c r="JM330" i="2"/>
  <c r="JM216" i="2" a="1"/>
  <c r="JM216" i="2"/>
  <c r="JM331" i="2"/>
  <c r="JM232" i="2" a="1"/>
  <c r="JM232" i="2"/>
  <c r="JM332" i="2"/>
  <c r="JM248" i="2" a="1"/>
  <c r="JM248" i="2"/>
  <c r="JM333" i="2"/>
  <c r="JM264" i="2" a="1"/>
  <c r="JM264" i="2"/>
  <c r="JM334" i="2"/>
  <c r="JM280" i="2" a="1"/>
  <c r="JM280" i="2"/>
  <c r="JM335" i="2"/>
  <c r="JM296" i="2" a="1"/>
  <c r="JM296" i="2"/>
  <c r="JM336" i="2"/>
  <c r="JM312" i="2" a="1"/>
  <c r="JM312" i="2"/>
  <c r="JM337" i="2"/>
  <c r="JM338" i="2"/>
  <c r="JM339" i="2"/>
  <c r="JN168" i="2" a="1"/>
  <c r="JN168" i="2"/>
  <c r="JN164" i="2"/>
  <c r="JN328" i="2"/>
  <c r="JN184" i="2" a="1"/>
  <c r="JN184" i="2"/>
  <c r="JN329" i="2"/>
  <c r="JN200" i="2" a="1"/>
  <c r="JN200" i="2"/>
  <c r="JN330" i="2"/>
  <c r="JN216" i="2" a="1"/>
  <c r="JN216" i="2"/>
  <c r="JN331" i="2"/>
  <c r="JN232" i="2" a="1"/>
  <c r="JN232" i="2"/>
  <c r="JN332" i="2"/>
  <c r="JN248" i="2" a="1"/>
  <c r="JN248" i="2"/>
  <c r="JN333" i="2"/>
  <c r="JN264" i="2" a="1"/>
  <c r="JN264" i="2"/>
  <c r="JN334" i="2"/>
  <c r="JN280" i="2" a="1"/>
  <c r="JN280" i="2"/>
  <c r="JN335" i="2"/>
  <c r="JN296" i="2" a="1"/>
  <c r="JN296" i="2"/>
  <c r="JN336" i="2"/>
  <c r="JN312" i="2" a="1"/>
  <c r="JN312" i="2"/>
  <c r="JN337" i="2"/>
  <c r="JN338" i="2"/>
  <c r="JN339" i="2"/>
  <c r="JO168" i="2" a="1"/>
  <c r="JO168" i="2"/>
  <c r="JO164" i="2"/>
  <c r="JO328" i="2"/>
  <c r="JO184" i="2" a="1"/>
  <c r="JO184" i="2"/>
  <c r="JO329" i="2"/>
  <c r="JO200" i="2" a="1"/>
  <c r="JO200" i="2"/>
  <c r="JO330" i="2"/>
  <c r="JO216" i="2" a="1"/>
  <c r="JO216" i="2"/>
  <c r="JO331" i="2"/>
  <c r="JO232" i="2" a="1"/>
  <c r="JO232" i="2"/>
  <c r="JO332" i="2"/>
  <c r="JO248" i="2" a="1"/>
  <c r="JO248" i="2"/>
  <c r="JO333" i="2"/>
  <c r="JO264" i="2" a="1"/>
  <c r="JO264" i="2"/>
  <c r="JO334" i="2"/>
  <c r="JO280" i="2" a="1"/>
  <c r="JO280" i="2"/>
  <c r="JO335" i="2"/>
  <c r="JO296" i="2" a="1"/>
  <c r="JO296" i="2"/>
  <c r="JO336" i="2"/>
  <c r="JO312" i="2" a="1"/>
  <c r="JO312" i="2"/>
  <c r="JO337" i="2"/>
  <c r="JO338" i="2"/>
  <c r="JO339" i="2"/>
  <c r="JP168" i="2" a="1"/>
  <c r="JP168" i="2"/>
  <c r="JP164" i="2"/>
  <c r="JP328" i="2"/>
  <c r="JP184" i="2" a="1"/>
  <c r="JP184" i="2"/>
  <c r="JP329" i="2"/>
  <c r="JP200" i="2" a="1"/>
  <c r="JP200" i="2"/>
  <c r="JP330" i="2"/>
  <c r="JP216" i="2" a="1"/>
  <c r="JP216" i="2"/>
  <c r="JP331" i="2"/>
  <c r="JP232" i="2" a="1"/>
  <c r="JP232" i="2"/>
  <c r="JP332" i="2"/>
  <c r="JP248" i="2" a="1"/>
  <c r="JP248" i="2"/>
  <c r="JP333" i="2"/>
  <c r="JP264" i="2" a="1"/>
  <c r="JP264" i="2"/>
  <c r="JP334" i="2"/>
  <c r="JP280" i="2" a="1"/>
  <c r="JP280" i="2"/>
  <c r="JP335" i="2"/>
  <c r="JP296" i="2" a="1"/>
  <c r="JP296" i="2"/>
  <c r="JP336" i="2"/>
  <c r="JP312" i="2" a="1"/>
  <c r="JP312" i="2"/>
  <c r="JP337" i="2"/>
  <c r="JP338" i="2"/>
  <c r="JP339" i="2"/>
  <c r="JQ168" i="2" a="1"/>
  <c r="JQ168" i="2"/>
  <c r="JQ164" i="2"/>
  <c r="JQ328" i="2"/>
  <c r="JQ184" i="2" a="1"/>
  <c r="JQ184" i="2"/>
  <c r="JQ329" i="2"/>
  <c r="JQ200" i="2" a="1"/>
  <c r="JQ200" i="2"/>
  <c r="JQ330" i="2"/>
  <c r="JQ216" i="2" a="1"/>
  <c r="JQ216" i="2"/>
  <c r="JQ331" i="2"/>
  <c r="JQ232" i="2" a="1"/>
  <c r="JQ232" i="2"/>
  <c r="JQ332" i="2"/>
  <c r="JQ248" i="2" a="1"/>
  <c r="JQ248" i="2"/>
  <c r="JQ333" i="2"/>
  <c r="JQ264" i="2" a="1"/>
  <c r="JQ264" i="2"/>
  <c r="JQ334" i="2"/>
  <c r="JQ280" i="2" a="1"/>
  <c r="JQ280" i="2"/>
  <c r="JQ335" i="2"/>
  <c r="JQ296" i="2" a="1"/>
  <c r="JQ296" i="2"/>
  <c r="JQ336" i="2"/>
  <c r="JQ312" i="2" a="1"/>
  <c r="JQ312" i="2"/>
  <c r="JQ337" i="2"/>
  <c r="JQ338" i="2"/>
  <c r="JQ339" i="2"/>
  <c r="JR168" i="2" a="1"/>
  <c r="JR168" i="2"/>
  <c r="JR164" i="2"/>
  <c r="JR328" i="2"/>
  <c r="JR184" i="2" a="1"/>
  <c r="JR184" i="2"/>
  <c r="JR329" i="2"/>
  <c r="JR200" i="2" a="1"/>
  <c r="JR200" i="2"/>
  <c r="JR330" i="2"/>
  <c r="JR216" i="2" a="1"/>
  <c r="JR216" i="2"/>
  <c r="JR331" i="2"/>
  <c r="JR232" i="2" a="1"/>
  <c r="JR232" i="2"/>
  <c r="JR332" i="2"/>
  <c r="JR248" i="2" a="1"/>
  <c r="JR248" i="2"/>
  <c r="JR333" i="2"/>
  <c r="JR264" i="2" a="1"/>
  <c r="JR264" i="2"/>
  <c r="JR334" i="2"/>
  <c r="JR280" i="2" a="1"/>
  <c r="JR280" i="2"/>
  <c r="JR335" i="2"/>
  <c r="JR296" i="2" a="1"/>
  <c r="JR296" i="2"/>
  <c r="JR336" i="2"/>
  <c r="JR312" i="2" a="1"/>
  <c r="JR312" i="2"/>
  <c r="JR337" i="2"/>
  <c r="JR338" i="2"/>
  <c r="JR339" i="2"/>
  <c r="JS168" i="2" a="1"/>
  <c r="JS168" i="2"/>
  <c r="JS164" i="2"/>
  <c r="JS328" i="2"/>
  <c r="JS184" i="2" a="1"/>
  <c r="JS184" i="2"/>
  <c r="JS329" i="2"/>
  <c r="JS200" i="2" a="1"/>
  <c r="JS200" i="2"/>
  <c r="JS330" i="2"/>
  <c r="JS216" i="2" a="1"/>
  <c r="JS216" i="2"/>
  <c r="JS331" i="2"/>
  <c r="JS232" i="2" a="1"/>
  <c r="JS232" i="2"/>
  <c r="JS332" i="2"/>
  <c r="JS248" i="2" a="1"/>
  <c r="JS248" i="2"/>
  <c r="JS333" i="2"/>
  <c r="JS264" i="2" a="1"/>
  <c r="JS264" i="2"/>
  <c r="JS334" i="2"/>
  <c r="JS280" i="2" a="1"/>
  <c r="JS280" i="2"/>
  <c r="JS335" i="2"/>
  <c r="JS296" i="2" a="1"/>
  <c r="JS296" i="2"/>
  <c r="JS336" i="2"/>
  <c r="JS312" i="2" a="1"/>
  <c r="JS312" i="2"/>
  <c r="JS337" i="2"/>
  <c r="JS338" i="2"/>
  <c r="JS339" i="2"/>
  <c r="JT168" i="2" a="1"/>
  <c r="JT168" i="2"/>
  <c r="JT164" i="2"/>
  <c r="JT328" i="2"/>
  <c r="JT184" i="2" a="1"/>
  <c r="JT184" i="2"/>
  <c r="JT329" i="2"/>
  <c r="JT200" i="2" a="1"/>
  <c r="JT200" i="2"/>
  <c r="JT330" i="2"/>
  <c r="JT216" i="2" a="1"/>
  <c r="JT216" i="2"/>
  <c r="JT331" i="2"/>
  <c r="JT232" i="2" a="1"/>
  <c r="JT232" i="2"/>
  <c r="JT332" i="2"/>
  <c r="JT248" i="2" a="1"/>
  <c r="JT248" i="2"/>
  <c r="JT333" i="2"/>
  <c r="JT264" i="2" a="1"/>
  <c r="JT264" i="2"/>
  <c r="JT334" i="2"/>
  <c r="JT280" i="2" a="1"/>
  <c r="JT280" i="2"/>
  <c r="JT335" i="2"/>
  <c r="JT296" i="2" a="1"/>
  <c r="JT296" i="2"/>
  <c r="JT336" i="2"/>
  <c r="JT312" i="2" a="1"/>
  <c r="JT312" i="2"/>
  <c r="JT337" i="2"/>
  <c r="JT338" i="2"/>
  <c r="JT339" i="2"/>
  <c r="JU168" i="2" a="1"/>
  <c r="JU168" i="2"/>
  <c r="JU164" i="2"/>
  <c r="JU328" i="2"/>
  <c r="JU184" i="2" a="1"/>
  <c r="JU184" i="2"/>
  <c r="JU329" i="2"/>
  <c r="JU200" i="2" a="1"/>
  <c r="JU200" i="2"/>
  <c r="JU330" i="2"/>
  <c r="JU216" i="2" a="1"/>
  <c r="JU216" i="2"/>
  <c r="JU331" i="2"/>
  <c r="JU232" i="2" a="1"/>
  <c r="JU232" i="2"/>
  <c r="JU332" i="2"/>
  <c r="JU248" i="2" a="1"/>
  <c r="JU248" i="2"/>
  <c r="JU333" i="2"/>
  <c r="JU264" i="2" a="1"/>
  <c r="JU264" i="2"/>
  <c r="JU334" i="2"/>
  <c r="JU280" i="2" a="1"/>
  <c r="JU280" i="2"/>
  <c r="JU335" i="2"/>
  <c r="JU296" i="2" a="1"/>
  <c r="JU296" i="2"/>
  <c r="JU336" i="2"/>
  <c r="JU312" i="2" a="1"/>
  <c r="JU312" i="2"/>
  <c r="JU337" i="2"/>
  <c r="JU338" i="2"/>
  <c r="JU339" i="2"/>
  <c r="JV168" i="2" a="1"/>
  <c r="JV168" i="2"/>
  <c r="JV164" i="2"/>
  <c r="JV328" i="2"/>
  <c r="JV184" i="2" a="1"/>
  <c r="JV184" i="2"/>
  <c r="JV329" i="2"/>
  <c r="JV200" i="2" a="1"/>
  <c r="JV200" i="2"/>
  <c r="JV330" i="2"/>
  <c r="JV216" i="2" a="1"/>
  <c r="JV216" i="2"/>
  <c r="JV331" i="2"/>
  <c r="JV232" i="2" a="1"/>
  <c r="JV232" i="2"/>
  <c r="JV332" i="2"/>
  <c r="JV248" i="2" a="1"/>
  <c r="JV248" i="2"/>
  <c r="JV333" i="2"/>
  <c r="JV264" i="2" a="1"/>
  <c r="JV264" i="2"/>
  <c r="JV334" i="2"/>
  <c r="JV280" i="2" a="1"/>
  <c r="JV280" i="2"/>
  <c r="JV335" i="2"/>
  <c r="JV296" i="2" a="1"/>
  <c r="JV296" i="2"/>
  <c r="JV336" i="2"/>
  <c r="JV312" i="2" a="1"/>
  <c r="JV312" i="2"/>
  <c r="JV337" i="2"/>
  <c r="JV338" i="2"/>
  <c r="JV339" i="2"/>
  <c r="JW168" i="2" a="1"/>
  <c r="JW168" i="2"/>
  <c r="JW164" i="2"/>
  <c r="JW328" i="2"/>
  <c r="JW184" i="2" a="1"/>
  <c r="JW184" i="2"/>
  <c r="JW329" i="2"/>
  <c r="JW200" i="2" a="1"/>
  <c r="JW200" i="2"/>
  <c r="JW330" i="2"/>
  <c r="JW216" i="2" a="1"/>
  <c r="JW216" i="2"/>
  <c r="JW331" i="2"/>
  <c r="JW232" i="2" a="1"/>
  <c r="JW232" i="2"/>
  <c r="JW332" i="2"/>
  <c r="JW248" i="2" a="1"/>
  <c r="JW248" i="2"/>
  <c r="JW333" i="2"/>
  <c r="JW264" i="2" a="1"/>
  <c r="JW264" i="2"/>
  <c r="JW334" i="2"/>
  <c r="JW280" i="2" a="1"/>
  <c r="JW280" i="2"/>
  <c r="JW335" i="2"/>
  <c r="JW296" i="2" a="1"/>
  <c r="JW296" i="2"/>
  <c r="JW336" i="2"/>
  <c r="JW312" i="2" a="1"/>
  <c r="JW312" i="2"/>
  <c r="JW337" i="2"/>
  <c r="JW338" i="2"/>
  <c r="JW339" i="2"/>
  <c r="JX168" i="2" a="1"/>
  <c r="JX168" i="2"/>
  <c r="JX164" i="2"/>
  <c r="JX328" i="2"/>
  <c r="JX184" i="2" a="1"/>
  <c r="JX184" i="2"/>
  <c r="JX329" i="2"/>
  <c r="JX200" i="2" a="1"/>
  <c r="JX200" i="2"/>
  <c r="JX330" i="2"/>
  <c r="JX216" i="2" a="1"/>
  <c r="JX216" i="2"/>
  <c r="JX331" i="2"/>
  <c r="JX232" i="2" a="1"/>
  <c r="JX232" i="2"/>
  <c r="JX332" i="2"/>
  <c r="JX248" i="2" a="1"/>
  <c r="JX248" i="2"/>
  <c r="JX333" i="2"/>
  <c r="JX264" i="2" a="1"/>
  <c r="JX264" i="2"/>
  <c r="JX334" i="2"/>
  <c r="JX280" i="2" a="1"/>
  <c r="JX280" i="2"/>
  <c r="JX335" i="2"/>
  <c r="JX296" i="2" a="1"/>
  <c r="JX296" i="2"/>
  <c r="JX336" i="2"/>
  <c r="JX312" i="2" a="1"/>
  <c r="JX312" i="2"/>
  <c r="JX337" i="2"/>
  <c r="JX338" i="2"/>
  <c r="JX339" i="2"/>
  <c r="JY168" i="2" a="1"/>
  <c r="JY168" i="2"/>
  <c r="JY164" i="2"/>
  <c r="JY328" i="2"/>
  <c r="JY184" i="2" a="1"/>
  <c r="JY184" i="2"/>
  <c r="JY329" i="2"/>
  <c r="JY200" i="2" a="1"/>
  <c r="JY200" i="2"/>
  <c r="JY330" i="2"/>
  <c r="JY216" i="2" a="1"/>
  <c r="JY216" i="2"/>
  <c r="JY331" i="2"/>
  <c r="JY232" i="2" a="1"/>
  <c r="JY232" i="2"/>
  <c r="JY332" i="2"/>
  <c r="JY248" i="2" a="1"/>
  <c r="JY248" i="2"/>
  <c r="JY333" i="2"/>
  <c r="JY264" i="2" a="1"/>
  <c r="JY264" i="2"/>
  <c r="JY334" i="2"/>
  <c r="JY280" i="2" a="1"/>
  <c r="JY280" i="2"/>
  <c r="JY335" i="2"/>
  <c r="JY296" i="2" a="1"/>
  <c r="JY296" i="2"/>
  <c r="JY336" i="2"/>
  <c r="JY312" i="2" a="1"/>
  <c r="JY312" i="2"/>
  <c r="JY337" i="2"/>
  <c r="JY338" i="2"/>
  <c r="JY339" i="2"/>
  <c r="JZ168" i="2" a="1"/>
  <c r="JZ168" i="2"/>
  <c r="JZ164" i="2"/>
  <c r="JZ328" i="2"/>
  <c r="JZ184" i="2" a="1"/>
  <c r="JZ184" i="2"/>
  <c r="JZ329" i="2"/>
  <c r="JZ200" i="2" a="1"/>
  <c r="JZ200" i="2"/>
  <c r="JZ330" i="2"/>
  <c r="JZ216" i="2" a="1"/>
  <c r="JZ216" i="2"/>
  <c r="JZ331" i="2"/>
  <c r="JZ232" i="2" a="1"/>
  <c r="JZ232" i="2"/>
  <c r="JZ332" i="2"/>
  <c r="JZ248" i="2" a="1"/>
  <c r="JZ248" i="2"/>
  <c r="JZ333" i="2"/>
  <c r="JZ264" i="2" a="1"/>
  <c r="JZ264" i="2"/>
  <c r="JZ334" i="2"/>
  <c r="JZ280" i="2" a="1"/>
  <c r="JZ280" i="2"/>
  <c r="JZ335" i="2"/>
  <c r="JZ296" i="2" a="1"/>
  <c r="JZ296" i="2"/>
  <c r="JZ336" i="2"/>
  <c r="JZ312" i="2" a="1"/>
  <c r="JZ312" i="2"/>
  <c r="JZ337" i="2"/>
  <c r="JZ338" i="2"/>
  <c r="JZ339" i="2"/>
  <c r="KA168" i="2" a="1"/>
  <c r="KA168" i="2"/>
  <c r="KA164" i="2"/>
  <c r="KA328" i="2"/>
  <c r="KA184" i="2" a="1"/>
  <c r="KA184" i="2"/>
  <c r="KA329" i="2"/>
  <c r="KA200" i="2" a="1"/>
  <c r="KA200" i="2"/>
  <c r="KA330" i="2"/>
  <c r="KA216" i="2" a="1"/>
  <c r="KA216" i="2"/>
  <c r="KA331" i="2"/>
  <c r="KA232" i="2" a="1"/>
  <c r="KA232" i="2"/>
  <c r="KA332" i="2"/>
  <c r="KA248" i="2" a="1"/>
  <c r="KA248" i="2"/>
  <c r="KA333" i="2"/>
  <c r="KA264" i="2" a="1"/>
  <c r="KA264" i="2"/>
  <c r="KA334" i="2"/>
  <c r="KA280" i="2" a="1"/>
  <c r="KA280" i="2"/>
  <c r="KA335" i="2"/>
  <c r="KA296" i="2" a="1"/>
  <c r="KA296" i="2"/>
  <c r="KA336" i="2"/>
  <c r="KA312" i="2" a="1"/>
  <c r="KA312" i="2"/>
  <c r="KA337" i="2"/>
  <c r="KA338" i="2"/>
  <c r="KA339" i="2"/>
  <c r="KB168" i="2" a="1"/>
  <c r="KB168" i="2"/>
  <c r="KB164" i="2"/>
  <c r="KB328" i="2"/>
  <c r="KB184" i="2" a="1"/>
  <c r="KB184" i="2"/>
  <c r="KB329" i="2"/>
  <c r="KB200" i="2" a="1"/>
  <c r="KB200" i="2"/>
  <c r="KB330" i="2"/>
  <c r="KB216" i="2" a="1"/>
  <c r="KB216" i="2"/>
  <c r="KB331" i="2"/>
  <c r="KB232" i="2" a="1"/>
  <c r="KB232" i="2"/>
  <c r="KB332" i="2"/>
  <c r="KB248" i="2" a="1"/>
  <c r="KB248" i="2"/>
  <c r="KB333" i="2"/>
  <c r="KB264" i="2" a="1"/>
  <c r="KB264" i="2"/>
  <c r="KB334" i="2"/>
  <c r="KB280" i="2" a="1"/>
  <c r="KB280" i="2"/>
  <c r="KB335" i="2"/>
  <c r="KB296" i="2" a="1"/>
  <c r="KB296" i="2"/>
  <c r="KB336" i="2"/>
  <c r="KB312" i="2" a="1"/>
  <c r="KB312" i="2"/>
  <c r="KB337" i="2"/>
  <c r="KB338" i="2"/>
  <c r="KB339" i="2"/>
  <c r="KC168" i="2" a="1"/>
  <c r="KC168" i="2"/>
  <c r="KC164" i="2"/>
  <c r="KC328" i="2"/>
  <c r="KC184" i="2" a="1"/>
  <c r="KC184" i="2"/>
  <c r="KC329" i="2"/>
  <c r="KC200" i="2" a="1"/>
  <c r="KC200" i="2"/>
  <c r="KC330" i="2"/>
  <c r="KC216" i="2" a="1"/>
  <c r="KC216" i="2"/>
  <c r="KC331" i="2"/>
  <c r="KC232" i="2" a="1"/>
  <c r="KC232" i="2"/>
  <c r="KC332" i="2"/>
  <c r="KC248" i="2" a="1"/>
  <c r="KC248" i="2"/>
  <c r="KC333" i="2"/>
  <c r="KC264" i="2" a="1"/>
  <c r="KC264" i="2"/>
  <c r="KC334" i="2"/>
  <c r="KC280" i="2" a="1"/>
  <c r="KC280" i="2"/>
  <c r="KC335" i="2"/>
  <c r="KC296" i="2" a="1"/>
  <c r="KC296" i="2"/>
  <c r="KC336" i="2"/>
  <c r="KC312" i="2" a="1"/>
  <c r="KC312" i="2"/>
  <c r="KC337" i="2"/>
  <c r="KC338" i="2"/>
  <c r="KC339" i="2"/>
  <c r="KD168" i="2" a="1"/>
  <c r="KD168" i="2"/>
  <c r="KD164" i="2"/>
  <c r="KD328" i="2"/>
  <c r="KD184" i="2" a="1"/>
  <c r="KD184" i="2"/>
  <c r="KD329" i="2"/>
  <c r="KD200" i="2" a="1"/>
  <c r="KD200" i="2"/>
  <c r="KD330" i="2"/>
  <c r="KD216" i="2" a="1"/>
  <c r="KD216" i="2"/>
  <c r="KD331" i="2"/>
  <c r="KD232" i="2" a="1"/>
  <c r="KD232" i="2"/>
  <c r="KD332" i="2"/>
  <c r="KD248" i="2" a="1"/>
  <c r="KD248" i="2"/>
  <c r="KD333" i="2"/>
  <c r="KD264" i="2" a="1"/>
  <c r="KD264" i="2"/>
  <c r="KD334" i="2"/>
  <c r="KD280" i="2" a="1"/>
  <c r="KD280" i="2"/>
  <c r="KD335" i="2"/>
  <c r="KD296" i="2" a="1"/>
  <c r="KD296" i="2"/>
  <c r="KD336" i="2"/>
  <c r="KD312" i="2" a="1"/>
  <c r="KD312" i="2"/>
  <c r="KD337" i="2"/>
  <c r="KD338" i="2"/>
  <c r="KD339" i="2"/>
  <c r="KE168" i="2" a="1"/>
  <c r="KE168" i="2"/>
  <c r="KE164" i="2"/>
  <c r="KE328" i="2"/>
  <c r="KE184" i="2" a="1"/>
  <c r="KE184" i="2"/>
  <c r="KE329" i="2"/>
  <c r="KE200" i="2" a="1"/>
  <c r="KE200" i="2"/>
  <c r="KE330" i="2"/>
  <c r="KE216" i="2" a="1"/>
  <c r="KE216" i="2"/>
  <c r="KE331" i="2"/>
  <c r="KE232" i="2" a="1"/>
  <c r="KE232" i="2"/>
  <c r="KE332" i="2"/>
  <c r="KE248" i="2" a="1"/>
  <c r="KE248" i="2"/>
  <c r="KE333" i="2"/>
  <c r="KE264" i="2" a="1"/>
  <c r="KE264" i="2"/>
  <c r="KE334" i="2"/>
  <c r="KE280" i="2" a="1"/>
  <c r="KE280" i="2"/>
  <c r="KE335" i="2"/>
  <c r="KE296" i="2" a="1"/>
  <c r="KE296" i="2"/>
  <c r="KE336" i="2"/>
  <c r="KE312" i="2" a="1"/>
  <c r="KE312" i="2"/>
  <c r="KE337" i="2"/>
  <c r="KE338" i="2"/>
  <c r="KE339" i="2"/>
  <c r="KF168" i="2" a="1"/>
  <c r="KF168" i="2"/>
  <c r="KF164" i="2"/>
  <c r="KF328" i="2"/>
  <c r="KF184" i="2" a="1"/>
  <c r="KF184" i="2"/>
  <c r="KF329" i="2"/>
  <c r="KF200" i="2" a="1"/>
  <c r="KF200" i="2"/>
  <c r="KF330" i="2"/>
  <c r="KF216" i="2" a="1"/>
  <c r="KF216" i="2"/>
  <c r="KF331" i="2"/>
  <c r="KF232" i="2" a="1"/>
  <c r="KF232" i="2"/>
  <c r="KF332" i="2"/>
  <c r="KF248" i="2" a="1"/>
  <c r="KF248" i="2"/>
  <c r="KF333" i="2"/>
  <c r="KF264" i="2" a="1"/>
  <c r="KF264" i="2"/>
  <c r="KF334" i="2"/>
  <c r="KF280" i="2" a="1"/>
  <c r="KF280" i="2"/>
  <c r="KF335" i="2"/>
  <c r="KF296" i="2" a="1"/>
  <c r="KF296" i="2"/>
  <c r="KF336" i="2"/>
  <c r="KF312" i="2" a="1"/>
  <c r="KF312" i="2"/>
  <c r="KF337" i="2"/>
  <c r="KF338" i="2"/>
  <c r="KF339" i="2"/>
  <c r="KG168" i="2" a="1"/>
  <c r="KG168" i="2"/>
  <c r="KG164" i="2"/>
  <c r="KG328" i="2"/>
  <c r="KG184" i="2" a="1"/>
  <c r="KG184" i="2"/>
  <c r="KG329" i="2"/>
  <c r="KG200" i="2" a="1"/>
  <c r="KG200" i="2"/>
  <c r="KG330" i="2"/>
  <c r="KG216" i="2" a="1"/>
  <c r="KG216" i="2"/>
  <c r="KG331" i="2"/>
  <c r="KG232" i="2" a="1"/>
  <c r="KG232" i="2"/>
  <c r="KG332" i="2"/>
  <c r="KG248" i="2" a="1"/>
  <c r="KG248" i="2"/>
  <c r="KG333" i="2"/>
  <c r="KG264" i="2" a="1"/>
  <c r="KG264" i="2"/>
  <c r="KG334" i="2"/>
  <c r="KG280" i="2" a="1"/>
  <c r="KG280" i="2"/>
  <c r="KG335" i="2"/>
  <c r="KG296" i="2" a="1"/>
  <c r="KG296" i="2"/>
  <c r="KG336" i="2"/>
  <c r="KG312" i="2" a="1"/>
  <c r="KG312" i="2"/>
  <c r="KG337" i="2"/>
  <c r="KG338" i="2"/>
  <c r="KG339" i="2"/>
  <c r="KH168" i="2" a="1"/>
  <c r="KH168" i="2"/>
  <c r="KH164" i="2"/>
  <c r="KH328" i="2"/>
  <c r="KH184" i="2" a="1"/>
  <c r="KH184" i="2"/>
  <c r="KH329" i="2"/>
  <c r="KH200" i="2" a="1"/>
  <c r="KH200" i="2"/>
  <c r="KH330" i="2"/>
  <c r="KH216" i="2" a="1"/>
  <c r="KH216" i="2"/>
  <c r="KH331" i="2"/>
  <c r="KH232" i="2" a="1"/>
  <c r="KH232" i="2"/>
  <c r="KH332" i="2"/>
  <c r="KH248" i="2" a="1"/>
  <c r="KH248" i="2"/>
  <c r="KH333" i="2"/>
  <c r="KH264" i="2" a="1"/>
  <c r="KH264" i="2"/>
  <c r="KH334" i="2"/>
  <c r="KH280" i="2" a="1"/>
  <c r="KH280" i="2"/>
  <c r="KH335" i="2"/>
  <c r="KH296" i="2" a="1"/>
  <c r="KH296" i="2"/>
  <c r="KH336" i="2"/>
  <c r="KH312" i="2" a="1"/>
  <c r="KH312" i="2"/>
  <c r="KH337" i="2"/>
  <c r="KH338" i="2"/>
  <c r="KH339" i="2"/>
  <c r="KI168" i="2" a="1"/>
  <c r="KI168" i="2"/>
  <c r="KI164" i="2"/>
  <c r="KI328" i="2"/>
  <c r="KI184" i="2" a="1"/>
  <c r="KI184" i="2"/>
  <c r="KI329" i="2"/>
  <c r="KI200" i="2" a="1"/>
  <c r="KI200" i="2"/>
  <c r="KI330" i="2"/>
  <c r="KI216" i="2" a="1"/>
  <c r="KI216" i="2"/>
  <c r="KI331" i="2"/>
  <c r="KI232" i="2" a="1"/>
  <c r="KI232" i="2"/>
  <c r="KI332" i="2"/>
  <c r="KI248" i="2" a="1"/>
  <c r="KI248" i="2"/>
  <c r="KI333" i="2"/>
  <c r="KI264" i="2" a="1"/>
  <c r="KI264" i="2"/>
  <c r="KI334" i="2"/>
  <c r="KI280" i="2" a="1"/>
  <c r="KI280" i="2"/>
  <c r="KI335" i="2"/>
  <c r="KI296" i="2" a="1"/>
  <c r="KI296" i="2"/>
  <c r="KI336" i="2"/>
  <c r="KI312" i="2" a="1"/>
  <c r="KI312" i="2"/>
  <c r="KI337" i="2"/>
  <c r="KI338" i="2"/>
  <c r="KI339" i="2"/>
  <c r="KJ168" i="2" a="1"/>
  <c r="KJ168" i="2"/>
  <c r="KJ164" i="2"/>
  <c r="KJ328" i="2"/>
  <c r="KJ184" i="2" a="1"/>
  <c r="KJ184" i="2"/>
  <c r="KJ329" i="2"/>
  <c r="KJ200" i="2" a="1"/>
  <c r="KJ200" i="2"/>
  <c r="KJ330" i="2"/>
  <c r="KJ216" i="2" a="1"/>
  <c r="KJ216" i="2"/>
  <c r="KJ331" i="2"/>
  <c r="KJ232" i="2" a="1"/>
  <c r="KJ232" i="2"/>
  <c r="KJ332" i="2"/>
  <c r="KJ248" i="2" a="1"/>
  <c r="KJ248" i="2"/>
  <c r="KJ333" i="2"/>
  <c r="KJ264" i="2" a="1"/>
  <c r="KJ264" i="2"/>
  <c r="KJ334" i="2"/>
  <c r="KJ280" i="2" a="1"/>
  <c r="KJ280" i="2"/>
  <c r="KJ335" i="2"/>
  <c r="KJ296" i="2" a="1"/>
  <c r="KJ296" i="2"/>
  <c r="KJ336" i="2"/>
  <c r="KJ312" i="2" a="1"/>
  <c r="KJ312" i="2"/>
  <c r="KJ337" i="2"/>
  <c r="KJ338" i="2"/>
  <c r="KJ339" i="2"/>
  <c r="KK168" i="2" a="1"/>
  <c r="KK168" i="2"/>
  <c r="KK164" i="2"/>
  <c r="KK328" i="2"/>
  <c r="KK184" i="2" a="1"/>
  <c r="KK184" i="2"/>
  <c r="KK329" i="2"/>
  <c r="KK200" i="2" a="1"/>
  <c r="KK200" i="2"/>
  <c r="KK330" i="2"/>
  <c r="KK216" i="2" a="1"/>
  <c r="KK216" i="2"/>
  <c r="KK331" i="2"/>
  <c r="KK232" i="2" a="1"/>
  <c r="KK232" i="2"/>
  <c r="KK332" i="2"/>
  <c r="KK248" i="2" a="1"/>
  <c r="KK248" i="2"/>
  <c r="KK333" i="2"/>
  <c r="KK264" i="2" a="1"/>
  <c r="KK264" i="2"/>
  <c r="KK334" i="2"/>
  <c r="KK280" i="2" a="1"/>
  <c r="KK280" i="2"/>
  <c r="KK335" i="2"/>
  <c r="KK296" i="2" a="1"/>
  <c r="KK296" i="2"/>
  <c r="KK336" i="2"/>
  <c r="KK312" i="2" a="1"/>
  <c r="KK312" i="2"/>
  <c r="KK337" i="2"/>
  <c r="KK338" i="2"/>
  <c r="KK339" i="2"/>
  <c r="KL168" i="2" a="1"/>
  <c r="KL168" i="2"/>
  <c r="KL164" i="2"/>
  <c r="KL328" i="2"/>
  <c r="KL184" i="2" a="1"/>
  <c r="KL184" i="2"/>
  <c r="KL329" i="2"/>
  <c r="KL200" i="2" a="1"/>
  <c r="KL200" i="2"/>
  <c r="KL330" i="2"/>
  <c r="KL216" i="2" a="1"/>
  <c r="KL216" i="2"/>
  <c r="KL331" i="2"/>
  <c r="KL232" i="2" a="1"/>
  <c r="KL232" i="2"/>
  <c r="KL332" i="2"/>
  <c r="KL248" i="2" a="1"/>
  <c r="KL248" i="2"/>
  <c r="KL333" i="2"/>
  <c r="KL264" i="2" a="1"/>
  <c r="KL264" i="2"/>
  <c r="KL334" i="2"/>
  <c r="KL280" i="2" a="1"/>
  <c r="KL280" i="2"/>
  <c r="KL335" i="2"/>
  <c r="KL296" i="2" a="1"/>
  <c r="KL296" i="2"/>
  <c r="KL336" i="2"/>
  <c r="KL312" i="2" a="1"/>
  <c r="KL312" i="2"/>
  <c r="KL337" i="2"/>
  <c r="KL338" i="2"/>
  <c r="KL339" i="2"/>
  <c r="KM168" i="2" a="1"/>
  <c r="KM168" i="2"/>
  <c r="KM164" i="2"/>
  <c r="KM328" i="2"/>
  <c r="KM184" i="2" a="1"/>
  <c r="KM184" i="2"/>
  <c r="KM329" i="2"/>
  <c r="KM200" i="2" a="1"/>
  <c r="KM200" i="2"/>
  <c r="KM330" i="2"/>
  <c r="KM216" i="2" a="1"/>
  <c r="KM216" i="2"/>
  <c r="KM331" i="2"/>
  <c r="KM232" i="2" a="1"/>
  <c r="KM232" i="2"/>
  <c r="KM332" i="2"/>
  <c r="KM248" i="2" a="1"/>
  <c r="KM248" i="2"/>
  <c r="KM333" i="2"/>
  <c r="KM264" i="2" a="1"/>
  <c r="KM264" i="2"/>
  <c r="KM334" i="2"/>
  <c r="KM280" i="2" a="1"/>
  <c r="KM280" i="2"/>
  <c r="KM335" i="2"/>
  <c r="KM296" i="2" a="1"/>
  <c r="KM296" i="2"/>
  <c r="KM336" i="2"/>
  <c r="KM312" i="2" a="1"/>
  <c r="KM312" i="2"/>
  <c r="KM337" i="2"/>
  <c r="KM338" i="2"/>
  <c r="KM339" i="2"/>
  <c r="KN168" i="2" a="1"/>
  <c r="KN168" i="2"/>
  <c r="KN164" i="2"/>
  <c r="KN328" i="2"/>
  <c r="KN184" i="2" a="1"/>
  <c r="KN184" i="2"/>
  <c r="KN329" i="2"/>
  <c r="KN200" i="2" a="1"/>
  <c r="KN200" i="2"/>
  <c r="KN330" i="2"/>
  <c r="KN216" i="2" a="1"/>
  <c r="KN216" i="2"/>
  <c r="KN331" i="2"/>
  <c r="KN232" i="2" a="1"/>
  <c r="KN232" i="2"/>
  <c r="KN332" i="2"/>
  <c r="KN248" i="2" a="1"/>
  <c r="KN248" i="2"/>
  <c r="KN333" i="2"/>
  <c r="KN264" i="2" a="1"/>
  <c r="KN264" i="2"/>
  <c r="KN334" i="2"/>
  <c r="KN280" i="2" a="1"/>
  <c r="KN280" i="2"/>
  <c r="KN335" i="2"/>
  <c r="KN296" i="2" a="1"/>
  <c r="KN296" i="2"/>
  <c r="KN336" i="2"/>
  <c r="KN312" i="2" a="1"/>
  <c r="KN312" i="2"/>
  <c r="KN337" i="2"/>
  <c r="KN338" i="2"/>
  <c r="KN339" i="2"/>
  <c r="KO168" i="2" a="1"/>
  <c r="KO168" i="2"/>
  <c r="KO164" i="2"/>
  <c r="KO328" i="2"/>
  <c r="KO184" i="2" a="1"/>
  <c r="KO184" i="2"/>
  <c r="KO329" i="2"/>
  <c r="KO200" i="2" a="1"/>
  <c r="KO200" i="2"/>
  <c r="KO330" i="2"/>
  <c r="KO216" i="2" a="1"/>
  <c r="KO216" i="2"/>
  <c r="KO331" i="2"/>
  <c r="KO232" i="2" a="1"/>
  <c r="KO232" i="2"/>
  <c r="KO332" i="2"/>
  <c r="KO248" i="2" a="1"/>
  <c r="KO248" i="2"/>
  <c r="KO333" i="2"/>
  <c r="KO264" i="2" a="1"/>
  <c r="KO264" i="2"/>
  <c r="KO334" i="2"/>
  <c r="KO280" i="2" a="1"/>
  <c r="KO280" i="2"/>
  <c r="KO335" i="2"/>
  <c r="KO296" i="2" a="1"/>
  <c r="KO296" i="2"/>
  <c r="KO336" i="2"/>
  <c r="KO312" i="2" a="1"/>
  <c r="KO312" i="2"/>
  <c r="KO337" i="2"/>
  <c r="KO338" i="2"/>
  <c r="KO339" i="2"/>
  <c r="KP168" i="2" a="1"/>
  <c r="KP168" i="2"/>
  <c r="KP164" i="2"/>
  <c r="KP328" i="2"/>
  <c r="KP184" i="2" a="1"/>
  <c r="KP184" i="2"/>
  <c r="KP329" i="2"/>
  <c r="KP200" i="2" a="1"/>
  <c r="KP200" i="2"/>
  <c r="KP330" i="2"/>
  <c r="KP216" i="2" a="1"/>
  <c r="KP216" i="2"/>
  <c r="KP331" i="2"/>
  <c r="KP232" i="2" a="1"/>
  <c r="KP232" i="2"/>
  <c r="KP332" i="2"/>
  <c r="KP248" i="2" a="1"/>
  <c r="KP248" i="2"/>
  <c r="KP333" i="2"/>
  <c r="KP264" i="2" a="1"/>
  <c r="KP264" i="2"/>
  <c r="KP334" i="2"/>
  <c r="KP280" i="2" a="1"/>
  <c r="KP280" i="2"/>
  <c r="KP335" i="2"/>
  <c r="KP296" i="2" a="1"/>
  <c r="KP296" i="2"/>
  <c r="KP336" i="2"/>
  <c r="KP312" i="2" a="1"/>
  <c r="KP312" i="2"/>
  <c r="KP337" i="2"/>
  <c r="KP338" i="2"/>
  <c r="KP339" i="2"/>
  <c r="KQ168" i="2" a="1"/>
  <c r="KQ168" i="2"/>
  <c r="KQ164" i="2"/>
  <c r="KQ328" i="2"/>
  <c r="KQ184" i="2" a="1"/>
  <c r="KQ184" i="2"/>
  <c r="KQ329" i="2"/>
  <c r="KQ200" i="2" a="1"/>
  <c r="KQ200" i="2"/>
  <c r="KQ330" i="2"/>
  <c r="KQ216" i="2" a="1"/>
  <c r="KQ216" i="2"/>
  <c r="KQ331" i="2"/>
  <c r="KQ232" i="2" a="1"/>
  <c r="KQ232" i="2"/>
  <c r="KQ332" i="2"/>
  <c r="KQ248" i="2" a="1"/>
  <c r="KQ248" i="2"/>
  <c r="KQ333" i="2"/>
  <c r="KQ264" i="2" a="1"/>
  <c r="KQ264" i="2"/>
  <c r="KQ334" i="2"/>
  <c r="KQ280" i="2" a="1"/>
  <c r="KQ280" i="2"/>
  <c r="KQ335" i="2"/>
  <c r="KQ296" i="2" a="1"/>
  <c r="KQ296" i="2"/>
  <c r="KQ336" i="2"/>
  <c r="KQ312" i="2" a="1"/>
  <c r="KQ312" i="2"/>
  <c r="KQ337" i="2"/>
  <c r="KQ338" i="2"/>
  <c r="KQ339" i="2"/>
  <c r="KR168" i="2" a="1"/>
  <c r="KR168" i="2"/>
  <c r="KR164" i="2"/>
  <c r="KR328" i="2"/>
  <c r="KR184" i="2" a="1"/>
  <c r="KR184" i="2"/>
  <c r="KR329" i="2"/>
  <c r="KR200" i="2" a="1"/>
  <c r="KR200" i="2"/>
  <c r="KR330" i="2"/>
  <c r="KR216" i="2" a="1"/>
  <c r="KR216" i="2"/>
  <c r="KR331" i="2"/>
  <c r="KR232" i="2" a="1"/>
  <c r="KR232" i="2"/>
  <c r="KR332" i="2"/>
  <c r="KR248" i="2" a="1"/>
  <c r="KR248" i="2"/>
  <c r="KR333" i="2"/>
  <c r="KR264" i="2" a="1"/>
  <c r="KR264" i="2"/>
  <c r="KR334" i="2"/>
  <c r="KR280" i="2" a="1"/>
  <c r="KR280" i="2"/>
  <c r="KR335" i="2"/>
  <c r="KR296" i="2" a="1"/>
  <c r="KR296" i="2"/>
  <c r="KR336" i="2"/>
  <c r="KR312" i="2" a="1"/>
  <c r="KR312" i="2"/>
  <c r="KR337" i="2"/>
  <c r="KR338" i="2"/>
  <c r="KR339" i="2"/>
  <c r="KS168" i="2" a="1"/>
  <c r="KS168" i="2"/>
  <c r="KS164" i="2"/>
  <c r="KS328" i="2"/>
  <c r="KS184" i="2" a="1"/>
  <c r="KS184" i="2"/>
  <c r="KS329" i="2"/>
  <c r="KS200" i="2" a="1"/>
  <c r="KS200" i="2"/>
  <c r="KS330" i="2"/>
  <c r="KS216" i="2" a="1"/>
  <c r="KS216" i="2"/>
  <c r="KS331" i="2"/>
  <c r="KS232" i="2" a="1"/>
  <c r="KS232" i="2"/>
  <c r="KS332" i="2"/>
  <c r="KS248" i="2" a="1"/>
  <c r="KS248" i="2"/>
  <c r="KS333" i="2"/>
  <c r="KS264" i="2" a="1"/>
  <c r="KS264" i="2"/>
  <c r="KS334" i="2"/>
  <c r="KS280" i="2" a="1"/>
  <c r="KS280" i="2"/>
  <c r="KS335" i="2"/>
  <c r="KS296" i="2" a="1"/>
  <c r="KS296" i="2"/>
  <c r="KS336" i="2"/>
  <c r="KS312" i="2" a="1"/>
  <c r="KS312" i="2"/>
  <c r="KS337" i="2"/>
  <c r="KS338" i="2"/>
  <c r="KS339" i="2"/>
  <c r="KT168" i="2" a="1"/>
  <c r="KT168" i="2"/>
  <c r="KT164" i="2"/>
  <c r="KT328" i="2"/>
  <c r="KT184" i="2" a="1"/>
  <c r="KT184" i="2"/>
  <c r="KT329" i="2"/>
  <c r="KT200" i="2" a="1"/>
  <c r="KT200" i="2"/>
  <c r="KT330" i="2"/>
  <c r="KT216" i="2" a="1"/>
  <c r="KT216" i="2"/>
  <c r="KT331" i="2"/>
  <c r="KT232" i="2" a="1"/>
  <c r="KT232" i="2"/>
  <c r="KT332" i="2"/>
  <c r="KT248" i="2" a="1"/>
  <c r="KT248" i="2"/>
  <c r="KT333" i="2"/>
  <c r="KT264" i="2" a="1"/>
  <c r="KT264" i="2"/>
  <c r="KT334" i="2"/>
  <c r="KT280" i="2" a="1"/>
  <c r="KT280" i="2"/>
  <c r="KT335" i="2"/>
  <c r="KT296" i="2" a="1"/>
  <c r="KT296" i="2"/>
  <c r="KT336" i="2"/>
  <c r="KT312" i="2" a="1"/>
  <c r="KT312" i="2"/>
  <c r="KT337" i="2"/>
  <c r="KT338" i="2"/>
  <c r="KT339" i="2"/>
  <c r="KU168" i="2" a="1"/>
  <c r="KU168" i="2"/>
  <c r="KU164" i="2"/>
  <c r="KU328" i="2"/>
  <c r="KU184" i="2" a="1"/>
  <c r="KU184" i="2"/>
  <c r="KU329" i="2"/>
  <c r="KU200" i="2" a="1"/>
  <c r="KU200" i="2"/>
  <c r="KU330" i="2"/>
  <c r="KU216" i="2" a="1"/>
  <c r="KU216" i="2"/>
  <c r="KU331" i="2"/>
  <c r="KU232" i="2" a="1"/>
  <c r="KU232" i="2"/>
  <c r="KU332" i="2"/>
  <c r="KU248" i="2" a="1"/>
  <c r="KU248" i="2"/>
  <c r="KU333" i="2"/>
  <c r="KU264" i="2" a="1"/>
  <c r="KU264" i="2"/>
  <c r="KU334" i="2"/>
  <c r="KU280" i="2" a="1"/>
  <c r="KU280" i="2"/>
  <c r="KU335" i="2"/>
  <c r="KU296" i="2" a="1"/>
  <c r="KU296" i="2"/>
  <c r="KU336" i="2"/>
  <c r="KU312" i="2" a="1"/>
  <c r="KU312" i="2"/>
  <c r="KU337" i="2"/>
  <c r="KU338" i="2"/>
  <c r="KU339" i="2"/>
  <c r="KV168" i="2" a="1"/>
  <c r="KV168" i="2"/>
  <c r="KV164" i="2"/>
  <c r="KV328" i="2"/>
  <c r="KV184" i="2" a="1"/>
  <c r="KV184" i="2"/>
  <c r="KV329" i="2"/>
  <c r="KV200" i="2" a="1"/>
  <c r="KV200" i="2"/>
  <c r="KV330" i="2"/>
  <c r="KV216" i="2" a="1"/>
  <c r="KV216" i="2"/>
  <c r="KV331" i="2"/>
  <c r="KV232" i="2" a="1"/>
  <c r="KV232" i="2"/>
  <c r="KV332" i="2"/>
  <c r="KV248" i="2" a="1"/>
  <c r="KV248" i="2"/>
  <c r="KV333" i="2"/>
  <c r="KV264" i="2" a="1"/>
  <c r="KV264" i="2"/>
  <c r="KV334" i="2"/>
  <c r="KV280" i="2" a="1"/>
  <c r="KV280" i="2"/>
  <c r="KV335" i="2"/>
  <c r="KV296" i="2" a="1"/>
  <c r="KV296" i="2"/>
  <c r="KV336" i="2"/>
  <c r="KV312" i="2" a="1"/>
  <c r="KV312" i="2"/>
  <c r="KV337" i="2"/>
  <c r="KV338" i="2"/>
  <c r="KV339" i="2"/>
  <c r="KW168" i="2" a="1"/>
  <c r="KW168" i="2"/>
  <c r="KW164" i="2"/>
  <c r="KW328" i="2"/>
  <c r="KW184" i="2" a="1"/>
  <c r="KW184" i="2"/>
  <c r="KW329" i="2"/>
  <c r="KW200" i="2" a="1"/>
  <c r="KW200" i="2"/>
  <c r="KW330" i="2"/>
  <c r="KW216" i="2" a="1"/>
  <c r="KW216" i="2"/>
  <c r="KW331" i="2"/>
  <c r="KW232" i="2" a="1"/>
  <c r="KW232" i="2"/>
  <c r="KW332" i="2"/>
  <c r="KW248" i="2" a="1"/>
  <c r="KW248" i="2"/>
  <c r="KW333" i="2"/>
  <c r="KW264" i="2" a="1"/>
  <c r="KW264" i="2"/>
  <c r="KW334" i="2"/>
  <c r="KW280" i="2" a="1"/>
  <c r="KW280" i="2"/>
  <c r="KW335" i="2"/>
  <c r="KW296" i="2" a="1"/>
  <c r="KW296" i="2"/>
  <c r="KW336" i="2"/>
  <c r="KW312" i="2" a="1"/>
  <c r="KW312" i="2"/>
  <c r="KW337" i="2"/>
  <c r="KW338" i="2"/>
  <c r="KW339" i="2"/>
  <c r="KX168" i="2" a="1"/>
  <c r="KX168" i="2"/>
  <c r="KX164" i="2"/>
  <c r="KX328" i="2"/>
  <c r="KX184" i="2" a="1"/>
  <c r="KX184" i="2"/>
  <c r="KX329" i="2"/>
  <c r="KX200" i="2" a="1"/>
  <c r="KX200" i="2"/>
  <c r="KX330" i="2"/>
  <c r="KX216" i="2" a="1"/>
  <c r="KX216" i="2"/>
  <c r="KX331" i="2"/>
  <c r="KX232" i="2" a="1"/>
  <c r="KX232" i="2"/>
  <c r="KX332" i="2"/>
  <c r="KX248" i="2" a="1"/>
  <c r="KX248" i="2"/>
  <c r="KX333" i="2"/>
  <c r="KX264" i="2" a="1"/>
  <c r="KX264" i="2"/>
  <c r="KX334" i="2"/>
  <c r="KX280" i="2" a="1"/>
  <c r="KX280" i="2"/>
  <c r="KX335" i="2"/>
  <c r="KX296" i="2" a="1"/>
  <c r="KX296" i="2"/>
  <c r="KX336" i="2"/>
  <c r="KX312" i="2" a="1"/>
  <c r="KX312" i="2"/>
  <c r="KX337" i="2"/>
  <c r="KX338" i="2"/>
  <c r="KX339" i="2"/>
  <c r="KY168" i="2" a="1"/>
  <c r="KY168" i="2"/>
  <c r="KY164" i="2"/>
  <c r="KY328" i="2"/>
  <c r="KY184" i="2" a="1"/>
  <c r="KY184" i="2"/>
  <c r="KY329" i="2"/>
  <c r="KY200" i="2" a="1"/>
  <c r="KY200" i="2"/>
  <c r="KY330" i="2"/>
  <c r="KY216" i="2" a="1"/>
  <c r="KY216" i="2"/>
  <c r="KY331" i="2"/>
  <c r="KY232" i="2" a="1"/>
  <c r="KY232" i="2"/>
  <c r="KY332" i="2"/>
  <c r="KY248" i="2" a="1"/>
  <c r="KY248" i="2"/>
  <c r="KY333" i="2"/>
  <c r="KY264" i="2" a="1"/>
  <c r="KY264" i="2"/>
  <c r="KY334" i="2"/>
  <c r="KY280" i="2" a="1"/>
  <c r="KY280" i="2"/>
  <c r="KY335" i="2"/>
  <c r="KY296" i="2" a="1"/>
  <c r="KY296" i="2"/>
  <c r="KY336" i="2"/>
  <c r="KY312" i="2" a="1"/>
  <c r="KY312" i="2"/>
  <c r="KY337" i="2"/>
  <c r="KY338" i="2"/>
  <c r="KY339" i="2"/>
  <c r="KZ168" i="2" a="1"/>
  <c r="KZ168" i="2"/>
  <c r="KZ164" i="2"/>
  <c r="KZ328" i="2"/>
  <c r="KZ184" i="2" a="1"/>
  <c r="KZ184" i="2"/>
  <c r="KZ329" i="2"/>
  <c r="KZ200" i="2" a="1"/>
  <c r="KZ200" i="2"/>
  <c r="KZ330" i="2"/>
  <c r="KZ216" i="2" a="1"/>
  <c r="KZ216" i="2"/>
  <c r="KZ331" i="2"/>
  <c r="KZ232" i="2" a="1"/>
  <c r="KZ232" i="2"/>
  <c r="KZ332" i="2"/>
  <c r="KZ248" i="2" a="1"/>
  <c r="KZ248" i="2"/>
  <c r="KZ333" i="2"/>
  <c r="KZ264" i="2" a="1"/>
  <c r="KZ264" i="2"/>
  <c r="KZ334" i="2"/>
  <c r="KZ280" i="2" a="1"/>
  <c r="KZ280" i="2"/>
  <c r="KZ335" i="2"/>
  <c r="KZ296" i="2" a="1"/>
  <c r="KZ296" i="2"/>
  <c r="KZ336" i="2"/>
  <c r="KZ312" i="2" a="1"/>
  <c r="KZ312" i="2"/>
  <c r="KZ337" i="2"/>
  <c r="KZ338" i="2"/>
  <c r="KZ339" i="2"/>
  <c r="LA168" i="2" a="1"/>
  <c r="LA168" i="2"/>
  <c r="LA164" i="2"/>
  <c r="LA328" i="2"/>
  <c r="LA184" i="2" a="1"/>
  <c r="LA184" i="2"/>
  <c r="LA329" i="2"/>
  <c r="LA200" i="2" a="1"/>
  <c r="LA200" i="2"/>
  <c r="LA330" i="2"/>
  <c r="LA216" i="2" a="1"/>
  <c r="LA216" i="2"/>
  <c r="LA331" i="2"/>
  <c r="LA232" i="2" a="1"/>
  <c r="LA232" i="2"/>
  <c r="LA332" i="2"/>
  <c r="LA248" i="2" a="1"/>
  <c r="LA248" i="2"/>
  <c r="LA333" i="2"/>
  <c r="LA264" i="2" a="1"/>
  <c r="LA264" i="2"/>
  <c r="LA334" i="2"/>
  <c r="LA280" i="2" a="1"/>
  <c r="LA280" i="2"/>
  <c r="LA335" i="2"/>
  <c r="LA296" i="2" a="1"/>
  <c r="LA296" i="2"/>
  <c r="LA336" i="2"/>
  <c r="LA312" i="2" a="1"/>
  <c r="LA312" i="2"/>
  <c r="LA337" i="2"/>
  <c r="LA338" i="2"/>
  <c r="LA339" i="2"/>
  <c r="LB168" i="2" a="1"/>
  <c r="LB168" i="2"/>
  <c r="LB164" i="2"/>
  <c r="LB328" i="2"/>
  <c r="LB184" i="2" a="1"/>
  <c r="LB184" i="2"/>
  <c r="LB329" i="2"/>
  <c r="LB200" i="2" a="1"/>
  <c r="LB200" i="2"/>
  <c r="LB330" i="2"/>
  <c r="LB216" i="2" a="1"/>
  <c r="LB216" i="2"/>
  <c r="LB331" i="2"/>
  <c r="LB232" i="2" a="1"/>
  <c r="LB232" i="2"/>
  <c r="LB332" i="2"/>
  <c r="LB248" i="2" a="1"/>
  <c r="LB248" i="2"/>
  <c r="LB333" i="2"/>
  <c r="LB264" i="2" a="1"/>
  <c r="LB264" i="2"/>
  <c r="LB334" i="2"/>
  <c r="LB280" i="2" a="1"/>
  <c r="LB280" i="2"/>
  <c r="LB335" i="2"/>
  <c r="LB296" i="2" a="1"/>
  <c r="LB296" i="2"/>
  <c r="LB336" i="2"/>
  <c r="LB312" i="2" a="1"/>
  <c r="LB312" i="2"/>
  <c r="LB337" i="2"/>
  <c r="LB338" i="2"/>
  <c r="LB339" i="2"/>
  <c r="LC168" i="2" a="1"/>
  <c r="LC168" i="2"/>
  <c r="LC164" i="2"/>
  <c r="LC328" i="2"/>
  <c r="LC184" i="2" a="1"/>
  <c r="LC184" i="2"/>
  <c r="LC329" i="2"/>
  <c r="LC200" i="2" a="1"/>
  <c r="LC200" i="2"/>
  <c r="LC330" i="2"/>
  <c r="LC216" i="2" a="1"/>
  <c r="LC216" i="2"/>
  <c r="LC331" i="2"/>
  <c r="LC232" i="2" a="1"/>
  <c r="LC232" i="2"/>
  <c r="LC332" i="2"/>
  <c r="LC248" i="2" a="1"/>
  <c r="LC248" i="2"/>
  <c r="LC333" i="2"/>
  <c r="LC264" i="2" a="1"/>
  <c r="LC264" i="2"/>
  <c r="LC334" i="2"/>
  <c r="LC280" i="2" a="1"/>
  <c r="LC280" i="2"/>
  <c r="LC335" i="2"/>
  <c r="LC296" i="2" a="1"/>
  <c r="LC296" i="2"/>
  <c r="LC336" i="2"/>
  <c r="LC312" i="2" a="1"/>
  <c r="LC312" i="2"/>
  <c r="LC337" i="2"/>
  <c r="LC338" i="2"/>
  <c r="LC339" i="2"/>
  <c r="LD168" i="2" a="1"/>
  <c r="LD168" i="2"/>
  <c r="LD164" i="2"/>
  <c r="LD328" i="2"/>
  <c r="LD184" i="2" a="1"/>
  <c r="LD184" i="2"/>
  <c r="LD329" i="2"/>
  <c r="LD200" i="2" a="1"/>
  <c r="LD200" i="2"/>
  <c r="LD330" i="2"/>
  <c r="LD216" i="2" a="1"/>
  <c r="LD216" i="2"/>
  <c r="LD331" i="2"/>
  <c r="LD232" i="2" a="1"/>
  <c r="LD232" i="2"/>
  <c r="LD332" i="2"/>
  <c r="LD248" i="2" a="1"/>
  <c r="LD248" i="2"/>
  <c r="LD333" i="2"/>
  <c r="LD264" i="2" a="1"/>
  <c r="LD264" i="2"/>
  <c r="LD334" i="2"/>
  <c r="LD280" i="2" a="1"/>
  <c r="LD280" i="2"/>
  <c r="LD335" i="2"/>
  <c r="LD296" i="2" a="1"/>
  <c r="LD296" i="2"/>
  <c r="LD336" i="2"/>
  <c r="LD312" i="2" a="1"/>
  <c r="LD312" i="2"/>
  <c r="LD337" i="2"/>
  <c r="LD338" i="2"/>
  <c r="LD339" i="2"/>
  <c r="LE168" i="2" a="1"/>
  <c r="LE168" i="2"/>
  <c r="LE164" i="2"/>
  <c r="LE328" i="2"/>
  <c r="LE184" i="2" a="1"/>
  <c r="LE184" i="2"/>
  <c r="LE329" i="2"/>
  <c r="LE200" i="2" a="1"/>
  <c r="LE200" i="2"/>
  <c r="LE330" i="2"/>
  <c r="LE216" i="2" a="1"/>
  <c r="LE216" i="2"/>
  <c r="LE331" i="2"/>
  <c r="LE232" i="2" a="1"/>
  <c r="LE232" i="2"/>
  <c r="LE332" i="2"/>
  <c r="LE248" i="2" a="1"/>
  <c r="LE248" i="2"/>
  <c r="LE333" i="2"/>
  <c r="LE264" i="2" a="1"/>
  <c r="LE264" i="2"/>
  <c r="LE334" i="2"/>
  <c r="LE280" i="2" a="1"/>
  <c r="LE280" i="2"/>
  <c r="LE335" i="2"/>
  <c r="LE296" i="2" a="1"/>
  <c r="LE296" i="2"/>
  <c r="LE336" i="2"/>
  <c r="LE312" i="2" a="1"/>
  <c r="LE312" i="2"/>
  <c r="LE337" i="2"/>
  <c r="LE338" i="2"/>
  <c r="LE339" i="2"/>
  <c r="LF168" i="2" a="1"/>
  <c r="LF168" i="2"/>
  <c r="LF164" i="2"/>
  <c r="LF328" i="2"/>
  <c r="LF184" i="2" a="1"/>
  <c r="LF184" i="2"/>
  <c r="LF329" i="2"/>
  <c r="LF200" i="2" a="1"/>
  <c r="LF200" i="2"/>
  <c r="LF330" i="2"/>
  <c r="LF216" i="2" a="1"/>
  <c r="LF216" i="2"/>
  <c r="LF331" i="2"/>
  <c r="LF232" i="2" a="1"/>
  <c r="LF232" i="2"/>
  <c r="LF332" i="2"/>
  <c r="LF248" i="2" a="1"/>
  <c r="LF248" i="2"/>
  <c r="LF333" i="2"/>
  <c r="LF264" i="2" a="1"/>
  <c r="LF264" i="2"/>
  <c r="LF334" i="2"/>
  <c r="LF280" i="2" a="1"/>
  <c r="LF280" i="2"/>
  <c r="LF335" i="2"/>
  <c r="LF296" i="2" a="1"/>
  <c r="LF296" i="2"/>
  <c r="LF336" i="2"/>
  <c r="LF312" i="2" a="1"/>
  <c r="LF312" i="2"/>
  <c r="LF337" i="2"/>
  <c r="LF338" i="2"/>
  <c r="LF339" i="2"/>
  <c r="LG168" i="2" a="1"/>
  <c r="LG168" i="2"/>
  <c r="LG164" i="2"/>
  <c r="LG328" i="2"/>
  <c r="LG184" i="2" a="1"/>
  <c r="LG184" i="2"/>
  <c r="LG329" i="2"/>
  <c r="LG200" i="2" a="1"/>
  <c r="LG200" i="2"/>
  <c r="LG330" i="2"/>
  <c r="LG216" i="2" a="1"/>
  <c r="LG216" i="2"/>
  <c r="LG331" i="2"/>
  <c r="LG232" i="2" a="1"/>
  <c r="LG232" i="2"/>
  <c r="LG332" i="2"/>
  <c r="LG248" i="2" a="1"/>
  <c r="LG248" i="2"/>
  <c r="LG333" i="2"/>
  <c r="LG264" i="2" a="1"/>
  <c r="LG264" i="2"/>
  <c r="LG334" i="2"/>
  <c r="LG280" i="2" a="1"/>
  <c r="LG280" i="2"/>
  <c r="LG335" i="2"/>
  <c r="LG296" i="2" a="1"/>
  <c r="LG296" i="2"/>
  <c r="LG336" i="2"/>
  <c r="LG312" i="2" a="1"/>
  <c r="LG312" i="2"/>
  <c r="LG337" i="2"/>
  <c r="LG338" i="2"/>
  <c r="LG339" i="2"/>
  <c r="LH168" i="2" a="1"/>
  <c r="LH168" i="2"/>
  <c r="LH164" i="2"/>
  <c r="LH328" i="2"/>
  <c r="LH184" i="2" a="1"/>
  <c r="LH184" i="2"/>
  <c r="LH329" i="2"/>
  <c r="LH200" i="2" a="1"/>
  <c r="LH200" i="2"/>
  <c r="LH330" i="2"/>
  <c r="LH216" i="2" a="1"/>
  <c r="LH216" i="2"/>
  <c r="LH331" i="2"/>
  <c r="LH232" i="2" a="1"/>
  <c r="LH232" i="2"/>
  <c r="LH332" i="2"/>
  <c r="LH248" i="2" a="1"/>
  <c r="LH248" i="2"/>
  <c r="LH333" i="2"/>
  <c r="LH264" i="2" a="1"/>
  <c r="LH264" i="2"/>
  <c r="LH334" i="2"/>
  <c r="LH280" i="2" a="1"/>
  <c r="LH280" i="2"/>
  <c r="LH335" i="2"/>
  <c r="LH296" i="2" a="1"/>
  <c r="LH296" i="2"/>
  <c r="LH336" i="2"/>
  <c r="LH312" i="2" a="1"/>
  <c r="LH312" i="2"/>
  <c r="LH337" i="2"/>
  <c r="LH338" i="2"/>
  <c r="LH339" i="2"/>
  <c r="LI168" i="2" a="1"/>
  <c r="LI168" i="2"/>
  <c r="LI164" i="2"/>
  <c r="LI328" i="2"/>
  <c r="LI184" i="2" a="1"/>
  <c r="LI184" i="2"/>
  <c r="LI329" i="2"/>
  <c r="LI200" i="2" a="1"/>
  <c r="LI200" i="2"/>
  <c r="LI330" i="2"/>
  <c r="LI216" i="2" a="1"/>
  <c r="LI216" i="2"/>
  <c r="LI331" i="2"/>
  <c r="LI232" i="2" a="1"/>
  <c r="LI232" i="2"/>
  <c r="LI332" i="2"/>
  <c r="LI248" i="2" a="1"/>
  <c r="LI248" i="2"/>
  <c r="LI333" i="2"/>
  <c r="LI264" i="2" a="1"/>
  <c r="LI264" i="2"/>
  <c r="LI334" i="2"/>
  <c r="LI280" i="2" a="1"/>
  <c r="LI280" i="2"/>
  <c r="LI335" i="2"/>
  <c r="LI296" i="2" a="1"/>
  <c r="LI296" i="2"/>
  <c r="LI336" i="2"/>
  <c r="LI312" i="2" a="1"/>
  <c r="LI312" i="2"/>
  <c r="LI337" i="2"/>
  <c r="LI338" i="2"/>
  <c r="LI339" i="2"/>
  <c r="LJ168" i="2" a="1"/>
  <c r="LJ168" i="2"/>
  <c r="LJ164" i="2"/>
  <c r="LJ328" i="2"/>
  <c r="LJ184" i="2" a="1"/>
  <c r="LJ184" i="2"/>
  <c r="LJ329" i="2"/>
  <c r="LJ200" i="2" a="1"/>
  <c r="LJ200" i="2"/>
  <c r="LJ330" i="2"/>
  <c r="LJ216" i="2" a="1"/>
  <c r="LJ216" i="2"/>
  <c r="LJ331" i="2"/>
  <c r="LJ232" i="2" a="1"/>
  <c r="LJ232" i="2"/>
  <c r="LJ332" i="2"/>
  <c r="LJ248" i="2" a="1"/>
  <c r="LJ248" i="2"/>
  <c r="LJ333" i="2"/>
  <c r="LJ264" i="2" a="1"/>
  <c r="LJ264" i="2"/>
  <c r="LJ334" i="2"/>
  <c r="LJ280" i="2" a="1"/>
  <c r="LJ280" i="2"/>
  <c r="LJ335" i="2"/>
  <c r="LJ296" i="2" a="1"/>
  <c r="LJ296" i="2"/>
  <c r="LJ336" i="2"/>
  <c r="LJ312" i="2" a="1"/>
  <c r="LJ312" i="2"/>
  <c r="LJ337" i="2"/>
  <c r="LJ338" i="2"/>
  <c r="LJ339" i="2"/>
  <c r="LK168" i="2" a="1"/>
  <c r="LK168" i="2"/>
  <c r="LK164" i="2"/>
  <c r="LK328" i="2"/>
  <c r="LK184" i="2" a="1"/>
  <c r="LK184" i="2"/>
  <c r="LK329" i="2"/>
  <c r="LK200" i="2" a="1"/>
  <c r="LK200" i="2"/>
  <c r="LK330" i="2"/>
  <c r="LK216" i="2" a="1"/>
  <c r="LK216" i="2"/>
  <c r="LK331" i="2"/>
  <c r="LK232" i="2" a="1"/>
  <c r="LK232" i="2"/>
  <c r="LK332" i="2"/>
  <c r="LK248" i="2" a="1"/>
  <c r="LK248" i="2"/>
  <c r="LK333" i="2"/>
  <c r="LK264" i="2" a="1"/>
  <c r="LK264" i="2"/>
  <c r="LK334" i="2"/>
  <c r="LK280" i="2" a="1"/>
  <c r="LK280" i="2"/>
  <c r="LK335" i="2"/>
  <c r="LK296" i="2" a="1"/>
  <c r="LK296" i="2"/>
  <c r="LK336" i="2"/>
  <c r="LK312" i="2" a="1"/>
  <c r="LK312" i="2"/>
  <c r="LK337" i="2"/>
  <c r="LK338" i="2"/>
  <c r="LK339" i="2"/>
  <c r="LL168" i="2" a="1"/>
  <c r="LL168" i="2"/>
  <c r="LL164" i="2"/>
  <c r="LL328" i="2"/>
  <c r="LL184" i="2" a="1"/>
  <c r="LL184" i="2"/>
  <c r="LL329" i="2"/>
  <c r="LL200" i="2" a="1"/>
  <c r="LL200" i="2"/>
  <c r="LL330" i="2"/>
  <c r="LL216" i="2" a="1"/>
  <c r="LL216" i="2"/>
  <c r="LL331" i="2"/>
  <c r="LL232" i="2" a="1"/>
  <c r="LL232" i="2"/>
  <c r="LL332" i="2"/>
  <c r="LL248" i="2" a="1"/>
  <c r="LL248" i="2"/>
  <c r="LL333" i="2"/>
  <c r="LL264" i="2" a="1"/>
  <c r="LL264" i="2"/>
  <c r="LL334" i="2"/>
  <c r="LL280" i="2" a="1"/>
  <c r="LL280" i="2"/>
  <c r="LL335" i="2"/>
  <c r="LL296" i="2" a="1"/>
  <c r="LL296" i="2"/>
  <c r="LL336" i="2"/>
  <c r="LL312" i="2" a="1"/>
  <c r="LL312" i="2"/>
  <c r="LL337" i="2"/>
  <c r="LL338" i="2"/>
  <c r="LL339" i="2"/>
  <c r="LM168" i="2" a="1"/>
  <c r="LM168" i="2"/>
  <c r="LM164" i="2"/>
  <c r="LM328" i="2"/>
  <c r="LM184" i="2" a="1"/>
  <c r="LM184" i="2"/>
  <c r="LM329" i="2"/>
  <c r="LM200" i="2" a="1"/>
  <c r="LM200" i="2"/>
  <c r="LM330" i="2"/>
  <c r="LM216" i="2" a="1"/>
  <c r="LM216" i="2"/>
  <c r="LM331" i="2"/>
  <c r="LM232" i="2" a="1"/>
  <c r="LM232" i="2"/>
  <c r="LM332" i="2"/>
  <c r="LM248" i="2" a="1"/>
  <c r="LM248" i="2"/>
  <c r="LM333" i="2"/>
  <c r="LM264" i="2" a="1"/>
  <c r="LM264" i="2"/>
  <c r="LM334" i="2"/>
  <c r="LM280" i="2" a="1"/>
  <c r="LM280" i="2"/>
  <c r="LM335" i="2"/>
  <c r="LM296" i="2" a="1"/>
  <c r="LM296" i="2"/>
  <c r="LM336" i="2"/>
  <c r="LM312" i="2" a="1"/>
  <c r="LM312" i="2"/>
  <c r="LM337" i="2"/>
  <c r="LM338" i="2"/>
  <c r="LM339" i="2"/>
  <c r="LN168" i="2" a="1"/>
  <c r="LN168" i="2"/>
  <c r="LN164" i="2"/>
  <c r="LN328" i="2"/>
  <c r="LN184" i="2" a="1"/>
  <c r="LN184" i="2"/>
  <c r="LN329" i="2"/>
  <c r="LN200" i="2" a="1"/>
  <c r="LN200" i="2"/>
  <c r="LN330" i="2"/>
  <c r="LN216" i="2" a="1"/>
  <c r="LN216" i="2"/>
  <c r="LN331" i="2"/>
  <c r="LN232" i="2" a="1"/>
  <c r="LN232" i="2"/>
  <c r="LN332" i="2"/>
  <c r="LN248" i="2" a="1"/>
  <c r="LN248" i="2"/>
  <c r="LN333" i="2"/>
  <c r="LN264" i="2" a="1"/>
  <c r="LN264" i="2"/>
  <c r="LN334" i="2"/>
  <c r="LN280" i="2" a="1"/>
  <c r="LN280" i="2"/>
  <c r="LN335" i="2"/>
  <c r="LN296" i="2" a="1"/>
  <c r="LN296" i="2"/>
  <c r="LN336" i="2"/>
  <c r="LN312" i="2" a="1"/>
  <c r="LN312" i="2"/>
  <c r="LN337" i="2"/>
  <c r="LN338" i="2"/>
  <c r="LN339" i="2"/>
  <c r="LO168" i="2" a="1"/>
  <c r="LO168" i="2"/>
  <c r="LO164" i="2"/>
  <c r="LO328" i="2"/>
  <c r="LO184" i="2" a="1"/>
  <c r="LO184" i="2"/>
  <c r="LO329" i="2"/>
  <c r="LO200" i="2" a="1"/>
  <c r="LO200" i="2"/>
  <c r="LO330" i="2"/>
  <c r="LO216" i="2" a="1"/>
  <c r="LO216" i="2"/>
  <c r="LO331" i="2"/>
  <c r="LO232" i="2" a="1"/>
  <c r="LO232" i="2"/>
  <c r="LO332" i="2"/>
  <c r="LO248" i="2" a="1"/>
  <c r="LO248" i="2"/>
  <c r="LO333" i="2"/>
  <c r="LO264" i="2" a="1"/>
  <c r="LO264" i="2"/>
  <c r="LO334" i="2"/>
  <c r="LO280" i="2" a="1"/>
  <c r="LO280" i="2"/>
  <c r="LO335" i="2"/>
  <c r="LO296" i="2" a="1"/>
  <c r="LO296" i="2"/>
  <c r="LO336" i="2"/>
  <c r="LO312" i="2" a="1"/>
  <c r="LO312" i="2"/>
  <c r="LO337" i="2"/>
  <c r="LO338" i="2"/>
  <c r="LO339" i="2"/>
  <c r="LP168" i="2" a="1"/>
  <c r="LP168" i="2"/>
  <c r="LP164" i="2"/>
  <c r="LP328" i="2"/>
  <c r="LP184" i="2" a="1"/>
  <c r="LP184" i="2"/>
  <c r="LP329" i="2"/>
  <c r="LP200" i="2" a="1"/>
  <c r="LP200" i="2"/>
  <c r="LP330" i="2"/>
  <c r="LP216" i="2" a="1"/>
  <c r="LP216" i="2"/>
  <c r="LP331" i="2"/>
  <c r="LP232" i="2" a="1"/>
  <c r="LP232" i="2"/>
  <c r="LP332" i="2"/>
  <c r="LP248" i="2" a="1"/>
  <c r="LP248" i="2"/>
  <c r="LP333" i="2"/>
  <c r="LP264" i="2" a="1"/>
  <c r="LP264" i="2"/>
  <c r="LP334" i="2"/>
  <c r="LP280" i="2" a="1"/>
  <c r="LP280" i="2"/>
  <c r="LP335" i="2"/>
  <c r="LP296" i="2" a="1"/>
  <c r="LP296" i="2"/>
  <c r="LP336" i="2"/>
  <c r="LP312" i="2" a="1"/>
  <c r="LP312" i="2"/>
  <c r="LP337" i="2"/>
  <c r="LP338" i="2"/>
  <c r="LP339" i="2"/>
  <c r="LQ168" i="2" a="1"/>
  <c r="LQ168" i="2"/>
  <c r="LQ164" i="2"/>
  <c r="LQ328" i="2"/>
  <c r="LQ184" i="2" a="1"/>
  <c r="LQ184" i="2"/>
  <c r="LQ329" i="2"/>
  <c r="LQ200" i="2" a="1"/>
  <c r="LQ200" i="2"/>
  <c r="LQ330" i="2"/>
  <c r="LQ216" i="2" a="1"/>
  <c r="LQ216" i="2"/>
  <c r="LQ331" i="2"/>
  <c r="LQ232" i="2" a="1"/>
  <c r="LQ232" i="2"/>
  <c r="LQ332" i="2"/>
  <c r="LQ248" i="2" a="1"/>
  <c r="LQ248" i="2"/>
  <c r="LQ333" i="2"/>
  <c r="LQ264" i="2" a="1"/>
  <c r="LQ264" i="2"/>
  <c r="LQ334" i="2"/>
  <c r="LQ280" i="2" a="1"/>
  <c r="LQ280" i="2"/>
  <c r="LQ335" i="2"/>
  <c r="LQ296" i="2" a="1"/>
  <c r="LQ296" i="2"/>
  <c r="LQ336" i="2"/>
  <c r="LQ312" i="2" a="1"/>
  <c r="LQ312" i="2"/>
  <c r="LQ337" i="2"/>
  <c r="LQ338" i="2"/>
  <c r="LQ339" i="2"/>
  <c r="LR168" i="2" a="1"/>
  <c r="LR168" i="2"/>
  <c r="LR164" i="2"/>
  <c r="LR328" i="2"/>
  <c r="LR184" i="2" a="1"/>
  <c r="LR184" i="2"/>
  <c r="LR329" i="2"/>
  <c r="LR200" i="2" a="1"/>
  <c r="LR200" i="2"/>
  <c r="LR330" i="2"/>
  <c r="LR216" i="2" a="1"/>
  <c r="LR216" i="2"/>
  <c r="LR331" i="2"/>
  <c r="LR232" i="2" a="1"/>
  <c r="LR232" i="2"/>
  <c r="LR332" i="2"/>
  <c r="LR248" i="2" a="1"/>
  <c r="LR248" i="2"/>
  <c r="LR333" i="2"/>
  <c r="LR264" i="2" a="1"/>
  <c r="LR264" i="2"/>
  <c r="LR334" i="2"/>
  <c r="LR280" i="2" a="1"/>
  <c r="LR280" i="2"/>
  <c r="LR335" i="2"/>
  <c r="LR296" i="2" a="1"/>
  <c r="LR296" i="2"/>
  <c r="LR336" i="2"/>
  <c r="LR312" i="2" a="1"/>
  <c r="LR312" i="2"/>
  <c r="LR337" i="2"/>
  <c r="LR338" i="2"/>
  <c r="LR339" i="2"/>
  <c r="LS168" i="2" a="1"/>
  <c r="LS168" i="2"/>
  <c r="LS164" i="2"/>
  <c r="LS328" i="2"/>
  <c r="LS184" i="2" a="1"/>
  <c r="LS184" i="2"/>
  <c r="LS329" i="2"/>
  <c r="LS200" i="2" a="1"/>
  <c r="LS200" i="2"/>
  <c r="LS330" i="2"/>
  <c r="LS216" i="2" a="1"/>
  <c r="LS216" i="2"/>
  <c r="LS331" i="2"/>
  <c r="LS232" i="2" a="1"/>
  <c r="LS232" i="2"/>
  <c r="LS332" i="2"/>
  <c r="LS248" i="2" a="1"/>
  <c r="LS248" i="2"/>
  <c r="LS333" i="2"/>
  <c r="LS264" i="2" a="1"/>
  <c r="LS264" i="2"/>
  <c r="LS334" i="2"/>
  <c r="LS280" i="2" a="1"/>
  <c r="LS280" i="2"/>
  <c r="LS335" i="2"/>
  <c r="LS296" i="2" a="1"/>
  <c r="LS296" i="2"/>
  <c r="LS336" i="2"/>
  <c r="LS312" i="2" a="1"/>
  <c r="LS312" i="2"/>
  <c r="LS337" i="2"/>
  <c r="LS338" i="2"/>
  <c r="LS339" i="2"/>
  <c r="LT168" i="2" a="1"/>
  <c r="LT168" i="2"/>
  <c r="LT164" i="2"/>
  <c r="LT328" i="2"/>
  <c r="LT184" i="2" a="1"/>
  <c r="LT184" i="2"/>
  <c r="LT329" i="2"/>
  <c r="LT200" i="2" a="1"/>
  <c r="LT200" i="2"/>
  <c r="LT330" i="2"/>
  <c r="LT216" i="2" a="1"/>
  <c r="LT216" i="2"/>
  <c r="LT331" i="2"/>
  <c r="LT232" i="2" a="1"/>
  <c r="LT232" i="2"/>
  <c r="LT332" i="2"/>
  <c r="LT248" i="2" a="1"/>
  <c r="LT248" i="2"/>
  <c r="LT333" i="2"/>
  <c r="LT264" i="2" a="1"/>
  <c r="LT264" i="2"/>
  <c r="LT334" i="2"/>
  <c r="LT280" i="2" a="1"/>
  <c r="LT280" i="2"/>
  <c r="LT335" i="2"/>
  <c r="LT296" i="2" a="1"/>
  <c r="LT296" i="2"/>
  <c r="LT336" i="2"/>
  <c r="LT312" i="2" a="1"/>
  <c r="LT312" i="2"/>
  <c r="LT337" i="2"/>
  <c r="LT338" i="2"/>
  <c r="LT339" i="2"/>
  <c r="LU168" i="2" a="1"/>
  <c r="LU168" i="2"/>
  <c r="LU164" i="2"/>
  <c r="LU328" i="2"/>
  <c r="LU184" i="2" a="1"/>
  <c r="LU184" i="2"/>
  <c r="LU329" i="2"/>
  <c r="LU200" i="2" a="1"/>
  <c r="LU200" i="2"/>
  <c r="LU330" i="2"/>
  <c r="LU216" i="2" a="1"/>
  <c r="LU216" i="2"/>
  <c r="LU331" i="2"/>
  <c r="LU232" i="2" a="1"/>
  <c r="LU232" i="2"/>
  <c r="LU332" i="2"/>
  <c r="LU248" i="2" a="1"/>
  <c r="LU248" i="2"/>
  <c r="LU333" i="2"/>
  <c r="LU264" i="2" a="1"/>
  <c r="LU264" i="2"/>
  <c r="LU334" i="2"/>
  <c r="LU280" i="2" a="1"/>
  <c r="LU280" i="2"/>
  <c r="LU335" i="2"/>
  <c r="LU296" i="2" a="1"/>
  <c r="LU296" i="2"/>
  <c r="LU336" i="2"/>
  <c r="LU312" i="2" a="1"/>
  <c r="LU312" i="2"/>
  <c r="LU337" i="2"/>
  <c r="LU338" i="2"/>
  <c r="LU339" i="2"/>
  <c r="LV168" i="2" a="1"/>
  <c r="LV168" i="2"/>
  <c r="LV164" i="2"/>
  <c r="LV328" i="2"/>
  <c r="LV184" i="2" a="1"/>
  <c r="LV184" i="2"/>
  <c r="LV329" i="2"/>
  <c r="LV200" i="2" a="1"/>
  <c r="LV200" i="2"/>
  <c r="LV330" i="2"/>
  <c r="LV216" i="2" a="1"/>
  <c r="LV216" i="2"/>
  <c r="LV331" i="2"/>
  <c r="LV232" i="2" a="1"/>
  <c r="LV232" i="2"/>
  <c r="LV332" i="2"/>
  <c r="LV248" i="2" a="1"/>
  <c r="LV248" i="2"/>
  <c r="LV333" i="2"/>
  <c r="LV264" i="2" a="1"/>
  <c r="LV264" i="2"/>
  <c r="LV334" i="2"/>
  <c r="LV280" i="2" a="1"/>
  <c r="LV280" i="2"/>
  <c r="LV335" i="2"/>
  <c r="LV296" i="2" a="1"/>
  <c r="LV296" i="2"/>
  <c r="LV336" i="2"/>
  <c r="LV312" i="2" a="1"/>
  <c r="LV312" i="2"/>
  <c r="LV337" i="2"/>
  <c r="LV338" i="2"/>
  <c r="LV339" i="2"/>
  <c r="LW168" i="2" a="1"/>
  <c r="LW168" i="2"/>
  <c r="LW164" i="2"/>
  <c r="LW328" i="2"/>
  <c r="LW184" i="2" a="1"/>
  <c r="LW184" i="2"/>
  <c r="LW329" i="2"/>
  <c r="LW200" i="2" a="1"/>
  <c r="LW200" i="2"/>
  <c r="LW330" i="2"/>
  <c r="LW216" i="2" a="1"/>
  <c r="LW216" i="2"/>
  <c r="LW331" i="2"/>
  <c r="LW232" i="2" a="1"/>
  <c r="LW232" i="2"/>
  <c r="LW332" i="2"/>
  <c r="LW248" i="2" a="1"/>
  <c r="LW248" i="2"/>
  <c r="LW333" i="2"/>
  <c r="LW264" i="2" a="1"/>
  <c r="LW264" i="2"/>
  <c r="LW334" i="2"/>
  <c r="LW280" i="2" a="1"/>
  <c r="LW280" i="2"/>
  <c r="LW335" i="2"/>
  <c r="LW296" i="2" a="1"/>
  <c r="LW296" i="2"/>
  <c r="LW336" i="2"/>
  <c r="LW312" i="2" a="1"/>
  <c r="LW312" i="2"/>
  <c r="LW337" i="2"/>
  <c r="LW338" i="2"/>
  <c r="LW339" i="2"/>
  <c r="LX168" i="2" a="1"/>
  <c r="LX168" i="2"/>
  <c r="LX164" i="2"/>
  <c r="LX328" i="2"/>
  <c r="LX184" i="2" a="1"/>
  <c r="LX184" i="2"/>
  <c r="LX329" i="2"/>
  <c r="LX200" i="2" a="1"/>
  <c r="LX200" i="2"/>
  <c r="LX330" i="2"/>
  <c r="LX216" i="2" a="1"/>
  <c r="LX216" i="2"/>
  <c r="LX331" i="2"/>
  <c r="LX232" i="2" a="1"/>
  <c r="LX232" i="2"/>
  <c r="LX332" i="2"/>
  <c r="LX248" i="2" a="1"/>
  <c r="LX248" i="2"/>
  <c r="LX333" i="2"/>
  <c r="LX264" i="2" a="1"/>
  <c r="LX264" i="2"/>
  <c r="LX334" i="2"/>
  <c r="LX280" i="2" a="1"/>
  <c r="LX280" i="2"/>
  <c r="LX335" i="2"/>
  <c r="LX296" i="2" a="1"/>
  <c r="LX296" i="2"/>
  <c r="LX336" i="2"/>
  <c r="LX312" i="2" a="1"/>
  <c r="LX312" i="2"/>
  <c r="LX337" i="2"/>
  <c r="LX338" i="2"/>
  <c r="LX339" i="2"/>
  <c r="LY168" i="2" a="1"/>
  <c r="LY168" i="2"/>
  <c r="LY164" i="2"/>
  <c r="LY328" i="2"/>
  <c r="LY184" i="2" a="1"/>
  <c r="LY184" i="2"/>
  <c r="LY329" i="2"/>
  <c r="LY200" i="2" a="1"/>
  <c r="LY200" i="2"/>
  <c r="LY330" i="2"/>
  <c r="LY216" i="2" a="1"/>
  <c r="LY216" i="2"/>
  <c r="LY331" i="2"/>
  <c r="LY232" i="2" a="1"/>
  <c r="LY232" i="2"/>
  <c r="LY332" i="2"/>
  <c r="LY248" i="2" a="1"/>
  <c r="LY248" i="2"/>
  <c r="LY333" i="2"/>
  <c r="LY264" i="2" a="1"/>
  <c r="LY264" i="2"/>
  <c r="LY334" i="2"/>
  <c r="LY280" i="2" a="1"/>
  <c r="LY280" i="2"/>
  <c r="LY335" i="2"/>
  <c r="LY296" i="2" a="1"/>
  <c r="LY296" i="2"/>
  <c r="LY336" i="2"/>
  <c r="LY312" i="2" a="1"/>
  <c r="LY312" i="2"/>
  <c r="LY337" i="2"/>
  <c r="LY338" i="2"/>
  <c r="LY339" i="2"/>
  <c r="LZ168" i="2" a="1"/>
  <c r="LZ168" i="2"/>
  <c r="LZ164" i="2"/>
  <c r="LZ328" i="2"/>
  <c r="LZ184" i="2" a="1"/>
  <c r="LZ184" i="2"/>
  <c r="LZ329" i="2"/>
  <c r="LZ200" i="2" a="1"/>
  <c r="LZ200" i="2"/>
  <c r="LZ330" i="2"/>
  <c r="LZ216" i="2" a="1"/>
  <c r="LZ216" i="2"/>
  <c r="LZ331" i="2"/>
  <c r="LZ232" i="2" a="1"/>
  <c r="LZ232" i="2"/>
  <c r="LZ332" i="2"/>
  <c r="LZ248" i="2" a="1"/>
  <c r="LZ248" i="2"/>
  <c r="LZ333" i="2"/>
  <c r="LZ264" i="2" a="1"/>
  <c r="LZ264" i="2"/>
  <c r="LZ334" i="2"/>
  <c r="LZ280" i="2" a="1"/>
  <c r="LZ280" i="2"/>
  <c r="LZ335" i="2"/>
  <c r="LZ296" i="2" a="1"/>
  <c r="LZ296" i="2"/>
  <c r="LZ336" i="2"/>
  <c r="LZ312" i="2" a="1"/>
  <c r="LZ312" i="2"/>
  <c r="LZ337" i="2"/>
  <c r="LZ338" i="2"/>
  <c r="LZ339" i="2"/>
  <c r="MA168" i="2" a="1"/>
  <c r="MA168" i="2"/>
  <c r="MA164" i="2"/>
  <c r="MA328" i="2"/>
  <c r="MA184" i="2" a="1"/>
  <c r="MA184" i="2"/>
  <c r="MA329" i="2"/>
  <c r="MA200" i="2" a="1"/>
  <c r="MA200" i="2"/>
  <c r="MA330" i="2"/>
  <c r="MA216" i="2" a="1"/>
  <c r="MA216" i="2"/>
  <c r="MA331" i="2"/>
  <c r="MA232" i="2" a="1"/>
  <c r="MA232" i="2"/>
  <c r="MA332" i="2"/>
  <c r="MA248" i="2" a="1"/>
  <c r="MA248" i="2"/>
  <c r="MA333" i="2"/>
  <c r="MA264" i="2" a="1"/>
  <c r="MA264" i="2"/>
  <c r="MA334" i="2"/>
  <c r="MA280" i="2" a="1"/>
  <c r="MA280" i="2"/>
  <c r="MA335" i="2"/>
  <c r="MA296" i="2" a="1"/>
  <c r="MA296" i="2"/>
  <c r="MA336" i="2"/>
  <c r="MA312" i="2" a="1"/>
  <c r="MA312" i="2"/>
  <c r="MA337" i="2"/>
  <c r="MA338" i="2"/>
  <c r="MA339" i="2"/>
  <c r="MB168" i="2" a="1"/>
  <c r="MB168" i="2"/>
  <c r="MB164" i="2"/>
  <c r="MB328" i="2"/>
  <c r="MB184" i="2" a="1"/>
  <c r="MB184" i="2"/>
  <c r="MB329" i="2"/>
  <c r="MB200" i="2" a="1"/>
  <c r="MB200" i="2"/>
  <c r="MB330" i="2"/>
  <c r="MB216" i="2" a="1"/>
  <c r="MB216" i="2"/>
  <c r="MB331" i="2"/>
  <c r="MB232" i="2" a="1"/>
  <c r="MB232" i="2"/>
  <c r="MB332" i="2"/>
  <c r="MB248" i="2" a="1"/>
  <c r="MB248" i="2"/>
  <c r="MB333" i="2"/>
  <c r="MB264" i="2" a="1"/>
  <c r="MB264" i="2"/>
  <c r="MB334" i="2"/>
  <c r="MB280" i="2" a="1"/>
  <c r="MB280" i="2"/>
  <c r="MB335" i="2"/>
  <c r="MB296" i="2" a="1"/>
  <c r="MB296" i="2"/>
  <c r="MB336" i="2"/>
  <c r="MB312" i="2" a="1"/>
  <c r="MB312" i="2"/>
  <c r="MB337" i="2"/>
  <c r="MB338" i="2"/>
  <c r="MB339" i="2"/>
  <c r="MC168" i="2" a="1"/>
  <c r="MC168" i="2"/>
  <c r="MC164" i="2"/>
  <c r="MC328" i="2"/>
  <c r="MC184" i="2" a="1"/>
  <c r="MC184" i="2"/>
  <c r="MC329" i="2"/>
  <c r="MC200" i="2" a="1"/>
  <c r="MC200" i="2"/>
  <c r="MC330" i="2"/>
  <c r="MC216" i="2" a="1"/>
  <c r="MC216" i="2"/>
  <c r="MC331" i="2"/>
  <c r="MC232" i="2" a="1"/>
  <c r="MC232" i="2"/>
  <c r="MC332" i="2"/>
  <c r="MC248" i="2" a="1"/>
  <c r="MC248" i="2"/>
  <c r="MC333" i="2"/>
  <c r="MC264" i="2" a="1"/>
  <c r="MC264" i="2"/>
  <c r="MC334" i="2"/>
  <c r="MC280" i="2" a="1"/>
  <c r="MC280" i="2"/>
  <c r="MC335" i="2"/>
  <c r="MC296" i="2" a="1"/>
  <c r="MC296" i="2"/>
  <c r="MC336" i="2"/>
  <c r="MC312" i="2" a="1"/>
  <c r="MC312" i="2"/>
  <c r="MC337" i="2"/>
  <c r="MC338" i="2"/>
  <c r="MC339" i="2"/>
  <c r="MD168" i="2" a="1"/>
  <c r="MD168" i="2"/>
  <c r="MD164" i="2"/>
  <c r="MD328" i="2"/>
  <c r="MD184" i="2" a="1"/>
  <c r="MD184" i="2"/>
  <c r="MD329" i="2"/>
  <c r="MD200" i="2" a="1"/>
  <c r="MD200" i="2"/>
  <c r="MD330" i="2"/>
  <c r="MD216" i="2" a="1"/>
  <c r="MD216" i="2"/>
  <c r="MD331" i="2"/>
  <c r="MD232" i="2" a="1"/>
  <c r="MD232" i="2"/>
  <c r="MD332" i="2"/>
  <c r="MD248" i="2" a="1"/>
  <c r="MD248" i="2"/>
  <c r="MD333" i="2"/>
  <c r="MD264" i="2" a="1"/>
  <c r="MD264" i="2"/>
  <c r="MD334" i="2"/>
  <c r="MD280" i="2" a="1"/>
  <c r="MD280" i="2"/>
  <c r="MD335" i="2"/>
  <c r="MD296" i="2" a="1"/>
  <c r="MD296" i="2"/>
  <c r="MD336" i="2"/>
  <c r="MD312" i="2" a="1"/>
  <c r="MD312" i="2"/>
  <c r="MD337" i="2"/>
  <c r="MD338" i="2"/>
  <c r="MD339" i="2"/>
  <c r="ME168" i="2" a="1"/>
  <c r="ME168" i="2"/>
  <c r="ME164" i="2"/>
  <c r="ME328" i="2"/>
  <c r="ME184" i="2" a="1"/>
  <c r="ME184" i="2"/>
  <c r="ME329" i="2"/>
  <c r="ME200" i="2" a="1"/>
  <c r="ME200" i="2"/>
  <c r="ME330" i="2"/>
  <c r="ME216" i="2" a="1"/>
  <c r="ME216" i="2"/>
  <c r="ME331" i="2"/>
  <c r="ME232" i="2" a="1"/>
  <c r="ME232" i="2"/>
  <c r="ME332" i="2"/>
  <c r="ME248" i="2" a="1"/>
  <c r="ME248" i="2"/>
  <c r="ME333" i="2"/>
  <c r="ME264" i="2" a="1"/>
  <c r="ME264" i="2"/>
  <c r="ME334" i="2"/>
  <c r="ME280" i="2" a="1"/>
  <c r="ME280" i="2"/>
  <c r="ME335" i="2"/>
  <c r="ME296" i="2" a="1"/>
  <c r="ME296" i="2"/>
  <c r="ME336" i="2"/>
  <c r="ME312" i="2" a="1"/>
  <c r="ME312" i="2"/>
  <c r="ME337" i="2"/>
  <c r="ME338" i="2"/>
  <c r="ME339" i="2"/>
  <c r="MF168" i="2" a="1"/>
  <c r="MF168" i="2"/>
  <c r="MF164" i="2"/>
  <c r="MF328" i="2"/>
  <c r="MF184" i="2" a="1"/>
  <c r="MF184" i="2"/>
  <c r="MF329" i="2"/>
  <c r="MF200" i="2" a="1"/>
  <c r="MF200" i="2"/>
  <c r="MF330" i="2"/>
  <c r="MF216" i="2" a="1"/>
  <c r="MF216" i="2"/>
  <c r="MF331" i="2"/>
  <c r="MF232" i="2" a="1"/>
  <c r="MF232" i="2"/>
  <c r="MF332" i="2"/>
  <c r="MF248" i="2" a="1"/>
  <c r="MF248" i="2"/>
  <c r="MF333" i="2"/>
  <c r="MF264" i="2" a="1"/>
  <c r="MF264" i="2"/>
  <c r="MF334" i="2"/>
  <c r="MF280" i="2" a="1"/>
  <c r="MF280" i="2"/>
  <c r="MF335" i="2"/>
  <c r="MF296" i="2" a="1"/>
  <c r="MF296" i="2"/>
  <c r="MF336" i="2"/>
  <c r="MF312" i="2" a="1"/>
  <c r="MF312" i="2"/>
  <c r="MF337" i="2"/>
  <c r="MF338" i="2"/>
  <c r="MF339" i="2"/>
  <c r="MG168" i="2" a="1"/>
  <c r="MG168" i="2"/>
  <c r="MG164" i="2"/>
  <c r="MG328" i="2"/>
  <c r="MG184" i="2" a="1"/>
  <c r="MG184" i="2"/>
  <c r="MG329" i="2"/>
  <c r="MG200" i="2" a="1"/>
  <c r="MG200" i="2"/>
  <c r="MG330" i="2"/>
  <c r="MG216" i="2" a="1"/>
  <c r="MG216" i="2"/>
  <c r="MG331" i="2"/>
  <c r="MG232" i="2" a="1"/>
  <c r="MG232" i="2"/>
  <c r="MG332" i="2"/>
  <c r="MG248" i="2" a="1"/>
  <c r="MG248" i="2"/>
  <c r="MG333" i="2"/>
  <c r="MG264" i="2" a="1"/>
  <c r="MG264" i="2"/>
  <c r="MG334" i="2"/>
  <c r="MG280" i="2" a="1"/>
  <c r="MG280" i="2"/>
  <c r="MG335" i="2"/>
  <c r="MG296" i="2" a="1"/>
  <c r="MG296" i="2"/>
  <c r="MG336" i="2"/>
  <c r="MG312" i="2" a="1"/>
  <c r="MG312" i="2"/>
  <c r="MG337" i="2"/>
  <c r="MG338" i="2"/>
  <c r="MG339" i="2"/>
  <c r="MH168" i="2" a="1"/>
  <c r="MH168" i="2"/>
  <c r="MH164" i="2"/>
  <c r="MH328" i="2"/>
  <c r="MH184" i="2" a="1"/>
  <c r="MH184" i="2"/>
  <c r="MH329" i="2"/>
  <c r="MH200" i="2" a="1"/>
  <c r="MH200" i="2"/>
  <c r="MH330" i="2"/>
  <c r="MH216" i="2" a="1"/>
  <c r="MH216" i="2"/>
  <c r="MH331" i="2"/>
  <c r="MH232" i="2" a="1"/>
  <c r="MH232" i="2"/>
  <c r="MH332" i="2"/>
  <c r="MH248" i="2" a="1"/>
  <c r="MH248" i="2"/>
  <c r="MH333" i="2"/>
  <c r="MH264" i="2" a="1"/>
  <c r="MH264" i="2"/>
  <c r="MH334" i="2"/>
  <c r="MH280" i="2" a="1"/>
  <c r="MH280" i="2"/>
  <c r="MH335" i="2"/>
  <c r="MH296" i="2" a="1"/>
  <c r="MH296" i="2"/>
  <c r="MH336" i="2"/>
  <c r="MH312" i="2" a="1"/>
  <c r="MH312" i="2"/>
  <c r="MH337" i="2"/>
  <c r="MH338" i="2"/>
  <c r="MH339" i="2"/>
  <c r="MI168" i="2" a="1"/>
  <c r="MI168" i="2"/>
  <c r="MI164" i="2"/>
  <c r="MI328" i="2"/>
  <c r="MI184" i="2" a="1"/>
  <c r="MI184" i="2"/>
  <c r="MI329" i="2"/>
  <c r="MI200" i="2" a="1"/>
  <c r="MI200" i="2"/>
  <c r="MI330" i="2"/>
  <c r="MI216" i="2" a="1"/>
  <c r="MI216" i="2"/>
  <c r="MI331" i="2"/>
  <c r="MI232" i="2" a="1"/>
  <c r="MI232" i="2"/>
  <c r="MI332" i="2"/>
  <c r="MI248" i="2" a="1"/>
  <c r="MI248" i="2"/>
  <c r="MI333" i="2"/>
  <c r="MI264" i="2" a="1"/>
  <c r="MI264" i="2"/>
  <c r="MI334" i="2"/>
  <c r="MI280" i="2" a="1"/>
  <c r="MI280" i="2"/>
  <c r="MI335" i="2"/>
  <c r="MI296" i="2" a="1"/>
  <c r="MI296" i="2"/>
  <c r="MI336" i="2"/>
  <c r="MI312" i="2" a="1"/>
  <c r="MI312" i="2"/>
  <c r="MI337" i="2"/>
  <c r="MI338" i="2"/>
  <c r="MI339" i="2"/>
  <c r="MJ168" i="2" a="1"/>
  <c r="MJ168" i="2"/>
  <c r="MJ164" i="2"/>
  <c r="MJ328" i="2"/>
  <c r="MJ184" i="2" a="1"/>
  <c r="MJ184" i="2"/>
  <c r="MJ329" i="2"/>
  <c r="MJ200" i="2" a="1"/>
  <c r="MJ200" i="2"/>
  <c r="MJ330" i="2"/>
  <c r="MJ216" i="2" a="1"/>
  <c r="MJ216" i="2"/>
  <c r="MJ331" i="2"/>
  <c r="MJ232" i="2" a="1"/>
  <c r="MJ232" i="2"/>
  <c r="MJ332" i="2"/>
  <c r="MJ248" i="2" a="1"/>
  <c r="MJ248" i="2"/>
  <c r="MJ333" i="2"/>
  <c r="MJ264" i="2" a="1"/>
  <c r="MJ264" i="2"/>
  <c r="MJ334" i="2"/>
  <c r="MJ280" i="2" a="1"/>
  <c r="MJ280" i="2"/>
  <c r="MJ335" i="2"/>
  <c r="MJ296" i="2" a="1"/>
  <c r="MJ296" i="2"/>
  <c r="MJ336" i="2"/>
  <c r="MJ312" i="2" a="1"/>
  <c r="MJ312" i="2"/>
  <c r="MJ337" i="2"/>
  <c r="MJ338" i="2"/>
  <c r="MJ339" i="2"/>
  <c r="MK168" i="2" a="1"/>
  <c r="MK168" i="2"/>
  <c r="MK164" i="2"/>
  <c r="MK328" i="2"/>
  <c r="MK184" i="2" a="1"/>
  <c r="MK184" i="2"/>
  <c r="MK329" i="2"/>
  <c r="MK200" i="2" a="1"/>
  <c r="MK200" i="2"/>
  <c r="MK330" i="2"/>
  <c r="MK216" i="2" a="1"/>
  <c r="MK216" i="2"/>
  <c r="MK331" i="2"/>
  <c r="MK232" i="2" a="1"/>
  <c r="MK232" i="2"/>
  <c r="MK332" i="2"/>
  <c r="MK248" i="2" a="1"/>
  <c r="MK248" i="2"/>
  <c r="MK333" i="2"/>
  <c r="MK264" i="2" a="1"/>
  <c r="MK264" i="2"/>
  <c r="MK334" i="2"/>
  <c r="MK280" i="2" a="1"/>
  <c r="MK280" i="2"/>
  <c r="MK335" i="2"/>
  <c r="MK296" i="2" a="1"/>
  <c r="MK296" i="2"/>
  <c r="MK336" i="2"/>
  <c r="MK312" i="2" a="1"/>
  <c r="MK312" i="2"/>
  <c r="MK337" i="2"/>
  <c r="MK338" i="2"/>
  <c r="MK339" i="2"/>
  <c r="ML168" i="2" a="1"/>
  <c r="ML168" i="2"/>
  <c r="ML164" i="2"/>
  <c r="ML328" i="2"/>
  <c r="ML184" i="2" a="1"/>
  <c r="ML184" i="2"/>
  <c r="ML329" i="2"/>
  <c r="ML200" i="2" a="1"/>
  <c r="ML200" i="2"/>
  <c r="ML330" i="2"/>
  <c r="ML216" i="2" a="1"/>
  <c r="ML216" i="2"/>
  <c r="ML331" i="2"/>
  <c r="ML232" i="2" a="1"/>
  <c r="ML232" i="2"/>
  <c r="ML332" i="2"/>
  <c r="ML248" i="2" a="1"/>
  <c r="ML248" i="2"/>
  <c r="ML333" i="2"/>
  <c r="ML264" i="2" a="1"/>
  <c r="ML264" i="2"/>
  <c r="ML334" i="2"/>
  <c r="ML280" i="2" a="1"/>
  <c r="ML280" i="2"/>
  <c r="ML335" i="2"/>
  <c r="ML296" i="2" a="1"/>
  <c r="ML296" i="2"/>
  <c r="ML336" i="2"/>
  <c r="ML312" i="2" a="1"/>
  <c r="ML312" i="2"/>
  <c r="ML337" i="2"/>
  <c r="ML338" i="2"/>
  <c r="ML339" i="2"/>
  <c r="MM168" i="2" a="1"/>
  <c r="MM168" i="2"/>
  <c r="MM164" i="2"/>
  <c r="MM328" i="2"/>
  <c r="MM184" i="2" a="1"/>
  <c r="MM184" i="2"/>
  <c r="MM329" i="2"/>
  <c r="MM200" i="2" a="1"/>
  <c r="MM200" i="2"/>
  <c r="MM330" i="2"/>
  <c r="MM216" i="2" a="1"/>
  <c r="MM216" i="2"/>
  <c r="MM331" i="2"/>
  <c r="MM232" i="2" a="1"/>
  <c r="MM232" i="2"/>
  <c r="MM332" i="2"/>
  <c r="MM248" i="2" a="1"/>
  <c r="MM248" i="2"/>
  <c r="MM333" i="2"/>
  <c r="MM264" i="2" a="1"/>
  <c r="MM264" i="2"/>
  <c r="MM334" i="2"/>
  <c r="MM280" i="2" a="1"/>
  <c r="MM280" i="2"/>
  <c r="MM335" i="2"/>
  <c r="MM296" i="2" a="1"/>
  <c r="MM296" i="2"/>
  <c r="MM336" i="2"/>
  <c r="MM312" i="2" a="1"/>
  <c r="MM312" i="2"/>
  <c r="MM337" i="2"/>
  <c r="MM338" i="2"/>
  <c r="MM339" i="2"/>
  <c r="MN168" i="2" a="1"/>
  <c r="MN168" i="2"/>
  <c r="MN164" i="2"/>
  <c r="MN328" i="2"/>
  <c r="MN184" i="2" a="1"/>
  <c r="MN184" i="2"/>
  <c r="MN329" i="2"/>
  <c r="MN200" i="2" a="1"/>
  <c r="MN200" i="2"/>
  <c r="MN330" i="2"/>
  <c r="MN216" i="2" a="1"/>
  <c r="MN216" i="2"/>
  <c r="MN331" i="2"/>
  <c r="MN232" i="2" a="1"/>
  <c r="MN232" i="2"/>
  <c r="MN332" i="2"/>
  <c r="MN248" i="2" a="1"/>
  <c r="MN248" i="2"/>
  <c r="MN333" i="2"/>
  <c r="MN264" i="2" a="1"/>
  <c r="MN264" i="2"/>
  <c r="MN334" i="2"/>
  <c r="MN280" i="2" a="1"/>
  <c r="MN280" i="2"/>
  <c r="MN335" i="2"/>
  <c r="MN296" i="2" a="1"/>
  <c r="MN296" i="2"/>
  <c r="MN336" i="2"/>
  <c r="MN312" i="2" a="1"/>
  <c r="MN312" i="2"/>
  <c r="MN337" i="2"/>
  <c r="MN338" i="2"/>
  <c r="MN339" i="2"/>
  <c r="MO168" i="2" a="1"/>
  <c r="MO168" i="2"/>
  <c r="MO164" i="2"/>
  <c r="MO328" i="2"/>
  <c r="MO184" i="2" a="1"/>
  <c r="MO184" i="2"/>
  <c r="MO329" i="2"/>
  <c r="MO200" i="2" a="1"/>
  <c r="MO200" i="2"/>
  <c r="MO330" i="2"/>
  <c r="MO216" i="2" a="1"/>
  <c r="MO216" i="2"/>
  <c r="MO331" i="2"/>
  <c r="MO232" i="2" a="1"/>
  <c r="MO232" i="2"/>
  <c r="MO332" i="2"/>
  <c r="MO248" i="2" a="1"/>
  <c r="MO248" i="2"/>
  <c r="MO333" i="2"/>
  <c r="MO264" i="2" a="1"/>
  <c r="MO264" i="2"/>
  <c r="MO334" i="2"/>
  <c r="MO280" i="2" a="1"/>
  <c r="MO280" i="2"/>
  <c r="MO335" i="2"/>
  <c r="MO296" i="2" a="1"/>
  <c r="MO296" i="2"/>
  <c r="MO336" i="2"/>
  <c r="MO312" i="2" a="1"/>
  <c r="MO312" i="2"/>
  <c r="MO337" i="2"/>
  <c r="MO338" i="2"/>
  <c r="MO339" i="2"/>
  <c r="MP168" i="2" a="1"/>
  <c r="MP168" i="2"/>
  <c r="MP164" i="2"/>
  <c r="MP328" i="2"/>
  <c r="MP184" i="2" a="1"/>
  <c r="MP184" i="2"/>
  <c r="MP329" i="2"/>
  <c r="MP200" i="2" a="1"/>
  <c r="MP200" i="2"/>
  <c r="MP330" i="2"/>
  <c r="MP216" i="2" a="1"/>
  <c r="MP216" i="2"/>
  <c r="MP331" i="2"/>
  <c r="MP232" i="2" a="1"/>
  <c r="MP232" i="2"/>
  <c r="MP332" i="2"/>
  <c r="MP248" i="2" a="1"/>
  <c r="MP248" i="2"/>
  <c r="MP333" i="2"/>
  <c r="MP264" i="2" a="1"/>
  <c r="MP264" i="2"/>
  <c r="MP334" i="2"/>
  <c r="MP280" i="2" a="1"/>
  <c r="MP280" i="2"/>
  <c r="MP335" i="2"/>
  <c r="MP296" i="2" a="1"/>
  <c r="MP296" i="2"/>
  <c r="MP336" i="2"/>
  <c r="MP312" i="2" a="1"/>
  <c r="MP312" i="2"/>
  <c r="MP337" i="2"/>
  <c r="MP338" i="2"/>
  <c r="MP339" i="2"/>
  <c r="MQ168" i="2" a="1"/>
  <c r="MQ168" i="2"/>
  <c r="MQ164" i="2"/>
  <c r="MQ328" i="2"/>
  <c r="MQ184" i="2" a="1"/>
  <c r="MQ184" i="2"/>
  <c r="MQ329" i="2"/>
  <c r="MQ200" i="2" a="1"/>
  <c r="MQ200" i="2"/>
  <c r="MQ330" i="2"/>
  <c r="MQ216" i="2" a="1"/>
  <c r="MQ216" i="2"/>
  <c r="MQ331" i="2"/>
  <c r="MQ232" i="2" a="1"/>
  <c r="MQ232" i="2"/>
  <c r="MQ332" i="2"/>
  <c r="MQ248" i="2" a="1"/>
  <c r="MQ248" i="2"/>
  <c r="MQ333" i="2"/>
  <c r="MQ264" i="2" a="1"/>
  <c r="MQ264" i="2"/>
  <c r="MQ334" i="2"/>
  <c r="MQ280" i="2" a="1"/>
  <c r="MQ280" i="2"/>
  <c r="MQ335" i="2"/>
  <c r="MQ296" i="2" a="1"/>
  <c r="MQ296" i="2"/>
  <c r="MQ336" i="2"/>
  <c r="MQ312" i="2" a="1"/>
  <c r="MQ312" i="2"/>
  <c r="MQ337" i="2"/>
  <c r="MQ338" i="2"/>
  <c r="MQ339" i="2"/>
  <c r="MR168" i="2" a="1"/>
  <c r="MR168" i="2"/>
  <c r="MR164" i="2"/>
  <c r="MR328" i="2"/>
  <c r="MR184" i="2" a="1"/>
  <c r="MR184" i="2"/>
  <c r="MR329" i="2"/>
  <c r="MR200" i="2" a="1"/>
  <c r="MR200" i="2"/>
  <c r="MR330" i="2"/>
  <c r="MR216" i="2" a="1"/>
  <c r="MR216" i="2"/>
  <c r="MR331" i="2"/>
  <c r="MR232" i="2" a="1"/>
  <c r="MR232" i="2"/>
  <c r="MR332" i="2"/>
  <c r="MR248" i="2" a="1"/>
  <c r="MR248" i="2"/>
  <c r="MR333" i="2"/>
  <c r="MR264" i="2" a="1"/>
  <c r="MR264" i="2"/>
  <c r="MR334" i="2"/>
  <c r="MR280" i="2" a="1"/>
  <c r="MR280" i="2"/>
  <c r="MR335" i="2"/>
  <c r="MR296" i="2" a="1"/>
  <c r="MR296" i="2"/>
  <c r="MR336" i="2"/>
  <c r="MR312" i="2" a="1"/>
  <c r="MR312" i="2"/>
  <c r="MR337" i="2"/>
  <c r="MR338" i="2"/>
  <c r="MR339" i="2"/>
  <c r="MS168" i="2" a="1"/>
  <c r="MS168" i="2"/>
  <c r="MS164" i="2"/>
  <c r="MS328" i="2"/>
  <c r="MS184" i="2" a="1"/>
  <c r="MS184" i="2"/>
  <c r="MS329" i="2"/>
  <c r="MS200" i="2" a="1"/>
  <c r="MS200" i="2"/>
  <c r="MS330" i="2"/>
  <c r="MS216" i="2" a="1"/>
  <c r="MS216" i="2"/>
  <c r="MS331" i="2"/>
  <c r="MS232" i="2" a="1"/>
  <c r="MS232" i="2"/>
  <c r="MS332" i="2"/>
  <c r="MS248" i="2" a="1"/>
  <c r="MS248" i="2"/>
  <c r="MS333" i="2"/>
  <c r="MS264" i="2" a="1"/>
  <c r="MS264" i="2"/>
  <c r="MS334" i="2"/>
  <c r="MS280" i="2" a="1"/>
  <c r="MS280" i="2"/>
  <c r="MS335" i="2"/>
  <c r="MS296" i="2" a="1"/>
  <c r="MS296" i="2"/>
  <c r="MS336" i="2"/>
  <c r="MS312" i="2" a="1"/>
  <c r="MS312" i="2"/>
  <c r="MS337" i="2"/>
  <c r="MS338" i="2"/>
  <c r="MS339" i="2"/>
  <c r="MT168" i="2" a="1"/>
  <c r="MT168" i="2"/>
  <c r="MT164" i="2"/>
  <c r="MT328" i="2"/>
  <c r="MT184" i="2" a="1"/>
  <c r="MT184" i="2"/>
  <c r="MT329" i="2"/>
  <c r="MT200" i="2" a="1"/>
  <c r="MT200" i="2"/>
  <c r="MT330" i="2"/>
  <c r="MT216" i="2" a="1"/>
  <c r="MT216" i="2"/>
  <c r="MT331" i="2"/>
  <c r="MT232" i="2" a="1"/>
  <c r="MT232" i="2"/>
  <c r="MT332" i="2"/>
  <c r="MT248" i="2" a="1"/>
  <c r="MT248" i="2"/>
  <c r="MT333" i="2"/>
  <c r="MT264" i="2" a="1"/>
  <c r="MT264" i="2"/>
  <c r="MT334" i="2"/>
  <c r="MT280" i="2" a="1"/>
  <c r="MT280" i="2"/>
  <c r="MT335" i="2"/>
  <c r="MT296" i="2" a="1"/>
  <c r="MT296" i="2"/>
  <c r="MT336" i="2"/>
  <c r="MT312" i="2" a="1"/>
  <c r="MT312" i="2"/>
  <c r="MT337" i="2"/>
  <c r="MT338" i="2"/>
  <c r="MT339" i="2"/>
  <c r="MU168" i="2" a="1"/>
  <c r="MU168" i="2"/>
  <c r="MU164" i="2"/>
  <c r="MU328" i="2"/>
  <c r="MU184" i="2" a="1"/>
  <c r="MU184" i="2"/>
  <c r="MU329" i="2"/>
  <c r="MU200" i="2" a="1"/>
  <c r="MU200" i="2"/>
  <c r="MU330" i="2"/>
  <c r="MU216" i="2" a="1"/>
  <c r="MU216" i="2"/>
  <c r="MU331" i="2"/>
  <c r="MU232" i="2" a="1"/>
  <c r="MU232" i="2"/>
  <c r="MU332" i="2"/>
  <c r="MU248" i="2" a="1"/>
  <c r="MU248" i="2"/>
  <c r="MU333" i="2"/>
  <c r="MU264" i="2" a="1"/>
  <c r="MU264" i="2"/>
  <c r="MU334" i="2"/>
  <c r="MU280" i="2" a="1"/>
  <c r="MU280" i="2"/>
  <c r="MU335" i="2"/>
  <c r="MU296" i="2" a="1"/>
  <c r="MU296" i="2"/>
  <c r="MU336" i="2"/>
  <c r="MU312" i="2" a="1"/>
  <c r="MU312" i="2"/>
  <c r="MU337" i="2"/>
  <c r="MU338" i="2"/>
  <c r="MU339" i="2"/>
  <c r="MV168" i="2" a="1"/>
  <c r="MV168" i="2"/>
  <c r="MV164" i="2"/>
  <c r="MV328" i="2"/>
  <c r="MV184" i="2" a="1"/>
  <c r="MV184" i="2"/>
  <c r="MV329" i="2"/>
  <c r="MV200" i="2" a="1"/>
  <c r="MV200" i="2"/>
  <c r="MV330" i="2"/>
  <c r="MV216" i="2" a="1"/>
  <c r="MV216" i="2"/>
  <c r="MV331" i="2"/>
  <c r="MV232" i="2" a="1"/>
  <c r="MV232" i="2"/>
  <c r="MV332" i="2"/>
  <c r="MV248" i="2" a="1"/>
  <c r="MV248" i="2"/>
  <c r="MV333" i="2"/>
  <c r="MV264" i="2" a="1"/>
  <c r="MV264" i="2"/>
  <c r="MV334" i="2"/>
  <c r="MV280" i="2" a="1"/>
  <c r="MV280" i="2"/>
  <c r="MV335" i="2"/>
  <c r="MV296" i="2" a="1"/>
  <c r="MV296" i="2"/>
  <c r="MV336" i="2"/>
  <c r="MV312" i="2" a="1"/>
  <c r="MV312" i="2"/>
  <c r="MV337" i="2"/>
  <c r="MV338" i="2"/>
  <c r="MV339" i="2"/>
  <c r="MW168" i="2" a="1"/>
  <c r="MW168" i="2"/>
  <c r="MW164" i="2"/>
  <c r="MW328" i="2"/>
  <c r="MW184" i="2" a="1"/>
  <c r="MW184" i="2"/>
  <c r="MW329" i="2"/>
  <c r="MW200" i="2" a="1"/>
  <c r="MW200" i="2"/>
  <c r="MW330" i="2"/>
  <c r="MW216" i="2" a="1"/>
  <c r="MW216" i="2"/>
  <c r="MW331" i="2"/>
  <c r="MW232" i="2" a="1"/>
  <c r="MW232" i="2"/>
  <c r="MW332" i="2"/>
  <c r="MW248" i="2" a="1"/>
  <c r="MW248" i="2"/>
  <c r="MW333" i="2"/>
  <c r="MW264" i="2" a="1"/>
  <c r="MW264" i="2"/>
  <c r="MW334" i="2"/>
  <c r="MW280" i="2" a="1"/>
  <c r="MW280" i="2"/>
  <c r="MW335" i="2"/>
  <c r="MW296" i="2" a="1"/>
  <c r="MW296" i="2"/>
  <c r="MW336" i="2"/>
  <c r="MW312" i="2" a="1"/>
  <c r="MW312" i="2"/>
  <c r="MW337" i="2"/>
  <c r="MW338" i="2"/>
  <c r="MW339" i="2"/>
  <c r="MX168" i="2" a="1"/>
  <c r="MX168" i="2"/>
  <c r="MX164" i="2"/>
  <c r="MX328" i="2"/>
  <c r="MX184" i="2" a="1"/>
  <c r="MX184" i="2"/>
  <c r="MX329" i="2"/>
  <c r="MX200" i="2" a="1"/>
  <c r="MX200" i="2"/>
  <c r="MX330" i="2"/>
  <c r="MX216" i="2" a="1"/>
  <c r="MX216" i="2"/>
  <c r="MX331" i="2"/>
  <c r="MX232" i="2" a="1"/>
  <c r="MX232" i="2"/>
  <c r="MX332" i="2"/>
  <c r="MX248" i="2" a="1"/>
  <c r="MX248" i="2"/>
  <c r="MX333" i="2"/>
  <c r="MX264" i="2" a="1"/>
  <c r="MX264" i="2"/>
  <c r="MX334" i="2"/>
  <c r="MX280" i="2" a="1"/>
  <c r="MX280" i="2"/>
  <c r="MX335" i="2"/>
  <c r="MX296" i="2" a="1"/>
  <c r="MX296" i="2"/>
  <c r="MX336" i="2"/>
  <c r="MX312" i="2" a="1"/>
  <c r="MX312" i="2"/>
  <c r="MX337" i="2"/>
  <c r="MX338" i="2"/>
  <c r="MX339" i="2"/>
  <c r="MY168" i="2" a="1"/>
  <c r="MY168" i="2"/>
  <c r="MY164" i="2"/>
  <c r="MY328" i="2"/>
  <c r="MY184" i="2" a="1"/>
  <c r="MY184" i="2"/>
  <c r="MY329" i="2"/>
  <c r="MY200" i="2" a="1"/>
  <c r="MY200" i="2"/>
  <c r="MY330" i="2"/>
  <c r="MY216" i="2" a="1"/>
  <c r="MY216" i="2"/>
  <c r="MY331" i="2"/>
  <c r="MY232" i="2" a="1"/>
  <c r="MY232" i="2"/>
  <c r="MY332" i="2"/>
  <c r="MY248" i="2" a="1"/>
  <c r="MY248" i="2"/>
  <c r="MY333" i="2"/>
  <c r="MY264" i="2" a="1"/>
  <c r="MY264" i="2"/>
  <c r="MY334" i="2"/>
  <c r="MY280" i="2" a="1"/>
  <c r="MY280" i="2"/>
  <c r="MY335" i="2"/>
  <c r="MY296" i="2" a="1"/>
  <c r="MY296" i="2"/>
  <c r="MY336" i="2"/>
  <c r="MY312" i="2" a="1"/>
  <c r="MY312" i="2"/>
  <c r="MY337" i="2"/>
  <c r="MY338" i="2"/>
  <c r="MY339" i="2"/>
  <c r="MZ168" i="2" a="1"/>
  <c r="MZ168" i="2"/>
  <c r="MZ164" i="2"/>
  <c r="MZ328" i="2"/>
  <c r="MZ184" i="2" a="1"/>
  <c r="MZ184" i="2"/>
  <c r="MZ329" i="2"/>
  <c r="MZ200" i="2" a="1"/>
  <c r="MZ200" i="2"/>
  <c r="MZ330" i="2"/>
  <c r="MZ216" i="2" a="1"/>
  <c r="MZ216" i="2"/>
  <c r="MZ331" i="2"/>
  <c r="MZ232" i="2" a="1"/>
  <c r="MZ232" i="2"/>
  <c r="MZ332" i="2"/>
  <c r="MZ248" i="2" a="1"/>
  <c r="MZ248" i="2"/>
  <c r="MZ333" i="2"/>
  <c r="MZ264" i="2" a="1"/>
  <c r="MZ264" i="2"/>
  <c r="MZ334" i="2"/>
  <c r="MZ280" i="2" a="1"/>
  <c r="MZ280" i="2"/>
  <c r="MZ335" i="2"/>
  <c r="MZ296" i="2" a="1"/>
  <c r="MZ296" i="2"/>
  <c r="MZ336" i="2"/>
  <c r="MZ312" i="2" a="1"/>
  <c r="MZ312" i="2"/>
  <c r="MZ337" i="2"/>
  <c r="MZ338" i="2"/>
  <c r="MZ339" i="2"/>
  <c r="NA168" i="2" a="1"/>
  <c r="NA168" i="2"/>
  <c r="NA164" i="2"/>
  <c r="NA328" i="2"/>
  <c r="NA184" i="2" a="1"/>
  <c r="NA184" i="2"/>
  <c r="NA329" i="2"/>
  <c r="NA200" i="2" a="1"/>
  <c r="NA200" i="2"/>
  <c r="NA330" i="2"/>
  <c r="NA216" i="2" a="1"/>
  <c r="NA216" i="2"/>
  <c r="NA331" i="2"/>
  <c r="NA232" i="2" a="1"/>
  <c r="NA232" i="2"/>
  <c r="NA332" i="2"/>
  <c r="NA248" i="2" a="1"/>
  <c r="NA248" i="2"/>
  <c r="NA333" i="2"/>
  <c r="NA264" i="2" a="1"/>
  <c r="NA264" i="2"/>
  <c r="NA334" i="2"/>
  <c r="NA280" i="2" a="1"/>
  <c r="NA280" i="2"/>
  <c r="NA335" i="2"/>
  <c r="NA296" i="2" a="1"/>
  <c r="NA296" i="2"/>
  <c r="NA336" i="2"/>
  <c r="NA312" i="2" a="1"/>
  <c r="NA312" i="2"/>
  <c r="NA337" i="2"/>
  <c r="NA338" i="2"/>
  <c r="NA339" i="2"/>
  <c r="NB168" i="2" a="1"/>
  <c r="NB168" i="2"/>
  <c r="NB164" i="2"/>
  <c r="NB328" i="2"/>
  <c r="NB184" i="2" a="1"/>
  <c r="NB184" i="2"/>
  <c r="NB329" i="2"/>
  <c r="NB200" i="2" a="1"/>
  <c r="NB200" i="2"/>
  <c r="NB330" i="2"/>
  <c r="NB216" i="2" a="1"/>
  <c r="NB216" i="2"/>
  <c r="NB331" i="2"/>
  <c r="NB232" i="2" a="1"/>
  <c r="NB232" i="2"/>
  <c r="NB332" i="2"/>
  <c r="NB248" i="2" a="1"/>
  <c r="NB248" i="2"/>
  <c r="NB333" i="2"/>
  <c r="NB264" i="2" a="1"/>
  <c r="NB264" i="2"/>
  <c r="NB334" i="2"/>
  <c r="NB280" i="2" a="1"/>
  <c r="NB280" i="2"/>
  <c r="NB335" i="2"/>
  <c r="NB296" i="2" a="1"/>
  <c r="NB296" i="2"/>
  <c r="NB336" i="2"/>
  <c r="NB312" i="2" a="1"/>
  <c r="NB312" i="2"/>
  <c r="NB337" i="2"/>
  <c r="NB338" i="2"/>
  <c r="NB339" i="2"/>
  <c r="NC168" i="2" a="1"/>
  <c r="NC168" i="2"/>
  <c r="NC164" i="2"/>
  <c r="NC328" i="2"/>
  <c r="NC184" i="2" a="1"/>
  <c r="NC184" i="2"/>
  <c r="NC329" i="2"/>
  <c r="NC200" i="2" a="1"/>
  <c r="NC200" i="2"/>
  <c r="NC330" i="2"/>
  <c r="NC216" i="2" a="1"/>
  <c r="NC216" i="2"/>
  <c r="NC331" i="2"/>
  <c r="NC232" i="2" a="1"/>
  <c r="NC232" i="2"/>
  <c r="NC332" i="2"/>
  <c r="NC248" i="2" a="1"/>
  <c r="NC248" i="2"/>
  <c r="NC333" i="2"/>
  <c r="NC264" i="2" a="1"/>
  <c r="NC264" i="2"/>
  <c r="NC334" i="2"/>
  <c r="NC280" i="2" a="1"/>
  <c r="NC280" i="2"/>
  <c r="NC335" i="2"/>
  <c r="NC296" i="2" a="1"/>
  <c r="NC296" i="2"/>
  <c r="NC336" i="2"/>
  <c r="NC312" i="2" a="1"/>
  <c r="NC312" i="2"/>
  <c r="NC337" i="2"/>
  <c r="NC338" i="2"/>
  <c r="NC339" i="2"/>
  <c r="ND168" i="2" a="1"/>
  <c r="ND168" i="2"/>
  <c r="ND164" i="2"/>
  <c r="ND328" i="2"/>
  <c r="ND184" i="2" a="1"/>
  <c r="ND184" i="2"/>
  <c r="ND329" i="2"/>
  <c r="ND200" i="2" a="1"/>
  <c r="ND200" i="2"/>
  <c r="ND330" i="2"/>
  <c r="ND216" i="2" a="1"/>
  <c r="ND216" i="2"/>
  <c r="ND331" i="2"/>
  <c r="ND232" i="2" a="1"/>
  <c r="ND232" i="2"/>
  <c r="ND332" i="2"/>
  <c r="ND248" i="2" a="1"/>
  <c r="ND248" i="2"/>
  <c r="ND333" i="2"/>
  <c r="ND264" i="2" a="1"/>
  <c r="ND264" i="2"/>
  <c r="ND334" i="2"/>
  <c r="ND280" i="2" a="1"/>
  <c r="ND280" i="2"/>
  <c r="ND335" i="2"/>
  <c r="ND296" i="2" a="1"/>
  <c r="ND296" i="2"/>
  <c r="ND336" i="2"/>
  <c r="ND312" i="2" a="1"/>
  <c r="ND312" i="2"/>
  <c r="ND337" i="2"/>
  <c r="ND338" i="2"/>
  <c r="ND339" i="2"/>
  <c r="NE168" i="2" a="1"/>
  <c r="NE168" i="2"/>
  <c r="NE164" i="2"/>
  <c r="NE328" i="2"/>
  <c r="NE184" i="2" a="1"/>
  <c r="NE184" i="2"/>
  <c r="NE329" i="2"/>
  <c r="NE200" i="2" a="1"/>
  <c r="NE200" i="2"/>
  <c r="NE330" i="2"/>
  <c r="NE216" i="2" a="1"/>
  <c r="NE216" i="2"/>
  <c r="NE331" i="2"/>
  <c r="NE232" i="2" a="1"/>
  <c r="NE232" i="2"/>
  <c r="NE332" i="2"/>
  <c r="NE248" i="2" a="1"/>
  <c r="NE248" i="2"/>
  <c r="NE333" i="2"/>
  <c r="NE264" i="2" a="1"/>
  <c r="NE264" i="2"/>
  <c r="NE334" i="2"/>
  <c r="NE280" i="2" a="1"/>
  <c r="NE280" i="2"/>
  <c r="NE335" i="2"/>
  <c r="NE296" i="2" a="1"/>
  <c r="NE296" i="2"/>
  <c r="NE336" i="2"/>
  <c r="NE312" i="2" a="1"/>
  <c r="NE312" i="2"/>
  <c r="NE337" i="2"/>
  <c r="NE338" i="2"/>
  <c r="NE339" i="2"/>
  <c r="NF168" i="2" a="1"/>
  <c r="NF168" i="2"/>
  <c r="NF164" i="2"/>
  <c r="NF328" i="2"/>
  <c r="NF184" i="2" a="1"/>
  <c r="NF184" i="2"/>
  <c r="NF329" i="2"/>
  <c r="NF200" i="2" a="1"/>
  <c r="NF200" i="2"/>
  <c r="NF330" i="2"/>
  <c r="NF216" i="2" a="1"/>
  <c r="NF216" i="2"/>
  <c r="NF331" i="2"/>
  <c r="NF232" i="2" a="1"/>
  <c r="NF232" i="2"/>
  <c r="NF332" i="2"/>
  <c r="NF248" i="2" a="1"/>
  <c r="NF248" i="2"/>
  <c r="NF333" i="2"/>
  <c r="NF264" i="2" a="1"/>
  <c r="NF264" i="2"/>
  <c r="NF334" i="2"/>
  <c r="NF280" i="2" a="1"/>
  <c r="NF280" i="2"/>
  <c r="NF335" i="2"/>
  <c r="NF296" i="2" a="1"/>
  <c r="NF296" i="2"/>
  <c r="NF336" i="2"/>
  <c r="NF312" i="2" a="1"/>
  <c r="NF312" i="2"/>
  <c r="NF337" i="2"/>
  <c r="NF338" i="2"/>
  <c r="NF339" i="2"/>
  <c r="NG168" i="2" a="1"/>
  <c r="NG168" i="2"/>
  <c r="NG164" i="2"/>
  <c r="NG328" i="2"/>
  <c r="NG184" i="2" a="1"/>
  <c r="NG184" i="2"/>
  <c r="NG329" i="2"/>
  <c r="NG200" i="2" a="1"/>
  <c r="NG200" i="2"/>
  <c r="NG330" i="2"/>
  <c r="NG216" i="2" a="1"/>
  <c r="NG216" i="2"/>
  <c r="NG331" i="2"/>
  <c r="NG232" i="2" a="1"/>
  <c r="NG232" i="2"/>
  <c r="NG332" i="2"/>
  <c r="NG248" i="2" a="1"/>
  <c r="NG248" i="2"/>
  <c r="NG333" i="2"/>
  <c r="NG264" i="2" a="1"/>
  <c r="NG264" i="2"/>
  <c r="NG334" i="2"/>
  <c r="NG280" i="2" a="1"/>
  <c r="NG280" i="2"/>
  <c r="NG335" i="2"/>
  <c r="NG296" i="2" a="1"/>
  <c r="NG296" i="2"/>
  <c r="NG336" i="2"/>
  <c r="NG312" i="2" a="1"/>
  <c r="NG312" i="2"/>
  <c r="NG337" i="2"/>
  <c r="NG338" i="2"/>
  <c r="NG339" i="2"/>
  <c r="NH168" i="2" a="1"/>
  <c r="NH168" i="2"/>
  <c r="NH164" i="2"/>
  <c r="NH328" i="2"/>
  <c r="NH184" i="2" a="1"/>
  <c r="NH184" i="2"/>
  <c r="NH329" i="2"/>
  <c r="NH200" i="2" a="1"/>
  <c r="NH200" i="2"/>
  <c r="NH330" i="2"/>
  <c r="NH216" i="2" a="1"/>
  <c r="NH216" i="2"/>
  <c r="NH331" i="2"/>
  <c r="NH232" i="2" a="1"/>
  <c r="NH232" i="2"/>
  <c r="NH332" i="2"/>
  <c r="NH248" i="2" a="1"/>
  <c r="NH248" i="2"/>
  <c r="NH333" i="2"/>
  <c r="NH264" i="2" a="1"/>
  <c r="NH264" i="2"/>
  <c r="NH334" i="2"/>
  <c r="NH280" i="2" a="1"/>
  <c r="NH280" i="2"/>
  <c r="NH335" i="2"/>
  <c r="NH296" i="2" a="1"/>
  <c r="NH296" i="2"/>
  <c r="NH336" i="2"/>
  <c r="NH312" i="2" a="1"/>
  <c r="NH312" i="2"/>
  <c r="NH337" i="2"/>
  <c r="NH338" i="2"/>
  <c r="NH339" i="2"/>
  <c r="NI168" i="2" a="1"/>
  <c r="NI168" i="2"/>
  <c r="NI164" i="2"/>
  <c r="NI328" i="2"/>
  <c r="NI184" i="2" a="1"/>
  <c r="NI184" i="2"/>
  <c r="NI329" i="2"/>
  <c r="NI200" i="2" a="1"/>
  <c r="NI200" i="2"/>
  <c r="NI330" i="2"/>
  <c r="NI216" i="2" a="1"/>
  <c r="NI216" i="2"/>
  <c r="NI331" i="2"/>
  <c r="NI232" i="2" a="1"/>
  <c r="NI232" i="2"/>
  <c r="NI332" i="2"/>
  <c r="NI248" i="2" a="1"/>
  <c r="NI248" i="2"/>
  <c r="NI333" i="2"/>
  <c r="NI264" i="2" a="1"/>
  <c r="NI264" i="2"/>
  <c r="NI334" i="2"/>
  <c r="NI280" i="2" a="1"/>
  <c r="NI280" i="2"/>
  <c r="NI335" i="2"/>
  <c r="NI296" i="2" a="1"/>
  <c r="NI296" i="2"/>
  <c r="NI336" i="2"/>
  <c r="NI312" i="2" a="1"/>
  <c r="NI312" i="2"/>
  <c r="NI337" i="2"/>
  <c r="NI338" i="2"/>
  <c r="NI339" i="2"/>
  <c r="NJ168" i="2" a="1"/>
  <c r="NJ168" i="2"/>
  <c r="NJ164" i="2"/>
  <c r="NJ328" i="2"/>
  <c r="NJ184" i="2" a="1"/>
  <c r="NJ184" i="2"/>
  <c r="NJ329" i="2"/>
  <c r="NJ200" i="2" a="1"/>
  <c r="NJ200" i="2"/>
  <c r="NJ330" i="2"/>
  <c r="NJ216" i="2" a="1"/>
  <c r="NJ216" i="2"/>
  <c r="NJ331" i="2"/>
  <c r="NJ232" i="2" a="1"/>
  <c r="NJ232" i="2"/>
  <c r="NJ332" i="2"/>
  <c r="NJ248" i="2" a="1"/>
  <c r="NJ248" i="2"/>
  <c r="NJ333" i="2"/>
  <c r="NJ264" i="2" a="1"/>
  <c r="NJ264" i="2"/>
  <c r="NJ334" i="2"/>
  <c r="NJ280" i="2" a="1"/>
  <c r="NJ280" i="2"/>
  <c r="NJ335" i="2"/>
  <c r="NJ296" i="2" a="1"/>
  <c r="NJ296" i="2"/>
  <c r="NJ336" i="2"/>
  <c r="NJ312" i="2" a="1"/>
  <c r="NJ312" i="2"/>
  <c r="NJ337" i="2"/>
  <c r="NJ338" i="2"/>
  <c r="NJ339" i="2"/>
  <c r="NK168" i="2" a="1"/>
  <c r="NK168" i="2"/>
  <c r="NK164" i="2"/>
  <c r="NK328" i="2"/>
  <c r="NK184" i="2" a="1"/>
  <c r="NK184" i="2"/>
  <c r="NK329" i="2"/>
  <c r="NK200" i="2" a="1"/>
  <c r="NK200" i="2"/>
  <c r="NK330" i="2"/>
  <c r="NK216" i="2" a="1"/>
  <c r="NK216" i="2"/>
  <c r="NK331" i="2"/>
  <c r="NK232" i="2" a="1"/>
  <c r="NK232" i="2"/>
  <c r="NK332" i="2"/>
  <c r="NK248" i="2" a="1"/>
  <c r="NK248" i="2"/>
  <c r="NK333" i="2"/>
  <c r="NK264" i="2" a="1"/>
  <c r="NK264" i="2"/>
  <c r="NK334" i="2"/>
  <c r="NK280" i="2" a="1"/>
  <c r="NK280" i="2"/>
  <c r="NK335" i="2"/>
  <c r="NK296" i="2" a="1"/>
  <c r="NK296" i="2"/>
  <c r="NK336" i="2"/>
  <c r="NK312" i="2" a="1"/>
  <c r="NK312" i="2"/>
  <c r="NK337" i="2"/>
  <c r="NK338" i="2"/>
  <c r="NK339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EF163" i="2"/>
  <c r="EG163" i="2"/>
  <c r="EH163" i="2"/>
  <c r="EI163" i="2"/>
  <c r="EJ163" i="2"/>
  <c r="EK163" i="2"/>
  <c r="EL163" i="2"/>
  <c r="EM163" i="2"/>
  <c r="EN163" i="2"/>
  <c r="EO163" i="2"/>
  <c r="EP163" i="2"/>
  <c r="EQ163" i="2"/>
  <c r="ER163" i="2"/>
  <c r="ES163" i="2"/>
  <c r="ET163" i="2"/>
  <c r="EU163" i="2"/>
  <c r="EV163" i="2"/>
  <c r="EW163" i="2"/>
  <c r="EX163" i="2"/>
  <c r="EY163" i="2"/>
  <c r="EZ163" i="2"/>
  <c r="FA163" i="2"/>
  <c r="FB163" i="2"/>
  <c r="FC163" i="2"/>
  <c r="FD163" i="2"/>
  <c r="FE163" i="2"/>
  <c r="FF163" i="2"/>
  <c r="FG163" i="2"/>
  <c r="FH163" i="2"/>
  <c r="FI163" i="2"/>
  <c r="FJ163" i="2"/>
  <c r="FK163" i="2"/>
  <c r="FL163" i="2"/>
  <c r="FM163" i="2"/>
  <c r="FN163" i="2"/>
  <c r="FO163" i="2"/>
  <c r="FP163" i="2"/>
  <c r="FQ163" i="2"/>
  <c r="FR163" i="2"/>
  <c r="FS163" i="2"/>
  <c r="FT163" i="2"/>
  <c r="FU163" i="2"/>
  <c r="FV163" i="2"/>
  <c r="FW163" i="2"/>
  <c r="FX163" i="2"/>
  <c r="FY163" i="2"/>
  <c r="FZ163" i="2"/>
  <c r="GA163" i="2"/>
  <c r="GB163" i="2"/>
  <c r="GC163" i="2"/>
  <c r="GD163" i="2"/>
  <c r="GE163" i="2"/>
  <c r="GF163" i="2"/>
  <c r="GG163" i="2"/>
  <c r="GH163" i="2"/>
  <c r="GI163" i="2"/>
  <c r="GJ163" i="2"/>
  <c r="GK163" i="2"/>
  <c r="GL163" i="2"/>
  <c r="GM163" i="2"/>
  <c r="GN163" i="2"/>
  <c r="GO163" i="2"/>
  <c r="GP163" i="2"/>
  <c r="GQ163" i="2"/>
  <c r="GR163" i="2"/>
  <c r="GS163" i="2"/>
  <c r="GT163" i="2"/>
  <c r="GU163" i="2"/>
  <c r="GV163" i="2"/>
  <c r="GW163" i="2"/>
  <c r="GX163" i="2"/>
  <c r="GY163" i="2"/>
  <c r="GZ163" i="2"/>
  <c r="HA163" i="2"/>
  <c r="HB163" i="2"/>
  <c r="HC163" i="2"/>
  <c r="HD163" i="2"/>
  <c r="HE163" i="2"/>
  <c r="HF163" i="2"/>
  <c r="HG163" i="2"/>
  <c r="HH163" i="2"/>
  <c r="HI163" i="2"/>
  <c r="HJ163" i="2"/>
  <c r="HK163" i="2"/>
  <c r="HL163" i="2"/>
  <c r="HM163" i="2"/>
  <c r="HN163" i="2"/>
  <c r="HO163" i="2"/>
  <c r="HP163" i="2"/>
  <c r="HQ163" i="2"/>
  <c r="HR163" i="2"/>
  <c r="HS163" i="2"/>
  <c r="HT163" i="2"/>
  <c r="HU163" i="2"/>
  <c r="HV163" i="2"/>
  <c r="HW163" i="2"/>
  <c r="HX163" i="2"/>
  <c r="HY163" i="2"/>
  <c r="HZ163" i="2"/>
  <c r="IA163" i="2"/>
  <c r="IB163" i="2"/>
  <c r="IC163" i="2"/>
  <c r="ID163" i="2"/>
  <c r="IE163" i="2"/>
  <c r="IF163" i="2"/>
  <c r="IG163" i="2"/>
  <c r="IH163" i="2"/>
  <c r="II163" i="2"/>
  <c r="IJ163" i="2"/>
  <c r="IK163" i="2"/>
  <c r="IL163" i="2"/>
  <c r="IM163" i="2"/>
  <c r="IN163" i="2"/>
  <c r="IO163" i="2"/>
  <c r="IP163" i="2"/>
  <c r="IQ163" i="2"/>
  <c r="IR163" i="2"/>
  <c r="IS163" i="2"/>
  <c r="IT163" i="2"/>
  <c r="IU163" i="2"/>
  <c r="IV163" i="2"/>
  <c r="IW163" i="2"/>
  <c r="IX163" i="2"/>
  <c r="IY163" i="2"/>
  <c r="IZ163" i="2"/>
  <c r="JA163" i="2"/>
  <c r="JB163" i="2"/>
  <c r="JC163" i="2"/>
  <c r="JD163" i="2"/>
  <c r="JE163" i="2"/>
  <c r="JF163" i="2"/>
  <c r="JG163" i="2"/>
  <c r="JH163" i="2"/>
  <c r="JI163" i="2"/>
  <c r="JJ163" i="2"/>
  <c r="JK163" i="2"/>
  <c r="JL163" i="2"/>
  <c r="JM163" i="2"/>
  <c r="JN163" i="2"/>
  <c r="JO163" i="2"/>
  <c r="JP163" i="2"/>
  <c r="JQ163" i="2"/>
  <c r="JR163" i="2"/>
  <c r="JS163" i="2"/>
  <c r="JT163" i="2"/>
  <c r="JU163" i="2"/>
  <c r="JV163" i="2"/>
  <c r="JW163" i="2"/>
  <c r="JX163" i="2"/>
  <c r="JY163" i="2"/>
  <c r="JZ163" i="2"/>
  <c r="KA163" i="2"/>
  <c r="KB163" i="2"/>
  <c r="KC163" i="2"/>
  <c r="KD163" i="2"/>
  <c r="KE163" i="2"/>
  <c r="KF163" i="2"/>
  <c r="KG163" i="2"/>
  <c r="KH163" i="2"/>
  <c r="KI163" i="2"/>
  <c r="KJ163" i="2"/>
  <c r="KK163" i="2"/>
  <c r="KL163" i="2"/>
  <c r="KM163" i="2"/>
  <c r="KN163" i="2"/>
  <c r="KO163" i="2"/>
  <c r="KP163" i="2"/>
  <c r="KQ163" i="2"/>
  <c r="KR163" i="2"/>
  <c r="KS163" i="2"/>
  <c r="KT163" i="2"/>
  <c r="KU163" i="2"/>
  <c r="KV163" i="2"/>
  <c r="KW163" i="2"/>
  <c r="KX163" i="2"/>
  <c r="KY163" i="2"/>
  <c r="KZ163" i="2"/>
  <c r="LA163" i="2"/>
  <c r="LB163" i="2"/>
  <c r="LC163" i="2"/>
  <c r="LD163" i="2"/>
  <c r="LE163" i="2"/>
  <c r="LF163" i="2"/>
  <c r="LG163" i="2"/>
  <c r="LH163" i="2"/>
  <c r="LI163" i="2"/>
  <c r="LJ163" i="2"/>
  <c r="LK163" i="2"/>
  <c r="LL163" i="2"/>
  <c r="LM163" i="2"/>
  <c r="LN163" i="2"/>
  <c r="LO163" i="2"/>
  <c r="LP163" i="2"/>
  <c r="LQ163" i="2"/>
  <c r="LR163" i="2"/>
  <c r="LS163" i="2"/>
  <c r="LT163" i="2"/>
  <c r="LU163" i="2"/>
  <c r="LV163" i="2"/>
  <c r="LW163" i="2"/>
  <c r="LX163" i="2"/>
  <c r="LY163" i="2"/>
  <c r="LZ163" i="2"/>
  <c r="MA163" i="2"/>
  <c r="MB163" i="2"/>
  <c r="MC163" i="2"/>
  <c r="MD163" i="2"/>
  <c r="ME163" i="2"/>
  <c r="MF163" i="2"/>
  <c r="MG163" i="2"/>
  <c r="MH163" i="2"/>
  <c r="MI163" i="2"/>
  <c r="MJ163" i="2"/>
  <c r="MK163" i="2"/>
  <c r="ML163" i="2"/>
  <c r="MM163" i="2"/>
  <c r="MN163" i="2"/>
  <c r="MO163" i="2"/>
  <c r="MP163" i="2"/>
  <c r="MQ163" i="2"/>
  <c r="MR163" i="2"/>
  <c r="MS163" i="2"/>
  <c r="MT163" i="2"/>
  <c r="MU163" i="2"/>
  <c r="MV163" i="2"/>
  <c r="MW163" i="2"/>
  <c r="MX163" i="2"/>
  <c r="MY163" i="2"/>
  <c r="MZ163" i="2"/>
  <c r="NA163" i="2"/>
  <c r="NB163" i="2"/>
  <c r="NC163" i="2"/>
  <c r="ND163" i="2"/>
  <c r="NE163" i="2"/>
  <c r="NF163" i="2"/>
  <c r="NG163" i="2"/>
  <c r="NH163" i="2"/>
  <c r="NI163" i="2"/>
  <c r="NJ163" i="2"/>
  <c r="NK163" i="2"/>
  <c r="C20" i="1"/>
  <c r="D20" i="1"/>
  <c r="E20" i="1"/>
  <c r="F20" i="1"/>
  <c r="G20" i="1"/>
  <c r="H20" i="1"/>
  <c r="I20" i="1"/>
  <c r="J20" i="1"/>
  <c r="K20" i="1"/>
  <c r="L20" i="1"/>
  <c r="B20" i="1"/>
  <c r="A179" i="2"/>
  <c r="A195" i="2"/>
  <c r="L14" i="1"/>
  <c r="A178" i="2"/>
  <c r="A194" i="2"/>
  <c r="L13" i="1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EF173" i="2"/>
  <c r="EG173" i="2"/>
  <c r="EH173" i="2"/>
  <c r="EI173" i="2"/>
  <c r="EJ173" i="2"/>
  <c r="EK173" i="2"/>
  <c r="EL173" i="2"/>
  <c r="EM173" i="2"/>
  <c r="EN173" i="2"/>
  <c r="EO173" i="2"/>
  <c r="EP173" i="2"/>
  <c r="EQ173" i="2"/>
  <c r="ER173" i="2"/>
  <c r="ES173" i="2"/>
  <c r="ET173" i="2"/>
  <c r="EU173" i="2"/>
  <c r="EV173" i="2"/>
  <c r="EW173" i="2"/>
  <c r="EX173" i="2"/>
  <c r="EY173" i="2"/>
  <c r="EZ173" i="2"/>
  <c r="FA173" i="2"/>
  <c r="FB173" i="2"/>
  <c r="FC173" i="2"/>
  <c r="FD173" i="2"/>
  <c r="FE173" i="2"/>
  <c r="FF173" i="2"/>
  <c r="FG173" i="2"/>
  <c r="FH173" i="2"/>
  <c r="FI173" i="2"/>
  <c r="FJ173" i="2"/>
  <c r="FK173" i="2"/>
  <c r="FL173" i="2"/>
  <c r="FM173" i="2"/>
  <c r="FN173" i="2"/>
  <c r="FO173" i="2"/>
  <c r="FP173" i="2"/>
  <c r="FQ173" i="2"/>
  <c r="FR173" i="2"/>
  <c r="FS173" i="2"/>
  <c r="FT173" i="2"/>
  <c r="FU173" i="2"/>
  <c r="FV173" i="2"/>
  <c r="FW173" i="2"/>
  <c r="FX173" i="2"/>
  <c r="FY173" i="2"/>
  <c r="FZ173" i="2"/>
  <c r="GA173" i="2"/>
  <c r="GB173" i="2"/>
  <c r="GC173" i="2"/>
  <c r="GD173" i="2"/>
  <c r="GE173" i="2"/>
  <c r="GF173" i="2"/>
  <c r="GG173" i="2"/>
  <c r="GH173" i="2"/>
  <c r="GI173" i="2"/>
  <c r="GJ173" i="2"/>
  <c r="GK173" i="2"/>
  <c r="GL173" i="2"/>
  <c r="GM173" i="2"/>
  <c r="GN173" i="2"/>
  <c r="GO173" i="2"/>
  <c r="GP173" i="2"/>
  <c r="GQ173" i="2"/>
  <c r="GR173" i="2"/>
  <c r="GS173" i="2"/>
  <c r="GT173" i="2"/>
  <c r="GU173" i="2"/>
  <c r="GV173" i="2"/>
  <c r="GW173" i="2"/>
  <c r="GX173" i="2"/>
  <c r="GY173" i="2"/>
  <c r="GZ173" i="2"/>
  <c r="HA173" i="2"/>
  <c r="HB173" i="2"/>
  <c r="HC173" i="2"/>
  <c r="HD173" i="2"/>
  <c r="HE173" i="2"/>
  <c r="HF173" i="2"/>
  <c r="HG173" i="2"/>
  <c r="HH173" i="2"/>
  <c r="HI173" i="2"/>
  <c r="HJ173" i="2"/>
  <c r="HK173" i="2"/>
  <c r="HL173" i="2"/>
  <c r="HM173" i="2"/>
  <c r="HN173" i="2"/>
  <c r="HO173" i="2"/>
  <c r="HP173" i="2"/>
  <c r="HQ173" i="2"/>
  <c r="HR173" i="2"/>
  <c r="HS173" i="2"/>
  <c r="HT173" i="2"/>
  <c r="HU173" i="2"/>
  <c r="HV173" i="2"/>
  <c r="HW173" i="2"/>
  <c r="HX173" i="2"/>
  <c r="HY173" i="2"/>
  <c r="HZ173" i="2"/>
  <c r="IA173" i="2"/>
  <c r="IB173" i="2"/>
  <c r="IC173" i="2"/>
  <c r="ID173" i="2"/>
  <c r="IE173" i="2"/>
  <c r="IF173" i="2"/>
  <c r="IG173" i="2"/>
  <c r="IH173" i="2"/>
  <c r="II173" i="2"/>
  <c r="IJ173" i="2"/>
  <c r="IK173" i="2"/>
  <c r="IL173" i="2"/>
  <c r="IM173" i="2"/>
  <c r="IN173" i="2"/>
  <c r="IO173" i="2"/>
  <c r="IP173" i="2"/>
  <c r="IQ173" i="2"/>
  <c r="IR173" i="2"/>
  <c r="IS173" i="2"/>
  <c r="IT173" i="2"/>
  <c r="IU173" i="2"/>
  <c r="IV173" i="2"/>
  <c r="IW173" i="2"/>
  <c r="IX173" i="2"/>
  <c r="IY173" i="2"/>
  <c r="IZ173" i="2"/>
  <c r="JA173" i="2"/>
  <c r="JB173" i="2"/>
  <c r="JC173" i="2"/>
  <c r="JD173" i="2"/>
  <c r="JE173" i="2"/>
  <c r="JF173" i="2"/>
  <c r="JG173" i="2"/>
  <c r="JH173" i="2"/>
  <c r="JI173" i="2"/>
  <c r="JJ173" i="2"/>
  <c r="JK173" i="2"/>
  <c r="JL173" i="2"/>
  <c r="JM173" i="2"/>
  <c r="JN173" i="2"/>
  <c r="JO173" i="2"/>
  <c r="JP173" i="2"/>
  <c r="JQ173" i="2"/>
  <c r="JR173" i="2"/>
  <c r="JS173" i="2"/>
  <c r="JT173" i="2"/>
  <c r="JU173" i="2"/>
  <c r="JV173" i="2"/>
  <c r="JW173" i="2"/>
  <c r="JX173" i="2"/>
  <c r="JY173" i="2"/>
  <c r="JZ173" i="2"/>
  <c r="KA173" i="2"/>
  <c r="KB173" i="2"/>
  <c r="KC173" i="2"/>
  <c r="KD173" i="2"/>
  <c r="KE173" i="2"/>
  <c r="KF173" i="2"/>
  <c r="KG173" i="2"/>
  <c r="KH173" i="2"/>
  <c r="KI173" i="2"/>
  <c r="KJ173" i="2"/>
  <c r="KK173" i="2"/>
  <c r="KL173" i="2"/>
  <c r="KM173" i="2"/>
  <c r="KN173" i="2"/>
  <c r="KO173" i="2"/>
  <c r="KP173" i="2"/>
  <c r="KQ173" i="2"/>
  <c r="KR173" i="2"/>
  <c r="KS173" i="2"/>
  <c r="KT173" i="2"/>
  <c r="KU173" i="2"/>
  <c r="KV173" i="2"/>
  <c r="KW173" i="2"/>
  <c r="KX173" i="2"/>
  <c r="KY173" i="2"/>
  <c r="KZ173" i="2"/>
  <c r="LA173" i="2"/>
  <c r="LB173" i="2"/>
  <c r="LC173" i="2"/>
  <c r="LD173" i="2"/>
  <c r="LE173" i="2"/>
  <c r="LF173" i="2"/>
  <c r="LG173" i="2"/>
  <c r="LH173" i="2"/>
  <c r="LI173" i="2"/>
  <c r="LJ173" i="2"/>
  <c r="LK173" i="2"/>
  <c r="LL173" i="2"/>
  <c r="LM173" i="2"/>
  <c r="LN173" i="2"/>
  <c r="LO173" i="2"/>
  <c r="LP173" i="2"/>
  <c r="LQ173" i="2"/>
  <c r="LR173" i="2"/>
  <c r="LS173" i="2"/>
  <c r="LT173" i="2"/>
  <c r="LU173" i="2"/>
  <c r="LV173" i="2"/>
  <c r="LW173" i="2"/>
  <c r="LX173" i="2"/>
  <c r="LY173" i="2"/>
  <c r="LZ173" i="2"/>
  <c r="MA173" i="2"/>
  <c r="MB173" i="2"/>
  <c r="MC173" i="2"/>
  <c r="MD173" i="2"/>
  <c r="ME173" i="2"/>
  <c r="MF173" i="2"/>
  <c r="MG173" i="2"/>
  <c r="MH173" i="2"/>
  <c r="MI173" i="2"/>
  <c r="MJ173" i="2"/>
  <c r="MK173" i="2"/>
  <c r="ML173" i="2"/>
  <c r="MM173" i="2"/>
  <c r="MN173" i="2"/>
  <c r="MO173" i="2"/>
  <c r="MP173" i="2"/>
  <c r="MQ173" i="2"/>
  <c r="MR173" i="2"/>
  <c r="MS173" i="2"/>
  <c r="MT173" i="2"/>
  <c r="MU173" i="2"/>
  <c r="MV173" i="2"/>
  <c r="MW173" i="2"/>
  <c r="MX173" i="2"/>
  <c r="MY173" i="2"/>
  <c r="MZ173" i="2"/>
  <c r="NA173" i="2"/>
  <c r="NB173" i="2"/>
  <c r="NC173" i="2"/>
  <c r="ND173" i="2"/>
  <c r="NE173" i="2"/>
  <c r="NF173" i="2"/>
  <c r="NG173" i="2"/>
  <c r="NH173" i="2"/>
  <c r="NI173" i="2"/>
  <c r="NJ173" i="2"/>
  <c r="NK173" i="2"/>
  <c r="A173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EF189" i="2"/>
  <c r="EG189" i="2"/>
  <c r="EH189" i="2"/>
  <c r="EI189" i="2"/>
  <c r="EJ189" i="2"/>
  <c r="EK189" i="2"/>
  <c r="EL189" i="2"/>
  <c r="EM189" i="2"/>
  <c r="EN189" i="2"/>
  <c r="EO189" i="2"/>
  <c r="EP189" i="2"/>
  <c r="EQ189" i="2"/>
  <c r="ER189" i="2"/>
  <c r="ES189" i="2"/>
  <c r="ET189" i="2"/>
  <c r="EU189" i="2"/>
  <c r="EV189" i="2"/>
  <c r="EW189" i="2"/>
  <c r="EX189" i="2"/>
  <c r="EY189" i="2"/>
  <c r="EZ189" i="2"/>
  <c r="FA189" i="2"/>
  <c r="FB189" i="2"/>
  <c r="FC189" i="2"/>
  <c r="FD189" i="2"/>
  <c r="FE189" i="2"/>
  <c r="FF189" i="2"/>
  <c r="FG189" i="2"/>
  <c r="FH189" i="2"/>
  <c r="FI189" i="2"/>
  <c r="FJ189" i="2"/>
  <c r="FK189" i="2"/>
  <c r="FL189" i="2"/>
  <c r="FM189" i="2"/>
  <c r="FN189" i="2"/>
  <c r="FO189" i="2"/>
  <c r="FP189" i="2"/>
  <c r="FQ189" i="2"/>
  <c r="FR189" i="2"/>
  <c r="FS189" i="2"/>
  <c r="FT189" i="2"/>
  <c r="FU189" i="2"/>
  <c r="FV189" i="2"/>
  <c r="FW189" i="2"/>
  <c r="FX189" i="2"/>
  <c r="FY189" i="2"/>
  <c r="FZ189" i="2"/>
  <c r="GA189" i="2"/>
  <c r="GB189" i="2"/>
  <c r="GC189" i="2"/>
  <c r="GD189" i="2"/>
  <c r="GE189" i="2"/>
  <c r="GF189" i="2"/>
  <c r="GG189" i="2"/>
  <c r="GH189" i="2"/>
  <c r="GI189" i="2"/>
  <c r="GJ189" i="2"/>
  <c r="GK189" i="2"/>
  <c r="GL189" i="2"/>
  <c r="GM189" i="2"/>
  <c r="GN189" i="2"/>
  <c r="GO189" i="2"/>
  <c r="GP189" i="2"/>
  <c r="GQ189" i="2"/>
  <c r="GR189" i="2"/>
  <c r="GS189" i="2"/>
  <c r="GT189" i="2"/>
  <c r="GU189" i="2"/>
  <c r="GV189" i="2"/>
  <c r="GW189" i="2"/>
  <c r="GX189" i="2"/>
  <c r="GY189" i="2"/>
  <c r="GZ189" i="2"/>
  <c r="HA189" i="2"/>
  <c r="HB189" i="2"/>
  <c r="HC189" i="2"/>
  <c r="HD189" i="2"/>
  <c r="HE189" i="2"/>
  <c r="HF189" i="2"/>
  <c r="HG189" i="2"/>
  <c r="HH189" i="2"/>
  <c r="HI189" i="2"/>
  <c r="HJ189" i="2"/>
  <c r="HK189" i="2"/>
  <c r="HL189" i="2"/>
  <c r="HM189" i="2"/>
  <c r="HN189" i="2"/>
  <c r="HO189" i="2"/>
  <c r="HP189" i="2"/>
  <c r="HQ189" i="2"/>
  <c r="HR189" i="2"/>
  <c r="HS189" i="2"/>
  <c r="HT189" i="2"/>
  <c r="HU189" i="2"/>
  <c r="HV189" i="2"/>
  <c r="HW189" i="2"/>
  <c r="HX189" i="2"/>
  <c r="HY189" i="2"/>
  <c r="HZ189" i="2"/>
  <c r="IA189" i="2"/>
  <c r="IB189" i="2"/>
  <c r="IC189" i="2"/>
  <c r="ID189" i="2"/>
  <c r="IE189" i="2"/>
  <c r="IF189" i="2"/>
  <c r="IG189" i="2"/>
  <c r="IH189" i="2"/>
  <c r="II189" i="2"/>
  <c r="IJ189" i="2"/>
  <c r="IK189" i="2"/>
  <c r="IL189" i="2"/>
  <c r="IM189" i="2"/>
  <c r="IN189" i="2"/>
  <c r="IO189" i="2"/>
  <c r="IP189" i="2"/>
  <c r="IQ189" i="2"/>
  <c r="IR189" i="2"/>
  <c r="IS189" i="2"/>
  <c r="IT189" i="2"/>
  <c r="IU189" i="2"/>
  <c r="IV189" i="2"/>
  <c r="IW189" i="2"/>
  <c r="IX189" i="2"/>
  <c r="IY189" i="2"/>
  <c r="IZ189" i="2"/>
  <c r="JA189" i="2"/>
  <c r="JB189" i="2"/>
  <c r="JC189" i="2"/>
  <c r="JD189" i="2"/>
  <c r="JE189" i="2"/>
  <c r="JF189" i="2"/>
  <c r="JG189" i="2"/>
  <c r="JH189" i="2"/>
  <c r="JI189" i="2"/>
  <c r="JJ189" i="2"/>
  <c r="JK189" i="2"/>
  <c r="JL189" i="2"/>
  <c r="JM189" i="2"/>
  <c r="JN189" i="2"/>
  <c r="JO189" i="2"/>
  <c r="JP189" i="2"/>
  <c r="JQ189" i="2"/>
  <c r="JR189" i="2"/>
  <c r="JS189" i="2"/>
  <c r="JT189" i="2"/>
  <c r="JU189" i="2"/>
  <c r="JV189" i="2"/>
  <c r="JW189" i="2"/>
  <c r="JX189" i="2"/>
  <c r="JY189" i="2"/>
  <c r="JZ189" i="2"/>
  <c r="KA189" i="2"/>
  <c r="KB189" i="2"/>
  <c r="KC189" i="2"/>
  <c r="KD189" i="2"/>
  <c r="KE189" i="2"/>
  <c r="KF189" i="2"/>
  <c r="KG189" i="2"/>
  <c r="KH189" i="2"/>
  <c r="KI189" i="2"/>
  <c r="KJ189" i="2"/>
  <c r="KK189" i="2"/>
  <c r="KL189" i="2"/>
  <c r="KM189" i="2"/>
  <c r="KN189" i="2"/>
  <c r="KO189" i="2"/>
  <c r="KP189" i="2"/>
  <c r="KQ189" i="2"/>
  <c r="KR189" i="2"/>
  <c r="KS189" i="2"/>
  <c r="KT189" i="2"/>
  <c r="KU189" i="2"/>
  <c r="KV189" i="2"/>
  <c r="KW189" i="2"/>
  <c r="KX189" i="2"/>
  <c r="KY189" i="2"/>
  <c r="KZ189" i="2"/>
  <c r="LA189" i="2"/>
  <c r="LB189" i="2"/>
  <c r="LC189" i="2"/>
  <c r="LD189" i="2"/>
  <c r="LE189" i="2"/>
  <c r="LF189" i="2"/>
  <c r="LG189" i="2"/>
  <c r="LH189" i="2"/>
  <c r="LI189" i="2"/>
  <c r="LJ189" i="2"/>
  <c r="LK189" i="2"/>
  <c r="LL189" i="2"/>
  <c r="LM189" i="2"/>
  <c r="LN189" i="2"/>
  <c r="LO189" i="2"/>
  <c r="LP189" i="2"/>
  <c r="LQ189" i="2"/>
  <c r="LR189" i="2"/>
  <c r="LS189" i="2"/>
  <c r="LT189" i="2"/>
  <c r="LU189" i="2"/>
  <c r="LV189" i="2"/>
  <c r="LW189" i="2"/>
  <c r="LX189" i="2"/>
  <c r="LY189" i="2"/>
  <c r="LZ189" i="2"/>
  <c r="MA189" i="2"/>
  <c r="MB189" i="2"/>
  <c r="MC189" i="2"/>
  <c r="MD189" i="2"/>
  <c r="ME189" i="2"/>
  <c r="MF189" i="2"/>
  <c r="MG189" i="2"/>
  <c r="MH189" i="2"/>
  <c r="MI189" i="2"/>
  <c r="MJ189" i="2"/>
  <c r="MK189" i="2"/>
  <c r="ML189" i="2"/>
  <c r="MM189" i="2"/>
  <c r="MN189" i="2"/>
  <c r="MO189" i="2"/>
  <c r="MP189" i="2"/>
  <c r="MQ189" i="2"/>
  <c r="MR189" i="2"/>
  <c r="MS189" i="2"/>
  <c r="MT189" i="2"/>
  <c r="MU189" i="2"/>
  <c r="MV189" i="2"/>
  <c r="MW189" i="2"/>
  <c r="MX189" i="2"/>
  <c r="MY189" i="2"/>
  <c r="MZ189" i="2"/>
  <c r="NA189" i="2"/>
  <c r="NB189" i="2"/>
  <c r="NC189" i="2"/>
  <c r="ND189" i="2"/>
  <c r="NE189" i="2"/>
  <c r="NF189" i="2"/>
  <c r="NG189" i="2"/>
  <c r="NH189" i="2"/>
  <c r="NI189" i="2"/>
  <c r="NJ189" i="2"/>
  <c r="NK189" i="2"/>
  <c r="A189" i="2"/>
  <c r="L11" i="1"/>
  <c r="A172" i="2"/>
  <c r="A188" i="2"/>
  <c r="L10" i="1"/>
  <c r="A177" i="2"/>
  <c r="A193" i="2"/>
  <c r="L8" i="1"/>
  <c r="A176" i="2"/>
  <c r="A192" i="2"/>
  <c r="L7" i="1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EF170" i="2"/>
  <c r="EG170" i="2"/>
  <c r="EH170" i="2"/>
  <c r="EI170" i="2"/>
  <c r="EJ170" i="2"/>
  <c r="EK170" i="2"/>
  <c r="EL170" i="2"/>
  <c r="EM170" i="2"/>
  <c r="EN170" i="2"/>
  <c r="EO170" i="2"/>
  <c r="EP170" i="2"/>
  <c r="EQ170" i="2"/>
  <c r="ER170" i="2"/>
  <c r="ES170" i="2"/>
  <c r="ET170" i="2"/>
  <c r="EU170" i="2"/>
  <c r="EV170" i="2"/>
  <c r="EW170" i="2"/>
  <c r="EX170" i="2"/>
  <c r="EY170" i="2"/>
  <c r="EZ170" i="2"/>
  <c r="FA170" i="2"/>
  <c r="FB170" i="2"/>
  <c r="FC170" i="2"/>
  <c r="FD170" i="2"/>
  <c r="FE170" i="2"/>
  <c r="FF170" i="2"/>
  <c r="FG170" i="2"/>
  <c r="FH170" i="2"/>
  <c r="FI170" i="2"/>
  <c r="FJ170" i="2"/>
  <c r="FK170" i="2"/>
  <c r="FL170" i="2"/>
  <c r="FM170" i="2"/>
  <c r="FN170" i="2"/>
  <c r="FO170" i="2"/>
  <c r="FP170" i="2"/>
  <c r="FQ170" i="2"/>
  <c r="FR170" i="2"/>
  <c r="FS170" i="2"/>
  <c r="FT170" i="2"/>
  <c r="FU170" i="2"/>
  <c r="FV170" i="2"/>
  <c r="FW170" i="2"/>
  <c r="FX170" i="2"/>
  <c r="FY170" i="2"/>
  <c r="FZ170" i="2"/>
  <c r="GA170" i="2"/>
  <c r="GB170" i="2"/>
  <c r="GC170" i="2"/>
  <c r="GD170" i="2"/>
  <c r="GE170" i="2"/>
  <c r="GF170" i="2"/>
  <c r="GG170" i="2"/>
  <c r="GH170" i="2"/>
  <c r="GI170" i="2"/>
  <c r="GJ170" i="2"/>
  <c r="GK170" i="2"/>
  <c r="GL170" i="2"/>
  <c r="GM170" i="2"/>
  <c r="GN170" i="2"/>
  <c r="GO170" i="2"/>
  <c r="GP170" i="2"/>
  <c r="GQ170" i="2"/>
  <c r="GR170" i="2"/>
  <c r="GS170" i="2"/>
  <c r="GT170" i="2"/>
  <c r="GU170" i="2"/>
  <c r="GV170" i="2"/>
  <c r="GW170" i="2"/>
  <c r="GX170" i="2"/>
  <c r="GY170" i="2"/>
  <c r="GZ170" i="2"/>
  <c r="HA170" i="2"/>
  <c r="HB170" i="2"/>
  <c r="HC170" i="2"/>
  <c r="HD170" i="2"/>
  <c r="HE170" i="2"/>
  <c r="HF170" i="2"/>
  <c r="HG170" i="2"/>
  <c r="HH170" i="2"/>
  <c r="HI170" i="2"/>
  <c r="HJ170" i="2"/>
  <c r="HK170" i="2"/>
  <c r="HL170" i="2"/>
  <c r="HM170" i="2"/>
  <c r="HN170" i="2"/>
  <c r="HO170" i="2"/>
  <c r="HP170" i="2"/>
  <c r="HQ170" i="2"/>
  <c r="HR170" i="2"/>
  <c r="HS170" i="2"/>
  <c r="HT170" i="2"/>
  <c r="HU170" i="2"/>
  <c r="HV170" i="2"/>
  <c r="HW170" i="2"/>
  <c r="HX170" i="2"/>
  <c r="HY170" i="2"/>
  <c r="HZ170" i="2"/>
  <c r="IA170" i="2"/>
  <c r="IB170" i="2"/>
  <c r="IC170" i="2"/>
  <c r="ID170" i="2"/>
  <c r="IE170" i="2"/>
  <c r="IF170" i="2"/>
  <c r="IG170" i="2"/>
  <c r="IH170" i="2"/>
  <c r="II170" i="2"/>
  <c r="IJ170" i="2"/>
  <c r="IK170" i="2"/>
  <c r="IL170" i="2"/>
  <c r="IM170" i="2"/>
  <c r="IN170" i="2"/>
  <c r="IO170" i="2"/>
  <c r="IP170" i="2"/>
  <c r="IQ170" i="2"/>
  <c r="IR170" i="2"/>
  <c r="IS170" i="2"/>
  <c r="IT170" i="2"/>
  <c r="IU170" i="2"/>
  <c r="IV170" i="2"/>
  <c r="IW170" i="2"/>
  <c r="IX170" i="2"/>
  <c r="IY170" i="2"/>
  <c r="IZ170" i="2"/>
  <c r="JA170" i="2"/>
  <c r="JB170" i="2"/>
  <c r="JC170" i="2"/>
  <c r="JD170" i="2"/>
  <c r="JE170" i="2"/>
  <c r="JF170" i="2"/>
  <c r="JG170" i="2"/>
  <c r="JH170" i="2"/>
  <c r="JI170" i="2"/>
  <c r="JJ170" i="2"/>
  <c r="JK170" i="2"/>
  <c r="JL170" i="2"/>
  <c r="JM170" i="2"/>
  <c r="JN170" i="2"/>
  <c r="JO170" i="2"/>
  <c r="JP170" i="2"/>
  <c r="JQ170" i="2"/>
  <c r="JR170" i="2"/>
  <c r="JS170" i="2"/>
  <c r="JT170" i="2"/>
  <c r="JU170" i="2"/>
  <c r="JV170" i="2"/>
  <c r="JW170" i="2"/>
  <c r="JX170" i="2"/>
  <c r="JY170" i="2"/>
  <c r="JZ170" i="2"/>
  <c r="KA170" i="2"/>
  <c r="KB170" i="2"/>
  <c r="KC170" i="2"/>
  <c r="KD170" i="2"/>
  <c r="KE170" i="2"/>
  <c r="KF170" i="2"/>
  <c r="KG170" i="2"/>
  <c r="KH170" i="2"/>
  <c r="KI170" i="2"/>
  <c r="KJ170" i="2"/>
  <c r="KK170" i="2"/>
  <c r="KL170" i="2"/>
  <c r="KM170" i="2"/>
  <c r="KN170" i="2"/>
  <c r="KO170" i="2"/>
  <c r="KP170" i="2"/>
  <c r="KQ170" i="2"/>
  <c r="KR170" i="2"/>
  <c r="KS170" i="2"/>
  <c r="KT170" i="2"/>
  <c r="KU170" i="2"/>
  <c r="KV170" i="2"/>
  <c r="KW170" i="2"/>
  <c r="KX170" i="2"/>
  <c r="KY170" i="2"/>
  <c r="KZ170" i="2"/>
  <c r="LA170" i="2"/>
  <c r="LB170" i="2"/>
  <c r="LC170" i="2"/>
  <c r="LD170" i="2"/>
  <c r="LE170" i="2"/>
  <c r="LF170" i="2"/>
  <c r="LG170" i="2"/>
  <c r="LH170" i="2"/>
  <c r="LI170" i="2"/>
  <c r="LJ170" i="2"/>
  <c r="LK170" i="2"/>
  <c r="LL170" i="2"/>
  <c r="LM170" i="2"/>
  <c r="LN170" i="2"/>
  <c r="LO170" i="2"/>
  <c r="LP170" i="2"/>
  <c r="LQ170" i="2"/>
  <c r="LR170" i="2"/>
  <c r="LS170" i="2"/>
  <c r="LT170" i="2"/>
  <c r="LU170" i="2"/>
  <c r="LV170" i="2"/>
  <c r="LW170" i="2"/>
  <c r="LX170" i="2"/>
  <c r="LY170" i="2"/>
  <c r="LZ170" i="2"/>
  <c r="MA170" i="2"/>
  <c r="MB170" i="2"/>
  <c r="MC170" i="2"/>
  <c r="MD170" i="2"/>
  <c r="ME170" i="2"/>
  <c r="MF170" i="2"/>
  <c r="MG170" i="2"/>
  <c r="MH170" i="2"/>
  <c r="MI170" i="2"/>
  <c r="MJ170" i="2"/>
  <c r="MK170" i="2"/>
  <c r="ML170" i="2"/>
  <c r="MM170" i="2"/>
  <c r="MN170" i="2"/>
  <c r="MO170" i="2"/>
  <c r="MP170" i="2"/>
  <c r="MQ170" i="2"/>
  <c r="MR170" i="2"/>
  <c r="MS170" i="2"/>
  <c r="MT170" i="2"/>
  <c r="MU170" i="2"/>
  <c r="MV170" i="2"/>
  <c r="MW170" i="2"/>
  <c r="MX170" i="2"/>
  <c r="MY170" i="2"/>
  <c r="MZ170" i="2"/>
  <c r="NA170" i="2"/>
  <c r="NB170" i="2"/>
  <c r="NC170" i="2"/>
  <c r="ND170" i="2"/>
  <c r="NE170" i="2"/>
  <c r="NF170" i="2"/>
  <c r="NG170" i="2"/>
  <c r="NH170" i="2"/>
  <c r="NI170" i="2"/>
  <c r="NJ170" i="2"/>
  <c r="NK170" i="2"/>
  <c r="A170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EF186" i="2"/>
  <c r="EG186" i="2"/>
  <c r="EH186" i="2"/>
  <c r="EI186" i="2"/>
  <c r="EJ186" i="2"/>
  <c r="EK186" i="2"/>
  <c r="EL186" i="2"/>
  <c r="EM186" i="2"/>
  <c r="EN186" i="2"/>
  <c r="EO186" i="2"/>
  <c r="EP186" i="2"/>
  <c r="EQ186" i="2"/>
  <c r="ER186" i="2"/>
  <c r="ES186" i="2"/>
  <c r="ET186" i="2"/>
  <c r="EU186" i="2"/>
  <c r="EV186" i="2"/>
  <c r="EW186" i="2"/>
  <c r="EX186" i="2"/>
  <c r="EY186" i="2"/>
  <c r="EZ186" i="2"/>
  <c r="FA186" i="2"/>
  <c r="FB186" i="2"/>
  <c r="FC186" i="2"/>
  <c r="FD186" i="2"/>
  <c r="FE186" i="2"/>
  <c r="FF186" i="2"/>
  <c r="FG186" i="2"/>
  <c r="FH186" i="2"/>
  <c r="FI186" i="2"/>
  <c r="FJ186" i="2"/>
  <c r="FK186" i="2"/>
  <c r="FL186" i="2"/>
  <c r="FM186" i="2"/>
  <c r="FN186" i="2"/>
  <c r="FO186" i="2"/>
  <c r="FP186" i="2"/>
  <c r="FQ186" i="2"/>
  <c r="FR186" i="2"/>
  <c r="FS186" i="2"/>
  <c r="FT186" i="2"/>
  <c r="FU186" i="2"/>
  <c r="FV186" i="2"/>
  <c r="FW186" i="2"/>
  <c r="FX186" i="2"/>
  <c r="FY186" i="2"/>
  <c r="FZ186" i="2"/>
  <c r="GA186" i="2"/>
  <c r="GB186" i="2"/>
  <c r="GC186" i="2"/>
  <c r="GD186" i="2"/>
  <c r="GE186" i="2"/>
  <c r="GF186" i="2"/>
  <c r="GG186" i="2"/>
  <c r="GH186" i="2"/>
  <c r="GI186" i="2"/>
  <c r="GJ186" i="2"/>
  <c r="GK186" i="2"/>
  <c r="GL186" i="2"/>
  <c r="GM186" i="2"/>
  <c r="GN186" i="2"/>
  <c r="GO186" i="2"/>
  <c r="GP186" i="2"/>
  <c r="GQ186" i="2"/>
  <c r="GR186" i="2"/>
  <c r="GS186" i="2"/>
  <c r="GT186" i="2"/>
  <c r="GU186" i="2"/>
  <c r="GV186" i="2"/>
  <c r="GW186" i="2"/>
  <c r="GX186" i="2"/>
  <c r="GY186" i="2"/>
  <c r="GZ186" i="2"/>
  <c r="HA186" i="2"/>
  <c r="HB186" i="2"/>
  <c r="HC186" i="2"/>
  <c r="HD186" i="2"/>
  <c r="HE186" i="2"/>
  <c r="HF186" i="2"/>
  <c r="HG186" i="2"/>
  <c r="HH186" i="2"/>
  <c r="HI186" i="2"/>
  <c r="HJ186" i="2"/>
  <c r="HK186" i="2"/>
  <c r="HL186" i="2"/>
  <c r="HM186" i="2"/>
  <c r="HN186" i="2"/>
  <c r="HO186" i="2"/>
  <c r="HP186" i="2"/>
  <c r="HQ186" i="2"/>
  <c r="HR186" i="2"/>
  <c r="HS186" i="2"/>
  <c r="HT186" i="2"/>
  <c r="HU186" i="2"/>
  <c r="HV186" i="2"/>
  <c r="HW186" i="2"/>
  <c r="HX186" i="2"/>
  <c r="HY186" i="2"/>
  <c r="HZ186" i="2"/>
  <c r="IA186" i="2"/>
  <c r="IB186" i="2"/>
  <c r="IC186" i="2"/>
  <c r="ID186" i="2"/>
  <c r="IE186" i="2"/>
  <c r="IF186" i="2"/>
  <c r="IG186" i="2"/>
  <c r="IH186" i="2"/>
  <c r="II186" i="2"/>
  <c r="IJ186" i="2"/>
  <c r="IK186" i="2"/>
  <c r="IL186" i="2"/>
  <c r="IM186" i="2"/>
  <c r="IN186" i="2"/>
  <c r="IO186" i="2"/>
  <c r="IP186" i="2"/>
  <c r="IQ186" i="2"/>
  <c r="IR186" i="2"/>
  <c r="IS186" i="2"/>
  <c r="IT186" i="2"/>
  <c r="IU186" i="2"/>
  <c r="IV186" i="2"/>
  <c r="IW186" i="2"/>
  <c r="IX186" i="2"/>
  <c r="IY186" i="2"/>
  <c r="IZ186" i="2"/>
  <c r="JA186" i="2"/>
  <c r="JB186" i="2"/>
  <c r="JC186" i="2"/>
  <c r="JD186" i="2"/>
  <c r="JE186" i="2"/>
  <c r="JF186" i="2"/>
  <c r="JG186" i="2"/>
  <c r="JH186" i="2"/>
  <c r="JI186" i="2"/>
  <c r="JJ186" i="2"/>
  <c r="JK186" i="2"/>
  <c r="JL186" i="2"/>
  <c r="JM186" i="2"/>
  <c r="JN186" i="2"/>
  <c r="JO186" i="2"/>
  <c r="JP186" i="2"/>
  <c r="JQ186" i="2"/>
  <c r="JR186" i="2"/>
  <c r="JS186" i="2"/>
  <c r="JT186" i="2"/>
  <c r="JU186" i="2"/>
  <c r="JV186" i="2"/>
  <c r="JW186" i="2"/>
  <c r="JX186" i="2"/>
  <c r="JY186" i="2"/>
  <c r="JZ186" i="2"/>
  <c r="KA186" i="2"/>
  <c r="KB186" i="2"/>
  <c r="KC186" i="2"/>
  <c r="KD186" i="2"/>
  <c r="KE186" i="2"/>
  <c r="KF186" i="2"/>
  <c r="KG186" i="2"/>
  <c r="KH186" i="2"/>
  <c r="KI186" i="2"/>
  <c r="KJ186" i="2"/>
  <c r="KK186" i="2"/>
  <c r="KL186" i="2"/>
  <c r="KM186" i="2"/>
  <c r="KN186" i="2"/>
  <c r="KO186" i="2"/>
  <c r="KP186" i="2"/>
  <c r="KQ186" i="2"/>
  <c r="KR186" i="2"/>
  <c r="KS186" i="2"/>
  <c r="KT186" i="2"/>
  <c r="KU186" i="2"/>
  <c r="KV186" i="2"/>
  <c r="KW186" i="2"/>
  <c r="KX186" i="2"/>
  <c r="KY186" i="2"/>
  <c r="KZ186" i="2"/>
  <c r="LA186" i="2"/>
  <c r="LB186" i="2"/>
  <c r="LC186" i="2"/>
  <c r="LD186" i="2"/>
  <c r="LE186" i="2"/>
  <c r="LF186" i="2"/>
  <c r="LG186" i="2"/>
  <c r="LH186" i="2"/>
  <c r="LI186" i="2"/>
  <c r="LJ186" i="2"/>
  <c r="LK186" i="2"/>
  <c r="LL186" i="2"/>
  <c r="LM186" i="2"/>
  <c r="LN186" i="2"/>
  <c r="LO186" i="2"/>
  <c r="LP186" i="2"/>
  <c r="LQ186" i="2"/>
  <c r="LR186" i="2"/>
  <c r="LS186" i="2"/>
  <c r="LT186" i="2"/>
  <c r="LU186" i="2"/>
  <c r="LV186" i="2"/>
  <c r="LW186" i="2"/>
  <c r="LX186" i="2"/>
  <c r="LY186" i="2"/>
  <c r="LZ186" i="2"/>
  <c r="MA186" i="2"/>
  <c r="MB186" i="2"/>
  <c r="MC186" i="2"/>
  <c r="MD186" i="2"/>
  <c r="ME186" i="2"/>
  <c r="MF186" i="2"/>
  <c r="MG186" i="2"/>
  <c r="MH186" i="2"/>
  <c r="MI186" i="2"/>
  <c r="MJ186" i="2"/>
  <c r="MK186" i="2"/>
  <c r="ML186" i="2"/>
  <c r="MM186" i="2"/>
  <c r="MN186" i="2"/>
  <c r="MO186" i="2"/>
  <c r="MP186" i="2"/>
  <c r="MQ186" i="2"/>
  <c r="MR186" i="2"/>
  <c r="MS186" i="2"/>
  <c r="MT186" i="2"/>
  <c r="MU186" i="2"/>
  <c r="MV186" i="2"/>
  <c r="MW186" i="2"/>
  <c r="MX186" i="2"/>
  <c r="MY186" i="2"/>
  <c r="MZ186" i="2"/>
  <c r="NA186" i="2"/>
  <c r="NB186" i="2"/>
  <c r="NC186" i="2"/>
  <c r="ND186" i="2"/>
  <c r="NE186" i="2"/>
  <c r="NF186" i="2"/>
  <c r="NG186" i="2"/>
  <c r="NH186" i="2"/>
  <c r="NI186" i="2"/>
  <c r="NJ186" i="2"/>
  <c r="NK186" i="2"/>
  <c r="A186" i="2"/>
  <c r="L6" i="1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EF171" i="2"/>
  <c r="EG171" i="2"/>
  <c r="EH171" i="2"/>
  <c r="EI171" i="2"/>
  <c r="EJ171" i="2"/>
  <c r="EK171" i="2"/>
  <c r="EL171" i="2"/>
  <c r="EM171" i="2"/>
  <c r="EN171" i="2"/>
  <c r="EO171" i="2"/>
  <c r="EP171" i="2"/>
  <c r="EQ171" i="2"/>
  <c r="ER171" i="2"/>
  <c r="ES171" i="2"/>
  <c r="ET171" i="2"/>
  <c r="EU171" i="2"/>
  <c r="EV171" i="2"/>
  <c r="EW171" i="2"/>
  <c r="EX171" i="2"/>
  <c r="EY171" i="2"/>
  <c r="EZ171" i="2"/>
  <c r="FA171" i="2"/>
  <c r="FB171" i="2"/>
  <c r="FC171" i="2"/>
  <c r="FD171" i="2"/>
  <c r="FE171" i="2"/>
  <c r="FF171" i="2"/>
  <c r="FG171" i="2"/>
  <c r="FH171" i="2"/>
  <c r="FI171" i="2"/>
  <c r="FJ171" i="2"/>
  <c r="FK171" i="2"/>
  <c r="FL171" i="2"/>
  <c r="FM171" i="2"/>
  <c r="FN171" i="2"/>
  <c r="FO171" i="2"/>
  <c r="FP171" i="2"/>
  <c r="FQ171" i="2"/>
  <c r="FR171" i="2"/>
  <c r="FS171" i="2"/>
  <c r="FT171" i="2"/>
  <c r="FU171" i="2"/>
  <c r="FV171" i="2"/>
  <c r="FW171" i="2"/>
  <c r="FX171" i="2"/>
  <c r="FY171" i="2"/>
  <c r="FZ171" i="2"/>
  <c r="GA171" i="2"/>
  <c r="GB171" i="2"/>
  <c r="GC171" i="2"/>
  <c r="GD171" i="2"/>
  <c r="GE171" i="2"/>
  <c r="GF171" i="2"/>
  <c r="GG171" i="2"/>
  <c r="GH171" i="2"/>
  <c r="GI171" i="2"/>
  <c r="GJ171" i="2"/>
  <c r="GK171" i="2"/>
  <c r="GL171" i="2"/>
  <c r="GM171" i="2"/>
  <c r="GN171" i="2"/>
  <c r="GO171" i="2"/>
  <c r="GP171" i="2"/>
  <c r="GQ171" i="2"/>
  <c r="GR171" i="2"/>
  <c r="GS171" i="2"/>
  <c r="GT171" i="2"/>
  <c r="GU171" i="2"/>
  <c r="GV171" i="2"/>
  <c r="GW171" i="2"/>
  <c r="GX171" i="2"/>
  <c r="GY171" i="2"/>
  <c r="GZ171" i="2"/>
  <c r="HA171" i="2"/>
  <c r="HB171" i="2"/>
  <c r="HC171" i="2"/>
  <c r="HD171" i="2"/>
  <c r="HE171" i="2"/>
  <c r="HF171" i="2"/>
  <c r="HG171" i="2"/>
  <c r="HH171" i="2"/>
  <c r="HI171" i="2"/>
  <c r="HJ171" i="2"/>
  <c r="HK171" i="2"/>
  <c r="HL171" i="2"/>
  <c r="HM171" i="2"/>
  <c r="HN171" i="2"/>
  <c r="HO171" i="2"/>
  <c r="HP171" i="2"/>
  <c r="HQ171" i="2"/>
  <c r="HR171" i="2"/>
  <c r="HS171" i="2"/>
  <c r="HT171" i="2"/>
  <c r="HU171" i="2"/>
  <c r="HV171" i="2"/>
  <c r="HW171" i="2"/>
  <c r="HX171" i="2"/>
  <c r="HY171" i="2"/>
  <c r="HZ171" i="2"/>
  <c r="IA171" i="2"/>
  <c r="IB171" i="2"/>
  <c r="IC171" i="2"/>
  <c r="ID171" i="2"/>
  <c r="IE171" i="2"/>
  <c r="IF171" i="2"/>
  <c r="IG171" i="2"/>
  <c r="IH171" i="2"/>
  <c r="II171" i="2"/>
  <c r="IJ171" i="2"/>
  <c r="IK171" i="2"/>
  <c r="IL171" i="2"/>
  <c r="IM171" i="2"/>
  <c r="IN171" i="2"/>
  <c r="IO171" i="2"/>
  <c r="IP171" i="2"/>
  <c r="IQ171" i="2"/>
  <c r="IR171" i="2"/>
  <c r="IS171" i="2"/>
  <c r="IT171" i="2"/>
  <c r="IU171" i="2"/>
  <c r="IV171" i="2"/>
  <c r="IW171" i="2"/>
  <c r="IX171" i="2"/>
  <c r="IY171" i="2"/>
  <c r="IZ171" i="2"/>
  <c r="JA171" i="2"/>
  <c r="JB171" i="2"/>
  <c r="JC171" i="2"/>
  <c r="JD171" i="2"/>
  <c r="JE171" i="2"/>
  <c r="JF171" i="2"/>
  <c r="JG171" i="2"/>
  <c r="JH171" i="2"/>
  <c r="JI171" i="2"/>
  <c r="JJ171" i="2"/>
  <c r="JK171" i="2"/>
  <c r="JL171" i="2"/>
  <c r="JM171" i="2"/>
  <c r="JN171" i="2"/>
  <c r="JO171" i="2"/>
  <c r="JP171" i="2"/>
  <c r="JQ171" i="2"/>
  <c r="JR171" i="2"/>
  <c r="JS171" i="2"/>
  <c r="JT171" i="2"/>
  <c r="JU171" i="2"/>
  <c r="JV171" i="2"/>
  <c r="JW171" i="2"/>
  <c r="JX171" i="2"/>
  <c r="JY171" i="2"/>
  <c r="JZ171" i="2"/>
  <c r="KA171" i="2"/>
  <c r="KB171" i="2"/>
  <c r="KC171" i="2"/>
  <c r="KD171" i="2"/>
  <c r="KE171" i="2"/>
  <c r="KF171" i="2"/>
  <c r="KG171" i="2"/>
  <c r="KH171" i="2"/>
  <c r="KI171" i="2"/>
  <c r="KJ171" i="2"/>
  <c r="KK171" i="2"/>
  <c r="KL171" i="2"/>
  <c r="KM171" i="2"/>
  <c r="KN171" i="2"/>
  <c r="KO171" i="2"/>
  <c r="KP171" i="2"/>
  <c r="KQ171" i="2"/>
  <c r="KR171" i="2"/>
  <c r="KS171" i="2"/>
  <c r="KT171" i="2"/>
  <c r="KU171" i="2"/>
  <c r="KV171" i="2"/>
  <c r="KW171" i="2"/>
  <c r="KX171" i="2"/>
  <c r="KY171" i="2"/>
  <c r="KZ171" i="2"/>
  <c r="LA171" i="2"/>
  <c r="LB171" i="2"/>
  <c r="LC171" i="2"/>
  <c r="LD171" i="2"/>
  <c r="LE171" i="2"/>
  <c r="LF171" i="2"/>
  <c r="LG171" i="2"/>
  <c r="LH171" i="2"/>
  <c r="LI171" i="2"/>
  <c r="LJ171" i="2"/>
  <c r="LK171" i="2"/>
  <c r="LL171" i="2"/>
  <c r="LM171" i="2"/>
  <c r="LN171" i="2"/>
  <c r="LO171" i="2"/>
  <c r="LP171" i="2"/>
  <c r="LQ171" i="2"/>
  <c r="LR171" i="2"/>
  <c r="LS171" i="2"/>
  <c r="LT171" i="2"/>
  <c r="LU171" i="2"/>
  <c r="LV171" i="2"/>
  <c r="LW171" i="2"/>
  <c r="LX171" i="2"/>
  <c r="LY171" i="2"/>
  <c r="LZ171" i="2"/>
  <c r="MA171" i="2"/>
  <c r="MB171" i="2"/>
  <c r="MC171" i="2"/>
  <c r="MD171" i="2"/>
  <c r="ME171" i="2"/>
  <c r="MF171" i="2"/>
  <c r="MG171" i="2"/>
  <c r="MH171" i="2"/>
  <c r="MI171" i="2"/>
  <c r="MJ171" i="2"/>
  <c r="MK171" i="2"/>
  <c r="ML171" i="2"/>
  <c r="MM171" i="2"/>
  <c r="MN171" i="2"/>
  <c r="MO171" i="2"/>
  <c r="MP171" i="2"/>
  <c r="MQ171" i="2"/>
  <c r="MR171" i="2"/>
  <c r="MS171" i="2"/>
  <c r="MT171" i="2"/>
  <c r="MU171" i="2"/>
  <c r="MV171" i="2"/>
  <c r="MW171" i="2"/>
  <c r="MX171" i="2"/>
  <c r="MY171" i="2"/>
  <c r="MZ171" i="2"/>
  <c r="NA171" i="2"/>
  <c r="NB171" i="2"/>
  <c r="NC171" i="2"/>
  <c r="ND171" i="2"/>
  <c r="NE171" i="2"/>
  <c r="NF171" i="2"/>
  <c r="NG171" i="2"/>
  <c r="NH171" i="2"/>
  <c r="NI171" i="2"/>
  <c r="NJ171" i="2"/>
  <c r="NK171" i="2"/>
  <c r="A171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EF187" i="2"/>
  <c r="EG187" i="2"/>
  <c r="EH187" i="2"/>
  <c r="EI187" i="2"/>
  <c r="EJ187" i="2"/>
  <c r="EK187" i="2"/>
  <c r="EL187" i="2"/>
  <c r="EM187" i="2"/>
  <c r="EN187" i="2"/>
  <c r="EO187" i="2"/>
  <c r="EP187" i="2"/>
  <c r="EQ187" i="2"/>
  <c r="ER187" i="2"/>
  <c r="ES187" i="2"/>
  <c r="ET187" i="2"/>
  <c r="EU187" i="2"/>
  <c r="EV187" i="2"/>
  <c r="EW187" i="2"/>
  <c r="EX187" i="2"/>
  <c r="EY187" i="2"/>
  <c r="EZ187" i="2"/>
  <c r="FA187" i="2"/>
  <c r="FB187" i="2"/>
  <c r="FC187" i="2"/>
  <c r="FD187" i="2"/>
  <c r="FE187" i="2"/>
  <c r="FF187" i="2"/>
  <c r="FG187" i="2"/>
  <c r="FH187" i="2"/>
  <c r="FI187" i="2"/>
  <c r="FJ187" i="2"/>
  <c r="FK187" i="2"/>
  <c r="FL187" i="2"/>
  <c r="FM187" i="2"/>
  <c r="FN187" i="2"/>
  <c r="FO187" i="2"/>
  <c r="FP187" i="2"/>
  <c r="FQ187" i="2"/>
  <c r="FR187" i="2"/>
  <c r="FS187" i="2"/>
  <c r="FT187" i="2"/>
  <c r="FU187" i="2"/>
  <c r="FV187" i="2"/>
  <c r="FW187" i="2"/>
  <c r="FX187" i="2"/>
  <c r="FY187" i="2"/>
  <c r="FZ187" i="2"/>
  <c r="GA187" i="2"/>
  <c r="GB187" i="2"/>
  <c r="GC187" i="2"/>
  <c r="GD187" i="2"/>
  <c r="GE187" i="2"/>
  <c r="GF187" i="2"/>
  <c r="GG187" i="2"/>
  <c r="GH187" i="2"/>
  <c r="GI187" i="2"/>
  <c r="GJ187" i="2"/>
  <c r="GK187" i="2"/>
  <c r="GL187" i="2"/>
  <c r="GM187" i="2"/>
  <c r="GN187" i="2"/>
  <c r="GO187" i="2"/>
  <c r="GP187" i="2"/>
  <c r="GQ187" i="2"/>
  <c r="GR187" i="2"/>
  <c r="GS187" i="2"/>
  <c r="GT187" i="2"/>
  <c r="GU187" i="2"/>
  <c r="GV187" i="2"/>
  <c r="GW187" i="2"/>
  <c r="GX187" i="2"/>
  <c r="GY187" i="2"/>
  <c r="GZ187" i="2"/>
  <c r="HA187" i="2"/>
  <c r="HB187" i="2"/>
  <c r="HC187" i="2"/>
  <c r="HD187" i="2"/>
  <c r="HE187" i="2"/>
  <c r="HF187" i="2"/>
  <c r="HG187" i="2"/>
  <c r="HH187" i="2"/>
  <c r="HI187" i="2"/>
  <c r="HJ187" i="2"/>
  <c r="HK187" i="2"/>
  <c r="HL187" i="2"/>
  <c r="HM187" i="2"/>
  <c r="HN187" i="2"/>
  <c r="HO187" i="2"/>
  <c r="HP187" i="2"/>
  <c r="HQ187" i="2"/>
  <c r="HR187" i="2"/>
  <c r="HS187" i="2"/>
  <c r="HT187" i="2"/>
  <c r="HU187" i="2"/>
  <c r="HV187" i="2"/>
  <c r="HW187" i="2"/>
  <c r="HX187" i="2"/>
  <c r="HY187" i="2"/>
  <c r="HZ187" i="2"/>
  <c r="IA187" i="2"/>
  <c r="IB187" i="2"/>
  <c r="IC187" i="2"/>
  <c r="ID187" i="2"/>
  <c r="IE187" i="2"/>
  <c r="IF187" i="2"/>
  <c r="IG187" i="2"/>
  <c r="IH187" i="2"/>
  <c r="II187" i="2"/>
  <c r="IJ187" i="2"/>
  <c r="IK187" i="2"/>
  <c r="IL187" i="2"/>
  <c r="IM187" i="2"/>
  <c r="IN187" i="2"/>
  <c r="IO187" i="2"/>
  <c r="IP187" i="2"/>
  <c r="IQ187" i="2"/>
  <c r="IR187" i="2"/>
  <c r="IS187" i="2"/>
  <c r="IT187" i="2"/>
  <c r="IU187" i="2"/>
  <c r="IV187" i="2"/>
  <c r="IW187" i="2"/>
  <c r="IX187" i="2"/>
  <c r="IY187" i="2"/>
  <c r="IZ187" i="2"/>
  <c r="JA187" i="2"/>
  <c r="JB187" i="2"/>
  <c r="JC187" i="2"/>
  <c r="JD187" i="2"/>
  <c r="JE187" i="2"/>
  <c r="JF187" i="2"/>
  <c r="JG187" i="2"/>
  <c r="JH187" i="2"/>
  <c r="JI187" i="2"/>
  <c r="JJ187" i="2"/>
  <c r="JK187" i="2"/>
  <c r="JL187" i="2"/>
  <c r="JM187" i="2"/>
  <c r="JN187" i="2"/>
  <c r="JO187" i="2"/>
  <c r="JP187" i="2"/>
  <c r="JQ187" i="2"/>
  <c r="JR187" i="2"/>
  <c r="JS187" i="2"/>
  <c r="JT187" i="2"/>
  <c r="JU187" i="2"/>
  <c r="JV187" i="2"/>
  <c r="JW187" i="2"/>
  <c r="JX187" i="2"/>
  <c r="JY187" i="2"/>
  <c r="JZ187" i="2"/>
  <c r="KA187" i="2"/>
  <c r="KB187" i="2"/>
  <c r="KC187" i="2"/>
  <c r="KD187" i="2"/>
  <c r="KE187" i="2"/>
  <c r="KF187" i="2"/>
  <c r="KG187" i="2"/>
  <c r="KH187" i="2"/>
  <c r="KI187" i="2"/>
  <c r="KJ187" i="2"/>
  <c r="KK187" i="2"/>
  <c r="KL187" i="2"/>
  <c r="KM187" i="2"/>
  <c r="KN187" i="2"/>
  <c r="KO187" i="2"/>
  <c r="KP187" i="2"/>
  <c r="KQ187" i="2"/>
  <c r="KR187" i="2"/>
  <c r="KS187" i="2"/>
  <c r="KT187" i="2"/>
  <c r="KU187" i="2"/>
  <c r="KV187" i="2"/>
  <c r="KW187" i="2"/>
  <c r="KX187" i="2"/>
  <c r="KY187" i="2"/>
  <c r="KZ187" i="2"/>
  <c r="LA187" i="2"/>
  <c r="LB187" i="2"/>
  <c r="LC187" i="2"/>
  <c r="LD187" i="2"/>
  <c r="LE187" i="2"/>
  <c r="LF187" i="2"/>
  <c r="LG187" i="2"/>
  <c r="LH187" i="2"/>
  <c r="LI187" i="2"/>
  <c r="LJ187" i="2"/>
  <c r="LK187" i="2"/>
  <c r="LL187" i="2"/>
  <c r="LM187" i="2"/>
  <c r="LN187" i="2"/>
  <c r="LO187" i="2"/>
  <c r="LP187" i="2"/>
  <c r="LQ187" i="2"/>
  <c r="LR187" i="2"/>
  <c r="LS187" i="2"/>
  <c r="LT187" i="2"/>
  <c r="LU187" i="2"/>
  <c r="LV187" i="2"/>
  <c r="LW187" i="2"/>
  <c r="LX187" i="2"/>
  <c r="LY187" i="2"/>
  <c r="LZ187" i="2"/>
  <c r="MA187" i="2"/>
  <c r="MB187" i="2"/>
  <c r="MC187" i="2"/>
  <c r="MD187" i="2"/>
  <c r="ME187" i="2"/>
  <c r="MF187" i="2"/>
  <c r="MG187" i="2"/>
  <c r="MH187" i="2"/>
  <c r="MI187" i="2"/>
  <c r="MJ187" i="2"/>
  <c r="MK187" i="2"/>
  <c r="ML187" i="2"/>
  <c r="MM187" i="2"/>
  <c r="MN187" i="2"/>
  <c r="MO187" i="2"/>
  <c r="MP187" i="2"/>
  <c r="MQ187" i="2"/>
  <c r="MR187" i="2"/>
  <c r="MS187" i="2"/>
  <c r="MT187" i="2"/>
  <c r="MU187" i="2"/>
  <c r="MV187" i="2"/>
  <c r="MW187" i="2"/>
  <c r="MX187" i="2"/>
  <c r="MY187" i="2"/>
  <c r="MZ187" i="2"/>
  <c r="NA187" i="2"/>
  <c r="NB187" i="2"/>
  <c r="NC187" i="2"/>
  <c r="ND187" i="2"/>
  <c r="NE187" i="2"/>
  <c r="NF187" i="2"/>
  <c r="NG187" i="2"/>
  <c r="NH187" i="2"/>
  <c r="NI187" i="2"/>
  <c r="NJ187" i="2"/>
  <c r="NK187" i="2"/>
  <c r="A187" i="2"/>
  <c r="L4" i="1"/>
  <c r="A168" i="2"/>
  <c r="A184" i="2"/>
  <c r="L3" i="1"/>
  <c r="D12" i="1"/>
  <c r="E12" i="1"/>
  <c r="N12" i="1"/>
  <c r="F12" i="1"/>
  <c r="G12" i="1"/>
  <c r="D11" i="1"/>
  <c r="E11" i="1"/>
  <c r="N11" i="1"/>
  <c r="F11" i="1"/>
  <c r="G11" i="1"/>
  <c r="D10" i="1"/>
  <c r="E10" i="1"/>
  <c r="N10" i="1"/>
  <c r="F10" i="1"/>
  <c r="G10" i="1"/>
  <c r="D9" i="1"/>
  <c r="E9" i="1"/>
  <c r="N9" i="1"/>
  <c r="F9" i="1"/>
  <c r="G9" i="1"/>
  <c r="D8" i="1"/>
  <c r="E8" i="1"/>
  <c r="N8" i="1"/>
  <c r="F8" i="1"/>
  <c r="G8" i="1"/>
  <c r="D7" i="1"/>
  <c r="E7" i="1"/>
  <c r="N7" i="1"/>
  <c r="F7" i="1"/>
  <c r="G7" i="1"/>
  <c r="D6" i="1"/>
  <c r="E6" i="1"/>
  <c r="N6" i="1"/>
  <c r="F6" i="1"/>
  <c r="G6" i="1"/>
  <c r="D5" i="1"/>
  <c r="E5" i="1"/>
  <c r="N5" i="1"/>
  <c r="F5" i="1"/>
  <c r="G5" i="1"/>
  <c r="D4" i="1"/>
  <c r="E4" i="1"/>
  <c r="N4" i="1"/>
  <c r="F4" i="1"/>
  <c r="G4" i="1"/>
  <c r="D3" i="1"/>
  <c r="E3" i="1"/>
  <c r="N3" i="1"/>
  <c r="F3" i="1"/>
  <c r="G3" i="1"/>
  <c r="I12" i="1"/>
  <c r="I11" i="1"/>
  <c r="I10" i="1"/>
  <c r="I9" i="1"/>
  <c r="I8" i="1"/>
  <c r="I7" i="1"/>
  <c r="I6" i="1"/>
  <c r="I5" i="1"/>
  <c r="I4" i="1"/>
  <c r="I3" i="1"/>
  <c r="H12" i="1"/>
  <c r="H11" i="1"/>
  <c r="H10" i="1"/>
  <c r="H9" i="1"/>
  <c r="H8" i="1"/>
  <c r="H7" i="1"/>
  <c r="H6" i="1"/>
  <c r="H5" i="1"/>
  <c r="H4" i="1"/>
  <c r="H3" i="1"/>
  <c r="BM13" i="4"/>
  <c r="BN13" i="4"/>
  <c r="BO13" i="4"/>
  <c r="DS37" i="4"/>
  <c r="DT37" i="4"/>
  <c r="DU37" i="4"/>
  <c r="DV37" i="4"/>
  <c r="DW37" i="4"/>
  <c r="DX37" i="4"/>
  <c r="DY37" i="4"/>
  <c r="DZ37" i="4"/>
  <c r="EA37" i="4"/>
  <c r="EB37" i="4"/>
  <c r="EC37" i="4"/>
  <c r="ED37" i="4"/>
  <c r="C3" i="4"/>
  <c r="D3" i="4"/>
  <c r="D36" i="4"/>
  <c r="E3" i="4"/>
  <c r="E36" i="4"/>
  <c r="F3" i="4"/>
  <c r="F36" i="4"/>
  <c r="G3" i="4"/>
  <c r="G36" i="4"/>
  <c r="H3" i="4"/>
  <c r="H36" i="4"/>
  <c r="I3" i="4"/>
  <c r="I36" i="4"/>
  <c r="J3" i="4"/>
  <c r="J36" i="4"/>
  <c r="K3" i="4"/>
  <c r="K36" i="4"/>
  <c r="L3" i="4"/>
  <c r="L36" i="4"/>
  <c r="M3" i="4"/>
  <c r="M36" i="4"/>
  <c r="N3" i="4"/>
  <c r="N36" i="4"/>
  <c r="O3" i="4"/>
  <c r="O36" i="4"/>
  <c r="P3" i="4"/>
  <c r="P36" i="4"/>
  <c r="Q3" i="4"/>
  <c r="Q36" i="4"/>
  <c r="R3" i="4"/>
  <c r="R36" i="4"/>
  <c r="S3" i="4"/>
  <c r="S36" i="4"/>
  <c r="T3" i="4"/>
  <c r="T36" i="4"/>
  <c r="U3" i="4"/>
  <c r="U36" i="4"/>
  <c r="V3" i="4"/>
  <c r="V36" i="4"/>
  <c r="W3" i="4"/>
  <c r="W36" i="4"/>
  <c r="X3" i="4"/>
  <c r="X36" i="4"/>
  <c r="Y3" i="4"/>
  <c r="Y36" i="4"/>
  <c r="Z3" i="4"/>
  <c r="Z36" i="4"/>
  <c r="AA3" i="4"/>
  <c r="AA36" i="4"/>
  <c r="AB3" i="4"/>
  <c r="AB36" i="4"/>
  <c r="AC3" i="4"/>
  <c r="AC36" i="4"/>
  <c r="AD3" i="4"/>
  <c r="AD36" i="4"/>
  <c r="AE3" i="4"/>
  <c r="AE36" i="4"/>
  <c r="AF3" i="4"/>
  <c r="AF36" i="4"/>
  <c r="AG3" i="4"/>
  <c r="AG36" i="4"/>
  <c r="AH3" i="4"/>
  <c r="AH36" i="4"/>
  <c r="AI3" i="4"/>
  <c r="AI36" i="4"/>
  <c r="AJ3" i="4"/>
  <c r="AJ36" i="4"/>
  <c r="AK3" i="4"/>
  <c r="AK36" i="4"/>
  <c r="AL3" i="4"/>
  <c r="AL36" i="4"/>
  <c r="AM3" i="4"/>
  <c r="AM36" i="4"/>
  <c r="AN3" i="4"/>
  <c r="AN36" i="4"/>
  <c r="AO3" i="4"/>
  <c r="AO36" i="4"/>
  <c r="AP3" i="4"/>
  <c r="AP36" i="4"/>
  <c r="AQ3" i="4"/>
  <c r="AQ36" i="4"/>
  <c r="AR3" i="4"/>
  <c r="AR36" i="4"/>
  <c r="AS3" i="4"/>
  <c r="AS36" i="4"/>
  <c r="AT3" i="4"/>
  <c r="AT36" i="4"/>
  <c r="AU3" i="4"/>
  <c r="AU36" i="4"/>
  <c r="AV3" i="4"/>
  <c r="AV36" i="4"/>
  <c r="AW3" i="4"/>
  <c r="AW36" i="4"/>
  <c r="AX3" i="4"/>
  <c r="AX36" i="4"/>
  <c r="AY3" i="4"/>
  <c r="AY36" i="4"/>
  <c r="AZ3" i="4"/>
  <c r="AZ36" i="4"/>
  <c r="BA3" i="4"/>
  <c r="BA36" i="4"/>
  <c r="BB3" i="4"/>
  <c r="BB36" i="4"/>
  <c r="BC3" i="4"/>
  <c r="BC36" i="4"/>
  <c r="BD3" i="4"/>
  <c r="BD36" i="4"/>
  <c r="BE3" i="4"/>
  <c r="BE36" i="4"/>
  <c r="BF3" i="4"/>
  <c r="BF36" i="4"/>
  <c r="BG3" i="4"/>
  <c r="BG36" i="4"/>
  <c r="BH3" i="4"/>
  <c r="BH36" i="4"/>
  <c r="BI3" i="4"/>
  <c r="BI36" i="4"/>
  <c r="BJ3" i="4"/>
  <c r="BJ36" i="4"/>
  <c r="BK3" i="4"/>
  <c r="BK36" i="4"/>
  <c r="BL3" i="4"/>
  <c r="BL36" i="4"/>
  <c r="BM3" i="4"/>
  <c r="BM36" i="4"/>
  <c r="BN3" i="4"/>
  <c r="BN36" i="4"/>
  <c r="BO3" i="4"/>
  <c r="BO36" i="4"/>
  <c r="BP3" i="4"/>
  <c r="BP36" i="4"/>
  <c r="BQ3" i="4"/>
  <c r="BQ36" i="4"/>
  <c r="BR3" i="4"/>
  <c r="BR36" i="4"/>
  <c r="BS3" i="4"/>
  <c r="BS36" i="4"/>
  <c r="BT3" i="4"/>
  <c r="BT36" i="4"/>
  <c r="BU3" i="4"/>
  <c r="BU36" i="4"/>
  <c r="BV3" i="4"/>
  <c r="BV36" i="4"/>
  <c r="BW3" i="4"/>
  <c r="BW36" i="4"/>
  <c r="BX3" i="4"/>
  <c r="BX36" i="4"/>
  <c r="BY3" i="4"/>
  <c r="BY36" i="4"/>
  <c r="BZ3" i="4"/>
  <c r="BZ36" i="4"/>
  <c r="CA3" i="4"/>
  <c r="CA36" i="4"/>
  <c r="CB3" i="4"/>
  <c r="CB36" i="4"/>
  <c r="CC3" i="4"/>
  <c r="CC36" i="4"/>
  <c r="CD3" i="4"/>
  <c r="CD36" i="4"/>
  <c r="CE3" i="4"/>
  <c r="CE36" i="4"/>
  <c r="CF3" i="4"/>
  <c r="CF36" i="4"/>
  <c r="CG3" i="4"/>
  <c r="CG36" i="4"/>
  <c r="CH3" i="4"/>
  <c r="CH36" i="4"/>
  <c r="CI3" i="4"/>
  <c r="CI36" i="4"/>
  <c r="CJ3" i="4"/>
  <c r="CJ36" i="4"/>
  <c r="CK3" i="4"/>
  <c r="CK36" i="4"/>
  <c r="CL3" i="4"/>
  <c r="CL36" i="4"/>
  <c r="CM3" i="4"/>
  <c r="CM36" i="4"/>
  <c r="CN3" i="4"/>
  <c r="CN36" i="4"/>
  <c r="CO3" i="4"/>
  <c r="CO36" i="4"/>
  <c r="CP3" i="4"/>
  <c r="CP36" i="4"/>
  <c r="CQ3" i="4"/>
  <c r="CQ36" i="4"/>
  <c r="CR3" i="4"/>
  <c r="CR36" i="4"/>
  <c r="CS3" i="4"/>
  <c r="CS36" i="4"/>
  <c r="CT3" i="4"/>
  <c r="CT36" i="4"/>
  <c r="CU3" i="4"/>
  <c r="CU36" i="4"/>
  <c r="CV3" i="4"/>
  <c r="CV36" i="4"/>
  <c r="CW3" i="4"/>
  <c r="CW36" i="4"/>
  <c r="CX3" i="4"/>
  <c r="CX36" i="4"/>
  <c r="CY3" i="4"/>
  <c r="CY36" i="4"/>
  <c r="CZ3" i="4"/>
  <c r="CZ36" i="4"/>
  <c r="DA3" i="4"/>
  <c r="DA36" i="4"/>
  <c r="DB3" i="4"/>
  <c r="DB36" i="4"/>
  <c r="DC3" i="4"/>
  <c r="DC36" i="4"/>
  <c r="DD3" i="4"/>
  <c r="DD36" i="4"/>
  <c r="DE3" i="4"/>
  <c r="DE36" i="4"/>
  <c r="DF3" i="4"/>
  <c r="DF36" i="4"/>
  <c r="DG3" i="4"/>
  <c r="DG36" i="4"/>
  <c r="DH3" i="4"/>
  <c r="DH36" i="4"/>
  <c r="DI3" i="4"/>
  <c r="DI36" i="4"/>
  <c r="DJ3" i="4"/>
  <c r="DJ36" i="4"/>
  <c r="DK3" i="4"/>
  <c r="DK36" i="4"/>
  <c r="DL3" i="4"/>
  <c r="DL36" i="4"/>
  <c r="DM3" i="4"/>
  <c r="DM36" i="4"/>
  <c r="DN3" i="4"/>
  <c r="DN36" i="4"/>
  <c r="DO3" i="4"/>
  <c r="DO36" i="4"/>
  <c r="DP3" i="4"/>
  <c r="DP36" i="4"/>
  <c r="DQ3" i="4"/>
  <c r="DQ36" i="4"/>
  <c r="DR3" i="4"/>
  <c r="DR36" i="4"/>
  <c r="DS3" i="4"/>
  <c r="DS36" i="4"/>
  <c r="DT3" i="4"/>
  <c r="DT36" i="4"/>
  <c r="DU3" i="4"/>
  <c r="DU36" i="4"/>
  <c r="DV3" i="4"/>
  <c r="DV36" i="4"/>
  <c r="DW3" i="4"/>
  <c r="DW36" i="4"/>
  <c r="DX3" i="4"/>
  <c r="DX36" i="4"/>
  <c r="DY3" i="4"/>
  <c r="DY36" i="4"/>
  <c r="DZ3" i="4"/>
  <c r="DZ36" i="4"/>
  <c r="EA3" i="4"/>
  <c r="EA36" i="4"/>
  <c r="EB3" i="4"/>
  <c r="EB36" i="4"/>
  <c r="EC3" i="4"/>
  <c r="EC36" i="4"/>
  <c r="ED3" i="4"/>
  <c r="ED36" i="4"/>
  <c r="C36" i="4"/>
  <c r="B36" i="4"/>
  <c r="B8" i="1"/>
  <c r="B7" i="1"/>
  <c r="B6" i="1"/>
  <c r="B5" i="1"/>
  <c r="C31" i="5"/>
  <c r="D31" i="5"/>
  <c r="E31" i="5"/>
  <c r="F31" i="5"/>
  <c r="G31" i="5"/>
  <c r="H31" i="5"/>
  <c r="I31" i="5"/>
  <c r="J31" i="5"/>
  <c r="K31" i="5"/>
  <c r="L31" i="5"/>
  <c r="A31" i="5"/>
  <c r="A29" i="5"/>
  <c r="A28" i="5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AX23" i="4"/>
  <c r="AY23" i="4"/>
  <c r="AZ23" i="4"/>
  <c r="BA23" i="4"/>
  <c r="BB23" i="4"/>
  <c r="BC23" i="4"/>
  <c r="BD23" i="4"/>
  <c r="BE23" i="4"/>
  <c r="BF23" i="4"/>
  <c r="BG23" i="4"/>
  <c r="BH23" i="4"/>
  <c r="BI23" i="4"/>
  <c r="BJ23" i="4"/>
  <c r="BK23" i="4"/>
  <c r="BL23" i="4"/>
  <c r="BM23" i="4"/>
  <c r="BN23" i="4"/>
  <c r="BO23" i="4"/>
  <c r="BP23" i="4"/>
  <c r="BQ23" i="4"/>
  <c r="BR23" i="4"/>
  <c r="BS23" i="4"/>
  <c r="BT23" i="4"/>
  <c r="BU23" i="4"/>
  <c r="BV23" i="4"/>
  <c r="BW23" i="4"/>
  <c r="BX23" i="4"/>
  <c r="BY23" i="4"/>
  <c r="BZ23" i="4"/>
  <c r="CA23" i="4"/>
  <c r="CB23" i="4"/>
  <c r="CC23" i="4"/>
  <c r="CD23" i="4"/>
  <c r="CE23" i="4"/>
  <c r="CF23" i="4"/>
  <c r="CG23" i="4"/>
  <c r="CH23" i="4"/>
  <c r="CI23" i="4"/>
  <c r="CJ23" i="4"/>
  <c r="CK23" i="4"/>
  <c r="CL23" i="4"/>
  <c r="CM23" i="4"/>
  <c r="CN23" i="4"/>
  <c r="CO23" i="4"/>
  <c r="CP23" i="4"/>
  <c r="CQ23" i="4"/>
  <c r="CR23" i="4"/>
  <c r="CS23" i="4"/>
  <c r="CT23" i="4"/>
  <c r="CU23" i="4"/>
  <c r="CV23" i="4"/>
  <c r="CW23" i="4"/>
  <c r="CX23" i="4"/>
  <c r="CY23" i="4"/>
  <c r="CZ23" i="4"/>
  <c r="DA23" i="4"/>
  <c r="DB23" i="4"/>
  <c r="DC23" i="4"/>
  <c r="DD23" i="4"/>
  <c r="DE23" i="4"/>
  <c r="DF23" i="4"/>
  <c r="DG23" i="4"/>
  <c r="DH23" i="4"/>
  <c r="DI23" i="4"/>
  <c r="DJ23" i="4"/>
  <c r="DK23" i="4"/>
  <c r="DL23" i="4"/>
  <c r="DM23" i="4"/>
  <c r="DN23" i="4"/>
  <c r="DO23" i="4"/>
  <c r="DP23" i="4"/>
  <c r="DQ23" i="4"/>
  <c r="DR23" i="4"/>
  <c r="DS23" i="4"/>
  <c r="DT23" i="4"/>
  <c r="DU23" i="4"/>
  <c r="DV23" i="4"/>
  <c r="DW23" i="4"/>
  <c r="DX23" i="4"/>
  <c r="DY23" i="4"/>
  <c r="DZ23" i="4"/>
  <c r="EA23" i="4"/>
  <c r="EB23" i="4"/>
  <c r="EC23" i="4"/>
  <c r="ED23" i="4"/>
  <c r="C22" i="5"/>
  <c r="D22" i="5"/>
  <c r="E22" i="5"/>
  <c r="F22" i="5"/>
  <c r="G22" i="5"/>
  <c r="H22" i="5"/>
  <c r="I22" i="5"/>
  <c r="J22" i="5"/>
  <c r="K22" i="5"/>
  <c r="L22" i="5"/>
  <c r="A22" i="5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W21" i="4"/>
  <c r="AX21" i="4"/>
  <c r="AY21" i="4"/>
  <c r="AZ21" i="4"/>
  <c r="BA21" i="4"/>
  <c r="BB21" i="4"/>
  <c r="BC21" i="4"/>
  <c r="BD21" i="4"/>
  <c r="BE21" i="4"/>
  <c r="BF21" i="4"/>
  <c r="BG21" i="4"/>
  <c r="BH21" i="4"/>
  <c r="BI21" i="4"/>
  <c r="BJ21" i="4"/>
  <c r="BK21" i="4"/>
  <c r="BL21" i="4"/>
  <c r="BM21" i="4"/>
  <c r="BN21" i="4"/>
  <c r="BO21" i="4"/>
  <c r="BP21" i="4"/>
  <c r="BQ21" i="4"/>
  <c r="BR21" i="4"/>
  <c r="BS21" i="4"/>
  <c r="BT21" i="4"/>
  <c r="BU21" i="4"/>
  <c r="BV21" i="4"/>
  <c r="BW21" i="4"/>
  <c r="BX21" i="4"/>
  <c r="BY21" i="4"/>
  <c r="BZ21" i="4"/>
  <c r="CA21" i="4"/>
  <c r="CB21" i="4"/>
  <c r="CC21" i="4"/>
  <c r="CD21" i="4"/>
  <c r="CE21" i="4"/>
  <c r="CF21" i="4"/>
  <c r="CG21" i="4"/>
  <c r="CH21" i="4"/>
  <c r="CI21" i="4"/>
  <c r="CJ21" i="4"/>
  <c r="CK21" i="4"/>
  <c r="CL21" i="4"/>
  <c r="CM21" i="4"/>
  <c r="CN21" i="4"/>
  <c r="CO21" i="4"/>
  <c r="CP21" i="4"/>
  <c r="CQ21" i="4"/>
  <c r="CR21" i="4"/>
  <c r="CS21" i="4"/>
  <c r="CT21" i="4"/>
  <c r="CU21" i="4"/>
  <c r="CV21" i="4"/>
  <c r="CW21" i="4"/>
  <c r="CX21" i="4"/>
  <c r="CY21" i="4"/>
  <c r="CZ21" i="4"/>
  <c r="DA21" i="4"/>
  <c r="DB21" i="4"/>
  <c r="DC21" i="4"/>
  <c r="DD21" i="4"/>
  <c r="DE21" i="4"/>
  <c r="DF21" i="4"/>
  <c r="DG21" i="4"/>
  <c r="DH21" i="4"/>
  <c r="DI21" i="4"/>
  <c r="DJ21" i="4"/>
  <c r="DK21" i="4"/>
  <c r="DL21" i="4"/>
  <c r="DM21" i="4"/>
  <c r="DN21" i="4"/>
  <c r="DO21" i="4"/>
  <c r="DP21" i="4"/>
  <c r="DQ21" i="4"/>
  <c r="DR21" i="4"/>
  <c r="DS21" i="4"/>
  <c r="DT21" i="4"/>
  <c r="DU21" i="4"/>
  <c r="DV21" i="4"/>
  <c r="DW21" i="4"/>
  <c r="DX21" i="4"/>
  <c r="DY21" i="4"/>
  <c r="DZ21" i="4"/>
  <c r="EA21" i="4"/>
  <c r="EB21" i="4"/>
  <c r="EC21" i="4"/>
  <c r="ED21" i="4"/>
  <c r="C20" i="5"/>
  <c r="D20" i="5"/>
  <c r="E20" i="5"/>
  <c r="F20" i="5"/>
  <c r="G20" i="5"/>
  <c r="H20" i="5"/>
  <c r="I20" i="5"/>
  <c r="J20" i="5"/>
  <c r="K20" i="5"/>
  <c r="L20" i="5"/>
  <c r="A20" i="5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AW20" i="4"/>
  <c r="AX20" i="4"/>
  <c r="AY20" i="4"/>
  <c r="AZ20" i="4"/>
  <c r="BA20" i="4"/>
  <c r="BB20" i="4"/>
  <c r="BC20" i="4"/>
  <c r="BD20" i="4"/>
  <c r="BE20" i="4"/>
  <c r="BF20" i="4"/>
  <c r="BG20" i="4"/>
  <c r="BH20" i="4"/>
  <c r="BI20" i="4"/>
  <c r="BJ20" i="4"/>
  <c r="BK20" i="4"/>
  <c r="BL20" i="4"/>
  <c r="BM20" i="4"/>
  <c r="BN20" i="4"/>
  <c r="BO20" i="4"/>
  <c r="BP20" i="4"/>
  <c r="BQ20" i="4"/>
  <c r="BR20" i="4"/>
  <c r="BS20" i="4"/>
  <c r="BT20" i="4"/>
  <c r="BU20" i="4"/>
  <c r="BV20" i="4"/>
  <c r="BW20" i="4"/>
  <c r="BX20" i="4"/>
  <c r="BY20" i="4"/>
  <c r="BZ20" i="4"/>
  <c r="CA20" i="4"/>
  <c r="CB20" i="4"/>
  <c r="CC20" i="4"/>
  <c r="CD20" i="4"/>
  <c r="CE20" i="4"/>
  <c r="CF20" i="4"/>
  <c r="CG20" i="4"/>
  <c r="CH20" i="4"/>
  <c r="CI20" i="4"/>
  <c r="CJ20" i="4"/>
  <c r="CK20" i="4"/>
  <c r="CL20" i="4"/>
  <c r="CM20" i="4"/>
  <c r="CN20" i="4"/>
  <c r="CO20" i="4"/>
  <c r="CP20" i="4"/>
  <c r="CQ20" i="4"/>
  <c r="CR20" i="4"/>
  <c r="CS20" i="4"/>
  <c r="CT20" i="4"/>
  <c r="CU20" i="4"/>
  <c r="CV20" i="4"/>
  <c r="CW20" i="4"/>
  <c r="CX20" i="4"/>
  <c r="CY20" i="4"/>
  <c r="CZ20" i="4"/>
  <c r="DA20" i="4"/>
  <c r="DB20" i="4"/>
  <c r="DC20" i="4"/>
  <c r="DD20" i="4"/>
  <c r="DE20" i="4"/>
  <c r="DF20" i="4"/>
  <c r="DG20" i="4"/>
  <c r="DH20" i="4"/>
  <c r="DI20" i="4"/>
  <c r="DJ20" i="4"/>
  <c r="DK20" i="4"/>
  <c r="DL20" i="4"/>
  <c r="DM20" i="4"/>
  <c r="DN20" i="4"/>
  <c r="DO20" i="4"/>
  <c r="DP20" i="4"/>
  <c r="DQ20" i="4"/>
  <c r="DR20" i="4"/>
  <c r="DS20" i="4"/>
  <c r="DT20" i="4"/>
  <c r="DU20" i="4"/>
  <c r="DV20" i="4"/>
  <c r="DW20" i="4"/>
  <c r="DX20" i="4"/>
  <c r="DY20" i="4"/>
  <c r="DZ20" i="4"/>
  <c r="EA20" i="4"/>
  <c r="EB20" i="4"/>
  <c r="EC20" i="4"/>
  <c r="ED20" i="4"/>
  <c r="C19" i="5"/>
  <c r="D19" i="5"/>
  <c r="E19" i="5"/>
  <c r="F19" i="5"/>
  <c r="G19" i="5"/>
  <c r="H19" i="5"/>
  <c r="I19" i="5"/>
  <c r="J19" i="5"/>
  <c r="K19" i="5"/>
  <c r="L19" i="5"/>
  <c r="A19" i="5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AX19" i="4"/>
  <c r="AY19" i="4"/>
  <c r="AZ19" i="4"/>
  <c r="BA19" i="4"/>
  <c r="BB19" i="4"/>
  <c r="BC19" i="4"/>
  <c r="BD19" i="4"/>
  <c r="BE19" i="4"/>
  <c r="BF19" i="4"/>
  <c r="BG19" i="4"/>
  <c r="BH19" i="4"/>
  <c r="BI19" i="4"/>
  <c r="BJ19" i="4"/>
  <c r="BK19" i="4"/>
  <c r="BL19" i="4"/>
  <c r="BM19" i="4"/>
  <c r="BN19" i="4"/>
  <c r="BO19" i="4"/>
  <c r="BP19" i="4"/>
  <c r="BQ19" i="4"/>
  <c r="BR19" i="4"/>
  <c r="BS19" i="4"/>
  <c r="BT19" i="4"/>
  <c r="BU19" i="4"/>
  <c r="BV19" i="4"/>
  <c r="BW19" i="4"/>
  <c r="BX19" i="4"/>
  <c r="BY19" i="4"/>
  <c r="BZ19" i="4"/>
  <c r="CA19" i="4"/>
  <c r="CB19" i="4"/>
  <c r="CC19" i="4"/>
  <c r="CD19" i="4"/>
  <c r="CE19" i="4"/>
  <c r="CF19" i="4"/>
  <c r="CG19" i="4"/>
  <c r="CH19" i="4"/>
  <c r="CI19" i="4"/>
  <c r="CJ19" i="4"/>
  <c r="CK19" i="4"/>
  <c r="CL19" i="4"/>
  <c r="CM19" i="4"/>
  <c r="CN19" i="4"/>
  <c r="CO19" i="4"/>
  <c r="CP19" i="4"/>
  <c r="CQ19" i="4"/>
  <c r="CR19" i="4"/>
  <c r="CS19" i="4"/>
  <c r="CT19" i="4"/>
  <c r="CU19" i="4"/>
  <c r="CV19" i="4"/>
  <c r="CW19" i="4"/>
  <c r="CX19" i="4"/>
  <c r="CY19" i="4"/>
  <c r="CZ19" i="4"/>
  <c r="DA19" i="4"/>
  <c r="DB19" i="4"/>
  <c r="DC19" i="4"/>
  <c r="DD19" i="4"/>
  <c r="DE19" i="4"/>
  <c r="DF19" i="4"/>
  <c r="DG19" i="4"/>
  <c r="DH19" i="4"/>
  <c r="DI19" i="4"/>
  <c r="DJ19" i="4"/>
  <c r="DK19" i="4"/>
  <c r="DL19" i="4"/>
  <c r="DM19" i="4"/>
  <c r="DN19" i="4"/>
  <c r="DO19" i="4"/>
  <c r="DP19" i="4"/>
  <c r="DQ19" i="4"/>
  <c r="DR19" i="4"/>
  <c r="DS19" i="4"/>
  <c r="DT19" i="4"/>
  <c r="DU19" i="4"/>
  <c r="DV19" i="4"/>
  <c r="DW19" i="4"/>
  <c r="DX19" i="4"/>
  <c r="DY19" i="4"/>
  <c r="DZ19" i="4"/>
  <c r="EA19" i="4"/>
  <c r="EB19" i="4"/>
  <c r="EC19" i="4"/>
  <c r="ED19" i="4"/>
  <c r="C18" i="5"/>
  <c r="D18" i="5"/>
  <c r="E18" i="5"/>
  <c r="F18" i="5"/>
  <c r="G18" i="5"/>
  <c r="H18" i="5"/>
  <c r="I18" i="5"/>
  <c r="J18" i="5"/>
  <c r="K18" i="5"/>
  <c r="L18" i="5"/>
  <c r="A18" i="5"/>
  <c r="C13" i="4"/>
  <c r="D13" i="4"/>
  <c r="E13" i="4"/>
  <c r="F13" i="4"/>
  <c r="G13" i="4"/>
  <c r="H13" i="4"/>
  <c r="I13" i="4"/>
  <c r="J13" i="4"/>
  <c r="K13" i="4"/>
  <c r="L13" i="4"/>
  <c r="M13" i="4"/>
  <c r="N13" i="4"/>
  <c r="P314" i="2"/>
  <c r="P202" i="2"/>
  <c r="P218" i="2"/>
  <c r="P234" i="2"/>
  <c r="P250" i="2"/>
  <c r="P266" i="2"/>
  <c r="P282" i="2"/>
  <c r="P298" i="2"/>
  <c r="O13" i="4"/>
  <c r="Q314" i="2"/>
  <c r="Q202" i="2"/>
  <c r="Q218" i="2"/>
  <c r="Q234" i="2"/>
  <c r="Q250" i="2"/>
  <c r="Q266" i="2"/>
  <c r="Q282" i="2"/>
  <c r="Q298" i="2"/>
  <c r="P13" i="4"/>
  <c r="R314" i="2"/>
  <c r="R202" i="2"/>
  <c r="R218" i="2"/>
  <c r="R234" i="2"/>
  <c r="R250" i="2"/>
  <c r="R266" i="2"/>
  <c r="R282" i="2"/>
  <c r="R298" i="2"/>
  <c r="Q13" i="4"/>
  <c r="S314" i="2"/>
  <c r="S202" i="2"/>
  <c r="S218" i="2"/>
  <c r="S234" i="2"/>
  <c r="S250" i="2"/>
  <c r="S266" i="2"/>
  <c r="S282" i="2"/>
  <c r="S298" i="2"/>
  <c r="R13" i="4"/>
  <c r="T314" i="2"/>
  <c r="T202" i="2"/>
  <c r="T218" i="2"/>
  <c r="T234" i="2"/>
  <c r="T250" i="2"/>
  <c r="T266" i="2"/>
  <c r="T282" i="2"/>
  <c r="T298" i="2"/>
  <c r="S13" i="4"/>
  <c r="U314" i="2"/>
  <c r="U202" i="2"/>
  <c r="U218" i="2"/>
  <c r="U234" i="2"/>
  <c r="U250" i="2"/>
  <c r="U266" i="2"/>
  <c r="U282" i="2"/>
  <c r="U298" i="2"/>
  <c r="T13" i="4"/>
  <c r="V314" i="2"/>
  <c r="V202" i="2"/>
  <c r="V218" i="2"/>
  <c r="V234" i="2"/>
  <c r="V250" i="2"/>
  <c r="V266" i="2"/>
  <c r="V282" i="2"/>
  <c r="V298" i="2"/>
  <c r="U13" i="4"/>
  <c r="W314" i="2"/>
  <c r="W202" i="2"/>
  <c r="W218" i="2"/>
  <c r="W234" i="2"/>
  <c r="W250" i="2"/>
  <c r="W266" i="2"/>
  <c r="W282" i="2"/>
  <c r="W298" i="2"/>
  <c r="V13" i="4"/>
  <c r="X314" i="2"/>
  <c r="X202" i="2"/>
  <c r="X218" i="2"/>
  <c r="X234" i="2"/>
  <c r="X250" i="2"/>
  <c r="X266" i="2"/>
  <c r="X282" i="2"/>
  <c r="X298" i="2"/>
  <c r="W13" i="4"/>
  <c r="Y314" i="2"/>
  <c r="Y202" i="2"/>
  <c r="Y218" i="2"/>
  <c r="Y234" i="2"/>
  <c r="Y250" i="2"/>
  <c r="Y266" i="2"/>
  <c r="Y282" i="2"/>
  <c r="Y298" i="2"/>
  <c r="X13" i="4"/>
  <c r="Z314" i="2"/>
  <c r="Z202" i="2"/>
  <c r="Z218" i="2"/>
  <c r="Z234" i="2"/>
  <c r="Z250" i="2"/>
  <c r="Z266" i="2"/>
  <c r="Z282" i="2"/>
  <c r="Z298" i="2"/>
  <c r="Y13" i="4"/>
  <c r="AA314" i="2"/>
  <c r="AA202" i="2"/>
  <c r="AA218" i="2"/>
  <c r="AA234" i="2"/>
  <c r="AA250" i="2"/>
  <c r="AA266" i="2"/>
  <c r="AA282" i="2"/>
  <c r="AA298" i="2"/>
  <c r="Z13" i="4"/>
  <c r="AB314" i="2"/>
  <c r="AB202" i="2"/>
  <c r="AB218" i="2"/>
  <c r="AB234" i="2"/>
  <c r="AB250" i="2"/>
  <c r="AB266" i="2"/>
  <c r="AB282" i="2"/>
  <c r="AB298" i="2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BC13" i="4"/>
  <c r="BD13" i="4"/>
  <c r="BE13" i="4"/>
  <c r="BF13" i="4"/>
  <c r="BG13" i="4"/>
  <c r="BH13" i="4"/>
  <c r="BI13" i="4"/>
  <c r="BJ13" i="4"/>
  <c r="BK13" i="4"/>
  <c r="BL13" i="4"/>
  <c r="BP13" i="4"/>
  <c r="BQ13" i="4"/>
  <c r="BR13" i="4"/>
  <c r="BS13" i="4"/>
  <c r="BT13" i="4"/>
  <c r="BU13" i="4"/>
  <c r="BV13" i="4"/>
  <c r="BW13" i="4"/>
  <c r="BX13" i="4"/>
  <c r="BY13" i="4"/>
  <c r="BZ13" i="4"/>
  <c r="CA13" i="4"/>
  <c r="CB13" i="4"/>
  <c r="CC13" i="4"/>
  <c r="CD13" i="4"/>
  <c r="CE13" i="4"/>
  <c r="CF13" i="4"/>
  <c r="CG13" i="4"/>
  <c r="CH13" i="4"/>
  <c r="CI13" i="4"/>
  <c r="CJ13" i="4"/>
  <c r="CK13" i="4"/>
  <c r="CL13" i="4"/>
  <c r="CM13" i="4"/>
  <c r="CN13" i="4"/>
  <c r="CO13" i="4"/>
  <c r="CP13" i="4"/>
  <c r="CQ13" i="4"/>
  <c r="CR13" i="4"/>
  <c r="CS13" i="4"/>
  <c r="CT13" i="4"/>
  <c r="CU13" i="4"/>
  <c r="CV13" i="4"/>
  <c r="CW13" i="4"/>
  <c r="CX13" i="4"/>
  <c r="CY13" i="4"/>
  <c r="CZ13" i="4"/>
  <c r="DA13" i="4"/>
  <c r="DB13" i="4"/>
  <c r="DC13" i="4"/>
  <c r="DD13" i="4"/>
  <c r="DE13" i="4"/>
  <c r="DF13" i="4"/>
  <c r="DG13" i="4"/>
  <c r="DH13" i="4"/>
  <c r="DI13" i="4"/>
  <c r="DJ13" i="4"/>
  <c r="DK13" i="4"/>
  <c r="DL13" i="4"/>
  <c r="DM13" i="4"/>
  <c r="DN13" i="4"/>
  <c r="DO13" i="4"/>
  <c r="DP13" i="4"/>
  <c r="DQ13" i="4"/>
  <c r="DR13" i="4"/>
  <c r="DS13" i="4"/>
  <c r="DT13" i="4"/>
  <c r="DU13" i="4"/>
  <c r="DV13" i="4"/>
  <c r="DW13" i="4"/>
  <c r="DX13" i="4"/>
  <c r="DY13" i="4"/>
  <c r="DZ13" i="4"/>
  <c r="EA13" i="4"/>
  <c r="EB13" i="4"/>
  <c r="EC13" i="4"/>
  <c r="ED13" i="4"/>
  <c r="C12" i="5"/>
  <c r="D12" i="5"/>
  <c r="E12" i="5"/>
  <c r="F12" i="5"/>
  <c r="G12" i="5"/>
  <c r="H12" i="5"/>
  <c r="I12" i="5"/>
  <c r="J12" i="5"/>
  <c r="K12" i="5"/>
  <c r="L12" i="5"/>
  <c r="A12" i="5"/>
  <c r="O6" i="4"/>
  <c r="P315" i="2"/>
  <c r="P317" i="2"/>
  <c r="P203" i="2"/>
  <c r="P205" i="2"/>
  <c r="P219" i="2"/>
  <c r="P221" i="2"/>
  <c r="P235" i="2"/>
  <c r="P237" i="2"/>
  <c r="P251" i="2"/>
  <c r="P253" i="2"/>
  <c r="P267" i="2"/>
  <c r="P269" i="2"/>
  <c r="P283" i="2"/>
  <c r="P285" i="2"/>
  <c r="P299" i="2"/>
  <c r="P301" i="2"/>
  <c r="O7" i="4"/>
  <c r="O8" i="4"/>
  <c r="O9" i="4"/>
  <c r="P6" i="4"/>
  <c r="Q315" i="2"/>
  <c r="Q317" i="2"/>
  <c r="Q203" i="2"/>
  <c r="Q205" i="2"/>
  <c r="Q219" i="2"/>
  <c r="Q221" i="2"/>
  <c r="Q235" i="2"/>
  <c r="Q237" i="2"/>
  <c r="Q251" i="2"/>
  <c r="Q253" i="2"/>
  <c r="Q267" i="2"/>
  <c r="Q269" i="2"/>
  <c r="Q283" i="2"/>
  <c r="Q285" i="2"/>
  <c r="Q299" i="2"/>
  <c r="Q301" i="2"/>
  <c r="P7" i="4"/>
  <c r="P8" i="4"/>
  <c r="P9" i="4"/>
  <c r="Q6" i="4"/>
  <c r="R315" i="2"/>
  <c r="R317" i="2"/>
  <c r="R203" i="2"/>
  <c r="R205" i="2"/>
  <c r="R219" i="2"/>
  <c r="R221" i="2"/>
  <c r="R235" i="2"/>
  <c r="R237" i="2"/>
  <c r="R251" i="2"/>
  <c r="R253" i="2"/>
  <c r="R267" i="2"/>
  <c r="R269" i="2"/>
  <c r="R283" i="2"/>
  <c r="R285" i="2"/>
  <c r="R299" i="2"/>
  <c r="R301" i="2"/>
  <c r="Q7" i="4"/>
  <c r="Q8" i="4"/>
  <c r="Q9" i="4"/>
  <c r="R6" i="4"/>
  <c r="S315" i="2"/>
  <c r="S317" i="2"/>
  <c r="S203" i="2"/>
  <c r="S205" i="2"/>
  <c r="S219" i="2"/>
  <c r="S221" i="2"/>
  <c r="S235" i="2"/>
  <c r="S237" i="2"/>
  <c r="S251" i="2"/>
  <c r="S253" i="2"/>
  <c r="S267" i="2"/>
  <c r="S269" i="2"/>
  <c r="S283" i="2"/>
  <c r="S285" i="2"/>
  <c r="S299" i="2"/>
  <c r="S301" i="2"/>
  <c r="R7" i="4"/>
  <c r="R8" i="4"/>
  <c r="R9" i="4"/>
  <c r="S6" i="4"/>
  <c r="T315" i="2"/>
  <c r="T317" i="2"/>
  <c r="T203" i="2"/>
  <c r="T205" i="2"/>
  <c r="T219" i="2"/>
  <c r="T221" i="2"/>
  <c r="T235" i="2"/>
  <c r="T237" i="2"/>
  <c r="T251" i="2"/>
  <c r="T253" i="2"/>
  <c r="T267" i="2"/>
  <c r="T269" i="2"/>
  <c r="T283" i="2"/>
  <c r="T285" i="2"/>
  <c r="T299" i="2"/>
  <c r="T301" i="2"/>
  <c r="S7" i="4"/>
  <c r="S8" i="4"/>
  <c r="S9" i="4"/>
  <c r="T6" i="4"/>
  <c r="U315" i="2"/>
  <c r="U317" i="2"/>
  <c r="U203" i="2"/>
  <c r="U205" i="2"/>
  <c r="U219" i="2"/>
  <c r="U221" i="2"/>
  <c r="U235" i="2"/>
  <c r="U237" i="2"/>
  <c r="U251" i="2"/>
  <c r="U253" i="2"/>
  <c r="U267" i="2"/>
  <c r="U269" i="2"/>
  <c r="U283" i="2"/>
  <c r="U285" i="2"/>
  <c r="U299" i="2"/>
  <c r="U301" i="2"/>
  <c r="T7" i="4"/>
  <c r="T8" i="4"/>
  <c r="T9" i="4"/>
  <c r="U6" i="4"/>
  <c r="V315" i="2"/>
  <c r="V317" i="2"/>
  <c r="V203" i="2"/>
  <c r="V205" i="2"/>
  <c r="V219" i="2"/>
  <c r="V221" i="2"/>
  <c r="V235" i="2"/>
  <c r="V237" i="2"/>
  <c r="V251" i="2"/>
  <c r="V253" i="2"/>
  <c r="V267" i="2"/>
  <c r="V269" i="2"/>
  <c r="V283" i="2"/>
  <c r="V285" i="2"/>
  <c r="V299" i="2"/>
  <c r="V301" i="2"/>
  <c r="U7" i="4"/>
  <c r="U8" i="4"/>
  <c r="U9" i="4"/>
  <c r="V6" i="4"/>
  <c r="W315" i="2"/>
  <c r="W317" i="2"/>
  <c r="W203" i="2"/>
  <c r="W205" i="2"/>
  <c r="W219" i="2"/>
  <c r="W221" i="2"/>
  <c r="W235" i="2"/>
  <c r="W237" i="2"/>
  <c r="W251" i="2"/>
  <c r="W253" i="2"/>
  <c r="W267" i="2"/>
  <c r="W269" i="2"/>
  <c r="W283" i="2"/>
  <c r="W285" i="2"/>
  <c r="W299" i="2"/>
  <c r="W301" i="2"/>
  <c r="V7" i="4"/>
  <c r="V8" i="4"/>
  <c r="V9" i="4"/>
  <c r="W6" i="4"/>
  <c r="X315" i="2"/>
  <c r="X317" i="2"/>
  <c r="X203" i="2"/>
  <c r="X205" i="2"/>
  <c r="X219" i="2"/>
  <c r="X221" i="2"/>
  <c r="X235" i="2"/>
  <c r="X237" i="2"/>
  <c r="X251" i="2"/>
  <c r="X253" i="2"/>
  <c r="X267" i="2"/>
  <c r="X269" i="2"/>
  <c r="X283" i="2"/>
  <c r="X285" i="2"/>
  <c r="X299" i="2"/>
  <c r="X301" i="2"/>
  <c r="W7" i="4"/>
  <c r="W8" i="4"/>
  <c r="W9" i="4"/>
  <c r="X6" i="4"/>
  <c r="Y315" i="2"/>
  <c r="Y317" i="2"/>
  <c r="Y203" i="2"/>
  <c r="Y205" i="2"/>
  <c r="Y219" i="2"/>
  <c r="Y221" i="2"/>
  <c r="Y235" i="2"/>
  <c r="Y237" i="2"/>
  <c r="Y251" i="2"/>
  <c r="Y253" i="2"/>
  <c r="Y267" i="2"/>
  <c r="Y269" i="2"/>
  <c r="Y283" i="2"/>
  <c r="Y285" i="2"/>
  <c r="Y299" i="2"/>
  <c r="Y301" i="2"/>
  <c r="X7" i="4"/>
  <c r="X8" i="4"/>
  <c r="X9" i="4"/>
  <c r="Y6" i="4"/>
  <c r="Z315" i="2"/>
  <c r="Z317" i="2"/>
  <c r="Z203" i="2"/>
  <c r="Z205" i="2"/>
  <c r="Z219" i="2"/>
  <c r="Z221" i="2"/>
  <c r="Z235" i="2"/>
  <c r="Z237" i="2"/>
  <c r="Z251" i="2"/>
  <c r="Z253" i="2"/>
  <c r="Z267" i="2"/>
  <c r="Z269" i="2"/>
  <c r="Z283" i="2"/>
  <c r="Z285" i="2"/>
  <c r="Z299" i="2"/>
  <c r="Z301" i="2"/>
  <c r="Y7" i="4"/>
  <c r="Y8" i="4"/>
  <c r="Y9" i="4"/>
  <c r="Z6" i="4"/>
  <c r="AA315" i="2"/>
  <c r="AA317" i="2"/>
  <c r="AA203" i="2"/>
  <c r="AA205" i="2"/>
  <c r="AA219" i="2"/>
  <c r="AA221" i="2"/>
  <c r="AA235" i="2"/>
  <c r="AA237" i="2"/>
  <c r="AA251" i="2"/>
  <c r="AA253" i="2"/>
  <c r="AA267" i="2"/>
  <c r="AA269" i="2"/>
  <c r="AA283" i="2"/>
  <c r="AA285" i="2"/>
  <c r="AA299" i="2"/>
  <c r="AA301" i="2"/>
  <c r="Z7" i="4"/>
  <c r="Z8" i="4"/>
  <c r="Z9" i="4"/>
  <c r="AA6" i="4"/>
  <c r="AB315" i="2"/>
  <c r="AB317" i="2"/>
  <c r="AB203" i="2"/>
  <c r="AB205" i="2"/>
  <c r="AB219" i="2"/>
  <c r="AB221" i="2"/>
  <c r="AB235" i="2"/>
  <c r="AB237" i="2"/>
  <c r="AB251" i="2"/>
  <c r="AB253" i="2"/>
  <c r="AB267" i="2"/>
  <c r="AB269" i="2"/>
  <c r="AB283" i="2"/>
  <c r="AB285" i="2"/>
  <c r="AB299" i="2"/>
  <c r="AB301" i="2"/>
  <c r="AA7" i="4"/>
  <c r="AA8" i="4"/>
  <c r="AA9" i="4"/>
  <c r="C8" i="5"/>
  <c r="D8" i="5"/>
  <c r="C7" i="5"/>
  <c r="D7" i="5"/>
  <c r="E7" i="5"/>
  <c r="F7" i="5"/>
  <c r="G7" i="5"/>
  <c r="H7" i="5"/>
  <c r="I7" i="5"/>
  <c r="J7" i="5"/>
  <c r="K7" i="5"/>
  <c r="L7" i="5"/>
  <c r="A7" i="5"/>
  <c r="C6" i="5"/>
  <c r="D6" i="5"/>
  <c r="E6" i="5"/>
  <c r="F6" i="5"/>
  <c r="G6" i="5"/>
  <c r="H6" i="5"/>
  <c r="I6" i="5"/>
  <c r="J6" i="5"/>
  <c r="K6" i="5"/>
  <c r="L6" i="5"/>
  <c r="A6" i="5"/>
  <c r="C5" i="5"/>
  <c r="D5" i="5"/>
  <c r="E5" i="5"/>
  <c r="F5" i="5"/>
  <c r="G5" i="5"/>
  <c r="H5" i="5"/>
  <c r="I5" i="5"/>
  <c r="J5" i="5"/>
  <c r="K5" i="5"/>
  <c r="L5" i="5"/>
  <c r="A5" i="5"/>
  <c r="C2" i="5"/>
  <c r="D2" i="5"/>
  <c r="E2" i="5"/>
  <c r="F2" i="5"/>
  <c r="G2" i="5"/>
  <c r="H2" i="5"/>
  <c r="I2" i="5"/>
  <c r="J2" i="5"/>
  <c r="K2" i="5"/>
  <c r="L2" i="5"/>
  <c r="A32" i="4"/>
  <c r="A30" i="4"/>
  <c r="A29" i="4"/>
  <c r="A23" i="4"/>
  <c r="A21" i="4"/>
  <c r="A20" i="4"/>
  <c r="A19" i="4"/>
  <c r="A13" i="4"/>
  <c r="A7" i="4"/>
  <c r="A8" i="4"/>
  <c r="A6" i="4"/>
  <c r="NI12" i="3"/>
  <c r="NH12" i="3"/>
  <c r="NG12" i="3"/>
  <c r="NF12" i="3"/>
  <c r="NE12" i="3"/>
  <c r="ND12" i="3"/>
  <c r="NC12" i="3"/>
  <c r="NB12" i="3"/>
  <c r="NA12" i="3"/>
  <c r="MZ12" i="3"/>
  <c r="MY12" i="3"/>
  <c r="MX12" i="3"/>
  <c r="MW12" i="3"/>
  <c r="MV12" i="3"/>
  <c r="MU12" i="3"/>
  <c r="MT12" i="3"/>
  <c r="MS12" i="3"/>
  <c r="MR12" i="3"/>
  <c r="MQ12" i="3"/>
  <c r="MP12" i="3"/>
  <c r="MO12" i="3"/>
  <c r="MN12" i="3"/>
  <c r="MM12" i="3"/>
  <c r="ML12" i="3"/>
  <c r="MK12" i="3"/>
  <c r="MJ12" i="3"/>
  <c r="MI12" i="3"/>
  <c r="MH12" i="3"/>
  <c r="MG12" i="3"/>
  <c r="MF12" i="3"/>
  <c r="ME12" i="3"/>
  <c r="MD12" i="3"/>
  <c r="MC12" i="3"/>
  <c r="MB12" i="3"/>
  <c r="MA12" i="3"/>
  <c r="LZ12" i="3"/>
  <c r="LY12" i="3"/>
  <c r="LX12" i="3"/>
  <c r="LW12" i="3"/>
  <c r="LV12" i="3"/>
  <c r="LU12" i="3"/>
  <c r="LT12" i="3"/>
  <c r="LS12" i="3"/>
  <c r="LR12" i="3"/>
  <c r="LQ12" i="3"/>
  <c r="LP12" i="3"/>
  <c r="LO12" i="3"/>
  <c r="LN12" i="3"/>
  <c r="LM12" i="3"/>
  <c r="LL12" i="3"/>
  <c r="LK12" i="3"/>
  <c r="LJ12" i="3"/>
  <c r="LI12" i="3"/>
  <c r="LH12" i="3"/>
  <c r="LG12" i="3"/>
  <c r="LF12" i="3"/>
  <c r="LE12" i="3"/>
  <c r="LD12" i="3"/>
  <c r="LC12" i="3"/>
  <c r="LB12" i="3"/>
  <c r="LA12" i="3"/>
  <c r="KZ12" i="3"/>
  <c r="KY12" i="3"/>
  <c r="KX12" i="3"/>
  <c r="KW12" i="3"/>
  <c r="KV12" i="3"/>
  <c r="KU12" i="3"/>
  <c r="KT12" i="3"/>
  <c r="KS12" i="3"/>
  <c r="KR12" i="3"/>
  <c r="KQ12" i="3"/>
  <c r="KP12" i="3"/>
  <c r="KO12" i="3"/>
  <c r="KN12" i="3"/>
  <c r="KM12" i="3"/>
  <c r="KL12" i="3"/>
  <c r="KK12" i="3"/>
  <c r="KJ12" i="3"/>
  <c r="KI12" i="3"/>
  <c r="KH12" i="3"/>
  <c r="KG12" i="3"/>
  <c r="KF12" i="3"/>
  <c r="KE12" i="3"/>
  <c r="KD12" i="3"/>
  <c r="KC12" i="3"/>
  <c r="KB12" i="3"/>
  <c r="KA12" i="3"/>
  <c r="JZ12" i="3"/>
  <c r="JY12" i="3"/>
  <c r="JX12" i="3"/>
  <c r="JW12" i="3"/>
  <c r="JV12" i="3"/>
  <c r="JU12" i="3"/>
  <c r="JT12" i="3"/>
  <c r="JS12" i="3"/>
  <c r="JR12" i="3"/>
  <c r="JQ12" i="3"/>
  <c r="JP12" i="3"/>
  <c r="JO12" i="3"/>
  <c r="JN12" i="3"/>
  <c r="JM12" i="3"/>
  <c r="JL12" i="3"/>
  <c r="JK12" i="3"/>
  <c r="JJ12" i="3"/>
  <c r="JI12" i="3"/>
  <c r="JH12" i="3"/>
  <c r="JG12" i="3"/>
  <c r="JF12" i="3"/>
  <c r="JE12" i="3"/>
  <c r="JD12" i="3"/>
  <c r="JC12" i="3"/>
  <c r="JB12" i="3"/>
  <c r="JA12" i="3"/>
  <c r="IZ12" i="3"/>
  <c r="IY12" i="3"/>
  <c r="IX12" i="3"/>
  <c r="IW12" i="3"/>
  <c r="IV12" i="3"/>
  <c r="IU12" i="3"/>
  <c r="IT12" i="3"/>
  <c r="IS12" i="3"/>
  <c r="IR12" i="3"/>
  <c r="IQ12" i="3"/>
  <c r="IP12" i="3"/>
  <c r="IO12" i="3"/>
  <c r="IN12" i="3"/>
  <c r="IM12" i="3"/>
  <c r="IL12" i="3"/>
  <c r="IK12" i="3"/>
  <c r="IJ12" i="3"/>
  <c r="II12" i="3"/>
  <c r="IH12" i="3"/>
  <c r="IG12" i="3"/>
  <c r="IF12" i="3"/>
  <c r="IE12" i="3"/>
  <c r="ID12" i="3"/>
  <c r="IC12" i="3"/>
  <c r="IB12" i="3"/>
  <c r="IA12" i="3"/>
  <c r="HZ12" i="3"/>
  <c r="HY12" i="3"/>
  <c r="HX12" i="3"/>
  <c r="HW12" i="3"/>
  <c r="HV12" i="3"/>
  <c r="HU12" i="3"/>
  <c r="HT12" i="3"/>
  <c r="HS12" i="3"/>
  <c r="HR12" i="3"/>
  <c r="HQ12" i="3"/>
  <c r="HP12" i="3"/>
  <c r="HO12" i="3"/>
  <c r="HN12" i="3"/>
  <c r="HM12" i="3"/>
  <c r="HL12" i="3"/>
  <c r="HK12" i="3"/>
  <c r="HJ12" i="3"/>
  <c r="HI12" i="3"/>
  <c r="HH12" i="3"/>
  <c r="HG12" i="3"/>
  <c r="HF12" i="3"/>
  <c r="HE12" i="3"/>
  <c r="HD12" i="3"/>
  <c r="HC12" i="3"/>
  <c r="HB12" i="3"/>
  <c r="HA12" i="3"/>
  <c r="GZ12" i="3"/>
  <c r="GY12" i="3"/>
  <c r="GX12" i="3"/>
  <c r="GW12" i="3"/>
  <c r="GV12" i="3"/>
  <c r="GU12" i="3"/>
  <c r="GT12" i="3"/>
  <c r="GS12" i="3"/>
  <c r="GR12" i="3"/>
  <c r="GQ12" i="3"/>
  <c r="GP12" i="3"/>
  <c r="GO12" i="3"/>
  <c r="GN12" i="3"/>
  <c r="GM12" i="3"/>
  <c r="GL12" i="3"/>
  <c r="GK12" i="3"/>
  <c r="GJ12" i="3"/>
  <c r="GI12" i="3"/>
  <c r="GH12" i="3"/>
  <c r="GG12" i="3"/>
  <c r="GF12" i="3"/>
  <c r="GE12" i="3"/>
  <c r="GD12" i="3"/>
  <c r="GC12" i="3"/>
  <c r="GB12" i="3"/>
  <c r="GA12" i="3"/>
  <c r="FZ12" i="3"/>
  <c r="FY12" i="3"/>
  <c r="FX12" i="3"/>
  <c r="FW12" i="3"/>
  <c r="FV12" i="3"/>
  <c r="FU12" i="3"/>
  <c r="FT12" i="3"/>
  <c r="FS12" i="3"/>
  <c r="FR12" i="3"/>
  <c r="FQ12" i="3"/>
  <c r="FP12" i="3"/>
  <c r="FO12" i="3"/>
  <c r="FN12" i="3"/>
  <c r="FM12" i="3"/>
  <c r="B20" i="4"/>
  <c r="B21" i="4"/>
  <c r="B22" i="4"/>
  <c r="B23" i="4"/>
  <c r="B19" i="4"/>
  <c r="NK313" i="2"/>
  <c r="NK314" i="2"/>
  <c r="NK315" i="2"/>
  <c r="NK317" i="2"/>
  <c r="NK319" i="2"/>
  <c r="NK320" i="2"/>
  <c r="NK321" i="2"/>
  <c r="NK322" i="2"/>
  <c r="NK323" i="2"/>
  <c r="NK324" i="2"/>
  <c r="NJ313" i="2"/>
  <c r="NJ314" i="2"/>
  <c r="NJ315" i="2"/>
  <c r="NJ317" i="2"/>
  <c r="NJ319" i="2"/>
  <c r="NJ320" i="2"/>
  <c r="NJ321" i="2"/>
  <c r="NJ322" i="2"/>
  <c r="NJ323" i="2"/>
  <c r="NJ324" i="2"/>
  <c r="NI313" i="2"/>
  <c r="NI314" i="2"/>
  <c r="NI315" i="2"/>
  <c r="NI317" i="2"/>
  <c r="NI319" i="2"/>
  <c r="NI320" i="2"/>
  <c r="NI321" i="2"/>
  <c r="NI322" i="2"/>
  <c r="NI323" i="2"/>
  <c r="NI324" i="2"/>
  <c r="NH313" i="2"/>
  <c r="NH314" i="2"/>
  <c r="NH315" i="2"/>
  <c r="NH317" i="2"/>
  <c r="NH319" i="2"/>
  <c r="NH320" i="2"/>
  <c r="NH321" i="2"/>
  <c r="NH322" i="2"/>
  <c r="NH323" i="2"/>
  <c r="NH324" i="2"/>
  <c r="NG313" i="2"/>
  <c r="NG314" i="2"/>
  <c r="NG315" i="2"/>
  <c r="NG317" i="2"/>
  <c r="NG319" i="2"/>
  <c r="NG320" i="2"/>
  <c r="NG321" i="2"/>
  <c r="NG322" i="2"/>
  <c r="NG323" i="2"/>
  <c r="NG324" i="2"/>
  <c r="NF313" i="2"/>
  <c r="NF314" i="2"/>
  <c r="NF315" i="2"/>
  <c r="NF317" i="2"/>
  <c r="NF319" i="2"/>
  <c r="NF320" i="2"/>
  <c r="NF321" i="2"/>
  <c r="NF322" i="2"/>
  <c r="NF323" i="2"/>
  <c r="NF324" i="2"/>
  <c r="NE313" i="2"/>
  <c r="NE314" i="2"/>
  <c r="NE315" i="2"/>
  <c r="NE317" i="2"/>
  <c r="NE319" i="2"/>
  <c r="NE320" i="2"/>
  <c r="NE321" i="2"/>
  <c r="NE322" i="2"/>
  <c r="NE323" i="2"/>
  <c r="NE324" i="2"/>
  <c r="ND313" i="2"/>
  <c r="ND314" i="2"/>
  <c r="ND315" i="2"/>
  <c r="ND317" i="2"/>
  <c r="ND319" i="2"/>
  <c r="ND320" i="2"/>
  <c r="ND321" i="2"/>
  <c r="ND322" i="2"/>
  <c r="ND323" i="2"/>
  <c r="ND324" i="2"/>
  <c r="NC313" i="2"/>
  <c r="NC314" i="2"/>
  <c r="NC315" i="2"/>
  <c r="NC317" i="2"/>
  <c r="NC319" i="2"/>
  <c r="NC320" i="2"/>
  <c r="NC321" i="2"/>
  <c r="NC322" i="2"/>
  <c r="NC323" i="2"/>
  <c r="NC324" i="2"/>
  <c r="NB313" i="2"/>
  <c r="NB314" i="2"/>
  <c r="NB315" i="2"/>
  <c r="NB317" i="2"/>
  <c r="NB319" i="2"/>
  <c r="NB320" i="2"/>
  <c r="NB321" i="2"/>
  <c r="NB322" i="2"/>
  <c r="NB323" i="2"/>
  <c r="NB324" i="2"/>
  <c r="NA313" i="2"/>
  <c r="NA314" i="2"/>
  <c r="NA315" i="2"/>
  <c r="NA317" i="2"/>
  <c r="NA319" i="2"/>
  <c r="NA320" i="2"/>
  <c r="NA321" i="2"/>
  <c r="NA322" i="2"/>
  <c r="NA323" i="2"/>
  <c r="NA324" i="2"/>
  <c r="MZ313" i="2"/>
  <c r="MZ314" i="2"/>
  <c r="MZ315" i="2"/>
  <c r="MZ317" i="2"/>
  <c r="MZ319" i="2"/>
  <c r="MZ320" i="2"/>
  <c r="MZ321" i="2"/>
  <c r="MZ322" i="2"/>
  <c r="MZ323" i="2"/>
  <c r="MZ324" i="2"/>
  <c r="MY313" i="2"/>
  <c r="MY314" i="2"/>
  <c r="MY315" i="2"/>
  <c r="MY317" i="2"/>
  <c r="MY319" i="2"/>
  <c r="MY320" i="2"/>
  <c r="MY321" i="2"/>
  <c r="MY322" i="2"/>
  <c r="MY323" i="2"/>
  <c r="MY324" i="2"/>
  <c r="MX313" i="2"/>
  <c r="MX314" i="2"/>
  <c r="MX315" i="2"/>
  <c r="MX317" i="2"/>
  <c r="MX319" i="2"/>
  <c r="MX320" i="2"/>
  <c r="MX321" i="2"/>
  <c r="MX322" i="2"/>
  <c r="MX323" i="2"/>
  <c r="MX324" i="2"/>
  <c r="MW313" i="2"/>
  <c r="MW314" i="2"/>
  <c r="MW315" i="2"/>
  <c r="MW317" i="2"/>
  <c r="MW319" i="2"/>
  <c r="MW320" i="2"/>
  <c r="MW321" i="2"/>
  <c r="MW322" i="2"/>
  <c r="MW323" i="2"/>
  <c r="MW324" i="2"/>
  <c r="MV313" i="2"/>
  <c r="MV314" i="2"/>
  <c r="MV315" i="2"/>
  <c r="MV317" i="2"/>
  <c r="MV319" i="2"/>
  <c r="MV320" i="2"/>
  <c r="MV321" i="2"/>
  <c r="MV322" i="2"/>
  <c r="MV323" i="2"/>
  <c r="MV324" i="2"/>
  <c r="MU313" i="2"/>
  <c r="MU314" i="2"/>
  <c r="MU315" i="2"/>
  <c r="MU317" i="2"/>
  <c r="MU319" i="2"/>
  <c r="MU320" i="2"/>
  <c r="MU321" i="2"/>
  <c r="MU322" i="2"/>
  <c r="MU323" i="2"/>
  <c r="MU324" i="2"/>
  <c r="MT313" i="2"/>
  <c r="MT314" i="2"/>
  <c r="MT315" i="2"/>
  <c r="MT317" i="2"/>
  <c r="MT319" i="2"/>
  <c r="MT320" i="2"/>
  <c r="MT321" i="2"/>
  <c r="MT322" i="2"/>
  <c r="MT323" i="2"/>
  <c r="MT324" i="2"/>
  <c r="MS313" i="2"/>
  <c r="MS314" i="2"/>
  <c r="MS315" i="2"/>
  <c r="MS317" i="2"/>
  <c r="MS319" i="2"/>
  <c r="MS320" i="2"/>
  <c r="MS321" i="2"/>
  <c r="MS322" i="2"/>
  <c r="MS323" i="2"/>
  <c r="MS324" i="2"/>
  <c r="MR313" i="2"/>
  <c r="MR314" i="2"/>
  <c r="MR315" i="2"/>
  <c r="MR317" i="2"/>
  <c r="MR319" i="2"/>
  <c r="MR320" i="2"/>
  <c r="MR321" i="2"/>
  <c r="MR322" i="2"/>
  <c r="MR323" i="2"/>
  <c r="MR324" i="2"/>
  <c r="MQ313" i="2"/>
  <c r="MQ314" i="2"/>
  <c r="MQ315" i="2"/>
  <c r="MQ317" i="2"/>
  <c r="MQ319" i="2"/>
  <c r="MQ320" i="2"/>
  <c r="MQ321" i="2"/>
  <c r="MQ322" i="2"/>
  <c r="MQ323" i="2"/>
  <c r="MQ324" i="2"/>
  <c r="MP313" i="2"/>
  <c r="MP314" i="2"/>
  <c r="MP315" i="2"/>
  <c r="MP317" i="2"/>
  <c r="MP319" i="2"/>
  <c r="MP320" i="2"/>
  <c r="MP321" i="2"/>
  <c r="MP322" i="2"/>
  <c r="MP323" i="2"/>
  <c r="MP324" i="2"/>
  <c r="MO313" i="2"/>
  <c r="MO314" i="2"/>
  <c r="MO315" i="2"/>
  <c r="MO317" i="2"/>
  <c r="MO319" i="2"/>
  <c r="MO320" i="2"/>
  <c r="MO321" i="2"/>
  <c r="MO322" i="2"/>
  <c r="MO323" i="2"/>
  <c r="MO324" i="2"/>
  <c r="MN313" i="2"/>
  <c r="MN314" i="2"/>
  <c r="MN315" i="2"/>
  <c r="MN317" i="2"/>
  <c r="MN319" i="2"/>
  <c r="MN320" i="2"/>
  <c r="MN321" i="2"/>
  <c r="MN322" i="2"/>
  <c r="MN323" i="2"/>
  <c r="MN324" i="2"/>
  <c r="MM313" i="2"/>
  <c r="MM314" i="2"/>
  <c r="MM315" i="2"/>
  <c r="MM317" i="2"/>
  <c r="MM319" i="2"/>
  <c r="MM320" i="2"/>
  <c r="MM321" i="2"/>
  <c r="MM322" i="2"/>
  <c r="MM323" i="2"/>
  <c r="MM324" i="2"/>
  <c r="ML313" i="2"/>
  <c r="ML314" i="2"/>
  <c r="ML315" i="2"/>
  <c r="ML317" i="2"/>
  <c r="ML319" i="2"/>
  <c r="ML320" i="2"/>
  <c r="ML321" i="2"/>
  <c r="ML322" i="2"/>
  <c r="ML323" i="2"/>
  <c r="ML324" i="2"/>
  <c r="MK313" i="2"/>
  <c r="MK314" i="2"/>
  <c r="MK315" i="2"/>
  <c r="MK317" i="2"/>
  <c r="MK319" i="2"/>
  <c r="MK320" i="2"/>
  <c r="MK321" i="2"/>
  <c r="MK322" i="2"/>
  <c r="MK323" i="2"/>
  <c r="MK324" i="2"/>
  <c r="MJ313" i="2"/>
  <c r="MJ314" i="2"/>
  <c r="MJ315" i="2"/>
  <c r="MJ317" i="2"/>
  <c r="MJ319" i="2"/>
  <c r="MJ320" i="2"/>
  <c r="MJ321" i="2"/>
  <c r="MJ322" i="2"/>
  <c r="MJ323" i="2"/>
  <c r="MJ324" i="2"/>
  <c r="MI313" i="2"/>
  <c r="MI314" i="2"/>
  <c r="MI315" i="2"/>
  <c r="MI317" i="2"/>
  <c r="MI319" i="2"/>
  <c r="MI320" i="2"/>
  <c r="MI321" i="2"/>
  <c r="MI322" i="2"/>
  <c r="MI323" i="2"/>
  <c r="MI324" i="2"/>
  <c r="MH313" i="2"/>
  <c r="MH314" i="2"/>
  <c r="MH315" i="2"/>
  <c r="MH317" i="2"/>
  <c r="MH319" i="2"/>
  <c r="MH320" i="2"/>
  <c r="MH321" i="2"/>
  <c r="MH322" i="2"/>
  <c r="MH323" i="2"/>
  <c r="MH324" i="2"/>
  <c r="MG313" i="2"/>
  <c r="MG314" i="2"/>
  <c r="MG315" i="2"/>
  <c r="MG317" i="2"/>
  <c r="MG319" i="2"/>
  <c r="MG320" i="2"/>
  <c r="MG321" i="2"/>
  <c r="MG322" i="2"/>
  <c r="MG323" i="2"/>
  <c r="MG324" i="2"/>
  <c r="MF313" i="2"/>
  <c r="MF314" i="2"/>
  <c r="MF315" i="2"/>
  <c r="MF317" i="2"/>
  <c r="MF319" i="2"/>
  <c r="MF320" i="2"/>
  <c r="MF321" i="2"/>
  <c r="MF322" i="2"/>
  <c r="MF323" i="2"/>
  <c r="MF324" i="2"/>
  <c r="ME313" i="2"/>
  <c r="ME314" i="2"/>
  <c r="ME315" i="2"/>
  <c r="ME317" i="2"/>
  <c r="ME319" i="2"/>
  <c r="ME320" i="2"/>
  <c r="ME321" i="2"/>
  <c r="ME322" i="2"/>
  <c r="ME323" i="2"/>
  <c r="ME324" i="2"/>
  <c r="MD313" i="2"/>
  <c r="MD314" i="2"/>
  <c r="MD315" i="2"/>
  <c r="MD317" i="2"/>
  <c r="MD319" i="2"/>
  <c r="MD320" i="2"/>
  <c r="MD321" i="2"/>
  <c r="MD322" i="2"/>
  <c r="MD323" i="2"/>
  <c r="MD324" i="2"/>
  <c r="MC313" i="2"/>
  <c r="MC314" i="2"/>
  <c r="MC315" i="2"/>
  <c r="MC317" i="2"/>
  <c r="MC319" i="2"/>
  <c r="MC320" i="2"/>
  <c r="MC321" i="2"/>
  <c r="MC322" i="2"/>
  <c r="MC323" i="2"/>
  <c r="MC324" i="2"/>
  <c r="MB313" i="2"/>
  <c r="MB314" i="2"/>
  <c r="MB315" i="2"/>
  <c r="MB317" i="2"/>
  <c r="MB319" i="2"/>
  <c r="MB320" i="2"/>
  <c r="MB321" i="2"/>
  <c r="MB322" i="2"/>
  <c r="MB323" i="2"/>
  <c r="MB324" i="2"/>
  <c r="MA313" i="2"/>
  <c r="MA314" i="2"/>
  <c r="MA315" i="2"/>
  <c r="MA317" i="2"/>
  <c r="MA319" i="2"/>
  <c r="MA320" i="2"/>
  <c r="MA321" i="2"/>
  <c r="MA322" i="2"/>
  <c r="MA323" i="2"/>
  <c r="MA324" i="2"/>
  <c r="LZ313" i="2"/>
  <c r="LZ314" i="2"/>
  <c r="LZ315" i="2"/>
  <c r="LZ317" i="2"/>
  <c r="LZ319" i="2"/>
  <c r="LZ320" i="2"/>
  <c r="LZ321" i="2"/>
  <c r="LZ322" i="2"/>
  <c r="LZ323" i="2"/>
  <c r="LZ324" i="2"/>
  <c r="LY313" i="2"/>
  <c r="LY314" i="2"/>
  <c r="LY315" i="2"/>
  <c r="LY317" i="2"/>
  <c r="LY319" i="2"/>
  <c r="LY320" i="2"/>
  <c r="LY321" i="2"/>
  <c r="LY322" i="2"/>
  <c r="LY323" i="2"/>
  <c r="LY324" i="2"/>
  <c r="LX313" i="2"/>
  <c r="LX314" i="2"/>
  <c r="LX315" i="2"/>
  <c r="LX317" i="2"/>
  <c r="LX319" i="2"/>
  <c r="LX320" i="2"/>
  <c r="LX321" i="2"/>
  <c r="LX322" i="2"/>
  <c r="LX323" i="2"/>
  <c r="LX324" i="2"/>
  <c r="LW313" i="2"/>
  <c r="LW314" i="2"/>
  <c r="LW315" i="2"/>
  <c r="LW317" i="2"/>
  <c r="LW319" i="2"/>
  <c r="LW320" i="2"/>
  <c r="LW321" i="2"/>
  <c r="LW322" i="2"/>
  <c r="LW323" i="2"/>
  <c r="LW324" i="2"/>
  <c r="LV313" i="2"/>
  <c r="LV314" i="2"/>
  <c r="LV315" i="2"/>
  <c r="LV317" i="2"/>
  <c r="LV319" i="2"/>
  <c r="LV320" i="2"/>
  <c r="LV321" i="2"/>
  <c r="LV322" i="2"/>
  <c r="LV323" i="2"/>
  <c r="LV324" i="2"/>
  <c r="LU313" i="2"/>
  <c r="LU314" i="2"/>
  <c r="LU315" i="2"/>
  <c r="LU317" i="2"/>
  <c r="LU319" i="2"/>
  <c r="LU320" i="2"/>
  <c r="LU321" i="2"/>
  <c r="LU322" i="2"/>
  <c r="LU323" i="2"/>
  <c r="LU324" i="2"/>
  <c r="LT313" i="2"/>
  <c r="LT314" i="2"/>
  <c r="LT315" i="2"/>
  <c r="LT317" i="2"/>
  <c r="LT319" i="2"/>
  <c r="LT320" i="2"/>
  <c r="LT321" i="2"/>
  <c r="LT322" i="2"/>
  <c r="LT323" i="2"/>
  <c r="LT324" i="2"/>
  <c r="LS313" i="2"/>
  <c r="LS314" i="2"/>
  <c r="LS315" i="2"/>
  <c r="LS317" i="2"/>
  <c r="LS319" i="2"/>
  <c r="LS320" i="2"/>
  <c r="LS321" i="2"/>
  <c r="LS322" i="2"/>
  <c r="LS323" i="2"/>
  <c r="LS324" i="2"/>
  <c r="LR313" i="2"/>
  <c r="LR314" i="2"/>
  <c r="LR315" i="2"/>
  <c r="LR317" i="2"/>
  <c r="LR319" i="2"/>
  <c r="LR320" i="2"/>
  <c r="LR321" i="2"/>
  <c r="LR322" i="2"/>
  <c r="LR323" i="2"/>
  <c r="LR324" i="2"/>
  <c r="LQ313" i="2"/>
  <c r="LQ314" i="2"/>
  <c r="LQ315" i="2"/>
  <c r="LQ317" i="2"/>
  <c r="LQ319" i="2"/>
  <c r="LQ320" i="2"/>
  <c r="LQ321" i="2"/>
  <c r="LQ322" i="2"/>
  <c r="LQ323" i="2"/>
  <c r="LQ324" i="2"/>
  <c r="LP313" i="2"/>
  <c r="LP314" i="2"/>
  <c r="LP315" i="2"/>
  <c r="LP317" i="2"/>
  <c r="LP319" i="2"/>
  <c r="LP320" i="2"/>
  <c r="LP321" i="2"/>
  <c r="LP322" i="2"/>
  <c r="LP323" i="2"/>
  <c r="LP324" i="2"/>
  <c r="LO313" i="2"/>
  <c r="LO314" i="2"/>
  <c r="LO315" i="2"/>
  <c r="LO317" i="2"/>
  <c r="LO319" i="2"/>
  <c r="LO320" i="2"/>
  <c r="LO321" i="2"/>
  <c r="LO322" i="2"/>
  <c r="LO323" i="2"/>
  <c r="LO324" i="2"/>
  <c r="LN313" i="2"/>
  <c r="LN314" i="2"/>
  <c r="LN315" i="2"/>
  <c r="LN317" i="2"/>
  <c r="LN319" i="2"/>
  <c r="LN320" i="2"/>
  <c r="LN321" i="2"/>
  <c r="LN322" i="2"/>
  <c r="LN323" i="2"/>
  <c r="LN324" i="2"/>
  <c r="LM313" i="2"/>
  <c r="LM314" i="2"/>
  <c r="LM315" i="2"/>
  <c r="LM317" i="2"/>
  <c r="LM319" i="2"/>
  <c r="LM320" i="2"/>
  <c r="LM321" i="2"/>
  <c r="LM322" i="2"/>
  <c r="LM323" i="2"/>
  <c r="LM324" i="2"/>
  <c r="LL313" i="2"/>
  <c r="LL314" i="2"/>
  <c r="LL315" i="2"/>
  <c r="LL317" i="2"/>
  <c r="LL319" i="2"/>
  <c r="LL320" i="2"/>
  <c r="LL321" i="2"/>
  <c r="LL322" i="2"/>
  <c r="LL323" i="2"/>
  <c r="LL324" i="2"/>
  <c r="LK313" i="2"/>
  <c r="LK314" i="2"/>
  <c r="LK315" i="2"/>
  <c r="LK317" i="2"/>
  <c r="LK319" i="2"/>
  <c r="LK320" i="2"/>
  <c r="LK321" i="2"/>
  <c r="LK322" i="2"/>
  <c r="LK323" i="2"/>
  <c r="LK324" i="2"/>
  <c r="LJ313" i="2"/>
  <c r="LJ314" i="2"/>
  <c r="LJ315" i="2"/>
  <c r="LJ317" i="2"/>
  <c r="LJ319" i="2"/>
  <c r="LJ320" i="2"/>
  <c r="LJ321" i="2"/>
  <c r="LJ322" i="2"/>
  <c r="LJ323" i="2"/>
  <c r="LJ324" i="2"/>
  <c r="LI313" i="2"/>
  <c r="LI314" i="2"/>
  <c r="LI315" i="2"/>
  <c r="LI317" i="2"/>
  <c r="LI319" i="2"/>
  <c r="LI320" i="2"/>
  <c r="LI321" i="2"/>
  <c r="LI322" i="2"/>
  <c r="LI323" i="2"/>
  <c r="LI324" i="2"/>
  <c r="LH313" i="2"/>
  <c r="LH314" i="2"/>
  <c r="LH315" i="2"/>
  <c r="LH317" i="2"/>
  <c r="LH319" i="2"/>
  <c r="LH320" i="2"/>
  <c r="LH321" i="2"/>
  <c r="LH322" i="2"/>
  <c r="LH323" i="2"/>
  <c r="LH324" i="2"/>
  <c r="LG313" i="2"/>
  <c r="LG314" i="2"/>
  <c r="LG315" i="2"/>
  <c r="LG317" i="2"/>
  <c r="LG319" i="2"/>
  <c r="LG320" i="2"/>
  <c r="LG321" i="2"/>
  <c r="LG322" i="2"/>
  <c r="LG323" i="2"/>
  <c r="LG324" i="2"/>
  <c r="LF313" i="2"/>
  <c r="LF314" i="2"/>
  <c r="LF315" i="2"/>
  <c r="LF317" i="2"/>
  <c r="LF319" i="2"/>
  <c r="LF320" i="2"/>
  <c r="LF321" i="2"/>
  <c r="LF322" i="2"/>
  <c r="LF323" i="2"/>
  <c r="LF324" i="2"/>
  <c r="LE313" i="2"/>
  <c r="LE314" i="2"/>
  <c r="LE315" i="2"/>
  <c r="LE317" i="2"/>
  <c r="LE319" i="2"/>
  <c r="LE320" i="2"/>
  <c r="LE321" i="2"/>
  <c r="LE322" i="2"/>
  <c r="LE323" i="2"/>
  <c r="LE324" i="2"/>
  <c r="LD313" i="2"/>
  <c r="LD314" i="2"/>
  <c r="LD315" i="2"/>
  <c r="LD317" i="2"/>
  <c r="LD319" i="2"/>
  <c r="LD320" i="2"/>
  <c r="LD321" i="2"/>
  <c r="LD322" i="2"/>
  <c r="LD323" i="2"/>
  <c r="LD324" i="2"/>
  <c r="LC313" i="2"/>
  <c r="LC314" i="2"/>
  <c r="LC315" i="2"/>
  <c r="LC317" i="2"/>
  <c r="LC319" i="2"/>
  <c r="LC320" i="2"/>
  <c r="LC321" i="2"/>
  <c r="LC322" i="2"/>
  <c r="LC323" i="2"/>
  <c r="LC324" i="2"/>
  <c r="LB313" i="2"/>
  <c r="LB314" i="2"/>
  <c r="LB315" i="2"/>
  <c r="LB317" i="2"/>
  <c r="LB319" i="2"/>
  <c r="LB320" i="2"/>
  <c r="LB321" i="2"/>
  <c r="LB322" i="2"/>
  <c r="LB323" i="2"/>
  <c r="LB324" i="2"/>
  <c r="LA313" i="2"/>
  <c r="LA314" i="2"/>
  <c r="LA315" i="2"/>
  <c r="LA317" i="2"/>
  <c r="LA319" i="2"/>
  <c r="LA320" i="2"/>
  <c r="LA321" i="2"/>
  <c r="LA322" i="2"/>
  <c r="LA323" i="2"/>
  <c r="LA324" i="2"/>
  <c r="KZ313" i="2"/>
  <c r="KZ314" i="2"/>
  <c r="KZ315" i="2"/>
  <c r="KZ317" i="2"/>
  <c r="KZ319" i="2"/>
  <c r="KZ320" i="2"/>
  <c r="KZ321" i="2"/>
  <c r="KZ322" i="2"/>
  <c r="KZ323" i="2"/>
  <c r="KZ324" i="2"/>
  <c r="KY313" i="2"/>
  <c r="KY314" i="2"/>
  <c r="KY315" i="2"/>
  <c r="KY317" i="2"/>
  <c r="KY319" i="2"/>
  <c r="KY320" i="2"/>
  <c r="KY321" i="2"/>
  <c r="KY322" i="2"/>
  <c r="KY323" i="2"/>
  <c r="KY324" i="2"/>
  <c r="KX313" i="2"/>
  <c r="KX314" i="2"/>
  <c r="KX315" i="2"/>
  <c r="KX317" i="2"/>
  <c r="KX319" i="2"/>
  <c r="KX320" i="2"/>
  <c r="KX321" i="2"/>
  <c r="KX322" i="2"/>
  <c r="KX323" i="2"/>
  <c r="KX324" i="2"/>
  <c r="KW313" i="2"/>
  <c r="KW314" i="2"/>
  <c r="KW315" i="2"/>
  <c r="KW317" i="2"/>
  <c r="KW319" i="2"/>
  <c r="KW320" i="2"/>
  <c r="KW321" i="2"/>
  <c r="KW322" i="2"/>
  <c r="KW323" i="2"/>
  <c r="KW324" i="2"/>
  <c r="KV313" i="2"/>
  <c r="KV314" i="2"/>
  <c r="KV315" i="2"/>
  <c r="KV317" i="2"/>
  <c r="KV319" i="2"/>
  <c r="KV320" i="2"/>
  <c r="KV321" i="2"/>
  <c r="KV322" i="2"/>
  <c r="KV323" i="2"/>
  <c r="KV324" i="2"/>
  <c r="KU313" i="2"/>
  <c r="KU314" i="2"/>
  <c r="KU315" i="2"/>
  <c r="KU317" i="2"/>
  <c r="KU319" i="2"/>
  <c r="KU320" i="2"/>
  <c r="KU321" i="2"/>
  <c r="KU322" i="2"/>
  <c r="KU323" i="2"/>
  <c r="KU324" i="2"/>
  <c r="KT313" i="2"/>
  <c r="KT314" i="2"/>
  <c r="KT315" i="2"/>
  <c r="KT317" i="2"/>
  <c r="KT319" i="2"/>
  <c r="KT320" i="2"/>
  <c r="KT321" i="2"/>
  <c r="KT322" i="2"/>
  <c r="KT323" i="2"/>
  <c r="KT324" i="2"/>
  <c r="KS313" i="2"/>
  <c r="KS314" i="2"/>
  <c r="KS315" i="2"/>
  <c r="KS317" i="2"/>
  <c r="KS319" i="2"/>
  <c r="KS320" i="2"/>
  <c r="KS321" i="2"/>
  <c r="KS322" i="2"/>
  <c r="KS323" i="2"/>
  <c r="KS324" i="2"/>
  <c r="KR313" i="2"/>
  <c r="KR314" i="2"/>
  <c r="KR315" i="2"/>
  <c r="KR317" i="2"/>
  <c r="KR319" i="2"/>
  <c r="KR320" i="2"/>
  <c r="KR321" i="2"/>
  <c r="KR322" i="2"/>
  <c r="KR323" i="2"/>
  <c r="KR324" i="2"/>
  <c r="KQ313" i="2"/>
  <c r="KQ314" i="2"/>
  <c r="KQ315" i="2"/>
  <c r="KQ317" i="2"/>
  <c r="KQ319" i="2"/>
  <c r="KQ320" i="2"/>
  <c r="KQ321" i="2"/>
  <c r="KQ322" i="2"/>
  <c r="KQ323" i="2"/>
  <c r="KQ324" i="2"/>
  <c r="KP313" i="2"/>
  <c r="KP314" i="2"/>
  <c r="KP315" i="2"/>
  <c r="KP317" i="2"/>
  <c r="KP319" i="2"/>
  <c r="KP320" i="2"/>
  <c r="KP321" i="2"/>
  <c r="KP322" i="2"/>
  <c r="KP323" i="2"/>
  <c r="KP324" i="2"/>
  <c r="KO313" i="2"/>
  <c r="KO314" i="2"/>
  <c r="KO315" i="2"/>
  <c r="KO317" i="2"/>
  <c r="KO319" i="2"/>
  <c r="KO320" i="2"/>
  <c r="KO321" i="2"/>
  <c r="KO322" i="2"/>
  <c r="KO323" i="2"/>
  <c r="KO324" i="2"/>
  <c r="KN313" i="2"/>
  <c r="KN314" i="2"/>
  <c r="KN315" i="2"/>
  <c r="KN317" i="2"/>
  <c r="KN319" i="2"/>
  <c r="KN320" i="2"/>
  <c r="KN321" i="2"/>
  <c r="KN322" i="2"/>
  <c r="KN323" i="2"/>
  <c r="KN324" i="2"/>
  <c r="KM313" i="2"/>
  <c r="KM314" i="2"/>
  <c r="KM315" i="2"/>
  <c r="KM317" i="2"/>
  <c r="KM319" i="2"/>
  <c r="KM320" i="2"/>
  <c r="KM321" i="2"/>
  <c r="KM322" i="2"/>
  <c r="KM323" i="2"/>
  <c r="KM324" i="2"/>
  <c r="KL313" i="2"/>
  <c r="KL314" i="2"/>
  <c r="KL315" i="2"/>
  <c r="KL317" i="2"/>
  <c r="KL319" i="2"/>
  <c r="KL320" i="2"/>
  <c r="KL321" i="2"/>
  <c r="KL322" i="2"/>
  <c r="KL323" i="2"/>
  <c r="KL324" i="2"/>
  <c r="KK313" i="2"/>
  <c r="KK314" i="2"/>
  <c r="KK315" i="2"/>
  <c r="KK317" i="2"/>
  <c r="KK319" i="2"/>
  <c r="KK320" i="2"/>
  <c r="KK321" i="2"/>
  <c r="KK322" i="2"/>
  <c r="KK323" i="2"/>
  <c r="KK324" i="2"/>
  <c r="KJ313" i="2"/>
  <c r="KJ314" i="2"/>
  <c r="KJ315" i="2"/>
  <c r="KJ317" i="2"/>
  <c r="KJ319" i="2"/>
  <c r="KJ320" i="2"/>
  <c r="KJ321" i="2"/>
  <c r="KJ322" i="2"/>
  <c r="KJ323" i="2"/>
  <c r="KJ324" i="2"/>
  <c r="KI313" i="2"/>
  <c r="KI314" i="2"/>
  <c r="KI315" i="2"/>
  <c r="KI317" i="2"/>
  <c r="KI319" i="2"/>
  <c r="KI320" i="2"/>
  <c r="KI321" i="2"/>
  <c r="KI322" i="2"/>
  <c r="KI323" i="2"/>
  <c r="KI324" i="2"/>
  <c r="KH313" i="2"/>
  <c r="KH314" i="2"/>
  <c r="KH315" i="2"/>
  <c r="KH317" i="2"/>
  <c r="KH319" i="2"/>
  <c r="KH320" i="2"/>
  <c r="KH321" i="2"/>
  <c r="KH322" i="2"/>
  <c r="KH323" i="2"/>
  <c r="KH324" i="2"/>
  <c r="KG313" i="2"/>
  <c r="KG314" i="2"/>
  <c r="KG315" i="2"/>
  <c r="KG317" i="2"/>
  <c r="KG319" i="2"/>
  <c r="KG320" i="2"/>
  <c r="KG321" i="2"/>
  <c r="KG322" i="2"/>
  <c r="KG323" i="2"/>
  <c r="KG324" i="2"/>
  <c r="KF313" i="2"/>
  <c r="KF314" i="2"/>
  <c r="KF315" i="2"/>
  <c r="KF317" i="2"/>
  <c r="KF319" i="2"/>
  <c r="KF320" i="2"/>
  <c r="KF321" i="2"/>
  <c r="KF322" i="2"/>
  <c r="KF323" i="2"/>
  <c r="KF324" i="2"/>
  <c r="KE313" i="2"/>
  <c r="KE314" i="2"/>
  <c r="KE315" i="2"/>
  <c r="KE317" i="2"/>
  <c r="KE319" i="2"/>
  <c r="KE320" i="2"/>
  <c r="KE321" i="2"/>
  <c r="KE322" i="2"/>
  <c r="KE323" i="2"/>
  <c r="KE324" i="2"/>
  <c r="KD313" i="2"/>
  <c r="KD314" i="2"/>
  <c r="KD315" i="2"/>
  <c r="KD317" i="2"/>
  <c r="KD319" i="2"/>
  <c r="KD320" i="2"/>
  <c r="KD321" i="2"/>
  <c r="KD322" i="2"/>
  <c r="KD323" i="2"/>
  <c r="KD324" i="2"/>
  <c r="KC313" i="2"/>
  <c r="KC314" i="2"/>
  <c r="KC315" i="2"/>
  <c r="KC317" i="2"/>
  <c r="KC319" i="2"/>
  <c r="KC320" i="2"/>
  <c r="KC321" i="2"/>
  <c r="KC322" i="2"/>
  <c r="KC323" i="2"/>
  <c r="KC324" i="2"/>
  <c r="KB313" i="2"/>
  <c r="KB314" i="2"/>
  <c r="KB315" i="2"/>
  <c r="KB317" i="2"/>
  <c r="KB319" i="2"/>
  <c r="KB320" i="2"/>
  <c r="KB321" i="2"/>
  <c r="KB322" i="2"/>
  <c r="KB323" i="2"/>
  <c r="KB324" i="2"/>
  <c r="KA313" i="2"/>
  <c r="KA314" i="2"/>
  <c r="KA315" i="2"/>
  <c r="KA317" i="2"/>
  <c r="KA319" i="2"/>
  <c r="KA320" i="2"/>
  <c r="KA321" i="2"/>
  <c r="KA322" i="2"/>
  <c r="KA323" i="2"/>
  <c r="KA324" i="2"/>
  <c r="JZ313" i="2"/>
  <c r="JZ314" i="2"/>
  <c r="JZ315" i="2"/>
  <c r="JZ317" i="2"/>
  <c r="JZ319" i="2"/>
  <c r="JZ320" i="2"/>
  <c r="JZ321" i="2"/>
  <c r="JZ322" i="2"/>
  <c r="JZ323" i="2"/>
  <c r="JZ324" i="2"/>
  <c r="JY313" i="2"/>
  <c r="JY314" i="2"/>
  <c r="JY315" i="2"/>
  <c r="JY317" i="2"/>
  <c r="JY319" i="2"/>
  <c r="JY320" i="2"/>
  <c r="JY321" i="2"/>
  <c r="JY322" i="2"/>
  <c r="JY323" i="2"/>
  <c r="JY324" i="2"/>
  <c r="JX313" i="2"/>
  <c r="JX314" i="2"/>
  <c r="JX315" i="2"/>
  <c r="JX317" i="2"/>
  <c r="JX319" i="2"/>
  <c r="JX320" i="2"/>
  <c r="JX321" i="2"/>
  <c r="JX322" i="2"/>
  <c r="JX323" i="2"/>
  <c r="JX324" i="2"/>
  <c r="JW313" i="2"/>
  <c r="JW314" i="2"/>
  <c r="JW315" i="2"/>
  <c r="JW317" i="2"/>
  <c r="JW319" i="2"/>
  <c r="JW320" i="2"/>
  <c r="JW321" i="2"/>
  <c r="JW322" i="2"/>
  <c r="JW323" i="2"/>
  <c r="JW324" i="2"/>
  <c r="JV313" i="2"/>
  <c r="JV314" i="2"/>
  <c r="JV315" i="2"/>
  <c r="JV317" i="2"/>
  <c r="JV319" i="2"/>
  <c r="JV320" i="2"/>
  <c r="JV321" i="2"/>
  <c r="JV322" i="2"/>
  <c r="JV323" i="2"/>
  <c r="JV324" i="2"/>
  <c r="JU313" i="2"/>
  <c r="JU314" i="2"/>
  <c r="JU315" i="2"/>
  <c r="JU317" i="2"/>
  <c r="JU319" i="2"/>
  <c r="JU320" i="2"/>
  <c r="JU321" i="2"/>
  <c r="JU322" i="2"/>
  <c r="JU323" i="2"/>
  <c r="JU324" i="2"/>
  <c r="JT313" i="2"/>
  <c r="JT314" i="2"/>
  <c r="JT315" i="2"/>
  <c r="JT317" i="2"/>
  <c r="JT319" i="2"/>
  <c r="JT320" i="2"/>
  <c r="JT321" i="2"/>
  <c r="JT322" i="2"/>
  <c r="JT323" i="2"/>
  <c r="JT324" i="2"/>
  <c r="JS313" i="2"/>
  <c r="JS314" i="2"/>
  <c r="JS315" i="2"/>
  <c r="JS317" i="2"/>
  <c r="JS319" i="2"/>
  <c r="JS320" i="2"/>
  <c r="JS321" i="2"/>
  <c r="JS322" i="2"/>
  <c r="JS323" i="2"/>
  <c r="JS324" i="2"/>
  <c r="JR313" i="2"/>
  <c r="JR314" i="2"/>
  <c r="JR315" i="2"/>
  <c r="JR317" i="2"/>
  <c r="JR319" i="2"/>
  <c r="JR320" i="2"/>
  <c r="JR321" i="2"/>
  <c r="JR322" i="2"/>
  <c r="JR323" i="2"/>
  <c r="JR324" i="2"/>
  <c r="JQ313" i="2"/>
  <c r="JQ314" i="2"/>
  <c r="JQ315" i="2"/>
  <c r="JQ317" i="2"/>
  <c r="JQ319" i="2"/>
  <c r="JQ320" i="2"/>
  <c r="JQ321" i="2"/>
  <c r="JQ322" i="2"/>
  <c r="JQ323" i="2"/>
  <c r="JQ324" i="2"/>
  <c r="JP313" i="2"/>
  <c r="JP314" i="2"/>
  <c r="JP315" i="2"/>
  <c r="JP317" i="2"/>
  <c r="JP319" i="2"/>
  <c r="JP320" i="2"/>
  <c r="JP321" i="2"/>
  <c r="JP322" i="2"/>
  <c r="JP323" i="2"/>
  <c r="JP324" i="2"/>
  <c r="JO313" i="2"/>
  <c r="JO314" i="2"/>
  <c r="JO315" i="2"/>
  <c r="JO317" i="2"/>
  <c r="JO319" i="2"/>
  <c r="JO320" i="2"/>
  <c r="JO321" i="2"/>
  <c r="JO322" i="2"/>
  <c r="JO323" i="2"/>
  <c r="JO324" i="2"/>
  <c r="JN313" i="2"/>
  <c r="JN314" i="2"/>
  <c r="JN315" i="2"/>
  <c r="JN317" i="2"/>
  <c r="JN319" i="2"/>
  <c r="JN320" i="2"/>
  <c r="JN321" i="2"/>
  <c r="JN322" i="2"/>
  <c r="JN323" i="2"/>
  <c r="JN324" i="2"/>
  <c r="JM313" i="2"/>
  <c r="JM314" i="2"/>
  <c r="JM315" i="2"/>
  <c r="JM317" i="2"/>
  <c r="JM319" i="2"/>
  <c r="JM320" i="2"/>
  <c r="JM321" i="2"/>
  <c r="JM322" i="2"/>
  <c r="JM323" i="2"/>
  <c r="JM324" i="2"/>
  <c r="JL313" i="2"/>
  <c r="JL314" i="2"/>
  <c r="JL315" i="2"/>
  <c r="JL317" i="2"/>
  <c r="JL319" i="2"/>
  <c r="JL320" i="2"/>
  <c r="JL321" i="2"/>
  <c r="JL322" i="2"/>
  <c r="JL323" i="2"/>
  <c r="JL324" i="2"/>
  <c r="JK313" i="2"/>
  <c r="JK314" i="2"/>
  <c r="JK315" i="2"/>
  <c r="JK317" i="2"/>
  <c r="JK319" i="2"/>
  <c r="JK320" i="2"/>
  <c r="JK321" i="2"/>
  <c r="JK322" i="2"/>
  <c r="JK323" i="2"/>
  <c r="JK324" i="2"/>
  <c r="JJ313" i="2"/>
  <c r="JJ314" i="2"/>
  <c r="JJ315" i="2"/>
  <c r="JJ317" i="2"/>
  <c r="JJ319" i="2"/>
  <c r="JJ320" i="2"/>
  <c r="JJ321" i="2"/>
  <c r="JJ322" i="2"/>
  <c r="JJ323" i="2"/>
  <c r="JJ324" i="2"/>
  <c r="JI313" i="2"/>
  <c r="JI314" i="2"/>
  <c r="JI315" i="2"/>
  <c r="JI317" i="2"/>
  <c r="JI319" i="2"/>
  <c r="JI320" i="2"/>
  <c r="JI321" i="2"/>
  <c r="JI322" i="2"/>
  <c r="JI323" i="2"/>
  <c r="JI324" i="2"/>
  <c r="JH313" i="2"/>
  <c r="JH314" i="2"/>
  <c r="JH315" i="2"/>
  <c r="JH317" i="2"/>
  <c r="JH319" i="2"/>
  <c r="JH320" i="2"/>
  <c r="JH321" i="2"/>
  <c r="JH322" i="2"/>
  <c r="JH323" i="2"/>
  <c r="JH324" i="2"/>
  <c r="JG313" i="2"/>
  <c r="JG314" i="2"/>
  <c r="JG315" i="2"/>
  <c r="JG317" i="2"/>
  <c r="JG319" i="2"/>
  <c r="JG320" i="2"/>
  <c r="JG321" i="2"/>
  <c r="JG322" i="2"/>
  <c r="JG323" i="2"/>
  <c r="JG324" i="2"/>
  <c r="JF313" i="2"/>
  <c r="JF314" i="2"/>
  <c r="JF315" i="2"/>
  <c r="JF317" i="2"/>
  <c r="JF319" i="2"/>
  <c r="JF320" i="2"/>
  <c r="JF321" i="2"/>
  <c r="JF322" i="2"/>
  <c r="JF323" i="2"/>
  <c r="JF324" i="2"/>
  <c r="JE313" i="2"/>
  <c r="JE314" i="2"/>
  <c r="JE315" i="2"/>
  <c r="JE317" i="2"/>
  <c r="JE319" i="2"/>
  <c r="JE320" i="2"/>
  <c r="JE321" i="2"/>
  <c r="JE322" i="2"/>
  <c r="JE323" i="2"/>
  <c r="JE324" i="2"/>
  <c r="JD313" i="2"/>
  <c r="JD314" i="2"/>
  <c r="JD315" i="2"/>
  <c r="JD317" i="2"/>
  <c r="JD319" i="2"/>
  <c r="JD320" i="2"/>
  <c r="JD321" i="2"/>
  <c r="JD322" i="2"/>
  <c r="JD323" i="2"/>
  <c r="JD324" i="2"/>
  <c r="JC313" i="2"/>
  <c r="JC314" i="2"/>
  <c r="JC315" i="2"/>
  <c r="JC317" i="2"/>
  <c r="JC319" i="2"/>
  <c r="JC320" i="2"/>
  <c r="JC321" i="2"/>
  <c r="JC322" i="2"/>
  <c r="JC323" i="2"/>
  <c r="JC324" i="2"/>
  <c r="JB313" i="2"/>
  <c r="JB314" i="2"/>
  <c r="JB315" i="2"/>
  <c r="JB317" i="2"/>
  <c r="JB319" i="2"/>
  <c r="JB320" i="2"/>
  <c r="JB321" i="2"/>
  <c r="JB322" i="2"/>
  <c r="JB323" i="2"/>
  <c r="JB324" i="2"/>
  <c r="JA313" i="2"/>
  <c r="JA314" i="2"/>
  <c r="JA315" i="2"/>
  <c r="JA317" i="2"/>
  <c r="JA319" i="2"/>
  <c r="JA320" i="2"/>
  <c r="JA321" i="2"/>
  <c r="JA322" i="2"/>
  <c r="JA323" i="2"/>
  <c r="JA324" i="2"/>
  <c r="IZ313" i="2"/>
  <c r="IZ314" i="2"/>
  <c r="IZ315" i="2"/>
  <c r="IZ317" i="2"/>
  <c r="IZ319" i="2"/>
  <c r="IZ320" i="2"/>
  <c r="IZ321" i="2"/>
  <c r="IZ322" i="2"/>
  <c r="IZ323" i="2"/>
  <c r="IZ324" i="2"/>
  <c r="IY313" i="2"/>
  <c r="IY314" i="2"/>
  <c r="IY315" i="2"/>
  <c r="IY317" i="2"/>
  <c r="IY319" i="2"/>
  <c r="IY320" i="2"/>
  <c r="IY321" i="2"/>
  <c r="IY322" i="2"/>
  <c r="IY323" i="2"/>
  <c r="IY324" i="2"/>
  <c r="IX313" i="2"/>
  <c r="IX314" i="2"/>
  <c r="IX315" i="2"/>
  <c r="IX317" i="2"/>
  <c r="IX319" i="2"/>
  <c r="IX320" i="2"/>
  <c r="IX321" i="2"/>
  <c r="IX322" i="2"/>
  <c r="IX323" i="2"/>
  <c r="IX324" i="2"/>
  <c r="IW313" i="2"/>
  <c r="IW314" i="2"/>
  <c r="IW315" i="2"/>
  <c r="IW317" i="2"/>
  <c r="IW319" i="2"/>
  <c r="IW320" i="2"/>
  <c r="IW321" i="2"/>
  <c r="IW322" i="2"/>
  <c r="IW323" i="2"/>
  <c r="IW324" i="2"/>
  <c r="IV313" i="2"/>
  <c r="IV314" i="2"/>
  <c r="IV315" i="2"/>
  <c r="IV317" i="2"/>
  <c r="IV319" i="2"/>
  <c r="IV320" i="2"/>
  <c r="IV321" i="2"/>
  <c r="IV322" i="2"/>
  <c r="IV323" i="2"/>
  <c r="IV324" i="2"/>
  <c r="IU313" i="2"/>
  <c r="IU314" i="2"/>
  <c r="IU315" i="2"/>
  <c r="IU317" i="2"/>
  <c r="IU319" i="2"/>
  <c r="IU320" i="2"/>
  <c r="IU321" i="2"/>
  <c r="IU322" i="2"/>
  <c r="IU323" i="2"/>
  <c r="IU324" i="2"/>
  <c r="IT313" i="2"/>
  <c r="IT314" i="2"/>
  <c r="IT315" i="2"/>
  <c r="IT317" i="2"/>
  <c r="IT319" i="2"/>
  <c r="IT320" i="2"/>
  <c r="IT321" i="2"/>
  <c r="IT322" i="2"/>
  <c r="IT323" i="2"/>
  <c r="IT324" i="2"/>
  <c r="IS313" i="2"/>
  <c r="IS314" i="2"/>
  <c r="IS315" i="2"/>
  <c r="IS317" i="2"/>
  <c r="IS319" i="2"/>
  <c r="IS320" i="2"/>
  <c r="IS321" i="2"/>
  <c r="IS322" i="2"/>
  <c r="IS323" i="2"/>
  <c r="IS324" i="2"/>
  <c r="IR313" i="2"/>
  <c r="IR314" i="2"/>
  <c r="IR315" i="2"/>
  <c r="IR317" i="2"/>
  <c r="IR319" i="2"/>
  <c r="IR320" i="2"/>
  <c r="IR321" i="2"/>
  <c r="IR322" i="2"/>
  <c r="IR323" i="2"/>
  <c r="IR324" i="2"/>
  <c r="IQ313" i="2"/>
  <c r="IQ314" i="2"/>
  <c r="IQ315" i="2"/>
  <c r="IQ317" i="2"/>
  <c r="IQ319" i="2"/>
  <c r="IQ320" i="2"/>
  <c r="IQ321" i="2"/>
  <c r="IQ322" i="2"/>
  <c r="IQ323" i="2"/>
  <c r="IQ324" i="2"/>
  <c r="IP313" i="2"/>
  <c r="IP314" i="2"/>
  <c r="IP315" i="2"/>
  <c r="IP317" i="2"/>
  <c r="IP319" i="2"/>
  <c r="IP320" i="2"/>
  <c r="IP321" i="2"/>
  <c r="IP322" i="2"/>
  <c r="IP323" i="2"/>
  <c r="IP324" i="2"/>
  <c r="IO313" i="2"/>
  <c r="IO314" i="2"/>
  <c r="IO315" i="2"/>
  <c r="IO317" i="2"/>
  <c r="IO319" i="2"/>
  <c r="IO320" i="2"/>
  <c r="IO321" i="2"/>
  <c r="IO322" i="2"/>
  <c r="IO323" i="2"/>
  <c r="IO324" i="2"/>
  <c r="IN313" i="2"/>
  <c r="IN314" i="2"/>
  <c r="IN315" i="2"/>
  <c r="IN317" i="2"/>
  <c r="IN319" i="2"/>
  <c r="IN320" i="2"/>
  <c r="IN321" i="2"/>
  <c r="IN322" i="2"/>
  <c r="IN323" i="2"/>
  <c r="IN324" i="2"/>
  <c r="IM313" i="2"/>
  <c r="IM314" i="2"/>
  <c r="IM315" i="2"/>
  <c r="IM317" i="2"/>
  <c r="IM319" i="2"/>
  <c r="IM320" i="2"/>
  <c r="IM321" i="2"/>
  <c r="IM322" i="2"/>
  <c r="IM323" i="2"/>
  <c r="IM324" i="2"/>
  <c r="IL313" i="2"/>
  <c r="IL314" i="2"/>
  <c r="IL315" i="2"/>
  <c r="IL317" i="2"/>
  <c r="IL319" i="2"/>
  <c r="IL320" i="2"/>
  <c r="IL321" i="2"/>
  <c r="IL322" i="2"/>
  <c r="IL323" i="2"/>
  <c r="IL324" i="2"/>
  <c r="IK313" i="2"/>
  <c r="IK314" i="2"/>
  <c r="IK315" i="2"/>
  <c r="IK317" i="2"/>
  <c r="IK319" i="2"/>
  <c r="IK320" i="2"/>
  <c r="IK321" i="2"/>
  <c r="IK322" i="2"/>
  <c r="IK323" i="2"/>
  <c r="IK324" i="2"/>
  <c r="IJ313" i="2"/>
  <c r="IJ314" i="2"/>
  <c r="IJ315" i="2"/>
  <c r="IJ317" i="2"/>
  <c r="IJ319" i="2"/>
  <c r="IJ320" i="2"/>
  <c r="IJ321" i="2"/>
  <c r="IJ322" i="2"/>
  <c r="IJ323" i="2"/>
  <c r="IJ324" i="2"/>
  <c r="II313" i="2"/>
  <c r="II314" i="2"/>
  <c r="II315" i="2"/>
  <c r="II317" i="2"/>
  <c r="II319" i="2"/>
  <c r="II320" i="2"/>
  <c r="II321" i="2"/>
  <c r="II322" i="2"/>
  <c r="II323" i="2"/>
  <c r="II324" i="2"/>
  <c r="IH313" i="2"/>
  <c r="IH314" i="2"/>
  <c r="IH315" i="2"/>
  <c r="IH317" i="2"/>
  <c r="IH319" i="2"/>
  <c r="IH320" i="2"/>
  <c r="IH321" i="2"/>
  <c r="IH322" i="2"/>
  <c r="IH323" i="2"/>
  <c r="IH324" i="2"/>
  <c r="IG313" i="2"/>
  <c r="IG314" i="2"/>
  <c r="IG315" i="2"/>
  <c r="IG317" i="2"/>
  <c r="IG319" i="2"/>
  <c r="IG320" i="2"/>
  <c r="IG321" i="2"/>
  <c r="IG322" i="2"/>
  <c r="IG323" i="2"/>
  <c r="IG324" i="2"/>
  <c r="IF313" i="2"/>
  <c r="IF314" i="2"/>
  <c r="IF315" i="2"/>
  <c r="IF317" i="2"/>
  <c r="IF319" i="2"/>
  <c r="IF320" i="2"/>
  <c r="IF321" i="2"/>
  <c r="IF322" i="2"/>
  <c r="IF323" i="2"/>
  <c r="IF324" i="2"/>
  <c r="IE313" i="2"/>
  <c r="IE314" i="2"/>
  <c r="IE315" i="2"/>
  <c r="IE317" i="2"/>
  <c r="IE319" i="2"/>
  <c r="IE320" i="2"/>
  <c r="IE321" i="2"/>
  <c r="IE322" i="2"/>
  <c r="IE323" i="2"/>
  <c r="IE324" i="2"/>
  <c r="ID313" i="2"/>
  <c r="ID314" i="2"/>
  <c r="ID315" i="2"/>
  <c r="ID317" i="2"/>
  <c r="ID319" i="2"/>
  <c r="ID320" i="2"/>
  <c r="ID321" i="2"/>
  <c r="ID322" i="2"/>
  <c r="ID323" i="2"/>
  <c r="ID324" i="2"/>
  <c r="IC313" i="2"/>
  <c r="IC314" i="2"/>
  <c r="IC315" i="2"/>
  <c r="IC317" i="2"/>
  <c r="IC319" i="2"/>
  <c r="IC320" i="2"/>
  <c r="IC321" i="2"/>
  <c r="IC322" i="2"/>
  <c r="IC323" i="2"/>
  <c r="IC324" i="2"/>
  <c r="IB313" i="2"/>
  <c r="IB314" i="2"/>
  <c r="IB315" i="2"/>
  <c r="IB317" i="2"/>
  <c r="IB319" i="2"/>
  <c r="IB320" i="2"/>
  <c r="IB321" i="2"/>
  <c r="IB322" i="2"/>
  <c r="IB323" i="2"/>
  <c r="IB324" i="2"/>
  <c r="IA313" i="2"/>
  <c r="IA314" i="2"/>
  <c r="IA315" i="2"/>
  <c r="IA317" i="2"/>
  <c r="IA319" i="2"/>
  <c r="IA320" i="2"/>
  <c r="IA321" i="2"/>
  <c r="IA322" i="2"/>
  <c r="IA323" i="2"/>
  <c r="IA324" i="2"/>
  <c r="HZ313" i="2"/>
  <c r="HZ314" i="2"/>
  <c r="HZ315" i="2"/>
  <c r="HZ317" i="2"/>
  <c r="HZ319" i="2"/>
  <c r="HZ320" i="2"/>
  <c r="HZ321" i="2"/>
  <c r="HZ322" i="2"/>
  <c r="HZ323" i="2"/>
  <c r="HZ324" i="2"/>
  <c r="HY313" i="2"/>
  <c r="HY314" i="2"/>
  <c r="HY315" i="2"/>
  <c r="HY317" i="2"/>
  <c r="HY319" i="2"/>
  <c r="HY320" i="2"/>
  <c r="HY321" i="2"/>
  <c r="HY322" i="2"/>
  <c r="HY323" i="2"/>
  <c r="HY324" i="2"/>
  <c r="HX313" i="2"/>
  <c r="HX314" i="2"/>
  <c r="HX315" i="2"/>
  <c r="HX317" i="2"/>
  <c r="HX319" i="2"/>
  <c r="HX320" i="2"/>
  <c r="HX321" i="2"/>
  <c r="HX322" i="2"/>
  <c r="HX323" i="2"/>
  <c r="HX324" i="2"/>
  <c r="HW313" i="2"/>
  <c r="HW314" i="2"/>
  <c r="HW315" i="2"/>
  <c r="HW317" i="2"/>
  <c r="HW319" i="2"/>
  <c r="HW320" i="2"/>
  <c r="HW321" i="2"/>
  <c r="HW322" i="2"/>
  <c r="HW323" i="2"/>
  <c r="HW324" i="2"/>
  <c r="HV313" i="2"/>
  <c r="HV314" i="2"/>
  <c r="HV315" i="2"/>
  <c r="HV317" i="2"/>
  <c r="HV319" i="2"/>
  <c r="HV320" i="2"/>
  <c r="HV321" i="2"/>
  <c r="HV322" i="2"/>
  <c r="HV323" i="2"/>
  <c r="HV324" i="2"/>
  <c r="HU313" i="2"/>
  <c r="HU314" i="2"/>
  <c r="HU315" i="2"/>
  <c r="HU317" i="2"/>
  <c r="HU319" i="2"/>
  <c r="HU320" i="2"/>
  <c r="HU321" i="2"/>
  <c r="HU322" i="2"/>
  <c r="HU323" i="2"/>
  <c r="HU324" i="2"/>
  <c r="HT313" i="2"/>
  <c r="HT314" i="2"/>
  <c r="HT315" i="2"/>
  <c r="HT317" i="2"/>
  <c r="HT319" i="2"/>
  <c r="HT320" i="2"/>
  <c r="HT321" i="2"/>
  <c r="HT322" i="2"/>
  <c r="HT323" i="2"/>
  <c r="HT324" i="2"/>
  <c r="HS313" i="2"/>
  <c r="HS314" i="2"/>
  <c r="HS315" i="2"/>
  <c r="HS317" i="2"/>
  <c r="HS319" i="2"/>
  <c r="HS320" i="2"/>
  <c r="HS321" i="2"/>
  <c r="HS322" i="2"/>
  <c r="HS323" i="2"/>
  <c r="HS324" i="2"/>
  <c r="HR313" i="2"/>
  <c r="HR314" i="2"/>
  <c r="HR315" i="2"/>
  <c r="HR317" i="2"/>
  <c r="HR319" i="2"/>
  <c r="HR320" i="2"/>
  <c r="HR321" i="2"/>
  <c r="HR322" i="2"/>
  <c r="HR323" i="2"/>
  <c r="HR324" i="2"/>
  <c r="HQ313" i="2"/>
  <c r="HQ314" i="2"/>
  <c r="HQ315" i="2"/>
  <c r="HQ317" i="2"/>
  <c r="HQ319" i="2"/>
  <c r="HQ320" i="2"/>
  <c r="HQ321" i="2"/>
  <c r="HQ322" i="2"/>
  <c r="HQ323" i="2"/>
  <c r="HQ324" i="2"/>
  <c r="HP313" i="2"/>
  <c r="HP314" i="2"/>
  <c r="HP315" i="2"/>
  <c r="HP317" i="2"/>
  <c r="HP319" i="2"/>
  <c r="HP320" i="2"/>
  <c r="HP321" i="2"/>
  <c r="HP322" i="2"/>
  <c r="HP323" i="2"/>
  <c r="HP324" i="2"/>
  <c r="HO313" i="2"/>
  <c r="HO314" i="2"/>
  <c r="HO315" i="2"/>
  <c r="HO317" i="2"/>
  <c r="HO319" i="2"/>
  <c r="HO320" i="2"/>
  <c r="HO321" i="2"/>
  <c r="HO322" i="2"/>
  <c r="HO323" i="2"/>
  <c r="HO324" i="2"/>
  <c r="HN313" i="2"/>
  <c r="HN314" i="2"/>
  <c r="HN315" i="2"/>
  <c r="HN317" i="2"/>
  <c r="HN319" i="2"/>
  <c r="HN320" i="2"/>
  <c r="HN321" i="2"/>
  <c r="HN322" i="2"/>
  <c r="HN323" i="2"/>
  <c r="HN324" i="2"/>
  <c r="HM313" i="2"/>
  <c r="HM314" i="2"/>
  <c r="HM315" i="2"/>
  <c r="HM317" i="2"/>
  <c r="HM319" i="2"/>
  <c r="HM320" i="2"/>
  <c r="HM321" i="2"/>
  <c r="HM322" i="2"/>
  <c r="HM323" i="2"/>
  <c r="HM324" i="2"/>
  <c r="HL313" i="2"/>
  <c r="HL314" i="2"/>
  <c r="HL315" i="2"/>
  <c r="HL317" i="2"/>
  <c r="HL319" i="2"/>
  <c r="HL320" i="2"/>
  <c r="HL321" i="2"/>
  <c r="HL322" i="2"/>
  <c r="HL323" i="2"/>
  <c r="HL324" i="2"/>
  <c r="HK313" i="2"/>
  <c r="HK314" i="2"/>
  <c r="HK315" i="2"/>
  <c r="HK317" i="2"/>
  <c r="HK319" i="2"/>
  <c r="HK320" i="2"/>
  <c r="HK321" i="2"/>
  <c r="HK322" i="2"/>
  <c r="HK323" i="2"/>
  <c r="HK324" i="2"/>
  <c r="HJ313" i="2"/>
  <c r="HJ314" i="2"/>
  <c r="HJ315" i="2"/>
  <c r="HJ317" i="2"/>
  <c r="HJ319" i="2"/>
  <c r="HJ320" i="2"/>
  <c r="HJ321" i="2"/>
  <c r="HJ322" i="2"/>
  <c r="HJ323" i="2"/>
  <c r="HJ324" i="2"/>
  <c r="HI313" i="2"/>
  <c r="HI314" i="2"/>
  <c r="HI315" i="2"/>
  <c r="HI317" i="2"/>
  <c r="HI319" i="2"/>
  <c r="HI320" i="2"/>
  <c r="HI321" i="2"/>
  <c r="HI322" i="2"/>
  <c r="HI323" i="2"/>
  <c r="HI324" i="2"/>
  <c r="HH313" i="2"/>
  <c r="HH314" i="2"/>
  <c r="HH315" i="2"/>
  <c r="HH317" i="2"/>
  <c r="HH319" i="2"/>
  <c r="HH320" i="2"/>
  <c r="HH321" i="2"/>
  <c r="HH322" i="2"/>
  <c r="HH323" i="2"/>
  <c r="HH324" i="2"/>
  <c r="HG313" i="2"/>
  <c r="HG314" i="2"/>
  <c r="HG315" i="2"/>
  <c r="HG317" i="2"/>
  <c r="HG319" i="2"/>
  <c r="HG320" i="2"/>
  <c r="HG321" i="2"/>
  <c r="HG322" i="2"/>
  <c r="HG323" i="2"/>
  <c r="HG324" i="2"/>
  <c r="HF313" i="2"/>
  <c r="HF314" i="2"/>
  <c r="HF315" i="2"/>
  <c r="HF317" i="2"/>
  <c r="HF319" i="2"/>
  <c r="HF320" i="2"/>
  <c r="HF321" i="2"/>
  <c r="HF322" i="2"/>
  <c r="HF323" i="2"/>
  <c r="HF324" i="2"/>
  <c r="HE313" i="2"/>
  <c r="HE314" i="2"/>
  <c r="HE315" i="2"/>
  <c r="HE317" i="2"/>
  <c r="HE319" i="2"/>
  <c r="HE320" i="2"/>
  <c r="HE321" i="2"/>
  <c r="HE322" i="2"/>
  <c r="HE323" i="2"/>
  <c r="HE324" i="2"/>
  <c r="HD313" i="2"/>
  <c r="HD314" i="2"/>
  <c r="HD315" i="2"/>
  <c r="HD317" i="2"/>
  <c r="HD319" i="2"/>
  <c r="HD320" i="2"/>
  <c r="HD321" i="2"/>
  <c r="HD322" i="2"/>
  <c r="HD323" i="2"/>
  <c r="HD324" i="2"/>
  <c r="HC313" i="2"/>
  <c r="HC314" i="2"/>
  <c r="HC315" i="2"/>
  <c r="HC317" i="2"/>
  <c r="HC319" i="2"/>
  <c r="HC320" i="2"/>
  <c r="HC321" i="2"/>
  <c r="HC322" i="2"/>
  <c r="HC323" i="2"/>
  <c r="HC324" i="2"/>
  <c r="HB313" i="2"/>
  <c r="HB314" i="2"/>
  <c r="HB315" i="2"/>
  <c r="HB317" i="2"/>
  <c r="HB319" i="2"/>
  <c r="HB320" i="2"/>
  <c r="HB321" i="2"/>
  <c r="HB322" i="2"/>
  <c r="HB323" i="2"/>
  <c r="HB324" i="2"/>
  <c r="HA313" i="2"/>
  <c r="HA314" i="2"/>
  <c r="HA315" i="2"/>
  <c r="HA317" i="2"/>
  <c r="HA319" i="2"/>
  <c r="HA320" i="2"/>
  <c r="HA321" i="2"/>
  <c r="HA322" i="2"/>
  <c r="HA323" i="2"/>
  <c r="HA324" i="2"/>
  <c r="GZ313" i="2"/>
  <c r="GZ314" i="2"/>
  <c r="GZ315" i="2"/>
  <c r="GZ317" i="2"/>
  <c r="GZ319" i="2"/>
  <c r="GZ320" i="2"/>
  <c r="GZ321" i="2"/>
  <c r="GZ322" i="2"/>
  <c r="GZ323" i="2"/>
  <c r="GZ324" i="2"/>
  <c r="GY313" i="2"/>
  <c r="GY314" i="2"/>
  <c r="GY315" i="2"/>
  <c r="GY317" i="2"/>
  <c r="GY319" i="2"/>
  <c r="GY320" i="2"/>
  <c r="GY321" i="2"/>
  <c r="GY322" i="2"/>
  <c r="GY323" i="2"/>
  <c r="GY324" i="2"/>
  <c r="GX313" i="2"/>
  <c r="GX314" i="2"/>
  <c r="GX315" i="2"/>
  <c r="GX317" i="2"/>
  <c r="GX319" i="2"/>
  <c r="GX320" i="2"/>
  <c r="GX321" i="2"/>
  <c r="GX322" i="2"/>
  <c r="GX323" i="2"/>
  <c r="GX324" i="2"/>
  <c r="GW313" i="2"/>
  <c r="GW314" i="2"/>
  <c r="GW315" i="2"/>
  <c r="GW317" i="2"/>
  <c r="GW319" i="2"/>
  <c r="GW320" i="2"/>
  <c r="GW321" i="2"/>
  <c r="GW322" i="2"/>
  <c r="GW323" i="2"/>
  <c r="GW324" i="2"/>
  <c r="GV313" i="2"/>
  <c r="GV314" i="2"/>
  <c r="GV315" i="2"/>
  <c r="GV317" i="2"/>
  <c r="GV319" i="2"/>
  <c r="GV320" i="2"/>
  <c r="GV321" i="2"/>
  <c r="GV322" i="2"/>
  <c r="GV323" i="2"/>
  <c r="GV324" i="2"/>
  <c r="GU313" i="2"/>
  <c r="GU314" i="2"/>
  <c r="GU315" i="2"/>
  <c r="GU317" i="2"/>
  <c r="GU319" i="2"/>
  <c r="GU320" i="2"/>
  <c r="GU321" i="2"/>
  <c r="GU322" i="2"/>
  <c r="GU323" i="2"/>
  <c r="GU324" i="2"/>
  <c r="GT313" i="2"/>
  <c r="GT314" i="2"/>
  <c r="GT315" i="2"/>
  <c r="GT317" i="2"/>
  <c r="GT319" i="2"/>
  <c r="GT320" i="2"/>
  <c r="GT321" i="2"/>
  <c r="GT322" i="2"/>
  <c r="GT323" i="2"/>
  <c r="GT324" i="2"/>
  <c r="GS313" i="2"/>
  <c r="GS314" i="2"/>
  <c r="GS315" i="2"/>
  <c r="GS317" i="2"/>
  <c r="GS319" i="2"/>
  <c r="GS320" i="2"/>
  <c r="GS321" i="2"/>
  <c r="GS322" i="2"/>
  <c r="GS323" i="2"/>
  <c r="GS324" i="2"/>
  <c r="GR313" i="2"/>
  <c r="GR314" i="2"/>
  <c r="GR315" i="2"/>
  <c r="GR317" i="2"/>
  <c r="GR319" i="2"/>
  <c r="GR320" i="2"/>
  <c r="GR321" i="2"/>
  <c r="GR322" i="2"/>
  <c r="GR323" i="2"/>
  <c r="GR324" i="2"/>
  <c r="GQ313" i="2"/>
  <c r="GQ314" i="2"/>
  <c r="GQ315" i="2"/>
  <c r="GQ317" i="2"/>
  <c r="GQ319" i="2"/>
  <c r="GQ320" i="2"/>
  <c r="GQ321" i="2"/>
  <c r="GQ322" i="2"/>
  <c r="GQ323" i="2"/>
  <c r="GQ324" i="2"/>
  <c r="GP313" i="2"/>
  <c r="GP314" i="2"/>
  <c r="GP315" i="2"/>
  <c r="GP317" i="2"/>
  <c r="GP319" i="2"/>
  <c r="GP320" i="2"/>
  <c r="GP321" i="2"/>
  <c r="GP322" i="2"/>
  <c r="GP323" i="2"/>
  <c r="GP324" i="2"/>
  <c r="GO313" i="2"/>
  <c r="GO314" i="2"/>
  <c r="GO315" i="2"/>
  <c r="GO317" i="2"/>
  <c r="GO319" i="2"/>
  <c r="GO320" i="2"/>
  <c r="GO321" i="2"/>
  <c r="GO322" i="2"/>
  <c r="GO323" i="2"/>
  <c r="GO324" i="2"/>
  <c r="GN313" i="2"/>
  <c r="GN314" i="2"/>
  <c r="GN315" i="2"/>
  <c r="GN317" i="2"/>
  <c r="GN319" i="2"/>
  <c r="GN320" i="2"/>
  <c r="GN321" i="2"/>
  <c r="GN322" i="2"/>
  <c r="GN323" i="2"/>
  <c r="GN324" i="2"/>
  <c r="GM313" i="2"/>
  <c r="GM314" i="2"/>
  <c r="GM315" i="2"/>
  <c r="GM317" i="2"/>
  <c r="GM319" i="2"/>
  <c r="GM320" i="2"/>
  <c r="GM321" i="2"/>
  <c r="GM322" i="2"/>
  <c r="GM323" i="2"/>
  <c r="GM324" i="2"/>
  <c r="GL313" i="2"/>
  <c r="GL314" i="2"/>
  <c r="GL315" i="2"/>
  <c r="GL317" i="2"/>
  <c r="GL319" i="2"/>
  <c r="GL320" i="2"/>
  <c r="GL321" i="2"/>
  <c r="GL322" i="2"/>
  <c r="GL323" i="2"/>
  <c r="GL324" i="2"/>
  <c r="GK313" i="2"/>
  <c r="GK314" i="2"/>
  <c r="GK315" i="2"/>
  <c r="GK317" i="2"/>
  <c r="GK319" i="2"/>
  <c r="GK320" i="2"/>
  <c r="GK321" i="2"/>
  <c r="GK322" i="2"/>
  <c r="GK323" i="2"/>
  <c r="GK324" i="2"/>
  <c r="GJ313" i="2"/>
  <c r="GJ314" i="2"/>
  <c r="GJ315" i="2"/>
  <c r="GJ317" i="2"/>
  <c r="GJ319" i="2"/>
  <c r="GJ320" i="2"/>
  <c r="GJ321" i="2"/>
  <c r="GJ322" i="2"/>
  <c r="GJ323" i="2"/>
  <c r="GJ324" i="2"/>
  <c r="GI313" i="2"/>
  <c r="GI314" i="2"/>
  <c r="GI315" i="2"/>
  <c r="GI317" i="2"/>
  <c r="GI319" i="2"/>
  <c r="GI320" i="2"/>
  <c r="GI321" i="2"/>
  <c r="GI322" i="2"/>
  <c r="GI323" i="2"/>
  <c r="GI324" i="2"/>
  <c r="GH313" i="2"/>
  <c r="GH314" i="2"/>
  <c r="GH315" i="2"/>
  <c r="GH317" i="2"/>
  <c r="GH319" i="2"/>
  <c r="GH320" i="2"/>
  <c r="GH321" i="2"/>
  <c r="GH322" i="2"/>
  <c r="GH323" i="2"/>
  <c r="GH324" i="2"/>
  <c r="GG313" i="2"/>
  <c r="GG314" i="2"/>
  <c r="GG315" i="2"/>
  <c r="GG317" i="2"/>
  <c r="GG319" i="2"/>
  <c r="GG320" i="2"/>
  <c r="GG321" i="2"/>
  <c r="GG322" i="2"/>
  <c r="GG323" i="2"/>
  <c r="GG324" i="2"/>
  <c r="GF313" i="2"/>
  <c r="GF314" i="2"/>
  <c r="GF315" i="2"/>
  <c r="GF317" i="2"/>
  <c r="GF319" i="2"/>
  <c r="GF320" i="2"/>
  <c r="GF321" i="2"/>
  <c r="GF322" i="2"/>
  <c r="GF323" i="2"/>
  <c r="GF324" i="2"/>
  <c r="GE313" i="2"/>
  <c r="GE314" i="2"/>
  <c r="GE315" i="2"/>
  <c r="GE317" i="2"/>
  <c r="GE319" i="2"/>
  <c r="GE320" i="2"/>
  <c r="GE321" i="2"/>
  <c r="GE322" i="2"/>
  <c r="GE323" i="2"/>
  <c r="GE324" i="2"/>
  <c r="GD313" i="2"/>
  <c r="GD314" i="2"/>
  <c r="GD315" i="2"/>
  <c r="GD317" i="2"/>
  <c r="GD319" i="2"/>
  <c r="GD320" i="2"/>
  <c r="GD321" i="2"/>
  <c r="GD322" i="2"/>
  <c r="GD323" i="2"/>
  <c r="GD324" i="2"/>
  <c r="GC313" i="2"/>
  <c r="GC314" i="2"/>
  <c r="GC315" i="2"/>
  <c r="GC317" i="2"/>
  <c r="GC319" i="2"/>
  <c r="GC320" i="2"/>
  <c r="GC321" i="2"/>
  <c r="GC322" i="2"/>
  <c r="GC323" i="2"/>
  <c r="GC324" i="2"/>
  <c r="GB313" i="2"/>
  <c r="GB314" i="2"/>
  <c r="GB315" i="2"/>
  <c r="GB317" i="2"/>
  <c r="GB319" i="2"/>
  <c r="GB320" i="2"/>
  <c r="GB321" i="2"/>
  <c r="GB322" i="2"/>
  <c r="GB323" i="2"/>
  <c r="GB324" i="2"/>
  <c r="GA313" i="2"/>
  <c r="GA314" i="2"/>
  <c r="GA315" i="2"/>
  <c r="GA317" i="2"/>
  <c r="GA319" i="2"/>
  <c r="GA320" i="2"/>
  <c r="GA321" i="2"/>
  <c r="GA322" i="2"/>
  <c r="GA323" i="2"/>
  <c r="GA324" i="2"/>
  <c r="FZ313" i="2"/>
  <c r="FZ314" i="2"/>
  <c r="FZ315" i="2"/>
  <c r="FZ317" i="2"/>
  <c r="FZ319" i="2"/>
  <c r="FZ320" i="2"/>
  <c r="FZ321" i="2"/>
  <c r="FZ322" i="2"/>
  <c r="FZ323" i="2"/>
  <c r="FZ324" i="2"/>
  <c r="FY313" i="2"/>
  <c r="FY314" i="2"/>
  <c r="FY315" i="2"/>
  <c r="FY317" i="2"/>
  <c r="FY319" i="2"/>
  <c r="FY320" i="2"/>
  <c r="FY321" i="2"/>
  <c r="FY322" i="2"/>
  <c r="FY323" i="2"/>
  <c r="FY324" i="2"/>
  <c r="FX313" i="2"/>
  <c r="FX314" i="2"/>
  <c r="FX315" i="2"/>
  <c r="FX317" i="2"/>
  <c r="FX319" i="2"/>
  <c r="FX320" i="2"/>
  <c r="FX321" i="2"/>
  <c r="FX322" i="2"/>
  <c r="FX323" i="2"/>
  <c r="FX324" i="2"/>
  <c r="FW313" i="2"/>
  <c r="FW314" i="2"/>
  <c r="FW315" i="2"/>
  <c r="FW317" i="2"/>
  <c r="FW319" i="2"/>
  <c r="FW320" i="2"/>
  <c r="FW321" i="2"/>
  <c r="FW322" i="2"/>
  <c r="FW323" i="2"/>
  <c r="FW324" i="2"/>
  <c r="FV313" i="2"/>
  <c r="FV314" i="2"/>
  <c r="FV315" i="2"/>
  <c r="FV317" i="2"/>
  <c r="FV319" i="2"/>
  <c r="FV320" i="2"/>
  <c r="FV321" i="2"/>
  <c r="FV322" i="2"/>
  <c r="FV323" i="2"/>
  <c r="FV324" i="2"/>
  <c r="FU313" i="2"/>
  <c r="FU314" i="2"/>
  <c r="FU315" i="2"/>
  <c r="FU317" i="2"/>
  <c r="FU319" i="2"/>
  <c r="FU320" i="2"/>
  <c r="FU321" i="2"/>
  <c r="FU322" i="2"/>
  <c r="FU323" i="2"/>
  <c r="FU324" i="2"/>
  <c r="FT313" i="2"/>
  <c r="FT314" i="2"/>
  <c r="FT315" i="2"/>
  <c r="FT317" i="2"/>
  <c r="FT319" i="2"/>
  <c r="FT320" i="2"/>
  <c r="FT321" i="2"/>
  <c r="FT322" i="2"/>
  <c r="FT323" i="2"/>
  <c r="FT324" i="2"/>
  <c r="FS313" i="2"/>
  <c r="FS314" i="2"/>
  <c r="FS315" i="2"/>
  <c r="FS317" i="2"/>
  <c r="FS319" i="2"/>
  <c r="FS320" i="2"/>
  <c r="FS321" i="2"/>
  <c r="FS322" i="2"/>
  <c r="FS323" i="2"/>
  <c r="FS324" i="2"/>
  <c r="FR313" i="2"/>
  <c r="FR314" i="2"/>
  <c r="FR315" i="2"/>
  <c r="FR317" i="2"/>
  <c r="FR319" i="2"/>
  <c r="FR320" i="2"/>
  <c r="FR321" i="2"/>
  <c r="FR322" i="2"/>
  <c r="FR323" i="2"/>
  <c r="FR324" i="2"/>
  <c r="FQ313" i="2"/>
  <c r="FQ314" i="2"/>
  <c r="FQ315" i="2"/>
  <c r="FQ317" i="2"/>
  <c r="FQ319" i="2"/>
  <c r="FQ320" i="2"/>
  <c r="FQ321" i="2"/>
  <c r="FQ322" i="2"/>
  <c r="FQ323" i="2"/>
  <c r="FQ324" i="2"/>
  <c r="FP313" i="2"/>
  <c r="FP314" i="2"/>
  <c r="FP315" i="2"/>
  <c r="FP317" i="2"/>
  <c r="FP319" i="2"/>
  <c r="FP320" i="2"/>
  <c r="FP321" i="2"/>
  <c r="FP322" i="2"/>
  <c r="FP323" i="2"/>
  <c r="FP324" i="2"/>
  <c r="FO313" i="2"/>
  <c r="FO314" i="2"/>
  <c r="FO315" i="2"/>
  <c r="FO317" i="2"/>
  <c r="FO319" i="2"/>
  <c r="FO320" i="2"/>
  <c r="FO321" i="2"/>
  <c r="FO322" i="2"/>
  <c r="FO323" i="2"/>
  <c r="FO324" i="2"/>
  <c r="FN313" i="2"/>
  <c r="FN314" i="2"/>
  <c r="FN315" i="2"/>
  <c r="FN317" i="2"/>
  <c r="FN319" i="2"/>
  <c r="FN320" i="2"/>
  <c r="FN321" i="2"/>
  <c r="FN322" i="2"/>
  <c r="FN323" i="2"/>
  <c r="FN324" i="2"/>
  <c r="FM313" i="2"/>
  <c r="FM314" i="2"/>
  <c r="FM315" i="2"/>
  <c r="FM317" i="2"/>
  <c r="FM319" i="2"/>
  <c r="FM320" i="2"/>
  <c r="FM321" i="2"/>
  <c r="FM322" i="2"/>
  <c r="FM323" i="2"/>
  <c r="FM324" i="2"/>
  <c r="FL313" i="2"/>
  <c r="FL314" i="2"/>
  <c r="FL315" i="2"/>
  <c r="FL317" i="2"/>
  <c r="FL319" i="2"/>
  <c r="FL320" i="2"/>
  <c r="FL321" i="2"/>
  <c r="FL322" i="2"/>
  <c r="FL323" i="2"/>
  <c r="FL324" i="2"/>
  <c r="FK313" i="2"/>
  <c r="FK314" i="2"/>
  <c r="FK315" i="2"/>
  <c r="FK317" i="2"/>
  <c r="FK319" i="2"/>
  <c r="FK320" i="2"/>
  <c r="FK321" i="2"/>
  <c r="FK322" i="2"/>
  <c r="FK323" i="2"/>
  <c r="FK324" i="2"/>
  <c r="FJ313" i="2"/>
  <c r="FJ314" i="2"/>
  <c r="FJ315" i="2"/>
  <c r="FJ317" i="2"/>
  <c r="FJ319" i="2"/>
  <c r="FJ320" i="2"/>
  <c r="FJ321" i="2"/>
  <c r="FJ322" i="2"/>
  <c r="FJ323" i="2"/>
  <c r="FJ324" i="2"/>
  <c r="FI313" i="2"/>
  <c r="FI314" i="2"/>
  <c r="FI315" i="2"/>
  <c r="FI317" i="2"/>
  <c r="FI319" i="2"/>
  <c r="FI320" i="2"/>
  <c r="FI321" i="2"/>
  <c r="FI322" i="2"/>
  <c r="FI323" i="2"/>
  <c r="FI324" i="2"/>
  <c r="FH313" i="2"/>
  <c r="FH314" i="2"/>
  <c r="FH315" i="2"/>
  <c r="FH317" i="2"/>
  <c r="FH319" i="2"/>
  <c r="FH320" i="2"/>
  <c r="FH321" i="2"/>
  <c r="FH322" i="2"/>
  <c r="FH323" i="2"/>
  <c r="FH324" i="2"/>
  <c r="FG313" i="2"/>
  <c r="FG314" i="2"/>
  <c r="FG315" i="2"/>
  <c r="FG317" i="2"/>
  <c r="FG319" i="2"/>
  <c r="FG320" i="2"/>
  <c r="FG321" i="2"/>
  <c r="FG322" i="2"/>
  <c r="FG323" i="2"/>
  <c r="FG324" i="2"/>
  <c r="FF313" i="2"/>
  <c r="FF314" i="2"/>
  <c r="FF315" i="2"/>
  <c r="FF317" i="2"/>
  <c r="FF319" i="2"/>
  <c r="FF320" i="2"/>
  <c r="FF321" i="2"/>
  <c r="FF322" i="2"/>
  <c r="FF323" i="2"/>
  <c r="FF324" i="2"/>
  <c r="FE313" i="2"/>
  <c r="FE314" i="2"/>
  <c r="FE315" i="2"/>
  <c r="FE317" i="2"/>
  <c r="FE319" i="2"/>
  <c r="FE320" i="2"/>
  <c r="FE321" i="2"/>
  <c r="FE322" i="2"/>
  <c r="FE323" i="2"/>
  <c r="FE324" i="2"/>
  <c r="FD313" i="2"/>
  <c r="FD314" i="2"/>
  <c r="FD315" i="2"/>
  <c r="FD317" i="2"/>
  <c r="FD319" i="2"/>
  <c r="FD320" i="2"/>
  <c r="FD321" i="2"/>
  <c r="FD322" i="2"/>
  <c r="FD323" i="2"/>
  <c r="FD324" i="2"/>
  <c r="FC313" i="2"/>
  <c r="FC314" i="2"/>
  <c r="FC315" i="2"/>
  <c r="FC317" i="2"/>
  <c r="FC319" i="2"/>
  <c r="FC320" i="2"/>
  <c r="FC321" i="2"/>
  <c r="FC322" i="2"/>
  <c r="FC323" i="2"/>
  <c r="FC324" i="2"/>
  <c r="FB313" i="2"/>
  <c r="FB314" i="2"/>
  <c r="FB315" i="2"/>
  <c r="FB317" i="2"/>
  <c r="FB319" i="2"/>
  <c r="FB320" i="2"/>
  <c r="FB321" i="2"/>
  <c r="FB322" i="2"/>
  <c r="FB323" i="2"/>
  <c r="FB324" i="2"/>
  <c r="FA313" i="2"/>
  <c r="FA314" i="2"/>
  <c r="FA315" i="2"/>
  <c r="FA317" i="2"/>
  <c r="FA319" i="2"/>
  <c r="FA320" i="2"/>
  <c r="FA321" i="2"/>
  <c r="FA322" i="2"/>
  <c r="FA323" i="2"/>
  <c r="FA324" i="2"/>
  <c r="EZ313" i="2"/>
  <c r="EZ314" i="2"/>
  <c r="EZ315" i="2"/>
  <c r="EZ317" i="2"/>
  <c r="EZ319" i="2"/>
  <c r="EZ320" i="2"/>
  <c r="EZ321" i="2"/>
  <c r="EZ322" i="2"/>
  <c r="EZ323" i="2"/>
  <c r="EZ324" i="2"/>
  <c r="EY313" i="2"/>
  <c r="EY314" i="2"/>
  <c r="EY315" i="2"/>
  <c r="EY317" i="2"/>
  <c r="EY319" i="2"/>
  <c r="EY320" i="2"/>
  <c r="EY321" i="2"/>
  <c r="EY322" i="2"/>
  <c r="EY323" i="2"/>
  <c r="EY324" i="2"/>
  <c r="EX313" i="2"/>
  <c r="EX314" i="2"/>
  <c r="EX315" i="2"/>
  <c r="EX317" i="2"/>
  <c r="EX319" i="2"/>
  <c r="EX320" i="2"/>
  <c r="EX321" i="2"/>
  <c r="EX322" i="2"/>
  <c r="EX323" i="2"/>
  <c r="EX324" i="2"/>
  <c r="EW313" i="2"/>
  <c r="EW314" i="2"/>
  <c r="EW315" i="2"/>
  <c r="EW317" i="2"/>
  <c r="EW319" i="2"/>
  <c r="EW320" i="2"/>
  <c r="EW321" i="2"/>
  <c r="EW322" i="2"/>
  <c r="EW323" i="2"/>
  <c r="EW324" i="2"/>
  <c r="EV313" i="2"/>
  <c r="EV314" i="2"/>
  <c r="EV315" i="2"/>
  <c r="EV317" i="2"/>
  <c r="EV319" i="2"/>
  <c r="EV320" i="2"/>
  <c r="EV321" i="2"/>
  <c r="EV322" i="2"/>
  <c r="EV323" i="2"/>
  <c r="EV324" i="2"/>
  <c r="EU313" i="2"/>
  <c r="EU314" i="2"/>
  <c r="EU315" i="2"/>
  <c r="EU317" i="2"/>
  <c r="EU319" i="2"/>
  <c r="EU320" i="2"/>
  <c r="EU321" i="2"/>
  <c r="EU322" i="2"/>
  <c r="EU323" i="2"/>
  <c r="EU324" i="2"/>
  <c r="ET313" i="2"/>
  <c r="ET314" i="2"/>
  <c r="ET315" i="2"/>
  <c r="ET317" i="2"/>
  <c r="ET319" i="2"/>
  <c r="ET320" i="2"/>
  <c r="ET321" i="2"/>
  <c r="ET322" i="2"/>
  <c r="ET323" i="2"/>
  <c r="ET324" i="2"/>
  <c r="ES313" i="2"/>
  <c r="ES314" i="2"/>
  <c r="ES315" i="2"/>
  <c r="ES317" i="2"/>
  <c r="ES319" i="2"/>
  <c r="ES320" i="2"/>
  <c r="ES321" i="2"/>
  <c r="ES322" i="2"/>
  <c r="ES323" i="2"/>
  <c r="ES324" i="2"/>
  <c r="ER313" i="2"/>
  <c r="ER314" i="2"/>
  <c r="ER315" i="2"/>
  <c r="ER317" i="2"/>
  <c r="ER319" i="2"/>
  <c r="ER320" i="2"/>
  <c r="ER321" i="2"/>
  <c r="ER322" i="2"/>
  <c r="ER323" i="2"/>
  <c r="ER324" i="2"/>
  <c r="EQ313" i="2"/>
  <c r="EQ314" i="2"/>
  <c r="EQ315" i="2"/>
  <c r="EQ317" i="2"/>
  <c r="EQ319" i="2"/>
  <c r="EQ320" i="2"/>
  <c r="EQ321" i="2"/>
  <c r="EQ322" i="2"/>
  <c r="EQ323" i="2"/>
  <c r="EQ324" i="2"/>
  <c r="EP313" i="2"/>
  <c r="EP314" i="2"/>
  <c r="EP315" i="2"/>
  <c r="EP317" i="2"/>
  <c r="EP319" i="2"/>
  <c r="EP320" i="2"/>
  <c r="EP321" i="2"/>
  <c r="EP322" i="2"/>
  <c r="EP323" i="2"/>
  <c r="EP324" i="2"/>
  <c r="EO313" i="2"/>
  <c r="EO314" i="2"/>
  <c r="EO315" i="2"/>
  <c r="EO317" i="2"/>
  <c r="EO319" i="2"/>
  <c r="EO320" i="2"/>
  <c r="EO321" i="2"/>
  <c r="EO322" i="2"/>
  <c r="EO323" i="2"/>
  <c r="EO324" i="2"/>
  <c r="EN313" i="2"/>
  <c r="EN314" i="2"/>
  <c r="EN315" i="2"/>
  <c r="EN317" i="2"/>
  <c r="EN319" i="2"/>
  <c r="EN320" i="2"/>
  <c r="EN321" i="2"/>
  <c r="EN322" i="2"/>
  <c r="EN323" i="2"/>
  <c r="EN324" i="2"/>
  <c r="EM313" i="2"/>
  <c r="EM314" i="2"/>
  <c r="EM315" i="2"/>
  <c r="EM317" i="2"/>
  <c r="EM319" i="2"/>
  <c r="EM320" i="2"/>
  <c r="EM321" i="2"/>
  <c r="EM322" i="2"/>
  <c r="EM323" i="2"/>
  <c r="EM324" i="2"/>
  <c r="EL313" i="2"/>
  <c r="EL314" i="2"/>
  <c r="EL315" i="2"/>
  <c r="EL317" i="2"/>
  <c r="EL319" i="2"/>
  <c r="EL320" i="2"/>
  <c r="EL321" i="2"/>
  <c r="EL322" i="2"/>
  <c r="EL323" i="2"/>
  <c r="EL324" i="2"/>
  <c r="EK313" i="2"/>
  <c r="EK314" i="2"/>
  <c r="EK315" i="2"/>
  <c r="EK317" i="2"/>
  <c r="EK319" i="2"/>
  <c r="EK320" i="2"/>
  <c r="EK321" i="2"/>
  <c r="EK322" i="2"/>
  <c r="EK323" i="2"/>
  <c r="EK324" i="2"/>
  <c r="EJ313" i="2"/>
  <c r="EJ314" i="2"/>
  <c r="EJ315" i="2"/>
  <c r="EJ317" i="2"/>
  <c r="EJ319" i="2"/>
  <c r="EJ320" i="2"/>
  <c r="EJ321" i="2"/>
  <c r="EJ322" i="2"/>
  <c r="EJ323" i="2"/>
  <c r="EJ324" i="2"/>
  <c r="EI313" i="2"/>
  <c r="EI314" i="2"/>
  <c r="EI315" i="2"/>
  <c r="EI317" i="2"/>
  <c r="EI319" i="2"/>
  <c r="EI320" i="2"/>
  <c r="EI321" i="2"/>
  <c r="EI322" i="2"/>
  <c r="EI323" i="2"/>
  <c r="EI324" i="2"/>
  <c r="EH313" i="2"/>
  <c r="EH314" i="2"/>
  <c r="EH315" i="2"/>
  <c r="EH317" i="2"/>
  <c r="EH319" i="2"/>
  <c r="EH320" i="2"/>
  <c r="EH321" i="2"/>
  <c r="EH322" i="2"/>
  <c r="EH323" i="2"/>
  <c r="EH324" i="2"/>
  <c r="EG313" i="2"/>
  <c r="EG314" i="2"/>
  <c r="EG315" i="2"/>
  <c r="EG317" i="2"/>
  <c r="EG319" i="2"/>
  <c r="EG320" i="2"/>
  <c r="EG321" i="2"/>
  <c r="EG322" i="2"/>
  <c r="EG323" i="2"/>
  <c r="EG324" i="2"/>
  <c r="EF313" i="2"/>
  <c r="EF314" i="2"/>
  <c r="EF315" i="2"/>
  <c r="EF317" i="2"/>
  <c r="EF319" i="2"/>
  <c r="EF320" i="2"/>
  <c r="EF321" i="2"/>
  <c r="EF322" i="2"/>
  <c r="EF323" i="2"/>
  <c r="EF324" i="2"/>
  <c r="A323" i="2"/>
  <c r="A322" i="2"/>
  <c r="A321" i="2"/>
  <c r="A320" i="2"/>
  <c r="A317" i="2"/>
  <c r="A316" i="2"/>
  <c r="A315" i="2"/>
  <c r="A314" i="2"/>
  <c r="A312" i="2"/>
  <c r="NK297" i="2"/>
  <c r="NK298" i="2"/>
  <c r="NK299" i="2"/>
  <c r="NK301" i="2"/>
  <c r="NK303" i="2"/>
  <c r="NK304" i="2"/>
  <c r="NK305" i="2"/>
  <c r="NK306" i="2"/>
  <c r="NK307" i="2"/>
  <c r="NK308" i="2"/>
  <c r="NJ297" i="2"/>
  <c r="NJ298" i="2"/>
  <c r="NJ299" i="2"/>
  <c r="NJ301" i="2"/>
  <c r="NJ303" i="2"/>
  <c r="NJ304" i="2"/>
  <c r="NJ305" i="2"/>
  <c r="NJ306" i="2"/>
  <c r="NJ307" i="2"/>
  <c r="NJ308" i="2"/>
  <c r="NI297" i="2"/>
  <c r="NI298" i="2"/>
  <c r="NI299" i="2"/>
  <c r="NI301" i="2"/>
  <c r="NI303" i="2"/>
  <c r="NI304" i="2"/>
  <c r="NI305" i="2"/>
  <c r="NI306" i="2"/>
  <c r="NI307" i="2"/>
  <c r="NI308" i="2"/>
  <c r="NH297" i="2"/>
  <c r="NH298" i="2"/>
  <c r="NH299" i="2"/>
  <c r="NH301" i="2"/>
  <c r="NH303" i="2"/>
  <c r="NH304" i="2"/>
  <c r="NH305" i="2"/>
  <c r="NH306" i="2"/>
  <c r="NH307" i="2"/>
  <c r="NH308" i="2"/>
  <c r="NG297" i="2"/>
  <c r="NG298" i="2"/>
  <c r="NG299" i="2"/>
  <c r="NG301" i="2"/>
  <c r="NG303" i="2"/>
  <c r="NG304" i="2"/>
  <c r="NG305" i="2"/>
  <c r="NG306" i="2"/>
  <c r="NG307" i="2"/>
  <c r="NG308" i="2"/>
  <c r="NF297" i="2"/>
  <c r="NF298" i="2"/>
  <c r="NF299" i="2"/>
  <c r="NF301" i="2"/>
  <c r="NF303" i="2"/>
  <c r="NF304" i="2"/>
  <c r="NF305" i="2"/>
  <c r="NF306" i="2"/>
  <c r="NF307" i="2"/>
  <c r="NF308" i="2"/>
  <c r="NE297" i="2"/>
  <c r="NE298" i="2"/>
  <c r="NE299" i="2"/>
  <c r="NE301" i="2"/>
  <c r="NE303" i="2"/>
  <c r="NE304" i="2"/>
  <c r="NE305" i="2"/>
  <c r="NE306" i="2"/>
  <c r="NE307" i="2"/>
  <c r="NE308" i="2"/>
  <c r="ND297" i="2"/>
  <c r="ND298" i="2"/>
  <c r="ND299" i="2"/>
  <c r="ND301" i="2"/>
  <c r="ND303" i="2"/>
  <c r="ND304" i="2"/>
  <c r="ND305" i="2"/>
  <c r="ND306" i="2"/>
  <c r="ND307" i="2"/>
  <c r="ND308" i="2"/>
  <c r="NC297" i="2"/>
  <c r="NC298" i="2"/>
  <c r="NC299" i="2"/>
  <c r="NC301" i="2"/>
  <c r="NC303" i="2"/>
  <c r="NC304" i="2"/>
  <c r="NC305" i="2"/>
  <c r="NC306" i="2"/>
  <c r="NC307" i="2"/>
  <c r="NC308" i="2"/>
  <c r="NB297" i="2"/>
  <c r="NB298" i="2"/>
  <c r="NB299" i="2"/>
  <c r="NB301" i="2"/>
  <c r="NB303" i="2"/>
  <c r="NB304" i="2"/>
  <c r="NB305" i="2"/>
  <c r="NB306" i="2"/>
  <c r="NB307" i="2"/>
  <c r="NB308" i="2"/>
  <c r="NA297" i="2"/>
  <c r="NA298" i="2"/>
  <c r="NA299" i="2"/>
  <c r="NA301" i="2"/>
  <c r="NA303" i="2"/>
  <c r="NA304" i="2"/>
  <c r="NA305" i="2"/>
  <c r="NA306" i="2"/>
  <c r="NA307" i="2"/>
  <c r="NA308" i="2"/>
  <c r="MZ297" i="2"/>
  <c r="MZ298" i="2"/>
  <c r="MZ299" i="2"/>
  <c r="MZ301" i="2"/>
  <c r="MZ303" i="2"/>
  <c r="MZ304" i="2"/>
  <c r="MZ305" i="2"/>
  <c r="MZ306" i="2"/>
  <c r="MZ307" i="2"/>
  <c r="MZ308" i="2"/>
  <c r="MY297" i="2"/>
  <c r="MY298" i="2"/>
  <c r="MY299" i="2"/>
  <c r="MY301" i="2"/>
  <c r="MY303" i="2"/>
  <c r="MY304" i="2"/>
  <c r="MY305" i="2"/>
  <c r="MY306" i="2"/>
  <c r="MY307" i="2"/>
  <c r="MY308" i="2"/>
  <c r="MX297" i="2"/>
  <c r="MX298" i="2"/>
  <c r="MX299" i="2"/>
  <c r="MX301" i="2"/>
  <c r="MX303" i="2"/>
  <c r="MX304" i="2"/>
  <c r="MX305" i="2"/>
  <c r="MX306" i="2"/>
  <c r="MX307" i="2"/>
  <c r="MX308" i="2"/>
  <c r="MW297" i="2"/>
  <c r="MW298" i="2"/>
  <c r="MW299" i="2"/>
  <c r="MW301" i="2"/>
  <c r="MW303" i="2"/>
  <c r="MW304" i="2"/>
  <c r="MW305" i="2"/>
  <c r="MW306" i="2"/>
  <c r="MW307" i="2"/>
  <c r="MW308" i="2"/>
  <c r="MV297" i="2"/>
  <c r="MV298" i="2"/>
  <c r="MV299" i="2"/>
  <c r="MV301" i="2"/>
  <c r="MV303" i="2"/>
  <c r="MV304" i="2"/>
  <c r="MV305" i="2"/>
  <c r="MV306" i="2"/>
  <c r="MV307" i="2"/>
  <c r="MV308" i="2"/>
  <c r="MU297" i="2"/>
  <c r="MU298" i="2"/>
  <c r="MU299" i="2"/>
  <c r="MU301" i="2"/>
  <c r="MU303" i="2"/>
  <c r="MU304" i="2"/>
  <c r="MU305" i="2"/>
  <c r="MU306" i="2"/>
  <c r="MU307" i="2"/>
  <c r="MU308" i="2"/>
  <c r="MT297" i="2"/>
  <c r="MT298" i="2"/>
  <c r="MT299" i="2"/>
  <c r="MT301" i="2"/>
  <c r="MT303" i="2"/>
  <c r="MT304" i="2"/>
  <c r="MT305" i="2"/>
  <c r="MT306" i="2"/>
  <c r="MT307" i="2"/>
  <c r="MT308" i="2"/>
  <c r="MS297" i="2"/>
  <c r="MS298" i="2"/>
  <c r="MS299" i="2"/>
  <c r="MS301" i="2"/>
  <c r="MS303" i="2"/>
  <c r="MS304" i="2"/>
  <c r="MS305" i="2"/>
  <c r="MS306" i="2"/>
  <c r="MS307" i="2"/>
  <c r="MS308" i="2"/>
  <c r="MR297" i="2"/>
  <c r="MR298" i="2"/>
  <c r="MR299" i="2"/>
  <c r="MR301" i="2"/>
  <c r="MR303" i="2"/>
  <c r="MR304" i="2"/>
  <c r="MR305" i="2"/>
  <c r="MR306" i="2"/>
  <c r="MR307" i="2"/>
  <c r="MR308" i="2"/>
  <c r="MQ297" i="2"/>
  <c r="MQ298" i="2"/>
  <c r="MQ299" i="2"/>
  <c r="MQ301" i="2"/>
  <c r="MQ303" i="2"/>
  <c r="MQ304" i="2"/>
  <c r="MQ305" i="2"/>
  <c r="MQ306" i="2"/>
  <c r="MQ307" i="2"/>
  <c r="MQ308" i="2"/>
  <c r="MP297" i="2"/>
  <c r="MP298" i="2"/>
  <c r="MP299" i="2"/>
  <c r="MP301" i="2"/>
  <c r="MP303" i="2"/>
  <c r="MP304" i="2"/>
  <c r="MP305" i="2"/>
  <c r="MP306" i="2"/>
  <c r="MP307" i="2"/>
  <c r="MP308" i="2"/>
  <c r="MO297" i="2"/>
  <c r="MO298" i="2"/>
  <c r="MO299" i="2"/>
  <c r="MO301" i="2"/>
  <c r="MO303" i="2"/>
  <c r="MO304" i="2"/>
  <c r="MO305" i="2"/>
  <c r="MO306" i="2"/>
  <c r="MO307" i="2"/>
  <c r="MO308" i="2"/>
  <c r="MN297" i="2"/>
  <c r="MN298" i="2"/>
  <c r="MN299" i="2"/>
  <c r="MN301" i="2"/>
  <c r="MN303" i="2"/>
  <c r="MN304" i="2"/>
  <c r="MN305" i="2"/>
  <c r="MN306" i="2"/>
  <c r="MN307" i="2"/>
  <c r="MN308" i="2"/>
  <c r="MM297" i="2"/>
  <c r="MM298" i="2"/>
  <c r="MM299" i="2"/>
  <c r="MM301" i="2"/>
  <c r="MM303" i="2"/>
  <c r="MM304" i="2"/>
  <c r="MM305" i="2"/>
  <c r="MM306" i="2"/>
  <c r="MM307" i="2"/>
  <c r="MM308" i="2"/>
  <c r="ML297" i="2"/>
  <c r="ML298" i="2"/>
  <c r="ML299" i="2"/>
  <c r="ML301" i="2"/>
  <c r="ML303" i="2"/>
  <c r="ML304" i="2"/>
  <c r="ML305" i="2"/>
  <c r="ML306" i="2"/>
  <c r="ML307" i="2"/>
  <c r="ML308" i="2"/>
  <c r="MK297" i="2"/>
  <c r="MK298" i="2"/>
  <c r="MK299" i="2"/>
  <c r="MK301" i="2"/>
  <c r="MK303" i="2"/>
  <c r="MK304" i="2"/>
  <c r="MK305" i="2"/>
  <c r="MK306" i="2"/>
  <c r="MK307" i="2"/>
  <c r="MK308" i="2"/>
  <c r="MJ297" i="2"/>
  <c r="MJ298" i="2"/>
  <c r="MJ299" i="2"/>
  <c r="MJ301" i="2"/>
  <c r="MJ303" i="2"/>
  <c r="MJ304" i="2"/>
  <c r="MJ305" i="2"/>
  <c r="MJ306" i="2"/>
  <c r="MJ307" i="2"/>
  <c r="MJ308" i="2"/>
  <c r="MI297" i="2"/>
  <c r="MI298" i="2"/>
  <c r="MI299" i="2"/>
  <c r="MI301" i="2"/>
  <c r="MI303" i="2"/>
  <c r="MI304" i="2"/>
  <c r="MI305" i="2"/>
  <c r="MI306" i="2"/>
  <c r="MI307" i="2"/>
  <c r="MI308" i="2"/>
  <c r="MH297" i="2"/>
  <c r="MH298" i="2"/>
  <c r="MH299" i="2"/>
  <c r="MH301" i="2"/>
  <c r="MH303" i="2"/>
  <c r="MH304" i="2"/>
  <c r="MH305" i="2"/>
  <c r="MH306" i="2"/>
  <c r="MH307" i="2"/>
  <c r="MH308" i="2"/>
  <c r="MG297" i="2"/>
  <c r="MG298" i="2"/>
  <c r="MG299" i="2"/>
  <c r="MG301" i="2"/>
  <c r="MG303" i="2"/>
  <c r="MG304" i="2"/>
  <c r="MG305" i="2"/>
  <c r="MG306" i="2"/>
  <c r="MG307" i="2"/>
  <c r="MG308" i="2"/>
  <c r="MF297" i="2"/>
  <c r="MF298" i="2"/>
  <c r="MF299" i="2"/>
  <c r="MF301" i="2"/>
  <c r="MF303" i="2"/>
  <c r="MF304" i="2"/>
  <c r="MF305" i="2"/>
  <c r="MF306" i="2"/>
  <c r="MF307" i="2"/>
  <c r="MF308" i="2"/>
  <c r="ME297" i="2"/>
  <c r="ME298" i="2"/>
  <c r="ME299" i="2"/>
  <c r="ME301" i="2"/>
  <c r="ME303" i="2"/>
  <c r="ME304" i="2"/>
  <c r="ME305" i="2"/>
  <c r="ME306" i="2"/>
  <c r="ME307" i="2"/>
  <c r="ME308" i="2"/>
  <c r="MD297" i="2"/>
  <c r="MD298" i="2"/>
  <c r="MD299" i="2"/>
  <c r="MD301" i="2"/>
  <c r="MD303" i="2"/>
  <c r="MD304" i="2"/>
  <c r="MD305" i="2"/>
  <c r="MD306" i="2"/>
  <c r="MD307" i="2"/>
  <c r="MD308" i="2"/>
  <c r="MC297" i="2"/>
  <c r="MC298" i="2"/>
  <c r="MC299" i="2"/>
  <c r="MC301" i="2"/>
  <c r="MC303" i="2"/>
  <c r="MC304" i="2"/>
  <c r="MC305" i="2"/>
  <c r="MC306" i="2"/>
  <c r="MC307" i="2"/>
  <c r="MC308" i="2"/>
  <c r="MB297" i="2"/>
  <c r="MB298" i="2"/>
  <c r="MB299" i="2"/>
  <c r="MB301" i="2"/>
  <c r="MB303" i="2"/>
  <c r="MB304" i="2"/>
  <c r="MB305" i="2"/>
  <c r="MB306" i="2"/>
  <c r="MB307" i="2"/>
  <c r="MB308" i="2"/>
  <c r="MA297" i="2"/>
  <c r="MA298" i="2"/>
  <c r="MA299" i="2"/>
  <c r="MA301" i="2"/>
  <c r="MA303" i="2"/>
  <c r="MA304" i="2"/>
  <c r="MA305" i="2"/>
  <c r="MA306" i="2"/>
  <c r="MA307" i="2"/>
  <c r="MA308" i="2"/>
  <c r="LZ297" i="2"/>
  <c r="LZ298" i="2"/>
  <c r="LZ299" i="2"/>
  <c r="LZ301" i="2"/>
  <c r="LZ303" i="2"/>
  <c r="LZ304" i="2"/>
  <c r="LZ305" i="2"/>
  <c r="LZ306" i="2"/>
  <c r="LZ307" i="2"/>
  <c r="LZ308" i="2"/>
  <c r="LY297" i="2"/>
  <c r="LY298" i="2"/>
  <c r="LY299" i="2"/>
  <c r="LY301" i="2"/>
  <c r="LY303" i="2"/>
  <c r="LY304" i="2"/>
  <c r="LY305" i="2"/>
  <c r="LY306" i="2"/>
  <c r="LY307" i="2"/>
  <c r="LY308" i="2"/>
  <c r="LX297" i="2"/>
  <c r="LX298" i="2"/>
  <c r="LX299" i="2"/>
  <c r="LX301" i="2"/>
  <c r="LX303" i="2"/>
  <c r="LX304" i="2"/>
  <c r="LX305" i="2"/>
  <c r="LX306" i="2"/>
  <c r="LX307" i="2"/>
  <c r="LX308" i="2"/>
  <c r="LW297" i="2"/>
  <c r="LW298" i="2"/>
  <c r="LW299" i="2"/>
  <c r="LW301" i="2"/>
  <c r="LW303" i="2"/>
  <c r="LW304" i="2"/>
  <c r="LW305" i="2"/>
  <c r="LW306" i="2"/>
  <c r="LW307" i="2"/>
  <c r="LW308" i="2"/>
  <c r="LV297" i="2"/>
  <c r="LV298" i="2"/>
  <c r="LV299" i="2"/>
  <c r="LV301" i="2"/>
  <c r="LV303" i="2"/>
  <c r="LV304" i="2"/>
  <c r="LV305" i="2"/>
  <c r="LV306" i="2"/>
  <c r="LV307" i="2"/>
  <c r="LV308" i="2"/>
  <c r="LU297" i="2"/>
  <c r="LU298" i="2"/>
  <c r="LU299" i="2"/>
  <c r="LU301" i="2"/>
  <c r="LU303" i="2"/>
  <c r="LU304" i="2"/>
  <c r="LU305" i="2"/>
  <c r="LU306" i="2"/>
  <c r="LU307" i="2"/>
  <c r="LU308" i="2"/>
  <c r="LT297" i="2"/>
  <c r="LT298" i="2"/>
  <c r="LT299" i="2"/>
  <c r="LT301" i="2"/>
  <c r="LT303" i="2"/>
  <c r="LT304" i="2"/>
  <c r="LT305" i="2"/>
  <c r="LT306" i="2"/>
  <c r="LT307" i="2"/>
  <c r="LT308" i="2"/>
  <c r="LS297" i="2"/>
  <c r="LS298" i="2"/>
  <c r="LS299" i="2"/>
  <c r="LS301" i="2"/>
  <c r="LS303" i="2"/>
  <c r="LS304" i="2"/>
  <c r="LS305" i="2"/>
  <c r="LS306" i="2"/>
  <c r="LS307" i="2"/>
  <c r="LS308" i="2"/>
  <c r="LR297" i="2"/>
  <c r="LR298" i="2"/>
  <c r="LR299" i="2"/>
  <c r="LR301" i="2"/>
  <c r="LR303" i="2"/>
  <c r="LR304" i="2"/>
  <c r="LR305" i="2"/>
  <c r="LR306" i="2"/>
  <c r="LR307" i="2"/>
  <c r="LR308" i="2"/>
  <c r="LQ297" i="2"/>
  <c r="LQ298" i="2"/>
  <c r="LQ299" i="2"/>
  <c r="LQ301" i="2"/>
  <c r="LQ303" i="2"/>
  <c r="LQ304" i="2"/>
  <c r="LQ305" i="2"/>
  <c r="LQ306" i="2"/>
  <c r="LQ307" i="2"/>
  <c r="LQ308" i="2"/>
  <c r="LP297" i="2"/>
  <c r="LP298" i="2"/>
  <c r="LP299" i="2"/>
  <c r="LP301" i="2"/>
  <c r="LP303" i="2"/>
  <c r="LP304" i="2"/>
  <c r="LP305" i="2"/>
  <c r="LP306" i="2"/>
  <c r="LP307" i="2"/>
  <c r="LP308" i="2"/>
  <c r="LO297" i="2"/>
  <c r="LO298" i="2"/>
  <c r="LO299" i="2"/>
  <c r="LO301" i="2"/>
  <c r="LO303" i="2"/>
  <c r="LO304" i="2"/>
  <c r="LO305" i="2"/>
  <c r="LO306" i="2"/>
  <c r="LO307" i="2"/>
  <c r="LO308" i="2"/>
  <c r="LN297" i="2"/>
  <c r="LN298" i="2"/>
  <c r="LN299" i="2"/>
  <c r="LN301" i="2"/>
  <c r="LN303" i="2"/>
  <c r="LN304" i="2"/>
  <c r="LN305" i="2"/>
  <c r="LN306" i="2"/>
  <c r="LN307" i="2"/>
  <c r="LN308" i="2"/>
  <c r="LM297" i="2"/>
  <c r="LM298" i="2"/>
  <c r="LM299" i="2"/>
  <c r="LM301" i="2"/>
  <c r="LM303" i="2"/>
  <c r="LM304" i="2"/>
  <c r="LM305" i="2"/>
  <c r="LM306" i="2"/>
  <c r="LM307" i="2"/>
  <c r="LM308" i="2"/>
  <c r="LL297" i="2"/>
  <c r="LL298" i="2"/>
  <c r="LL299" i="2"/>
  <c r="LL301" i="2"/>
  <c r="LL303" i="2"/>
  <c r="LL304" i="2"/>
  <c r="LL305" i="2"/>
  <c r="LL306" i="2"/>
  <c r="LL307" i="2"/>
  <c r="LL308" i="2"/>
  <c r="LK297" i="2"/>
  <c r="LK298" i="2"/>
  <c r="LK299" i="2"/>
  <c r="LK301" i="2"/>
  <c r="LK303" i="2"/>
  <c r="LK304" i="2"/>
  <c r="LK305" i="2"/>
  <c r="LK306" i="2"/>
  <c r="LK307" i="2"/>
  <c r="LK308" i="2"/>
  <c r="LJ297" i="2"/>
  <c r="LJ298" i="2"/>
  <c r="LJ299" i="2"/>
  <c r="LJ301" i="2"/>
  <c r="LJ303" i="2"/>
  <c r="LJ304" i="2"/>
  <c r="LJ305" i="2"/>
  <c r="LJ306" i="2"/>
  <c r="LJ307" i="2"/>
  <c r="LJ308" i="2"/>
  <c r="LI297" i="2"/>
  <c r="LI298" i="2"/>
  <c r="LI299" i="2"/>
  <c r="LI301" i="2"/>
  <c r="LI303" i="2"/>
  <c r="LI304" i="2"/>
  <c r="LI305" i="2"/>
  <c r="LI306" i="2"/>
  <c r="LI307" i="2"/>
  <c r="LI308" i="2"/>
  <c r="LH297" i="2"/>
  <c r="LH298" i="2"/>
  <c r="LH299" i="2"/>
  <c r="LH301" i="2"/>
  <c r="LH303" i="2"/>
  <c r="LH304" i="2"/>
  <c r="LH305" i="2"/>
  <c r="LH306" i="2"/>
  <c r="LH307" i="2"/>
  <c r="LH308" i="2"/>
  <c r="LG297" i="2"/>
  <c r="LG298" i="2"/>
  <c r="LG299" i="2"/>
  <c r="LG301" i="2"/>
  <c r="LG303" i="2"/>
  <c r="LG304" i="2"/>
  <c r="LG305" i="2"/>
  <c r="LG306" i="2"/>
  <c r="LG307" i="2"/>
  <c r="LG308" i="2"/>
  <c r="LF297" i="2"/>
  <c r="LF298" i="2"/>
  <c r="LF299" i="2"/>
  <c r="LF301" i="2"/>
  <c r="LF303" i="2"/>
  <c r="LF304" i="2"/>
  <c r="LF305" i="2"/>
  <c r="LF306" i="2"/>
  <c r="LF307" i="2"/>
  <c r="LF308" i="2"/>
  <c r="LE297" i="2"/>
  <c r="LE298" i="2"/>
  <c r="LE299" i="2"/>
  <c r="LE301" i="2"/>
  <c r="LE303" i="2"/>
  <c r="LE304" i="2"/>
  <c r="LE305" i="2"/>
  <c r="LE306" i="2"/>
  <c r="LE307" i="2"/>
  <c r="LE308" i="2"/>
  <c r="LD297" i="2"/>
  <c r="LD298" i="2"/>
  <c r="LD299" i="2"/>
  <c r="LD301" i="2"/>
  <c r="LD303" i="2"/>
  <c r="LD304" i="2"/>
  <c r="LD305" i="2"/>
  <c r="LD306" i="2"/>
  <c r="LD307" i="2"/>
  <c r="LD308" i="2"/>
  <c r="LC297" i="2"/>
  <c r="LC298" i="2"/>
  <c r="LC299" i="2"/>
  <c r="LC301" i="2"/>
  <c r="LC303" i="2"/>
  <c r="LC304" i="2"/>
  <c r="LC305" i="2"/>
  <c r="LC306" i="2"/>
  <c r="LC307" i="2"/>
  <c r="LC308" i="2"/>
  <c r="LB297" i="2"/>
  <c r="LB298" i="2"/>
  <c r="LB299" i="2"/>
  <c r="LB301" i="2"/>
  <c r="LB303" i="2"/>
  <c r="LB304" i="2"/>
  <c r="LB305" i="2"/>
  <c r="LB306" i="2"/>
  <c r="LB307" i="2"/>
  <c r="LB308" i="2"/>
  <c r="LA297" i="2"/>
  <c r="LA298" i="2"/>
  <c r="LA299" i="2"/>
  <c r="LA301" i="2"/>
  <c r="LA303" i="2"/>
  <c r="LA304" i="2"/>
  <c r="LA305" i="2"/>
  <c r="LA306" i="2"/>
  <c r="LA307" i="2"/>
  <c r="LA308" i="2"/>
  <c r="KZ297" i="2"/>
  <c r="KZ298" i="2"/>
  <c r="KZ299" i="2"/>
  <c r="KZ301" i="2"/>
  <c r="KZ303" i="2"/>
  <c r="KZ304" i="2"/>
  <c r="KZ305" i="2"/>
  <c r="KZ306" i="2"/>
  <c r="KZ307" i="2"/>
  <c r="KZ308" i="2"/>
  <c r="KY297" i="2"/>
  <c r="KY298" i="2"/>
  <c r="KY299" i="2"/>
  <c r="KY301" i="2"/>
  <c r="KY303" i="2"/>
  <c r="KY304" i="2"/>
  <c r="KY305" i="2"/>
  <c r="KY306" i="2"/>
  <c r="KY307" i="2"/>
  <c r="KY308" i="2"/>
  <c r="KX297" i="2"/>
  <c r="KX298" i="2"/>
  <c r="KX299" i="2"/>
  <c r="KX301" i="2"/>
  <c r="KX303" i="2"/>
  <c r="KX304" i="2"/>
  <c r="KX305" i="2"/>
  <c r="KX306" i="2"/>
  <c r="KX307" i="2"/>
  <c r="KX308" i="2"/>
  <c r="KW297" i="2"/>
  <c r="KW298" i="2"/>
  <c r="KW299" i="2"/>
  <c r="KW301" i="2"/>
  <c r="KW303" i="2"/>
  <c r="KW304" i="2"/>
  <c r="KW305" i="2"/>
  <c r="KW306" i="2"/>
  <c r="KW307" i="2"/>
  <c r="KW308" i="2"/>
  <c r="KV297" i="2"/>
  <c r="KV298" i="2"/>
  <c r="KV299" i="2"/>
  <c r="KV301" i="2"/>
  <c r="KV303" i="2"/>
  <c r="KV304" i="2"/>
  <c r="KV305" i="2"/>
  <c r="KV306" i="2"/>
  <c r="KV307" i="2"/>
  <c r="KV308" i="2"/>
  <c r="KU297" i="2"/>
  <c r="KU298" i="2"/>
  <c r="KU299" i="2"/>
  <c r="KU301" i="2"/>
  <c r="KU303" i="2"/>
  <c r="KU304" i="2"/>
  <c r="KU305" i="2"/>
  <c r="KU306" i="2"/>
  <c r="KU307" i="2"/>
  <c r="KU308" i="2"/>
  <c r="KT297" i="2"/>
  <c r="KT298" i="2"/>
  <c r="KT299" i="2"/>
  <c r="KT301" i="2"/>
  <c r="KT303" i="2"/>
  <c r="KT304" i="2"/>
  <c r="KT305" i="2"/>
  <c r="KT306" i="2"/>
  <c r="KT307" i="2"/>
  <c r="KT308" i="2"/>
  <c r="KS297" i="2"/>
  <c r="KS298" i="2"/>
  <c r="KS299" i="2"/>
  <c r="KS301" i="2"/>
  <c r="KS303" i="2"/>
  <c r="KS304" i="2"/>
  <c r="KS305" i="2"/>
  <c r="KS306" i="2"/>
  <c r="KS307" i="2"/>
  <c r="KS308" i="2"/>
  <c r="KR297" i="2"/>
  <c r="KR298" i="2"/>
  <c r="KR299" i="2"/>
  <c r="KR301" i="2"/>
  <c r="KR303" i="2"/>
  <c r="KR304" i="2"/>
  <c r="KR305" i="2"/>
  <c r="KR306" i="2"/>
  <c r="KR307" i="2"/>
  <c r="KR308" i="2"/>
  <c r="KQ297" i="2"/>
  <c r="KQ298" i="2"/>
  <c r="KQ299" i="2"/>
  <c r="KQ301" i="2"/>
  <c r="KQ303" i="2"/>
  <c r="KQ304" i="2"/>
  <c r="KQ305" i="2"/>
  <c r="KQ306" i="2"/>
  <c r="KQ307" i="2"/>
  <c r="KQ308" i="2"/>
  <c r="KP297" i="2"/>
  <c r="KP298" i="2"/>
  <c r="KP299" i="2"/>
  <c r="KP301" i="2"/>
  <c r="KP303" i="2"/>
  <c r="KP304" i="2"/>
  <c r="KP305" i="2"/>
  <c r="KP306" i="2"/>
  <c r="KP307" i="2"/>
  <c r="KP308" i="2"/>
  <c r="KO297" i="2"/>
  <c r="KO298" i="2"/>
  <c r="KO299" i="2"/>
  <c r="KO301" i="2"/>
  <c r="KO303" i="2"/>
  <c r="KO304" i="2"/>
  <c r="KO305" i="2"/>
  <c r="KO306" i="2"/>
  <c r="KO307" i="2"/>
  <c r="KO308" i="2"/>
  <c r="KN297" i="2"/>
  <c r="KN298" i="2"/>
  <c r="KN299" i="2"/>
  <c r="KN301" i="2"/>
  <c r="KN303" i="2"/>
  <c r="KN304" i="2"/>
  <c r="KN305" i="2"/>
  <c r="KN306" i="2"/>
  <c r="KN307" i="2"/>
  <c r="KN308" i="2"/>
  <c r="KM297" i="2"/>
  <c r="KM298" i="2"/>
  <c r="KM299" i="2"/>
  <c r="KM301" i="2"/>
  <c r="KM303" i="2"/>
  <c r="KM304" i="2"/>
  <c r="KM305" i="2"/>
  <c r="KM306" i="2"/>
  <c r="KM307" i="2"/>
  <c r="KM308" i="2"/>
  <c r="KL297" i="2"/>
  <c r="KL298" i="2"/>
  <c r="KL299" i="2"/>
  <c r="KL301" i="2"/>
  <c r="KL303" i="2"/>
  <c r="KL304" i="2"/>
  <c r="KL305" i="2"/>
  <c r="KL306" i="2"/>
  <c r="KL307" i="2"/>
  <c r="KL308" i="2"/>
  <c r="KK297" i="2"/>
  <c r="KK298" i="2"/>
  <c r="KK299" i="2"/>
  <c r="KK301" i="2"/>
  <c r="KK303" i="2"/>
  <c r="KK304" i="2"/>
  <c r="KK305" i="2"/>
  <c r="KK306" i="2"/>
  <c r="KK307" i="2"/>
  <c r="KK308" i="2"/>
  <c r="KJ297" i="2"/>
  <c r="KJ298" i="2"/>
  <c r="KJ299" i="2"/>
  <c r="KJ301" i="2"/>
  <c r="KJ303" i="2"/>
  <c r="KJ304" i="2"/>
  <c r="KJ305" i="2"/>
  <c r="KJ306" i="2"/>
  <c r="KJ307" i="2"/>
  <c r="KJ308" i="2"/>
  <c r="KI297" i="2"/>
  <c r="KI298" i="2"/>
  <c r="KI299" i="2"/>
  <c r="KI301" i="2"/>
  <c r="KI303" i="2"/>
  <c r="KI304" i="2"/>
  <c r="KI305" i="2"/>
  <c r="KI306" i="2"/>
  <c r="KI307" i="2"/>
  <c r="KI308" i="2"/>
  <c r="KH297" i="2"/>
  <c r="KH298" i="2"/>
  <c r="KH299" i="2"/>
  <c r="KH301" i="2"/>
  <c r="KH303" i="2"/>
  <c r="KH304" i="2"/>
  <c r="KH305" i="2"/>
  <c r="KH306" i="2"/>
  <c r="KH307" i="2"/>
  <c r="KH308" i="2"/>
  <c r="KG297" i="2"/>
  <c r="KG298" i="2"/>
  <c r="KG299" i="2"/>
  <c r="KG301" i="2"/>
  <c r="KG303" i="2"/>
  <c r="KG304" i="2"/>
  <c r="KG305" i="2"/>
  <c r="KG306" i="2"/>
  <c r="KG307" i="2"/>
  <c r="KG308" i="2"/>
  <c r="KF297" i="2"/>
  <c r="KF298" i="2"/>
  <c r="KF299" i="2"/>
  <c r="KF301" i="2"/>
  <c r="KF303" i="2"/>
  <c r="KF304" i="2"/>
  <c r="KF305" i="2"/>
  <c r="KF306" i="2"/>
  <c r="KF307" i="2"/>
  <c r="KF308" i="2"/>
  <c r="KE297" i="2"/>
  <c r="KE298" i="2"/>
  <c r="KE299" i="2"/>
  <c r="KE301" i="2"/>
  <c r="KE303" i="2"/>
  <c r="KE304" i="2"/>
  <c r="KE305" i="2"/>
  <c r="KE306" i="2"/>
  <c r="KE307" i="2"/>
  <c r="KE308" i="2"/>
  <c r="KD297" i="2"/>
  <c r="KD298" i="2"/>
  <c r="KD299" i="2"/>
  <c r="KD301" i="2"/>
  <c r="KD303" i="2"/>
  <c r="KD304" i="2"/>
  <c r="KD305" i="2"/>
  <c r="KD306" i="2"/>
  <c r="KD307" i="2"/>
  <c r="KD308" i="2"/>
  <c r="KC297" i="2"/>
  <c r="KC298" i="2"/>
  <c r="KC299" i="2"/>
  <c r="KC301" i="2"/>
  <c r="KC303" i="2"/>
  <c r="KC304" i="2"/>
  <c r="KC305" i="2"/>
  <c r="KC306" i="2"/>
  <c r="KC307" i="2"/>
  <c r="KC308" i="2"/>
  <c r="KB297" i="2"/>
  <c r="KB298" i="2"/>
  <c r="KB299" i="2"/>
  <c r="KB301" i="2"/>
  <c r="KB303" i="2"/>
  <c r="KB304" i="2"/>
  <c r="KB305" i="2"/>
  <c r="KB306" i="2"/>
  <c r="KB307" i="2"/>
  <c r="KB308" i="2"/>
  <c r="KA297" i="2"/>
  <c r="KA298" i="2"/>
  <c r="KA299" i="2"/>
  <c r="KA301" i="2"/>
  <c r="KA303" i="2"/>
  <c r="KA304" i="2"/>
  <c r="KA305" i="2"/>
  <c r="KA306" i="2"/>
  <c r="KA307" i="2"/>
  <c r="KA308" i="2"/>
  <c r="JZ297" i="2"/>
  <c r="JZ298" i="2"/>
  <c r="JZ299" i="2"/>
  <c r="JZ301" i="2"/>
  <c r="JZ303" i="2"/>
  <c r="JZ304" i="2"/>
  <c r="JZ305" i="2"/>
  <c r="JZ306" i="2"/>
  <c r="JZ307" i="2"/>
  <c r="JZ308" i="2"/>
  <c r="JY297" i="2"/>
  <c r="JY298" i="2"/>
  <c r="JY299" i="2"/>
  <c r="JY301" i="2"/>
  <c r="JY303" i="2"/>
  <c r="JY304" i="2"/>
  <c r="JY305" i="2"/>
  <c r="JY306" i="2"/>
  <c r="JY307" i="2"/>
  <c r="JY308" i="2"/>
  <c r="JX297" i="2"/>
  <c r="JX298" i="2"/>
  <c r="JX299" i="2"/>
  <c r="JX301" i="2"/>
  <c r="JX303" i="2"/>
  <c r="JX304" i="2"/>
  <c r="JX305" i="2"/>
  <c r="JX306" i="2"/>
  <c r="JX307" i="2"/>
  <c r="JX308" i="2"/>
  <c r="JW297" i="2"/>
  <c r="JW298" i="2"/>
  <c r="JW299" i="2"/>
  <c r="JW301" i="2"/>
  <c r="JW303" i="2"/>
  <c r="JW304" i="2"/>
  <c r="JW305" i="2"/>
  <c r="JW306" i="2"/>
  <c r="JW307" i="2"/>
  <c r="JW308" i="2"/>
  <c r="JV297" i="2"/>
  <c r="JV298" i="2"/>
  <c r="JV299" i="2"/>
  <c r="JV301" i="2"/>
  <c r="JV303" i="2"/>
  <c r="JV304" i="2"/>
  <c r="JV305" i="2"/>
  <c r="JV306" i="2"/>
  <c r="JV307" i="2"/>
  <c r="JV308" i="2"/>
  <c r="JU297" i="2"/>
  <c r="JU298" i="2"/>
  <c r="JU299" i="2"/>
  <c r="JU301" i="2"/>
  <c r="JU303" i="2"/>
  <c r="JU304" i="2"/>
  <c r="JU305" i="2"/>
  <c r="JU306" i="2"/>
  <c r="JU307" i="2"/>
  <c r="JU308" i="2"/>
  <c r="JT297" i="2"/>
  <c r="JT298" i="2"/>
  <c r="JT299" i="2"/>
  <c r="JT301" i="2"/>
  <c r="JT303" i="2"/>
  <c r="JT304" i="2"/>
  <c r="JT305" i="2"/>
  <c r="JT306" i="2"/>
  <c r="JT307" i="2"/>
  <c r="JT308" i="2"/>
  <c r="JS297" i="2"/>
  <c r="JS298" i="2"/>
  <c r="JS299" i="2"/>
  <c r="JS301" i="2"/>
  <c r="JS303" i="2"/>
  <c r="JS304" i="2"/>
  <c r="JS305" i="2"/>
  <c r="JS306" i="2"/>
  <c r="JS307" i="2"/>
  <c r="JS308" i="2"/>
  <c r="JR297" i="2"/>
  <c r="JR298" i="2"/>
  <c r="JR299" i="2"/>
  <c r="JR301" i="2"/>
  <c r="JR303" i="2"/>
  <c r="JR304" i="2"/>
  <c r="JR305" i="2"/>
  <c r="JR306" i="2"/>
  <c r="JR307" i="2"/>
  <c r="JR308" i="2"/>
  <c r="JQ297" i="2"/>
  <c r="JQ298" i="2"/>
  <c r="JQ299" i="2"/>
  <c r="JQ301" i="2"/>
  <c r="JQ303" i="2"/>
  <c r="JQ304" i="2"/>
  <c r="JQ305" i="2"/>
  <c r="JQ306" i="2"/>
  <c r="JQ307" i="2"/>
  <c r="JQ308" i="2"/>
  <c r="JP297" i="2"/>
  <c r="JP298" i="2"/>
  <c r="JP299" i="2"/>
  <c r="JP301" i="2"/>
  <c r="JP303" i="2"/>
  <c r="JP304" i="2"/>
  <c r="JP305" i="2"/>
  <c r="JP306" i="2"/>
  <c r="JP307" i="2"/>
  <c r="JP308" i="2"/>
  <c r="JO297" i="2"/>
  <c r="JO298" i="2"/>
  <c r="JO299" i="2"/>
  <c r="JO301" i="2"/>
  <c r="JO303" i="2"/>
  <c r="JO304" i="2"/>
  <c r="JO305" i="2"/>
  <c r="JO306" i="2"/>
  <c r="JO307" i="2"/>
  <c r="JO308" i="2"/>
  <c r="JN297" i="2"/>
  <c r="JN298" i="2"/>
  <c r="JN299" i="2"/>
  <c r="JN301" i="2"/>
  <c r="JN303" i="2"/>
  <c r="JN304" i="2"/>
  <c r="JN305" i="2"/>
  <c r="JN306" i="2"/>
  <c r="JN307" i="2"/>
  <c r="JN308" i="2"/>
  <c r="JM297" i="2"/>
  <c r="JM298" i="2"/>
  <c r="JM299" i="2"/>
  <c r="JM301" i="2"/>
  <c r="JM303" i="2"/>
  <c r="JM304" i="2"/>
  <c r="JM305" i="2"/>
  <c r="JM306" i="2"/>
  <c r="JM307" i="2"/>
  <c r="JM308" i="2"/>
  <c r="JL297" i="2"/>
  <c r="JL298" i="2"/>
  <c r="JL299" i="2"/>
  <c r="JL301" i="2"/>
  <c r="JL303" i="2"/>
  <c r="JL304" i="2"/>
  <c r="JL305" i="2"/>
  <c r="JL306" i="2"/>
  <c r="JL307" i="2"/>
  <c r="JL308" i="2"/>
  <c r="JK297" i="2"/>
  <c r="JK298" i="2"/>
  <c r="JK299" i="2"/>
  <c r="JK301" i="2"/>
  <c r="JK303" i="2"/>
  <c r="JK304" i="2"/>
  <c r="JK305" i="2"/>
  <c r="JK306" i="2"/>
  <c r="JK307" i="2"/>
  <c r="JK308" i="2"/>
  <c r="JJ297" i="2"/>
  <c r="JJ298" i="2"/>
  <c r="JJ299" i="2"/>
  <c r="JJ301" i="2"/>
  <c r="JJ303" i="2"/>
  <c r="JJ304" i="2"/>
  <c r="JJ305" i="2"/>
  <c r="JJ306" i="2"/>
  <c r="JJ307" i="2"/>
  <c r="JJ308" i="2"/>
  <c r="JI297" i="2"/>
  <c r="JI298" i="2"/>
  <c r="JI299" i="2"/>
  <c r="JI301" i="2"/>
  <c r="JI303" i="2"/>
  <c r="JI304" i="2"/>
  <c r="JI305" i="2"/>
  <c r="JI306" i="2"/>
  <c r="JI307" i="2"/>
  <c r="JI308" i="2"/>
  <c r="JH297" i="2"/>
  <c r="JH298" i="2"/>
  <c r="JH299" i="2"/>
  <c r="JH301" i="2"/>
  <c r="JH303" i="2"/>
  <c r="JH304" i="2"/>
  <c r="JH305" i="2"/>
  <c r="JH306" i="2"/>
  <c r="JH307" i="2"/>
  <c r="JH308" i="2"/>
  <c r="JG297" i="2"/>
  <c r="JG298" i="2"/>
  <c r="JG299" i="2"/>
  <c r="JG301" i="2"/>
  <c r="JG303" i="2"/>
  <c r="JG304" i="2"/>
  <c r="JG305" i="2"/>
  <c r="JG306" i="2"/>
  <c r="JG307" i="2"/>
  <c r="JG308" i="2"/>
  <c r="JF297" i="2"/>
  <c r="JF298" i="2"/>
  <c r="JF299" i="2"/>
  <c r="JF301" i="2"/>
  <c r="JF303" i="2"/>
  <c r="JF304" i="2"/>
  <c r="JF305" i="2"/>
  <c r="JF306" i="2"/>
  <c r="JF307" i="2"/>
  <c r="JF308" i="2"/>
  <c r="JE297" i="2"/>
  <c r="JE298" i="2"/>
  <c r="JE299" i="2"/>
  <c r="JE301" i="2"/>
  <c r="JE303" i="2"/>
  <c r="JE304" i="2"/>
  <c r="JE305" i="2"/>
  <c r="JE306" i="2"/>
  <c r="JE307" i="2"/>
  <c r="JE308" i="2"/>
  <c r="JD297" i="2"/>
  <c r="JD298" i="2"/>
  <c r="JD299" i="2"/>
  <c r="JD301" i="2"/>
  <c r="JD303" i="2"/>
  <c r="JD304" i="2"/>
  <c r="JD305" i="2"/>
  <c r="JD306" i="2"/>
  <c r="JD307" i="2"/>
  <c r="JD308" i="2"/>
  <c r="JC297" i="2"/>
  <c r="JC298" i="2"/>
  <c r="JC299" i="2"/>
  <c r="JC301" i="2"/>
  <c r="JC303" i="2"/>
  <c r="JC304" i="2"/>
  <c r="JC305" i="2"/>
  <c r="JC306" i="2"/>
  <c r="JC307" i="2"/>
  <c r="JC308" i="2"/>
  <c r="JB297" i="2"/>
  <c r="JB298" i="2"/>
  <c r="JB299" i="2"/>
  <c r="JB301" i="2"/>
  <c r="JB303" i="2"/>
  <c r="JB304" i="2"/>
  <c r="JB305" i="2"/>
  <c r="JB306" i="2"/>
  <c r="JB307" i="2"/>
  <c r="JB308" i="2"/>
  <c r="JA297" i="2"/>
  <c r="JA298" i="2"/>
  <c r="JA299" i="2"/>
  <c r="JA301" i="2"/>
  <c r="JA303" i="2"/>
  <c r="JA304" i="2"/>
  <c r="JA305" i="2"/>
  <c r="JA306" i="2"/>
  <c r="JA307" i="2"/>
  <c r="JA308" i="2"/>
  <c r="IZ297" i="2"/>
  <c r="IZ298" i="2"/>
  <c r="IZ299" i="2"/>
  <c r="IZ301" i="2"/>
  <c r="IZ303" i="2"/>
  <c r="IZ304" i="2"/>
  <c r="IZ305" i="2"/>
  <c r="IZ306" i="2"/>
  <c r="IZ307" i="2"/>
  <c r="IZ308" i="2"/>
  <c r="IY297" i="2"/>
  <c r="IY298" i="2"/>
  <c r="IY299" i="2"/>
  <c r="IY301" i="2"/>
  <c r="IY303" i="2"/>
  <c r="IY304" i="2"/>
  <c r="IY305" i="2"/>
  <c r="IY306" i="2"/>
  <c r="IY307" i="2"/>
  <c r="IY308" i="2"/>
  <c r="IX297" i="2"/>
  <c r="IX298" i="2"/>
  <c r="IX299" i="2"/>
  <c r="IX301" i="2"/>
  <c r="IX303" i="2"/>
  <c r="IX304" i="2"/>
  <c r="IX305" i="2"/>
  <c r="IX306" i="2"/>
  <c r="IX307" i="2"/>
  <c r="IX308" i="2"/>
  <c r="IW297" i="2"/>
  <c r="IW298" i="2"/>
  <c r="IW299" i="2"/>
  <c r="IW301" i="2"/>
  <c r="IW303" i="2"/>
  <c r="IW304" i="2"/>
  <c r="IW305" i="2"/>
  <c r="IW306" i="2"/>
  <c r="IW307" i="2"/>
  <c r="IW308" i="2"/>
  <c r="IV297" i="2"/>
  <c r="IV298" i="2"/>
  <c r="IV299" i="2"/>
  <c r="IV301" i="2"/>
  <c r="IV303" i="2"/>
  <c r="IV304" i="2"/>
  <c r="IV305" i="2"/>
  <c r="IV306" i="2"/>
  <c r="IV307" i="2"/>
  <c r="IV308" i="2"/>
  <c r="IU297" i="2"/>
  <c r="IU298" i="2"/>
  <c r="IU299" i="2"/>
  <c r="IU301" i="2"/>
  <c r="IU303" i="2"/>
  <c r="IU304" i="2"/>
  <c r="IU305" i="2"/>
  <c r="IU306" i="2"/>
  <c r="IU307" i="2"/>
  <c r="IU308" i="2"/>
  <c r="IT297" i="2"/>
  <c r="IT298" i="2"/>
  <c r="IT299" i="2"/>
  <c r="IT301" i="2"/>
  <c r="IT303" i="2"/>
  <c r="IT304" i="2"/>
  <c r="IT305" i="2"/>
  <c r="IT306" i="2"/>
  <c r="IT307" i="2"/>
  <c r="IT308" i="2"/>
  <c r="IS297" i="2"/>
  <c r="IS298" i="2"/>
  <c r="IS299" i="2"/>
  <c r="IS301" i="2"/>
  <c r="IS303" i="2"/>
  <c r="IS304" i="2"/>
  <c r="IS305" i="2"/>
  <c r="IS306" i="2"/>
  <c r="IS307" i="2"/>
  <c r="IS308" i="2"/>
  <c r="IR297" i="2"/>
  <c r="IR298" i="2"/>
  <c r="IR299" i="2"/>
  <c r="IR301" i="2"/>
  <c r="IR303" i="2"/>
  <c r="IR304" i="2"/>
  <c r="IR305" i="2"/>
  <c r="IR306" i="2"/>
  <c r="IR307" i="2"/>
  <c r="IR308" i="2"/>
  <c r="IQ297" i="2"/>
  <c r="IQ298" i="2"/>
  <c r="IQ299" i="2"/>
  <c r="IQ301" i="2"/>
  <c r="IQ303" i="2"/>
  <c r="IQ304" i="2"/>
  <c r="IQ305" i="2"/>
  <c r="IQ306" i="2"/>
  <c r="IQ307" i="2"/>
  <c r="IQ308" i="2"/>
  <c r="IP297" i="2"/>
  <c r="IP298" i="2"/>
  <c r="IP299" i="2"/>
  <c r="IP301" i="2"/>
  <c r="IP303" i="2"/>
  <c r="IP304" i="2"/>
  <c r="IP305" i="2"/>
  <c r="IP306" i="2"/>
  <c r="IP307" i="2"/>
  <c r="IP308" i="2"/>
  <c r="IO297" i="2"/>
  <c r="IO298" i="2"/>
  <c r="IO299" i="2"/>
  <c r="IO301" i="2"/>
  <c r="IO303" i="2"/>
  <c r="IO304" i="2"/>
  <c r="IO305" i="2"/>
  <c r="IO306" i="2"/>
  <c r="IO307" i="2"/>
  <c r="IO308" i="2"/>
  <c r="IN297" i="2"/>
  <c r="IN298" i="2"/>
  <c r="IN299" i="2"/>
  <c r="IN301" i="2"/>
  <c r="IN303" i="2"/>
  <c r="IN304" i="2"/>
  <c r="IN305" i="2"/>
  <c r="IN306" i="2"/>
  <c r="IN307" i="2"/>
  <c r="IN308" i="2"/>
  <c r="IM297" i="2"/>
  <c r="IM298" i="2"/>
  <c r="IM299" i="2"/>
  <c r="IM301" i="2"/>
  <c r="IM303" i="2"/>
  <c r="IM304" i="2"/>
  <c r="IM305" i="2"/>
  <c r="IM306" i="2"/>
  <c r="IM307" i="2"/>
  <c r="IM308" i="2"/>
  <c r="IL297" i="2"/>
  <c r="IL298" i="2"/>
  <c r="IL299" i="2"/>
  <c r="IL301" i="2"/>
  <c r="IL303" i="2"/>
  <c r="IL304" i="2"/>
  <c r="IL305" i="2"/>
  <c r="IL306" i="2"/>
  <c r="IL307" i="2"/>
  <c r="IL308" i="2"/>
  <c r="IK297" i="2"/>
  <c r="IK298" i="2"/>
  <c r="IK299" i="2"/>
  <c r="IK301" i="2"/>
  <c r="IK303" i="2"/>
  <c r="IK304" i="2"/>
  <c r="IK305" i="2"/>
  <c r="IK306" i="2"/>
  <c r="IK307" i="2"/>
  <c r="IK308" i="2"/>
  <c r="IJ297" i="2"/>
  <c r="IJ298" i="2"/>
  <c r="IJ299" i="2"/>
  <c r="IJ301" i="2"/>
  <c r="IJ303" i="2"/>
  <c r="IJ304" i="2"/>
  <c r="IJ305" i="2"/>
  <c r="IJ306" i="2"/>
  <c r="IJ307" i="2"/>
  <c r="IJ308" i="2"/>
  <c r="II297" i="2"/>
  <c r="II298" i="2"/>
  <c r="II299" i="2"/>
  <c r="II301" i="2"/>
  <c r="II303" i="2"/>
  <c r="II304" i="2"/>
  <c r="II305" i="2"/>
  <c r="II306" i="2"/>
  <c r="II307" i="2"/>
  <c r="II308" i="2"/>
  <c r="IH297" i="2"/>
  <c r="IH298" i="2"/>
  <c r="IH299" i="2"/>
  <c r="IH301" i="2"/>
  <c r="IH303" i="2"/>
  <c r="IH304" i="2"/>
  <c r="IH305" i="2"/>
  <c r="IH306" i="2"/>
  <c r="IH307" i="2"/>
  <c r="IH308" i="2"/>
  <c r="IG297" i="2"/>
  <c r="IG298" i="2"/>
  <c r="IG299" i="2"/>
  <c r="IG301" i="2"/>
  <c r="IG303" i="2"/>
  <c r="IG304" i="2"/>
  <c r="IG305" i="2"/>
  <c r="IG306" i="2"/>
  <c r="IG307" i="2"/>
  <c r="IG308" i="2"/>
  <c r="IF297" i="2"/>
  <c r="IF298" i="2"/>
  <c r="IF299" i="2"/>
  <c r="IF301" i="2"/>
  <c r="IF303" i="2"/>
  <c r="IF304" i="2"/>
  <c r="IF305" i="2"/>
  <c r="IF306" i="2"/>
  <c r="IF307" i="2"/>
  <c r="IF308" i="2"/>
  <c r="IE297" i="2"/>
  <c r="IE298" i="2"/>
  <c r="IE299" i="2"/>
  <c r="IE301" i="2"/>
  <c r="IE303" i="2"/>
  <c r="IE304" i="2"/>
  <c r="IE305" i="2"/>
  <c r="IE306" i="2"/>
  <c r="IE307" i="2"/>
  <c r="IE308" i="2"/>
  <c r="ID297" i="2"/>
  <c r="ID298" i="2"/>
  <c r="ID299" i="2"/>
  <c r="ID301" i="2"/>
  <c r="ID303" i="2"/>
  <c r="ID304" i="2"/>
  <c r="ID305" i="2"/>
  <c r="ID306" i="2"/>
  <c r="ID307" i="2"/>
  <c r="ID308" i="2"/>
  <c r="IC297" i="2"/>
  <c r="IC298" i="2"/>
  <c r="IC299" i="2"/>
  <c r="IC301" i="2"/>
  <c r="IC303" i="2"/>
  <c r="IC304" i="2"/>
  <c r="IC305" i="2"/>
  <c r="IC306" i="2"/>
  <c r="IC307" i="2"/>
  <c r="IC308" i="2"/>
  <c r="IB297" i="2"/>
  <c r="IB298" i="2"/>
  <c r="IB299" i="2"/>
  <c r="IB301" i="2"/>
  <c r="IB303" i="2"/>
  <c r="IB304" i="2"/>
  <c r="IB305" i="2"/>
  <c r="IB306" i="2"/>
  <c r="IB307" i="2"/>
  <c r="IB308" i="2"/>
  <c r="IA297" i="2"/>
  <c r="IA298" i="2"/>
  <c r="IA299" i="2"/>
  <c r="IA301" i="2"/>
  <c r="IA303" i="2"/>
  <c r="IA304" i="2"/>
  <c r="IA305" i="2"/>
  <c r="IA306" i="2"/>
  <c r="IA307" i="2"/>
  <c r="IA308" i="2"/>
  <c r="HZ297" i="2"/>
  <c r="HZ298" i="2"/>
  <c r="HZ299" i="2"/>
  <c r="HZ301" i="2"/>
  <c r="HZ303" i="2"/>
  <c r="HZ304" i="2"/>
  <c r="HZ305" i="2"/>
  <c r="HZ306" i="2"/>
  <c r="HZ307" i="2"/>
  <c r="HZ308" i="2"/>
  <c r="HY297" i="2"/>
  <c r="HY298" i="2"/>
  <c r="HY299" i="2"/>
  <c r="HY301" i="2"/>
  <c r="HY303" i="2"/>
  <c r="HY304" i="2"/>
  <c r="HY305" i="2"/>
  <c r="HY306" i="2"/>
  <c r="HY307" i="2"/>
  <c r="HY308" i="2"/>
  <c r="HX297" i="2"/>
  <c r="HX298" i="2"/>
  <c r="HX299" i="2"/>
  <c r="HX301" i="2"/>
  <c r="HX303" i="2"/>
  <c r="HX304" i="2"/>
  <c r="HX305" i="2"/>
  <c r="HX306" i="2"/>
  <c r="HX307" i="2"/>
  <c r="HX308" i="2"/>
  <c r="HW297" i="2"/>
  <c r="HW298" i="2"/>
  <c r="HW299" i="2"/>
  <c r="HW301" i="2"/>
  <c r="HW303" i="2"/>
  <c r="HW304" i="2"/>
  <c r="HW305" i="2"/>
  <c r="HW306" i="2"/>
  <c r="HW307" i="2"/>
  <c r="HW308" i="2"/>
  <c r="HV297" i="2"/>
  <c r="HV298" i="2"/>
  <c r="HV299" i="2"/>
  <c r="HV301" i="2"/>
  <c r="HV303" i="2"/>
  <c r="HV304" i="2"/>
  <c r="HV305" i="2"/>
  <c r="HV306" i="2"/>
  <c r="HV307" i="2"/>
  <c r="HV308" i="2"/>
  <c r="HU297" i="2"/>
  <c r="HU298" i="2"/>
  <c r="HU299" i="2"/>
  <c r="HU301" i="2"/>
  <c r="HU303" i="2"/>
  <c r="HU304" i="2"/>
  <c r="HU305" i="2"/>
  <c r="HU306" i="2"/>
  <c r="HU307" i="2"/>
  <c r="HU308" i="2"/>
  <c r="HT297" i="2"/>
  <c r="HT298" i="2"/>
  <c r="HT299" i="2"/>
  <c r="HT301" i="2"/>
  <c r="HT303" i="2"/>
  <c r="HT304" i="2"/>
  <c r="HT305" i="2"/>
  <c r="HT306" i="2"/>
  <c r="HT307" i="2"/>
  <c r="HT308" i="2"/>
  <c r="HS297" i="2"/>
  <c r="HS298" i="2"/>
  <c r="HS299" i="2"/>
  <c r="HS301" i="2"/>
  <c r="HS303" i="2"/>
  <c r="HS304" i="2"/>
  <c r="HS305" i="2"/>
  <c r="HS306" i="2"/>
  <c r="HS307" i="2"/>
  <c r="HS308" i="2"/>
  <c r="HR297" i="2"/>
  <c r="HR298" i="2"/>
  <c r="HR299" i="2"/>
  <c r="HR301" i="2"/>
  <c r="HR303" i="2"/>
  <c r="HR304" i="2"/>
  <c r="HR305" i="2"/>
  <c r="HR306" i="2"/>
  <c r="HR307" i="2"/>
  <c r="HR308" i="2"/>
  <c r="HQ297" i="2"/>
  <c r="HQ298" i="2"/>
  <c r="HQ299" i="2"/>
  <c r="HQ301" i="2"/>
  <c r="HQ303" i="2"/>
  <c r="HQ304" i="2"/>
  <c r="HQ305" i="2"/>
  <c r="HQ306" i="2"/>
  <c r="HQ307" i="2"/>
  <c r="HQ308" i="2"/>
  <c r="HP297" i="2"/>
  <c r="HP298" i="2"/>
  <c r="HP299" i="2"/>
  <c r="HP301" i="2"/>
  <c r="HP303" i="2"/>
  <c r="HP304" i="2"/>
  <c r="HP305" i="2"/>
  <c r="HP306" i="2"/>
  <c r="HP307" i="2"/>
  <c r="HP308" i="2"/>
  <c r="HO297" i="2"/>
  <c r="HO298" i="2"/>
  <c r="HO299" i="2"/>
  <c r="HO301" i="2"/>
  <c r="HO303" i="2"/>
  <c r="HO304" i="2"/>
  <c r="HO305" i="2"/>
  <c r="HO306" i="2"/>
  <c r="HO307" i="2"/>
  <c r="HO308" i="2"/>
  <c r="HN297" i="2"/>
  <c r="HN298" i="2"/>
  <c r="HN299" i="2"/>
  <c r="HN301" i="2"/>
  <c r="HN303" i="2"/>
  <c r="HN304" i="2"/>
  <c r="HN305" i="2"/>
  <c r="HN306" i="2"/>
  <c r="HN307" i="2"/>
  <c r="HN308" i="2"/>
  <c r="HM297" i="2"/>
  <c r="HM298" i="2"/>
  <c r="HM299" i="2"/>
  <c r="HM301" i="2"/>
  <c r="HM303" i="2"/>
  <c r="HM304" i="2"/>
  <c r="HM305" i="2"/>
  <c r="HM306" i="2"/>
  <c r="HM307" i="2"/>
  <c r="HM308" i="2"/>
  <c r="HL297" i="2"/>
  <c r="HL298" i="2"/>
  <c r="HL299" i="2"/>
  <c r="HL301" i="2"/>
  <c r="HL303" i="2"/>
  <c r="HL304" i="2"/>
  <c r="HL305" i="2"/>
  <c r="HL306" i="2"/>
  <c r="HL307" i="2"/>
  <c r="HL308" i="2"/>
  <c r="HK297" i="2"/>
  <c r="HK298" i="2"/>
  <c r="HK299" i="2"/>
  <c r="HK301" i="2"/>
  <c r="HK303" i="2"/>
  <c r="HK304" i="2"/>
  <c r="HK305" i="2"/>
  <c r="HK306" i="2"/>
  <c r="HK307" i="2"/>
  <c r="HK308" i="2"/>
  <c r="HJ297" i="2"/>
  <c r="HJ298" i="2"/>
  <c r="HJ299" i="2"/>
  <c r="HJ301" i="2"/>
  <c r="HJ303" i="2"/>
  <c r="HJ304" i="2"/>
  <c r="HJ305" i="2"/>
  <c r="HJ306" i="2"/>
  <c r="HJ307" i="2"/>
  <c r="HJ308" i="2"/>
  <c r="HI297" i="2"/>
  <c r="HI298" i="2"/>
  <c r="HI299" i="2"/>
  <c r="HI301" i="2"/>
  <c r="HI303" i="2"/>
  <c r="HI304" i="2"/>
  <c r="HI305" i="2"/>
  <c r="HI306" i="2"/>
  <c r="HI307" i="2"/>
  <c r="HI308" i="2"/>
  <c r="HH297" i="2"/>
  <c r="HH298" i="2"/>
  <c r="HH299" i="2"/>
  <c r="HH301" i="2"/>
  <c r="HH303" i="2"/>
  <c r="HH304" i="2"/>
  <c r="HH305" i="2"/>
  <c r="HH306" i="2"/>
  <c r="HH307" i="2"/>
  <c r="HH308" i="2"/>
  <c r="HG297" i="2"/>
  <c r="HG298" i="2"/>
  <c r="HG299" i="2"/>
  <c r="HG301" i="2"/>
  <c r="HG303" i="2"/>
  <c r="HG304" i="2"/>
  <c r="HG305" i="2"/>
  <c r="HG306" i="2"/>
  <c r="HG307" i="2"/>
  <c r="HG308" i="2"/>
  <c r="HF297" i="2"/>
  <c r="HF298" i="2"/>
  <c r="HF299" i="2"/>
  <c r="HF301" i="2"/>
  <c r="HF303" i="2"/>
  <c r="HF304" i="2"/>
  <c r="HF305" i="2"/>
  <c r="HF306" i="2"/>
  <c r="HF307" i="2"/>
  <c r="HF308" i="2"/>
  <c r="HE297" i="2"/>
  <c r="HE298" i="2"/>
  <c r="HE299" i="2"/>
  <c r="HE301" i="2"/>
  <c r="HE303" i="2"/>
  <c r="HE304" i="2"/>
  <c r="HE305" i="2"/>
  <c r="HE306" i="2"/>
  <c r="HE307" i="2"/>
  <c r="HE308" i="2"/>
  <c r="HD297" i="2"/>
  <c r="HD298" i="2"/>
  <c r="HD299" i="2"/>
  <c r="HD301" i="2"/>
  <c r="HD303" i="2"/>
  <c r="HD304" i="2"/>
  <c r="HD305" i="2"/>
  <c r="HD306" i="2"/>
  <c r="HD307" i="2"/>
  <c r="HD308" i="2"/>
  <c r="HC297" i="2"/>
  <c r="HC298" i="2"/>
  <c r="HC299" i="2"/>
  <c r="HC301" i="2"/>
  <c r="HC303" i="2"/>
  <c r="HC304" i="2"/>
  <c r="HC305" i="2"/>
  <c r="HC306" i="2"/>
  <c r="HC307" i="2"/>
  <c r="HC308" i="2"/>
  <c r="HB297" i="2"/>
  <c r="HB298" i="2"/>
  <c r="HB299" i="2"/>
  <c r="HB301" i="2"/>
  <c r="HB303" i="2"/>
  <c r="HB304" i="2"/>
  <c r="HB305" i="2"/>
  <c r="HB306" i="2"/>
  <c r="HB307" i="2"/>
  <c r="HB308" i="2"/>
  <c r="HA297" i="2"/>
  <c r="HA298" i="2"/>
  <c r="HA299" i="2"/>
  <c r="HA301" i="2"/>
  <c r="HA303" i="2"/>
  <c r="HA304" i="2"/>
  <c r="HA305" i="2"/>
  <c r="HA306" i="2"/>
  <c r="HA307" i="2"/>
  <c r="HA308" i="2"/>
  <c r="GZ297" i="2"/>
  <c r="GZ298" i="2"/>
  <c r="GZ299" i="2"/>
  <c r="GZ301" i="2"/>
  <c r="GZ303" i="2"/>
  <c r="GZ304" i="2"/>
  <c r="GZ305" i="2"/>
  <c r="GZ306" i="2"/>
  <c r="GZ307" i="2"/>
  <c r="GZ308" i="2"/>
  <c r="GY297" i="2"/>
  <c r="GY298" i="2"/>
  <c r="GY299" i="2"/>
  <c r="GY301" i="2"/>
  <c r="GY303" i="2"/>
  <c r="GY304" i="2"/>
  <c r="GY305" i="2"/>
  <c r="GY306" i="2"/>
  <c r="GY307" i="2"/>
  <c r="GY308" i="2"/>
  <c r="GX297" i="2"/>
  <c r="GX298" i="2"/>
  <c r="GX299" i="2"/>
  <c r="GX301" i="2"/>
  <c r="GX303" i="2"/>
  <c r="GX304" i="2"/>
  <c r="GX305" i="2"/>
  <c r="GX306" i="2"/>
  <c r="GX307" i="2"/>
  <c r="GX308" i="2"/>
  <c r="GW297" i="2"/>
  <c r="GW298" i="2"/>
  <c r="GW299" i="2"/>
  <c r="GW301" i="2"/>
  <c r="GW303" i="2"/>
  <c r="GW304" i="2"/>
  <c r="GW305" i="2"/>
  <c r="GW306" i="2"/>
  <c r="GW307" i="2"/>
  <c r="GW308" i="2"/>
  <c r="GV297" i="2"/>
  <c r="GV298" i="2"/>
  <c r="GV299" i="2"/>
  <c r="GV301" i="2"/>
  <c r="GV303" i="2"/>
  <c r="GV304" i="2"/>
  <c r="GV305" i="2"/>
  <c r="GV306" i="2"/>
  <c r="GV307" i="2"/>
  <c r="GV308" i="2"/>
  <c r="GU297" i="2"/>
  <c r="GU298" i="2"/>
  <c r="GU299" i="2"/>
  <c r="GU301" i="2"/>
  <c r="GU303" i="2"/>
  <c r="GU304" i="2"/>
  <c r="GU305" i="2"/>
  <c r="GU306" i="2"/>
  <c r="GU307" i="2"/>
  <c r="GU308" i="2"/>
  <c r="GT297" i="2"/>
  <c r="GT298" i="2"/>
  <c r="GT299" i="2"/>
  <c r="GT301" i="2"/>
  <c r="GT303" i="2"/>
  <c r="GT304" i="2"/>
  <c r="GT305" i="2"/>
  <c r="GT306" i="2"/>
  <c r="GT307" i="2"/>
  <c r="GT308" i="2"/>
  <c r="GS297" i="2"/>
  <c r="GS298" i="2"/>
  <c r="GS299" i="2"/>
  <c r="GS301" i="2"/>
  <c r="GS303" i="2"/>
  <c r="GS304" i="2"/>
  <c r="GS305" i="2"/>
  <c r="GS306" i="2"/>
  <c r="GS307" i="2"/>
  <c r="GS308" i="2"/>
  <c r="GR297" i="2"/>
  <c r="GR298" i="2"/>
  <c r="GR299" i="2"/>
  <c r="GR301" i="2"/>
  <c r="GR303" i="2"/>
  <c r="GR304" i="2"/>
  <c r="GR305" i="2"/>
  <c r="GR306" i="2"/>
  <c r="GR307" i="2"/>
  <c r="GR308" i="2"/>
  <c r="GQ297" i="2"/>
  <c r="GQ298" i="2"/>
  <c r="GQ299" i="2"/>
  <c r="GQ301" i="2"/>
  <c r="GQ303" i="2"/>
  <c r="GQ304" i="2"/>
  <c r="GQ305" i="2"/>
  <c r="GQ306" i="2"/>
  <c r="GQ307" i="2"/>
  <c r="GQ308" i="2"/>
  <c r="GP297" i="2"/>
  <c r="GP298" i="2"/>
  <c r="GP299" i="2"/>
  <c r="GP301" i="2"/>
  <c r="GP303" i="2"/>
  <c r="GP304" i="2"/>
  <c r="GP305" i="2"/>
  <c r="GP306" i="2"/>
  <c r="GP307" i="2"/>
  <c r="GP308" i="2"/>
  <c r="GO297" i="2"/>
  <c r="GO298" i="2"/>
  <c r="GO299" i="2"/>
  <c r="GO301" i="2"/>
  <c r="GO303" i="2"/>
  <c r="GO304" i="2"/>
  <c r="GO305" i="2"/>
  <c r="GO306" i="2"/>
  <c r="GO307" i="2"/>
  <c r="GO308" i="2"/>
  <c r="GN297" i="2"/>
  <c r="GN298" i="2"/>
  <c r="GN299" i="2"/>
  <c r="GN301" i="2"/>
  <c r="GN303" i="2"/>
  <c r="GN304" i="2"/>
  <c r="GN305" i="2"/>
  <c r="GN306" i="2"/>
  <c r="GN307" i="2"/>
  <c r="GN308" i="2"/>
  <c r="GM297" i="2"/>
  <c r="GM298" i="2"/>
  <c r="GM299" i="2"/>
  <c r="GM301" i="2"/>
  <c r="GM303" i="2"/>
  <c r="GM304" i="2"/>
  <c r="GM305" i="2"/>
  <c r="GM306" i="2"/>
  <c r="GM307" i="2"/>
  <c r="GM308" i="2"/>
  <c r="GL297" i="2"/>
  <c r="GL298" i="2"/>
  <c r="GL299" i="2"/>
  <c r="GL301" i="2"/>
  <c r="GL303" i="2"/>
  <c r="GL304" i="2"/>
  <c r="GL305" i="2"/>
  <c r="GL306" i="2"/>
  <c r="GL307" i="2"/>
  <c r="GL308" i="2"/>
  <c r="GK297" i="2"/>
  <c r="GK298" i="2"/>
  <c r="GK299" i="2"/>
  <c r="GK301" i="2"/>
  <c r="GK303" i="2"/>
  <c r="GK304" i="2"/>
  <c r="GK305" i="2"/>
  <c r="GK306" i="2"/>
  <c r="GK307" i="2"/>
  <c r="GK308" i="2"/>
  <c r="GJ297" i="2"/>
  <c r="GJ298" i="2"/>
  <c r="GJ299" i="2"/>
  <c r="GJ301" i="2"/>
  <c r="GJ303" i="2"/>
  <c r="GJ304" i="2"/>
  <c r="GJ305" i="2"/>
  <c r="GJ306" i="2"/>
  <c r="GJ307" i="2"/>
  <c r="GJ308" i="2"/>
  <c r="GI297" i="2"/>
  <c r="GI298" i="2"/>
  <c r="GI299" i="2"/>
  <c r="GI301" i="2"/>
  <c r="GI303" i="2"/>
  <c r="GI304" i="2"/>
  <c r="GI305" i="2"/>
  <c r="GI306" i="2"/>
  <c r="GI307" i="2"/>
  <c r="GI308" i="2"/>
  <c r="GH297" i="2"/>
  <c r="GH298" i="2"/>
  <c r="GH299" i="2"/>
  <c r="GH301" i="2"/>
  <c r="GH303" i="2"/>
  <c r="GH304" i="2"/>
  <c r="GH305" i="2"/>
  <c r="GH306" i="2"/>
  <c r="GH307" i="2"/>
  <c r="GH308" i="2"/>
  <c r="GG297" i="2"/>
  <c r="GG298" i="2"/>
  <c r="GG299" i="2"/>
  <c r="GG301" i="2"/>
  <c r="GG303" i="2"/>
  <c r="GG304" i="2"/>
  <c r="GG305" i="2"/>
  <c r="GG306" i="2"/>
  <c r="GG307" i="2"/>
  <c r="GG308" i="2"/>
  <c r="GF297" i="2"/>
  <c r="GF298" i="2"/>
  <c r="GF299" i="2"/>
  <c r="GF301" i="2"/>
  <c r="GF303" i="2"/>
  <c r="GF304" i="2"/>
  <c r="GF305" i="2"/>
  <c r="GF306" i="2"/>
  <c r="GF307" i="2"/>
  <c r="GF308" i="2"/>
  <c r="GE297" i="2"/>
  <c r="GE298" i="2"/>
  <c r="GE299" i="2"/>
  <c r="GE301" i="2"/>
  <c r="GE303" i="2"/>
  <c r="GE304" i="2"/>
  <c r="GE305" i="2"/>
  <c r="GE306" i="2"/>
  <c r="GE307" i="2"/>
  <c r="GE308" i="2"/>
  <c r="GD297" i="2"/>
  <c r="GD298" i="2"/>
  <c r="GD299" i="2"/>
  <c r="GD301" i="2"/>
  <c r="GD303" i="2"/>
  <c r="GD304" i="2"/>
  <c r="GD305" i="2"/>
  <c r="GD306" i="2"/>
  <c r="GD307" i="2"/>
  <c r="GD308" i="2"/>
  <c r="GC297" i="2"/>
  <c r="GC298" i="2"/>
  <c r="GC299" i="2"/>
  <c r="GC301" i="2"/>
  <c r="GC303" i="2"/>
  <c r="GC304" i="2"/>
  <c r="GC305" i="2"/>
  <c r="GC306" i="2"/>
  <c r="GC307" i="2"/>
  <c r="GC308" i="2"/>
  <c r="GB297" i="2"/>
  <c r="GB298" i="2"/>
  <c r="GB299" i="2"/>
  <c r="GB301" i="2"/>
  <c r="GB303" i="2"/>
  <c r="GB304" i="2"/>
  <c r="GB305" i="2"/>
  <c r="GB306" i="2"/>
  <c r="GB307" i="2"/>
  <c r="GB308" i="2"/>
  <c r="GA297" i="2"/>
  <c r="GA298" i="2"/>
  <c r="GA299" i="2"/>
  <c r="GA301" i="2"/>
  <c r="GA303" i="2"/>
  <c r="GA304" i="2"/>
  <c r="GA305" i="2"/>
  <c r="GA306" i="2"/>
  <c r="GA307" i="2"/>
  <c r="GA308" i="2"/>
  <c r="FZ297" i="2"/>
  <c r="FZ298" i="2"/>
  <c r="FZ299" i="2"/>
  <c r="FZ301" i="2"/>
  <c r="FZ303" i="2"/>
  <c r="FZ304" i="2"/>
  <c r="FZ305" i="2"/>
  <c r="FZ306" i="2"/>
  <c r="FZ307" i="2"/>
  <c r="FZ308" i="2"/>
  <c r="FY297" i="2"/>
  <c r="FY298" i="2"/>
  <c r="FY299" i="2"/>
  <c r="FY301" i="2"/>
  <c r="FY303" i="2"/>
  <c r="FY304" i="2"/>
  <c r="FY305" i="2"/>
  <c r="FY306" i="2"/>
  <c r="FY307" i="2"/>
  <c r="FY308" i="2"/>
  <c r="FX297" i="2"/>
  <c r="FX298" i="2"/>
  <c r="FX299" i="2"/>
  <c r="FX301" i="2"/>
  <c r="FX303" i="2"/>
  <c r="FX304" i="2"/>
  <c r="FX305" i="2"/>
  <c r="FX306" i="2"/>
  <c r="FX307" i="2"/>
  <c r="FX308" i="2"/>
  <c r="FW297" i="2"/>
  <c r="FW298" i="2"/>
  <c r="FW299" i="2"/>
  <c r="FW301" i="2"/>
  <c r="FW303" i="2"/>
  <c r="FW304" i="2"/>
  <c r="FW305" i="2"/>
  <c r="FW306" i="2"/>
  <c r="FW307" i="2"/>
  <c r="FW308" i="2"/>
  <c r="FV297" i="2"/>
  <c r="FV298" i="2"/>
  <c r="FV299" i="2"/>
  <c r="FV301" i="2"/>
  <c r="FV303" i="2"/>
  <c r="FV304" i="2"/>
  <c r="FV305" i="2"/>
  <c r="FV306" i="2"/>
  <c r="FV307" i="2"/>
  <c r="FV308" i="2"/>
  <c r="FU297" i="2"/>
  <c r="FU298" i="2"/>
  <c r="FU299" i="2"/>
  <c r="FU301" i="2"/>
  <c r="FU303" i="2"/>
  <c r="FU304" i="2"/>
  <c r="FU305" i="2"/>
  <c r="FU306" i="2"/>
  <c r="FU307" i="2"/>
  <c r="FU308" i="2"/>
  <c r="FT297" i="2"/>
  <c r="FT298" i="2"/>
  <c r="FT299" i="2"/>
  <c r="FT301" i="2"/>
  <c r="FT303" i="2"/>
  <c r="FT304" i="2"/>
  <c r="FT305" i="2"/>
  <c r="FT306" i="2"/>
  <c r="FT307" i="2"/>
  <c r="FT308" i="2"/>
  <c r="FS297" i="2"/>
  <c r="FS298" i="2"/>
  <c r="FS299" i="2"/>
  <c r="FS301" i="2"/>
  <c r="FS303" i="2"/>
  <c r="FS304" i="2"/>
  <c r="FS305" i="2"/>
  <c r="FS306" i="2"/>
  <c r="FS307" i="2"/>
  <c r="FS308" i="2"/>
  <c r="FR297" i="2"/>
  <c r="FR298" i="2"/>
  <c r="FR299" i="2"/>
  <c r="FR301" i="2"/>
  <c r="FR303" i="2"/>
  <c r="FR304" i="2"/>
  <c r="FR305" i="2"/>
  <c r="FR306" i="2"/>
  <c r="FR307" i="2"/>
  <c r="FR308" i="2"/>
  <c r="FQ297" i="2"/>
  <c r="FQ298" i="2"/>
  <c r="FQ299" i="2"/>
  <c r="FQ301" i="2"/>
  <c r="FQ303" i="2"/>
  <c r="FQ304" i="2"/>
  <c r="FQ305" i="2"/>
  <c r="FQ306" i="2"/>
  <c r="FQ307" i="2"/>
  <c r="FQ308" i="2"/>
  <c r="FP297" i="2"/>
  <c r="FP298" i="2"/>
  <c r="FP299" i="2"/>
  <c r="FP301" i="2"/>
  <c r="FP303" i="2"/>
  <c r="FP304" i="2"/>
  <c r="FP305" i="2"/>
  <c r="FP306" i="2"/>
  <c r="FP307" i="2"/>
  <c r="FP308" i="2"/>
  <c r="FO297" i="2"/>
  <c r="FO298" i="2"/>
  <c r="FO299" i="2"/>
  <c r="FO301" i="2"/>
  <c r="FO303" i="2"/>
  <c r="FO304" i="2"/>
  <c r="FO305" i="2"/>
  <c r="FO306" i="2"/>
  <c r="FO307" i="2"/>
  <c r="FO308" i="2"/>
  <c r="FN297" i="2"/>
  <c r="FN298" i="2"/>
  <c r="FN299" i="2"/>
  <c r="FN301" i="2"/>
  <c r="FN303" i="2"/>
  <c r="FN304" i="2"/>
  <c r="FN305" i="2"/>
  <c r="FN306" i="2"/>
  <c r="FN307" i="2"/>
  <c r="FN308" i="2"/>
  <c r="FM297" i="2"/>
  <c r="FM298" i="2"/>
  <c r="FM299" i="2"/>
  <c r="FM301" i="2"/>
  <c r="FM303" i="2"/>
  <c r="FM304" i="2"/>
  <c r="FM305" i="2"/>
  <c r="FM306" i="2"/>
  <c r="FM307" i="2"/>
  <c r="FM308" i="2"/>
  <c r="FL297" i="2"/>
  <c r="FL298" i="2"/>
  <c r="FL299" i="2"/>
  <c r="FL301" i="2"/>
  <c r="FL303" i="2"/>
  <c r="FL304" i="2"/>
  <c r="FL305" i="2"/>
  <c r="FL306" i="2"/>
  <c r="FL307" i="2"/>
  <c r="FL308" i="2"/>
  <c r="FK297" i="2"/>
  <c r="FK298" i="2"/>
  <c r="FK299" i="2"/>
  <c r="FK301" i="2"/>
  <c r="FK303" i="2"/>
  <c r="FK304" i="2"/>
  <c r="FK305" i="2"/>
  <c r="FK306" i="2"/>
  <c r="FK307" i="2"/>
  <c r="FK308" i="2"/>
  <c r="FJ297" i="2"/>
  <c r="FJ298" i="2"/>
  <c r="FJ299" i="2"/>
  <c r="FJ301" i="2"/>
  <c r="FJ303" i="2"/>
  <c r="FJ304" i="2"/>
  <c r="FJ305" i="2"/>
  <c r="FJ306" i="2"/>
  <c r="FJ307" i="2"/>
  <c r="FJ308" i="2"/>
  <c r="FI297" i="2"/>
  <c r="FI298" i="2"/>
  <c r="FI299" i="2"/>
  <c r="FI301" i="2"/>
  <c r="FI303" i="2"/>
  <c r="FI304" i="2"/>
  <c r="FI305" i="2"/>
  <c r="FI306" i="2"/>
  <c r="FI307" i="2"/>
  <c r="FI308" i="2"/>
  <c r="FH297" i="2"/>
  <c r="FH298" i="2"/>
  <c r="FH299" i="2"/>
  <c r="FH301" i="2"/>
  <c r="FH303" i="2"/>
  <c r="FH304" i="2"/>
  <c r="FH305" i="2"/>
  <c r="FH306" i="2"/>
  <c r="FH307" i="2"/>
  <c r="FH308" i="2"/>
  <c r="FG297" i="2"/>
  <c r="FG298" i="2"/>
  <c r="FG299" i="2"/>
  <c r="FG301" i="2"/>
  <c r="FG303" i="2"/>
  <c r="FG304" i="2"/>
  <c r="FG305" i="2"/>
  <c r="FG306" i="2"/>
  <c r="FG307" i="2"/>
  <c r="FG308" i="2"/>
  <c r="FF297" i="2"/>
  <c r="FF298" i="2"/>
  <c r="FF299" i="2"/>
  <c r="FF301" i="2"/>
  <c r="FF303" i="2"/>
  <c r="FF304" i="2"/>
  <c r="FF305" i="2"/>
  <c r="FF306" i="2"/>
  <c r="FF307" i="2"/>
  <c r="FF308" i="2"/>
  <c r="FE297" i="2"/>
  <c r="FE298" i="2"/>
  <c r="FE299" i="2"/>
  <c r="FE301" i="2"/>
  <c r="FE303" i="2"/>
  <c r="FE304" i="2"/>
  <c r="FE305" i="2"/>
  <c r="FE306" i="2"/>
  <c r="FE307" i="2"/>
  <c r="FE308" i="2"/>
  <c r="FD297" i="2"/>
  <c r="FD298" i="2"/>
  <c r="FD299" i="2"/>
  <c r="FD301" i="2"/>
  <c r="FD303" i="2"/>
  <c r="FD304" i="2"/>
  <c r="FD305" i="2"/>
  <c r="FD306" i="2"/>
  <c r="FD307" i="2"/>
  <c r="FD308" i="2"/>
  <c r="FC297" i="2"/>
  <c r="FC298" i="2"/>
  <c r="FC299" i="2"/>
  <c r="FC301" i="2"/>
  <c r="FC303" i="2"/>
  <c r="FC304" i="2"/>
  <c r="FC305" i="2"/>
  <c r="FC306" i="2"/>
  <c r="FC307" i="2"/>
  <c r="FC308" i="2"/>
  <c r="FB297" i="2"/>
  <c r="FB298" i="2"/>
  <c r="FB299" i="2"/>
  <c r="FB301" i="2"/>
  <c r="FB303" i="2"/>
  <c r="FB304" i="2"/>
  <c r="FB305" i="2"/>
  <c r="FB306" i="2"/>
  <c r="FB307" i="2"/>
  <c r="FB308" i="2"/>
  <c r="FA297" i="2"/>
  <c r="FA298" i="2"/>
  <c r="FA299" i="2"/>
  <c r="FA301" i="2"/>
  <c r="FA303" i="2"/>
  <c r="FA304" i="2"/>
  <c r="FA305" i="2"/>
  <c r="FA306" i="2"/>
  <c r="FA307" i="2"/>
  <c r="FA308" i="2"/>
  <c r="EZ297" i="2"/>
  <c r="EZ298" i="2"/>
  <c r="EZ299" i="2"/>
  <c r="EZ301" i="2"/>
  <c r="EZ303" i="2"/>
  <c r="EZ304" i="2"/>
  <c r="EZ305" i="2"/>
  <c r="EZ306" i="2"/>
  <c r="EZ307" i="2"/>
  <c r="EZ308" i="2"/>
  <c r="EY297" i="2"/>
  <c r="EY298" i="2"/>
  <c r="EY299" i="2"/>
  <c r="EY301" i="2"/>
  <c r="EY303" i="2"/>
  <c r="EY304" i="2"/>
  <c r="EY305" i="2"/>
  <c r="EY306" i="2"/>
  <c r="EY307" i="2"/>
  <c r="EY308" i="2"/>
  <c r="EX297" i="2"/>
  <c r="EX298" i="2"/>
  <c r="EX299" i="2"/>
  <c r="EX301" i="2"/>
  <c r="EX303" i="2"/>
  <c r="EX304" i="2"/>
  <c r="EX305" i="2"/>
  <c r="EX306" i="2"/>
  <c r="EX307" i="2"/>
  <c r="EX308" i="2"/>
  <c r="EW297" i="2"/>
  <c r="EW298" i="2"/>
  <c r="EW299" i="2"/>
  <c r="EW301" i="2"/>
  <c r="EW303" i="2"/>
  <c r="EW304" i="2"/>
  <c r="EW305" i="2"/>
  <c r="EW306" i="2"/>
  <c r="EW307" i="2"/>
  <c r="EW308" i="2"/>
  <c r="EV297" i="2"/>
  <c r="EV298" i="2"/>
  <c r="EV299" i="2"/>
  <c r="EV301" i="2"/>
  <c r="EV303" i="2"/>
  <c r="EV304" i="2"/>
  <c r="EV305" i="2"/>
  <c r="EV306" i="2"/>
  <c r="EV307" i="2"/>
  <c r="EV308" i="2"/>
  <c r="EU297" i="2"/>
  <c r="EU298" i="2"/>
  <c r="EU299" i="2"/>
  <c r="EU301" i="2"/>
  <c r="EU303" i="2"/>
  <c r="EU304" i="2"/>
  <c r="EU305" i="2"/>
  <c r="EU306" i="2"/>
  <c r="EU307" i="2"/>
  <c r="EU308" i="2"/>
  <c r="ET297" i="2"/>
  <c r="ET298" i="2"/>
  <c r="ET299" i="2"/>
  <c r="ET301" i="2"/>
  <c r="ET303" i="2"/>
  <c r="ET304" i="2"/>
  <c r="ET305" i="2"/>
  <c r="ET306" i="2"/>
  <c r="ET307" i="2"/>
  <c r="ET308" i="2"/>
  <c r="ES297" i="2"/>
  <c r="ES298" i="2"/>
  <c r="ES299" i="2"/>
  <c r="ES301" i="2"/>
  <c r="ES303" i="2"/>
  <c r="ES304" i="2"/>
  <c r="ES305" i="2"/>
  <c r="ES306" i="2"/>
  <c r="ES307" i="2"/>
  <c r="ES308" i="2"/>
  <c r="ER297" i="2"/>
  <c r="ER298" i="2"/>
  <c r="ER299" i="2"/>
  <c r="ER301" i="2"/>
  <c r="ER303" i="2"/>
  <c r="ER304" i="2"/>
  <c r="ER305" i="2"/>
  <c r="ER306" i="2"/>
  <c r="ER307" i="2"/>
  <c r="ER308" i="2"/>
  <c r="EQ297" i="2"/>
  <c r="EQ298" i="2"/>
  <c r="EQ299" i="2"/>
  <c r="EQ301" i="2"/>
  <c r="EQ303" i="2"/>
  <c r="EQ304" i="2"/>
  <c r="EQ305" i="2"/>
  <c r="EQ306" i="2"/>
  <c r="EQ307" i="2"/>
  <c r="EQ308" i="2"/>
  <c r="EP297" i="2"/>
  <c r="EP298" i="2"/>
  <c r="EP299" i="2"/>
  <c r="EP301" i="2"/>
  <c r="EP303" i="2"/>
  <c r="EP304" i="2"/>
  <c r="EP305" i="2"/>
  <c r="EP306" i="2"/>
  <c r="EP307" i="2"/>
  <c r="EP308" i="2"/>
  <c r="EO297" i="2"/>
  <c r="EO298" i="2"/>
  <c r="EO299" i="2"/>
  <c r="EO301" i="2"/>
  <c r="EO303" i="2"/>
  <c r="EO304" i="2"/>
  <c r="EO305" i="2"/>
  <c r="EO306" i="2"/>
  <c r="EO307" i="2"/>
  <c r="EO308" i="2"/>
  <c r="EN297" i="2"/>
  <c r="EN298" i="2"/>
  <c r="EN299" i="2"/>
  <c r="EN301" i="2"/>
  <c r="EN303" i="2"/>
  <c r="EN304" i="2"/>
  <c r="EN305" i="2"/>
  <c r="EN306" i="2"/>
  <c r="EN307" i="2"/>
  <c r="EN308" i="2"/>
  <c r="EM297" i="2"/>
  <c r="EM298" i="2"/>
  <c r="EM299" i="2"/>
  <c r="EM301" i="2"/>
  <c r="EM303" i="2"/>
  <c r="EM304" i="2"/>
  <c r="EM305" i="2"/>
  <c r="EM306" i="2"/>
  <c r="EM307" i="2"/>
  <c r="EM308" i="2"/>
  <c r="EL297" i="2"/>
  <c r="EL298" i="2"/>
  <c r="EL299" i="2"/>
  <c r="EL301" i="2"/>
  <c r="EL303" i="2"/>
  <c r="EL304" i="2"/>
  <c r="EL305" i="2"/>
  <c r="EL306" i="2"/>
  <c r="EL307" i="2"/>
  <c r="EL308" i="2"/>
  <c r="EK297" i="2"/>
  <c r="EK298" i="2"/>
  <c r="EK299" i="2"/>
  <c r="EK301" i="2"/>
  <c r="EK303" i="2"/>
  <c r="EK304" i="2"/>
  <c r="EK305" i="2"/>
  <c r="EK306" i="2"/>
  <c r="EK307" i="2"/>
  <c r="EK308" i="2"/>
  <c r="EJ297" i="2"/>
  <c r="EJ298" i="2"/>
  <c r="EJ299" i="2"/>
  <c r="EJ301" i="2"/>
  <c r="EJ303" i="2"/>
  <c r="EJ304" i="2"/>
  <c r="EJ305" i="2"/>
  <c r="EJ306" i="2"/>
  <c r="EJ307" i="2"/>
  <c r="EJ308" i="2"/>
  <c r="EI297" i="2"/>
  <c r="EI298" i="2"/>
  <c r="EI299" i="2"/>
  <c r="EI301" i="2"/>
  <c r="EI303" i="2"/>
  <c r="EI304" i="2"/>
  <c r="EI305" i="2"/>
  <c r="EI306" i="2"/>
  <c r="EI307" i="2"/>
  <c r="EI308" i="2"/>
  <c r="EH297" i="2"/>
  <c r="EH298" i="2"/>
  <c r="EH299" i="2"/>
  <c r="EH301" i="2"/>
  <c r="EH303" i="2"/>
  <c r="EH304" i="2"/>
  <c r="EH305" i="2"/>
  <c r="EH306" i="2"/>
  <c r="EH307" i="2"/>
  <c r="EH308" i="2"/>
  <c r="EG297" i="2"/>
  <c r="EG298" i="2"/>
  <c r="EG299" i="2"/>
  <c r="EG301" i="2"/>
  <c r="EG303" i="2"/>
  <c r="EG304" i="2"/>
  <c r="EG305" i="2"/>
  <c r="EG306" i="2"/>
  <c r="EG307" i="2"/>
  <c r="EG308" i="2"/>
  <c r="EF297" i="2"/>
  <c r="EF298" i="2"/>
  <c r="EF299" i="2"/>
  <c r="EF301" i="2"/>
  <c r="EF303" i="2"/>
  <c r="EF304" i="2"/>
  <c r="EF305" i="2"/>
  <c r="EF306" i="2"/>
  <c r="EF307" i="2"/>
  <c r="EF308" i="2"/>
  <c r="A307" i="2"/>
  <c r="A306" i="2"/>
  <c r="A305" i="2"/>
  <c r="A304" i="2"/>
  <c r="A301" i="2"/>
  <c r="A300" i="2"/>
  <c r="A299" i="2"/>
  <c r="A298" i="2"/>
  <c r="A296" i="2"/>
  <c r="NK281" i="2"/>
  <c r="NK282" i="2"/>
  <c r="NK283" i="2"/>
  <c r="NK285" i="2"/>
  <c r="NK287" i="2"/>
  <c r="NK288" i="2"/>
  <c r="NK289" i="2"/>
  <c r="NK290" i="2"/>
  <c r="NK291" i="2"/>
  <c r="NK292" i="2"/>
  <c r="NJ281" i="2"/>
  <c r="NJ282" i="2"/>
  <c r="NJ283" i="2"/>
  <c r="NJ285" i="2"/>
  <c r="NJ287" i="2"/>
  <c r="NJ288" i="2"/>
  <c r="NJ289" i="2"/>
  <c r="NJ290" i="2"/>
  <c r="NJ291" i="2"/>
  <c r="NJ292" i="2"/>
  <c r="NI281" i="2"/>
  <c r="NI282" i="2"/>
  <c r="NI283" i="2"/>
  <c r="NI285" i="2"/>
  <c r="NI287" i="2"/>
  <c r="NI288" i="2"/>
  <c r="NI289" i="2"/>
  <c r="NI290" i="2"/>
  <c r="NI291" i="2"/>
  <c r="NI292" i="2"/>
  <c r="NH281" i="2"/>
  <c r="NH282" i="2"/>
  <c r="NH283" i="2"/>
  <c r="NH285" i="2"/>
  <c r="NH287" i="2"/>
  <c r="NH288" i="2"/>
  <c r="NH289" i="2"/>
  <c r="NH290" i="2"/>
  <c r="NH291" i="2"/>
  <c r="NH292" i="2"/>
  <c r="NG281" i="2"/>
  <c r="NG282" i="2"/>
  <c r="NG283" i="2"/>
  <c r="NG285" i="2"/>
  <c r="NG287" i="2"/>
  <c r="NG288" i="2"/>
  <c r="NG289" i="2"/>
  <c r="NG290" i="2"/>
  <c r="NG291" i="2"/>
  <c r="NG292" i="2"/>
  <c r="NF281" i="2"/>
  <c r="NF282" i="2"/>
  <c r="NF283" i="2"/>
  <c r="NF285" i="2"/>
  <c r="NF287" i="2"/>
  <c r="NF288" i="2"/>
  <c r="NF289" i="2"/>
  <c r="NF290" i="2"/>
  <c r="NF291" i="2"/>
  <c r="NF292" i="2"/>
  <c r="NE281" i="2"/>
  <c r="NE282" i="2"/>
  <c r="NE283" i="2"/>
  <c r="NE285" i="2"/>
  <c r="NE287" i="2"/>
  <c r="NE288" i="2"/>
  <c r="NE289" i="2"/>
  <c r="NE290" i="2"/>
  <c r="NE291" i="2"/>
  <c r="NE292" i="2"/>
  <c r="ND281" i="2"/>
  <c r="ND282" i="2"/>
  <c r="ND283" i="2"/>
  <c r="ND285" i="2"/>
  <c r="ND287" i="2"/>
  <c r="ND288" i="2"/>
  <c r="ND289" i="2"/>
  <c r="ND290" i="2"/>
  <c r="ND291" i="2"/>
  <c r="ND292" i="2"/>
  <c r="NC281" i="2"/>
  <c r="NC282" i="2"/>
  <c r="NC283" i="2"/>
  <c r="NC285" i="2"/>
  <c r="NC287" i="2"/>
  <c r="NC288" i="2"/>
  <c r="NC289" i="2"/>
  <c r="NC290" i="2"/>
  <c r="NC291" i="2"/>
  <c r="NC292" i="2"/>
  <c r="NB281" i="2"/>
  <c r="NB282" i="2"/>
  <c r="NB283" i="2"/>
  <c r="NB285" i="2"/>
  <c r="NB287" i="2"/>
  <c r="NB288" i="2"/>
  <c r="NB289" i="2"/>
  <c r="NB290" i="2"/>
  <c r="NB291" i="2"/>
  <c r="NB292" i="2"/>
  <c r="NA281" i="2"/>
  <c r="NA282" i="2"/>
  <c r="NA283" i="2"/>
  <c r="NA285" i="2"/>
  <c r="NA287" i="2"/>
  <c r="NA288" i="2"/>
  <c r="NA289" i="2"/>
  <c r="NA290" i="2"/>
  <c r="NA291" i="2"/>
  <c r="NA292" i="2"/>
  <c r="MZ281" i="2"/>
  <c r="MZ282" i="2"/>
  <c r="MZ283" i="2"/>
  <c r="MZ285" i="2"/>
  <c r="MZ287" i="2"/>
  <c r="MZ288" i="2"/>
  <c r="MZ289" i="2"/>
  <c r="MZ290" i="2"/>
  <c r="MZ291" i="2"/>
  <c r="MZ292" i="2"/>
  <c r="MY281" i="2"/>
  <c r="MY282" i="2"/>
  <c r="MY283" i="2"/>
  <c r="MY285" i="2"/>
  <c r="MY287" i="2"/>
  <c r="MY288" i="2"/>
  <c r="MY289" i="2"/>
  <c r="MY290" i="2"/>
  <c r="MY291" i="2"/>
  <c r="MY292" i="2"/>
  <c r="MX281" i="2"/>
  <c r="MX282" i="2"/>
  <c r="MX283" i="2"/>
  <c r="MX285" i="2"/>
  <c r="MX287" i="2"/>
  <c r="MX288" i="2"/>
  <c r="MX289" i="2"/>
  <c r="MX290" i="2"/>
  <c r="MX291" i="2"/>
  <c r="MX292" i="2"/>
  <c r="MW281" i="2"/>
  <c r="MW282" i="2"/>
  <c r="MW283" i="2"/>
  <c r="MW285" i="2"/>
  <c r="MW287" i="2"/>
  <c r="MW288" i="2"/>
  <c r="MW289" i="2"/>
  <c r="MW290" i="2"/>
  <c r="MW291" i="2"/>
  <c r="MW292" i="2"/>
  <c r="MV281" i="2"/>
  <c r="MV282" i="2"/>
  <c r="MV283" i="2"/>
  <c r="MV285" i="2"/>
  <c r="MV287" i="2"/>
  <c r="MV288" i="2"/>
  <c r="MV289" i="2"/>
  <c r="MV290" i="2"/>
  <c r="MV291" i="2"/>
  <c r="MV292" i="2"/>
  <c r="MU281" i="2"/>
  <c r="MU282" i="2"/>
  <c r="MU283" i="2"/>
  <c r="MU285" i="2"/>
  <c r="MU287" i="2"/>
  <c r="MU288" i="2"/>
  <c r="MU289" i="2"/>
  <c r="MU290" i="2"/>
  <c r="MU291" i="2"/>
  <c r="MU292" i="2"/>
  <c r="MT281" i="2"/>
  <c r="MT282" i="2"/>
  <c r="MT283" i="2"/>
  <c r="MT285" i="2"/>
  <c r="MT287" i="2"/>
  <c r="MT288" i="2"/>
  <c r="MT289" i="2"/>
  <c r="MT290" i="2"/>
  <c r="MT291" i="2"/>
  <c r="MT292" i="2"/>
  <c r="MS281" i="2"/>
  <c r="MS282" i="2"/>
  <c r="MS283" i="2"/>
  <c r="MS285" i="2"/>
  <c r="MS287" i="2"/>
  <c r="MS288" i="2"/>
  <c r="MS289" i="2"/>
  <c r="MS290" i="2"/>
  <c r="MS291" i="2"/>
  <c r="MS292" i="2"/>
  <c r="MR281" i="2"/>
  <c r="MR282" i="2"/>
  <c r="MR283" i="2"/>
  <c r="MR285" i="2"/>
  <c r="MR287" i="2"/>
  <c r="MR288" i="2"/>
  <c r="MR289" i="2"/>
  <c r="MR290" i="2"/>
  <c r="MR291" i="2"/>
  <c r="MR292" i="2"/>
  <c r="MQ281" i="2"/>
  <c r="MQ282" i="2"/>
  <c r="MQ283" i="2"/>
  <c r="MQ285" i="2"/>
  <c r="MQ287" i="2"/>
  <c r="MQ288" i="2"/>
  <c r="MQ289" i="2"/>
  <c r="MQ290" i="2"/>
  <c r="MQ291" i="2"/>
  <c r="MQ292" i="2"/>
  <c r="MP281" i="2"/>
  <c r="MP282" i="2"/>
  <c r="MP283" i="2"/>
  <c r="MP285" i="2"/>
  <c r="MP287" i="2"/>
  <c r="MP288" i="2"/>
  <c r="MP289" i="2"/>
  <c r="MP290" i="2"/>
  <c r="MP291" i="2"/>
  <c r="MP292" i="2"/>
  <c r="MO281" i="2"/>
  <c r="MO282" i="2"/>
  <c r="MO283" i="2"/>
  <c r="MO285" i="2"/>
  <c r="MO287" i="2"/>
  <c r="MO288" i="2"/>
  <c r="MO289" i="2"/>
  <c r="MO290" i="2"/>
  <c r="MO291" i="2"/>
  <c r="MO292" i="2"/>
  <c r="MN281" i="2"/>
  <c r="MN282" i="2"/>
  <c r="MN283" i="2"/>
  <c r="MN285" i="2"/>
  <c r="MN287" i="2"/>
  <c r="MN288" i="2"/>
  <c r="MN289" i="2"/>
  <c r="MN290" i="2"/>
  <c r="MN291" i="2"/>
  <c r="MN292" i="2"/>
  <c r="MM281" i="2"/>
  <c r="MM282" i="2"/>
  <c r="MM283" i="2"/>
  <c r="MM285" i="2"/>
  <c r="MM287" i="2"/>
  <c r="MM288" i="2"/>
  <c r="MM289" i="2"/>
  <c r="MM290" i="2"/>
  <c r="MM291" i="2"/>
  <c r="MM292" i="2"/>
  <c r="ML281" i="2"/>
  <c r="ML282" i="2"/>
  <c r="ML283" i="2"/>
  <c r="ML285" i="2"/>
  <c r="ML287" i="2"/>
  <c r="ML288" i="2"/>
  <c r="ML289" i="2"/>
  <c r="ML290" i="2"/>
  <c r="ML291" i="2"/>
  <c r="ML292" i="2"/>
  <c r="MK281" i="2"/>
  <c r="MK282" i="2"/>
  <c r="MK283" i="2"/>
  <c r="MK285" i="2"/>
  <c r="MK287" i="2"/>
  <c r="MK288" i="2"/>
  <c r="MK289" i="2"/>
  <c r="MK290" i="2"/>
  <c r="MK291" i="2"/>
  <c r="MK292" i="2"/>
  <c r="MJ281" i="2"/>
  <c r="MJ282" i="2"/>
  <c r="MJ283" i="2"/>
  <c r="MJ285" i="2"/>
  <c r="MJ287" i="2"/>
  <c r="MJ288" i="2"/>
  <c r="MJ289" i="2"/>
  <c r="MJ290" i="2"/>
  <c r="MJ291" i="2"/>
  <c r="MJ292" i="2"/>
  <c r="MI281" i="2"/>
  <c r="MI282" i="2"/>
  <c r="MI283" i="2"/>
  <c r="MI285" i="2"/>
  <c r="MI287" i="2"/>
  <c r="MI288" i="2"/>
  <c r="MI289" i="2"/>
  <c r="MI290" i="2"/>
  <c r="MI291" i="2"/>
  <c r="MI292" i="2"/>
  <c r="MH281" i="2"/>
  <c r="MH282" i="2"/>
  <c r="MH283" i="2"/>
  <c r="MH285" i="2"/>
  <c r="MH287" i="2"/>
  <c r="MH288" i="2"/>
  <c r="MH289" i="2"/>
  <c r="MH290" i="2"/>
  <c r="MH291" i="2"/>
  <c r="MH292" i="2"/>
  <c r="MG281" i="2"/>
  <c r="MG282" i="2"/>
  <c r="MG283" i="2"/>
  <c r="MG285" i="2"/>
  <c r="MG287" i="2"/>
  <c r="MG288" i="2"/>
  <c r="MG289" i="2"/>
  <c r="MG290" i="2"/>
  <c r="MG291" i="2"/>
  <c r="MG292" i="2"/>
  <c r="MF281" i="2"/>
  <c r="MF282" i="2"/>
  <c r="MF283" i="2"/>
  <c r="MF285" i="2"/>
  <c r="MF287" i="2"/>
  <c r="MF288" i="2"/>
  <c r="MF289" i="2"/>
  <c r="MF290" i="2"/>
  <c r="MF291" i="2"/>
  <c r="MF292" i="2"/>
  <c r="ME281" i="2"/>
  <c r="ME282" i="2"/>
  <c r="ME283" i="2"/>
  <c r="ME285" i="2"/>
  <c r="ME287" i="2"/>
  <c r="ME288" i="2"/>
  <c r="ME289" i="2"/>
  <c r="ME290" i="2"/>
  <c r="ME291" i="2"/>
  <c r="ME292" i="2"/>
  <c r="MD281" i="2"/>
  <c r="MD282" i="2"/>
  <c r="MD283" i="2"/>
  <c r="MD285" i="2"/>
  <c r="MD287" i="2"/>
  <c r="MD288" i="2"/>
  <c r="MD289" i="2"/>
  <c r="MD290" i="2"/>
  <c r="MD291" i="2"/>
  <c r="MD292" i="2"/>
  <c r="MC281" i="2"/>
  <c r="MC282" i="2"/>
  <c r="MC283" i="2"/>
  <c r="MC285" i="2"/>
  <c r="MC287" i="2"/>
  <c r="MC288" i="2"/>
  <c r="MC289" i="2"/>
  <c r="MC290" i="2"/>
  <c r="MC291" i="2"/>
  <c r="MC292" i="2"/>
  <c r="MB281" i="2"/>
  <c r="MB282" i="2"/>
  <c r="MB283" i="2"/>
  <c r="MB285" i="2"/>
  <c r="MB287" i="2"/>
  <c r="MB288" i="2"/>
  <c r="MB289" i="2"/>
  <c r="MB290" i="2"/>
  <c r="MB291" i="2"/>
  <c r="MB292" i="2"/>
  <c r="MA281" i="2"/>
  <c r="MA282" i="2"/>
  <c r="MA283" i="2"/>
  <c r="MA285" i="2"/>
  <c r="MA287" i="2"/>
  <c r="MA288" i="2"/>
  <c r="MA289" i="2"/>
  <c r="MA290" i="2"/>
  <c r="MA291" i="2"/>
  <c r="MA292" i="2"/>
  <c r="LZ281" i="2"/>
  <c r="LZ282" i="2"/>
  <c r="LZ283" i="2"/>
  <c r="LZ285" i="2"/>
  <c r="LZ287" i="2"/>
  <c r="LZ288" i="2"/>
  <c r="LZ289" i="2"/>
  <c r="LZ290" i="2"/>
  <c r="LZ291" i="2"/>
  <c r="LZ292" i="2"/>
  <c r="LY281" i="2"/>
  <c r="LY282" i="2"/>
  <c r="LY283" i="2"/>
  <c r="LY285" i="2"/>
  <c r="LY287" i="2"/>
  <c r="LY288" i="2"/>
  <c r="LY289" i="2"/>
  <c r="LY290" i="2"/>
  <c r="LY291" i="2"/>
  <c r="LY292" i="2"/>
  <c r="LX281" i="2"/>
  <c r="LX282" i="2"/>
  <c r="LX283" i="2"/>
  <c r="LX285" i="2"/>
  <c r="LX287" i="2"/>
  <c r="LX288" i="2"/>
  <c r="LX289" i="2"/>
  <c r="LX290" i="2"/>
  <c r="LX291" i="2"/>
  <c r="LX292" i="2"/>
  <c r="LW281" i="2"/>
  <c r="LW282" i="2"/>
  <c r="LW283" i="2"/>
  <c r="LW285" i="2"/>
  <c r="LW287" i="2"/>
  <c r="LW288" i="2"/>
  <c r="LW289" i="2"/>
  <c r="LW290" i="2"/>
  <c r="LW291" i="2"/>
  <c r="LW292" i="2"/>
  <c r="LV281" i="2"/>
  <c r="LV282" i="2"/>
  <c r="LV283" i="2"/>
  <c r="LV285" i="2"/>
  <c r="LV287" i="2"/>
  <c r="LV288" i="2"/>
  <c r="LV289" i="2"/>
  <c r="LV290" i="2"/>
  <c r="LV291" i="2"/>
  <c r="LV292" i="2"/>
  <c r="LU281" i="2"/>
  <c r="LU282" i="2"/>
  <c r="LU283" i="2"/>
  <c r="LU285" i="2"/>
  <c r="LU287" i="2"/>
  <c r="LU288" i="2"/>
  <c r="LU289" i="2"/>
  <c r="LU290" i="2"/>
  <c r="LU291" i="2"/>
  <c r="LU292" i="2"/>
  <c r="LT281" i="2"/>
  <c r="LT282" i="2"/>
  <c r="LT283" i="2"/>
  <c r="LT285" i="2"/>
  <c r="LT287" i="2"/>
  <c r="LT288" i="2"/>
  <c r="LT289" i="2"/>
  <c r="LT290" i="2"/>
  <c r="LT291" i="2"/>
  <c r="LT292" i="2"/>
  <c r="LS281" i="2"/>
  <c r="LS282" i="2"/>
  <c r="LS283" i="2"/>
  <c r="LS285" i="2"/>
  <c r="LS287" i="2"/>
  <c r="LS288" i="2"/>
  <c r="LS289" i="2"/>
  <c r="LS290" i="2"/>
  <c r="LS291" i="2"/>
  <c r="LS292" i="2"/>
  <c r="LR281" i="2"/>
  <c r="LR282" i="2"/>
  <c r="LR283" i="2"/>
  <c r="LR285" i="2"/>
  <c r="LR287" i="2"/>
  <c r="LR288" i="2"/>
  <c r="LR289" i="2"/>
  <c r="LR290" i="2"/>
  <c r="LR291" i="2"/>
  <c r="LR292" i="2"/>
  <c r="LQ281" i="2"/>
  <c r="LQ282" i="2"/>
  <c r="LQ283" i="2"/>
  <c r="LQ285" i="2"/>
  <c r="LQ287" i="2"/>
  <c r="LQ288" i="2"/>
  <c r="LQ289" i="2"/>
  <c r="LQ290" i="2"/>
  <c r="LQ291" i="2"/>
  <c r="LQ292" i="2"/>
  <c r="LP281" i="2"/>
  <c r="LP282" i="2"/>
  <c r="LP283" i="2"/>
  <c r="LP285" i="2"/>
  <c r="LP287" i="2"/>
  <c r="LP288" i="2"/>
  <c r="LP289" i="2"/>
  <c r="LP290" i="2"/>
  <c r="LP291" i="2"/>
  <c r="LP292" i="2"/>
  <c r="LO281" i="2"/>
  <c r="LO282" i="2"/>
  <c r="LO283" i="2"/>
  <c r="LO285" i="2"/>
  <c r="LO287" i="2"/>
  <c r="LO288" i="2"/>
  <c r="LO289" i="2"/>
  <c r="LO290" i="2"/>
  <c r="LO291" i="2"/>
  <c r="LO292" i="2"/>
  <c r="LN281" i="2"/>
  <c r="LN282" i="2"/>
  <c r="LN283" i="2"/>
  <c r="LN285" i="2"/>
  <c r="LN287" i="2"/>
  <c r="LN288" i="2"/>
  <c r="LN289" i="2"/>
  <c r="LN290" i="2"/>
  <c r="LN291" i="2"/>
  <c r="LN292" i="2"/>
  <c r="LM281" i="2"/>
  <c r="LM282" i="2"/>
  <c r="LM283" i="2"/>
  <c r="LM285" i="2"/>
  <c r="LM287" i="2"/>
  <c r="LM288" i="2"/>
  <c r="LM289" i="2"/>
  <c r="LM290" i="2"/>
  <c r="LM291" i="2"/>
  <c r="LM292" i="2"/>
  <c r="LL281" i="2"/>
  <c r="LL282" i="2"/>
  <c r="LL283" i="2"/>
  <c r="LL285" i="2"/>
  <c r="LL287" i="2"/>
  <c r="LL288" i="2"/>
  <c r="LL289" i="2"/>
  <c r="LL290" i="2"/>
  <c r="LL291" i="2"/>
  <c r="LL292" i="2"/>
  <c r="LK281" i="2"/>
  <c r="LK282" i="2"/>
  <c r="LK283" i="2"/>
  <c r="LK285" i="2"/>
  <c r="LK287" i="2"/>
  <c r="LK288" i="2"/>
  <c r="LK289" i="2"/>
  <c r="LK290" i="2"/>
  <c r="LK291" i="2"/>
  <c r="LK292" i="2"/>
  <c r="LJ281" i="2"/>
  <c r="LJ282" i="2"/>
  <c r="LJ283" i="2"/>
  <c r="LJ285" i="2"/>
  <c r="LJ287" i="2"/>
  <c r="LJ288" i="2"/>
  <c r="LJ289" i="2"/>
  <c r="LJ290" i="2"/>
  <c r="LJ291" i="2"/>
  <c r="LJ292" i="2"/>
  <c r="LI281" i="2"/>
  <c r="LI282" i="2"/>
  <c r="LI283" i="2"/>
  <c r="LI285" i="2"/>
  <c r="LI287" i="2"/>
  <c r="LI288" i="2"/>
  <c r="LI289" i="2"/>
  <c r="LI290" i="2"/>
  <c r="LI291" i="2"/>
  <c r="LI292" i="2"/>
  <c r="LH281" i="2"/>
  <c r="LH282" i="2"/>
  <c r="LH283" i="2"/>
  <c r="LH285" i="2"/>
  <c r="LH287" i="2"/>
  <c r="LH288" i="2"/>
  <c r="LH289" i="2"/>
  <c r="LH290" i="2"/>
  <c r="LH291" i="2"/>
  <c r="LH292" i="2"/>
  <c r="LG281" i="2"/>
  <c r="LG282" i="2"/>
  <c r="LG283" i="2"/>
  <c r="LG285" i="2"/>
  <c r="LG287" i="2"/>
  <c r="LG288" i="2"/>
  <c r="LG289" i="2"/>
  <c r="LG290" i="2"/>
  <c r="LG291" i="2"/>
  <c r="LG292" i="2"/>
  <c r="LF281" i="2"/>
  <c r="LF282" i="2"/>
  <c r="LF283" i="2"/>
  <c r="LF285" i="2"/>
  <c r="LF287" i="2"/>
  <c r="LF288" i="2"/>
  <c r="LF289" i="2"/>
  <c r="LF290" i="2"/>
  <c r="LF291" i="2"/>
  <c r="LF292" i="2"/>
  <c r="LE281" i="2"/>
  <c r="LE282" i="2"/>
  <c r="LE283" i="2"/>
  <c r="LE285" i="2"/>
  <c r="LE287" i="2"/>
  <c r="LE288" i="2"/>
  <c r="LE289" i="2"/>
  <c r="LE290" i="2"/>
  <c r="LE291" i="2"/>
  <c r="LE292" i="2"/>
  <c r="LD281" i="2"/>
  <c r="LD282" i="2"/>
  <c r="LD283" i="2"/>
  <c r="LD285" i="2"/>
  <c r="LD287" i="2"/>
  <c r="LD288" i="2"/>
  <c r="LD289" i="2"/>
  <c r="LD290" i="2"/>
  <c r="LD291" i="2"/>
  <c r="LD292" i="2"/>
  <c r="LC281" i="2"/>
  <c r="LC282" i="2"/>
  <c r="LC283" i="2"/>
  <c r="LC285" i="2"/>
  <c r="LC287" i="2"/>
  <c r="LC288" i="2"/>
  <c r="LC289" i="2"/>
  <c r="LC290" i="2"/>
  <c r="LC291" i="2"/>
  <c r="LC292" i="2"/>
  <c r="LB281" i="2"/>
  <c r="LB282" i="2"/>
  <c r="LB283" i="2"/>
  <c r="LB285" i="2"/>
  <c r="LB287" i="2"/>
  <c r="LB288" i="2"/>
  <c r="LB289" i="2"/>
  <c r="LB290" i="2"/>
  <c r="LB291" i="2"/>
  <c r="LB292" i="2"/>
  <c r="LA281" i="2"/>
  <c r="LA282" i="2"/>
  <c r="LA283" i="2"/>
  <c r="LA285" i="2"/>
  <c r="LA287" i="2"/>
  <c r="LA288" i="2"/>
  <c r="LA289" i="2"/>
  <c r="LA290" i="2"/>
  <c r="LA291" i="2"/>
  <c r="LA292" i="2"/>
  <c r="KZ281" i="2"/>
  <c r="KZ282" i="2"/>
  <c r="KZ283" i="2"/>
  <c r="KZ285" i="2"/>
  <c r="KZ287" i="2"/>
  <c r="KZ288" i="2"/>
  <c r="KZ289" i="2"/>
  <c r="KZ290" i="2"/>
  <c r="KZ291" i="2"/>
  <c r="KZ292" i="2"/>
  <c r="KY281" i="2"/>
  <c r="KY282" i="2"/>
  <c r="KY283" i="2"/>
  <c r="KY285" i="2"/>
  <c r="KY287" i="2"/>
  <c r="KY288" i="2"/>
  <c r="KY289" i="2"/>
  <c r="KY290" i="2"/>
  <c r="KY291" i="2"/>
  <c r="KY292" i="2"/>
  <c r="KX281" i="2"/>
  <c r="KX282" i="2"/>
  <c r="KX283" i="2"/>
  <c r="KX285" i="2"/>
  <c r="KX287" i="2"/>
  <c r="KX288" i="2"/>
  <c r="KX289" i="2"/>
  <c r="KX290" i="2"/>
  <c r="KX291" i="2"/>
  <c r="KX292" i="2"/>
  <c r="KW281" i="2"/>
  <c r="KW282" i="2"/>
  <c r="KW283" i="2"/>
  <c r="KW285" i="2"/>
  <c r="KW287" i="2"/>
  <c r="KW288" i="2"/>
  <c r="KW289" i="2"/>
  <c r="KW290" i="2"/>
  <c r="KW291" i="2"/>
  <c r="KW292" i="2"/>
  <c r="KV281" i="2"/>
  <c r="KV282" i="2"/>
  <c r="KV283" i="2"/>
  <c r="KV285" i="2"/>
  <c r="KV287" i="2"/>
  <c r="KV288" i="2"/>
  <c r="KV289" i="2"/>
  <c r="KV290" i="2"/>
  <c r="KV291" i="2"/>
  <c r="KV292" i="2"/>
  <c r="KU281" i="2"/>
  <c r="KU282" i="2"/>
  <c r="KU283" i="2"/>
  <c r="KU285" i="2"/>
  <c r="KU287" i="2"/>
  <c r="KU288" i="2"/>
  <c r="KU289" i="2"/>
  <c r="KU290" i="2"/>
  <c r="KU291" i="2"/>
  <c r="KU292" i="2"/>
  <c r="KT281" i="2"/>
  <c r="KT282" i="2"/>
  <c r="KT283" i="2"/>
  <c r="KT285" i="2"/>
  <c r="KT287" i="2"/>
  <c r="KT288" i="2"/>
  <c r="KT289" i="2"/>
  <c r="KT290" i="2"/>
  <c r="KT291" i="2"/>
  <c r="KT292" i="2"/>
  <c r="KS281" i="2"/>
  <c r="KS282" i="2"/>
  <c r="KS283" i="2"/>
  <c r="KS285" i="2"/>
  <c r="KS287" i="2"/>
  <c r="KS288" i="2"/>
  <c r="KS289" i="2"/>
  <c r="KS290" i="2"/>
  <c r="KS291" i="2"/>
  <c r="KS292" i="2"/>
  <c r="KR281" i="2"/>
  <c r="KR282" i="2"/>
  <c r="KR283" i="2"/>
  <c r="KR285" i="2"/>
  <c r="KR287" i="2"/>
  <c r="KR288" i="2"/>
  <c r="KR289" i="2"/>
  <c r="KR290" i="2"/>
  <c r="KR291" i="2"/>
  <c r="KR292" i="2"/>
  <c r="KQ281" i="2"/>
  <c r="KQ282" i="2"/>
  <c r="KQ283" i="2"/>
  <c r="KQ285" i="2"/>
  <c r="KQ287" i="2"/>
  <c r="KQ288" i="2"/>
  <c r="KQ289" i="2"/>
  <c r="KQ290" i="2"/>
  <c r="KQ291" i="2"/>
  <c r="KQ292" i="2"/>
  <c r="KP281" i="2"/>
  <c r="KP282" i="2"/>
  <c r="KP283" i="2"/>
  <c r="KP285" i="2"/>
  <c r="KP287" i="2"/>
  <c r="KP288" i="2"/>
  <c r="KP289" i="2"/>
  <c r="KP290" i="2"/>
  <c r="KP291" i="2"/>
  <c r="KP292" i="2"/>
  <c r="KO281" i="2"/>
  <c r="KO282" i="2"/>
  <c r="KO283" i="2"/>
  <c r="KO285" i="2"/>
  <c r="KO287" i="2"/>
  <c r="KO288" i="2"/>
  <c r="KO289" i="2"/>
  <c r="KO290" i="2"/>
  <c r="KO291" i="2"/>
  <c r="KO292" i="2"/>
  <c r="KN281" i="2"/>
  <c r="KN282" i="2"/>
  <c r="KN283" i="2"/>
  <c r="KN285" i="2"/>
  <c r="KN287" i="2"/>
  <c r="KN288" i="2"/>
  <c r="KN289" i="2"/>
  <c r="KN290" i="2"/>
  <c r="KN291" i="2"/>
  <c r="KN292" i="2"/>
  <c r="KM281" i="2"/>
  <c r="KM282" i="2"/>
  <c r="KM283" i="2"/>
  <c r="KM285" i="2"/>
  <c r="KM287" i="2"/>
  <c r="KM288" i="2"/>
  <c r="KM289" i="2"/>
  <c r="KM290" i="2"/>
  <c r="KM291" i="2"/>
  <c r="KM292" i="2"/>
  <c r="KL281" i="2"/>
  <c r="KL282" i="2"/>
  <c r="KL283" i="2"/>
  <c r="KL285" i="2"/>
  <c r="KL287" i="2"/>
  <c r="KL288" i="2"/>
  <c r="KL289" i="2"/>
  <c r="KL290" i="2"/>
  <c r="KL291" i="2"/>
  <c r="KL292" i="2"/>
  <c r="KK281" i="2"/>
  <c r="KK282" i="2"/>
  <c r="KK283" i="2"/>
  <c r="KK285" i="2"/>
  <c r="KK287" i="2"/>
  <c r="KK288" i="2"/>
  <c r="KK289" i="2"/>
  <c r="KK290" i="2"/>
  <c r="KK291" i="2"/>
  <c r="KK292" i="2"/>
  <c r="KJ281" i="2"/>
  <c r="KJ282" i="2"/>
  <c r="KJ283" i="2"/>
  <c r="KJ285" i="2"/>
  <c r="KJ287" i="2"/>
  <c r="KJ288" i="2"/>
  <c r="KJ289" i="2"/>
  <c r="KJ290" i="2"/>
  <c r="KJ291" i="2"/>
  <c r="KJ292" i="2"/>
  <c r="KI281" i="2"/>
  <c r="KI282" i="2"/>
  <c r="KI283" i="2"/>
  <c r="KI285" i="2"/>
  <c r="KI287" i="2"/>
  <c r="KI288" i="2"/>
  <c r="KI289" i="2"/>
  <c r="KI290" i="2"/>
  <c r="KI291" i="2"/>
  <c r="KI292" i="2"/>
  <c r="KH281" i="2"/>
  <c r="KH282" i="2"/>
  <c r="KH283" i="2"/>
  <c r="KH285" i="2"/>
  <c r="KH287" i="2"/>
  <c r="KH288" i="2"/>
  <c r="KH289" i="2"/>
  <c r="KH290" i="2"/>
  <c r="KH291" i="2"/>
  <c r="KH292" i="2"/>
  <c r="KG281" i="2"/>
  <c r="KG282" i="2"/>
  <c r="KG283" i="2"/>
  <c r="KG285" i="2"/>
  <c r="KG287" i="2"/>
  <c r="KG288" i="2"/>
  <c r="KG289" i="2"/>
  <c r="KG290" i="2"/>
  <c r="KG291" i="2"/>
  <c r="KG292" i="2"/>
  <c r="KF281" i="2"/>
  <c r="KF282" i="2"/>
  <c r="KF283" i="2"/>
  <c r="KF285" i="2"/>
  <c r="KF287" i="2"/>
  <c r="KF288" i="2"/>
  <c r="KF289" i="2"/>
  <c r="KF290" i="2"/>
  <c r="KF291" i="2"/>
  <c r="KF292" i="2"/>
  <c r="KE281" i="2"/>
  <c r="KE282" i="2"/>
  <c r="KE283" i="2"/>
  <c r="KE285" i="2"/>
  <c r="KE287" i="2"/>
  <c r="KE288" i="2"/>
  <c r="KE289" i="2"/>
  <c r="KE290" i="2"/>
  <c r="KE291" i="2"/>
  <c r="KE292" i="2"/>
  <c r="KD281" i="2"/>
  <c r="KD282" i="2"/>
  <c r="KD283" i="2"/>
  <c r="KD285" i="2"/>
  <c r="KD287" i="2"/>
  <c r="KD288" i="2"/>
  <c r="KD289" i="2"/>
  <c r="KD290" i="2"/>
  <c r="KD291" i="2"/>
  <c r="KD292" i="2"/>
  <c r="KC281" i="2"/>
  <c r="KC282" i="2"/>
  <c r="KC283" i="2"/>
  <c r="KC285" i="2"/>
  <c r="KC287" i="2"/>
  <c r="KC288" i="2"/>
  <c r="KC289" i="2"/>
  <c r="KC290" i="2"/>
  <c r="KC291" i="2"/>
  <c r="KC292" i="2"/>
  <c r="KB281" i="2"/>
  <c r="KB282" i="2"/>
  <c r="KB283" i="2"/>
  <c r="KB285" i="2"/>
  <c r="KB287" i="2"/>
  <c r="KB288" i="2"/>
  <c r="KB289" i="2"/>
  <c r="KB290" i="2"/>
  <c r="KB291" i="2"/>
  <c r="KB292" i="2"/>
  <c r="KA281" i="2"/>
  <c r="KA282" i="2"/>
  <c r="KA283" i="2"/>
  <c r="KA285" i="2"/>
  <c r="KA287" i="2"/>
  <c r="KA288" i="2"/>
  <c r="KA289" i="2"/>
  <c r="KA290" i="2"/>
  <c r="KA291" i="2"/>
  <c r="KA292" i="2"/>
  <c r="JZ281" i="2"/>
  <c r="JZ282" i="2"/>
  <c r="JZ283" i="2"/>
  <c r="JZ285" i="2"/>
  <c r="JZ287" i="2"/>
  <c r="JZ288" i="2"/>
  <c r="JZ289" i="2"/>
  <c r="JZ290" i="2"/>
  <c r="JZ291" i="2"/>
  <c r="JZ292" i="2"/>
  <c r="JY281" i="2"/>
  <c r="JY282" i="2"/>
  <c r="JY283" i="2"/>
  <c r="JY285" i="2"/>
  <c r="JY287" i="2"/>
  <c r="JY288" i="2"/>
  <c r="JY289" i="2"/>
  <c r="JY290" i="2"/>
  <c r="JY291" i="2"/>
  <c r="JY292" i="2"/>
  <c r="JX281" i="2"/>
  <c r="JX282" i="2"/>
  <c r="JX283" i="2"/>
  <c r="JX285" i="2"/>
  <c r="JX287" i="2"/>
  <c r="JX288" i="2"/>
  <c r="JX289" i="2"/>
  <c r="JX290" i="2"/>
  <c r="JX291" i="2"/>
  <c r="JX292" i="2"/>
  <c r="JW281" i="2"/>
  <c r="JW282" i="2"/>
  <c r="JW283" i="2"/>
  <c r="JW285" i="2"/>
  <c r="JW287" i="2"/>
  <c r="JW288" i="2"/>
  <c r="JW289" i="2"/>
  <c r="JW290" i="2"/>
  <c r="JW291" i="2"/>
  <c r="JW292" i="2"/>
  <c r="JV281" i="2"/>
  <c r="JV282" i="2"/>
  <c r="JV283" i="2"/>
  <c r="JV285" i="2"/>
  <c r="JV287" i="2"/>
  <c r="JV288" i="2"/>
  <c r="JV289" i="2"/>
  <c r="JV290" i="2"/>
  <c r="JV291" i="2"/>
  <c r="JV292" i="2"/>
  <c r="JU281" i="2"/>
  <c r="JU282" i="2"/>
  <c r="JU283" i="2"/>
  <c r="JU285" i="2"/>
  <c r="JU287" i="2"/>
  <c r="JU288" i="2"/>
  <c r="JU289" i="2"/>
  <c r="JU290" i="2"/>
  <c r="JU291" i="2"/>
  <c r="JU292" i="2"/>
  <c r="JT281" i="2"/>
  <c r="JT282" i="2"/>
  <c r="JT283" i="2"/>
  <c r="JT285" i="2"/>
  <c r="JT287" i="2"/>
  <c r="JT288" i="2"/>
  <c r="JT289" i="2"/>
  <c r="JT290" i="2"/>
  <c r="JT291" i="2"/>
  <c r="JT292" i="2"/>
  <c r="JS281" i="2"/>
  <c r="JS282" i="2"/>
  <c r="JS283" i="2"/>
  <c r="JS285" i="2"/>
  <c r="JS287" i="2"/>
  <c r="JS288" i="2"/>
  <c r="JS289" i="2"/>
  <c r="JS290" i="2"/>
  <c r="JS291" i="2"/>
  <c r="JS292" i="2"/>
  <c r="JR281" i="2"/>
  <c r="JR282" i="2"/>
  <c r="JR283" i="2"/>
  <c r="JR285" i="2"/>
  <c r="JR287" i="2"/>
  <c r="JR288" i="2"/>
  <c r="JR289" i="2"/>
  <c r="JR290" i="2"/>
  <c r="JR291" i="2"/>
  <c r="JR292" i="2"/>
  <c r="JQ281" i="2"/>
  <c r="JQ282" i="2"/>
  <c r="JQ283" i="2"/>
  <c r="JQ285" i="2"/>
  <c r="JQ287" i="2"/>
  <c r="JQ288" i="2"/>
  <c r="JQ289" i="2"/>
  <c r="JQ290" i="2"/>
  <c r="JQ291" i="2"/>
  <c r="JQ292" i="2"/>
  <c r="JP281" i="2"/>
  <c r="JP282" i="2"/>
  <c r="JP283" i="2"/>
  <c r="JP285" i="2"/>
  <c r="JP287" i="2"/>
  <c r="JP288" i="2"/>
  <c r="JP289" i="2"/>
  <c r="JP290" i="2"/>
  <c r="JP291" i="2"/>
  <c r="JP292" i="2"/>
  <c r="JO281" i="2"/>
  <c r="JO282" i="2"/>
  <c r="JO283" i="2"/>
  <c r="JO285" i="2"/>
  <c r="JO287" i="2"/>
  <c r="JO288" i="2"/>
  <c r="JO289" i="2"/>
  <c r="JO290" i="2"/>
  <c r="JO291" i="2"/>
  <c r="JO292" i="2"/>
  <c r="JN281" i="2"/>
  <c r="JN282" i="2"/>
  <c r="JN283" i="2"/>
  <c r="JN285" i="2"/>
  <c r="JN287" i="2"/>
  <c r="JN288" i="2"/>
  <c r="JN289" i="2"/>
  <c r="JN290" i="2"/>
  <c r="JN291" i="2"/>
  <c r="JN292" i="2"/>
  <c r="JM281" i="2"/>
  <c r="JM282" i="2"/>
  <c r="JM283" i="2"/>
  <c r="JM285" i="2"/>
  <c r="JM287" i="2"/>
  <c r="JM288" i="2"/>
  <c r="JM289" i="2"/>
  <c r="JM290" i="2"/>
  <c r="JM291" i="2"/>
  <c r="JM292" i="2"/>
  <c r="JL281" i="2"/>
  <c r="JL282" i="2"/>
  <c r="JL283" i="2"/>
  <c r="JL285" i="2"/>
  <c r="JL287" i="2"/>
  <c r="JL288" i="2"/>
  <c r="JL289" i="2"/>
  <c r="JL290" i="2"/>
  <c r="JL291" i="2"/>
  <c r="JL292" i="2"/>
  <c r="JK281" i="2"/>
  <c r="JK282" i="2"/>
  <c r="JK283" i="2"/>
  <c r="JK285" i="2"/>
  <c r="JK287" i="2"/>
  <c r="JK288" i="2"/>
  <c r="JK289" i="2"/>
  <c r="JK290" i="2"/>
  <c r="JK291" i="2"/>
  <c r="JK292" i="2"/>
  <c r="JJ281" i="2"/>
  <c r="JJ282" i="2"/>
  <c r="JJ283" i="2"/>
  <c r="JJ285" i="2"/>
  <c r="JJ287" i="2"/>
  <c r="JJ288" i="2"/>
  <c r="JJ289" i="2"/>
  <c r="JJ290" i="2"/>
  <c r="JJ291" i="2"/>
  <c r="JJ292" i="2"/>
  <c r="JI281" i="2"/>
  <c r="JI282" i="2"/>
  <c r="JI283" i="2"/>
  <c r="JI285" i="2"/>
  <c r="JI287" i="2"/>
  <c r="JI288" i="2"/>
  <c r="JI289" i="2"/>
  <c r="JI290" i="2"/>
  <c r="JI291" i="2"/>
  <c r="JI292" i="2"/>
  <c r="JH281" i="2"/>
  <c r="JH282" i="2"/>
  <c r="JH283" i="2"/>
  <c r="JH285" i="2"/>
  <c r="JH287" i="2"/>
  <c r="JH288" i="2"/>
  <c r="JH289" i="2"/>
  <c r="JH290" i="2"/>
  <c r="JH291" i="2"/>
  <c r="JH292" i="2"/>
  <c r="JG281" i="2"/>
  <c r="JG282" i="2"/>
  <c r="JG283" i="2"/>
  <c r="JG285" i="2"/>
  <c r="JG287" i="2"/>
  <c r="JG288" i="2"/>
  <c r="JG289" i="2"/>
  <c r="JG290" i="2"/>
  <c r="JG291" i="2"/>
  <c r="JG292" i="2"/>
  <c r="JF281" i="2"/>
  <c r="JF282" i="2"/>
  <c r="JF283" i="2"/>
  <c r="JF285" i="2"/>
  <c r="JF287" i="2"/>
  <c r="JF288" i="2"/>
  <c r="JF289" i="2"/>
  <c r="JF290" i="2"/>
  <c r="JF291" i="2"/>
  <c r="JF292" i="2"/>
  <c r="JE281" i="2"/>
  <c r="JE282" i="2"/>
  <c r="JE283" i="2"/>
  <c r="JE285" i="2"/>
  <c r="JE287" i="2"/>
  <c r="JE288" i="2"/>
  <c r="JE289" i="2"/>
  <c r="JE290" i="2"/>
  <c r="JE291" i="2"/>
  <c r="JE292" i="2"/>
  <c r="JD281" i="2"/>
  <c r="JD282" i="2"/>
  <c r="JD283" i="2"/>
  <c r="JD285" i="2"/>
  <c r="JD287" i="2"/>
  <c r="JD288" i="2"/>
  <c r="JD289" i="2"/>
  <c r="JD290" i="2"/>
  <c r="JD291" i="2"/>
  <c r="JD292" i="2"/>
  <c r="JC281" i="2"/>
  <c r="JC282" i="2"/>
  <c r="JC283" i="2"/>
  <c r="JC285" i="2"/>
  <c r="JC287" i="2"/>
  <c r="JC288" i="2"/>
  <c r="JC289" i="2"/>
  <c r="JC290" i="2"/>
  <c r="JC291" i="2"/>
  <c r="JC292" i="2"/>
  <c r="JB281" i="2"/>
  <c r="JB282" i="2"/>
  <c r="JB283" i="2"/>
  <c r="JB285" i="2"/>
  <c r="JB287" i="2"/>
  <c r="JB288" i="2"/>
  <c r="JB289" i="2"/>
  <c r="JB290" i="2"/>
  <c r="JB291" i="2"/>
  <c r="JB292" i="2"/>
  <c r="JA281" i="2"/>
  <c r="JA282" i="2"/>
  <c r="JA283" i="2"/>
  <c r="JA285" i="2"/>
  <c r="JA287" i="2"/>
  <c r="JA288" i="2"/>
  <c r="JA289" i="2"/>
  <c r="JA290" i="2"/>
  <c r="JA291" i="2"/>
  <c r="JA292" i="2"/>
  <c r="IZ281" i="2"/>
  <c r="IZ282" i="2"/>
  <c r="IZ283" i="2"/>
  <c r="IZ285" i="2"/>
  <c r="IZ287" i="2"/>
  <c r="IZ288" i="2"/>
  <c r="IZ289" i="2"/>
  <c r="IZ290" i="2"/>
  <c r="IZ291" i="2"/>
  <c r="IZ292" i="2"/>
  <c r="IY281" i="2"/>
  <c r="IY282" i="2"/>
  <c r="IY283" i="2"/>
  <c r="IY285" i="2"/>
  <c r="IY287" i="2"/>
  <c r="IY288" i="2"/>
  <c r="IY289" i="2"/>
  <c r="IY290" i="2"/>
  <c r="IY291" i="2"/>
  <c r="IY292" i="2"/>
  <c r="IX281" i="2"/>
  <c r="IX282" i="2"/>
  <c r="IX283" i="2"/>
  <c r="IX285" i="2"/>
  <c r="IX287" i="2"/>
  <c r="IX288" i="2"/>
  <c r="IX289" i="2"/>
  <c r="IX290" i="2"/>
  <c r="IX291" i="2"/>
  <c r="IX292" i="2"/>
  <c r="IW281" i="2"/>
  <c r="IW282" i="2"/>
  <c r="IW283" i="2"/>
  <c r="IW285" i="2"/>
  <c r="IW287" i="2"/>
  <c r="IW288" i="2"/>
  <c r="IW289" i="2"/>
  <c r="IW290" i="2"/>
  <c r="IW291" i="2"/>
  <c r="IW292" i="2"/>
  <c r="IV281" i="2"/>
  <c r="IV282" i="2"/>
  <c r="IV283" i="2"/>
  <c r="IV285" i="2"/>
  <c r="IV287" i="2"/>
  <c r="IV288" i="2"/>
  <c r="IV289" i="2"/>
  <c r="IV290" i="2"/>
  <c r="IV291" i="2"/>
  <c r="IV292" i="2"/>
  <c r="IU281" i="2"/>
  <c r="IU282" i="2"/>
  <c r="IU283" i="2"/>
  <c r="IU285" i="2"/>
  <c r="IU287" i="2"/>
  <c r="IU288" i="2"/>
  <c r="IU289" i="2"/>
  <c r="IU290" i="2"/>
  <c r="IU291" i="2"/>
  <c r="IU292" i="2"/>
  <c r="IT281" i="2"/>
  <c r="IT282" i="2"/>
  <c r="IT283" i="2"/>
  <c r="IT285" i="2"/>
  <c r="IT287" i="2"/>
  <c r="IT288" i="2"/>
  <c r="IT289" i="2"/>
  <c r="IT290" i="2"/>
  <c r="IT291" i="2"/>
  <c r="IT292" i="2"/>
  <c r="IS281" i="2"/>
  <c r="IS282" i="2"/>
  <c r="IS283" i="2"/>
  <c r="IS285" i="2"/>
  <c r="IS287" i="2"/>
  <c r="IS288" i="2"/>
  <c r="IS289" i="2"/>
  <c r="IS290" i="2"/>
  <c r="IS291" i="2"/>
  <c r="IS292" i="2"/>
  <c r="IR281" i="2"/>
  <c r="IR282" i="2"/>
  <c r="IR283" i="2"/>
  <c r="IR285" i="2"/>
  <c r="IR287" i="2"/>
  <c r="IR288" i="2"/>
  <c r="IR289" i="2"/>
  <c r="IR290" i="2"/>
  <c r="IR291" i="2"/>
  <c r="IR292" i="2"/>
  <c r="IQ281" i="2"/>
  <c r="IQ282" i="2"/>
  <c r="IQ283" i="2"/>
  <c r="IQ285" i="2"/>
  <c r="IQ287" i="2"/>
  <c r="IQ288" i="2"/>
  <c r="IQ289" i="2"/>
  <c r="IQ290" i="2"/>
  <c r="IQ291" i="2"/>
  <c r="IQ292" i="2"/>
  <c r="IP281" i="2"/>
  <c r="IP282" i="2"/>
  <c r="IP283" i="2"/>
  <c r="IP285" i="2"/>
  <c r="IP287" i="2"/>
  <c r="IP288" i="2"/>
  <c r="IP289" i="2"/>
  <c r="IP290" i="2"/>
  <c r="IP291" i="2"/>
  <c r="IP292" i="2"/>
  <c r="IO281" i="2"/>
  <c r="IO282" i="2"/>
  <c r="IO283" i="2"/>
  <c r="IO285" i="2"/>
  <c r="IO287" i="2"/>
  <c r="IO288" i="2"/>
  <c r="IO289" i="2"/>
  <c r="IO290" i="2"/>
  <c r="IO291" i="2"/>
  <c r="IO292" i="2"/>
  <c r="IN281" i="2"/>
  <c r="IN282" i="2"/>
  <c r="IN283" i="2"/>
  <c r="IN285" i="2"/>
  <c r="IN287" i="2"/>
  <c r="IN288" i="2"/>
  <c r="IN289" i="2"/>
  <c r="IN290" i="2"/>
  <c r="IN291" i="2"/>
  <c r="IN292" i="2"/>
  <c r="IM281" i="2"/>
  <c r="IM282" i="2"/>
  <c r="IM283" i="2"/>
  <c r="IM285" i="2"/>
  <c r="IM287" i="2"/>
  <c r="IM288" i="2"/>
  <c r="IM289" i="2"/>
  <c r="IM290" i="2"/>
  <c r="IM291" i="2"/>
  <c r="IM292" i="2"/>
  <c r="IL281" i="2"/>
  <c r="IL282" i="2"/>
  <c r="IL283" i="2"/>
  <c r="IL285" i="2"/>
  <c r="IL287" i="2"/>
  <c r="IL288" i="2"/>
  <c r="IL289" i="2"/>
  <c r="IL290" i="2"/>
  <c r="IL291" i="2"/>
  <c r="IL292" i="2"/>
  <c r="IK281" i="2"/>
  <c r="IK282" i="2"/>
  <c r="IK283" i="2"/>
  <c r="IK285" i="2"/>
  <c r="IK287" i="2"/>
  <c r="IK288" i="2"/>
  <c r="IK289" i="2"/>
  <c r="IK290" i="2"/>
  <c r="IK291" i="2"/>
  <c r="IK292" i="2"/>
  <c r="IJ281" i="2"/>
  <c r="IJ282" i="2"/>
  <c r="IJ283" i="2"/>
  <c r="IJ285" i="2"/>
  <c r="IJ287" i="2"/>
  <c r="IJ288" i="2"/>
  <c r="IJ289" i="2"/>
  <c r="IJ290" i="2"/>
  <c r="IJ291" i="2"/>
  <c r="IJ292" i="2"/>
  <c r="II281" i="2"/>
  <c r="II282" i="2"/>
  <c r="II283" i="2"/>
  <c r="II285" i="2"/>
  <c r="II287" i="2"/>
  <c r="II288" i="2"/>
  <c r="II289" i="2"/>
  <c r="II290" i="2"/>
  <c r="II291" i="2"/>
  <c r="II292" i="2"/>
  <c r="IH281" i="2"/>
  <c r="IH282" i="2"/>
  <c r="IH283" i="2"/>
  <c r="IH285" i="2"/>
  <c r="IH287" i="2"/>
  <c r="IH288" i="2"/>
  <c r="IH289" i="2"/>
  <c r="IH290" i="2"/>
  <c r="IH291" i="2"/>
  <c r="IH292" i="2"/>
  <c r="IG281" i="2"/>
  <c r="IG282" i="2"/>
  <c r="IG283" i="2"/>
  <c r="IG285" i="2"/>
  <c r="IG287" i="2"/>
  <c r="IG288" i="2"/>
  <c r="IG289" i="2"/>
  <c r="IG290" i="2"/>
  <c r="IG291" i="2"/>
  <c r="IG292" i="2"/>
  <c r="IF281" i="2"/>
  <c r="IF282" i="2"/>
  <c r="IF283" i="2"/>
  <c r="IF285" i="2"/>
  <c r="IF287" i="2"/>
  <c r="IF288" i="2"/>
  <c r="IF289" i="2"/>
  <c r="IF290" i="2"/>
  <c r="IF291" i="2"/>
  <c r="IF292" i="2"/>
  <c r="IE281" i="2"/>
  <c r="IE282" i="2"/>
  <c r="IE283" i="2"/>
  <c r="IE285" i="2"/>
  <c r="IE287" i="2"/>
  <c r="IE288" i="2"/>
  <c r="IE289" i="2"/>
  <c r="IE290" i="2"/>
  <c r="IE291" i="2"/>
  <c r="IE292" i="2"/>
  <c r="ID281" i="2"/>
  <c r="ID282" i="2"/>
  <c r="ID283" i="2"/>
  <c r="ID285" i="2"/>
  <c r="ID287" i="2"/>
  <c r="ID288" i="2"/>
  <c r="ID289" i="2"/>
  <c r="ID290" i="2"/>
  <c r="ID291" i="2"/>
  <c r="ID292" i="2"/>
  <c r="IC281" i="2"/>
  <c r="IC282" i="2"/>
  <c r="IC283" i="2"/>
  <c r="IC285" i="2"/>
  <c r="IC287" i="2"/>
  <c r="IC288" i="2"/>
  <c r="IC289" i="2"/>
  <c r="IC290" i="2"/>
  <c r="IC291" i="2"/>
  <c r="IC292" i="2"/>
  <c r="IB281" i="2"/>
  <c r="IB282" i="2"/>
  <c r="IB283" i="2"/>
  <c r="IB285" i="2"/>
  <c r="IB287" i="2"/>
  <c r="IB288" i="2"/>
  <c r="IB289" i="2"/>
  <c r="IB290" i="2"/>
  <c r="IB291" i="2"/>
  <c r="IB292" i="2"/>
  <c r="IA281" i="2"/>
  <c r="IA282" i="2"/>
  <c r="IA283" i="2"/>
  <c r="IA285" i="2"/>
  <c r="IA287" i="2"/>
  <c r="IA288" i="2"/>
  <c r="IA289" i="2"/>
  <c r="IA290" i="2"/>
  <c r="IA291" i="2"/>
  <c r="IA292" i="2"/>
  <c r="HZ281" i="2"/>
  <c r="HZ282" i="2"/>
  <c r="HZ283" i="2"/>
  <c r="HZ285" i="2"/>
  <c r="HZ287" i="2"/>
  <c r="HZ288" i="2"/>
  <c r="HZ289" i="2"/>
  <c r="HZ290" i="2"/>
  <c r="HZ291" i="2"/>
  <c r="HZ292" i="2"/>
  <c r="HY281" i="2"/>
  <c r="HY282" i="2"/>
  <c r="HY283" i="2"/>
  <c r="HY285" i="2"/>
  <c r="HY287" i="2"/>
  <c r="HY288" i="2"/>
  <c r="HY289" i="2"/>
  <c r="HY290" i="2"/>
  <c r="HY291" i="2"/>
  <c r="HY292" i="2"/>
  <c r="HX281" i="2"/>
  <c r="HX282" i="2"/>
  <c r="HX283" i="2"/>
  <c r="HX285" i="2"/>
  <c r="HX287" i="2"/>
  <c r="HX288" i="2"/>
  <c r="HX289" i="2"/>
  <c r="HX290" i="2"/>
  <c r="HX291" i="2"/>
  <c r="HX292" i="2"/>
  <c r="HW281" i="2"/>
  <c r="HW282" i="2"/>
  <c r="HW283" i="2"/>
  <c r="HW285" i="2"/>
  <c r="HW287" i="2"/>
  <c r="HW288" i="2"/>
  <c r="HW289" i="2"/>
  <c r="HW290" i="2"/>
  <c r="HW291" i="2"/>
  <c r="HW292" i="2"/>
  <c r="HV281" i="2"/>
  <c r="HV282" i="2"/>
  <c r="HV283" i="2"/>
  <c r="HV285" i="2"/>
  <c r="HV287" i="2"/>
  <c r="HV288" i="2"/>
  <c r="HV289" i="2"/>
  <c r="HV290" i="2"/>
  <c r="HV291" i="2"/>
  <c r="HV292" i="2"/>
  <c r="HU281" i="2"/>
  <c r="HU282" i="2"/>
  <c r="HU283" i="2"/>
  <c r="HU285" i="2"/>
  <c r="HU287" i="2"/>
  <c r="HU288" i="2"/>
  <c r="HU289" i="2"/>
  <c r="HU290" i="2"/>
  <c r="HU291" i="2"/>
  <c r="HU292" i="2"/>
  <c r="HT281" i="2"/>
  <c r="HT282" i="2"/>
  <c r="HT283" i="2"/>
  <c r="HT285" i="2"/>
  <c r="HT287" i="2"/>
  <c r="HT288" i="2"/>
  <c r="HT289" i="2"/>
  <c r="HT290" i="2"/>
  <c r="HT291" i="2"/>
  <c r="HT292" i="2"/>
  <c r="HS281" i="2"/>
  <c r="HS282" i="2"/>
  <c r="HS283" i="2"/>
  <c r="HS285" i="2"/>
  <c r="HS287" i="2"/>
  <c r="HS288" i="2"/>
  <c r="HS289" i="2"/>
  <c r="HS290" i="2"/>
  <c r="HS291" i="2"/>
  <c r="HS292" i="2"/>
  <c r="HR281" i="2"/>
  <c r="HR282" i="2"/>
  <c r="HR283" i="2"/>
  <c r="HR285" i="2"/>
  <c r="HR287" i="2"/>
  <c r="HR288" i="2"/>
  <c r="HR289" i="2"/>
  <c r="HR290" i="2"/>
  <c r="HR291" i="2"/>
  <c r="HR292" i="2"/>
  <c r="HQ281" i="2"/>
  <c r="HQ282" i="2"/>
  <c r="HQ283" i="2"/>
  <c r="HQ285" i="2"/>
  <c r="HQ287" i="2"/>
  <c r="HQ288" i="2"/>
  <c r="HQ289" i="2"/>
  <c r="HQ290" i="2"/>
  <c r="HQ291" i="2"/>
  <c r="HQ292" i="2"/>
  <c r="HP281" i="2"/>
  <c r="HP282" i="2"/>
  <c r="HP283" i="2"/>
  <c r="HP285" i="2"/>
  <c r="HP287" i="2"/>
  <c r="HP288" i="2"/>
  <c r="HP289" i="2"/>
  <c r="HP290" i="2"/>
  <c r="HP291" i="2"/>
  <c r="HP292" i="2"/>
  <c r="HO281" i="2"/>
  <c r="HO282" i="2"/>
  <c r="HO283" i="2"/>
  <c r="HO285" i="2"/>
  <c r="HO287" i="2"/>
  <c r="HO288" i="2"/>
  <c r="HO289" i="2"/>
  <c r="HO290" i="2"/>
  <c r="HO291" i="2"/>
  <c r="HO292" i="2"/>
  <c r="HN281" i="2"/>
  <c r="HN282" i="2"/>
  <c r="HN283" i="2"/>
  <c r="HN285" i="2"/>
  <c r="HN287" i="2"/>
  <c r="HN288" i="2"/>
  <c r="HN289" i="2"/>
  <c r="HN290" i="2"/>
  <c r="HN291" i="2"/>
  <c r="HN292" i="2"/>
  <c r="HM281" i="2"/>
  <c r="HM282" i="2"/>
  <c r="HM283" i="2"/>
  <c r="HM285" i="2"/>
  <c r="HM287" i="2"/>
  <c r="HM288" i="2"/>
  <c r="HM289" i="2"/>
  <c r="HM290" i="2"/>
  <c r="HM291" i="2"/>
  <c r="HM292" i="2"/>
  <c r="HL281" i="2"/>
  <c r="HL282" i="2"/>
  <c r="HL283" i="2"/>
  <c r="HL285" i="2"/>
  <c r="HL287" i="2"/>
  <c r="HL288" i="2"/>
  <c r="HL289" i="2"/>
  <c r="HL290" i="2"/>
  <c r="HL291" i="2"/>
  <c r="HL292" i="2"/>
  <c r="HK281" i="2"/>
  <c r="HK282" i="2"/>
  <c r="HK283" i="2"/>
  <c r="HK285" i="2"/>
  <c r="HK287" i="2"/>
  <c r="HK288" i="2"/>
  <c r="HK289" i="2"/>
  <c r="HK290" i="2"/>
  <c r="HK291" i="2"/>
  <c r="HK292" i="2"/>
  <c r="HJ281" i="2"/>
  <c r="HJ282" i="2"/>
  <c r="HJ283" i="2"/>
  <c r="HJ285" i="2"/>
  <c r="HJ287" i="2"/>
  <c r="HJ288" i="2"/>
  <c r="HJ289" i="2"/>
  <c r="HJ290" i="2"/>
  <c r="HJ291" i="2"/>
  <c r="HJ292" i="2"/>
  <c r="HI281" i="2"/>
  <c r="HI282" i="2"/>
  <c r="HI283" i="2"/>
  <c r="HI285" i="2"/>
  <c r="HI287" i="2"/>
  <c r="HI288" i="2"/>
  <c r="HI289" i="2"/>
  <c r="HI290" i="2"/>
  <c r="HI291" i="2"/>
  <c r="HI292" i="2"/>
  <c r="HH281" i="2"/>
  <c r="HH282" i="2"/>
  <c r="HH283" i="2"/>
  <c r="HH285" i="2"/>
  <c r="HH287" i="2"/>
  <c r="HH288" i="2"/>
  <c r="HH289" i="2"/>
  <c r="HH290" i="2"/>
  <c r="HH291" i="2"/>
  <c r="HH292" i="2"/>
  <c r="HG281" i="2"/>
  <c r="HG282" i="2"/>
  <c r="HG283" i="2"/>
  <c r="HG285" i="2"/>
  <c r="HG287" i="2"/>
  <c r="HG288" i="2"/>
  <c r="HG289" i="2"/>
  <c r="HG290" i="2"/>
  <c r="HG291" i="2"/>
  <c r="HG292" i="2"/>
  <c r="HF281" i="2"/>
  <c r="HF282" i="2"/>
  <c r="HF283" i="2"/>
  <c r="HF285" i="2"/>
  <c r="HF287" i="2"/>
  <c r="HF288" i="2"/>
  <c r="HF289" i="2"/>
  <c r="HF290" i="2"/>
  <c r="HF291" i="2"/>
  <c r="HF292" i="2"/>
  <c r="HE281" i="2"/>
  <c r="HE282" i="2"/>
  <c r="HE283" i="2"/>
  <c r="HE285" i="2"/>
  <c r="HE287" i="2"/>
  <c r="HE288" i="2"/>
  <c r="HE289" i="2"/>
  <c r="HE290" i="2"/>
  <c r="HE291" i="2"/>
  <c r="HE292" i="2"/>
  <c r="HD281" i="2"/>
  <c r="HD282" i="2"/>
  <c r="HD283" i="2"/>
  <c r="HD285" i="2"/>
  <c r="HD287" i="2"/>
  <c r="HD288" i="2"/>
  <c r="HD289" i="2"/>
  <c r="HD290" i="2"/>
  <c r="HD291" i="2"/>
  <c r="HD292" i="2"/>
  <c r="HC281" i="2"/>
  <c r="HC282" i="2"/>
  <c r="HC283" i="2"/>
  <c r="HC285" i="2"/>
  <c r="HC287" i="2"/>
  <c r="HC288" i="2"/>
  <c r="HC289" i="2"/>
  <c r="HC290" i="2"/>
  <c r="HC291" i="2"/>
  <c r="HC292" i="2"/>
  <c r="HB281" i="2"/>
  <c r="HB282" i="2"/>
  <c r="HB283" i="2"/>
  <c r="HB285" i="2"/>
  <c r="HB287" i="2"/>
  <c r="HB288" i="2"/>
  <c r="HB289" i="2"/>
  <c r="HB290" i="2"/>
  <c r="HB291" i="2"/>
  <c r="HB292" i="2"/>
  <c r="HA281" i="2"/>
  <c r="HA282" i="2"/>
  <c r="HA283" i="2"/>
  <c r="HA285" i="2"/>
  <c r="HA287" i="2"/>
  <c r="HA288" i="2"/>
  <c r="HA289" i="2"/>
  <c r="HA290" i="2"/>
  <c r="HA291" i="2"/>
  <c r="HA292" i="2"/>
  <c r="GZ281" i="2"/>
  <c r="GZ282" i="2"/>
  <c r="GZ283" i="2"/>
  <c r="GZ285" i="2"/>
  <c r="GZ287" i="2"/>
  <c r="GZ288" i="2"/>
  <c r="GZ289" i="2"/>
  <c r="GZ290" i="2"/>
  <c r="GZ291" i="2"/>
  <c r="GZ292" i="2"/>
  <c r="GY281" i="2"/>
  <c r="GY282" i="2"/>
  <c r="GY283" i="2"/>
  <c r="GY285" i="2"/>
  <c r="GY287" i="2"/>
  <c r="GY288" i="2"/>
  <c r="GY289" i="2"/>
  <c r="GY290" i="2"/>
  <c r="GY291" i="2"/>
  <c r="GY292" i="2"/>
  <c r="GX281" i="2"/>
  <c r="GX282" i="2"/>
  <c r="GX283" i="2"/>
  <c r="GX285" i="2"/>
  <c r="GX287" i="2"/>
  <c r="GX288" i="2"/>
  <c r="GX289" i="2"/>
  <c r="GX290" i="2"/>
  <c r="GX291" i="2"/>
  <c r="GX292" i="2"/>
  <c r="GW281" i="2"/>
  <c r="GW282" i="2"/>
  <c r="GW283" i="2"/>
  <c r="GW285" i="2"/>
  <c r="GW287" i="2"/>
  <c r="GW288" i="2"/>
  <c r="GW289" i="2"/>
  <c r="GW290" i="2"/>
  <c r="GW291" i="2"/>
  <c r="GW292" i="2"/>
  <c r="GV281" i="2"/>
  <c r="GV282" i="2"/>
  <c r="GV283" i="2"/>
  <c r="GV285" i="2"/>
  <c r="GV287" i="2"/>
  <c r="GV288" i="2"/>
  <c r="GV289" i="2"/>
  <c r="GV290" i="2"/>
  <c r="GV291" i="2"/>
  <c r="GV292" i="2"/>
  <c r="GU281" i="2"/>
  <c r="GU282" i="2"/>
  <c r="GU283" i="2"/>
  <c r="GU285" i="2"/>
  <c r="GU287" i="2"/>
  <c r="GU288" i="2"/>
  <c r="GU289" i="2"/>
  <c r="GU290" i="2"/>
  <c r="GU291" i="2"/>
  <c r="GU292" i="2"/>
  <c r="GT281" i="2"/>
  <c r="GT282" i="2"/>
  <c r="GT283" i="2"/>
  <c r="GT285" i="2"/>
  <c r="GT287" i="2"/>
  <c r="GT288" i="2"/>
  <c r="GT289" i="2"/>
  <c r="GT290" i="2"/>
  <c r="GT291" i="2"/>
  <c r="GT292" i="2"/>
  <c r="GS281" i="2"/>
  <c r="GS282" i="2"/>
  <c r="GS283" i="2"/>
  <c r="GS285" i="2"/>
  <c r="GS287" i="2"/>
  <c r="GS288" i="2"/>
  <c r="GS289" i="2"/>
  <c r="GS290" i="2"/>
  <c r="GS291" i="2"/>
  <c r="GS292" i="2"/>
  <c r="GR281" i="2"/>
  <c r="GR282" i="2"/>
  <c r="GR283" i="2"/>
  <c r="GR285" i="2"/>
  <c r="GR287" i="2"/>
  <c r="GR288" i="2"/>
  <c r="GR289" i="2"/>
  <c r="GR290" i="2"/>
  <c r="GR291" i="2"/>
  <c r="GR292" i="2"/>
  <c r="GQ281" i="2"/>
  <c r="GQ282" i="2"/>
  <c r="GQ283" i="2"/>
  <c r="GQ285" i="2"/>
  <c r="GQ287" i="2"/>
  <c r="GQ288" i="2"/>
  <c r="GQ289" i="2"/>
  <c r="GQ290" i="2"/>
  <c r="GQ291" i="2"/>
  <c r="GQ292" i="2"/>
  <c r="GP281" i="2"/>
  <c r="GP282" i="2"/>
  <c r="GP283" i="2"/>
  <c r="GP285" i="2"/>
  <c r="GP287" i="2"/>
  <c r="GP288" i="2"/>
  <c r="GP289" i="2"/>
  <c r="GP290" i="2"/>
  <c r="GP291" i="2"/>
  <c r="GP292" i="2"/>
  <c r="GO281" i="2"/>
  <c r="GO282" i="2"/>
  <c r="GO283" i="2"/>
  <c r="GO285" i="2"/>
  <c r="GO287" i="2"/>
  <c r="GO288" i="2"/>
  <c r="GO289" i="2"/>
  <c r="GO290" i="2"/>
  <c r="GO291" i="2"/>
  <c r="GO292" i="2"/>
  <c r="GN281" i="2"/>
  <c r="GN282" i="2"/>
  <c r="GN283" i="2"/>
  <c r="GN285" i="2"/>
  <c r="GN287" i="2"/>
  <c r="GN288" i="2"/>
  <c r="GN289" i="2"/>
  <c r="GN290" i="2"/>
  <c r="GN291" i="2"/>
  <c r="GN292" i="2"/>
  <c r="GM281" i="2"/>
  <c r="GM282" i="2"/>
  <c r="GM283" i="2"/>
  <c r="GM285" i="2"/>
  <c r="GM287" i="2"/>
  <c r="GM288" i="2"/>
  <c r="GM289" i="2"/>
  <c r="GM290" i="2"/>
  <c r="GM291" i="2"/>
  <c r="GM292" i="2"/>
  <c r="GL281" i="2"/>
  <c r="GL282" i="2"/>
  <c r="GL283" i="2"/>
  <c r="GL285" i="2"/>
  <c r="GL287" i="2"/>
  <c r="GL288" i="2"/>
  <c r="GL289" i="2"/>
  <c r="GL290" i="2"/>
  <c r="GL291" i="2"/>
  <c r="GL292" i="2"/>
  <c r="GK281" i="2"/>
  <c r="GK282" i="2"/>
  <c r="GK283" i="2"/>
  <c r="GK285" i="2"/>
  <c r="GK287" i="2"/>
  <c r="GK288" i="2"/>
  <c r="GK289" i="2"/>
  <c r="GK290" i="2"/>
  <c r="GK291" i="2"/>
  <c r="GK292" i="2"/>
  <c r="GJ281" i="2"/>
  <c r="GJ282" i="2"/>
  <c r="GJ283" i="2"/>
  <c r="GJ285" i="2"/>
  <c r="GJ287" i="2"/>
  <c r="GJ288" i="2"/>
  <c r="GJ289" i="2"/>
  <c r="GJ290" i="2"/>
  <c r="GJ291" i="2"/>
  <c r="GJ292" i="2"/>
  <c r="GI281" i="2"/>
  <c r="GI282" i="2"/>
  <c r="GI283" i="2"/>
  <c r="GI285" i="2"/>
  <c r="GI287" i="2"/>
  <c r="GI288" i="2"/>
  <c r="GI289" i="2"/>
  <c r="GI290" i="2"/>
  <c r="GI291" i="2"/>
  <c r="GI292" i="2"/>
  <c r="GH281" i="2"/>
  <c r="GH282" i="2"/>
  <c r="GH283" i="2"/>
  <c r="GH285" i="2"/>
  <c r="GH287" i="2"/>
  <c r="GH288" i="2"/>
  <c r="GH289" i="2"/>
  <c r="GH290" i="2"/>
  <c r="GH291" i="2"/>
  <c r="GH292" i="2"/>
  <c r="GG281" i="2"/>
  <c r="GG282" i="2"/>
  <c r="GG283" i="2"/>
  <c r="GG285" i="2"/>
  <c r="GG287" i="2"/>
  <c r="GG288" i="2"/>
  <c r="GG289" i="2"/>
  <c r="GG290" i="2"/>
  <c r="GG291" i="2"/>
  <c r="GG292" i="2"/>
  <c r="GF281" i="2"/>
  <c r="GF282" i="2"/>
  <c r="GF283" i="2"/>
  <c r="GF285" i="2"/>
  <c r="GF287" i="2"/>
  <c r="GF288" i="2"/>
  <c r="GF289" i="2"/>
  <c r="GF290" i="2"/>
  <c r="GF291" i="2"/>
  <c r="GF292" i="2"/>
  <c r="GE281" i="2"/>
  <c r="GE282" i="2"/>
  <c r="GE283" i="2"/>
  <c r="GE285" i="2"/>
  <c r="GE287" i="2"/>
  <c r="GE288" i="2"/>
  <c r="GE289" i="2"/>
  <c r="GE290" i="2"/>
  <c r="GE291" i="2"/>
  <c r="GE292" i="2"/>
  <c r="GD281" i="2"/>
  <c r="GD282" i="2"/>
  <c r="GD283" i="2"/>
  <c r="GD285" i="2"/>
  <c r="GD287" i="2"/>
  <c r="GD288" i="2"/>
  <c r="GD289" i="2"/>
  <c r="GD290" i="2"/>
  <c r="GD291" i="2"/>
  <c r="GD292" i="2"/>
  <c r="GC281" i="2"/>
  <c r="GC282" i="2"/>
  <c r="GC283" i="2"/>
  <c r="GC285" i="2"/>
  <c r="GC287" i="2"/>
  <c r="GC288" i="2"/>
  <c r="GC289" i="2"/>
  <c r="GC290" i="2"/>
  <c r="GC291" i="2"/>
  <c r="GC292" i="2"/>
  <c r="GB281" i="2"/>
  <c r="GB282" i="2"/>
  <c r="GB283" i="2"/>
  <c r="GB285" i="2"/>
  <c r="GB287" i="2"/>
  <c r="GB288" i="2"/>
  <c r="GB289" i="2"/>
  <c r="GB290" i="2"/>
  <c r="GB291" i="2"/>
  <c r="GB292" i="2"/>
  <c r="GA281" i="2"/>
  <c r="GA282" i="2"/>
  <c r="GA283" i="2"/>
  <c r="GA285" i="2"/>
  <c r="GA287" i="2"/>
  <c r="GA288" i="2"/>
  <c r="GA289" i="2"/>
  <c r="GA290" i="2"/>
  <c r="GA291" i="2"/>
  <c r="GA292" i="2"/>
  <c r="FZ281" i="2"/>
  <c r="FZ282" i="2"/>
  <c r="FZ283" i="2"/>
  <c r="FZ285" i="2"/>
  <c r="FZ287" i="2"/>
  <c r="FZ288" i="2"/>
  <c r="FZ289" i="2"/>
  <c r="FZ290" i="2"/>
  <c r="FZ291" i="2"/>
  <c r="FZ292" i="2"/>
  <c r="FY281" i="2"/>
  <c r="FY282" i="2"/>
  <c r="FY283" i="2"/>
  <c r="FY285" i="2"/>
  <c r="FY287" i="2"/>
  <c r="FY288" i="2"/>
  <c r="FY289" i="2"/>
  <c r="FY290" i="2"/>
  <c r="FY291" i="2"/>
  <c r="FY292" i="2"/>
  <c r="FX281" i="2"/>
  <c r="FX282" i="2"/>
  <c r="FX283" i="2"/>
  <c r="FX285" i="2"/>
  <c r="FX287" i="2"/>
  <c r="FX288" i="2"/>
  <c r="FX289" i="2"/>
  <c r="FX290" i="2"/>
  <c r="FX291" i="2"/>
  <c r="FX292" i="2"/>
  <c r="FW281" i="2"/>
  <c r="FW282" i="2"/>
  <c r="FW283" i="2"/>
  <c r="FW285" i="2"/>
  <c r="FW287" i="2"/>
  <c r="FW288" i="2"/>
  <c r="FW289" i="2"/>
  <c r="FW290" i="2"/>
  <c r="FW291" i="2"/>
  <c r="FW292" i="2"/>
  <c r="FV281" i="2"/>
  <c r="FV282" i="2"/>
  <c r="FV283" i="2"/>
  <c r="FV285" i="2"/>
  <c r="FV287" i="2"/>
  <c r="FV288" i="2"/>
  <c r="FV289" i="2"/>
  <c r="FV290" i="2"/>
  <c r="FV291" i="2"/>
  <c r="FV292" i="2"/>
  <c r="FU281" i="2"/>
  <c r="FU282" i="2"/>
  <c r="FU283" i="2"/>
  <c r="FU285" i="2"/>
  <c r="FU287" i="2"/>
  <c r="FU288" i="2"/>
  <c r="FU289" i="2"/>
  <c r="FU290" i="2"/>
  <c r="FU291" i="2"/>
  <c r="FU292" i="2"/>
  <c r="FT281" i="2"/>
  <c r="FT282" i="2"/>
  <c r="FT283" i="2"/>
  <c r="FT285" i="2"/>
  <c r="FT287" i="2"/>
  <c r="FT288" i="2"/>
  <c r="FT289" i="2"/>
  <c r="FT290" i="2"/>
  <c r="FT291" i="2"/>
  <c r="FT292" i="2"/>
  <c r="FS281" i="2"/>
  <c r="FS282" i="2"/>
  <c r="FS283" i="2"/>
  <c r="FS285" i="2"/>
  <c r="FS287" i="2"/>
  <c r="FS288" i="2"/>
  <c r="FS289" i="2"/>
  <c r="FS290" i="2"/>
  <c r="FS291" i="2"/>
  <c r="FS292" i="2"/>
  <c r="FR281" i="2"/>
  <c r="FR282" i="2"/>
  <c r="FR283" i="2"/>
  <c r="FR285" i="2"/>
  <c r="FR287" i="2"/>
  <c r="FR288" i="2"/>
  <c r="FR289" i="2"/>
  <c r="FR290" i="2"/>
  <c r="FR291" i="2"/>
  <c r="FR292" i="2"/>
  <c r="FQ281" i="2"/>
  <c r="FQ282" i="2"/>
  <c r="FQ283" i="2"/>
  <c r="FQ285" i="2"/>
  <c r="FQ287" i="2"/>
  <c r="FQ288" i="2"/>
  <c r="FQ289" i="2"/>
  <c r="FQ290" i="2"/>
  <c r="FQ291" i="2"/>
  <c r="FQ292" i="2"/>
  <c r="FP281" i="2"/>
  <c r="FP282" i="2"/>
  <c r="FP283" i="2"/>
  <c r="FP285" i="2"/>
  <c r="FP287" i="2"/>
  <c r="FP288" i="2"/>
  <c r="FP289" i="2"/>
  <c r="FP290" i="2"/>
  <c r="FP291" i="2"/>
  <c r="FP292" i="2"/>
  <c r="FO281" i="2"/>
  <c r="FO282" i="2"/>
  <c r="FO283" i="2"/>
  <c r="FO285" i="2"/>
  <c r="FO287" i="2"/>
  <c r="FO288" i="2"/>
  <c r="FO289" i="2"/>
  <c r="FO290" i="2"/>
  <c r="FO291" i="2"/>
  <c r="FO292" i="2"/>
  <c r="FN281" i="2"/>
  <c r="FN282" i="2"/>
  <c r="FN283" i="2"/>
  <c r="FN285" i="2"/>
  <c r="FN287" i="2"/>
  <c r="FN288" i="2"/>
  <c r="FN289" i="2"/>
  <c r="FN290" i="2"/>
  <c r="FN291" i="2"/>
  <c r="FN292" i="2"/>
  <c r="FM281" i="2"/>
  <c r="FM282" i="2"/>
  <c r="FM283" i="2"/>
  <c r="FM285" i="2"/>
  <c r="FM287" i="2"/>
  <c r="FM288" i="2"/>
  <c r="FM289" i="2"/>
  <c r="FM290" i="2"/>
  <c r="FM291" i="2"/>
  <c r="FM292" i="2"/>
  <c r="FL281" i="2"/>
  <c r="FL282" i="2"/>
  <c r="FL283" i="2"/>
  <c r="FL285" i="2"/>
  <c r="FL287" i="2"/>
  <c r="FL288" i="2"/>
  <c r="FL289" i="2"/>
  <c r="FL290" i="2"/>
  <c r="FL291" i="2"/>
  <c r="FL292" i="2"/>
  <c r="FK281" i="2"/>
  <c r="FK282" i="2"/>
  <c r="FK283" i="2"/>
  <c r="FK285" i="2"/>
  <c r="FK287" i="2"/>
  <c r="FK288" i="2"/>
  <c r="FK289" i="2"/>
  <c r="FK290" i="2"/>
  <c r="FK291" i="2"/>
  <c r="FK292" i="2"/>
  <c r="FJ281" i="2"/>
  <c r="FJ282" i="2"/>
  <c r="FJ283" i="2"/>
  <c r="FJ285" i="2"/>
  <c r="FJ287" i="2"/>
  <c r="FJ288" i="2"/>
  <c r="FJ289" i="2"/>
  <c r="FJ290" i="2"/>
  <c r="FJ291" i="2"/>
  <c r="FJ292" i="2"/>
  <c r="FI281" i="2"/>
  <c r="FI282" i="2"/>
  <c r="FI283" i="2"/>
  <c r="FI285" i="2"/>
  <c r="FI287" i="2"/>
  <c r="FI288" i="2"/>
  <c r="FI289" i="2"/>
  <c r="FI290" i="2"/>
  <c r="FI291" i="2"/>
  <c r="FI292" i="2"/>
  <c r="FH281" i="2"/>
  <c r="FH282" i="2"/>
  <c r="FH283" i="2"/>
  <c r="FH285" i="2"/>
  <c r="FH287" i="2"/>
  <c r="FH288" i="2"/>
  <c r="FH289" i="2"/>
  <c r="FH290" i="2"/>
  <c r="FH291" i="2"/>
  <c r="FH292" i="2"/>
  <c r="FG281" i="2"/>
  <c r="FG282" i="2"/>
  <c r="FG283" i="2"/>
  <c r="FG285" i="2"/>
  <c r="FG287" i="2"/>
  <c r="FG288" i="2"/>
  <c r="FG289" i="2"/>
  <c r="FG290" i="2"/>
  <c r="FG291" i="2"/>
  <c r="FG292" i="2"/>
  <c r="FF281" i="2"/>
  <c r="FF282" i="2"/>
  <c r="FF283" i="2"/>
  <c r="FF285" i="2"/>
  <c r="FF287" i="2"/>
  <c r="FF288" i="2"/>
  <c r="FF289" i="2"/>
  <c r="FF290" i="2"/>
  <c r="FF291" i="2"/>
  <c r="FF292" i="2"/>
  <c r="FE281" i="2"/>
  <c r="FE282" i="2"/>
  <c r="FE283" i="2"/>
  <c r="FE285" i="2"/>
  <c r="FE287" i="2"/>
  <c r="FE288" i="2"/>
  <c r="FE289" i="2"/>
  <c r="FE290" i="2"/>
  <c r="FE291" i="2"/>
  <c r="FE292" i="2"/>
  <c r="FD281" i="2"/>
  <c r="FD282" i="2"/>
  <c r="FD283" i="2"/>
  <c r="FD285" i="2"/>
  <c r="FD287" i="2"/>
  <c r="FD288" i="2"/>
  <c r="FD289" i="2"/>
  <c r="FD290" i="2"/>
  <c r="FD291" i="2"/>
  <c r="FD292" i="2"/>
  <c r="FC281" i="2"/>
  <c r="FC282" i="2"/>
  <c r="FC283" i="2"/>
  <c r="FC285" i="2"/>
  <c r="FC287" i="2"/>
  <c r="FC288" i="2"/>
  <c r="FC289" i="2"/>
  <c r="FC290" i="2"/>
  <c r="FC291" i="2"/>
  <c r="FC292" i="2"/>
  <c r="FB281" i="2"/>
  <c r="FB282" i="2"/>
  <c r="FB283" i="2"/>
  <c r="FB285" i="2"/>
  <c r="FB287" i="2"/>
  <c r="FB288" i="2"/>
  <c r="FB289" i="2"/>
  <c r="FB290" i="2"/>
  <c r="FB291" i="2"/>
  <c r="FB292" i="2"/>
  <c r="FA281" i="2"/>
  <c r="FA282" i="2"/>
  <c r="FA283" i="2"/>
  <c r="FA285" i="2"/>
  <c r="FA287" i="2"/>
  <c r="FA288" i="2"/>
  <c r="FA289" i="2"/>
  <c r="FA290" i="2"/>
  <c r="FA291" i="2"/>
  <c r="FA292" i="2"/>
  <c r="EZ281" i="2"/>
  <c r="EZ282" i="2"/>
  <c r="EZ283" i="2"/>
  <c r="EZ285" i="2"/>
  <c r="EZ287" i="2"/>
  <c r="EZ288" i="2"/>
  <c r="EZ289" i="2"/>
  <c r="EZ290" i="2"/>
  <c r="EZ291" i="2"/>
  <c r="EZ292" i="2"/>
  <c r="EY281" i="2"/>
  <c r="EY282" i="2"/>
  <c r="EY283" i="2"/>
  <c r="EY285" i="2"/>
  <c r="EY287" i="2"/>
  <c r="EY288" i="2"/>
  <c r="EY289" i="2"/>
  <c r="EY290" i="2"/>
  <c r="EY291" i="2"/>
  <c r="EY292" i="2"/>
  <c r="EX281" i="2"/>
  <c r="EX282" i="2"/>
  <c r="EX283" i="2"/>
  <c r="EX285" i="2"/>
  <c r="EX287" i="2"/>
  <c r="EX288" i="2"/>
  <c r="EX289" i="2"/>
  <c r="EX290" i="2"/>
  <c r="EX291" i="2"/>
  <c r="EX292" i="2"/>
  <c r="EW281" i="2"/>
  <c r="EW282" i="2"/>
  <c r="EW283" i="2"/>
  <c r="EW285" i="2"/>
  <c r="EW287" i="2"/>
  <c r="EW288" i="2"/>
  <c r="EW289" i="2"/>
  <c r="EW290" i="2"/>
  <c r="EW291" i="2"/>
  <c r="EW292" i="2"/>
  <c r="EV281" i="2"/>
  <c r="EV282" i="2"/>
  <c r="EV283" i="2"/>
  <c r="EV285" i="2"/>
  <c r="EV287" i="2"/>
  <c r="EV288" i="2"/>
  <c r="EV289" i="2"/>
  <c r="EV290" i="2"/>
  <c r="EV291" i="2"/>
  <c r="EV292" i="2"/>
  <c r="EU281" i="2"/>
  <c r="EU282" i="2"/>
  <c r="EU283" i="2"/>
  <c r="EU285" i="2"/>
  <c r="EU287" i="2"/>
  <c r="EU288" i="2"/>
  <c r="EU289" i="2"/>
  <c r="EU290" i="2"/>
  <c r="EU291" i="2"/>
  <c r="EU292" i="2"/>
  <c r="ET281" i="2"/>
  <c r="ET282" i="2"/>
  <c r="ET283" i="2"/>
  <c r="ET285" i="2"/>
  <c r="ET287" i="2"/>
  <c r="ET288" i="2"/>
  <c r="ET289" i="2"/>
  <c r="ET290" i="2"/>
  <c r="ET291" i="2"/>
  <c r="ET292" i="2"/>
  <c r="ES281" i="2"/>
  <c r="ES282" i="2"/>
  <c r="ES283" i="2"/>
  <c r="ES285" i="2"/>
  <c r="ES287" i="2"/>
  <c r="ES288" i="2"/>
  <c r="ES289" i="2"/>
  <c r="ES290" i="2"/>
  <c r="ES291" i="2"/>
  <c r="ES292" i="2"/>
  <c r="ER281" i="2"/>
  <c r="ER282" i="2"/>
  <c r="ER283" i="2"/>
  <c r="ER285" i="2"/>
  <c r="ER287" i="2"/>
  <c r="ER288" i="2"/>
  <c r="ER289" i="2"/>
  <c r="ER290" i="2"/>
  <c r="ER291" i="2"/>
  <c r="ER292" i="2"/>
  <c r="EQ281" i="2"/>
  <c r="EQ282" i="2"/>
  <c r="EQ283" i="2"/>
  <c r="EQ285" i="2"/>
  <c r="EQ287" i="2"/>
  <c r="EQ288" i="2"/>
  <c r="EQ289" i="2"/>
  <c r="EQ290" i="2"/>
  <c r="EQ291" i="2"/>
  <c r="EQ292" i="2"/>
  <c r="EP281" i="2"/>
  <c r="EP282" i="2"/>
  <c r="EP283" i="2"/>
  <c r="EP285" i="2"/>
  <c r="EP287" i="2"/>
  <c r="EP288" i="2"/>
  <c r="EP289" i="2"/>
  <c r="EP290" i="2"/>
  <c r="EP291" i="2"/>
  <c r="EP292" i="2"/>
  <c r="EO281" i="2"/>
  <c r="EO282" i="2"/>
  <c r="EO283" i="2"/>
  <c r="EO285" i="2"/>
  <c r="EO287" i="2"/>
  <c r="EO288" i="2"/>
  <c r="EO289" i="2"/>
  <c r="EO290" i="2"/>
  <c r="EO291" i="2"/>
  <c r="EO292" i="2"/>
  <c r="EN281" i="2"/>
  <c r="EN282" i="2"/>
  <c r="EN283" i="2"/>
  <c r="EN285" i="2"/>
  <c r="EN287" i="2"/>
  <c r="EN288" i="2"/>
  <c r="EN289" i="2"/>
  <c r="EN290" i="2"/>
  <c r="EN291" i="2"/>
  <c r="EN292" i="2"/>
  <c r="EM281" i="2"/>
  <c r="EM282" i="2"/>
  <c r="EM283" i="2"/>
  <c r="EM285" i="2"/>
  <c r="EM287" i="2"/>
  <c r="EM288" i="2"/>
  <c r="EM289" i="2"/>
  <c r="EM290" i="2"/>
  <c r="EM291" i="2"/>
  <c r="EM292" i="2"/>
  <c r="EL281" i="2"/>
  <c r="EL282" i="2"/>
  <c r="EL283" i="2"/>
  <c r="EL285" i="2"/>
  <c r="EL287" i="2"/>
  <c r="EL288" i="2"/>
  <c r="EL289" i="2"/>
  <c r="EL290" i="2"/>
  <c r="EL291" i="2"/>
  <c r="EL292" i="2"/>
  <c r="EK281" i="2"/>
  <c r="EK282" i="2"/>
  <c r="EK283" i="2"/>
  <c r="EK285" i="2"/>
  <c r="EK287" i="2"/>
  <c r="EK288" i="2"/>
  <c r="EK289" i="2"/>
  <c r="EK290" i="2"/>
  <c r="EK291" i="2"/>
  <c r="EK292" i="2"/>
  <c r="EJ281" i="2"/>
  <c r="EJ282" i="2"/>
  <c r="EJ283" i="2"/>
  <c r="EJ285" i="2"/>
  <c r="EJ287" i="2"/>
  <c r="EJ288" i="2"/>
  <c r="EJ289" i="2"/>
  <c r="EJ290" i="2"/>
  <c r="EJ291" i="2"/>
  <c r="EJ292" i="2"/>
  <c r="EI281" i="2"/>
  <c r="EI282" i="2"/>
  <c r="EI283" i="2"/>
  <c r="EI285" i="2"/>
  <c r="EI287" i="2"/>
  <c r="EI288" i="2"/>
  <c r="EI289" i="2"/>
  <c r="EI290" i="2"/>
  <c r="EI291" i="2"/>
  <c r="EI292" i="2"/>
  <c r="EH281" i="2"/>
  <c r="EH282" i="2"/>
  <c r="EH283" i="2"/>
  <c r="EH285" i="2"/>
  <c r="EH287" i="2"/>
  <c r="EH288" i="2"/>
  <c r="EH289" i="2"/>
  <c r="EH290" i="2"/>
  <c r="EH291" i="2"/>
  <c r="EH292" i="2"/>
  <c r="EG281" i="2"/>
  <c r="EG282" i="2"/>
  <c r="EG283" i="2"/>
  <c r="EG285" i="2"/>
  <c r="EG287" i="2"/>
  <c r="EG288" i="2"/>
  <c r="EG289" i="2"/>
  <c r="EG290" i="2"/>
  <c r="EG291" i="2"/>
  <c r="EG292" i="2"/>
  <c r="EF281" i="2"/>
  <c r="EF282" i="2"/>
  <c r="EF283" i="2"/>
  <c r="EF285" i="2"/>
  <c r="EF287" i="2"/>
  <c r="EF288" i="2"/>
  <c r="EF289" i="2"/>
  <c r="EF290" i="2"/>
  <c r="EF291" i="2"/>
  <c r="EF292" i="2"/>
  <c r="A291" i="2"/>
  <c r="A290" i="2"/>
  <c r="A289" i="2"/>
  <c r="A288" i="2"/>
  <c r="A285" i="2"/>
  <c r="A284" i="2"/>
  <c r="A283" i="2"/>
  <c r="A282" i="2"/>
  <c r="A280" i="2"/>
  <c r="NK265" i="2"/>
  <c r="NK266" i="2"/>
  <c r="NK267" i="2"/>
  <c r="NK269" i="2"/>
  <c r="NK271" i="2"/>
  <c r="NK272" i="2"/>
  <c r="NK273" i="2"/>
  <c r="NK274" i="2"/>
  <c r="NK275" i="2"/>
  <c r="NK276" i="2"/>
  <c r="NJ265" i="2"/>
  <c r="NJ266" i="2"/>
  <c r="NJ267" i="2"/>
  <c r="NJ269" i="2"/>
  <c r="NJ271" i="2"/>
  <c r="NJ272" i="2"/>
  <c r="NJ273" i="2"/>
  <c r="NJ274" i="2"/>
  <c r="NJ275" i="2"/>
  <c r="NJ276" i="2"/>
  <c r="NI265" i="2"/>
  <c r="NI266" i="2"/>
  <c r="NI267" i="2"/>
  <c r="NI269" i="2"/>
  <c r="NI271" i="2"/>
  <c r="NI272" i="2"/>
  <c r="NI273" i="2"/>
  <c r="NI274" i="2"/>
  <c r="NI275" i="2"/>
  <c r="NI276" i="2"/>
  <c r="NH265" i="2"/>
  <c r="NH266" i="2"/>
  <c r="NH267" i="2"/>
  <c r="NH269" i="2"/>
  <c r="NH271" i="2"/>
  <c r="NH272" i="2"/>
  <c r="NH273" i="2"/>
  <c r="NH274" i="2"/>
  <c r="NH275" i="2"/>
  <c r="NH276" i="2"/>
  <c r="NG265" i="2"/>
  <c r="NG266" i="2"/>
  <c r="NG267" i="2"/>
  <c r="NG269" i="2"/>
  <c r="NG271" i="2"/>
  <c r="NG272" i="2"/>
  <c r="NG273" i="2"/>
  <c r="NG274" i="2"/>
  <c r="NG275" i="2"/>
  <c r="NG276" i="2"/>
  <c r="NF265" i="2"/>
  <c r="NF266" i="2"/>
  <c r="NF267" i="2"/>
  <c r="NF269" i="2"/>
  <c r="NF271" i="2"/>
  <c r="NF272" i="2"/>
  <c r="NF273" i="2"/>
  <c r="NF274" i="2"/>
  <c r="NF275" i="2"/>
  <c r="NF276" i="2"/>
  <c r="NE265" i="2"/>
  <c r="NE266" i="2"/>
  <c r="NE267" i="2"/>
  <c r="NE269" i="2"/>
  <c r="NE271" i="2"/>
  <c r="NE272" i="2"/>
  <c r="NE273" i="2"/>
  <c r="NE274" i="2"/>
  <c r="NE275" i="2"/>
  <c r="NE276" i="2"/>
  <c r="ND265" i="2"/>
  <c r="ND266" i="2"/>
  <c r="ND267" i="2"/>
  <c r="ND269" i="2"/>
  <c r="ND271" i="2"/>
  <c r="ND272" i="2"/>
  <c r="ND273" i="2"/>
  <c r="ND274" i="2"/>
  <c r="ND275" i="2"/>
  <c r="ND276" i="2"/>
  <c r="NC265" i="2"/>
  <c r="NC266" i="2"/>
  <c r="NC267" i="2"/>
  <c r="NC269" i="2"/>
  <c r="NC271" i="2"/>
  <c r="NC272" i="2"/>
  <c r="NC273" i="2"/>
  <c r="NC274" i="2"/>
  <c r="NC275" i="2"/>
  <c r="NC276" i="2"/>
  <c r="NB265" i="2"/>
  <c r="NB266" i="2"/>
  <c r="NB267" i="2"/>
  <c r="NB269" i="2"/>
  <c r="NB271" i="2"/>
  <c r="NB272" i="2"/>
  <c r="NB273" i="2"/>
  <c r="NB274" i="2"/>
  <c r="NB275" i="2"/>
  <c r="NB276" i="2"/>
  <c r="NA265" i="2"/>
  <c r="NA266" i="2"/>
  <c r="NA267" i="2"/>
  <c r="NA269" i="2"/>
  <c r="NA271" i="2"/>
  <c r="NA272" i="2"/>
  <c r="NA273" i="2"/>
  <c r="NA274" i="2"/>
  <c r="NA275" i="2"/>
  <c r="NA276" i="2"/>
  <c r="MZ265" i="2"/>
  <c r="MZ266" i="2"/>
  <c r="MZ267" i="2"/>
  <c r="MZ269" i="2"/>
  <c r="MZ271" i="2"/>
  <c r="MZ272" i="2"/>
  <c r="MZ273" i="2"/>
  <c r="MZ274" i="2"/>
  <c r="MZ275" i="2"/>
  <c r="MZ276" i="2"/>
  <c r="MY265" i="2"/>
  <c r="MY266" i="2"/>
  <c r="MY267" i="2"/>
  <c r="MY269" i="2"/>
  <c r="MY271" i="2"/>
  <c r="MY272" i="2"/>
  <c r="MY273" i="2"/>
  <c r="MY274" i="2"/>
  <c r="MY275" i="2"/>
  <c r="MY276" i="2"/>
  <c r="MX265" i="2"/>
  <c r="MX266" i="2"/>
  <c r="MX267" i="2"/>
  <c r="MX269" i="2"/>
  <c r="MX271" i="2"/>
  <c r="MX272" i="2"/>
  <c r="MX273" i="2"/>
  <c r="MX274" i="2"/>
  <c r="MX275" i="2"/>
  <c r="MX276" i="2"/>
  <c r="MW265" i="2"/>
  <c r="MW266" i="2"/>
  <c r="MW267" i="2"/>
  <c r="MW269" i="2"/>
  <c r="MW271" i="2"/>
  <c r="MW272" i="2"/>
  <c r="MW273" i="2"/>
  <c r="MW274" i="2"/>
  <c r="MW275" i="2"/>
  <c r="MW276" i="2"/>
  <c r="MV265" i="2"/>
  <c r="MV266" i="2"/>
  <c r="MV267" i="2"/>
  <c r="MV269" i="2"/>
  <c r="MV271" i="2"/>
  <c r="MV272" i="2"/>
  <c r="MV273" i="2"/>
  <c r="MV274" i="2"/>
  <c r="MV275" i="2"/>
  <c r="MV276" i="2"/>
  <c r="MU265" i="2"/>
  <c r="MU266" i="2"/>
  <c r="MU267" i="2"/>
  <c r="MU269" i="2"/>
  <c r="MU271" i="2"/>
  <c r="MU272" i="2"/>
  <c r="MU273" i="2"/>
  <c r="MU274" i="2"/>
  <c r="MU275" i="2"/>
  <c r="MU276" i="2"/>
  <c r="MT265" i="2"/>
  <c r="MT266" i="2"/>
  <c r="MT267" i="2"/>
  <c r="MT269" i="2"/>
  <c r="MT271" i="2"/>
  <c r="MT272" i="2"/>
  <c r="MT273" i="2"/>
  <c r="MT274" i="2"/>
  <c r="MT275" i="2"/>
  <c r="MT276" i="2"/>
  <c r="MS265" i="2"/>
  <c r="MS266" i="2"/>
  <c r="MS267" i="2"/>
  <c r="MS269" i="2"/>
  <c r="MS271" i="2"/>
  <c r="MS272" i="2"/>
  <c r="MS273" i="2"/>
  <c r="MS274" i="2"/>
  <c r="MS275" i="2"/>
  <c r="MS276" i="2"/>
  <c r="MR265" i="2"/>
  <c r="MR266" i="2"/>
  <c r="MR267" i="2"/>
  <c r="MR269" i="2"/>
  <c r="MR271" i="2"/>
  <c r="MR272" i="2"/>
  <c r="MR273" i="2"/>
  <c r="MR274" i="2"/>
  <c r="MR275" i="2"/>
  <c r="MR276" i="2"/>
  <c r="MQ265" i="2"/>
  <c r="MQ266" i="2"/>
  <c r="MQ267" i="2"/>
  <c r="MQ269" i="2"/>
  <c r="MQ271" i="2"/>
  <c r="MQ272" i="2"/>
  <c r="MQ273" i="2"/>
  <c r="MQ274" i="2"/>
  <c r="MQ275" i="2"/>
  <c r="MQ276" i="2"/>
  <c r="MP265" i="2"/>
  <c r="MP266" i="2"/>
  <c r="MP267" i="2"/>
  <c r="MP269" i="2"/>
  <c r="MP271" i="2"/>
  <c r="MP272" i="2"/>
  <c r="MP273" i="2"/>
  <c r="MP274" i="2"/>
  <c r="MP275" i="2"/>
  <c r="MP276" i="2"/>
  <c r="MO265" i="2"/>
  <c r="MO266" i="2"/>
  <c r="MO267" i="2"/>
  <c r="MO269" i="2"/>
  <c r="MO271" i="2"/>
  <c r="MO272" i="2"/>
  <c r="MO273" i="2"/>
  <c r="MO274" i="2"/>
  <c r="MO275" i="2"/>
  <c r="MO276" i="2"/>
  <c r="MN265" i="2"/>
  <c r="MN266" i="2"/>
  <c r="MN267" i="2"/>
  <c r="MN269" i="2"/>
  <c r="MN271" i="2"/>
  <c r="MN272" i="2"/>
  <c r="MN273" i="2"/>
  <c r="MN274" i="2"/>
  <c r="MN275" i="2"/>
  <c r="MN276" i="2"/>
  <c r="MM265" i="2"/>
  <c r="MM266" i="2"/>
  <c r="MM267" i="2"/>
  <c r="MM269" i="2"/>
  <c r="MM271" i="2"/>
  <c r="MM272" i="2"/>
  <c r="MM273" i="2"/>
  <c r="MM274" i="2"/>
  <c r="MM275" i="2"/>
  <c r="MM276" i="2"/>
  <c r="ML265" i="2"/>
  <c r="ML266" i="2"/>
  <c r="ML267" i="2"/>
  <c r="ML269" i="2"/>
  <c r="ML271" i="2"/>
  <c r="ML272" i="2"/>
  <c r="ML273" i="2"/>
  <c r="ML274" i="2"/>
  <c r="ML275" i="2"/>
  <c r="ML276" i="2"/>
  <c r="MK265" i="2"/>
  <c r="MK266" i="2"/>
  <c r="MK267" i="2"/>
  <c r="MK269" i="2"/>
  <c r="MK271" i="2"/>
  <c r="MK272" i="2"/>
  <c r="MK273" i="2"/>
  <c r="MK274" i="2"/>
  <c r="MK275" i="2"/>
  <c r="MK276" i="2"/>
  <c r="MJ265" i="2"/>
  <c r="MJ266" i="2"/>
  <c r="MJ267" i="2"/>
  <c r="MJ269" i="2"/>
  <c r="MJ271" i="2"/>
  <c r="MJ272" i="2"/>
  <c r="MJ273" i="2"/>
  <c r="MJ274" i="2"/>
  <c r="MJ275" i="2"/>
  <c r="MJ276" i="2"/>
  <c r="MI265" i="2"/>
  <c r="MI266" i="2"/>
  <c r="MI267" i="2"/>
  <c r="MI269" i="2"/>
  <c r="MI271" i="2"/>
  <c r="MI272" i="2"/>
  <c r="MI273" i="2"/>
  <c r="MI274" i="2"/>
  <c r="MI275" i="2"/>
  <c r="MI276" i="2"/>
  <c r="MH265" i="2"/>
  <c r="MH266" i="2"/>
  <c r="MH267" i="2"/>
  <c r="MH269" i="2"/>
  <c r="MH271" i="2"/>
  <c r="MH272" i="2"/>
  <c r="MH273" i="2"/>
  <c r="MH274" i="2"/>
  <c r="MH275" i="2"/>
  <c r="MH276" i="2"/>
  <c r="MG265" i="2"/>
  <c r="MG266" i="2"/>
  <c r="MG267" i="2"/>
  <c r="MG269" i="2"/>
  <c r="MG271" i="2"/>
  <c r="MG272" i="2"/>
  <c r="MG273" i="2"/>
  <c r="MG274" i="2"/>
  <c r="MG275" i="2"/>
  <c r="MG276" i="2"/>
  <c r="MF265" i="2"/>
  <c r="MF266" i="2"/>
  <c r="MF267" i="2"/>
  <c r="MF269" i="2"/>
  <c r="MF271" i="2"/>
  <c r="MF272" i="2"/>
  <c r="MF273" i="2"/>
  <c r="MF274" i="2"/>
  <c r="MF275" i="2"/>
  <c r="MF276" i="2"/>
  <c r="ME265" i="2"/>
  <c r="ME266" i="2"/>
  <c r="ME267" i="2"/>
  <c r="ME269" i="2"/>
  <c r="ME271" i="2"/>
  <c r="ME272" i="2"/>
  <c r="ME273" i="2"/>
  <c r="ME274" i="2"/>
  <c r="ME275" i="2"/>
  <c r="ME276" i="2"/>
  <c r="MD265" i="2"/>
  <c r="MD266" i="2"/>
  <c r="MD267" i="2"/>
  <c r="MD269" i="2"/>
  <c r="MD271" i="2"/>
  <c r="MD272" i="2"/>
  <c r="MD273" i="2"/>
  <c r="MD274" i="2"/>
  <c r="MD275" i="2"/>
  <c r="MD276" i="2"/>
  <c r="MC265" i="2"/>
  <c r="MC266" i="2"/>
  <c r="MC267" i="2"/>
  <c r="MC269" i="2"/>
  <c r="MC271" i="2"/>
  <c r="MC272" i="2"/>
  <c r="MC273" i="2"/>
  <c r="MC274" i="2"/>
  <c r="MC275" i="2"/>
  <c r="MC276" i="2"/>
  <c r="MB265" i="2"/>
  <c r="MB266" i="2"/>
  <c r="MB267" i="2"/>
  <c r="MB269" i="2"/>
  <c r="MB271" i="2"/>
  <c r="MB272" i="2"/>
  <c r="MB273" i="2"/>
  <c r="MB274" i="2"/>
  <c r="MB275" i="2"/>
  <c r="MB276" i="2"/>
  <c r="MA265" i="2"/>
  <c r="MA266" i="2"/>
  <c r="MA267" i="2"/>
  <c r="MA269" i="2"/>
  <c r="MA271" i="2"/>
  <c r="MA272" i="2"/>
  <c r="MA273" i="2"/>
  <c r="MA274" i="2"/>
  <c r="MA275" i="2"/>
  <c r="MA276" i="2"/>
  <c r="LZ265" i="2"/>
  <c r="LZ266" i="2"/>
  <c r="LZ267" i="2"/>
  <c r="LZ269" i="2"/>
  <c r="LZ271" i="2"/>
  <c r="LZ272" i="2"/>
  <c r="LZ273" i="2"/>
  <c r="LZ274" i="2"/>
  <c r="LZ275" i="2"/>
  <c r="LZ276" i="2"/>
  <c r="LY265" i="2"/>
  <c r="LY266" i="2"/>
  <c r="LY267" i="2"/>
  <c r="LY269" i="2"/>
  <c r="LY271" i="2"/>
  <c r="LY272" i="2"/>
  <c r="LY273" i="2"/>
  <c r="LY274" i="2"/>
  <c r="LY275" i="2"/>
  <c r="LY276" i="2"/>
  <c r="LX265" i="2"/>
  <c r="LX266" i="2"/>
  <c r="LX267" i="2"/>
  <c r="LX269" i="2"/>
  <c r="LX271" i="2"/>
  <c r="LX272" i="2"/>
  <c r="LX273" i="2"/>
  <c r="LX274" i="2"/>
  <c r="LX275" i="2"/>
  <c r="LX276" i="2"/>
  <c r="LW265" i="2"/>
  <c r="LW266" i="2"/>
  <c r="LW267" i="2"/>
  <c r="LW269" i="2"/>
  <c r="LW271" i="2"/>
  <c r="LW272" i="2"/>
  <c r="LW273" i="2"/>
  <c r="LW274" i="2"/>
  <c r="LW275" i="2"/>
  <c r="LW276" i="2"/>
  <c r="LV265" i="2"/>
  <c r="LV266" i="2"/>
  <c r="LV267" i="2"/>
  <c r="LV269" i="2"/>
  <c r="LV271" i="2"/>
  <c r="LV272" i="2"/>
  <c r="LV273" i="2"/>
  <c r="LV274" i="2"/>
  <c r="LV275" i="2"/>
  <c r="LV276" i="2"/>
  <c r="LU265" i="2"/>
  <c r="LU266" i="2"/>
  <c r="LU267" i="2"/>
  <c r="LU269" i="2"/>
  <c r="LU271" i="2"/>
  <c r="LU272" i="2"/>
  <c r="LU273" i="2"/>
  <c r="LU274" i="2"/>
  <c r="LU275" i="2"/>
  <c r="LU276" i="2"/>
  <c r="LT265" i="2"/>
  <c r="LT266" i="2"/>
  <c r="LT267" i="2"/>
  <c r="LT269" i="2"/>
  <c r="LT271" i="2"/>
  <c r="LT272" i="2"/>
  <c r="LT273" i="2"/>
  <c r="LT274" i="2"/>
  <c r="LT275" i="2"/>
  <c r="LT276" i="2"/>
  <c r="LS265" i="2"/>
  <c r="LS266" i="2"/>
  <c r="LS267" i="2"/>
  <c r="LS269" i="2"/>
  <c r="LS271" i="2"/>
  <c r="LS272" i="2"/>
  <c r="LS273" i="2"/>
  <c r="LS274" i="2"/>
  <c r="LS275" i="2"/>
  <c r="LS276" i="2"/>
  <c r="LR265" i="2"/>
  <c r="LR266" i="2"/>
  <c r="LR267" i="2"/>
  <c r="LR269" i="2"/>
  <c r="LR271" i="2"/>
  <c r="LR272" i="2"/>
  <c r="LR273" i="2"/>
  <c r="LR274" i="2"/>
  <c r="LR275" i="2"/>
  <c r="LR276" i="2"/>
  <c r="LQ265" i="2"/>
  <c r="LQ266" i="2"/>
  <c r="LQ267" i="2"/>
  <c r="LQ269" i="2"/>
  <c r="LQ271" i="2"/>
  <c r="LQ272" i="2"/>
  <c r="LQ273" i="2"/>
  <c r="LQ274" i="2"/>
  <c r="LQ275" i="2"/>
  <c r="LQ276" i="2"/>
  <c r="LP265" i="2"/>
  <c r="LP266" i="2"/>
  <c r="LP267" i="2"/>
  <c r="LP269" i="2"/>
  <c r="LP271" i="2"/>
  <c r="LP272" i="2"/>
  <c r="LP273" i="2"/>
  <c r="LP274" i="2"/>
  <c r="LP275" i="2"/>
  <c r="LP276" i="2"/>
  <c r="LO265" i="2"/>
  <c r="LO266" i="2"/>
  <c r="LO267" i="2"/>
  <c r="LO269" i="2"/>
  <c r="LO271" i="2"/>
  <c r="LO272" i="2"/>
  <c r="LO273" i="2"/>
  <c r="LO274" i="2"/>
  <c r="LO275" i="2"/>
  <c r="LO276" i="2"/>
  <c r="LN265" i="2"/>
  <c r="LN266" i="2"/>
  <c r="LN267" i="2"/>
  <c r="LN269" i="2"/>
  <c r="LN271" i="2"/>
  <c r="LN272" i="2"/>
  <c r="LN273" i="2"/>
  <c r="LN274" i="2"/>
  <c r="LN275" i="2"/>
  <c r="LN276" i="2"/>
  <c r="LM265" i="2"/>
  <c r="LM266" i="2"/>
  <c r="LM267" i="2"/>
  <c r="LM269" i="2"/>
  <c r="LM271" i="2"/>
  <c r="LM272" i="2"/>
  <c r="LM273" i="2"/>
  <c r="LM274" i="2"/>
  <c r="LM275" i="2"/>
  <c r="LM276" i="2"/>
  <c r="LL265" i="2"/>
  <c r="LL266" i="2"/>
  <c r="LL267" i="2"/>
  <c r="LL269" i="2"/>
  <c r="LL271" i="2"/>
  <c r="LL272" i="2"/>
  <c r="LL273" i="2"/>
  <c r="LL274" i="2"/>
  <c r="LL275" i="2"/>
  <c r="LL276" i="2"/>
  <c r="LK265" i="2"/>
  <c r="LK266" i="2"/>
  <c r="LK267" i="2"/>
  <c r="LK269" i="2"/>
  <c r="LK271" i="2"/>
  <c r="LK272" i="2"/>
  <c r="LK273" i="2"/>
  <c r="LK274" i="2"/>
  <c r="LK275" i="2"/>
  <c r="LK276" i="2"/>
  <c r="LJ265" i="2"/>
  <c r="LJ266" i="2"/>
  <c r="LJ267" i="2"/>
  <c r="LJ269" i="2"/>
  <c r="LJ271" i="2"/>
  <c r="LJ272" i="2"/>
  <c r="LJ273" i="2"/>
  <c r="LJ274" i="2"/>
  <c r="LJ275" i="2"/>
  <c r="LJ276" i="2"/>
  <c r="LI265" i="2"/>
  <c r="LI266" i="2"/>
  <c r="LI267" i="2"/>
  <c r="LI269" i="2"/>
  <c r="LI271" i="2"/>
  <c r="LI272" i="2"/>
  <c r="LI273" i="2"/>
  <c r="LI274" i="2"/>
  <c r="LI275" i="2"/>
  <c r="LI276" i="2"/>
  <c r="LH265" i="2"/>
  <c r="LH266" i="2"/>
  <c r="LH267" i="2"/>
  <c r="LH269" i="2"/>
  <c r="LH271" i="2"/>
  <c r="LH272" i="2"/>
  <c r="LH273" i="2"/>
  <c r="LH274" i="2"/>
  <c r="LH275" i="2"/>
  <c r="LH276" i="2"/>
  <c r="LG265" i="2"/>
  <c r="LG266" i="2"/>
  <c r="LG267" i="2"/>
  <c r="LG269" i="2"/>
  <c r="LG271" i="2"/>
  <c r="LG272" i="2"/>
  <c r="LG273" i="2"/>
  <c r="LG274" i="2"/>
  <c r="LG275" i="2"/>
  <c r="LG276" i="2"/>
  <c r="LF265" i="2"/>
  <c r="LF266" i="2"/>
  <c r="LF267" i="2"/>
  <c r="LF269" i="2"/>
  <c r="LF271" i="2"/>
  <c r="LF272" i="2"/>
  <c r="LF273" i="2"/>
  <c r="LF274" i="2"/>
  <c r="LF275" i="2"/>
  <c r="LF276" i="2"/>
  <c r="LE265" i="2"/>
  <c r="LE266" i="2"/>
  <c r="LE267" i="2"/>
  <c r="LE269" i="2"/>
  <c r="LE271" i="2"/>
  <c r="LE272" i="2"/>
  <c r="LE273" i="2"/>
  <c r="LE274" i="2"/>
  <c r="LE275" i="2"/>
  <c r="LE276" i="2"/>
  <c r="LD265" i="2"/>
  <c r="LD266" i="2"/>
  <c r="LD267" i="2"/>
  <c r="LD269" i="2"/>
  <c r="LD271" i="2"/>
  <c r="LD272" i="2"/>
  <c r="LD273" i="2"/>
  <c r="LD274" i="2"/>
  <c r="LD275" i="2"/>
  <c r="LD276" i="2"/>
  <c r="LC265" i="2"/>
  <c r="LC266" i="2"/>
  <c r="LC267" i="2"/>
  <c r="LC269" i="2"/>
  <c r="LC271" i="2"/>
  <c r="LC272" i="2"/>
  <c r="LC273" i="2"/>
  <c r="LC274" i="2"/>
  <c r="LC275" i="2"/>
  <c r="LC276" i="2"/>
  <c r="LB265" i="2"/>
  <c r="LB266" i="2"/>
  <c r="LB267" i="2"/>
  <c r="LB269" i="2"/>
  <c r="LB271" i="2"/>
  <c r="LB272" i="2"/>
  <c r="LB273" i="2"/>
  <c r="LB274" i="2"/>
  <c r="LB275" i="2"/>
  <c r="LB276" i="2"/>
  <c r="LA265" i="2"/>
  <c r="LA266" i="2"/>
  <c r="LA267" i="2"/>
  <c r="LA269" i="2"/>
  <c r="LA271" i="2"/>
  <c r="LA272" i="2"/>
  <c r="LA273" i="2"/>
  <c r="LA274" i="2"/>
  <c r="LA275" i="2"/>
  <c r="LA276" i="2"/>
  <c r="KZ265" i="2"/>
  <c r="KZ266" i="2"/>
  <c r="KZ267" i="2"/>
  <c r="KZ269" i="2"/>
  <c r="KZ271" i="2"/>
  <c r="KZ272" i="2"/>
  <c r="KZ273" i="2"/>
  <c r="KZ274" i="2"/>
  <c r="KZ275" i="2"/>
  <c r="KZ276" i="2"/>
  <c r="KY265" i="2"/>
  <c r="KY266" i="2"/>
  <c r="KY267" i="2"/>
  <c r="KY269" i="2"/>
  <c r="KY271" i="2"/>
  <c r="KY272" i="2"/>
  <c r="KY273" i="2"/>
  <c r="KY274" i="2"/>
  <c r="KY275" i="2"/>
  <c r="KY276" i="2"/>
  <c r="KX265" i="2"/>
  <c r="KX266" i="2"/>
  <c r="KX267" i="2"/>
  <c r="KX269" i="2"/>
  <c r="KX271" i="2"/>
  <c r="KX272" i="2"/>
  <c r="KX273" i="2"/>
  <c r="KX274" i="2"/>
  <c r="KX275" i="2"/>
  <c r="KX276" i="2"/>
  <c r="KW265" i="2"/>
  <c r="KW266" i="2"/>
  <c r="KW267" i="2"/>
  <c r="KW269" i="2"/>
  <c r="KW271" i="2"/>
  <c r="KW272" i="2"/>
  <c r="KW273" i="2"/>
  <c r="KW274" i="2"/>
  <c r="KW275" i="2"/>
  <c r="KW276" i="2"/>
  <c r="KV265" i="2"/>
  <c r="KV266" i="2"/>
  <c r="KV267" i="2"/>
  <c r="KV269" i="2"/>
  <c r="KV271" i="2"/>
  <c r="KV272" i="2"/>
  <c r="KV273" i="2"/>
  <c r="KV274" i="2"/>
  <c r="KV275" i="2"/>
  <c r="KV276" i="2"/>
  <c r="KU265" i="2"/>
  <c r="KU266" i="2"/>
  <c r="KU267" i="2"/>
  <c r="KU269" i="2"/>
  <c r="KU271" i="2"/>
  <c r="KU272" i="2"/>
  <c r="KU273" i="2"/>
  <c r="KU274" i="2"/>
  <c r="KU275" i="2"/>
  <c r="KU276" i="2"/>
  <c r="KT265" i="2"/>
  <c r="KT266" i="2"/>
  <c r="KT267" i="2"/>
  <c r="KT269" i="2"/>
  <c r="KT271" i="2"/>
  <c r="KT272" i="2"/>
  <c r="KT273" i="2"/>
  <c r="KT274" i="2"/>
  <c r="KT275" i="2"/>
  <c r="KT276" i="2"/>
  <c r="KS265" i="2"/>
  <c r="KS266" i="2"/>
  <c r="KS267" i="2"/>
  <c r="KS269" i="2"/>
  <c r="KS271" i="2"/>
  <c r="KS272" i="2"/>
  <c r="KS273" i="2"/>
  <c r="KS274" i="2"/>
  <c r="KS275" i="2"/>
  <c r="KS276" i="2"/>
  <c r="KR265" i="2"/>
  <c r="KR266" i="2"/>
  <c r="KR267" i="2"/>
  <c r="KR269" i="2"/>
  <c r="KR271" i="2"/>
  <c r="KR272" i="2"/>
  <c r="KR273" i="2"/>
  <c r="KR274" i="2"/>
  <c r="KR275" i="2"/>
  <c r="KR276" i="2"/>
  <c r="KQ265" i="2"/>
  <c r="KQ266" i="2"/>
  <c r="KQ267" i="2"/>
  <c r="KQ269" i="2"/>
  <c r="KQ271" i="2"/>
  <c r="KQ272" i="2"/>
  <c r="KQ273" i="2"/>
  <c r="KQ274" i="2"/>
  <c r="KQ275" i="2"/>
  <c r="KQ276" i="2"/>
  <c r="KP265" i="2"/>
  <c r="KP266" i="2"/>
  <c r="KP267" i="2"/>
  <c r="KP269" i="2"/>
  <c r="KP271" i="2"/>
  <c r="KP272" i="2"/>
  <c r="KP273" i="2"/>
  <c r="KP274" i="2"/>
  <c r="KP275" i="2"/>
  <c r="KP276" i="2"/>
  <c r="KO265" i="2"/>
  <c r="KO266" i="2"/>
  <c r="KO267" i="2"/>
  <c r="KO269" i="2"/>
  <c r="KO271" i="2"/>
  <c r="KO272" i="2"/>
  <c r="KO273" i="2"/>
  <c r="KO274" i="2"/>
  <c r="KO275" i="2"/>
  <c r="KO276" i="2"/>
  <c r="KN265" i="2"/>
  <c r="KN266" i="2"/>
  <c r="KN267" i="2"/>
  <c r="KN269" i="2"/>
  <c r="KN271" i="2"/>
  <c r="KN272" i="2"/>
  <c r="KN273" i="2"/>
  <c r="KN274" i="2"/>
  <c r="KN275" i="2"/>
  <c r="KN276" i="2"/>
  <c r="KM265" i="2"/>
  <c r="KM266" i="2"/>
  <c r="KM267" i="2"/>
  <c r="KM269" i="2"/>
  <c r="KM271" i="2"/>
  <c r="KM272" i="2"/>
  <c r="KM273" i="2"/>
  <c r="KM274" i="2"/>
  <c r="KM275" i="2"/>
  <c r="KM276" i="2"/>
  <c r="KL265" i="2"/>
  <c r="KL266" i="2"/>
  <c r="KL267" i="2"/>
  <c r="KL269" i="2"/>
  <c r="KL271" i="2"/>
  <c r="KL272" i="2"/>
  <c r="KL273" i="2"/>
  <c r="KL274" i="2"/>
  <c r="KL275" i="2"/>
  <c r="KL276" i="2"/>
  <c r="KK265" i="2"/>
  <c r="KK266" i="2"/>
  <c r="KK267" i="2"/>
  <c r="KK269" i="2"/>
  <c r="KK271" i="2"/>
  <c r="KK272" i="2"/>
  <c r="KK273" i="2"/>
  <c r="KK274" i="2"/>
  <c r="KK275" i="2"/>
  <c r="KK276" i="2"/>
  <c r="KJ265" i="2"/>
  <c r="KJ266" i="2"/>
  <c r="KJ267" i="2"/>
  <c r="KJ269" i="2"/>
  <c r="KJ271" i="2"/>
  <c r="KJ272" i="2"/>
  <c r="KJ273" i="2"/>
  <c r="KJ274" i="2"/>
  <c r="KJ275" i="2"/>
  <c r="KJ276" i="2"/>
  <c r="KI265" i="2"/>
  <c r="KI266" i="2"/>
  <c r="KI267" i="2"/>
  <c r="KI269" i="2"/>
  <c r="KI271" i="2"/>
  <c r="KI272" i="2"/>
  <c r="KI273" i="2"/>
  <c r="KI274" i="2"/>
  <c r="KI275" i="2"/>
  <c r="KI276" i="2"/>
  <c r="KH265" i="2"/>
  <c r="KH266" i="2"/>
  <c r="KH267" i="2"/>
  <c r="KH269" i="2"/>
  <c r="KH271" i="2"/>
  <c r="KH272" i="2"/>
  <c r="KH273" i="2"/>
  <c r="KH274" i="2"/>
  <c r="KH275" i="2"/>
  <c r="KH276" i="2"/>
  <c r="KG265" i="2"/>
  <c r="KG266" i="2"/>
  <c r="KG267" i="2"/>
  <c r="KG269" i="2"/>
  <c r="KG271" i="2"/>
  <c r="KG272" i="2"/>
  <c r="KG273" i="2"/>
  <c r="KG274" i="2"/>
  <c r="KG275" i="2"/>
  <c r="KG276" i="2"/>
  <c r="KF265" i="2"/>
  <c r="KF266" i="2"/>
  <c r="KF267" i="2"/>
  <c r="KF269" i="2"/>
  <c r="KF271" i="2"/>
  <c r="KF272" i="2"/>
  <c r="KF273" i="2"/>
  <c r="KF274" i="2"/>
  <c r="KF275" i="2"/>
  <c r="KF276" i="2"/>
  <c r="KE265" i="2"/>
  <c r="KE266" i="2"/>
  <c r="KE267" i="2"/>
  <c r="KE269" i="2"/>
  <c r="KE271" i="2"/>
  <c r="KE272" i="2"/>
  <c r="KE273" i="2"/>
  <c r="KE274" i="2"/>
  <c r="KE275" i="2"/>
  <c r="KE276" i="2"/>
  <c r="KD265" i="2"/>
  <c r="KD266" i="2"/>
  <c r="KD267" i="2"/>
  <c r="KD269" i="2"/>
  <c r="KD271" i="2"/>
  <c r="KD272" i="2"/>
  <c r="KD273" i="2"/>
  <c r="KD274" i="2"/>
  <c r="KD275" i="2"/>
  <c r="KD276" i="2"/>
  <c r="KC265" i="2"/>
  <c r="KC266" i="2"/>
  <c r="KC267" i="2"/>
  <c r="KC269" i="2"/>
  <c r="KC271" i="2"/>
  <c r="KC272" i="2"/>
  <c r="KC273" i="2"/>
  <c r="KC274" i="2"/>
  <c r="KC275" i="2"/>
  <c r="KC276" i="2"/>
  <c r="KB265" i="2"/>
  <c r="KB266" i="2"/>
  <c r="KB267" i="2"/>
  <c r="KB269" i="2"/>
  <c r="KB271" i="2"/>
  <c r="KB272" i="2"/>
  <c r="KB273" i="2"/>
  <c r="KB274" i="2"/>
  <c r="KB275" i="2"/>
  <c r="KB276" i="2"/>
  <c r="KA265" i="2"/>
  <c r="KA266" i="2"/>
  <c r="KA267" i="2"/>
  <c r="KA269" i="2"/>
  <c r="KA271" i="2"/>
  <c r="KA272" i="2"/>
  <c r="KA273" i="2"/>
  <c r="KA274" i="2"/>
  <c r="KA275" i="2"/>
  <c r="KA276" i="2"/>
  <c r="JZ265" i="2"/>
  <c r="JZ266" i="2"/>
  <c r="JZ267" i="2"/>
  <c r="JZ269" i="2"/>
  <c r="JZ271" i="2"/>
  <c r="JZ272" i="2"/>
  <c r="JZ273" i="2"/>
  <c r="JZ274" i="2"/>
  <c r="JZ275" i="2"/>
  <c r="JZ276" i="2"/>
  <c r="JY265" i="2"/>
  <c r="JY266" i="2"/>
  <c r="JY267" i="2"/>
  <c r="JY269" i="2"/>
  <c r="JY271" i="2"/>
  <c r="JY272" i="2"/>
  <c r="JY273" i="2"/>
  <c r="JY274" i="2"/>
  <c r="JY275" i="2"/>
  <c r="JY276" i="2"/>
  <c r="JX265" i="2"/>
  <c r="JX266" i="2"/>
  <c r="JX267" i="2"/>
  <c r="JX269" i="2"/>
  <c r="JX271" i="2"/>
  <c r="JX272" i="2"/>
  <c r="JX273" i="2"/>
  <c r="JX274" i="2"/>
  <c r="JX275" i="2"/>
  <c r="JX276" i="2"/>
  <c r="JW265" i="2"/>
  <c r="JW266" i="2"/>
  <c r="JW267" i="2"/>
  <c r="JW269" i="2"/>
  <c r="JW271" i="2"/>
  <c r="JW272" i="2"/>
  <c r="JW273" i="2"/>
  <c r="JW274" i="2"/>
  <c r="JW275" i="2"/>
  <c r="JW276" i="2"/>
  <c r="JV265" i="2"/>
  <c r="JV266" i="2"/>
  <c r="JV267" i="2"/>
  <c r="JV269" i="2"/>
  <c r="JV271" i="2"/>
  <c r="JV272" i="2"/>
  <c r="JV273" i="2"/>
  <c r="JV274" i="2"/>
  <c r="JV275" i="2"/>
  <c r="JV276" i="2"/>
  <c r="JU265" i="2"/>
  <c r="JU266" i="2"/>
  <c r="JU267" i="2"/>
  <c r="JU269" i="2"/>
  <c r="JU271" i="2"/>
  <c r="JU272" i="2"/>
  <c r="JU273" i="2"/>
  <c r="JU274" i="2"/>
  <c r="JU275" i="2"/>
  <c r="JU276" i="2"/>
  <c r="JT265" i="2"/>
  <c r="JT266" i="2"/>
  <c r="JT267" i="2"/>
  <c r="JT269" i="2"/>
  <c r="JT271" i="2"/>
  <c r="JT272" i="2"/>
  <c r="JT273" i="2"/>
  <c r="JT274" i="2"/>
  <c r="JT275" i="2"/>
  <c r="JT276" i="2"/>
  <c r="JS265" i="2"/>
  <c r="JS266" i="2"/>
  <c r="JS267" i="2"/>
  <c r="JS269" i="2"/>
  <c r="JS271" i="2"/>
  <c r="JS272" i="2"/>
  <c r="JS273" i="2"/>
  <c r="JS274" i="2"/>
  <c r="JS275" i="2"/>
  <c r="JS276" i="2"/>
  <c r="JR265" i="2"/>
  <c r="JR266" i="2"/>
  <c r="JR267" i="2"/>
  <c r="JR269" i="2"/>
  <c r="JR271" i="2"/>
  <c r="JR272" i="2"/>
  <c r="JR273" i="2"/>
  <c r="JR274" i="2"/>
  <c r="JR275" i="2"/>
  <c r="JR276" i="2"/>
  <c r="JQ265" i="2"/>
  <c r="JQ266" i="2"/>
  <c r="JQ267" i="2"/>
  <c r="JQ269" i="2"/>
  <c r="JQ271" i="2"/>
  <c r="JQ272" i="2"/>
  <c r="JQ273" i="2"/>
  <c r="JQ274" i="2"/>
  <c r="JQ275" i="2"/>
  <c r="JQ276" i="2"/>
  <c r="JP265" i="2"/>
  <c r="JP266" i="2"/>
  <c r="JP267" i="2"/>
  <c r="JP269" i="2"/>
  <c r="JP271" i="2"/>
  <c r="JP272" i="2"/>
  <c r="JP273" i="2"/>
  <c r="JP274" i="2"/>
  <c r="JP275" i="2"/>
  <c r="JP276" i="2"/>
  <c r="JO265" i="2"/>
  <c r="JO266" i="2"/>
  <c r="JO267" i="2"/>
  <c r="JO269" i="2"/>
  <c r="JO271" i="2"/>
  <c r="JO272" i="2"/>
  <c r="JO273" i="2"/>
  <c r="JO274" i="2"/>
  <c r="JO275" i="2"/>
  <c r="JO276" i="2"/>
  <c r="JN265" i="2"/>
  <c r="JN266" i="2"/>
  <c r="JN267" i="2"/>
  <c r="JN269" i="2"/>
  <c r="JN271" i="2"/>
  <c r="JN272" i="2"/>
  <c r="JN273" i="2"/>
  <c r="JN274" i="2"/>
  <c r="JN275" i="2"/>
  <c r="JN276" i="2"/>
  <c r="JM265" i="2"/>
  <c r="JM266" i="2"/>
  <c r="JM267" i="2"/>
  <c r="JM269" i="2"/>
  <c r="JM271" i="2"/>
  <c r="JM272" i="2"/>
  <c r="JM273" i="2"/>
  <c r="JM274" i="2"/>
  <c r="JM275" i="2"/>
  <c r="JM276" i="2"/>
  <c r="JL265" i="2"/>
  <c r="JL266" i="2"/>
  <c r="JL267" i="2"/>
  <c r="JL269" i="2"/>
  <c r="JL271" i="2"/>
  <c r="JL272" i="2"/>
  <c r="JL273" i="2"/>
  <c r="JL274" i="2"/>
  <c r="JL275" i="2"/>
  <c r="JL276" i="2"/>
  <c r="JK265" i="2"/>
  <c r="JK266" i="2"/>
  <c r="JK267" i="2"/>
  <c r="JK269" i="2"/>
  <c r="JK271" i="2"/>
  <c r="JK272" i="2"/>
  <c r="JK273" i="2"/>
  <c r="JK274" i="2"/>
  <c r="JK275" i="2"/>
  <c r="JK276" i="2"/>
  <c r="JJ265" i="2"/>
  <c r="JJ266" i="2"/>
  <c r="JJ267" i="2"/>
  <c r="JJ269" i="2"/>
  <c r="JJ271" i="2"/>
  <c r="JJ272" i="2"/>
  <c r="JJ273" i="2"/>
  <c r="JJ274" i="2"/>
  <c r="JJ275" i="2"/>
  <c r="JJ276" i="2"/>
  <c r="JI265" i="2"/>
  <c r="JI266" i="2"/>
  <c r="JI267" i="2"/>
  <c r="JI269" i="2"/>
  <c r="JI271" i="2"/>
  <c r="JI272" i="2"/>
  <c r="JI273" i="2"/>
  <c r="JI274" i="2"/>
  <c r="JI275" i="2"/>
  <c r="JI276" i="2"/>
  <c r="JH265" i="2"/>
  <c r="JH266" i="2"/>
  <c r="JH267" i="2"/>
  <c r="JH269" i="2"/>
  <c r="JH271" i="2"/>
  <c r="JH272" i="2"/>
  <c r="JH273" i="2"/>
  <c r="JH274" i="2"/>
  <c r="JH275" i="2"/>
  <c r="JH276" i="2"/>
  <c r="JG265" i="2"/>
  <c r="JG266" i="2"/>
  <c r="JG267" i="2"/>
  <c r="JG269" i="2"/>
  <c r="JG271" i="2"/>
  <c r="JG272" i="2"/>
  <c r="JG273" i="2"/>
  <c r="JG274" i="2"/>
  <c r="JG275" i="2"/>
  <c r="JG276" i="2"/>
  <c r="JF265" i="2"/>
  <c r="JF266" i="2"/>
  <c r="JF267" i="2"/>
  <c r="JF269" i="2"/>
  <c r="JF271" i="2"/>
  <c r="JF272" i="2"/>
  <c r="JF273" i="2"/>
  <c r="JF274" i="2"/>
  <c r="JF275" i="2"/>
  <c r="JF276" i="2"/>
  <c r="JE265" i="2"/>
  <c r="JE266" i="2"/>
  <c r="JE267" i="2"/>
  <c r="JE269" i="2"/>
  <c r="JE271" i="2"/>
  <c r="JE272" i="2"/>
  <c r="JE273" i="2"/>
  <c r="JE274" i="2"/>
  <c r="JE275" i="2"/>
  <c r="JE276" i="2"/>
  <c r="JD265" i="2"/>
  <c r="JD266" i="2"/>
  <c r="JD267" i="2"/>
  <c r="JD269" i="2"/>
  <c r="JD271" i="2"/>
  <c r="JD272" i="2"/>
  <c r="JD273" i="2"/>
  <c r="JD274" i="2"/>
  <c r="JD275" i="2"/>
  <c r="JD276" i="2"/>
  <c r="JC265" i="2"/>
  <c r="JC266" i="2"/>
  <c r="JC267" i="2"/>
  <c r="JC269" i="2"/>
  <c r="JC271" i="2"/>
  <c r="JC272" i="2"/>
  <c r="JC273" i="2"/>
  <c r="JC274" i="2"/>
  <c r="JC275" i="2"/>
  <c r="JC276" i="2"/>
  <c r="JB265" i="2"/>
  <c r="JB266" i="2"/>
  <c r="JB267" i="2"/>
  <c r="JB269" i="2"/>
  <c r="JB271" i="2"/>
  <c r="JB272" i="2"/>
  <c r="JB273" i="2"/>
  <c r="JB274" i="2"/>
  <c r="JB275" i="2"/>
  <c r="JB276" i="2"/>
  <c r="JA265" i="2"/>
  <c r="JA266" i="2"/>
  <c r="JA267" i="2"/>
  <c r="JA269" i="2"/>
  <c r="JA271" i="2"/>
  <c r="JA272" i="2"/>
  <c r="JA273" i="2"/>
  <c r="JA274" i="2"/>
  <c r="JA275" i="2"/>
  <c r="JA276" i="2"/>
  <c r="IZ265" i="2"/>
  <c r="IZ266" i="2"/>
  <c r="IZ267" i="2"/>
  <c r="IZ269" i="2"/>
  <c r="IZ271" i="2"/>
  <c r="IZ272" i="2"/>
  <c r="IZ273" i="2"/>
  <c r="IZ274" i="2"/>
  <c r="IZ275" i="2"/>
  <c r="IZ276" i="2"/>
  <c r="IY265" i="2"/>
  <c r="IY266" i="2"/>
  <c r="IY267" i="2"/>
  <c r="IY269" i="2"/>
  <c r="IY271" i="2"/>
  <c r="IY272" i="2"/>
  <c r="IY273" i="2"/>
  <c r="IY274" i="2"/>
  <c r="IY275" i="2"/>
  <c r="IY276" i="2"/>
  <c r="IX265" i="2"/>
  <c r="IX266" i="2"/>
  <c r="IX267" i="2"/>
  <c r="IX269" i="2"/>
  <c r="IX271" i="2"/>
  <c r="IX272" i="2"/>
  <c r="IX273" i="2"/>
  <c r="IX274" i="2"/>
  <c r="IX275" i="2"/>
  <c r="IX276" i="2"/>
  <c r="IW265" i="2"/>
  <c r="IW266" i="2"/>
  <c r="IW267" i="2"/>
  <c r="IW269" i="2"/>
  <c r="IW271" i="2"/>
  <c r="IW272" i="2"/>
  <c r="IW273" i="2"/>
  <c r="IW274" i="2"/>
  <c r="IW275" i="2"/>
  <c r="IW276" i="2"/>
  <c r="IV265" i="2"/>
  <c r="IV266" i="2"/>
  <c r="IV267" i="2"/>
  <c r="IV269" i="2"/>
  <c r="IV271" i="2"/>
  <c r="IV272" i="2"/>
  <c r="IV273" i="2"/>
  <c r="IV274" i="2"/>
  <c r="IV275" i="2"/>
  <c r="IV276" i="2"/>
  <c r="IU265" i="2"/>
  <c r="IU266" i="2"/>
  <c r="IU267" i="2"/>
  <c r="IU269" i="2"/>
  <c r="IU271" i="2"/>
  <c r="IU272" i="2"/>
  <c r="IU273" i="2"/>
  <c r="IU274" i="2"/>
  <c r="IU275" i="2"/>
  <c r="IU276" i="2"/>
  <c r="IT265" i="2"/>
  <c r="IT266" i="2"/>
  <c r="IT267" i="2"/>
  <c r="IT269" i="2"/>
  <c r="IT271" i="2"/>
  <c r="IT272" i="2"/>
  <c r="IT273" i="2"/>
  <c r="IT274" i="2"/>
  <c r="IT275" i="2"/>
  <c r="IT276" i="2"/>
  <c r="IS265" i="2"/>
  <c r="IS266" i="2"/>
  <c r="IS267" i="2"/>
  <c r="IS269" i="2"/>
  <c r="IS271" i="2"/>
  <c r="IS272" i="2"/>
  <c r="IS273" i="2"/>
  <c r="IS274" i="2"/>
  <c r="IS275" i="2"/>
  <c r="IS276" i="2"/>
  <c r="IR265" i="2"/>
  <c r="IR266" i="2"/>
  <c r="IR267" i="2"/>
  <c r="IR269" i="2"/>
  <c r="IR271" i="2"/>
  <c r="IR272" i="2"/>
  <c r="IR273" i="2"/>
  <c r="IR274" i="2"/>
  <c r="IR275" i="2"/>
  <c r="IR276" i="2"/>
  <c r="IQ265" i="2"/>
  <c r="IQ266" i="2"/>
  <c r="IQ267" i="2"/>
  <c r="IQ269" i="2"/>
  <c r="IQ271" i="2"/>
  <c r="IQ272" i="2"/>
  <c r="IQ273" i="2"/>
  <c r="IQ274" i="2"/>
  <c r="IQ275" i="2"/>
  <c r="IQ276" i="2"/>
  <c r="IP265" i="2"/>
  <c r="IP266" i="2"/>
  <c r="IP267" i="2"/>
  <c r="IP269" i="2"/>
  <c r="IP271" i="2"/>
  <c r="IP272" i="2"/>
  <c r="IP273" i="2"/>
  <c r="IP274" i="2"/>
  <c r="IP275" i="2"/>
  <c r="IP276" i="2"/>
  <c r="IO265" i="2"/>
  <c r="IO266" i="2"/>
  <c r="IO267" i="2"/>
  <c r="IO269" i="2"/>
  <c r="IO271" i="2"/>
  <c r="IO272" i="2"/>
  <c r="IO273" i="2"/>
  <c r="IO274" i="2"/>
  <c r="IO275" i="2"/>
  <c r="IO276" i="2"/>
  <c r="IN265" i="2"/>
  <c r="IN266" i="2"/>
  <c r="IN267" i="2"/>
  <c r="IN269" i="2"/>
  <c r="IN271" i="2"/>
  <c r="IN272" i="2"/>
  <c r="IN273" i="2"/>
  <c r="IN274" i="2"/>
  <c r="IN275" i="2"/>
  <c r="IN276" i="2"/>
  <c r="IM265" i="2"/>
  <c r="IM266" i="2"/>
  <c r="IM267" i="2"/>
  <c r="IM269" i="2"/>
  <c r="IM271" i="2"/>
  <c r="IM272" i="2"/>
  <c r="IM273" i="2"/>
  <c r="IM274" i="2"/>
  <c r="IM275" i="2"/>
  <c r="IM276" i="2"/>
  <c r="IL265" i="2"/>
  <c r="IL266" i="2"/>
  <c r="IL267" i="2"/>
  <c r="IL269" i="2"/>
  <c r="IL271" i="2"/>
  <c r="IL272" i="2"/>
  <c r="IL273" i="2"/>
  <c r="IL274" i="2"/>
  <c r="IL275" i="2"/>
  <c r="IL276" i="2"/>
  <c r="IK265" i="2"/>
  <c r="IK266" i="2"/>
  <c r="IK267" i="2"/>
  <c r="IK269" i="2"/>
  <c r="IK271" i="2"/>
  <c r="IK272" i="2"/>
  <c r="IK273" i="2"/>
  <c r="IK274" i="2"/>
  <c r="IK275" i="2"/>
  <c r="IK276" i="2"/>
  <c r="IJ265" i="2"/>
  <c r="IJ266" i="2"/>
  <c r="IJ267" i="2"/>
  <c r="IJ269" i="2"/>
  <c r="IJ271" i="2"/>
  <c r="IJ272" i="2"/>
  <c r="IJ273" i="2"/>
  <c r="IJ274" i="2"/>
  <c r="IJ275" i="2"/>
  <c r="IJ276" i="2"/>
  <c r="II265" i="2"/>
  <c r="II266" i="2"/>
  <c r="II267" i="2"/>
  <c r="II269" i="2"/>
  <c r="II271" i="2"/>
  <c r="II272" i="2"/>
  <c r="II273" i="2"/>
  <c r="II274" i="2"/>
  <c r="II275" i="2"/>
  <c r="II276" i="2"/>
  <c r="IH265" i="2"/>
  <c r="IH266" i="2"/>
  <c r="IH267" i="2"/>
  <c r="IH269" i="2"/>
  <c r="IH271" i="2"/>
  <c r="IH272" i="2"/>
  <c r="IH273" i="2"/>
  <c r="IH274" i="2"/>
  <c r="IH275" i="2"/>
  <c r="IH276" i="2"/>
  <c r="IG265" i="2"/>
  <c r="IG266" i="2"/>
  <c r="IG267" i="2"/>
  <c r="IG269" i="2"/>
  <c r="IG271" i="2"/>
  <c r="IG272" i="2"/>
  <c r="IG273" i="2"/>
  <c r="IG274" i="2"/>
  <c r="IG275" i="2"/>
  <c r="IG276" i="2"/>
  <c r="IF265" i="2"/>
  <c r="IF266" i="2"/>
  <c r="IF267" i="2"/>
  <c r="IF269" i="2"/>
  <c r="IF271" i="2"/>
  <c r="IF272" i="2"/>
  <c r="IF273" i="2"/>
  <c r="IF274" i="2"/>
  <c r="IF275" i="2"/>
  <c r="IF276" i="2"/>
  <c r="IE265" i="2"/>
  <c r="IE266" i="2"/>
  <c r="IE267" i="2"/>
  <c r="IE269" i="2"/>
  <c r="IE271" i="2"/>
  <c r="IE272" i="2"/>
  <c r="IE273" i="2"/>
  <c r="IE274" i="2"/>
  <c r="IE275" i="2"/>
  <c r="IE276" i="2"/>
  <c r="ID265" i="2"/>
  <c r="ID266" i="2"/>
  <c r="ID267" i="2"/>
  <c r="ID269" i="2"/>
  <c r="ID271" i="2"/>
  <c r="ID272" i="2"/>
  <c r="ID273" i="2"/>
  <c r="ID274" i="2"/>
  <c r="ID275" i="2"/>
  <c r="ID276" i="2"/>
  <c r="IC265" i="2"/>
  <c r="IC266" i="2"/>
  <c r="IC267" i="2"/>
  <c r="IC269" i="2"/>
  <c r="IC271" i="2"/>
  <c r="IC272" i="2"/>
  <c r="IC273" i="2"/>
  <c r="IC274" i="2"/>
  <c r="IC275" i="2"/>
  <c r="IC276" i="2"/>
  <c r="IB265" i="2"/>
  <c r="IB266" i="2"/>
  <c r="IB267" i="2"/>
  <c r="IB269" i="2"/>
  <c r="IB271" i="2"/>
  <c r="IB272" i="2"/>
  <c r="IB273" i="2"/>
  <c r="IB274" i="2"/>
  <c r="IB275" i="2"/>
  <c r="IB276" i="2"/>
  <c r="IA265" i="2"/>
  <c r="IA266" i="2"/>
  <c r="IA267" i="2"/>
  <c r="IA269" i="2"/>
  <c r="IA271" i="2"/>
  <c r="IA272" i="2"/>
  <c r="IA273" i="2"/>
  <c r="IA274" i="2"/>
  <c r="IA275" i="2"/>
  <c r="IA276" i="2"/>
  <c r="HZ265" i="2"/>
  <c r="HZ266" i="2"/>
  <c r="HZ267" i="2"/>
  <c r="HZ269" i="2"/>
  <c r="HZ271" i="2"/>
  <c r="HZ272" i="2"/>
  <c r="HZ273" i="2"/>
  <c r="HZ274" i="2"/>
  <c r="HZ275" i="2"/>
  <c r="HZ276" i="2"/>
  <c r="HY265" i="2"/>
  <c r="HY266" i="2"/>
  <c r="HY267" i="2"/>
  <c r="HY269" i="2"/>
  <c r="HY271" i="2"/>
  <c r="HY272" i="2"/>
  <c r="HY273" i="2"/>
  <c r="HY274" i="2"/>
  <c r="HY275" i="2"/>
  <c r="HY276" i="2"/>
  <c r="HX265" i="2"/>
  <c r="HX266" i="2"/>
  <c r="HX267" i="2"/>
  <c r="HX269" i="2"/>
  <c r="HX271" i="2"/>
  <c r="HX272" i="2"/>
  <c r="HX273" i="2"/>
  <c r="HX274" i="2"/>
  <c r="HX275" i="2"/>
  <c r="HX276" i="2"/>
  <c r="HW265" i="2"/>
  <c r="HW266" i="2"/>
  <c r="HW267" i="2"/>
  <c r="HW269" i="2"/>
  <c r="HW271" i="2"/>
  <c r="HW272" i="2"/>
  <c r="HW273" i="2"/>
  <c r="HW274" i="2"/>
  <c r="HW275" i="2"/>
  <c r="HW276" i="2"/>
  <c r="HV265" i="2"/>
  <c r="HV266" i="2"/>
  <c r="HV267" i="2"/>
  <c r="HV269" i="2"/>
  <c r="HV271" i="2"/>
  <c r="HV272" i="2"/>
  <c r="HV273" i="2"/>
  <c r="HV274" i="2"/>
  <c r="HV275" i="2"/>
  <c r="HV276" i="2"/>
  <c r="HU265" i="2"/>
  <c r="HU266" i="2"/>
  <c r="HU267" i="2"/>
  <c r="HU269" i="2"/>
  <c r="HU271" i="2"/>
  <c r="HU272" i="2"/>
  <c r="HU273" i="2"/>
  <c r="HU274" i="2"/>
  <c r="HU275" i="2"/>
  <c r="HU276" i="2"/>
  <c r="HT265" i="2"/>
  <c r="HT266" i="2"/>
  <c r="HT267" i="2"/>
  <c r="HT269" i="2"/>
  <c r="HT271" i="2"/>
  <c r="HT272" i="2"/>
  <c r="HT273" i="2"/>
  <c r="HT274" i="2"/>
  <c r="HT275" i="2"/>
  <c r="HT276" i="2"/>
  <c r="HS265" i="2"/>
  <c r="HS266" i="2"/>
  <c r="HS267" i="2"/>
  <c r="HS269" i="2"/>
  <c r="HS271" i="2"/>
  <c r="HS272" i="2"/>
  <c r="HS273" i="2"/>
  <c r="HS274" i="2"/>
  <c r="HS275" i="2"/>
  <c r="HS276" i="2"/>
  <c r="HR265" i="2"/>
  <c r="HR266" i="2"/>
  <c r="HR267" i="2"/>
  <c r="HR269" i="2"/>
  <c r="HR271" i="2"/>
  <c r="HR272" i="2"/>
  <c r="HR273" i="2"/>
  <c r="HR274" i="2"/>
  <c r="HR275" i="2"/>
  <c r="HR276" i="2"/>
  <c r="HQ265" i="2"/>
  <c r="HQ266" i="2"/>
  <c r="HQ267" i="2"/>
  <c r="HQ269" i="2"/>
  <c r="HQ271" i="2"/>
  <c r="HQ272" i="2"/>
  <c r="HQ273" i="2"/>
  <c r="HQ274" i="2"/>
  <c r="HQ275" i="2"/>
  <c r="HQ276" i="2"/>
  <c r="HP265" i="2"/>
  <c r="HP266" i="2"/>
  <c r="HP267" i="2"/>
  <c r="HP269" i="2"/>
  <c r="HP271" i="2"/>
  <c r="HP272" i="2"/>
  <c r="HP273" i="2"/>
  <c r="HP274" i="2"/>
  <c r="HP275" i="2"/>
  <c r="HP276" i="2"/>
  <c r="HO265" i="2"/>
  <c r="HO266" i="2"/>
  <c r="HO267" i="2"/>
  <c r="HO269" i="2"/>
  <c r="HO271" i="2"/>
  <c r="HO272" i="2"/>
  <c r="HO273" i="2"/>
  <c r="HO274" i="2"/>
  <c r="HO275" i="2"/>
  <c r="HO276" i="2"/>
  <c r="HN265" i="2"/>
  <c r="HN266" i="2"/>
  <c r="HN267" i="2"/>
  <c r="HN269" i="2"/>
  <c r="HN271" i="2"/>
  <c r="HN272" i="2"/>
  <c r="HN273" i="2"/>
  <c r="HN274" i="2"/>
  <c r="HN275" i="2"/>
  <c r="HN276" i="2"/>
  <c r="HM265" i="2"/>
  <c r="HM266" i="2"/>
  <c r="HM267" i="2"/>
  <c r="HM269" i="2"/>
  <c r="HM271" i="2"/>
  <c r="HM272" i="2"/>
  <c r="HM273" i="2"/>
  <c r="HM274" i="2"/>
  <c r="HM275" i="2"/>
  <c r="HM276" i="2"/>
  <c r="HL265" i="2"/>
  <c r="HL266" i="2"/>
  <c r="HL267" i="2"/>
  <c r="HL269" i="2"/>
  <c r="HL271" i="2"/>
  <c r="HL272" i="2"/>
  <c r="HL273" i="2"/>
  <c r="HL274" i="2"/>
  <c r="HL275" i="2"/>
  <c r="HL276" i="2"/>
  <c r="HK265" i="2"/>
  <c r="HK266" i="2"/>
  <c r="HK267" i="2"/>
  <c r="HK269" i="2"/>
  <c r="HK271" i="2"/>
  <c r="HK272" i="2"/>
  <c r="HK273" i="2"/>
  <c r="HK274" i="2"/>
  <c r="HK275" i="2"/>
  <c r="HK276" i="2"/>
  <c r="HJ265" i="2"/>
  <c r="HJ266" i="2"/>
  <c r="HJ267" i="2"/>
  <c r="HJ269" i="2"/>
  <c r="HJ271" i="2"/>
  <c r="HJ272" i="2"/>
  <c r="HJ273" i="2"/>
  <c r="HJ274" i="2"/>
  <c r="HJ275" i="2"/>
  <c r="HJ276" i="2"/>
  <c r="HI265" i="2"/>
  <c r="HI266" i="2"/>
  <c r="HI267" i="2"/>
  <c r="HI269" i="2"/>
  <c r="HI271" i="2"/>
  <c r="HI272" i="2"/>
  <c r="HI273" i="2"/>
  <c r="HI274" i="2"/>
  <c r="HI275" i="2"/>
  <c r="HI276" i="2"/>
  <c r="HH265" i="2"/>
  <c r="HH266" i="2"/>
  <c r="HH267" i="2"/>
  <c r="HH269" i="2"/>
  <c r="HH271" i="2"/>
  <c r="HH272" i="2"/>
  <c r="HH273" i="2"/>
  <c r="HH274" i="2"/>
  <c r="HH275" i="2"/>
  <c r="HH276" i="2"/>
  <c r="HG265" i="2"/>
  <c r="HG266" i="2"/>
  <c r="HG267" i="2"/>
  <c r="HG269" i="2"/>
  <c r="HG271" i="2"/>
  <c r="HG272" i="2"/>
  <c r="HG273" i="2"/>
  <c r="HG274" i="2"/>
  <c r="HG275" i="2"/>
  <c r="HG276" i="2"/>
  <c r="HF265" i="2"/>
  <c r="HF266" i="2"/>
  <c r="HF267" i="2"/>
  <c r="HF269" i="2"/>
  <c r="HF271" i="2"/>
  <c r="HF272" i="2"/>
  <c r="HF273" i="2"/>
  <c r="HF274" i="2"/>
  <c r="HF275" i="2"/>
  <c r="HF276" i="2"/>
  <c r="HE265" i="2"/>
  <c r="HE266" i="2"/>
  <c r="HE267" i="2"/>
  <c r="HE269" i="2"/>
  <c r="HE271" i="2"/>
  <c r="HE272" i="2"/>
  <c r="HE273" i="2"/>
  <c r="HE274" i="2"/>
  <c r="HE275" i="2"/>
  <c r="HE276" i="2"/>
  <c r="HD265" i="2"/>
  <c r="HD266" i="2"/>
  <c r="HD267" i="2"/>
  <c r="HD269" i="2"/>
  <c r="HD271" i="2"/>
  <c r="HD272" i="2"/>
  <c r="HD273" i="2"/>
  <c r="HD274" i="2"/>
  <c r="HD275" i="2"/>
  <c r="HD276" i="2"/>
  <c r="HC265" i="2"/>
  <c r="HC266" i="2"/>
  <c r="HC267" i="2"/>
  <c r="HC269" i="2"/>
  <c r="HC271" i="2"/>
  <c r="HC272" i="2"/>
  <c r="HC273" i="2"/>
  <c r="HC274" i="2"/>
  <c r="HC275" i="2"/>
  <c r="HC276" i="2"/>
  <c r="HB265" i="2"/>
  <c r="HB266" i="2"/>
  <c r="HB267" i="2"/>
  <c r="HB269" i="2"/>
  <c r="HB271" i="2"/>
  <c r="HB272" i="2"/>
  <c r="HB273" i="2"/>
  <c r="HB274" i="2"/>
  <c r="HB275" i="2"/>
  <c r="HB276" i="2"/>
  <c r="HA265" i="2"/>
  <c r="HA266" i="2"/>
  <c r="HA267" i="2"/>
  <c r="HA269" i="2"/>
  <c r="HA271" i="2"/>
  <c r="HA272" i="2"/>
  <c r="HA273" i="2"/>
  <c r="HA274" i="2"/>
  <c r="HA275" i="2"/>
  <c r="HA276" i="2"/>
  <c r="GZ265" i="2"/>
  <c r="GZ266" i="2"/>
  <c r="GZ267" i="2"/>
  <c r="GZ269" i="2"/>
  <c r="GZ271" i="2"/>
  <c r="GZ272" i="2"/>
  <c r="GZ273" i="2"/>
  <c r="GZ274" i="2"/>
  <c r="GZ275" i="2"/>
  <c r="GZ276" i="2"/>
  <c r="GY265" i="2"/>
  <c r="GY266" i="2"/>
  <c r="GY267" i="2"/>
  <c r="GY269" i="2"/>
  <c r="GY271" i="2"/>
  <c r="GY272" i="2"/>
  <c r="GY273" i="2"/>
  <c r="GY274" i="2"/>
  <c r="GY275" i="2"/>
  <c r="GY276" i="2"/>
  <c r="GX265" i="2"/>
  <c r="GX266" i="2"/>
  <c r="GX267" i="2"/>
  <c r="GX269" i="2"/>
  <c r="GX271" i="2"/>
  <c r="GX272" i="2"/>
  <c r="GX273" i="2"/>
  <c r="GX274" i="2"/>
  <c r="GX275" i="2"/>
  <c r="GX276" i="2"/>
  <c r="GW265" i="2"/>
  <c r="GW266" i="2"/>
  <c r="GW267" i="2"/>
  <c r="GW269" i="2"/>
  <c r="GW271" i="2"/>
  <c r="GW272" i="2"/>
  <c r="GW273" i="2"/>
  <c r="GW274" i="2"/>
  <c r="GW275" i="2"/>
  <c r="GW276" i="2"/>
  <c r="GV265" i="2"/>
  <c r="GV266" i="2"/>
  <c r="GV267" i="2"/>
  <c r="GV269" i="2"/>
  <c r="GV271" i="2"/>
  <c r="GV272" i="2"/>
  <c r="GV273" i="2"/>
  <c r="GV274" i="2"/>
  <c r="GV275" i="2"/>
  <c r="GV276" i="2"/>
  <c r="GU265" i="2"/>
  <c r="GU266" i="2"/>
  <c r="GU267" i="2"/>
  <c r="GU269" i="2"/>
  <c r="GU271" i="2"/>
  <c r="GU272" i="2"/>
  <c r="GU273" i="2"/>
  <c r="GU274" i="2"/>
  <c r="GU275" i="2"/>
  <c r="GU276" i="2"/>
  <c r="GT265" i="2"/>
  <c r="GT266" i="2"/>
  <c r="GT267" i="2"/>
  <c r="GT269" i="2"/>
  <c r="GT271" i="2"/>
  <c r="GT272" i="2"/>
  <c r="GT273" i="2"/>
  <c r="GT274" i="2"/>
  <c r="GT275" i="2"/>
  <c r="GT276" i="2"/>
  <c r="GS265" i="2"/>
  <c r="GS266" i="2"/>
  <c r="GS267" i="2"/>
  <c r="GS269" i="2"/>
  <c r="GS271" i="2"/>
  <c r="GS272" i="2"/>
  <c r="GS273" i="2"/>
  <c r="GS274" i="2"/>
  <c r="GS275" i="2"/>
  <c r="GS276" i="2"/>
  <c r="GR265" i="2"/>
  <c r="GR266" i="2"/>
  <c r="GR267" i="2"/>
  <c r="GR269" i="2"/>
  <c r="GR271" i="2"/>
  <c r="GR272" i="2"/>
  <c r="GR273" i="2"/>
  <c r="GR274" i="2"/>
  <c r="GR275" i="2"/>
  <c r="GR276" i="2"/>
  <c r="GQ265" i="2"/>
  <c r="GQ266" i="2"/>
  <c r="GQ267" i="2"/>
  <c r="GQ269" i="2"/>
  <c r="GQ271" i="2"/>
  <c r="GQ272" i="2"/>
  <c r="GQ273" i="2"/>
  <c r="GQ274" i="2"/>
  <c r="GQ275" i="2"/>
  <c r="GQ276" i="2"/>
  <c r="GP265" i="2"/>
  <c r="GP266" i="2"/>
  <c r="GP267" i="2"/>
  <c r="GP269" i="2"/>
  <c r="GP271" i="2"/>
  <c r="GP272" i="2"/>
  <c r="GP273" i="2"/>
  <c r="GP274" i="2"/>
  <c r="GP275" i="2"/>
  <c r="GP276" i="2"/>
  <c r="GO265" i="2"/>
  <c r="GO266" i="2"/>
  <c r="GO267" i="2"/>
  <c r="GO269" i="2"/>
  <c r="GO271" i="2"/>
  <c r="GO272" i="2"/>
  <c r="GO273" i="2"/>
  <c r="GO274" i="2"/>
  <c r="GO275" i="2"/>
  <c r="GO276" i="2"/>
  <c r="GN265" i="2"/>
  <c r="GN266" i="2"/>
  <c r="GN267" i="2"/>
  <c r="GN269" i="2"/>
  <c r="GN271" i="2"/>
  <c r="GN272" i="2"/>
  <c r="GN273" i="2"/>
  <c r="GN274" i="2"/>
  <c r="GN275" i="2"/>
  <c r="GN276" i="2"/>
  <c r="GM265" i="2"/>
  <c r="GM266" i="2"/>
  <c r="GM267" i="2"/>
  <c r="GM269" i="2"/>
  <c r="GM271" i="2"/>
  <c r="GM272" i="2"/>
  <c r="GM273" i="2"/>
  <c r="GM274" i="2"/>
  <c r="GM275" i="2"/>
  <c r="GM276" i="2"/>
  <c r="GL265" i="2"/>
  <c r="GL266" i="2"/>
  <c r="GL267" i="2"/>
  <c r="GL269" i="2"/>
  <c r="GL271" i="2"/>
  <c r="GL272" i="2"/>
  <c r="GL273" i="2"/>
  <c r="GL274" i="2"/>
  <c r="GL275" i="2"/>
  <c r="GL276" i="2"/>
  <c r="GK265" i="2"/>
  <c r="GK266" i="2"/>
  <c r="GK267" i="2"/>
  <c r="GK269" i="2"/>
  <c r="GK271" i="2"/>
  <c r="GK272" i="2"/>
  <c r="GK273" i="2"/>
  <c r="GK274" i="2"/>
  <c r="GK275" i="2"/>
  <c r="GK276" i="2"/>
  <c r="GJ265" i="2"/>
  <c r="GJ266" i="2"/>
  <c r="GJ267" i="2"/>
  <c r="GJ269" i="2"/>
  <c r="GJ271" i="2"/>
  <c r="GJ272" i="2"/>
  <c r="GJ273" i="2"/>
  <c r="GJ274" i="2"/>
  <c r="GJ275" i="2"/>
  <c r="GJ276" i="2"/>
  <c r="GI265" i="2"/>
  <c r="GI266" i="2"/>
  <c r="GI267" i="2"/>
  <c r="GI269" i="2"/>
  <c r="GI271" i="2"/>
  <c r="GI272" i="2"/>
  <c r="GI273" i="2"/>
  <c r="GI274" i="2"/>
  <c r="GI275" i="2"/>
  <c r="GI276" i="2"/>
  <c r="GH265" i="2"/>
  <c r="GH266" i="2"/>
  <c r="GH267" i="2"/>
  <c r="GH269" i="2"/>
  <c r="GH271" i="2"/>
  <c r="GH272" i="2"/>
  <c r="GH273" i="2"/>
  <c r="GH274" i="2"/>
  <c r="GH275" i="2"/>
  <c r="GH276" i="2"/>
  <c r="GG265" i="2"/>
  <c r="GG266" i="2"/>
  <c r="GG267" i="2"/>
  <c r="GG269" i="2"/>
  <c r="GG271" i="2"/>
  <c r="GG272" i="2"/>
  <c r="GG273" i="2"/>
  <c r="GG274" i="2"/>
  <c r="GG275" i="2"/>
  <c r="GG276" i="2"/>
  <c r="GF265" i="2"/>
  <c r="GF266" i="2"/>
  <c r="GF267" i="2"/>
  <c r="GF269" i="2"/>
  <c r="GF271" i="2"/>
  <c r="GF272" i="2"/>
  <c r="GF273" i="2"/>
  <c r="GF274" i="2"/>
  <c r="GF275" i="2"/>
  <c r="GF276" i="2"/>
  <c r="GE265" i="2"/>
  <c r="GE266" i="2"/>
  <c r="GE267" i="2"/>
  <c r="GE269" i="2"/>
  <c r="GE271" i="2"/>
  <c r="GE272" i="2"/>
  <c r="GE273" i="2"/>
  <c r="GE274" i="2"/>
  <c r="GE275" i="2"/>
  <c r="GE276" i="2"/>
  <c r="GD265" i="2"/>
  <c r="GD266" i="2"/>
  <c r="GD267" i="2"/>
  <c r="GD269" i="2"/>
  <c r="GD271" i="2"/>
  <c r="GD272" i="2"/>
  <c r="GD273" i="2"/>
  <c r="GD274" i="2"/>
  <c r="GD275" i="2"/>
  <c r="GD276" i="2"/>
  <c r="GC265" i="2"/>
  <c r="GC266" i="2"/>
  <c r="GC267" i="2"/>
  <c r="GC269" i="2"/>
  <c r="GC271" i="2"/>
  <c r="GC272" i="2"/>
  <c r="GC273" i="2"/>
  <c r="GC274" i="2"/>
  <c r="GC275" i="2"/>
  <c r="GC276" i="2"/>
  <c r="GB265" i="2"/>
  <c r="GB266" i="2"/>
  <c r="GB267" i="2"/>
  <c r="GB269" i="2"/>
  <c r="GB271" i="2"/>
  <c r="GB272" i="2"/>
  <c r="GB273" i="2"/>
  <c r="GB274" i="2"/>
  <c r="GB275" i="2"/>
  <c r="GB276" i="2"/>
  <c r="GA265" i="2"/>
  <c r="GA266" i="2"/>
  <c r="GA267" i="2"/>
  <c r="GA269" i="2"/>
  <c r="GA271" i="2"/>
  <c r="GA272" i="2"/>
  <c r="GA273" i="2"/>
  <c r="GA274" i="2"/>
  <c r="GA275" i="2"/>
  <c r="GA276" i="2"/>
  <c r="FZ265" i="2"/>
  <c r="FZ266" i="2"/>
  <c r="FZ267" i="2"/>
  <c r="FZ269" i="2"/>
  <c r="FZ271" i="2"/>
  <c r="FZ272" i="2"/>
  <c r="FZ273" i="2"/>
  <c r="FZ274" i="2"/>
  <c r="FZ275" i="2"/>
  <c r="FZ276" i="2"/>
  <c r="FY265" i="2"/>
  <c r="FY266" i="2"/>
  <c r="FY267" i="2"/>
  <c r="FY269" i="2"/>
  <c r="FY271" i="2"/>
  <c r="FY272" i="2"/>
  <c r="FY273" i="2"/>
  <c r="FY274" i="2"/>
  <c r="FY275" i="2"/>
  <c r="FY276" i="2"/>
  <c r="FX265" i="2"/>
  <c r="FX266" i="2"/>
  <c r="FX267" i="2"/>
  <c r="FX269" i="2"/>
  <c r="FX271" i="2"/>
  <c r="FX272" i="2"/>
  <c r="FX273" i="2"/>
  <c r="FX274" i="2"/>
  <c r="FX275" i="2"/>
  <c r="FX276" i="2"/>
  <c r="FW265" i="2"/>
  <c r="FW266" i="2"/>
  <c r="FW267" i="2"/>
  <c r="FW269" i="2"/>
  <c r="FW271" i="2"/>
  <c r="FW272" i="2"/>
  <c r="FW273" i="2"/>
  <c r="FW274" i="2"/>
  <c r="FW275" i="2"/>
  <c r="FW276" i="2"/>
  <c r="FV265" i="2"/>
  <c r="FV266" i="2"/>
  <c r="FV267" i="2"/>
  <c r="FV269" i="2"/>
  <c r="FV271" i="2"/>
  <c r="FV272" i="2"/>
  <c r="FV273" i="2"/>
  <c r="FV274" i="2"/>
  <c r="FV275" i="2"/>
  <c r="FV276" i="2"/>
  <c r="FU265" i="2"/>
  <c r="FU266" i="2"/>
  <c r="FU267" i="2"/>
  <c r="FU269" i="2"/>
  <c r="FU271" i="2"/>
  <c r="FU272" i="2"/>
  <c r="FU273" i="2"/>
  <c r="FU274" i="2"/>
  <c r="FU275" i="2"/>
  <c r="FU276" i="2"/>
  <c r="FT265" i="2"/>
  <c r="FT266" i="2"/>
  <c r="FT267" i="2"/>
  <c r="FT269" i="2"/>
  <c r="FT271" i="2"/>
  <c r="FT272" i="2"/>
  <c r="FT273" i="2"/>
  <c r="FT274" i="2"/>
  <c r="FT275" i="2"/>
  <c r="FT276" i="2"/>
  <c r="FS265" i="2"/>
  <c r="FS266" i="2"/>
  <c r="FS267" i="2"/>
  <c r="FS269" i="2"/>
  <c r="FS271" i="2"/>
  <c r="FS272" i="2"/>
  <c r="FS273" i="2"/>
  <c r="FS274" i="2"/>
  <c r="FS275" i="2"/>
  <c r="FS276" i="2"/>
  <c r="FR265" i="2"/>
  <c r="FR266" i="2"/>
  <c r="FR267" i="2"/>
  <c r="FR269" i="2"/>
  <c r="FR271" i="2"/>
  <c r="FR272" i="2"/>
  <c r="FR273" i="2"/>
  <c r="FR274" i="2"/>
  <c r="FR275" i="2"/>
  <c r="FR276" i="2"/>
  <c r="FQ265" i="2"/>
  <c r="FQ266" i="2"/>
  <c r="FQ267" i="2"/>
  <c r="FQ269" i="2"/>
  <c r="FQ271" i="2"/>
  <c r="FQ272" i="2"/>
  <c r="FQ273" i="2"/>
  <c r="FQ274" i="2"/>
  <c r="FQ275" i="2"/>
  <c r="FQ276" i="2"/>
  <c r="FP265" i="2"/>
  <c r="FP266" i="2"/>
  <c r="FP267" i="2"/>
  <c r="FP269" i="2"/>
  <c r="FP271" i="2"/>
  <c r="FP272" i="2"/>
  <c r="FP273" i="2"/>
  <c r="FP274" i="2"/>
  <c r="FP275" i="2"/>
  <c r="FP276" i="2"/>
  <c r="FO265" i="2"/>
  <c r="FO266" i="2"/>
  <c r="FO267" i="2"/>
  <c r="FO269" i="2"/>
  <c r="FO271" i="2"/>
  <c r="FO272" i="2"/>
  <c r="FO273" i="2"/>
  <c r="FO274" i="2"/>
  <c r="FO275" i="2"/>
  <c r="FO276" i="2"/>
  <c r="FN265" i="2"/>
  <c r="FN266" i="2"/>
  <c r="FN267" i="2"/>
  <c r="FN269" i="2"/>
  <c r="FN271" i="2"/>
  <c r="FN272" i="2"/>
  <c r="FN273" i="2"/>
  <c r="FN274" i="2"/>
  <c r="FN275" i="2"/>
  <c r="FN276" i="2"/>
  <c r="FM265" i="2"/>
  <c r="FM266" i="2"/>
  <c r="FM267" i="2"/>
  <c r="FM269" i="2"/>
  <c r="FM271" i="2"/>
  <c r="FM272" i="2"/>
  <c r="FM273" i="2"/>
  <c r="FM274" i="2"/>
  <c r="FM275" i="2"/>
  <c r="FM276" i="2"/>
  <c r="FL265" i="2"/>
  <c r="FL266" i="2"/>
  <c r="FL267" i="2"/>
  <c r="FL269" i="2"/>
  <c r="FL271" i="2"/>
  <c r="FL272" i="2"/>
  <c r="FL273" i="2"/>
  <c r="FL274" i="2"/>
  <c r="FL275" i="2"/>
  <c r="FL276" i="2"/>
  <c r="FK265" i="2"/>
  <c r="FK266" i="2"/>
  <c r="FK267" i="2"/>
  <c r="FK269" i="2"/>
  <c r="FK271" i="2"/>
  <c r="FK272" i="2"/>
  <c r="FK273" i="2"/>
  <c r="FK274" i="2"/>
  <c r="FK275" i="2"/>
  <c r="FK276" i="2"/>
  <c r="FJ265" i="2"/>
  <c r="FJ266" i="2"/>
  <c r="FJ267" i="2"/>
  <c r="FJ269" i="2"/>
  <c r="FJ271" i="2"/>
  <c r="FJ272" i="2"/>
  <c r="FJ273" i="2"/>
  <c r="FJ274" i="2"/>
  <c r="FJ275" i="2"/>
  <c r="FJ276" i="2"/>
  <c r="FI265" i="2"/>
  <c r="FI266" i="2"/>
  <c r="FI267" i="2"/>
  <c r="FI269" i="2"/>
  <c r="FI271" i="2"/>
  <c r="FI272" i="2"/>
  <c r="FI273" i="2"/>
  <c r="FI274" i="2"/>
  <c r="FI275" i="2"/>
  <c r="FI276" i="2"/>
  <c r="FH265" i="2"/>
  <c r="FH266" i="2"/>
  <c r="FH267" i="2"/>
  <c r="FH269" i="2"/>
  <c r="FH271" i="2"/>
  <c r="FH272" i="2"/>
  <c r="FH273" i="2"/>
  <c r="FH274" i="2"/>
  <c r="FH275" i="2"/>
  <c r="FH276" i="2"/>
  <c r="FG265" i="2"/>
  <c r="FG266" i="2"/>
  <c r="FG267" i="2"/>
  <c r="FG269" i="2"/>
  <c r="FG271" i="2"/>
  <c r="FG272" i="2"/>
  <c r="FG273" i="2"/>
  <c r="FG274" i="2"/>
  <c r="FG275" i="2"/>
  <c r="FG276" i="2"/>
  <c r="FF265" i="2"/>
  <c r="FF266" i="2"/>
  <c r="FF267" i="2"/>
  <c r="FF269" i="2"/>
  <c r="FF271" i="2"/>
  <c r="FF272" i="2"/>
  <c r="FF273" i="2"/>
  <c r="FF274" i="2"/>
  <c r="FF275" i="2"/>
  <c r="FF276" i="2"/>
  <c r="FE265" i="2"/>
  <c r="FE266" i="2"/>
  <c r="FE267" i="2"/>
  <c r="FE269" i="2"/>
  <c r="FE271" i="2"/>
  <c r="FE272" i="2"/>
  <c r="FE273" i="2"/>
  <c r="FE274" i="2"/>
  <c r="FE275" i="2"/>
  <c r="FE276" i="2"/>
  <c r="FD265" i="2"/>
  <c r="FD266" i="2"/>
  <c r="FD267" i="2"/>
  <c r="FD269" i="2"/>
  <c r="FD271" i="2"/>
  <c r="FD272" i="2"/>
  <c r="FD273" i="2"/>
  <c r="FD274" i="2"/>
  <c r="FD275" i="2"/>
  <c r="FD276" i="2"/>
  <c r="FC265" i="2"/>
  <c r="FC266" i="2"/>
  <c r="FC267" i="2"/>
  <c r="FC269" i="2"/>
  <c r="FC271" i="2"/>
  <c r="FC272" i="2"/>
  <c r="FC273" i="2"/>
  <c r="FC274" i="2"/>
  <c r="FC275" i="2"/>
  <c r="FC276" i="2"/>
  <c r="FB265" i="2"/>
  <c r="FB266" i="2"/>
  <c r="FB267" i="2"/>
  <c r="FB269" i="2"/>
  <c r="FB271" i="2"/>
  <c r="FB272" i="2"/>
  <c r="FB273" i="2"/>
  <c r="FB274" i="2"/>
  <c r="FB275" i="2"/>
  <c r="FB276" i="2"/>
  <c r="FA265" i="2"/>
  <c r="FA266" i="2"/>
  <c r="FA267" i="2"/>
  <c r="FA269" i="2"/>
  <c r="FA271" i="2"/>
  <c r="FA272" i="2"/>
  <c r="FA273" i="2"/>
  <c r="FA274" i="2"/>
  <c r="FA275" i="2"/>
  <c r="FA276" i="2"/>
  <c r="EZ265" i="2"/>
  <c r="EZ266" i="2"/>
  <c r="EZ267" i="2"/>
  <c r="EZ269" i="2"/>
  <c r="EZ271" i="2"/>
  <c r="EZ272" i="2"/>
  <c r="EZ273" i="2"/>
  <c r="EZ274" i="2"/>
  <c r="EZ275" i="2"/>
  <c r="EZ276" i="2"/>
  <c r="EY265" i="2"/>
  <c r="EY266" i="2"/>
  <c r="EY267" i="2"/>
  <c r="EY269" i="2"/>
  <c r="EY271" i="2"/>
  <c r="EY272" i="2"/>
  <c r="EY273" i="2"/>
  <c r="EY274" i="2"/>
  <c r="EY275" i="2"/>
  <c r="EY276" i="2"/>
  <c r="EX265" i="2"/>
  <c r="EX266" i="2"/>
  <c r="EX267" i="2"/>
  <c r="EX269" i="2"/>
  <c r="EX271" i="2"/>
  <c r="EX272" i="2"/>
  <c r="EX273" i="2"/>
  <c r="EX274" i="2"/>
  <c r="EX275" i="2"/>
  <c r="EX276" i="2"/>
  <c r="EW265" i="2"/>
  <c r="EW266" i="2"/>
  <c r="EW267" i="2"/>
  <c r="EW269" i="2"/>
  <c r="EW271" i="2"/>
  <c r="EW272" i="2"/>
  <c r="EW273" i="2"/>
  <c r="EW274" i="2"/>
  <c r="EW275" i="2"/>
  <c r="EW276" i="2"/>
  <c r="EV265" i="2"/>
  <c r="EV266" i="2"/>
  <c r="EV267" i="2"/>
  <c r="EV269" i="2"/>
  <c r="EV271" i="2"/>
  <c r="EV272" i="2"/>
  <c r="EV273" i="2"/>
  <c r="EV274" i="2"/>
  <c r="EV275" i="2"/>
  <c r="EV276" i="2"/>
  <c r="EU265" i="2"/>
  <c r="EU266" i="2"/>
  <c r="EU267" i="2"/>
  <c r="EU269" i="2"/>
  <c r="EU271" i="2"/>
  <c r="EU272" i="2"/>
  <c r="EU273" i="2"/>
  <c r="EU274" i="2"/>
  <c r="EU275" i="2"/>
  <c r="EU276" i="2"/>
  <c r="ET265" i="2"/>
  <c r="ET266" i="2"/>
  <c r="ET267" i="2"/>
  <c r="ET269" i="2"/>
  <c r="ET271" i="2"/>
  <c r="ET272" i="2"/>
  <c r="ET273" i="2"/>
  <c r="ET274" i="2"/>
  <c r="ET275" i="2"/>
  <c r="ET276" i="2"/>
  <c r="ES265" i="2"/>
  <c r="ES266" i="2"/>
  <c r="ES267" i="2"/>
  <c r="ES269" i="2"/>
  <c r="ES271" i="2"/>
  <c r="ES272" i="2"/>
  <c r="ES273" i="2"/>
  <c r="ES274" i="2"/>
  <c r="ES275" i="2"/>
  <c r="ES276" i="2"/>
  <c r="ER265" i="2"/>
  <c r="ER266" i="2"/>
  <c r="ER267" i="2"/>
  <c r="ER269" i="2"/>
  <c r="ER271" i="2"/>
  <c r="ER272" i="2"/>
  <c r="ER273" i="2"/>
  <c r="ER274" i="2"/>
  <c r="ER275" i="2"/>
  <c r="ER276" i="2"/>
  <c r="EQ265" i="2"/>
  <c r="EQ266" i="2"/>
  <c r="EQ267" i="2"/>
  <c r="EQ269" i="2"/>
  <c r="EQ271" i="2"/>
  <c r="EQ272" i="2"/>
  <c r="EQ273" i="2"/>
  <c r="EQ274" i="2"/>
  <c r="EQ275" i="2"/>
  <c r="EQ276" i="2"/>
  <c r="EP265" i="2"/>
  <c r="EP266" i="2"/>
  <c r="EP267" i="2"/>
  <c r="EP269" i="2"/>
  <c r="EP271" i="2"/>
  <c r="EP272" i="2"/>
  <c r="EP273" i="2"/>
  <c r="EP274" i="2"/>
  <c r="EP275" i="2"/>
  <c r="EP276" i="2"/>
  <c r="EO265" i="2"/>
  <c r="EO266" i="2"/>
  <c r="EO267" i="2"/>
  <c r="EO269" i="2"/>
  <c r="EO271" i="2"/>
  <c r="EO272" i="2"/>
  <c r="EO273" i="2"/>
  <c r="EO274" i="2"/>
  <c r="EO275" i="2"/>
  <c r="EO276" i="2"/>
  <c r="EN265" i="2"/>
  <c r="EN266" i="2"/>
  <c r="EN267" i="2"/>
  <c r="EN269" i="2"/>
  <c r="EN271" i="2"/>
  <c r="EN272" i="2"/>
  <c r="EN273" i="2"/>
  <c r="EN274" i="2"/>
  <c r="EN275" i="2"/>
  <c r="EN276" i="2"/>
  <c r="EM265" i="2"/>
  <c r="EM266" i="2"/>
  <c r="EM267" i="2"/>
  <c r="EM269" i="2"/>
  <c r="EM271" i="2"/>
  <c r="EM272" i="2"/>
  <c r="EM273" i="2"/>
  <c r="EM274" i="2"/>
  <c r="EM275" i="2"/>
  <c r="EM276" i="2"/>
  <c r="EL265" i="2"/>
  <c r="EL266" i="2"/>
  <c r="EL267" i="2"/>
  <c r="EL269" i="2"/>
  <c r="EL271" i="2"/>
  <c r="EL272" i="2"/>
  <c r="EL273" i="2"/>
  <c r="EL274" i="2"/>
  <c r="EL275" i="2"/>
  <c r="EL276" i="2"/>
  <c r="EK265" i="2"/>
  <c r="EK266" i="2"/>
  <c r="EK267" i="2"/>
  <c r="EK269" i="2"/>
  <c r="EK271" i="2"/>
  <c r="EK272" i="2"/>
  <c r="EK273" i="2"/>
  <c r="EK274" i="2"/>
  <c r="EK275" i="2"/>
  <c r="EK276" i="2"/>
  <c r="EJ265" i="2"/>
  <c r="EJ266" i="2"/>
  <c r="EJ267" i="2"/>
  <c r="EJ269" i="2"/>
  <c r="EJ271" i="2"/>
  <c r="EJ272" i="2"/>
  <c r="EJ273" i="2"/>
  <c r="EJ274" i="2"/>
  <c r="EJ275" i="2"/>
  <c r="EJ276" i="2"/>
  <c r="EI265" i="2"/>
  <c r="EI266" i="2"/>
  <c r="EI267" i="2"/>
  <c r="EI269" i="2"/>
  <c r="EI271" i="2"/>
  <c r="EI272" i="2"/>
  <c r="EI273" i="2"/>
  <c r="EI274" i="2"/>
  <c r="EI275" i="2"/>
  <c r="EI276" i="2"/>
  <c r="EH265" i="2"/>
  <c r="EH266" i="2"/>
  <c r="EH267" i="2"/>
  <c r="EH269" i="2"/>
  <c r="EH271" i="2"/>
  <c r="EH272" i="2"/>
  <c r="EH273" i="2"/>
  <c r="EH274" i="2"/>
  <c r="EH275" i="2"/>
  <c r="EH276" i="2"/>
  <c r="EG265" i="2"/>
  <c r="EG266" i="2"/>
  <c r="EG267" i="2"/>
  <c r="EG269" i="2"/>
  <c r="EG271" i="2"/>
  <c r="EG272" i="2"/>
  <c r="EG273" i="2"/>
  <c r="EG274" i="2"/>
  <c r="EG275" i="2"/>
  <c r="EG276" i="2"/>
  <c r="EF265" i="2"/>
  <c r="EF266" i="2"/>
  <c r="EF267" i="2"/>
  <c r="EF269" i="2"/>
  <c r="EF271" i="2"/>
  <c r="EF272" i="2"/>
  <c r="EF273" i="2"/>
  <c r="EF274" i="2"/>
  <c r="EF275" i="2"/>
  <c r="EF276" i="2"/>
  <c r="A275" i="2"/>
  <c r="A274" i="2"/>
  <c r="A273" i="2"/>
  <c r="A272" i="2"/>
  <c r="A269" i="2"/>
  <c r="A268" i="2"/>
  <c r="A267" i="2"/>
  <c r="A266" i="2"/>
  <c r="A264" i="2"/>
  <c r="NK249" i="2"/>
  <c r="NK250" i="2"/>
  <c r="NK251" i="2"/>
  <c r="NK253" i="2"/>
  <c r="NK255" i="2"/>
  <c r="NK256" i="2"/>
  <c r="NK257" i="2"/>
  <c r="NK258" i="2"/>
  <c r="NK259" i="2"/>
  <c r="NK260" i="2"/>
  <c r="NJ249" i="2"/>
  <c r="NJ250" i="2"/>
  <c r="NJ251" i="2"/>
  <c r="NJ253" i="2"/>
  <c r="NJ255" i="2"/>
  <c r="NJ256" i="2"/>
  <c r="NJ257" i="2"/>
  <c r="NJ258" i="2"/>
  <c r="NJ259" i="2"/>
  <c r="NJ260" i="2"/>
  <c r="NI249" i="2"/>
  <c r="NI250" i="2"/>
  <c r="NI251" i="2"/>
  <c r="NI253" i="2"/>
  <c r="NI255" i="2"/>
  <c r="NI256" i="2"/>
  <c r="NI257" i="2"/>
  <c r="NI258" i="2"/>
  <c r="NI259" i="2"/>
  <c r="NI260" i="2"/>
  <c r="NH249" i="2"/>
  <c r="NH250" i="2"/>
  <c r="NH251" i="2"/>
  <c r="NH253" i="2"/>
  <c r="NH255" i="2"/>
  <c r="NH256" i="2"/>
  <c r="NH257" i="2"/>
  <c r="NH258" i="2"/>
  <c r="NH259" i="2"/>
  <c r="NH260" i="2"/>
  <c r="NG249" i="2"/>
  <c r="NG250" i="2"/>
  <c r="NG251" i="2"/>
  <c r="NG253" i="2"/>
  <c r="NG255" i="2"/>
  <c r="NG256" i="2"/>
  <c r="NG257" i="2"/>
  <c r="NG258" i="2"/>
  <c r="NG259" i="2"/>
  <c r="NG260" i="2"/>
  <c r="NF249" i="2"/>
  <c r="NF250" i="2"/>
  <c r="NF251" i="2"/>
  <c r="NF253" i="2"/>
  <c r="NF255" i="2"/>
  <c r="NF256" i="2"/>
  <c r="NF257" i="2"/>
  <c r="NF258" i="2"/>
  <c r="NF259" i="2"/>
  <c r="NF260" i="2"/>
  <c r="NE249" i="2"/>
  <c r="NE250" i="2"/>
  <c r="NE251" i="2"/>
  <c r="NE253" i="2"/>
  <c r="NE255" i="2"/>
  <c r="NE256" i="2"/>
  <c r="NE257" i="2"/>
  <c r="NE258" i="2"/>
  <c r="NE259" i="2"/>
  <c r="NE260" i="2"/>
  <c r="ND249" i="2"/>
  <c r="ND250" i="2"/>
  <c r="ND251" i="2"/>
  <c r="ND253" i="2"/>
  <c r="ND255" i="2"/>
  <c r="ND256" i="2"/>
  <c r="ND257" i="2"/>
  <c r="ND258" i="2"/>
  <c r="ND259" i="2"/>
  <c r="ND260" i="2"/>
  <c r="NC249" i="2"/>
  <c r="NC250" i="2"/>
  <c r="NC251" i="2"/>
  <c r="NC253" i="2"/>
  <c r="NC255" i="2"/>
  <c r="NC256" i="2"/>
  <c r="NC257" i="2"/>
  <c r="NC258" i="2"/>
  <c r="NC259" i="2"/>
  <c r="NC260" i="2"/>
  <c r="NB249" i="2"/>
  <c r="NB250" i="2"/>
  <c r="NB251" i="2"/>
  <c r="NB253" i="2"/>
  <c r="NB255" i="2"/>
  <c r="NB256" i="2"/>
  <c r="NB257" i="2"/>
  <c r="NB258" i="2"/>
  <c r="NB259" i="2"/>
  <c r="NB260" i="2"/>
  <c r="NA249" i="2"/>
  <c r="NA250" i="2"/>
  <c r="NA251" i="2"/>
  <c r="NA253" i="2"/>
  <c r="NA255" i="2"/>
  <c r="NA256" i="2"/>
  <c r="NA257" i="2"/>
  <c r="NA258" i="2"/>
  <c r="NA259" i="2"/>
  <c r="NA260" i="2"/>
  <c r="MZ249" i="2"/>
  <c r="MZ250" i="2"/>
  <c r="MZ251" i="2"/>
  <c r="MZ253" i="2"/>
  <c r="MZ255" i="2"/>
  <c r="MZ256" i="2"/>
  <c r="MZ257" i="2"/>
  <c r="MZ258" i="2"/>
  <c r="MZ259" i="2"/>
  <c r="MZ260" i="2"/>
  <c r="MY249" i="2"/>
  <c r="MY250" i="2"/>
  <c r="MY251" i="2"/>
  <c r="MY253" i="2"/>
  <c r="MY255" i="2"/>
  <c r="MY256" i="2"/>
  <c r="MY257" i="2"/>
  <c r="MY258" i="2"/>
  <c r="MY259" i="2"/>
  <c r="MY260" i="2"/>
  <c r="MX249" i="2"/>
  <c r="MX250" i="2"/>
  <c r="MX251" i="2"/>
  <c r="MX253" i="2"/>
  <c r="MX255" i="2"/>
  <c r="MX256" i="2"/>
  <c r="MX257" i="2"/>
  <c r="MX258" i="2"/>
  <c r="MX259" i="2"/>
  <c r="MX260" i="2"/>
  <c r="MW249" i="2"/>
  <c r="MW250" i="2"/>
  <c r="MW251" i="2"/>
  <c r="MW253" i="2"/>
  <c r="MW255" i="2"/>
  <c r="MW256" i="2"/>
  <c r="MW257" i="2"/>
  <c r="MW258" i="2"/>
  <c r="MW259" i="2"/>
  <c r="MW260" i="2"/>
  <c r="MV249" i="2"/>
  <c r="MV250" i="2"/>
  <c r="MV251" i="2"/>
  <c r="MV253" i="2"/>
  <c r="MV255" i="2"/>
  <c r="MV256" i="2"/>
  <c r="MV257" i="2"/>
  <c r="MV258" i="2"/>
  <c r="MV259" i="2"/>
  <c r="MV260" i="2"/>
  <c r="MU249" i="2"/>
  <c r="MU250" i="2"/>
  <c r="MU251" i="2"/>
  <c r="MU253" i="2"/>
  <c r="MU255" i="2"/>
  <c r="MU256" i="2"/>
  <c r="MU257" i="2"/>
  <c r="MU258" i="2"/>
  <c r="MU259" i="2"/>
  <c r="MU260" i="2"/>
  <c r="MT249" i="2"/>
  <c r="MT250" i="2"/>
  <c r="MT251" i="2"/>
  <c r="MT253" i="2"/>
  <c r="MT255" i="2"/>
  <c r="MT256" i="2"/>
  <c r="MT257" i="2"/>
  <c r="MT258" i="2"/>
  <c r="MT259" i="2"/>
  <c r="MT260" i="2"/>
  <c r="MS249" i="2"/>
  <c r="MS250" i="2"/>
  <c r="MS251" i="2"/>
  <c r="MS253" i="2"/>
  <c r="MS255" i="2"/>
  <c r="MS256" i="2"/>
  <c r="MS257" i="2"/>
  <c r="MS258" i="2"/>
  <c r="MS259" i="2"/>
  <c r="MS260" i="2"/>
  <c r="MR249" i="2"/>
  <c r="MR250" i="2"/>
  <c r="MR251" i="2"/>
  <c r="MR253" i="2"/>
  <c r="MR255" i="2"/>
  <c r="MR256" i="2"/>
  <c r="MR257" i="2"/>
  <c r="MR258" i="2"/>
  <c r="MR259" i="2"/>
  <c r="MR260" i="2"/>
  <c r="MQ249" i="2"/>
  <c r="MQ250" i="2"/>
  <c r="MQ251" i="2"/>
  <c r="MQ253" i="2"/>
  <c r="MQ255" i="2"/>
  <c r="MQ256" i="2"/>
  <c r="MQ257" i="2"/>
  <c r="MQ258" i="2"/>
  <c r="MQ259" i="2"/>
  <c r="MQ260" i="2"/>
  <c r="MP249" i="2"/>
  <c r="MP250" i="2"/>
  <c r="MP251" i="2"/>
  <c r="MP253" i="2"/>
  <c r="MP255" i="2"/>
  <c r="MP256" i="2"/>
  <c r="MP257" i="2"/>
  <c r="MP258" i="2"/>
  <c r="MP259" i="2"/>
  <c r="MP260" i="2"/>
  <c r="MO249" i="2"/>
  <c r="MO250" i="2"/>
  <c r="MO251" i="2"/>
  <c r="MO253" i="2"/>
  <c r="MO255" i="2"/>
  <c r="MO256" i="2"/>
  <c r="MO257" i="2"/>
  <c r="MO258" i="2"/>
  <c r="MO259" i="2"/>
  <c r="MO260" i="2"/>
  <c r="MN249" i="2"/>
  <c r="MN250" i="2"/>
  <c r="MN251" i="2"/>
  <c r="MN253" i="2"/>
  <c r="MN255" i="2"/>
  <c r="MN256" i="2"/>
  <c r="MN257" i="2"/>
  <c r="MN258" i="2"/>
  <c r="MN259" i="2"/>
  <c r="MN260" i="2"/>
  <c r="MM249" i="2"/>
  <c r="MM250" i="2"/>
  <c r="MM251" i="2"/>
  <c r="MM253" i="2"/>
  <c r="MM255" i="2"/>
  <c r="MM256" i="2"/>
  <c r="MM257" i="2"/>
  <c r="MM258" i="2"/>
  <c r="MM259" i="2"/>
  <c r="MM260" i="2"/>
  <c r="ML249" i="2"/>
  <c r="ML250" i="2"/>
  <c r="ML251" i="2"/>
  <c r="ML253" i="2"/>
  <c r="ML255" i="2"/>
  <c r="ML256" i="2"/>
  <c r="ML257" i="2"/>
  <c r="ML258" i="2"/>
  <c r="ML259" i="2"/>
  <c r="ML260" i="2"/>
  <c r="MK249" i="2"/>
  <c r="MK250" i="2"/>
  <c r="MK251" i="2"/>
  <c r="MK253" i="2"/>
  <c r="MK255" i="2"/>
  <c r="MK256" i="2"/>
  <c r="MK257" i="2"/>
  <c r="MK258" i="2"/>
  <c r="MK259" i="2"/>
  <c r="MK260" i="2"/>
  <c r="MJ249" i="2"/>
  <c r="MJ250" i="2"/>
  <c r="MJ251" i="2"/>
  <c r="MJ253" i="2"/>
  <c r="MJ255" i="2"/>
  <c r="MJ256" i="2"/>
  <c r="MJ257" i="2"/>
  <c r="MJ258" i="2"/>
  <c r="MJ259" i="2"/>
  <c r="MJ260" i="2"/>
  <c r="MI249" i="2"/>
  <c r="MI250" i="2"/>
  <c r="MI251" i="2"/>
  <c r="MI253" i="2"/>
  <c r="MI255" i="2"/>
  <c r="MI256" i="2"/>
  <c r="MI257" i="2"/>
  <c r="MI258" i="2"/>
  <c r="MI259" i="2"/>
  <c r="MI260" i="2"/>
  <c r="MH249" i="2"/>
  <c r="MH250" i="2"/>
  <c r="MH251" i="2"/>
  <c r="MH253" i="2"/>
  <c r="MH255" i="2"/>
  <c r="MH256" i="2"/>
  <c r="MH257" i="2"/>
  <c r="MH258" i="2"/>
  <c r="MH259" i="2"/>
  <c r="MH260" i="2"/>
  <c r="MG249" i="2"/>
  <c r="MG250" i="2"/>
  <c r="MG251" i="2"/>
  <c r="MG253" i="2"/>
  <c r="MG255" i="2"/>
  <c r="MG256" i="2"/>
  <c r="MG257" i="2"/>
  <c r="MG258" i="2"/>
  <c r="MG259" i="2"/>
  <c r="MG260" i="2"/>
  <c r="MF249" i="2"/>
  <c r="MF250" i="2"/>
  <c r="MF251" i="2"/>
  <c r="MF253" i="2"/>
  <c r="MF255" i="2"/>
  <c r="MF256" i="2"/>
  <c r="MF257" i="2"/>
  <c r="MF258" i="2"/>
  <c r="MF259" i="2"/>
  <c r="MF260" i="2"/>
  <c r="ME249" i="2"/>
  <c r="ME250" i="2"/>
  <c r="ME251" i="2"/>
  <c r="ME253" i="2"/>
  <c r="ME255" i="2"/>
  <c r="ME256" i="2"/>
  <c r="ME257" i="2"/>
  <c r="ME258" i="2"/>
  <c r="ME259" i="2"/>
  <c r="ME260" i="2"/>
  <c r="MD249" i="2"/>
  <c r="MD250" i="2"/>
  <c r="MD251" i="2"/>
  <c r="MD253" i="2"/>
  <c r="MD255" i="2"/>
  <c r="MD256" i="2"/>
  <c r="MD257" i="2"/>
  <c r="MD258" i="2"/>
  <c r="MD259" i="2"/>
  <c r="MD260" i="2"/>
  <c r="MC249" i="2"/>
  <c r="MC250" i="2"/>
  <c r="MC251" i="2"/>
  <c r="MC253" i="2"/>
  <c r="MC255" i="2"/>
  <c r="MC256" i="2"/>
  <c r="MC257" i="2"/>
  <c r="MC258" i="2"/>
  <c r="MC259" i="2"/>
  <c r="MC260" i="2"/>
  <c r="MB249" i="2"/>
  <c r="MB250" i="2"/>
  <c r="MB251" i="2"/>
  <c r="MB253" i="2"/>
  <c r="MB255" i="2"/>
  <c r="MB256" i="2"/>
  <c r="MB257" i="2"/>
  <c r="MB258" i="2"/>
  <c r="MB259" i="2"/>
  <c r="MB260" i="2"/>
  <c r="MA249" i="2"/>
  <c r="MA250" i="2"/>
  <c r="MA251" i="2"/>
  <c r="MA253" i="2"/>
  <c r="MA255" i="2"/>
  <c r="MA256" i="2"/>
  <c r="MA257" i="2"/>
  <c r="MA258" i="2"/>
  <c r="MA259" i="2"/>
  <c r="MA260" i="2"/>
  <c r="LZ249" i="2"/>
  <c r="LZ250" i="2"/>
  <c r="LZ251" i="2"/>
  <c r="LZ253" i="2"/>
  <c r="LZ255" i="2"/>
  <c r="LZ256" i="2"/>
  <c r="LZ257" i="2"/>
  <c r="LZ258" i="2"/>
  <c r="LZ259" i="2"/>
  <c r="LZ260" i="2"/>
  <c r="LY249" i="2"/>
  <c r="LY250" i="2"/>
  <c r="LY251" i="2"/>
  <c r="LY253" i="2"/>
  <c r="LY255" i="2"/>
  <c r="LY256" i="2"/>
  <c r="LY257" i="2"/>
  <c r="LY258" i="2"/>
  <c r="LY259" i="2"/>
  <c r="LY260" i="2"/>
  <c r="LX249" i="2"/>
  <c r="LX250" i="2"/>
  <c r="LX251" i="2"/>
  <c r="LX253" i="2"/>
  <c r="LX255" i="2"/>
  <c r="LX256" i="2"/>
  <c r="LX257" i="2"/>
  <c r="LX258" i="2"/>
  <c r="LX259" i="2"/>
  <c r="LX260" i="2"/>
  <c r="LW249" i="2"/>
  <c r="LW250" i="2"/>
  <c r="LW251" i="2"/>
  <c r="LW253" i="2"/>
  <c r="LW255" i="2"/>
  <c r="LW256" i="2"/>
  <c r="LW257" i="2"/>
  <c r="LW258" i="2"/>
  <c r="LW259" i="2"/>
  <c r="LW260" i="2"/>
  <c r="LV249" i="2"/>
  <c r="LV250" i="2"/>
  <c r="LV251" i="2"/>
  <c r="LV253" i="2"/>
  <c r="LV255" i="2"/>
  <c r="LV256" i="2"/>
  <c r="LV257" i="2"/>
  <c r="LV258" i="2"/>
  <c r="LV259" i="2"/>
  <c r="LV260" i="2"/>
  <c r="LU249" i="2"/>
  <c r="LU250" i="2"/>
  <c r="LU251" i="2"/>
  <c r="LU253" i="2"/>
  <c r="LU255" i="2"/>
  <c r="LU256" i="2"/>
  <c r="LU257" i="2"/>
  <c r="LU258" i="2"/>
  <c r="LU259" i="2"/>
  <c r="LU260" i="2"/>
  <c r="LT249" i="2"/>
  <c r="LT250" i="2"/>
  <c r="LT251" i="2"/>
  <c r="LT253" i="2"/>
  <c r="LT255" i="2"/>
  <c r="LT256" i="2"/>
  <c r="LT257" i="2"/>
  <c r="LT258" i="2"/>
  <c r="LT259" i="2"/>
  <c r="LT260" i="2"/>
  <c r="LS249" i="2"/>
  <c r="LS250" i="2"/>
  <c r="LS251" i="2"/>
  <c r="LS253" i="2"/>
  <c r="LS255" i="2"/>
  <c r="LS256" i="2"/>
  <c r="LS257" i="2"/>
  <c r="LS258" i="2"/>
  <c r="LS259" i="2"/>
  <c r="LS260" i="2"/>
  <c r="LR249" i="2"/>
  <c r="LR250" i="2"/>
  <c r="LR251" i="2"/>
  <c r="LR253" i="2"/>
  <c r="LR255" i="2"/>
  <c r="LR256" i="2"/>
  <c r="LR257" i="2"/>
  <c r="LR258" i="2"/>
  <c r="LR259" i="2"/>
  <c r="LR260" i="2"/>
  <c r="LQ249" i="2"/>
  <c r="LQ250" i="2"/>
  <c r="LQ251" i="2"/>
  <c r="LQ253" i="2"/>
  <c r="LQ255" i="2"/>
  <c r="LQ256" i="2"/>
  <c r="LQ257" i="2"/>
  <c r="LQ258" i="2"/>
  <c r="LQ259" i="2"/>
  <c r="LQ260" i="2"/>
  <c r="LP249" i="2"/>
  <c r="LP250" i="2"/>
  <c r="LP251" i="2"/>
  <c r="LP253" i="2"/>
  <c r="LP255" i="2"/>
  <c r="LP256" i="2"/>
  <c r="LP257" i="2"/>
  <c r="LP258" i="2"/>
  <c r="LP259" i="2"/>
  <c r="LP260" i="2"/>
  <c r="LO249" i="2"/>
  <c r="LO250" i="2"/>
  <c r="LO251" i="2"/>
  <c r="LO253" i="2"/>
  <c r="LO255" i="2"/>
  <c r="LO256" i="2"/>
  <c r="LO257" i="2"/>
  <c r="LO258" i="2"/>
  <c r="LO259" i="2"/>
  <c r="LO260" i="2"/>
  <c r="LN249" i="2"/>
  <c r="LN250" i="2"/>
  <c r="LN251" i="2"/>
  <c r="LN253" i="2"/>
  <c r="LN255" i="2"/>
  <c r="LN256" i="2"/>
  <c r="LN257" i="2"/>
  <c r="LN258" i="2"/>
  <c r="LN259" i="2"/>
  <c r="LN260" i="2"/>
  <c r="LM249" i="2"/>
  <c r="LM250" i="2"/>
  <c r="LM251" i="2"/>
  <c r="LM253" i="2"/>
  <c r="LM255" i="2"/>
  <c r="LM256" i="2"/>
  <c r="LM257" i="2"/>
  <c r="LM258" i="2"/>
  <c r="LM259" i="2"/>
  <c r="LM260" i="2"/>
  <c r="LL249" i="2"/>
  <c r="LL250" i="2"/>
  <c r="LL251" i="2"/>
  <c r="LL253" i="2"/>
  <c r="LL255" i="2"/>
  <c r="LL256" i="2"/>
  <c r="LL257" i="2"/>
  <c r="LL258" i="2"/>
  <c r="LL259" i="2"/>
  <c r="LL260" i="2"/>
  <c r="LK249" i="2"/>
  <c r="LK250" i="2"/>
  <c r="LK251" i="2"/>
  <c r="LK253" i="2"/>
  <c r="LK255" i="2"/>
  <c r="LK256" i="2"/>
  <c r="LK257" i="2"/>
  <c r="LK258" i="2"/>
  <c r="LK259" i="2"/>
  <c r="LK260" i="2"/>
  <c r="LJ249" i="2"/>
  <c r="LJ250" i="2"/>
  <c r="LJ251" i="2"/>
  <c r="LJ253" i="2"/>
  <c r="LJ255" i="2"/>
  <c r="LJ256" i="2"/>
  <c r="LJ257" i="2"/>
  <c r="LJ258" i="2"/>
  <c r="LJ259" i="2"/>
  <c r="LJ260" i="2"/>
  <c r="LI249" i="2"/>
  <c r="LI250" i="2"/>
  <c r="LI251" i="2"/>
  <c r="LI253" i="2"/>
  <c r="LI255" i="2"/>
  <c r="LI256" i="2"/>
  <c r="LI257" i="2"/>
  <c r="LI258" i="2"/>
  <c r="LI259" i="2"/>
  <c r="LI260" i="2"/>
  <c r="LH249" i="2"/>
  <c r="LH250" i="2"/>
  <c r="LH251" i="2"/>
  <c r="LH253" i="2"/>
  <c r="LH255" i="2"/>
  <c r="LH256" i="2"/>
  <c r="LH257" i="2"/>
  <c r="LH258" i="2"/>
  <c r="LH259" i="2"/>
  <c r="LH260" i="2"/>
  <c r="LG249" i="2"/>
  <c r="LG250" i="2"/>
  <c r="LG251" i="2"/>
  <c r="LG253" i="2"/>
  <c r="LG255" i="2"/>
  <c r="LG256" i="2"/>
  <c r="LG257" i="2"/>
  <c r="LG258" i="2"/>
  <c r="LG259" i="2"/>
  <c r="LG260" i="2"/>
  <c r="LF249" i="2"/>
  <c r="LF250" i="2"/>
  <c r="LF251" i="2"/>
  <c r="LF253" i="2"/>
  <c r="LF255" i="2"/>
  <c r="LF256" i="2"/>
  <c r="LF257" i="2"/>
  <c r="LF258" i="2"/>
  <c r="LF259" i="2"/>
  <c r="LF260" i="2"/>
  <c r="LE249" i="2"/>
  <c r="LE250" i="2"/>
  <c r="LE251" i="2"/>
  <c r="LE253" i="2"/>
  <c r="LE255" i="2"/>
  <c r="LE256" i="2"/>
  <c r="LE257" i="2"/>
  <c r="LE258" i="2"/>
  <c r="LE259" i="2"/>
  <c r="LE260" i="2"/>
  <c r="LD249" i="2"/>
  <c r="LD250" i="2"/>
  <c r="LD251" i="2"/>
  <c r="LD253" i="2"/>
  <c r="LD255" i="2"/>
  <c r="LD256" i="2"/>
  <c r="LD257" i="2"/>
  <c r="LD258" i="2"/>
  <c r="LD259" i="2"/>
  <c r="LD260" i="2"/>
  <c r="LC249" i="2"/>
  <c r="LC250" i="2"/>
  <c r="LC251" i="2"/>
  <c r="LC253" i="2"/>
  <c r="LC255" i="2"/>
  <c r="LC256" i="2"/>
  <c r="LC257" i="2"/>
  <c r="LC258" i="2"/>
  <c r="LC259" i="2"/>
  <c r="LC260" i="2"/>
  <c r="LB249" i="2"/>
  <c r="LB250" i="2"/>
  <c r="LB251" i="2"/>
  <c r="LB253" i="2"/>
  <c r="LB255" i="2"/>
  <c r="LB256" i="2"/>
  <c r="LB257" i="2"/>
  <c r="LB258" i="2"/>
  <c r="LB259" i="2"/>
  <c r="LB260" i="2"/>
  <c r="LA249" i="2"/>
  <c r="LA250" i="2"/>
  <c r="LA251" i="2"/>
  <c r="LA253" i="2"/>
  <c r="LA255" i="2"/>
  <c r="LA256" i="2"/>
  <c r="LA257" i="2"/>
  <c r="LA258" i="2"/>
  <c r="LA259" i="2"/>
  <c r="LA260" i="2"/>
  <c r="KZ249" i="2"/>
  <c r="KZ250" i="2"/>
  <c r="KZ251" i="2"/>
  <c r="KZ253" i="2"/>
  <c r="KZ255" i="2"/>
  <c r="KZ256" i="2"/>
  <c r="KZ257" i="2"/>
  <c r="KZ258" i="2"/>
  <c r="KZ259" i="2"/>
  <c r="KZ260" i="2"/>
  <c r="KY249" i="2"/>
  <c r="KY250" i="2"/>
  <c r="KY251" i="2"/>
  <c r="KY253" i="2"/>
  <c r="KY255" i="2"/>
  <c r="KY256" i="2"/>
  <c r="KY257" i="2"/>
  <c r="KY258" i="2"/>
  <c r="KY259" i="2"/>
  <c r="KY260" i="2"/>
  <c r="KX249" i="2"/>
  <c r="KX250" i="2"/>
  <c r="KX251" i="2"/>
  <c r="KX253" i="2"/>
  <c r="KX255" i="2"/>
  <c r="KX256" i="2"/>
  <c r="KX257" i="2"/>
  <c r="KX258" i="2"/>
  <c r="KX259" i="2"/>
  <c r="KX260" i="2"/>
  <c r="KW249" i="2"/>
  <c r="KW250" i="2"/>
  <c r="KW251" i="2"/>
  <c r="KW253" i="2"/>
  <c r="KW255" i="2"/>
  <c r="KW256" i="2"/>
  <c r="KW257" i="2"/>
  <c r="KW258" i="2"/>
  <c r="KW259" i="2"/>
  <c r="KW260" i="2"/>
  <c r="KV249" i="2"/>
  <c r="KV250" i="2"/>
  <c r="KV251" i="2"/>
  <c r="KV253" i="2"/>
  <c r="KV255" i="2"/>
  <c r="KV256" i="2"/>
  <c r="KV257" i="2"/>
  <c r="KV258" i="2"/>
  <c r="KV259" i="2"/>
  <c r="KV260" i="2"/>
  <c r="KU249" i="2"/>
  <c r="KU250" i="2"/>
  <c r="KU251" i="2"/>
  <c r="KU253" i="2"/>
  <c r="KU255" i="2"/>
  <c r="KU256" i="2"/>
  <c r="KU257" i="2"/>
  <c r="KU258" i="2"/>
  <c r="KU259" i="2"/>
  <c r="KU260" i="2"/>
  <c r="KT249" i="2"/>
  <c r="KT250" i="2"/>
  <c r="KT251" i="2"/>
  <c r="KT253" i="2"/>
  <c r="KT255" i="2"/>
  <c r="KT256" i="2"/>
  <c r="KT257" i="2"/>
  <c r="KT258" i="2"/>
  <c r="KT259" i="2"/>
  <c r="KT260" i="2"/>
  <c r="KS249" i="2"/>
  <c r="KS250" i="2"/>
  <c r="KS251" i="2"/>
  <c r="KS253" i="2"/>
  <c r="KS255" i="2"/>
  <c r="KS256" i="2"/>
  <c r="KS257" i="2"/>
  <c r="KS258" i="2"/>
  <c r="KS259" i="2"/>
  <c r="KS260" i="2"/>
  <c r="KR249" i="2"/>
  <c r="KR250" i="2"/>
  <c r="KR251" i="2"/>
  <c r="KR253" i="2"/>
  <c r="KR255" i="2"/>
  <c r="KR256" i="2"/>
  <c r="KR257" i="2"/>
  <c r="KR258" i="2"/>
  <c r="KR259" i="2"/>
  <c r="KR260" i="2"/>
  <c r="KQ249" i="2"/>
  <c r="KQ250" i="2"/>
  <c r="KQ251" i="2"/>
  <c r="KQ253" i="2"/>
  <c r="KQ255" i="2"/>
  <c r="KQ256" i="2"/>
  <c r="KQ257" i="2"/>
  <c r="KQ258" i="2"/>
  <c r="KQ259" i="2"/>
  <c r="KQ260" i="2"/>
  <c r="KP249" i="2"/>
  <c r="KP250" i="2"/>
  <c r="KP251" i="2"/>
  <c r="KP253" i="2"/>
  <c r="KP255" i="2"/>
  <c r="KP256" i="2"/>
  <c r="KP257" i="2"/>
  <c r="KP258" i="2"/>
  <c r="KP259" i="2"/>
  <c r="KP260" i="2"/>
  <c r="KO249" i="2"/>
  <c r="KO250" i="2"/>
  <c r="KO251" i="2"/>
  <c r="KO253" i="2"/>
  <c r="KO255" i="2"/>
  <c r="KO256" i="2"/>
  <c r="KO257" i="2"/>
  <c r="KO258" i="2"/>
  <c r="KO259" i="2"/>
  <c r="KO260" i="2"/>
  <c r="KN249" i="2"/>
  <c r="KN250" i="2"/>
  <c r="KN251" i="2"/>
  <c r="KN253" i="2"/>
  <c r="KN255" i="2"/>
  <c r="KN256" i="2"/>
  <c r="KN257" i="2"/>
  <c r="KN258" i="2"/>
  <c r="KN259" i="2"/>
  <c r="KN260" i="2"/>
  <c r="KM249" i="2"/>
  <c r="KM250" i="2"/>
  <c r="KM251" i="2"/>
  <c r="KM253" i="2"/>
  <c r="KM255" i="2"/>
  <c r="KM256" i="2"/>
  <c r="KM257" i="2"/>
  <c r="KM258" i="2"/>
  <c r="KM259" i="2"/>
  <c r="KM260" i="2"/>
  <c r="KL249" i="2"/>
  <c r="KL250" i="2"/>
  <c r="KL251" i="2"/>
  <c r="KL253" i="2"/>
  <c r="KL255" i="2"/>
  <c r="KL256" i="2"/>
  <c r="KL257" i="2"/>
  <c r="KL258" i="2"/>
  <c r="KL259" i="2"/>
  <c r="KL260" i="2"/>
  <c r="KK249" i="2"/>
  <c r="KK250" i="2"/>
  <c r="KK251" i="2"/>
  <c r="KK253" i="2"/>
  <c r="KK255" i="2"/>
  <c r="KK256" i="2"/>
  <c r="KK257" i="2"/>
  <c r="KK258" i="2"/>
  <c r="KK259" i="2"/>
  <c r="KK260" i="2"/>
  <c r="KJ249" i="2"/>
  <c r="KJ250" i="2"/>
  <c r="KJ251" i="2"/>
  <c r="KJ253" i="2"/>
  <c r="KJ255" i="2"/>
  <c r="KJ256" i="2"/>
  <c r="KJ257" i="2"/>
  <c r="KJ258" i="2"/>
  <c r="KJ259" i="2"/>
  <c r="KJ260" i="2"/>
  <c r="KI249" i="2"/>
  <c r="KI250" i="2"/>
  <c r="KI251" i="2"/>
  <c r="KI253" i="2"/>
  <c r="KI255" i="2"/>
  <c r="KI256" i="2"/>
  <c r="KI257" i="2"/>
  <c r="KI258" i="2"/>
  <c r="KI259" i="2"/>
  <c r="KI260" i="2"/>
  <c r="KH249" i="2"/>
  <c r="KH250" i="2"/>
  <c r="KH251" i="2"/>
  <c r="KH253" i="2"/>
  <c r="KH255" i="2"/>
  <c r="KH256" i="2"/>
  <c r="KH257" i="2"/>
  <c r="KH258" i="2"/>
  <c r="KH259" i="2"/>
  <c r="KH260" i="2"/>
  <c r="KG249" i="2"/>
  <c r="KG250" i="2"/>
  <c r="KG251" i="2"/>
  <c r="KG253" i="2"/>
  <c r="KG255" i="2"/>
  <c r="KG256" i="2"/>
  <c r="KG257" i="2"/>
  <c r="KG258" i="2"/>
  <c r="KG259" i="2"/>
  <c r="KG260" i="2"/>
  <c r="KF249" i="2"/>
  <c r="KF250" i="2"/>
  <c r="KF251" i="2"/>
  <c r="KF253" i="2"/>
  <c r="KF255" i="2"/>
  <c r="KF256" i="2"/>
  <c r="KF257" i="2"/>
  <c r="KF258" i="2"/>
  <c r="KF259" i="2"/>
  <c r="KF260" i="2"/>
  <c r="KE249" i="2"/>
  <c r="KE250" i="2"/>
  <c r="KE251" i="2"/>
  <c r="KE253" i="2"/>
  <c r="KE255" i="2"/>
  <c r="KE256" i="2"/>
  <c r="KE257" i="2"/>
  <c r="KE258" i="2"/>
  <c r="KE259" i="2"/>
  <c r="KE260" i="2"/>
  <c r="KD249" i="2"/>
  <c r="KD250" i="2"/>
  <c r="KD251" i="2"/>
  <c r="KD253" i="2"/>
  <c r="KD255" i="2"/>
  <c r="KD256" i="2"/>
  <c r="KD257" i="2"/>
  <c r="KD258" i="2"/>
  <c r="KD259" i="2"/>
  <c r="KD260" i="2"/>
  <c r="KC249" i="2"/>
  <c r="KC250" i="2"/>
  <c r="KC251" i="2"/>
  <c r="KC253" i="2"/>
  <c r="KC255" i="2"/>
  <c r="KC256" i="2"/>
  <c r="KC257" i="2"/>
  <c r="KC258" i="2"/>
  <c r="KC259" i="2"/>
  <c r="KC260" i="2"/>
  <c r="KB249" i="2"/>
  <c r="KB250" i="2"/>
  <c r="KB251" i="2"/>
  <c r="KB253" i="2"/>
  <c r="KB255" i="2"/>
  <c r="KB256" i="2"/>
  <c r="KB257" i="2"/>
  <c r="KB258" i="2"/>
  <c r="KB259" i="2"/>
  <c r="KB260" i="2"/>
  <c r="KA249" i="2"/>
  <c r="KA250" i="2"/>
  <c r="KA251" i="2"/>
  <c r="KA253" i="2"/>
  <c r="KA255" i="2"/>
  <c r="KA256" i="2"/>
  <c r="KA257" i="2"/>
  <c r="KA258" i="2"/>
  <c r="KA259" i="2"/>
  <c r="KA260" i="2"/>
  <c r="JZ249" i="2"/>
  <c r="JZ250" i="2"/>
  <c r="JZ251" i="2"/>
  <c r="JZ253" i="2"/>
  <c r="JZ255" i="2"/>
  <c r="JZ256" i="2"/>
  <c r="JZ257" i="2"/>
  <c r="JZ258" i="2"/>
  <c r="JZ259" i="2"/>
  <c r="JZ260" i="2"/>
  <c r="JY249" i="2"/>
  <c r="JY250" i="2"/>
  <c r="JY251" i="2"/>
  <c r="JY253" i="2"/>
  <c r="JY255" i="2"/>
  <c r="JY256" i="2"/>
  <c r="JY257" i="2"/>
  <c r="JY258" i="2"/>
  <c r="JY259" i="2"/>
  <c r="JY260" i="2"/>
  <c r="JX249" i="2"/>
  <c r="JX250" i="2"/>
  <c r="JX251" i="2"/>
  <c r="JX253" i="2"/>
  <c r="JX255" i="2"/>
  <c r="JX256" i="2"/>
  <c r="JX257" i="2"/>
  <c r="JX258" i="2"/>
  <c r="JX259" i="2"/>
  <c r="JX260" i="2"/>
  <c r="JW249" i="2"/>
  <c r="JW250" i="2"/>
  <c r="JW251" i="2"/>
  <c r="JW253" i="2"/>
  <c r="JW255" i="2"/>
  <c r="JW256" i="2"/>
  <c r="JW257" i="2"/>
  <c r="JW258" i="2"/>
  <c r="JW259" i="2"/>
  <c r="JW260" i="2"/>
  <c r="JV249" i="2"/>
  <c r="JV250" i="2"/>
  <c r="JV251" i="2"/>
  <c r="JV253" i="2"/>
  <c r="JV255" i="2"/>
  <c r="JV256" i="2"/>
  <c r="JV257" i="2"/>
  <c r="JV258" i="2"/>
  <c r="JV259" i="2"/>
  <c r="JV260" i="2"/>
  <c r="JU249" i="2"/>
  <c r="JU250" i="2"/>
  <c r="JU251" i="2"/>
  <c r="JU253" i="2"/>
  <c r="JU255" i="2"/>
  <c r="JU256" i="2"/>
  <c r="JU257" i="2"/>
  <c r="JU258" i="2"/>
  <c r="JU259" i="2"/>
  <c r="JU260" i="2"/>
  <c r="JT249" i="2"/>
  <c r="JT250" i="2"/>
  <c r="JT251" i="2"/>
  <c r="JT253" i="2"/>
  <c r="JT255" i="2"/>
  <c r="JT256" i="2"/>
  <c r="JT257" i="2"/>
  <c r="JT258" i="2"/>
  <c r="JT259" i="2"/>
  <c r="JT260" i="2"/>
  <c r="JS249" i="2"/>
  <c r="JS250" i="2"/>
  <c r="JS251" i="2"/>
  <c r="JS253" i="2"/>
  <c r="JS255" i="2"/>
  <c r="JS256" i="2"/>
  <c r="JS257" i="2"/>
  <c r="JS258" i="2"/>
  <c r="JS259" i="2"/>
  <c r="JS260" i="2"/>
  <c r="JR249" i="2"/>
  <c r="JR250" i="2"/>
  <c r="JR251" i="2"/>
  <c r="JR253" i="2"/>
  <c r="JR255" i="2"/>
  <c r="JR256" i="2"/>
  <c r="JR257" i="2"/>
  <c r="JR258" i="2"/>
  <c r="JR259" i="2"/>
  <c r="JR260" i="2"/>
  <c r="JQ249" i="2"/>
  <c r="JQ250" i="2"/>
  <c r="JQ251" i="2"/>
  <c r="JQ253" i="2"/>
  <c r="JQ255" i="2"/>
  <c r="JQ256" i="2"/>
  <c r="JQ257" i="2"/>
  <c r="JQ258" i="2"/>
  <c r="JQ259" i="2"/>
  <c r="JQ260" i="2"/>
  <c r="JP249" i="2"/>
  <c r="JP250" i="2"/>
  <c r="JP251" i="2"/>
  <c r="JP253" i="2"/>
  <c r="JP255" i="2"/>
  <c r="JP256" i="2"/>
  <c r="JP257" i="2"/>
  <c r="JP258" i="2"/>
  <c r="JP259" i="2"/>
  <c r="JP260" i="2"/>
  <c r="JO249" i="2"/>
  <c r="JO250" i="2"/>
  <c r="JO251" i="2"/>
  <c r="JO253" i="2"/>
  <c r="JO255" i="2"/>
  <c r="JO256" i="2"/>
  <c r="JO257" i="2"/>
  <c r="JO258" i="2"/>
  <c r="JO259" i="2"/>
  <c r="JO260" i="2"/>
  <c r="JN249" i="2"/>
  <c r="JN250" i="2"/>
  <c r="JN251" i="2"/>
  <c r="JN253" i="2"/>
  <c r="JN255" i="2"/>
  <c r="JN256" i="2"/>
  <c r="JN257" i="2"/>
  <c r="JN258" i="2"/>
  <c r="JN259" i="2"/>
  <c r="JN260" i="2"/>
  <c r="JM249" i="2"/>
  <c r="JM250" i="2"/>
  <c r="JM251" i="2"/>
  <c r="JM253" i="2"/>
  <c r="JM255" i="2"/>
  <c r="JM256" i="2"/>
  <c r="JM257" i="2"/>
  <c r="JM258" i="2"/>
  <c r="JM259" i="2"/>
  <c r="JM260" i="2"/>
  <c r="JL249" i="2"/>
  <c r="JL250" i="2"/>
  <c r="JL251" i="2"/>
  <c r="JL253" i="2"/>
  <c r="JL255" i="2"/>
  <c r="JL256" i="2"/>
  <c r="JL257" i="2"/>
  <c r="JL258" i="2"/>
  <c r="JL259" i="2"/>
  <c r="JL260" i="2"/>
  <c r="JK249" i="2"/>
  <c r="JK250" i="2"/>
  <c r="JK251" i="2"/>
  <c r="JK253" i="2"/>
  <c r="JK255" i="2"/>
  <c r="JK256" i="2"/>
  <c r="JK257" i="2"/>
  <c r="JK258" i="2"/>
  <c r="JK259" i="2"/>
  <c r="JK260" i="2"/>
  <c r="JJ249" i="2"/>
  <c r="JJ250" i="2"/>
  <c r="JJ251" i="2"/>
  <c r="JJ253" i="2"/>
  <c r="JJ255" i="2"/>
  <c r="JJ256" i="2"/>
  <c r="JJ257" i="2"/>
  <c r="JJ258" i="2"/>
  <c r="JJ259" i="2"/>
  <c r="JJ260" i="2"/>
  <c r="JI249" i="2"/>
  <c r="JI250" i="2"/>
  <c r="JI251" i="2"/>
  <c r="JI253" i="2"/>
  <c r="JI255" i="2"/>
  <c r="JI256" i="2"/>
  <c r="JI257" i="2"/>
  <c r="JI258" i="2"/>
  <c r="JI259" i="2"/>
  <c r="JI260" i="2"/>
  <c r="JH249" i="2"/>
  <c r="JH250" i="2"/>
  <c r="JH251" i="2"/>
  <c r="JH253" i="2"/>
  <c r="JH255" i="2"/>
  <c r="JH256" i="2"/>
  <c r="JH257" i="2"/>
  <c r="JH258" i="2"/>
  <c r="JH259" i="2"/>
  <c r="JH260" i="2"/>
  <c r="JG249" i="2"/>
  <c r="JG250" i="2"/>
  <c r="JG251" i="2"/>
  <c r="JG253" i="2"/>
  <c r="JG255" i="2"/>
  <c r="JG256" i="2"/>
  <c r="JG257" i="2"/>
  <c r="JG258" i="2"/>
  <c r="JG259" i="2"/>
  <c r="JG260" i="2"/>
  <c r="JF249" i="2"/>
  <c r="JF250" i="2"/>
  <c r="JF251" i="2"/>
  <c r="JF253" i="2"/>
  <c r="JF255" i="2"/>
  <c r="JF256" i="2"/>
  <c r="JF257" i="2"/>
  <c r="JF258" i="2"/>
  <c r="JF259" i="2"/>
  <c r="JF260" i="2"/>
  <c r="JE249" i="2"/>
  <c r="JE250" i="2"/>
  <c r="JE251" i="2"/>
  <c r="JE253" i="2"/>
  <c r="JE255" i="2"/>
  <c r="JE256" i="2"/>
  <c r="JE257" i="2"/>
  <c r="JE258" i="2"/>
  <c r="JE259" i="2"/>
  <c r="JE260" i="2"/>
  <c r="JD249" i="2"/>
  <c r="JD250" i="2"/>
  <c r="JD251" i="2"/>
  <c r="JD253" i="2"/>
  <c r="JD255" i="2"/>
  <c r="JD256" i="2"/>
  <c r="JD257" i="2"/>
  <c r="JD258" i="2"/>
  <c r="JD259" i="2"/>
  <c r="JD260" i="2"/>
  <c r="JC249" i="2"/>
  <c r="JC250" i="2"/>
  <c r="JC251" i="2"/>
  <c r="JC253" i="2"/>
  <c r="JC255" i="2"/>
  <c r="JC256" i="2"/>
  <c r="JC257" i="2"/>
  <c r="JC258" i="2"/>
  <c r="JC259" i="2"/>
  <c r="JC260" i="2"/>
  <c r="JB249" i="2"/>
  <c r="JB250" i="2"/>
  <c r="JB251" i="2"/>
  <c r="JB253" i="2"/>
  <c r="JB255" i="2"/>
  <c r="JB256" i="2"/>
  <c r="JB257" i="2"/>
  <c r="JB258" i="2"/>
  <c r="JB259" i="2"/>
  <c r="JB260" i="2"/>
  <c r="JA249" i="2"/>
  <c r="JA250" i="2"/>
  <c r="JA251" i="2"/>
  <c r="JA253" i="2"/>
  <c r="JA255" i="2"/>
  <c r="JA256" i="2"/>
  <c r="JA257" i="2"/>
  <c r="JA258" i="2"/>
  <c r="JA259" i="2"/>
  <c r="JA260" i="2"/>
  <c r="IZ249" i="2"/>
  <c r="IZ250" i="2"/>
  <c r="IZ251" i="2"/>
  <c r="IZ253" i="2"/>
  <c r="IZ255" i="2"/>
  <c r="IZ256" i="2"/>
  <c r="IZ257" i="2"/>
  <c r="IZ258" i="2"/>
  <c r="IZ259" i="2"/>
  <c r="IZ260" i="2"/>
  <c r="IY249" i="2"/>
  <c r="IY250" i="2"/>
  <c r="IY251" i="2"/>
  <c r="IY253" i="2"/>
  <c r="IY255" i="2"/>
  <c r="IY256" i="2"/>
  <c r="IY257" i="2"/>
  <c r="IY258" i="2"/>
  <c r="IY259" i="2"/>
  <c r="IY260" i="2"/>
  <c r="IX249" i="2"/>
  <c r="IX250" i="2"/>
  <c r="IX251" i="2"/>
  <c r="IX253" i="2"/>
  <c r="IX255" i="2"/>
  <c r="IX256" i="2"/>
  <c r="IX257" i="2"/>
  <c r="IX258" i="2"/>
  <c r="IX259" i="2"/>
  <c r="IX260" i="2"/>
  <c r="IW249" i="2"/>
  <c r="IW250" i="2"/>
  <c r="IW251" i="2"/>
  <c r="IW253" i="2"/>
  <c r="IW255" i="2"/>
  <c r="IW256" i="2"/>
  <c r="IW257" i="2"/>
  <c r="IW258" i="2"/>
  <c r="IW259" i="2"/>
  <c r="IW260" i="2"/>
  <c r="IV249" i="2"/>
  <c r="IV250" i="2"/>
  <c r="IV251" i="2"/>
  <c r="IV253" i="2"/>
  <c r="IV255" i="2"/>
  <c r="IV256" i="2"/>
  <c r="IV257" i="2"/>
  <c r="IV258" i="2"/>
  <c r="IV259" i="2"/>
  <c r="IV260" i="2"/>
  <c r="IU249" i="2"/>
  <c r="IU250" i="2"/>
  <c r="IU251" i="2"/>
  <c r="IU253" i="2"/>
  <c r="IU255" i="2"/>
  <c r="IU256" i="2"/>
  <c r="IU257" i="2"/>
  <c r="IU258" i="2"/>
  <c r="IU259" i="2"/>
  <c r="IU260" i="2"/>
  <c r="IT249" i="2"/>
  <c r="IT250" i="2"/>
  <c r="IT251" i="2"/>
  <c r="IT253" i="2"/>
  <c r="IT255" i="2"/>
  <c r="IT256" i="2"/>
  <c r="IT257" i="2"/>
  <c r="IT258" i="2"/>
  <c r="IT259" i="2"/>
  <c r="IT260" i="2"/>
  <c r="IS249" i="2"/>
  <c r="IS250" i="2"/>
  <c r="IS251" i="2"/>
  <c r="IS253" i="2"/>
  <c r="IS255" i="2"/>
  <c r="IS256" i="2"/>
  <c r="IS257" i="2"/>
  <c r="IS258" i="2"/>
  <c r="IS259" i="2"/>
  <c r="IS260" i="2"/>
  <c r="IR249" i="2"/>
  <c r="IR250" i="2"/>
  <c r="IR251" i="2"/>
  <c r="IR253" i="2"/>
  <c r="IR255" i="2"/>
  <c r="IR256" i="2"/>
  <c r="IR257" i="2"/>
  <c r="IR258" i="2"/>
  <c r="IR259" i="2"/>
  <c r="IR260" i="2"/>
  <c r="IQ249" i="2"/>
  <c r="IQ250" i="2"/>
  <c r="IQ251" i="2"/>
  <c r="IQ253" i="2"/>
  <c r="IQ255" i="2"/>
  <c r="IQ256" i="2"/>
  <c r="IQ257" i="2"/>
  <c r="IQ258" i="2"/>
  <c r="IQ259" i="2"/>
  <c r="IQ260" i="2"/>
  <c r="IP249" i="2"/>
  <c r="IP250" i="2"/>
  <c r="IP251" i="2"/>
  <c r="IP253" i="2"/>
  <c r="IP255" i="2"/>
  <c r="IP256" i="2"/>
  <c r="IP257" i="2"/>
  <c r="IP258" i="2"/>
  <c r="IP259" i="2"/>
  <c r="IP260" i="2"/>
  <c r="IO249" i="2"/>
  <c r="IO250" i="2"/>
  <c r="IO251" i="2"/>
  <c r="IO253" i="2"/>
  <c r="IO255" i="2"/>
  <c r="IO256" i="2"/>
  <c r="IO257" i="2"/>
  <c r="IO258" i="2"/>
  <c r="IO259" i="2"/>
  <c r="IO260" i="2"/>
  <c r="IN249" i="2"/>
  <c r="IN250" i="2"/>
  <c r="IN251" i="2"/>
  <c r="IN253" i="2"/>
  <c r="IN255" i="2"/>
  <c r="IN256" i="2"/>
  <c r="IN257" i="2"/>
  <c r="IN258" i="2"/>
  <c r="IN259" i="2"/>
  <c r="IN260" i="2"/>
  <c r="IM249" i="2"/>
  <c r="IM250" i="2"/>
  <c r="IM251" i="2"/>
  <c r="IM253" i="2"/>
  <c r="IM255" i="2"/>
  <c r="IM256" i="2"/>
  <c r="IM257" i="2"/>
  <c r="IM258" i="2"/>
  <c r="IM259" i="2"/>
  <c r="IM260" i="2"/>
  <c r="IL249" i="2"/>
  <c r="IL250" i="2"/>
  <c r="IL251" i="2"/>
  <c r="IL253" i="2"/>
  <c r="IL255" i="2"/>
  <c r="IL256" i="2"/>
  <c r="IL257" i="2"/>
  <c r="IL258" i="2"/>
  <c r="IL259" i="2"/>
  <c r="IL260" i="2"/>
  <c r="IK249" i="2"/>
  <c r="IK250" i="2"/>
  <c r="IK251" i="2"/>
  <c r="IK253" i="2"/>
  <c r="IK255" i="2"/>
  <c r="IK256" i="2"/>
  <c r="IK257" i="2"/>
  <c r="IK258" i="2"/>
  <c r="IK259" i="2"/>
  <c r="IK260" i="2"/>
  <c r="IJ249" i="2"/>
  <c r="IJ250" i="2"/>
  <c r="IJ251" i="2"/>
  <c r="IJ253" i="2"/>
  <c r="IJ255" i="2"/>
  <c r="IJ256" i="2"/>
  <c r="IJ257" i="2"/>
  <c r="IJ258" i="2"/>
  <c r="IJ259" i="2"/>
  <c r="IJ260" i="2"/>
  <c r="II249" i="2"/>
  <c r="II250" i="2"/>
  <c r="II251" i="2"/>
  <c r="II253" i="2"/>
  <c r="II255" i="2"/>
  <c r="II256" i="2"/>
  <c r="II257" i="2"/>
  <c r="II258" i="2"/>
  <c r="II259" i="2"/>
  <c r="II260" i="2"/>
  <c r="IH249" i="2"/>
  <c r="IH250" i="2"/>
  <c r="IH251" i="2"/>
  <c r="IH253" i="2"/>
  <c r="IH255" i="2"/>
  <c r="IH256" i="2"/>
  <c r="IH257" i="2"/>
  <c r="IH258" i="2"/>
  <c r="IH259" i="2"/>
  <c r="IH260" i="2"/>
  <c r="IG249" i="2"/>
  <c r="IG250" i="2"/>
  <c r="IG251" i="2"/>
  <c r="IG253" i="2"/>
  <c r="IG255" i="2"/>
  <c r="IG256" i="2"/>
  <c r="IG257" i="2"/>
  <c r="IG258" i="2"/>
  <c r="IG259" i="2"/>
  <c r="IG260" i="2"/>
  <c r="IF249" i="2"/>
  <c r="IF250" i="2"/>
  <c r="IF251" i="2"/>
  <c r="IF253" i="2"/>
  <c r="IF255" i="2"/>
  <c r="IF256" i="2"/>
  <c r="IF257" i="2"/>
  <c r="IF258" i="2"/>
  <c r="IF259" i="2"/>
  <c r="IF260" i="2"/>
  <c r="IE249" i="2"/>
  <c r="IE250" i="2"/>
  <c r="IE251" i="2"/>
  <c r="IE253" i="2"/>
  <c r="IE255" i="2"/>
  <c r="IE256" i="2"/>
  <c r="IE257" i="2"/>
  <c r="IE258" i="2"/>
  <c r="IE259" i="2"/>
  <c r="IE260" i="2"/>
  <c r="ID249" i="2"/>
  <c r="ID250" i="2"/>
  <c r="ID251" i="2"/>
  <c r="ID253" i="2"/>
  <c r="ID255" i="2"/>
  <c r="ID256" i="2"/>
  <c r="ID257" i="2"/>
  <c r="ID258" i="2"/>
  <c r="ID259" i="2"/>
  <c r="ID260" i="2"/>
  <c r="IC249" i="2"/>
  <c r="IC250" i="2"/>
  <c r="IC251" i="2"/>
  <c r="IC253" i="2"/>
  <c r="IC255" i="2"/>
  <c r="IC256" i="2"/>
  <c r="IC257" i="2"/>
  <c r="IC258" i="2"/>
  <c r="IC259" i="2"/>
  <c r="IC260" i="2"/>
  <c r="IB249" i="2"/>
  <c r="IB250" i="2"/>
  <c r="IB251" i="2"/>
  <c r="IB253" i="2"/>
  <c r="IB255" i="2"/>
  <c r="IB256" i="2"/>
  <c r="IB257" i="2"/>
  <c r="IB258" i="2"/>
  <c r="IB259" i="2"/>
  <c r="IB260" i="2"/>
  <c r="IA249" i="2"/>
  <c r="IA250" i="2"/>
  <c r="IA251" i="2"/>
  <c r="IA253" i="2"/>
  <c r="IA255" i="2"/>
  <c r="IA256" i="2"/>
  <c r="IA257" i="2"/>
  <c r="IA258" i="2"/>
  <c r="IA259" i="2"/>
  <c r="IA260" i="2"/>
  <c r="HZ249" i="2"/>
  <c r="HZ250" i="2"/>
  <c r="HZ251" i="2"/>
  <c r="HZ253" i="2"/>
  <c r="HZ255" i="2"/>
  <c r="HZ256" i="2"/>
  <c r="HZ257" i="2"/>
  <c r="HZ258" i="2"/>
  <c r="HZ259" i="2"/>
  <c r="HZ260" i="2"/>
  <c r="HY249" i="2"/>
  <c r="HY250" i="2"/>
  <c r="HY251" i="2"/>
  <c r="HY253" i="2"/>
  <c r="HY255" i="2"/>
  <c r="HY256" i="2"/>
  <c r="HY257" i="2"/>
  <c r="HY258" i="2"/>
  <c r="HY259" i="2"/>
  <c r="HY260" i="2"/>
  <c r="HX249" i="2"/>
  <c r="HX250" i="2"/>
  <c r="HX251" i="2"/>
  <c r="HX253" i="2"/>
  <c r="HX255" i="2"/>
  <c r="HX256" i="2"/>
  <c r="HX257" i="2"/>
  <c r="HX258" i="2"/>
  <c r="HX259" i="2"/>
  <c r="HX260" i="2"/>
  <c r="HW249" i="2"/>
  <c r="HW250" i="2"/>
  <c r="HW251" i="2"/>
  <c r="HW253" i="2"/>
  <c r="HW255" i="2"/>
  <c r="HW256" i="2"/>
  <c r="HW257" i="2"/>
  <c r="HW258" i="2"/>
  <c r="HW259" i="2"/>
  <c r="HW260" i="2"/>
  <c r="HV249" i="2"/>
  <c r="HV250" i="2"/>
  <c r="HV251" i="2"/>
  <c r="HV253" i="2"/>
  <c r="HV255" i="2"/>
  <c r="HV256" i="2"/>
  <c r="HV257" i="2"/>
  <c r="HV258" i="2"/>
  <c r="HV259" i="2"/>
  <c r="HV260" i="2"/>
  <c r="HU249" i="2"/>
  <c r="HU250" i="2"/>
  <c r="HU251" i="2"/>
  <c r="HU253" i="2"/>
  <c r="HU255" i="2"/>
  <c r="HU256" i="2"/>
  <c r="HU257" i="2"/>
  <c r="HU258" i="2"/>
  <c r="HU259" i="2"/>
  <c r="HU260" i="2"/>
  <c r="HT249" i="2"/>
  <c r="HT250" i="2"/>
  <c r="HT251" i="2"/>
  <c r="HT253" i="2"/>
  <c r="HT255" i="2"/>
  <c r="HT256" i="2"/>
  <c r="HT257" i="2"/>
  <c r="HT258" i="2"/>
  <c r="HT259" i="2"/>
  <c r="HT260" i="2"/>
  <c r="HS249" i="2"/>
  <c r="HS250" i="2"/>
  <c r="HS251" i="2"/>
  <c r="HS253" i="2"/>
  <c r="HS255" i="2"/>
  <c r="HS256" i="2"/>
  <c r="HS257" i="2"/>
  <c r="HS258" i="2"/>
  <c r="HS259" i="2"/>
  <c r="HS260" i="2"/>
  <c r="HR249" i="2"/>
  <c r="HR250" i="2"/>
  <c r="HR251" i="2"/>
  <c r="HR253" i="2"/>
  <c r="HR255" i="2"/>
  <c r="HR256" i="2"/>
  <c r="HR257" i="2"/>
  <c r="HR258" i="2"/>
  <c r="HR259" i="2"/>
  <c r="HR260" i="2"/>
  <c r="HQ249" i="2"/>
  <c r="HQ250" i="2"/>
  <c r="HQ251" i="2"/>
  <c r="HQ253" i="2"/>
  <c r="HQ255" i="2"/>
  <c r="HQ256" i="2"/>
  <c r="HQ257" i="2"/>
  <c r="HQ258" i="2"/>
  <c r="HQ259" i="2"/>
  <c r="HQ260" i="2"/>
  <c r="HP249" i="2"/>
  <c r="HP250" i="2"/>
  <c r="HP251" i="2"/>
  <c r="HP253" i="2"/>
  <c r="HP255" i="2"/>
  <c r="HP256" i="2"/>
  <c r="HP257" i="2"/>
  <c r="HP258" i="2"/>
  <c r="HP259" i="2"/>
  <c r="HP260" i="2"/>
  <c r="HO249" i="2"/>
  <c r="HO250" i="2"/>
  <c r="HO251" i="2"/>
  <c r="HO253" i="2"/>
  <c r="HO255" i="2"/>
  <c r="HO256" i="2"/>
  <c r="HO257" i="2"/>
  <c r="HO258" i="2"/>
  <c r="HO259" i="2"/>
  <c r="HO260" i="2"/>
  <c r="HN249" i="2"/>
  <c r="HN250" i="2"/>
  <c r="HN251" i="2"/>
  <c r="HN253" i="2"/>
  <c r="HN255" i="2"/>
  <c r="HN256" i="2"/>
  <c r="HN257" i="2"/>
  <c r="HN258" i="2"/>
  <c r="HN259" i="2"/>
  <c r="HN260" i="2"/>
  <c r="HM249" i="2"/>
  <c r="HM250" i="2"/>
  <c r="HM251" i="2"/>
  <c r="HM253" i="2"/>
  <c r="HM255" i="2"/>
  <c r="HM256" i="2"/>
  <c r="HM257" i="2"/>
  <c r="HM258" i="2"/>
  <c r="HM259" i="2"/>
  <c r="HM260" i="2"/>
  <c r="HL249" i="2"/>
  <c r="HL250" i="2"/>
  <c r="HL251" i="2"/>
  <c r="HL253" i="2"/>
  <c r="HL255" i="2"/>
  <c r="HL256" i="2"/>
  <c r="HL257" i="2"/>
  <c r="HL258" i="2"/>
  <c r="HL259" i="2"/>
  <c r="HL260" i="2"/>
  <c r="HK249" i="2"/>
  <c r="HK250" i="2"/>
  <c r="HK251" i="2"/>
  <c r="HK253" i="2"/>
  <c r="HK255" i="2"/>
  <c r="HK256" i="2"/>
  <c r="HK257" i="2"/>
  <c r="HK258" i="2"/>
  <c r="HK259" i="2"/>
  <c r="HK260" i="2"/>
  <c r="HJ249" i="2"/>
  <c r="HJ250" i="2"/>
  <c r="HJ251" i="2"/>
  <c r="HJ253" i="2"/>
  <c r="HJ255" i="2"/>
  <c r="HJ256" i="2"/>
  <c r="HJ257" i="2"/>
  <c r="HJ258" i="2"/>
  <c r="HJ259" i="2"/>
  <c r="HJ260" i="2"/>
  <c r="HI249" i="2"/>
  <c r="HI250" i="2"/>
  <c r="HI251" i="2"/>
  <c r="HI253" i="2"/>
  <c r="HI255" i="2"/>
  <c r="HI256" i="2"/>
  <c r="HI257" i="2"/>
  <c r="HI258" i="2"/>
  <c r="HI259" i="2"/>
  <c r="HI260" i="2"/>
  <c r="HH249" i="2"/>
  <c r="HH250" i="2"/>
  <c r="HH251" i="2"/>
  <c r="HH253" i="2"/>
  <c r="HH255" i="2"/>
  <c r="HH256" i="2"/>
  <c r="HH257" i="2"/>
  <c r="HH258" i="2"/>
  <c r="HH259" i="2"/>
  <c r="HH260" i="2"/>
  <c r="HG249" i="2"/>
  <c r="HG250" i="2"/>
  <c r="HG251" i="2"/>
  <c r="HG253" i="2"/>
  <c r="HG255" i="2"/>
  <c r="HG256" i="2"/>
  <c r="HG257" i="2"/>
  <c r="HG258" i="2"/>
  <c r="HG259" i="2"/>
  <c r="HG260" i="2"/>
  <c r="HF249" i="2"/>
  <c r="HF250" i="2"/>
  <c r="HF251" i="2"/>
  <c r="HF253" i="2"/>
  <c r="HF255" i="2"/>
  <c r="HF256" i="2"/>
  <c r="HF257" i="2"/>
  <c r="HF258" i="2"/>
  <c r="HF259" i="2"/>
  <c r="HF260" i="2"/>
  <c r="HE249" i="2"/>
  <c r="HE250" i="2"/>
  <c r="HE251" i="2"/>
  <c r="HE253" i="2"/>
  <c r="HE255" i="2"/>
  <c r="HE256" i="2"/>
  <c r="HE257" i="2"/>
  <c r="HE258" i="2"/>
  <c r="HE259" i="2"/>
  <c r="HE260" i="2"/>
  <c r="HD249" i="2"/>
  <c r="HD250" i="2"/>
  <c r="HD251" i="2"/>
  <c r="HD253" i="2"/>
  <c r="HD255" i="2"/>
  <c r="HD256" i="2"/>
  <c r="HD257" i="2"/>
  <c r="HD258" i="2"/>
  <c r="HD259" i="2"/>
  <c r="HD260" i="2"/>
  <c r="HC249" i="2"/>
  <c r="HC250" i="2"/>
  <c r="HC251" i="2"/>
  <c r="HC253" i="2"/>
  <c r="HC255" i="2"/>
  <c r="HC256" i="2"/>
  <c r="HC257" i="2"/>
  <c r="HC258" i="2"/>
  <c r="HC259" i="2"/>
  <c r="HC260" i="2"/>
  <c r="HB249" i="2"/>
  <c r="HB250" i="2"/>
  <c r="HB251" i="2"/>
  <c r="HB253" i="2"/>
  <c r="HB255" i="2"/>
  <c r="HB256" i="2"/>
  <c r="HB257" i="2"/>
  <c r="HB258" i="2"/>
  <c r="HB259" i="2"/>
  <c r="HB260" i="2"/>
  <c r="HA249" i="2"/>
  <c r="HA250" i="2"/>
  <c r="HA251" i="2"/>
  <c r="HA253" i="2"/>
  <c r="HA255" i="2"/>
  <c r="HA256" i="2"/>
  <c r="HA257" i="2"/>
  <c r="HA258" i="2"/>
  <c r="HA259" i="2"/>
  <c r="HA260" i="2"/>
  <c r="GZ249" i="2"/>
  <c r="GZ250" i="2"/>
  <c r="GZ251" i="2"/>
  <c r="GZ253" i="2"/>
  <c r="GZ255" i="2"/>
  <c r="GZ256" i="2"/>
  <c r="GZ257" i="2"/>
  <c r="GZ258" i="2"/>
  <c r="GZ259" i="2"/>
  <c r="GZ260" i="2"/>
  <c r="GY249" i="2"/>
  <c r="GY250" i="2"/>
  <c r="GY251" i="2"/>
  <c r="GY253" i="2"/>
  <c r="GY255" i="2"/>
  <c r="GY256" i="2"/>
  <c r="GY257" i="2"/>
  <c r="GY258" i="2"/>
  <c r="GY259" i="2"/>
  <c r="GY260" i="2"/>
  <c r="GX249" i="2"/>
  <c r="GX250" i="2"/>
  <c r="GX251" i="2"/>
  <c r="GX253" i="2"/>
  <c r="GX255" i="2"/>
  <c r="GX256" i="2"/>
  <c r="GX257" i="2"/>
  <c r="GX258" i="2"/>
  <c r="GX259" i="2"/>
  <c r="GX260" i="2"/>
  <c r="GW249" i="2"/>
  <c r="GW250" i="2"/>
  <c r="GW251" i="2"/>
  <c r="GW253" i="2"/>
  <c r="GW255" i="2"/>
  <c r="GW256" i="2"/>
  <c r="GW257" i="2"/>
  <c r="GW258" i="2"/>
  <c r="GW259" i="2"/>
  <c r="GW260" i="2"/>
  <c r="GV249" i="2"/>
  <c r="GV250" i="2"/>
  <c r="GV251" i="2"/>
  <c r="GV253" i="2"/>
  <c r="GV255" i="2"/>
  <c r="GV256" i="2"/>
  <c r="GV257" i="2"/>
  <c r="GV258" i="2"/>
  <c r="GV259" i="2"/>
  <c r="GV260" i="2"/>
  <c r="GU249" i="2"/>
  <c r="GU250" i="2"/>
  <c r="GU251" i="2"/>
  <c r="GU253" i="2"/>
  <c r="GU255" i="2"/>
  <c r="GU256" i="2"/>
  <c r="GU257" i="2"/>
  <c r="GU258" i="2"/>
  <c r="GU259" i="2"/>
  <c r="GU260" i="2"/>
  <c r="GT249" i="2"/>
  <c r="GT250" i="2"/>
  <c r="GT251" i="2"/>
  <c r="GT253" i="2"/>
  <c r="GT255" i="2"/>
  <c r="GT256" i="2"/>
  <c r="GT257" i="2"/>
  <c r="GT258" i="2"/>
  <c r="GT259" i="2"/>
  <c r="GT260" i="2"/>
  <c r="GS249" i="2"/>
  <c r="GS250" i="2"/>
  <c r="GS251" i="2"/>
  <c r="GS253" i="2"/>
  <c r="GS255" i="2"/>
  <c r="GS256" i="2"/>
  <c r="GS257" i="2"/>
  <c r="GS258" i="2"/>
  <c r="GS259" i="2"/>
  <c r="GS260" i="2"/>
  <c r="GR249" i="2"/>
  <c r="GR250" i="2"/>
  <c r="GR251" i="2"/>
  <c r="GR253" i="2"/>
  <c r="GR255" i="2"/>
  <c r="GR256" i="2"/>
  <c r="GR257" i="2"/>
  <c r="GR258" i="2"/>
  <c r="GR259" i="2"/>
  <c r="GR260" i="2"/>
  <c r="GQ249" i="2"/>
  <c r="GQ250" i="2"/>
  <c r="GQ251" i="2"/>
  <c r="GQ253" i="2"/>
  <c r="GQ255" i="2"/>
  <c r="GQ256" i="2"/>
  <c r="GQ257" i="2"/>
  <c r="GQ258" i="2"/>
  <c r="GQ259" i="2"/>
  <c r="GQ260" i="2"/>
  <c r="GP249" i="2"/>
  <c r="GP250" i="2"/>
  <c r="GP251" i="2"/>
  <c r="GP253" i="2"/>
  <c r="GP255" i="2"/>
  <c r="GP256" i="2"/>
  <c r="GP257" i="2"/>
  <c r="GP258" i="2"/>
  <c r="GP259" i="2"/>
  <c r="GP260" i="2"/>
  <c r="GO249" i="2"/>
  <c r="GO250" i="2"/>
  <c r="GO251" i="2"/>
  <c r="GO253" i="2"/>
  <c r="GO255" i="2"/>
  <c r="GO256" i="2"/>
  <c r="GO257" i="2"/>
  <c r="GO258" i="2"/>
  <c r="GO259" i="2"/>
  <c r="GO260" i="2"/>
  <c r="GN249" i="2"/>
  <c r="GN250" i="2"/>
  <c r="GN251" i="2"/>
  <c r="GN253" i="2"/>
  <c r="GN255" i="2"/>
  <c r="GN256" i="2"/>
  <c r="GN257" i="2"/>
  <c r="GN258" i="2"/>
  <c r="GN259" i="2"/>
  <c r="GN260" i="2"/>
  <c r="GM249" i="2"/>
  <c r="GM250" i="2"/>
  <c r="GM251" i="2"/>
  <c r="GM253" i="2"/>
  <c r="GM255" i="2"/>
  <c r="GM256" i="2"/>
  <c r="GM257" i="2"/>
  <c r="GM258" i="2"/>
  <c r="GM259" i="2"/>
  <c r="GM260" i="2"/>
  <c r="GL249" i="2"/>
  <c r="GL250" i="2"/>
  <c r="GL251" i="2"/>
  <c r="GL253" i="2"/>
  <c r="GL255" i="2"/>
  <c r="GL256" i="2"/>
  <c r="GL257" i="2"/>
  <c r="GL258" i="2"/>
  <c r="GL259" i="2"/>
  <c r="GL260" i="2"/>
  <c r="GK249" i="2"/>
  <c r="GK250" i="2"/>
  <c r="GK251" i="2"/>
  <c r="GK253" i="2"/>
  <c r="GK255" i="2"/>
  <c r="GK256" i="2"/>
  <c r="GK257" i="2"/>
  <c r="GK258" i="2"/>
  <c r="GK259" i="2"/>
  <c r="GK260" i="2"/>
  <c r="GJ249" i="2"/>
  <c r="GJ250" i="2"/>
  <c r="GJ251" i="2"/>
  <c r="GJ253" i="2"/>
  <c r="GJ255" i="2"/>
  <c r="GJ256" i="2"/>
  <c r="GJ257" i="2"/>
  <c r="GJ258" i="2"/>
  <c r="GJ259" i="2"/>
  <c r="GJ260" i="2"/>
  <c r="GI249" i="2"/>
  <c r="GI250" i="2"/>
  <c r="GI251" i="2"/>
  <c r="GI253" i="2"/>
  <c r="GI255" i="2"/>
  <c r="GI256" i="2"/>
  <c r="GI257" i="2"/>
  <c r="GI258" i="2"/>
  <c r="GI259" i="2"/>
  <c r="GI260" i="2"/>
  <c r="GH249" i="2"/>
  <c r="GH250" i="2"/>
  <c r="GH251" i="2"/>
  <c r="GH253" i="2"/>
  <c r="GH255" i="2"/>
  <c r="GH256" i="2"/>
  <c r="GH257" i="2"/>
  <c r="GH258" i="2"/>
  <c r="GH259" i="2"/>
  <c r="GH260" i="2"/>
  <c r="GG249" i="2"/>
  <c r="GG250" i="2"/>
  <c r="GG251" i="2"/>
  <c r="GG253" i="2"/>
  <c r="GG255" i="2"/>
  <c r="GG256" i="2"/>
  <c r="GG257" i="2"/>
  <c r="GG258" i="2"/>
  <c r="GG259" i="2"/>
  <c r="GG260" i="2"/>
  <c r="GF249" i="2"/>
  <c r="GF250" i="2"/>
  <c r="GF251" i="2"/>
  <c r="GF253" i="2"/>
  <c r="GF255" i="2"/>
  <c r="GF256" i="2"/>
  <c r="GF257" i="2"/>
  <c r="GF258" i="2"/>
  <c r="GF259" i="2"/>
  <c r="GF260" i="2"/>
  <c r="GE249" i="2"/>
  <c r="GE250" i="2"/>
  <c r="GE251" i="2"/>
  <c r="GE253" i="2"/>
  <c r="GE255" i="2"/>
  <c r="GE256" i="2"/>
  <c r="GE257" i="2"/>
  <c r="GE258" i="2"/>
  <c r="GE259" i="2"/>
  <c r="GE260" i="2"/>
  <c r="GD249" i="2"/>
  <c r="GD250" i="2"/>
  <c r="GD251" i="2"/>
  <c r="GD253" i="2"/>
  <c r="GD255" i="2"/>
  <c r="GD256" i="2"/>
  <c r="GD257" i="2"/>
  <c r="GD258" i="2"/>
  <c r="GD259" i="2"/>
  <c r="GD260" i="2"/>
  <c r="GC249" i="2"/>
  <c r="GC250" i="2"/>
  <c r="GC251" i="2"/>
  <c r="GC253" i="2"/>
  <c r="GC255" i="2"/>
  <c r="GC256" i="2"/>
  <c r="GC257" i="2"/>
  <c r="GC258" i="2"/>
  <c r="GC259" i="2"/>
  <c r="GC260" i="2"/>
  <c r="GB249" i="2"/>
  <c r="GB250" i="2"/>
  <c r="GB251" i="2"/>
  <c r="GB253" i="2"/>
  <c r="GB255" i="2"/>
  <c r="GB256" i="2"/>
  <c r="GB257" i="2"/>
  <c r="GB258" i="2"/>
  <c r="GB259" i="2"/>
  <c r="GB260" i="2"/>
  <c r="GA249" i="2"/>
  <c r="GA250" i="2"/>
  <c r="GA251" i="2"/>
  <c r="GA253" i="2"/>
  <c r="GA255" i="2"/>
  <c r="GA256" i="2"/>
  <c r="GA257" i="2"/>
  <c r="GA258" i="2"/>
  <c r="GA259" i="2"/>
  <c r="GA260" i="2"/>
  <c r="FZ249" i="2"/>
  <c r="FZ250" i="2"/>
  <c r="FZ251" i="2"/>
  <c r="FZ253" i="2"/>
  <c r="FZ255" i="2"/>
  <c r="FZ256" i="2"/>
  <c r="FZ257" i="2"/>
  <c r="FZ258" i="2"/>
  <c r="FZ259" i="2"/>
  <c r="FZ260" i="2"/>
  <c r="FY249" i="2"/>
  <c r="FY250" i="2"/>
  <c r="FY251" i="2"/>
  <c r="FY253" i="2"/>
  <c r="FY255" i="2"/>
  <c r="FY256" i="2"/>
  <c r="FY257" i="2"/>
  <c r="FY258" i="2"/>
  <c r="FY259" i="2"/>
  <c r="FY260" i="2"/>
  <c r="FX249" i="2"/>
  <c r="FX250" i="2"/>
  <c r="FX251" i="2"/>
  <c r="FX253" i="2"/>
  <c r="FX255" i="2"/>
  <c r="FX256" i="2"/>
  <c r="FX257" i="2"/>
  <c r="FX258" i="2"/>
  <c r="FX259" i="2"/>
  <c r="FX260" i="2"/>
  <c r="FW249" i="2"/>
  <c r="FW250" i="2"/>
  <c r="FW251" i="2"/>
  <c r="FW253" i="2"/>
  <c r="FW255" i="2"/>
  <c r="FW256" i="2"/>
  <c r="FW257" i="2"/>
  <c r="FW258" i="2"/>
  <c r="FW259" i="2"/>
  <c r="FW260" i="2"/>
  <c r="FV249" i="2"/>
  <c r="FV250" i="2"/>
  <c r="FV251" i="2"/>
  <c r="FV253" i="2"/>
  <c r="FV255" i="2"/>
  <c r="FV256" i="2"/>
  <c r="FV257" i="2"/>
  <c r="FV258" i="2"/>
  <c r="FV259" i="2"/>
  <c r="FV260" i="2"/>
  <c r="FU249" i="2"/>
  <c r="FU250" i="2"/>
  <c r="FU251" i="2"/>
  <c r="FU253" i="2"/>
  <c r="FU255" i="2"/>
  <c r="FU256" i="2"/>
  <c r="FU257" i="2"/>
  <c r="FU258" i="2"/>
  <c r="FU259" i="2"/>
  <c r="FU260" i="2"/>
  <c r="FT249" i="2"/>
  <c r="FT250" i="2"/>
  <c r="FT251" i="2"/>
  <c r="FT253" i="2"/>
  <c r="FT255" i="2"/>
  <c r="FT256" i="2"/>
  <c r="FT257" i="2"/>
  <c r="FT258" i="2"/>
  <c r="FT259" i="2"/>
  <c r="FT260" i="2"/>
  <c r="FS249" i="2"/>
  <c r="FS250" i="2"/>
  <c r="FS251" i="2"/>
  <c r="FS253" i="2"/>
  <c r="FS255" i="2"/>
  <c r="FS256" i="2"/>
  <c r="FS257" i="2"/>
  <c r="FS258" i="2"/>
  <c r="FS259" i="2"/>
  <c r="FS260" i="2"/>
  <c r="FR249" i="2"/>
  <c r="FR250" i="2"/>
  <c r="FR251" i="2"/>
  <c r="FR253" i="2"/>
  <c r="FR255" i="2"/>
  <c r="FR256" i="2"/>
  <c r="FR257" i="2"/>
  <c r="FR258" i="2"/>
  <c r="FR259" i="2"/>
  <c r="FR260" i="2"/>
  <c r="FQ249" i="2"/>
  <c r="FQ250" i="2"/>
  <c r="FQ251" i="2"/>
  <c r="FQ253" i="2"/>
  <c r="FQ255" i="2"/>
  <c r="FQ256" i="2"/>
  <c r="FQ257" i="2"/>
  <c r="FQ258" i="2"/>
  <c r="FQ259" i="2"/>
  <c r="FQ260" i="2"/>
  <c r="FP249" i="2"/>
  <c r="FP250" i="2"/>
  <c r="FP251" i="2"/>
  <c r="FP253" i="2"/>
  <c r="FP255" i="2"/>
  <c r="FP256" i="2"/>
  <c r="FP257" i="2"/>
  <c r="FP258" i="2"/>
  <c r="FP259" i="2"/>
  <c r="FP260" i="2"/>
  <c r="FO249" i="2"/>
  <c r="FO250" i="2"/>
  <c r="FO251" i="2"/>
  <c r="FO253" i="2"/>
  <c r="FO255" i="2"/>
  <c r="FO256" i="2"/>
  <c r="FO257" i="2"/>
  <c r="FO258" i="2"/>
  <c r="FO259" i="2"/>
  <c r="FO260" i="2"/>
  <c r="FN249" i="2"/>
  <c r="FN250" i="2"/>
  <c r="FN251" i="2"/>
  <c r="FN253" i="2"/>
  <c r="FN255" i="2"/>
  <c r="FN256" i="2"/>
  <c r="FN257" i="2"/>
  <c r="FN258" i="2"/>
  <c r="FN259" i="2"/>
  <c r="FN260" i="2"/>
  <c r="FM249" i="2"/>
  <c r="FM250" i="2"/>
  <c r="FM251" i="2"/>
  <c r="FM253" i="2"/>
  <c r="FM255" i="2"/>
  <c r="FM256" i="2"/>
  <c r="FM257" i="2"/>
  <c r="FM258" i="2"/>
  <c r="FM259" i="2"/>
  <c r="FM260" i="2"/>
  <c r="FL249" i="2"/>
  <c r="FL250" i="2"/>
  <c r="FL251" i="2"/>
  <c r="FL253" i="2"/>
  <c r="FL255" i="2"/>
  <c r="FL256" i="2"/>
  <c r="FL257" i="2"/>
  <c r="FL258" i="2"/>
  <c r="FL259" i="2"/>
  <c r="FL260" i="2"/>
  <c r="FK249" i="2"/>
  <c r="FK250" i="2"/>
  <c r="FK251" i="2"/>
  <c r="FK253" i="2"/>
  <c r="FK255" i="2"/>
  <c r="FK256" i="2"/>
  <c r="FK257" i="2"/>
  <c r="FK258" i="2"/>
  <c r="FK259" i="2"/>
  <c r="FK260" i="2"/>
  <c r="FJ249" i="2"/>
  <c r="FJ250" i="2"/>
  <c r="FJ251" i="2"/>
  <c r="FJ253" i="2"/>
  <c r="FJ255" i="2"/>
  <c r="FJ256" i="2"/>
  <c r="FJ257" i="2"/>
  <c r="FJ258" i="2"/>
  <c r="FJ259" i="2"/>
  <c r="FJ260" i="2"/>
  <c r="FI249" i="2"/>
  <c r="FI250" i="2"/>
  <c r="FI251" i="2"/>
  <c r="FI253" i="2"/>
  <c r="FI255" i="2"/>
  <c r="FI256" i="2"/>
  <c r="FI257" i="2"/>
  <c r="FI258" i="2"/>
  <c r="FI259" i="2"/>
  <c r="FI260" i="2"/>
  <c r="FH249" i="2"/>
  <c r="FH250" i="2"/>
  <c r="FH251" i="2"/>
  <c r="FH253" i="2"/>
  <c r="FH255" i="2"/>
  <c r="FH256" i="2"/>
  <c r="FH257" i="2"/>
  <c r="FH258" i="2"/>
  <c r="FH259" i="2"/>
  <c r="FH260" i="2"/>
  <c r="FG249" i="2"/>
  <c r="FG250" i="2"/>
  <c r="FG251" i="2"/>
  <c r="FG253" i="2"/>
  <c r="FG255" i="2"/>
  <c r="FG256" i="2"/>
  <c r="FG257" i="2"/>
  <c r="FG258" i="2"/>
  <c r="FG259" i="2"/>
  <c r="FG260" i="2"/>
  <c r="FF249" i="2"/>
  <c r="FF250" i="2"/>
  <c r="FF251" i="2"/>
  <c r="FF253" i="2"/>
  <c r="FF255" i="2"/>
  <c r="FF256" i="2"/>
  <c r="FF257" i="2"/>
  <c r="FF258" i="2"/>
  <c r="FF259" i="2"/>
  <c r="FF260" i="2"/>
  <c r="FE249" i="2"/>
  <c r="FE250" i="2"/>
  <c r="FE251" i="2"/>
  <c r="FE253" i="2"/>
  <c r="FE255" i="2"/>
  <c r="FE256" i="2"/>
  <c r="FE257" i="2"/>
  <c r="FE258" i="2"/>
  <c r="FE259" i="2"/>
  <c r="FE260" i="2"/>
  <c r="FD249" i="2"/>
  <c r="FD250" i="2"/>
  <c r="FD251" i="2"/>
  <c r="FD253" i="2"/>
  <c r="FD255" i="2"/>
  <c r="FD256" i="2"/>
  <c r="FD257" i="2"/>
  <c r="FD258" i="2"/>
  <c r="FD259" i="2"/>
  <c r="FD260" i="2"/>
  <c r="FC249" i="2"/>
  <c r="FC250" i="2"/>
  <c r="FC251" i="2"/>
  <c r="FC253" i="2"/>
  <c r="FC255" i="2"/>
  <c r="FC256" i="2"/>
  <c r="FC257" i="2"/>
  <c r="FC258" i="2"/>
  <c r="FC259" i="2"/>
  <c r="FC260" i="2"/>
  <c r="FB249" i="2"/>
  <c r="FB250" i="2"/>
  <c r="FB251" i="2"/>
  <c r="FB253" i="2"/>
  <c r="FB255" i="2"/>
  <c r="FB256" i="2"/>
  <c r="FB257" i="2"/>
  <c r="FB258" i="2"/>
  <c r="FB259" i="2"/>
  <c r="FB260" i="2"/>
  <c r="FA249" i="2"/>
  <c r="FA250" i="2"/>
  <c r="FA251" i="2"/>
  <c r="FA253" i="2"/>
  <c r="FA255" i="2"/>
  <c r="FA256" i="2"/>
  <c r="FA257" i="2"/>
  <c r="FA258" i="2"/>
  <c r="FA259" i="2"/>
  <c r="FA260" i="2"/>
  <c r="EZ249" i="2"/>
  <c r="EZ250" i="2"/>
  <c r="EZ251" i="2"/>
  <c r="EZ253" i="2"/>
  <c r="EZ255" i="2"/>
  <c r="EZ256" i="2"/>
  <c r="EZ257" i="2"/>
  <c r="EZ258" i="2"/>
  <c r="EZ259" i="2"/>
  <c r="EZ260" i="2"/>
  <c r="EY249" i="2"/>
  <c r="EY250" i="2"/>
  <c r="EY251" i="2"/>
  <c r="EY253" i="2"/>
  <c r="EY255" i="2"/>
  <c r="EY256" i="2"/>
  <c r="EY257" i="2"/>
  <c r="EY258" i="2"/>
  <c r="EY259" i="2"/>
  <c r="EY260" i="2"/>
  <c r="EX249" i="2"/>
  <c r="EX250" i="2"/>
  <c r="EX251" i="2"/>
  <c r="EX253" i="2"/>
  <c r="EX255" i="2"/>
  <c r="EX256" i="2"/>
  <c r="EX257" i="2"/>
  <c r="EX258" i="2"/>
  <c r="EX259" i="2"/>
  <c r="EX260" i="2"/>
  <c r="EW249" i="2"/>
  <c r="EW250" i="2"/>
  <c r="EW251" i="2"/>
  <c r="EW253" i="2"/>
  <c r="EW255" i="2"/>
  <c r="EW256" i="2"/>
  <c r="EW257" i="2"/>
  <c r="EW258" i="2"/>
  <c r="EW259" i="2"/>
  <c r="EW260" i="2"/>
  <c r="EV249" i="2"/>
  <c r="EV250" i="2"/>
  <c r="EV251" i="2"/>
  <c r="EV253" i="2"/>
  <c r="EV255" i="2"/>
  <c r="EV256" i="2"/>
  <c r="EV257" i="2"/>
  <c r="EV258" i="2"/>
  <c r="EV259" i="2"/>
  <c r="EV260" i="2"/>
  <c r="EU249" i="2"/>
  <c r="EU250" i="2"/>
  <c r="EU251" i="2"/>
  <c r="EU253" i="2"/>
  <c r="EU255" i="2"/>
  <c r="EU256" i="2"/>
  <c r="EU257" i="2"/>
  <c r="EU258" i="2"/>
  <c r="EU259" i="2"/>
  <c r="EU260" i="2"/>
  <c r="ET249" i="2"/>
  <c r="ET250" i="2"/>
  <c r="ET251" i="2"/>
  <c r="ET253" i="2"/>
  <c r="ET255" i="2"/>
  <c r="ET256" i="2"/>
  <c r="ET257" i="2"/>
  <c r="ET258" i="2"/>
  <c r="ET259" i="2"/>
  <c r="ET260" i="2"/>
  <c r="ES249" i="2"/>
  <c r="ES250" i="2"/>
  <c r="ES251" i="2"/>
  <c r="ES253" i="2"/>
  <c r="ES255" i="2"/>
  <c r="ES256" i="2"/>
  <c r="ES257" i="2"/>
  <c r="ES258" i="2"/>
  <c r="ES259" i="2"/>
  <c r="ES260" i="2"/>
  <c r="ER249" i="2"/>
  <c r="ER250" i="2"/>
  <c r="ER251" i="2"/>
  <c r="ER253" i="2"/>
  <c r="ER255" i="2"/>
  <c r="ER256" i="2"/>
  <c r="ER257" i="2"/>
  <c r="ER258" i="2"/>
  <c r="ER259" i="2"/>
  <c r="ER260" i="2"/>
  <c r="EQ249" i="2"/>
  <c r="EQ250" i="2"/>
  <c r="EQ251" i="2"/>
  <c r="EQ253" i="2"/>
  <c r="EQ255" i="2"/>
  <c r="EQ256" i="2"/>
  <c r="EQ257" i="2"/>
  <c r="EQ258" i="2"/>
  <c r="EQ259" i="2"/>
  <c r="EQ260" i="2"/>
  <c r="EP249" i="2"/>
  <c r="EP250" i="2"/>
  <c r="EP251" i="2"/>
  <c r="EP253" i="2"/>
  <c r="EP255" i="2"/>
  <c r="EP256" i="2"/>
  <c r="EP257" i="2"/>
  <c r="EP258" i="2"/>
  <c r="EP259" i="2"/>
  <c r="EP260" i="2"/>
  <c r="EO249" i="2"/>
  <c r="EO250" i="2"/>
  <c r="EO251" i="2"/>
  <c r="EO253" i="2"/>
  <c r="EO255" i="2"/>
  <c r="EO256" i="2"/>
  <c r="EO257" i="2"/>
  <c r="EO258" i="2"/>
  <c r="EO259" i="2"/>
  <c r="EO260" i="2"/>
  <c r="EN249" i="2"/>
  <c r="EN250" i="2"/>
  <c r="EN251" i="2"/>
  <c r="EN253" i="2"/>
  <c r="EN255" i="2"/>
  <c r="EN256" i="2"/>
  <c r="EN257" i="2"/>
  <c r="EN258" i="2"/>
  <c r="EN259" i="2"/>
  <c r="EN260" i="2"/>
  <c r="EM249" i="2"/>
  <c r="EM250" i="2"/>
  <c r="EM251" i="2"/>
  <c r="EM253" i="2"/>
  <c r="EM255" i="2"/>
  <c r="EM256" i="2"/>
  <c r="EM257" i="2"/>
  <c r="EM258" i="2"/>
  <c r="EM259" i="2"/>
  <c r="EM260" i="2"/>
  <c r="EL249" i="2"/>
  <c r="EL250" i="2"/>
  <c r="EL251" i="2"/>
  <c r="EL253" i="2"/>
  <c r="EL255" i="2"/>
  <c r="EL256" i="2"/>
  <c r="EL257" i="2"/>
  <c r="EL258" i="2"/>
  <c r="EL259" i="2"/>
  <c r="EL260" i="2"/>
  <c r="EK249" i="2"/>
  <c r="EK250" i="2"/>
  <c r="EK251" i="2"/>
  <c r="EK253" i="2"/>
  <c r="EK255" i="2"/>
  <c r="EK256" i="2"/>
  <c r="EK257" i="2"/>
  <c r="EK258" i="2"/>
  <c r="EK259" i="2"/>
  <c r="EK260" i="2"/>
  <c r="EJ249" i="2"/>
  <c r="EJ250" i="2"/>
  <c r="EJ251" i="2"/>
  <c r="EJ253" i="2"/>
  <c r="EJ255" i="2"/>
  <c r="EJ256" i="2"/>
  <c r="EJ257" i="2"/>
  <c r="EJ258" i="2"/>
  <c r="EJ259" i="2"/>
  <c r="EJ260" i="2"/>
  <c r="EI249" i="2"/>
  <c r="EI250" i="2"/>
  <c r="EI251" i="2"/>
  <c r="EI253" i="2"/>
  <c r="EI255" i="2"/>
  <c r="EI256" i="2"/>
  <c r="EI257" i="2"/>
  <c r="EI258" i="2"/>
  <c r="EI259" i="2"/>
  <c r="EI260" i="2"/>
  <c r="EH249" i="2"/>
  <c r="EH250" i="2"/>
  <c r="EH251" i="2"/>
  <c r="EH253" i="2"/>
  <c r="EH255" i="2"/>
  <c r="EH256" i="2"/>
  <c r="EH257" i="2"/>
  <c r="EH258" i="2"/>
  <c r="EH259" i="2"/>
  <c r="EH260" i="2"/>
  <c r="EG249" i="2"/>
  <c r="EG250" i="2"/>
  <c r="EG251" i="2"/>
  <c r="EG253" i="2"/>
  <c r="EG255" i="2"/>
  <c r="EG256" i="2"/>
  <c r="EG257" i="2"/>
  <c r="EG258" i="2"/>
  <c r="EG259" i="2"/>
  <c r="EG260" i="2"/>
  <c r="EF249" i="2"/>
  <c r="EF250" i="2"/>
  <c r="EF251" i="2"/>
  <c r="EF253" i="2"/>
  <c r="EF255" i="2"/>
  <c r="EF256" i="2"/>
  <c r="EF257" i="2"/>
  <c r="EF258" i="2"/>
  <c r="EF259" i="2"/>
  <c r="EF260" i="2"/>
  <c r="A259" i="2"/>
  <c r="A258" i="2"/>
  <c r="A257" i="2"/>
  <c r="A256" i="2"/>
  <c r="A253" i="2"/>
  <c r="A252" i="2"/>
  <c r="A251" i="2"/>
  <c r="A250" i="2"/>
  <c r="A248" i="2"/>
  <c r="NK233" i="2"/>
  <c r="NK234" i="2"/>
  <c r="NK235" i="2"/>
  <c r="NK237" i="2"/>
  <c r="NK239" i="2"/>
  <c r="NK240" i="2"/>
  <c r="NK241" i="2"/>
  <c r="NK242" i="2"/>
  <c r="NK243" i="2"/>
  <c r="NK244" i="2"/>
  <c r="NJ233" i="2"/>
  <c r="NJ234" i="2"/>
  <c r="NJ235" i="2"/>
  <c r="NJ237" i="2"/>
  <c r="NJ239" i="2"/>
  <c r="NJ240" i="2"/>
  <c r="NJ241" i="2"/>
  <c r="NJ242" i="2"/>
  <c r="NJ243" i="2"/>
  <c r="NJ244" i="2"/>
  <c r="NI233" i="2"/>
  <c r="NI234" i="2"/>
  <c r="NI235" i="2"/>
  <c r="NI237" i="2"/>
  <c r="NI239" i="2"/>
  <c r="NI240" i="2"/>
  <c r="NI241" i="2"/>
  <c r="NI242" i="2"/>
  <c r="NI243" i="2"/>
  <c r="NI244" i="2"/>
  <c r="NH233" i="2"/>
  <c r="NH234" i="2"/>
  <c r="NH235" i="2"/>
  <c r="NH237" i="2"/>
  <c r="NH239" i="2"/>
  <c r="NH240" i="2"/>
  <c r="NH241" i="2"/>
  <c r="NH242" i="2"/>
  <c r="NH243" i="2"/>
  <c r="NH244" i="2"/>
  <c r="NG233" i="2"/>
  <c r="NG234" i="2"/>
  <c r="NG235" i="2"/>
  <c r="NG237" i="2"/>
  <c r="NG239" i="2"/>
  <c r="NG240" i="2"/>
  <c r="NG241" i="2"/>
  <c r="NG242" i="2"/>
  <c r="NG243" i="2"/>
  <c r="NG244" i="2"/>
  <c r="NF233" i="2"/>
  <c r="NF234" i="2"/>
  <c r="NF235" i="2"/>
  <c r="NF237" i="2"/>
  <c r="NF239" i="2"/>
  <c r="NF240" i="2"/>
  <c r="NF241" i="2"/>
  <c r="NF242" i="2"/>
  <c r="NF243" i="2"/>
  <c r="NF244" i="2"/>
  <c r="NE233" i="2"/>
  <c r="NE234" i="2"/>
  <c r="NE235" i="2"/>
  <c r="NE237" i="2"/>
  <c r="NE239" i="2"/>
  <c r="NE240" i="2"/>
  <c r="NE241" i="2"/>
  <c r="NE242" i="2"/>
  <c r="NE243" i="2"/>
  <c r="NE244" i="2"/>
  <c r="ND233" i="2"/>
  <c r="ND234" i="2"/>
  <c r="ND235" i="2"/>
  <c r="ND237" i="2"/>
  <c r="ND239" i="2"/>
  <c r="ND240" i="2"/>
  <c r="ND241" i="2"/>
  <c r="ND242" i="2"/>
  <c r="ND243" i="2"/>
  <c r="ND244" i="2"/>
  <c r="NC233" i="2"/>
  <c r="NC234" i="2"/>
  <c r="NC235" i="2"/>
  <c r="NC237" i="2"/>
  <c r="NC239" i="2"/>
  <c r="NC240" i="2"/>
  <c r="NC241" i="2"/>
  <c r="NC242" i="2"/>
  <c r="NC243" i="2"/>
  <c r="NC244" i="2"/>
  <c r="NB233" i="2"/>
  <c r="NB234" i="2"/>
  <c r="NB235" i="2"/>
  <c r="NB237" i="2"/>
  <c r="NB239" i="2"/>
  <c r="NB240" i="2"/>
  <c r="NB241" i="2"/>
  <c r="NB242" i="2"/>
  <c r="NB243" i="2"/>
  <c r="NB244" i="2"/>
  <c r="NA233" i="2"/>
  <c r="NA234" i="2"/>
  <c r="NA235" i="2"/>
  <c r="NA237" i="2"/>
  <c r="NA239" i="2"/>
  <c r="NA240" i="2"/>
  <c r="NA241" i="2"/>
  <c r="NA242" i="2"/>
  <c r="NA243" i="2"/>
  <c r="NA244" i="2"/>
  <c r="MZ233" i="2"/>
  <c r="MZ234" i="2"/>
  <c r="MZ235" i="2"/>
  <c r="MZ237" i="2"/>
  <c r="MZ239" i="2"/>
  <c r="MZ240" i="2"/>
  <c r="MZ241" i="2"/>
  <c r="MZ242" i="2"/>
  <c r="MZ243" i="2"/>
  <c r="MZ244" i="2"/>
  <c r="MY233" i="2"/>
  <c r="MY234" i="2"/>
  <c r="MY235" i="2"/>
  <c r="MY237" i="2"/>
  <c r="MY239" i="2"/>
  <c r="MY240" i="2"/>
  <c r="MY241" i="2"/>
  <c r="MY242" i="2"/>
  <c r="MY243" i="2"/>
  <c r="MY244" i="2"/>
  <c r="MX233" i="2"/>
  <c r="MX234" i="2"/>
  <c r="MX235" i="2"/>
  <c r="MX237" i="2"/>
  <c r="MX239" i="2"/>
  <c r="MX240" i="2"/>
  <c r="MX241" i="2"/>
  <c r="MX242" i="2"/>
  <c r="MX243" i="2"/>
  <c r="MX244" i="2"/>
  <c r="MW233" i="2"/>
  <c r="MW234" i="2"/>
  <c r="MW235" i="2"/>
  <c r="MW237" i="2"/>
  <c r="MW239" i="2"/>
  <c r="MW240" i="2"/>
  <c r="MW241" i="2"/>
  <c r="MW242" i="2"/>
  <c r="MW243" i="2"/>
  <c r="MW244" i="2"/>
  <c r="MV233" i="2"/>
  <c r="MV234" i="2"/>
  <c r="MV235" i="2"/>
  <c r="MV237" i="2"/>
  <c r="MV239" i="2"/>
  <c r="MV240" i="2"/>
  <c r="MV241" i="2"/>
  <c r="MV242" i="2"/>
  <c r="MV243" i="2"/>
  <c r="MV244" i="2"/>
  <c r="MU233" i="2"/>
  <c r="MU234" i="2"/>
  <c r="MU235" i="2"/>
  <c r="MU237" i="2"/>
  <c r="MU239" i="2"/>
  <c r="MU240" i="2"/>
  <c r="MU241" i="2"/>
  <c r="MU242" i="2"/>
  <c r="MU243" i="2"/>
  <c r="MU244" i="2"/>
  <c r="MT233" i="2"/>
  <c r="MT234" i="2"/>
  <c r="MT235" i="2"/>
  <c r="MT237" i="2"/>
  <c r="MT239" i="2"/>
  <c r="MT240" i="2"/>
  <c r="MT241" i="2"/>
  <c r="MT242" i="2"/>
  <c r="MT243" i="2"/>
  <c r="MT244" i="2"/>
  <c r="MS233" i="2"/>
  <c r="MS234" i="2"/>
  <c r="MS235" i="2"/>
  <c r="MS237" i="2"/>
  <c r="MS239" i="2"/>
  <c r="MS240" i="2"/>
  <c r="MS241" i="2"/>
  <c r="MS242" i="2"/>
  <c r="MS243" i="2"/>
  <c r="MS244" i="2"/>
  <c r="MR233" i="2"/>
  <c r="MR234" i="2"/>
  <c r="MR235" i="2"/>
  <c r="MR237" i="2"/>
  <c r="MR239" i="2"/>
  <c r="MR240" i="2"/>
  <c r="MR241" i="2"/>
  <c r="MR242" i="2"/>
  <c r="MR243" i="2"/>
  <c r="MR244" i="2"/>
  <c r="MQ233" i="2"/>
  <c r="MQ234" i="2"/>
  <c r="MQ235" i="2"/>
  <c r="MQ237" i="2"/>
  <c r="MQ239" i="2"/>
  <c r="MQ240" i="2"/>
  <c r="MQ241" i="2"/>
  <c r="MQ242" i="2"/>
  <c r="MQ243" i="2"/>
  <c r="MQ244" i="2"/>
  <c r="MP233" i="2"/>
  <c r="MP234" i="2"/>
  <c r="MP235" i="2"/>
  <c r="MP237" i="2"/>
  <c r="MP239" i="2"/>
  <c r="MP240" i="2"/>
  <c r="MP241" i="2"/>
  <c r="MP242" i="2"/>
  <c r="MP243" i="2"/>
  <c r="MP244" i="2"/>
  <c r="MO233" i="2"/>
  <c r="MO234" i="2"/>
  <c r="MO235" i="2"/>
  <c r="MO237" i="2"/>
  <c r="MO239" i="2"/>
  <c r="MO240" i="2"/>
  <c r="MO241" i="2"/>
  <c r="MO242" i="2"/>
  <c r="MO243" i="2"/>
  <c r="MO244" i="2"/>
  <c r="MN233" i="2"/>
  <c r="MN234" i="2"/>
  <c r="MN235" i="2"/>
  <c r="MN237" i="2"/>
  <c r="MN239" i="2"/>
  <c r="MN240" i="2"/>
  <c r="MN241" i="2"/>
  <c r="MN242" i="2"/>
  <c r="MN243" i="2"/>
  <c r="MN244" i="2"/>
  <c r="MM233" i="2"/>
  <c r="MM234" i="2"/>
  <c r="MM235" i="2"/>
  <c r="MM237" i="2"/>
  <c r="MM239" i="2"/>
  <c r="MM240" i="2"/>
  <c r="MM241" i="2"/>
  <c r="MM242" i="2"/>
  <c r="MM243" i="2"/>
  <c r="MM244" i="2"/>
  <c r="ML233" i="2"/>
  <c r="ML234" i="2"/>
  <c r="ML235" i="2"/>
  <c r="ML237" i="2"/>
  <c r="ML239" i="2"/>
  <c r="ML240" i="2"/>
  <c r="ML241" i="2"/>
  <c r="ML242" i="2"/>
  <c r="ML243" i="2"/>
  <c r="ML244" i="2"/>
  <c r="MK233" i="2"/>
  <c r="MK234" i="2"/>
  <c r="MK235" i="2"/>
  <c r="MK237" i="2"/>
  <c r="MK239" i="2"/>
  <c r="MK240" i="2"/>
  <c r="MK241" i="2"/>
  <c r="MK242" i="2"/>
  <c r="MK243" i="2"/>
  <c r="MK244" i="2"/>
  <c r="MJ233" i="2"/>
  <c r="MJ234" i="2"/>
  <c r="MJ235" i="2"/>
  <c r="MJ237" i="2"/>
  <c r="MJ239" i="2"/>
  <c r="MJ240" i="2"/>
  <c r="MJ241" i="2"/>
  <c r="MJ242" i="2"/>
  <c r="MJ243" i="2"/>
  <c r="MJ244" i="2"/>
  <c r="MI233" i="2"/>
  <c r="MI234" i="2"/>
  <c r="MI235" i="2"/>
  <c r="MI237" i="2"/>
  <c r="MI239" i="2"/>
  <c r="MI240" i="2"/>
  <c r="MI241" i="2"/>
  <c r="MI242" i="2"/>
  <c r="MI243" i="2"/>
  <c r="MI244" i="2"/>
  <c r="MH233" i="2"/>
  <c r="MH234" i="2"/>
  <c r="MH235" i="2"/>
  <c r="MH237" i="2"/>
  <c r="MH239" i="2"/>
  <c r="MH240" i="2"/>
  <c r="MH241" i="2"/>
  <c r="MH242" i="2"/>
  <c r="MH243" i="2"/>
  <c r="MH244" i="2"/>
  <c r="MG233" i="2"/>
  <c r="MG234" i="2"/>
  <c r="MG235" i="2"/>
  <c r="MG237" i="2"/>
  <c r="MG239" i="2"/>
  <c r="MG240" i="2"/>
  <c r="MG241" i="2"/>
  <c r="MG242" i="2"/>
  <c r="MG243" i="2"/>
  <c r="MG244" i="2"/>
  <c r="MF233" i="2"/>
  <c r="MF234" i="2"/>
  <c r="MF235" i="2"/>
  <c r="MF237" i="2"/>
  <c r="MF239" i="2"/>
  <c r="MF240" i="2"/>
  <c r="MF241" i="2"/>
  <c r="MF242" i="2"/>
  <c r="MF243" i="2"/>
  <c r="MF244" i="2"/>
  <c r="ME233" i="2"/>
  <c r="ME234" i="2"/>
  <c r="ME235" i="2"/>
  <c r="ME237" i="2"/>
  <c r="ME239" i="2"/>
  <c r="ME240" i="2"/>
  <c r="ME241" i="2"/>
  <c r="ME242" i="2"/>
  <c r="ME243" i="2"/>
  <c r="ME244" i="2"/>
  <c r="MD233" i="2"/>
  <c r="MD234" i="2"/>
  <c r="MD235" i="2"/>
  <c r="MD237" i="2"/>
  <c r="MD239" i="2"/>
  <c r="MD240" i="2"/>
  <c r="MD241" i="2"/>
  <c r="MD242" i="2"/>
  <c r="MD243" i="2"/>
  <c r="MD244" i="2"/>
  <c r="MC233" i="2"/>
  <c r="MC234" i="2"/>
  <c r="MC235" i="2"/>
  <c r="MC237" i="2"/>
  <c r="MC239" i="2"/>
  <c r="MC240" i="2"/>
  <c r="MC241" i="2"/>
  <c r="MC242" i="2"/>
  <c r="MC243" i="2"/>
  <c r="MC244" i="2"/>
  <c r="MB233" i="2"/>
  <c r="MB234" i="2"/>
  <c r="MB235" i="2"/>
  <c r="MB237" i="2"/>
  <c r="MB239" i="2"/>
  <c r="MB240" i="2"/>
  <c r="MB241" i="2"/>
  <c r="MB242" i="2"/>
  <c r="MB243" i="2"/>
  <c r="MB244" i="2"/>
  <c r="MA233" i="2"/>
  <c r="MA234" i="2"/>
  <c r="MA235" i="2"/>
  <c r="MA237" i="2"/>
  <c r="MA239" i="2"/>
  <c r="MA240" i="2"/>
  <c r="MA241" i="2"/>
  <c r="MA242" i="2"/>
  <c r="MA243" i="2"/>
  <c r="MA244" i="2"/>
  <c r="LZ233" i="2"/>
  <c r="LZ234" i="2"/>
  <c r="LZ235" i="2"/>
  <c r="LZ237" i="2"/>
  <c r="LZ239" i="2"/>
  <c r="LZ240" i="2"/>
  <c r="LZ241" i="2"/>
  <c r="LZ242" i="2"/>
  <c r="LZ243" i="2"/>
  <c r="LZ244" i="2"/>
  <c r="LY233" i="2"/>
  <c r="LY234" i="2"/>
  <c r="LY235" i="2"/>
  <c r="LY237" i="2"/>
  <c r="LY239" i="2"/>
  <c r="LY240" i="2"/>
  <c r="LY241" i="2"/>
  <c r="LY242" i="2"/>
  <c r="LY243" i="2"/>
  <c r="LY244" i="2"/>
  <c r="LX233" i="2"/>
  <c r="LX234" i="2"/>
  <c r="LX235" i="2"/>
  <c r="LX237" i="2"/>
  <c r="LX239" i="2"/>
  <c r="LX240" i="2"/>
  <c r="LX241" i="2"/>
  <c r="LX242" i="2"/>
  <c r="LX243" i="2"/>
  <c r="LX244" i="2"/>
  <c r="LW233" i="2"/>
  <c r="LW234" i="2"/>
  <c r="LW235" i="2"/>
  <c r="LW237" i="2"/>
  <c r="LW239" i="2"/>
  <c r="LW240" i="2"/>
  <c r="LW241" i="2"/>
  <c r="LW242" i="2"/>
  <c r="LW243" i="2"/>
  <c r="LW244" i="2"/>
  <c r="LV233" i="2"/>
  <c r="LV234" i="2"/>
  <c r="LV235" i="2"/>
  <c r="LV237" i="2"/>
  <c r="LV239" i="2"/>
  <c r="LV240" i="2"/>
  <c r="LV241" i="2"/>
  <c r="LV242" i="2"/>
  <c r="LV243" i="2"/>
  <c r="LV244" i="2"/>
  <c r="LU233" i="2"/>
  <c r="LU234" i="2"/>
  <c r="LU235" i="2"/>
  <c r="LU237" i="2"/>
  <c r="LU239" i="2"/>
  <c r="LU240" i="2"/>
  <c r="LU241" i="2"/>
  <c r="LU242" i="2"/>
  <c r="LU243" i="2"/>
  <c r="LU244" i="2"/>
  <c r="LT233" i="2"/>
  <c r="LT234" i="2"/>
  <c r="LT235" i="2"/>
  <c r="LT237" i="2"/>
  <c r="LT239" i="2"/>
  <c r="LT240" i="2"/>
  <c r="LT241" i="2"/>
  <c r="LT242" i="2"/>
  <c r="LT243" i="2"/>
  <c r="LT244" i="2"/>
  <c r="LS233" i="2"/>
  <c r="LS234" i="2"/>
  <c r="LS235" i="2"/>
  <c r="LS237" i="2"/>
  <c r="LS239" i="2"/>
  <c r="LS240" i="2"/>
  <c r="LS241" i="2"/>
  <c r="LS242" i="2"/>
  <c r="LS243" i="2"/>
  <c r="LS244" i="2"/>
  <c r="LR233" i="2"/>
  <c r="LR234" i="2"/>
  <c r="LR235" i="2"/>
  <c r="LR237" i="2"/>
  <c r="LR239" i="2"/>
  <c r="LR240" i="2"/>
  <c r="LR241" i="2"/>
  <c r="LR242" i="2"/>
  <c r="LR243" i="2"/>
  <c r="LR244" i="2"/>
  <c r="LQ233" i="2"/>
  <c r="LQ234" i="2"/>
  <c r="LQ235" i="2"/>
  <c r="LQ237" i="2"/>
  <c r="LQ239" i="2"/>
  <c r="LQ240" i="2"/>
  <c r="LQ241" i="2"/>
  <c r="LQ242" i="2"/>
  <c r="LQ243" i="2"/>
  <c r="LQ244" i="2"/>
  <c r="LP233" i="2"/>
  <c r="LP234" i="2"/>
  <c r="LP235" i="2"/>
  <c r="LP237" i="2"/>
  <c r="LP239" i="2"/>
  <c r="LP240" i="2"/>
  <c r="LP241" i="2"/>
  <c r="LP242" i="2"/>
  <c r="LP243" i="2"/>
  <c r="LP244" i="2"/>
  <c r="LO233" i="2"/>
  <c r="LO234" i="2"/>
  <c r="LO235" i="2"/>
  <c r="LO237" i="2"/>
  <c r="LO239" i="2"/>
  <c r="LO240" i="2"/>
  <c r="LO241" i="2"/>
  <c r="LO242" i="2"/>
  <c r="LO243" i="2"/>
  <c r="LO244" i="2"/>
  <c r="LN233" i="2"/>
  <c r="LN234" i="2"/>
  <c r="LN235" i="2"/>
  <c r="LN237" i="2"/>
  <c r="LN239" i="2"/>
  <c r="LN240" i="2"/>
  <c r="LN241" i="2"/>
  <c r="LN242" i="2"/>
  <c r="LN243" i="2"/>
  <c r="LN244" i="2"/>
  <c r="LM233" i="2"/>
  <c r="LM234" i="2"/>
  <c r="LM235" i="2"/>
  <c r="LM237" i="2"/>
  <c r="LM239" i="2"/>
  <c r="LM240" i="2"/>
  <c r="LM241" i="2"/>
  <c r="LM242" i="2"/>
  <c r="LM243" i="2"/>
  <c r="LM244" i="2"/>
  <c r="LL233" i="2"/>
  <c r="LL234" i="2"/>
  <c r="LL235" i="2"/>
  <c r="LL237" i="2"/>
  <c r="LL239" i="2"/>
  <c r="LL240" i="2"/>
  <c r="LL241" i="2"/>
  <c r="LL242" i="2"/>
  <c r="LL243" i="2"/>
  <c r="LL244" i="2"/>
  <c r="LK233" i="2"/>
  <c r="LK234" i="2"/>
  <c r="LK235" i="2"/>
  <c r="LK237" i="2"/>
  <c r="LK239" i="2"/>
  <c r="LK240" i="2"/>
  <c r="LK241" i="2"/>
  <c r="LK242" i="2"/>
  <c r="LK243" i="2"/>
  <c r="LK244" i="2"/>
  <c r="LJ233" i="2"/>
  <c r="LJ234" i="2"/>
  <c r="LJ235" i="2"/>
  <c r="LJ237" i="2"/>
  <c r="LJ239" i="2"/>
  <c r="LJ240" i="2"/>
  <c r="LJ241" i="2"/>
  <c r="LJ242" i="2"/>
  <c r="LJ243" i="2"/>
  <c r="LJ244" i="2"/>
  <c r="LI233" i="2"/>
  <c r="LI234" i="2"/>
  <c r="LI235" i="2"/>
  <c r="LI237" i="2"/>
  <c r="LI239" i="2"/>
  <c r="LI240" i="2"/>
  <c r="LI241" i="2"/>
  <c r="LI242" i="2"/>
  <c r="LI243" i="2"/>
  <c r="LI244" i="2"/>
  <c r="LH233" i="2"/>
  <c r="LH234" i="2"/>
  <c r="LH235" i="2"/>
  <c r="LH237" i="2"/>
  <c r="LH239" i="2"/>
  <c r="LH240" i="2"/>
  <c r="LH241" i="2"/>
  <c r="LH242" i="2"/>
  <c r="LH243" i="2"/>
  <c r="LH244" i="2"/>
  <c r="LG233" i="2"/>
  <c r="LG234" i="2"/>
  <c r="LG235" i="2"/>
  <c r="LG237" i="2"/>
  <c r="LG239" i="2"/>
  <c r="LG240" i="2"/>
  <c r="LG241" i="2"/>
  <c r="LG242" i="2"/>
  <c r="LG243" i="2"/>
  <c r="LG244" i="2"/>
  <c r="LF233" i="2"/>
  <c r="LF234" i="2"/>
  <c r="LF235" i="2"/>
  <c r="LF237" i="2"/>
  <c r="LF239" i="2"/>
  <c r="LF240" i="2"/>
  <c r="LF241" i="2"/>
  <c r="LF242" i="2"/>
  <c r="LF243" i="2"/>
  <c r="LF244" i="2"/>
  <c r="LE233" i="2"/>
  <c r="LE234" i="2"/>
  <c r="LE235" i="2"/>
  <c r="LE237" i="2"/>
  <c r="LE239" i="2"/>
  <c r="LE240" i="2"/>
  <c r="LE241" i="2"/>
  <c r="LE242" i="2"/>
  <c r="LE243" i="2"/>
  <c r="LE244" i="2"/>
  <c r="LD233" i="2"/>
  <c r="LD234" i="2"/>
  <c r="LD235" i="2"/>
  <c r="LD237" i="2"/>
  <c r="LD239" i="2"/>
  <c r="LD240" i="2"/>
  <c r="LD241" i="2"/>
  <c r="LD242" i="2"/>
  <c r="LD243" i="2"/>
  <c r="LD244" i="2"/>
  <c r="LC233" i="2"/>
  <c r="LC234" i="2"/>
  <c r="LC235" i="2"/>
  <c r="LC237" i="2"/>
  <c r="LC239" i="2"/>
  <c r="LC240" i="2"/>
  <c r="LC241" i="2"/>
  <c r="LC242" i="2"/>
  <c r="LC243" i="2"/>
  <c r="LC244" i="2"/>
  <c r="LB233" i="2"/>
  <c r="LB234" i="2"/>
  <c r="LB235" i="2"/>
  <c r="LB237" i="2"/>
  <c r="LB239" i="2"/>
  <c r="LB240" i="2"/>
  <c r="LB241" i="2"/>
  <c r="LB242" i="2"/>
  <c r="LB243" i="2"/>
  <c r="LB244" i="2"/>
  <c r="LA233" i="2"/>
  <c r="LA234" i="2"/>
  <c r="LA235" i="2"/>
  <c r="LA237" i="2"/>
  <c r="LA239" i="2"/>
  <c r="LA240" i="2"/>
  <c r="LA241" i="2"/>
  <c r="LA242" i="2"/>
  <c r="LA243" i="2"/>
  <c r="LA244" i="2"/>
  <c r="KZ233" i="2"/>
  <c r="KZ234" i="2"/>
  <c r="KZ235" i="2"/>
  <c r="KZ237" i="2"/>
  <c r="KZ239" i="2"/>
  <c r="KZ240" i="2"/>
  <c r="KZ241" i="2"/>
  <c r="KZ242" i="2"/>
  <c r="KZ243" i="2"/>
  <c r="KZ244" i="2"/>
  <c r="KY233" i="2"/>
  <c r="KY234" i="2"/>
  <c r="KY235" i="2"/>
  <c r="KY237" i="2"/>
  <c r="KY239" i="2"/>
  <c r="KY240" i="2"/>
  <c r="KY241" i="2"/>
  <c r="KY242" i="2"/>
  <c r="KY243" i="2"/>
  <c r="KY244" i="2"/>
  <c r="KX233" i="2"/>
  <c r="KX234" i="2"/>
  <c r="KX235" i="2"/>
  <c r="KX237" i="2"/>
  <c r="KX239" i="2"/>
  <c r="KX240" i="2"/>
  <c r="KX241" i="2"/>
  <c r="KX242" i="2"/>
  <c r="KX243" i="2"/>
  <c r="KX244" i="2"/>
  <c r="KW233" i="2"/>
  <c r="KW234" i="2"/>
  <c r="KW235" i="2"/>
  <c r="KW237" i="2"/>
  <c r="KW239" i="2"/>
  <c r="KW240" i="2"/>
  <c r="KW241" i="2"/>
  <c r="KW242" i="2"/>
  <c r="KW243" i="2"/>
  <c r="KW244" i="2"/>
  <c r="KV233" i="2"/>
  <c r="KV234" i="2"/>
  <c r="KV235" i="2"/>
  <c r="KV237" i="2"/>
  <c r="KV239" i="2"/>
  <c r="KV240" i="2"/>
  <c r="KV241" i="2"/>
  <c r="KV242" i="2"/>
  <c r="KV243" i="2"/>
  <c r="KV244" i="2"/>
  <c r="KU233" i="2"/>
  <c r="KU234" i="2"/>
  <c r="KU235" i="2"/>
  <c r="KU237" i="2"/>
  <c r="KU239" i="2"/>
  <c r="KU240" i="2"/>
  <c r="KU241" i="2"/>
  <c r="KU242" i="2"/>
  <c r="KU243" i="2"/>
  <c r="KU244" i="2"/>
  <c r="KT233" i="2"/>
  <c r="KT234" i="2"/>
  <c r="KT235" i="2"/>
  <c r="KT237" i="2"/>
  <c r="KT239" i="2"/>
  <c r="KT240" i="2"/>
  <c r="KT241" i="2"/>
  <c r="KT242" i="2"/>
  <c r="KT243" i="2"/>
  <c r="KT244" i="2"/>
  <c r="KS233" i="2"/>
  <c r="KS234" i="2"/>
  <c r="KS235" i="2"/>
  <c r="KS237" i="2"/>
  <c r="KS239" i="2"/>
  <c r="KS240" i="2"/>
  <c r="KS241" i="2"/>
  <c r="KS242" i="2"/>
  <c r="KS243" i="2"/>
  <c r="KS244" i="2"/>
  <c r="KR233" i="2"/>
  <c r="KR234" i="2"/>
  <c r="KR235" i="2"/>
  <c r="KR237" i="2"/>
  <c r="KR239" i="2"/>
  <c r="KR240" i="2"/>
  <c r="KR241" i="2"/>
  <c r="KR242" i="2"/>
  <c r="KR243" i="2"/>
  <c r="KR244" i="2"/>
  <c r="KQ233" i="2"/>
  <c r="KQ234" i="2"/>
  <c r="KQ235" i="2"/>
  <c r="KQ237" i="2"/>
  <c r="KQ239" i="2"/>
  <c r="KQ240" i="2"/>
  <c r="KQ241" i="2"/>
  <c r="KQ242" i="2"/>
  <c r="KQ243" i="2"/>
  <c r="KQ244" i="2"/>
  <c r="KP233" i="2"/>
  <c r="KP234" i="2"/>
  <c r="KP235" i="2"/>
  <c r="KP237" i="2"/>
  <c r="KP239" i="2"/>
  <c r="KP240" i="2"/>
  <c r="KP241" i="2"/>
  <c r="KP242" i="2"/>
  <c r="KP243" i="2"/>
  <c r="KP244" i="2"/>
  <c r="KO233" i="2"/>
  <c r="KO234" i="2"/>
  <c r="KO235" i="2"/>
  <c r="KO237" i="2"/>
  <c r="KO239" i="2"/>
  <c r="KO240" i="2"/>
  <c r="KO241" i="2"/>
  <c r="KO242" i="2"/>
  <c r="KO243" i="2"/>
  <c r="KO244" i="2"/>
  <c r="KN233" i="2"/>
  <c r="KN234" i="2"/>
  <c r="KN235" i="2"/>
  <c r="KN237" i="2"/>
  <c r="KN239" i="2"/>
  <c r="KN240" i="2"/>
  <c r="KN241" i="2"/>
  <c r="KN242" i="2"/>
  <c r="KN243" i="2"/>
  <c r="KN244" i="2"/>
  <c r="KM233" i="2"/>
  <c r="KM234" i="2"/>
  <c r="KM235" i="2"/>
  <c r="KM237" i="2"/>
  <c r="KM239" i="2"/>
  <c r="KM240" i="2"/>
  <c r="KM241" i="2"/>
  <c r="KM242" i="2"/>
  <c r="KM243" i="2"/>
  <c r="KM244" i="2"/>
  <c r="KL233" i="2"/>
  <c r="KL234" i="2"/>
  <c r="KL235" i="2"/>
  <c r="KL237" i="2"/>
  <c r="KL239" i="2"/>
  <c r="KL240" i="2"/>
  <c r="KL241" i="2"/>
  <c r="KL242" i="2"/>
  <c r="KL243" i="2"/>
  <c r="KL244" i="2"/>
  <c r="KK233" i="2"/>
  <c r="KK234" i="2"/>
  <c r="KK235" i="2"/>
  <c r="KK237" i="2"/>
  <c r="KK239" i="2"/>
  <c r="KK240" i="2"/>
  <c r="KK241" i="2"/>
  <c r="KK242" i="2"/>
  <c r="KK243" i="2"/>
  <c r="KK244" i="2"/>
  <c r="KJ233" i="2"/>
  <c r="KJ234" i="2"/>
  <c r="KJ235" i="2"/>
  <c r="KJ237" i="2"/>
  <c r="KJ239" i="2"/>
  <c r="KJ240" i="2"/>
  <c r="KJ241" i="2"/>
  <c r="KJ242" i="2"/>
  <c r="KJ243" i="2"/>
  <c r="KJ244" i="2"/>
  <c r="KI233" i="2"/>
  <c r="KI234" i="2"/>
  <c r="KI235" i="2"/>
  <c r="KI237" i="2"/>
  <c r="KI239" i="2"/>
  <c r="KI240" i="2"/>
  <c r="KI241" i="2"/>
  <c r="KI242" i="2"/>
  <c r="KI243" i="2"/>
  <c r="KI244" i="2"/>
  <c r="KH233" i="2"/>
  <c r="KH234" i="2"/>
  <c r="KH235" i="2"/>
  <c r="KH237" i="2"/>
  <c r="KH239" i="2"/>
  <c r="KH240" i="2"/>
  <c r="KH241" i="2"/>
  <c r="KH242" i="2"/>
  <c r="KH243" i="2"/>
  <c r="KH244" i="2"/>
  <c r="KG233" i="2"/>
  <c r="KG234" i="2"/>
  <c r="KG235" i="2"/>
  <c r="KG237" i="2"/>
  <c r="KG239" i="2"/>
  <c r="KG240" i="2"/>
  <c r="KG241" i="2"/>
  <c r="KG242" i="2"/>
  <c r="KG243" i="2"/>
  <c r="KG244" i="2"/>
  <c r="KF233" i="2"/>
  <c r="KF234" i="2"/>
  <c r="KF235" i="2"/>
  <c r="KF237" i="2"/>
  <c r="KF239" i="2"/>
  <c r="KF240" i="2"/>
  <c r="KF241" i="2"/>
  <c r="KF242" i="2"/>
  <c r="KF243" i="2"/>
  <c r="KF244" i="2"/>
  <c r="KE233" i="2"/>
  <c r="KE234" i="2"/>
  <c r="KE235" i="2"/>
  <c r="KE237" i="2"/>
  <c r="KE239" i="2"/>
  <c r="KE240" i="2"/>
  <c r="KE241" i="2"/>
  <c r="KE242" i="2"/>
  <c r="KE243" i="2"/>
  <c r="KE244" i="2"/>
  <c r="KD233" i="2"/>
  <c r="KD234" i="2"/>
  <c r="KD235" i="2"/>
  <c r="KD237" i="2"/>
  <c r="KD239" i="2"/>
  <c r="KD240" i="2"/>
  <c r="KD241" i="2"/>
  <c r="KD242" i="2"/>
  <c r="KD243" i="2"/>
  <c r="KD244" i="2"/>
  <c r="KC233" i="2"/>
  <c r="KC234" i="2"/>
  <c r="KC235" i="2"/>
  <c r="KC237" i="2"/>
  <c r="KC239" i="2"/>
  <c r="KC240" i="2"/>
  <c r="KC241" i="2"/>
  <c r="KC242" i="2"/>
  <c r="KC243" i="2"/>
  <c r="KC244" i="2"/>
  <c r="KB233" i="2"/>
  <c r="KB234" i="2"/>
  <c r="KB235" i="2"/>
  <c r="KB237" i="2"/>
  <c r="KB239" i="2"/>
  <c r="KB240" i="2"/>
  <c r="KB241" i="2"/>
  <c r="KB242" i="2"/>
  <c r="KB243" i="2"/>
  <c r="KB244" i="2"/>
  <c r="KA233" i="2"/>
  <c r="KA234" i="2"/>
  <c r="KA235" i="2"/>
  <c r="KA237" i="2"/>
  <c r="KA239" i="2"/>
  <c r="KA240" i="2"/>
  <c r="KA241" i="2"/>
  <c r="KA242" i="2"/>
  <c r="KA243" i="2"/>
  <c r="KA244" i="2"/>
  <c r="JZ233" i="2"/>
  <c r="JZ234" i="2"/>
  <c r="JZ235" i="2"/>
  <c r="JZ237" i="2"/>
  <c r="JZ239" i="2"/>
  <c r="JZ240" i="2"/>
  <c r="JZ241" i="2"/>
  <c r="JZ242" i="2"/>
  <c r="JZ243" i="2"/>
  <c r="JZ244" i="2"/>
  <c r="JY233" i="2"/>
  <c r="JY234" i="2"/>
  <c r="JY235" i="2"/>
  <c r="JY237" i="2"/>
  <c r="JY239" i="2"/>
  <c r="JY240" i="2"/>
  <c r="JY241" i="2"/>
  <c r="JY242" i="2"/>
  <c r="JY243" i="2"/>
  <c r="JY244" i="2"/>
  <c r="JX233" i="2"/>
  <c r="JX234" i="2"/>
  <c r="JX235" i="2"/>
  <c r="JX237" i="2"/>
  <c r="JX239" i="2"/>
  <c r="JX240" i="2"/>
  <c r="JX241" i="2"/>
  <c r="JX242" i="2"/>
  <c r="JX243" i="2"/>
  <c r="JX244" i="2"/>
  <c r="JW233" i="2"/>
  <c r="JW234" i="2"/>
  <c r="JW235" i="2"/>
  <c r="JW237" i="2"/>
  <c r="JW239" i="2"/>
  <c r="JW240" i="2"/>
  <c r="JW241" i="2"/>
  <c r="JW242" i="2"/>
  <c r="JW243" i="2"/>
  <c r="JW244" i="2"/>
  <c r="JV233" i="2"/>
  <c r="JV234" i="2"/>
  <c r="JV235" i="2"/>
  <c r="JV237" i="2"/>
  <c r="JV239" i="2"/>
  <c r="JV240" i="2"/>
  <c r="JV241" i="2"/>
  <c r="JV242" i="2"/>
  <c r="JV243" i="2"/>
  <c r="JV244" i="2"/>
  <c r="JU233" i="2"/>
  <c r="JU234" i="2"/>
  <c r="JU235" i="2"/>
  <c r="JU237" i="2"/>
  <c r="JU239" i="2"/>
  <c r="JU240" i="2"/>
  <c r="JU241" i="2"/>
  <c r="JU242" i="2"/>
  <c r="JU243" i="2"/>
  <c r="JU244" i="2"/>
  <c r="JT233" i="2"/>
  <c r="JT234" i="2"/>
  <c r="JT235" i="2"/>
  <c r="JT237" i="2"/>
  <c r="JT239" i="2"/>
  <c r="JT240" i="2"/>
  <c r="JT241" i="2"/>
  <c r="JT242" i="2"/>
  <c r="JT243" i="2"/>
  <c r="JT244" i="2"/>
  <c r="JS233" i="2"/>
  <c r="JS234" i="2"/>
  <c r="JS235" i="2"/>
  <c r="JS237" i="2"/>
  <c r="JS239" i="2"/>
  <c r="JS240" i="2"/>
  <c r="JS241" i="2"/>
  <c r="JS242" i="2"/>
  <c r="JS243" i="2"/>
  <c r="JS244" i="2"/>
  <c r="JR233" i="2"/>
  <c r="JR234" i="2"/>
  <c r="JR235" i="2"/>
  <c r="JR237" i="2"/>
  <c r="JR239" i="2"/>
  <c r="JR240" i="2"/>
  <c r="JR241" i="2"/>
  <c r="JR242" i="2"/>
  <c r="JR243" i="2"/>
  <c r="JR244" i="2"/>
  <c r="JQ233" i="2"/>
  <c r="JQ234" i="2"/>
  <c r="JQ235" i="2"/>
  <c r="JQ237" i="2"/>
  <c r="JQ239" i="2"/>
  <c r="JQ240" i="2"/>
  <c r="JQ241" i="2"/>
  <c r="JQ242" i="2"/>
  <c r="JQ243" i="2"/>
  <c r="JQ244" i="2"/>
  <c r="JP233" i="2"/>
  <c r="JP234" i="2"/>
  <c r="JP235" i="2"/>
  <c r="JP237" i="2"/>
  <c r="JP239" i="2"/>
  <c r="JP240" i="2"/>
  <c r="JP241" i="2"/>
  <c r="JP242" i="2"/>
  <c r="JP243" i="2"/>
  <c r="JP244" i="2"/>
  <c r="JO233" i="2"/>
  <c r="JO234" i="2"/>
  <c r="JO235" i="2"/>
  <c r="JO237" i="2"/>
  <c r="JO239" i="2"/>
  <c r="JO240" i="2"/>
  <c r="JO241" i="2"/>
  <c r="JO242" i="2"/>
  <c r="JO243" i="2"/>
  <c r="JO244" i="2"/>
  <c r="JN233" i="2"/>
  <c r="JN234" i="2"/>
  <c r="JN235" i="2"/>
  <c r="JN237" i="2"/>
  <c r="JN239" i="2"/>
  <c r="JN240" i="2"/>
  <c r="JN241" i="2"/>
  <c r="JN242" i="2"/>
  <c r="JN243" i="2"/>
  <c r="JN244" i="2"/>
  <c r="JM233" i="2"/>
  <c r="JM234" i="2"/>
  <c r="JM235" i="2"/>
  <c r="JM237" i="2"/>
  <c r="JM239" i="2"/>
  <c r="JM240" i="2"/>
  <c r="JM241" i="2"/>
  <c r="JM242" i="2"/>
  <c r="JM243" i="2"/>
  <c r="JM244" i="2"/>
  <c r="JL233" i="2"/>
  <c r="JL234" i="2"/>
  <c r="JL235" i="2"/>
  <c r="JL237" i="2"/>
  <c r="JL239" i="2"/>
  <c r="JL240" i="2"/>
  <c r="JL241" i="2"/>
  <c r="JL242" i="2"/>
  <c r="JL243" i="2"/>
  <c r="JL244" i="2"/>
  <c r="JK233" i="2"/>
  <c r="JK234" i="2"/>
  <c r="JK235" i="2"/>
  <c r="JK237" i="2"/>
  <c r="JK239" i="2"/>
  <c r="JK240" i="2"/>
  <c r="JK241" i="2"/>
  <c r="JK242" i="2"/>
  <c r="JK243" i="2"/>
  <c r="JK244" i="2"/>
  <c r="JJ233" i="2"/>
  <c r="JJ234" i="2"/>
  <c r="JJ235" i="2"/>
  <c r="JJ237" i="2"/>
  <c r="JJ239" i="2"/>
  <c r="JJ240" i="2"/>
  <c r="JJ241" i="2"/>
  <c r="JJ242" i="2"/>
  <c r="JJ243" i="2"/>
  <c r="JJ244" i="2"/>
  <c r="JI233" i="2"/>
  <c r="JI234" i="2"/>
  <c r="JI235" i="2"/>
  <c r="JI237" i="2"/>
  <c r="JI239" i="2"/>
  <c r="JI240" i="2"/>
  <c r="JI241" i="2"/>
  <c r="JI242" i="2"/>
  <c r="JI243" i="2"/>
  <c r="JI244" i="2"/>
  <c r="JH233" i="2"/>
  <c r="JH234" i="2"/>
  <c r="JH235" i="2"/>
  <c r="JH237" i="2"/>
  <c r="JH239" i="2"/>
  <c r="JH240" i="2"/>
  <c r="JH241" i="2"/>
  <c r="JH242" i="2"/>
  <c r="JH243" i="2"/>
  <c r="JH244" i="2"/>
  <c r="JG233" i="2"/>
  <c r="JG234" i="2"/>
  <c r="JG235" i="2"/>
  <c r="JG237" i="2"/>
  <c r="JG239" i="2"/>
  <c r="JG240" i="2"/>
  <c r="JG241" i="2"/>
  <c r="JG242" i="2"/>
  <c r="JG243" i="2"/>
  <c r="JG244" i="2"/>
  <c r="JF233" i="2"/>
  <c r="JF234" i="2"/>
  <c r="JF235" i="2"/>
  <c r="JF237" i="2"/>
  <c r="JF239" i="2"/>
  <c r="JF240" i="2"/>
  <c r="JF241" i="2"/>
  <c r="JF242" i="2"/>
  <c r="JF243" i="2"/>
  <c r="JF244" i="2"/>
  <c r="JE233" i="2"/>
  <c r="JE234" i="2"/>
  <c r="JE235" i="2"/>
  <c r="JE237" i="2"/>
  <c r="JE239" i="2"/>
  <c r="JE240" i="2"/>
  <c r="JE241" i="2"/>
  <c r="JE242" i="2"/>
  <c r="JE243" i="2"/>
  <c r="JE244" i="2"/>
  <c r="JD233" i="2"/>
  <c r="JD234" i="2"/>
  <c r="JD235" i="2"/>
  <c r="JD237" i="2"/>
  <c r="JD239" i="2"/>
  <c r="JD240" i="2"/>
  <c r="JD241" i="2"/>
  <c r="JD242" i="2"/>
  <c r="JD243" i="2"/>
  <c r="JD244" i="2"/>
  <c r="JC233" i="2"/>
  <c r="JC234" i="2"/>
  <c r="JC235" i="2"/>
  <c r="JC237" i="2"/>
  <c r="JC239" i="2"/>
  <c r="JC240" i="2"/>
  <c r="JC241" i="2"/>
  <c r="JC242" i="2"/>
  <c r="JC243" i="2"/>
  <c r="JC244" i="2"/>
  <c r="JB233" i="2"/>
  <c r="JB234" i="2"/>
  <c r="JB235" i="2"/>
  <c r="JB237" i="2"/>
  <c r="JB239" i="2"/>
  <c r="JB240" i="2"/>
  <c r="JB241" i="2"/>
  <c r="JB242" i="2"/>
  <c r="JB243" i="2"/>
  <c r="JB244" i="2"/>
  <c r="JA233" i="2"/>
  <c r="JA234" i="2"/>
  <c r="JA235" i="2"/>
  <c r="JA237" i="2"/>
  <c r="JA239" i="2"/>
  <c r="JA240" i="2"/>
  <c r="JA241" i="2"/>
  <c r="JA242" i="2"/>
  <c r="JA243" i="2"/>
  <c r="JA244" i="2"/>
  <c r="IZ233" i="2"/>
  <c r="IZ234" i="2"/>
  <c r="IZ235" i="2"/>
  <c r="IZ237" i="2"/>
  <c r="IZ239" i="2"/>
  <c r="IZ240" i="2"/>
  <c r="IZ241" i="2"/>
  <c r="IZ242" i="2"/>
  <c r="IZ243" i="2"/>
  <c r="IZ244" i="2"/>
  <c r="IY233" i="2"/>
  <c r="IY234" i="2"/>
  <c r="IY235" i="2"/>
  <c r="IY237" i="2"/>
  <c r="IY239" i="2"/>
  <c r="IY240" i="2"/>
  <c r="IY241" i="2"/>
  <c r="IY242" i="2"/>
  <c r="IY243" i="2"/>
  <c r="IY244" i="2"/>
  <c r="IX233" i="2"/>
  <c r="IX234" i="2"/>
  <c r="IX235" i="2"/>
  <c r="IX237" i="2"/>
  <c r="IX239" i="2"/>
  <c r="IX240" i="2"/>
  <c r="IX241" i="2"/>
  <c r="IX242" i="2"/>
  <c r="IX243" i="2"/>
  <c r="IX244" i="2"/>
  <c r="IW233" i="2"/>
  <c r="IW234" i="2"/>
  <c r="IW235" i="2"/>
  <c r="IW237" i="2"/>
  <c r="IW239" i="2"/>
  <c r="IW240" i="2"/>
  <c r="IW241" i="2"/>
  <c r="IW242" i="2"/>
  <c r="IW243" i="2"/>
  <c r="IW244" i="2"/>
  <c r="IV233" i="2"/>
  <c r="IV234" i="2"/>
  <c r="IV235" i="2"/>
  <c r="IV237" i="2"/>
  <c r="IV239" i="2"/>
  <c r="IV240" i="2"/>
  <c r="IV241" i="2"/>
  <c r="IV242" i="2"/>
  <c r="IV243" i="2"/>
  <c r="IV244" i="2"/>
  <c r="IU233" i="2"/>
  <c r="IU234" i="2"/>
  <c r="IU235" i="2"/>
  <c r="IU237" i="2"/>
  <c r="IU239" i="2"/>
  <c r="IU240" i="2"/>
  <c r="IU241" i="2"/>
  <c r="IU242" i="2"/>
  <c r="IU243" i="2"/>
  <c r="IU244" i="2"/>
  <c r="IT233" i="2"/>
  <c r="IT234" i="2"/>
  <c r="IT235" i="2"/>
  <c r="IT237" i="2"/>
  <c r="IT239" i="2"/>
  <c r="IT240" i="2"/>
  <c r="IT241" i="2"/>
  <c r="IT242" i="2"/>
  <c r="IT243" i="2"/>
  <c r="IT244" i="2"/>
  <c r="IS233" i="2"/>
  <c r="IS234" i="2"/>
  <c r="IS235" i="2"/>
  <c r="IS237" i="2"/>
  <c r="IS239" i="2"/>
  <c r="IS240" i="2"/>
  <c r="IS241" i="2"/>
  <c r="IS242" i="2"/>
  <c r="IS243" i="2"/>
  <c r="IS244" i="2"/>
  <c r="IR233" i="2"/>
  <c r="IR234" i="2"/>
  <c r="IR235" i="2"/>
  <c r="IR237" i="2"/>
  <c r="IR239" i="2"/>
  <c r="IR240" i="2"/>
  <c r="IR241" i="2"/>
  <c r="IR242" i="2"/>
  <c r="IR243" i="2"/>
  <c r="IR244" i="2"/>
  <c r="IQ233" i="2"/>
  <c r="IQ234" i="2"/>
  <c r="IQ235" i="2"/>
  <c r="IQ237" i="2"/>
  <c r="IQ239" i="2"/>
  <c r="IQ240" i="2"/>
  <c r="IQ241" i="2"/>
  <c r="IQ242" i="2"/>
  <c r="IQ243" i="2"/>
  <c r="IQ244" i="2"/>
  <c r="IP233" i="2"/>
  <c r="IP234" i="2"/>
  <c r="IP235" i="2"/>
  <c r="IP237" i="2"/>
  <c r="IP239" i="2"/>
  <c r="IP240" i="2"/>
  <c r="IP241" i="2"/>
  <c r="IP242" i="2"/>
  <c r="IP243" i="2"/>
  <c r="IP244" i="2"/>
  <c r="IO233" i="2"/>
  <c r="IO234" i="2"/>
  <c r="IO235" i="2"/>
  <c r="IO237" i="2"/>
  <c r="IO239" i="2"/>
  <c r="IO240" i="2"/>
  <c r="IO241" i="2"/>
  <c r="IO242" i="2"/>
  <c r="IO243" i="2"/>
  <c r="IO244" i="2"/>
  <c r="IN233" i="2"/>
  <c r="IN234" i="2"/>
  <c r="IN235" i="2"/>
  <c r="IN237" i="2"/>
  <c r="IN239" i="2"/>
  <c r="IN240" i="2"/>
  <c r="IN241" i="2"/>
  <c r="IN242" i="2"/>
  <c r="IN243" i="2"/>
  <c r="IN244" i="2"/>
  <c r="IM233" i="2"/>
  <c r="IM234" i="2"/>
  <c r="IM235" i="2"/>
  <c r="IM237" i="2"/>
  <c r="IM239" i="2"/>
  <c r="IM240" i="2"/>
  <c r="IM241" i="2"/>
  <c r="IM242" i="2"/>
  <c r="IM243" i="2"/>
  <c r="IM244" i="2"/>
  <c r="IL233" i="2"/>
  <c r="IL234" i="2"/>
  <c r="IL235" i="2"/>
  <c r="IL237" i="2"/>
  <c r="IL239" i="2"/>
  <c r="IL240" i="2"/>
  <c r="IL241" i="2"/>
  <c r="IL242" i="2"/>
  <c r="IL243" i="2"/>
  <c r="IL244" i="2"/>
  <c r="IK233" i="2"/>
  <c r="IK234" i="2"/>
  <c r="IK235" i="2"/>
  <c r="IK237" i="2"/>
  <c r="IK239" i="2"/>
  <c r="IK240" i="2"/>
  <c r="IK241" i="2"/>
  <c r="IK242" i="2"/>
  <c r="IK243" i="2"/>
  <c r="IK244" i="2"/>
  <c r="IJ233" i="2"/>
  <c r="IJ234" i="2"/>
  <c r="IJ235" i="2"/>
  <c r="IJ237" i="2"/>
  <c r="IJ239" i="2"/>
  <c r="IJ240" i="2"/>
  <c r="IJ241" i="2"/>
  <c r="IJ242" i="2"/>
  <c r="IJ243" i="2"/>
  <c r="IJ244" i="2"/>
  <c r="II233" i="2"/>
  <c r="II234" i="2"/>
  <c r="II235" i="2"/>
  <c r="II237" i="2"/>
  <c r="II239" i="2"/>
  <c r="II240" i="2"/>
  <c r="II241" i="2"/>
  <c r="II242" i="2"/>
  <c r="II243" i="2"/>
  <c r="II244" i="2"/>
  <c r="IH233" i="2"/>
  <c r="IH234" i="2"/>
  <c r="IH235" i="2"/>
  <c r="IH237" i="2"/>
  <c r="IH239" i="2"/>
  <c r="IH240" i="2"/>
  <c r="IH241" i="2"/>
  <c r="IH242" i="2"/>
  <c r="IH243" i="2"/>
  <c r="IH244" i="2"/>
  <c r="IG233" i="2"/>
  <c r="IG234" i="2"/>
  <c r="IG235" i="2"/>
  <c r="IG237" i="2"/>
  <c r="IG239" i="2"/>
  <c r="IG240" i="2"/>
  <c r="IG241" i="2"/>
  <c r="IG242" i="2"/>
  <c r="IG243" i="2"/>
  <c r="IG244" i="2"/>
  <c r="IF233" i="2"/>
  <c r="IF234" i="2"/>
  <c r="IF235" i="2"/>
  <c r="IF237" i="2"/>
  <c r="IF239" i="2"/>
  <c r="IF240" i="2"/>
  <c r="IF241" i="2"/>
  <c r="IF242" i="2"/>
  <c r="IF243" i="2"/>
  <c r="IF244" i="2"/>
  <c r="IE233" i="2"/>
  <c r="IE234" i="2"/>
  <c r="IE235" i="2"/>
  <c r="IE237" i="2"/>
  <c r="IE239" i="2"/>
  <c r="IE240" i="2"/>
  <c r="IE241" i="2"/>
  <c r="IE242" i="2"/>
  <c r="IE243" i="2"/>
  <c r="IE244" i="2"/>
  <c r="ID233" i="2"/>
  <c r="ID234" i="2"/>
  <c r="ID235" i="2"/>
  <c r="ID237" i="2"/>
  <c r="ID239" i="2"/>
  <c r="ID240" i="2"/>
  <c r="ID241" i="2"/>
  <c r="ID242" i="2"/>
  <c r="ID243" i="2"/>
  <c r="ID244" i="2"/>
  <c r="IC233" i="2"/>
  <c r="IC234" i="2"/>
  <c r="IC235" i="2"/>
  <c r="IC237" i="2"/>
  <c r="IC239" i="2"/>
  <c r="IC240" i="2"/>
  <c r="IC241" i="2"/>
  <c r="IC242" i="2"/>
  <c r="IC243" i="2"/>
  <c r="IC244" i="2"/>
  <c r="IB233" i="2"/>
  <c r="IB234" i="2"/>
  <c r="IB235" i="2"/>
  <c r="IB237" i="2"/>
  <c r="IB239" i="2"/>
  <c r="IB240" i="2"/>
  <c r="IB241" i="2"/>
  <c r="IB242" i="2"/>
  <c r="IB243" i="2"/>
  <c r="IB244" i="2"/>
  <c r="IA233" i="2"/>
  <c r="IA234" i="2"/>
  <c r="IA235" i="2"/>
  <c r="IA237" i="2"/>
  <c r="IA239" i="2"/>
  <c r="IA240" i="2"/>
  <c r="IA241" i="2"/>
  <c r="IA242" i="2"/>
  <c r="IA243" i="2"/>
  <c r="IA244" i="2"/>
  <c r="HZ233" i="2"/>
  <c r="HZ234" i="2"/>
  <c r="HZ235" i="2"/>
  <c r="HZ237" i="2"/>
  <c r="HZ239" i="2"/>
  <c r="HZ240" i="2"/>
  <c r="HZ241" i="2"/>
  <c r="HZ242" i="2"/>
  <c r="HZ243" i="2"/>
  <c r="HZ244" i="2"/>
  <c r="HY233" i="2"/>
  <c r="HY234" i="2"/>
  <c r="HY235" i="2"/>
  <c r="HY237" i="2"/>
  <c r="HY239" i="2"/>
  <c r="HY240" i="2"/>
  <c r="HY241" i="2"/>
  <c r="HY242" i="2"/>
  <c r="HY243" i="2"/>
  <c r="HY244" i="2"/>
  <c r="HX233" i="2"/>
  <c r="HX234" i="2"/>
  <c r="HX235" i="2"/>
  <c r="HX237" i="2"/>
  <c r="HX239" i="2"/>
  <c r="HX240" i="2"/>
  <c r="HX241" i="2"/>
  <c r="HX242" i="2"/>
  <c r="HX243" i="2"/>
  <c r="HX244" i="2"/>
  <c r="HW233" i="2"/>
  <c r="HW234" i="2"/>
  <c r="HW235" i="2"/>
  <c r="HW237" i="2"/>
  <c r="HW239" i="2"/>
  <c r="HW240" i="2"/>
  <c r="HW241" i="2"/>
  <c r="HW242" i="2"/>
  <c r="HW243" i="2"/>
  <c r="HW244" i="2"/>
  <c r="HV233" i="2"/>
  <c r="HV234" i="2"/>
  <c r="HV235" i="2"/>
  <c r="HV237" i="2"/>
  <c r="HV239" i="2"/>
  <c r="HV240" i="2"/>
  <c r="HV241" i="2"/>
  <c r="HV242" i="2"/>
  <c r="HV243" i="2"/>
  <c r="HV244" i="2"/>
  <c r="HU233" i="2"/>
  <c r="HU234" i="2"/>
  <c r="HU235" i="2"/>
  <c r="HU237" i="2"/>
  <c r="HU239" i="2"/>
  <c r="HU240" i="2"/>
  <c r="HU241" i="2"/>
  <c r="HU242" i="2"/>
  <c r="HU243" i="2"/>
  <c r="HU244" i="2"/>
  <c r="HT233" i="2"/>
  <c r="HT234" i="2"/>
  <c r="HT235" i="2"/>
  <c r="HT237" i="2"/>
  <c r="HT239" i="2"/>
  <c r="HT240" i="2"/>
  <c r="HT241" i="2"/>
  <c r="HT242" i="2"/>
  <c r="HT243" i="2"/>
  <c r="HT244" i="2"/>
  <c r="HS233" i="2"/>
  <c r="HS234" i="2"/>
  <c r="HS235" i="2"/>
  <c r="HS237" i="2"/>
  <c r="HS239" i="2"/>
  <c r="HS240" i="2"/>
  <c r="HS241" i="2"/>
  <c r="HS242" i="2"/>
  <c r="HS243" i="2"/>
  <c r="HS244" i="2"/>
  <c r="HR233" i="2"/>
  <c r="HR234" i="2"/>
  <c r="HR235" i="2"/>
  <c r="HR237" i="2"/>
  <c r="HR239" i="2"/>
  <c r="HR240" i="2"/>
  <c r="HR241" i="2"/>
  <c r="HR242" i="2"/>
  <c r="HR243" i="2"/>
  <c r="HR244" i="2"/>
  <c r="HQ233" i="2"/>
  <c r="HQ234" i="2"/>
  <c r="HQ235" i="2"/>
  <c r="HQ237" i="2"/>
  <c r="HQ239" i="2"/>
  <c r="HQ240" i="2"/>
  <c r="HQ241" i="2"/>
  <c r="HQ242" i="2"/>
  <c r="HQ243" i="2"/>
  <c r="HQ244" i="2"/>
  <c r="HP233" i="2"/>
  <c r="HP234" i="2"/>
  <c r="HP235" i="2"/>
  <c r="HP237" i="2"/>
  <c r="HP239" i="2"/>
  <c r="HP240" i="2"/>
  <c r="HP241" i="2"/>
  <c r="HP242" i="2"/>
  <c r="HP243" i="2"/>
  <c r="HP244" i="2"/>
  <c r="HO233" i="2"/>
  <c r="HO234" i="2"/>
  <c r="HO235" i="2"/>
  <c r="HO237" i="2"/>
  <c r="HO239" i="2"/>
  <c r="HO240" i="2"/>
  <c r="HO241" i="2"/>
  <c r="HO242" i="2"/>
  <c r="HO243" i="2"/>
  <c r="HO244" i="2"/>
  <c r="HN233" i="2"/>
  <c r="HN234" i="2"/>
  <c r="HN235" i="2"/>
  <c r="HN237" i="2"/>
  <c r="HN239" i="2"/>
  <c r="HN240" i="2"/>
  <c r="HN241" i="2"/>
  <c r="HN242" i="2"/>
  <c r="HN243" i="2"/>
  <c r="HN244" i="2"/>
  <c r="HM233" i="2"/>
  <c r="HM234" i="2"/>
  <c r="HM235" i="2"/>
  <c r="HM237" i="2"/>
  <c r="HM239" i="2"/>
  <c r="HM240" i="2"/>
  <c r="HM241" i="2"/>
  <c r="HM242" i="2"/>
  <c r="HM243" i="2"/>
  <c r="HM244" i="2"/>
  <c r="HL233" i="2"/>
  <c r="HL234" i="2"/>
  <c r="HL235" i="2"/>
  <c r="HL237" i="2"/>
  <c r="HL239" i="2"/>
  <c r="HL240" i="2"/>
  <c r="HL241" i="2"/>
  <c r="HL242" i="2"/>
  <c r="HL243" i="2"/>
  <c r="HL244" i="2"/>
  <c r="HK233" i="2"/>
  <c r="HK234" i="2"/>
  <c r="HK235" i="2"/>
  <c r="HK237" i="2"/>
  <c r="HK239" i="2"/>
  <c r="HK240" i="2"/>
  <c r="HK241" i="2"/>
  <c r="HK242" i="2"/>
  <c r="HK243" i="2"/>
  <c r="HK244" i="2"/>
  <c r="HJ233" i="2"/>
  <c r="HJ234" i="2"/>
  <c r="HJ235" i="2"/>
  <c r="HJ237" i="2"/>
  <c r="HJ239" i="2"/>
  <c r="HJ240" i="2"/>
  <c r="HJ241" i="2"/>
  <c r="HJ242" i="2"/>
  <c r="HJ243" i="2"/>
  <c r="HJ244" i="2"/>
  <c r="HI233" i="2"/>
  <c r="HI234" i="2"/>
  <c r="HI235" i="2"/>
  <c r="HI237" i="2"/>
  <c r="HI239" i="2"/>
  <c r="HI240" i="2"/>
  <c r="HI241" i="2"/>
  <c r="HI242" i="2"/>
  <c r="HI243" i="2"/>
  <c r="HI244" i="2"/>
  <c r="HH233" i="2"/>
  <c r="HH234" i="2"/>
  <c r="HH235" i="2"/>
  <c r="HH237" i="2"/>
  <c r="HH239" i="2"/>
  <c r="HH240" i="2"/>
  <c r="HH241" i="2"/>
  <c r="HH242" i="2"/>
  <c r="HH243" i="2"/>
  <c r="HH244" i="2"/>
  <c r="HG233" i="2"/>
  <c r="HG234" i="2"/>
  <c r="HG235" i="2"/>
  <c r="HG237" i="2"/>
  <c r="HG239" i="2"/>
  <c r="HG240" i="2"/>
  <c r="HG241" i="2"/>
  <c r="HG242" i="2"/>
  <c r="HG243" i="2"/>
  <c r="HG244" i="2"/>
  <c r="HF233" i="2"/>
  <c r="HF234" i="2"/>
  <c r="HF235" i="2"/>
  <c r="HF237" i="2"/>
  <c r="HF239" i="2"/>
  <c r="HF240" i="2"/>
  <c r="HF241" i="2"/>
  <c r="HF242" i="2"/>
  <c r="HF243" i="2"/>
  <c r="HF244" i="2"/>
  <c r="HE233" i="2"/>
  <c r="HE234" i="2"/>
  <c r="HE235" i="2"/>
  <c r="HE237" i="2"/>
  <c r="HE239" i="2"/>
  <c r="HE240" i="2"/>
  <c r="HE241" i="2"/>
  <c r="HE242" i="2"/>
  <c r="HE243" i="2"/>
  <c r="HE244" i="2"/>
  <c r="HD233" i="2"/>
  <c r="HD234" i="2"/>
  <c r="HD235" i="2"/>
  <c r="HD237" i="2"/>
  <c r="HD239" i="2"/>
  <c r="HD240" i="2"/>
  <c r="HD241" i="2"/>
  <c r="HD242" i="2"/>
  <c r="HD243" i="2"/>
  <c r="HD244" i="2"/>
  <c r="HC233" i="2"/>
  <c r="HC234" i="2"/>
  <c r="HC235" i="2"/>
  <c r="HC237" i="2"/>
  <c r="HC239" i="2"/>
  <c r="HC240" i="2"/>
  <c r="HC241" i="2"/>
  <c r="HC242" i="2"/>
  <c r="HC243" i="2"/>
  <c r="HC244" i="2"/>
  <c r="HB233" i="2"/>
  <c r="HB234" i="2"/>
  <c r="HB235" i="2"/>
  <c r="HB237" i="2"/>
  <c r="HB239" i="2"/>
  <c r="HB240" i="2"/>
  <c r="HB241" i="2"/>
  <c r="HB242" i="2"/>
  <c r="HB243" i="2"/>
  <c r="HB244" i="2"/>
  <c r="HA233" i="2"/>
  <c r="HA234" i="2"/>
  <c r="HA235" i="2"/>
  <c r="HA237" i="2"/>
  <c r="HA239" i="2"/>
  <c r="HA240" i="2"/>
  <c r="HA241" i="2"/>
  <c r="HA242" i="2"/>
  <c r="HA243" i="2"/>
  <c r="HA244" i="2"/>
  <c r="GZ233" i="2"/>
  <c r="GZ234" i="2"/>
  <c r="GZ235" i="2"/>
  <c r="GZ237" i="2"/>
  <c r="GZ239" i="2"/>
  <c r="GZ240" i="2"/>
  <c r="GZ241" i="2"/>
  <c r="GZ242" i="2"/>
  <c r="GZ243" i="2"/>
  <c r="GZ244" i="2"/>
  <c r="GY233" i="2"/>
  <c r="GY234" i="2"/>
  <c r="GY235" i="2"/>
  <c r="GY237" i="2"/>
  <c r="GY239" i="2"/>
  <c r="GY240" i="2"/>
  <c r="GY241" i="2"/>
  <c r="GY242" i="2"/>
  <c r="GY243" i="2"/>
  <c r="GY244" i="2"/>
  <c r="GX233" i="2"/>
  <c r="GX234" i="2"/>
  <c r="GX235" i="2"/>
  <c r="GX237" i="2"/>
  <c r="GX239" i="2"/>
  <c r="GX240" i="2"/>
  <c r="GX241" i="2"/>
  <c r="GX242" i="2"/>
  <c r="GX243" i="2"/>
  <c r="GX244" i="2"/>
  <c r="GW233" i="2"/>
  <c r="GW234" i="2"/>
  <c r="GW235" i="2"/>
  <c r="GW237" i="2"/>
  <c r="GW239" i="2"/>
  <c r="GW240" i="2"/>
  <c r="GW241" i="2"/>
  <c r="GW242" i="2"/>
  <c r="GW243" i="2"/>
  <c r="GW244" i="2"/>
  <c r="GV233" i="2"/>
  <c r="GV234" i="2"/>
  <c r="GV235" i="2"/>
  <c r="GV237" i="2"/>
  <c r="GV239" i="2"/>
  <c r="GV240" i="2"/>
  <c r="GV241" i="2"/>
  <c r="GV242" i="2"/>
  <c r="GV243" i="2"/>
  <c r="GV244" i="2"/>
  <c r="GU233" i="2"/>
  <c r="GU234" i="2"/>
  <c r="GU235" i="2"/>
  <c r="GU237" i="2"/>
  <c r="GU239" i="2"/>
  <c r="GU240" i="2"/>
  <c r="GU241" i="2"/>
  <c r="GU242" i="2"/>
  <c r="GU243" i="2"/>
  <c r="GU244" i="2"/>
  <c r="GT233" i="2"/>
  <c r="GT234" i="2"/>
  <c r="GT235" i="2"/>
  <c r="GT237" i="2"/>
  <c r="GT239" i="2"/>
  <c r="GT240" i="2"/>
  <c r="GT241" i="2"/>
  <c r="GT242" i="2"/>
  <c r="GT243" i="2"/>
  <c r="GT244" i="2"/>
  <c r="GS233" i="2"/>
  <c r="GS234" i="2"/>
  <c r="GS235" i="2"/>
  <c r="GS237" i="2"/>
  <c r="GS239" i="2"/>
  <c r="GS240" i="2"/>
  <c r="GS241" i="2"/>
  <c r="GS242" i="2"/>
  <c r="GS243" i="2"/>
  <c r="GS244" i="2"/>
  <c r="GR233" i="2"/>
  <c r="GR234" i="2"/>
  <c r="GR235" i="2"/>
  <c r="GR237" i="2"/>
  <c r="GR239" i="2"/>
  <c r="GR240" i="2"/>
  <c r="GR241" i="2"/>
  <c r="GR242" i="2"/>
  <c r="GR243" i="2"/>
  <c r="GR244" i="2"/>
  <c r="GQ233" i="2"/>
  <c r="GQ234" i="2"/>
  <c r="GQ235" i="2"/>
  <c r="GQ237" i="2"/>
  <c r="GQ239" i="2"/>
  <c r="GQ240" i="2"/>
  <c r="GQ241" i="2"/>
  <c r="GQ242" i="2"/>
  <c r="GQ243" i="2"/>
  <c r="GQ244" i="2"/>
  <c r="GP233" i="2"/>
  <c r="GP234" i="2"/>
  <c r="GP235" i="2"/>
  <c r="GP237" i="2"/>
  <c r="GP239" i="2"/>
  <c r="GP240" i="2"/>
  <c r="GP241" i="2"/>
  <c r="GP242" i="2"/>
  <c r="GP243" i="2"/>
  <c r="GP244" i="2"/>
  <c r="GO233" i="2"/>
  <c r="GO234" i="2"/>
  <c r="GO235" i="2"/>
  <c r="GO237" i="2"/>
  <c r="GO239" i="2"/>
  <c r="GO240" i="2"/>
  <c r="GO241" i="2"/>
  <c r="GO242" i="2"/>
  <c r="GO243" i="2"/>
  <c r="GO244" i="2"/>
  <c r="GN233" i="2"/>
  <c r="GN234" i="2"/>
  <c r="GN235" i="2"/>
  <c r="GN237" i="2"/>
  <c r="GN239" i="2"/>
  <c r="GN240" i="2"/>
  <c r="GN241" i="2"/>
  <c r="GN242" i="2"/>
  <c r="GN243" i="2"/>
  <c r="GN244" i="2"/>
  <c r="GM233" i="2"/>
  <c r="GM234" i="2"/>
  <c r="GM235" i="2"/>
  <c r="GM237" i="2"/>
  <c r="GM239" i="2"/>
  <c r="GM240" i="2"/>
  <c r="GM241" i="2"/>
  <c r="GM242" i="2"/>
  <c r="GM243" i="2"/>
  <c r="GM244" i="2"/>
  <c r="GL233" i="2"/>
  <c r="GL234" i="2"/>
  <c r="GL235" i="2"/>
  <c r="GL237" i="2"/>
  <c r="GL239" i="2"/>
  <c r="GL240" i="2"/>
  <c r="GL241" i="2"/>
  <c r="GL242" i="2"/>
  <c r="GL243" i="2"/>
  <c r="GL244" i="2"/>
  <c r="GK233" i="2"/>
  <c r="GK234" i="2"/>
  <c r="GK235" i="2"/>
  <c r="GK237" i="2"/>
  <c r="GK239" i="2"/>
  <c r="GK240" i="2"/>
  <c r="GK241" i="2"/>
  <c r="GK242" i="2"/>
  <c r="GK243" i="2"/>
  <c r="GK244" i="2"/>
  <c r="GJ233" i="2"/>
  <c r="GJ234" i="2"/>
  <c r="GJ235" i="2"/>
  <c r="GJ237" i="2"/>
  <c r="GJ239" i="2"/>
  <c r="GJ240" i="2"/>
  <c r="GJ241" i="2"/>
  <c r="GJ242" i="2"/>
  <c r="GJ243" i="2"/>
  <c r="GJ244" i="2"/>
  <c r="GI233" i="2"/>
  <c r="GI234" i="2"/>
  <c r="GI235" i="2"/>
  <c r="GI237" i="2"/>
  <c r="GI239" i="2"/>
  <c r="GI240" i="2"/>
  <c r="GI241" i="2"/>
  <c r="GI242" i="2"/>
  <c r="GI243" i="2"/>
  <c r="GI244" i="2"/>
  <c r="GH233" i="2"/>
  <c r="GH234" i="2"/>
  <c r="GH235" i="2"/>
  <c r="GH237" i="2"/>
  <c r="GH239" i="2"/>
  <c r="GH240" i="2"/>
  <c r="GH241" i="2"/>
  <c r="GH242" i="2"/>
  <c r="GH243" i="2"/>
  <c r="GH244" i="2"/>
  <c r="GG233" i="2"/>
  <c r="GG234" i="2"/>
  <c r="GG235" i="2"/>
  <c r="GG237" i="2"/>
  <c r="GG239" i="2"/>
  <c r="GG240" i="2"/>
  <c r="GG241" i="2"/>
  <c r="GG242" i="2"/>
  <c r="GG243" i="2"/>
  <c r="GG244" i="2"/>
  <c r="GF233" i="2"/>
  <c r="GF234" i="2"/>
  <c r="GF235" i="2"/>
  <c r="GF237" i="2"/>
  <c r="GF239" i="2"/>
  <c r="GF240" i="2"/>
  <c r="GF241" i="2"/>
  <c r="GF242" i="2"/>
  <c r="GF243" i="2"/>
  <c r="GF244" i="2"/>
  <c r="GE233" i="2"/>
  <c r="GE234" i="2"/>
  <c r="GE235" i="2"/>
  <c r="GE237" i="2"/>
  <c r="GE239" i="2"/>
  <c r="GE240" i="2"/>
  <c r="GE241" i="2"/>
  <c r="GE242" i="2"/>
  <c r="GE243" i="2"/>
  <c r="GE244" i="2"/>
  <c r="GD233" i="2"/>
  <c r="GD234" i="2"/>
  <c r="GD235" i="2"/>
  <c r="GD237" i="2"/>
  <c r="GD239" i="2"/>
  <c r="GD240" i="2"/>
  <c r="GD241" i="2"/>
  <c r="GD242" i="2"/>
  <c r="GD243" i="2"/>
  <c r="GD244" i="2"/>
  <c r="GC233" i="2"/>
  <c r="GC234" i="2"/>
  <c r="GC235" i="2"/>
  <c r="GC237" i="2"/>
  <c r="GC239" i="2"/>
  <c r="GC240" i="2"/>
  <c r="GC241" i="2"/>
  <c r="GC242" i="2"/>
  <c r="GC243" i="2"/>
  <c r="GC244" i="2"/>
  <c r="GB233" i="2"/>
  <c r="GB234" i="2"/>
  <c r="GB235" i="2"/>
  <c r="GB237" i="2"/>
  <c r="GB239" i="2"/>
  <c r="GB240" i="2"/>
  <c r="GB241" i="2"/>
  <c r="GB242" i="2"/>
  <c r="GB243" i="2"/>
  <c r="GB244" i="2"/>
  <c r="GA233" i="2"/>
  <c r="GA234" i="2"/>
  <c r="GA235" i="2"/>
  <c r="GA237" i="2"/>
  <c r="GA239" i="2"/>
  <c r="GA240" i="2"/>
  <c r="GA241" i="2"/>
  <c r="GA242" i="2"/>
  <c r="GA243" i="2"/>
  <c r="GA244" i="2"/>
  <c r="FZ233" i="2"/>
  <c r="FZ234" i="2"/>
  <c r="FZ235" i="2"/>
  <c r="FZ237" i="2"/>
  <c r="FZ239" i="2"/>
  <c r="FZ240" i="2"/>
  <c r="FZ241" i="2"/>
  <c r="FZ242" i="2"/>
  <c r="FZ243" i="2"/>
  <c r="FZ244" i="2"/>
  <c r="FY233" i="2"/>
  <c r="FY234" i="2"/>
  <c r="FY235" i="2"/>
  <c r="FY237" i="2"/>
  <c r="FY239" i="2"/>
  <c r="FY240" i="2"/>
  <c r="FY241" i="2"/>
  <c r="FY242" i="2"/>
  <c r="FY243" i="2"/>
  <c r="FY244" i="2"/>
  <c r="FX233" i="2"/>
  <c r="FX234" i="2"/>
  <c r="FX235" i="2"/>
  <c r="FX237" i="2"/>
  <c r="FX239" i="2"/>
  <c r="FX240" i="2"/>
  <c r="FX241" i="2"/>
  <c r="FX242" i="2"/>
  <c r="FX243" i="2"/>
  <c r="FX244" i="2"/>
  <c r="FW233" i="2"/>
  <c r="FW234" i="2"/>
  <c r="FW235" i="2"/>
  <c r="FW237" i="2"/>
  <c r="FW239" i="2"/>
  <c r="FW240" i="2"/>
  <c r="FW241" i="2"/>
  <c r="FW242" i="2"/>
  <c r="FW243" i="2"/>
  <c r="FW244" i="2"/>
  <c r="FV233" i="2"/>
  <c r="FV234" i="2"/>
  <c r="FV235" i="2"/>
  <c r="FV237" i="2"/>
  <c r="FV239" i="2"/>
  <c r="FV240" i="2"/>
  <c r="FV241" i="2"/>
  <c r="FV242" i="2"/>
  <c r="FV243" i="2"/>
  <c r="FV244" i="2"/>
  <c r="FU233" i="2"/>
  <c r="FU234" i="2"/>
  <c r="FU235" i="2"/>
  <c r="FU237" i="2"/>
  <c r="FU239" i="2"/>
  <c r="FU240" i="2"/>
  <c r="FU241" i="2"/>
  <c r="FU242" i="2"/>
  <c r="FU243" i="2"/>
  <c r="FU244" i="2"/>
  <c r="FT233" i="2"/>
  <c r="FT234" i="2"/>
  <c r="FT235" i="2"/>
  <c r="FT237" i="2"/>
  <c r="FT239" i="2"/>
  <c r="FT240" i="2"/>
  <c r="FT241" i="2"/>
  <c r="FT242" i="2"/>
  <c r="FT243" i="2"/>
  <c r="FT244" i="2"/>
  <c r="FS233" i="2"/>
  <c r="FS234" i="2"/>
  <c r="FS235" i="2"/>
  <c r="FS237" i="2"/>
  <c r="FS239" i="2"/>
  <c r="FS240" i="2"/>
  <c r="FS241" i="2"/>
  <c r="FS242" i="2"/>
  <c r="FS243" i="2"/>
  <c r="FS244" i="2"/>
  <c r="FR233" i="2"/>
  <c r="FR234" i="2"/>
  <c r="FR235" i="2"/>
  <c r="FR237" i="2"/>
  <c r="FR239" i="2"/>
  <c r="FR240" i="2"/>
  <c r="FR241" i="2"/>
  <c r="FR242" i="2"/>
  <c r="FR243" i="2"/>
  <c r="FR244" i="2"/>
  <c r="FQ233" i="2"/>
  <c r="FQ234" i="2"/>
  <c r="FQ235" i="2"/>
  <c r="FQ237" i="2"/>
  <c r="FQ239" i="2"/>
  <c r="FQ240" i="2"/>
  <c r="FQ241" i="2"/>
  <c r="FQ242" i="2"/>
  <c r="FQ243" i="2"/>
  <c r="FQ244" i="2"/>
  <c r="FP233" i="2"/>
  <c r="FP234" i="2"/>
  <c r="FP235" i="2"/>
  <c r="FP237" i="2"/>
  <c r="FP239" i="2"/>
  <c r="FP240" i="2"/>
  <c r="FP241" i="2"/>
  <c r="FP242" i="2"/>
  <c r="FP243" i="2"/>
  <c r="FP244" i="2"/>
  <c r="FO233" i="2"/>
  <c r="FO234" i="2"/>
  <c r="FO235" i="2"/>
  <c r="FO237" i="2"/>
  <c r="FO239" i="2"/>
  <c r="FO240" i="2"/>
  <c r="FO241" i="2"/>
  <c r="FO242" i="2"/>
  <c r="FO243" i="2"/>
  <c r="FO244" i="2"/>
  <c r="FN233" i="2"/>
  <c r="FN234" i="2"/>
  <c r="FN235" i="2"/>
  <c r="FN237" i="2"/>
  <c r="FN239" i="2"/>
  <c r="FN240" i="2"/>
  <c r="FN241" i="2"/>
  <c r="FN242" i="2"/>
  <c r="FN243" i="2"/>
  <c r="FN244" i="2"/>
  <c r="FM233" i="2"/>
  <c r="FM234" i="2"/>
  <c r="FM235" i="2"/>
  <c r="FM237" i="2"/>
  <c r="FM239" i="2"/>
  <c r="FM240" i="2"/>
  <c r="FM241" i="2"/>
  <c r="FM242" i="2"/>
  <c r="FM243" i="2"/>
  <c r="FM244" i="2"/>
  <c r="FL233" i="2"/>
  <c r="FL234" i="2"/>
  <c r="FL235" i="2"/>
  <c r="FL237" i="2"/>
  <c r="FL239" i="2"/>
  <c r="FL240" i="2"/>
  <c r="FL241" i="2"/>
  <c r="FL242" i="2"/>
  <c r="FL243" i="2"/>
  <c r="FL244" i="2"/>
  <c r="FK233" i="2"/>
  <c r="FK234" i="2"/>
  <c r="FK235" i="2"/>
  <c r="FK237" i="2"/>
  <c r="FK239" i="2"/>
  <c r="FK240" i="2"/>
  <c r="FK241" i="2"/>
  <c r="FK242" i="2"/>
  <c r="FK243" i="2"/>
  <c r="FK244" i="2"/>
  <c r="FJ233" i="2"/>
  <c r="FJ234" i="2"/>
  <c r="FJ235" i="2"/>
  <c r="FJ237" i="2"/>
  <c r="FJ239" i="2"/>
  <c r="FJ240" i="2"/>
  <c r="FJ241" i="2"/>
  <c r="FJ242" i="2"/>
  <c r="FJ243" i="2"/>
  <c r="FJ244" i="2"/>
  <c r="FI233" i="2"/>
  <c r="FI234" i="2"/>
  <c r="FI235" i="2"/>
  <c r="FI237" i="2"/>
  <c r="FI239" i="2"/>
  <c r="FI240" i="2"/>
  <c r="FI241" i="2"/>
  <c r="FI242" i="2"/>
  <c r="FI243" i="2"/>
  <c r="FI244" i="2"/>
  <c r="FH233" i="2"/>
  <c r="FH234" i="2"/>
  <c r="FH235" i="2"/>
  <c r="FH237" i="2"/>
  <c r="FH239" i="2"/>
  <c r="FH240" i="2"/>
  <c r="FH241" i="2"/>
  <c r="FH242" i="2"/>
  <c r="FH243" i="2"/>
  <c r="FH244" i="2"/>
  <c r="FG233" i="2"/>
  <c r="FG234" i="2"/>
  <c r="FG235" i="2"/>
  <c r="FG237" i="2"/>
  <c r="FG239" i="2"/>
  <c r="FG240" i="2"/>
  <c r="FG241" i="2"/>
  <c r="FG242" i="2"/>
  <c r="FG243" i="2"/>
  <c r="FG244" i="2"/>
  <c r="FF233" i="2"/>
  <c r="FF234" i="2"/>
  <c r="FF235" i="2"/>
  <c r="FF237" i="2"/>
  <c r="FF239" i="2"/>
  <c r="FF240" i="2"/>
  <c r="FF241" i="2"/>
  <c r="FF242" i="2"/>
  <c r="FF243" i="2"/>
  <c r="FF244" i="2"/>
  <c r="FE233" i="2"/>
  <c r="FE234" i="2"/>
  <c r="FE235" i="2"/>
  <c r="FE237" i="2"/>
  <c r="FE239" i="2"/>
  <c r="FE240" i="2"/>
  <c r="FE241" i="2"/>
  <c r="FE242" i="2"/>
  <c r="FE243" i="2"/>
  <c r="FE244" i="2"/>
  <c r="FD233" i="2"/>
  <c r="FD234" i="2"/>
  <c r="FD235" i="2"/>
  <c r="FD237" i="2"/>
  <c r="FD239" i="2"/>
  <c r="FD240" i="2"/>
  <c r="FD241" i="2"/>
  <c r="FD242" i="2"/>
  <c r="FD243" i="2"/>
  <c r="FD244" i="2"/>
  <c r="FC233" i="2"/>
  <c r="FC234" i="2"/>
  <c r="FC235" i="2"/>
  <c r="FC237" i="2"/>
  <c r="FC239" i="2"/>
  <c r="FC240" i="2"/>
  <c r="FC241" i="2"/>
  <c r="FC242" i="2"/>
  <c r="FC243" i="2"/>
  <c r="FC244" i="2"/>
  <c r="FB233" i="2"/>
  <c r="FB234" i="2"/>
  <c r="FB235" i="2"/>
  <c r="FB237" i="2"/>
  <c r="FB239" i="2"/>
  <c r="FB240" i="2"/>
  <c r="FB241" i="2"/>
  <c r="FB242" i="2"/>
  <c r="FB243" i="2"/>
  <c r="FB244" i="2"/>
  <c r="FA233" i="2"/>
  <c r="FA234" i="2"/>
  <c r="FA235" i="2"/>
  <c r="FA237" i="2"/>
  <c r="FA239" i="2"/>
  <c r="FA240" i="2"/>
  <c r="FA241" i="2"/>
  <c r="FA242" i="2"/>
  <c r="FA243" i="2"/>
  <c r="FA244" i="2"/>
  <c r="EZ233" i="2"/>
  <c r="EZ234" i="2"/>
  <c r="EZ235" i="2"/>
  <c r="EZ237" i="2"/>
  <c r="EZ239" i="2"/>
  <c r="EZ240" i="2"/>
  <c r="EZ241" i="2"/>
  <c r="EZ242" i="2"/>
  <c r="EZ243" i="2"/>
  <c r="EZ244" i="2"/>
  <c r="EY233" i="2"/>
  <c r="EY234" i="2"/>
  <c r="EY235" i="2"/>
  <c r="EY237" i="2"/>
  <c r="EY239" i="2"/>
  <c r="EY240" i="2"/>
  <c r="EY241" i="2"/>
  <c r="EY242" i="2"/>
  <c r="EY243" i="2"/>
  <c r="EY244" i="2"/>
  <c r="EX233" i="2"/>
  <c r="EX234" i="2"/>
  <c r="EX235" i="2"/>
  <c r="EX237" i="2"/>
  <c r="EX239" i="2"/>
  <c r="EX240" i="2"/>
  <c r="EX241" i="2"/>
  <c r="EX242" i="2"/>
  <c r="EX243" i="2"/>
  <c r="EX244" i="2"/>
  <c r="EW233" i="2"/>
  <c r="EW234" i="2"/>
  <c r="EW235" i="2"/>
  <c r="EW237" i="2"/>
  <c r="EW239" i="2"/>
  <c r="EW240" i="2"/>
  <c r="EW241" i="2"/>
  <c r="EW242" i="2"/>
  <c r="EW243" i="2"/>
  <c r="EW244" i="2"/>
  <c r="EV233" i="2"/>
  <c r="EV234" i="2"/>
  <c r="EV235" i="2"/>
  <c r="EV237" i="2"/>
  <c r="EV239" i="2"/>
  <c r="EV240" i="2"/>
  <c r="EV241" i="2"/>
  <c r="EV242" i="2"/>
  <c r="EV243" i="2"/>
  <c r="EV244" i="2"/>
  <c r="EU233" i="2"/>
  <c r="EU234" i="2"/>
  <c r="EU235" i="2"/>
  <c r="EU237" i="2"/>
  <c r="EU239" i="2"/>
  <c r="EU240" i="2"/>
  <c r="EU241" i="2"/>
  <c r="EU242" i="2"/>
  <c r="EU243" i="2"/>
  <c r="EU244" i="2"/>
  <c r="ET233" i="2"/>
  <c r="ET234" i="2"/>
  <c r="ET235" i="2"/>
  <c r="ET237" i="2"/>
  <c r="ET239" i="2"/>
  <c r="ET240" i="2"/>
  <c r="ET241" i="2"/>
  <c r="ET242" i="2"/>
  <c r="ET243" i="2"/>
  <c r="ET244" i="2"/>
  <c r="ES233" i="2"/>
  <c r="ES234" i="2"/>
  <c r="ES235" i="2"/>
  <c r="ES237" i="2"/>
  <c r="ES239" i="2"/>
  <c r="ES240" i="2"/>
  <c r="ES241" i="2"/>
  <c r="ES242" i="2"/>
  <c r="ES243" i="2"/>
  <c r="ES244" i="2"/>
  <c r="ER233" i="2"/>
  <c r="ER234" i="2"/>
  <c r="ER235" i="2"/>
  <c r="ER237" i="2"/>
  <c r="ER239" i="2"/>
  <c r="ER240" i="2"/>
  <c r="ER241" i="2"/>
  <c r="ER242" i="2"/>
  <c r="ER243" i="2"/>
  <c r="ER244" i="2"/>
  <c r="EQ233" i="2"/>
  <c r="EQ234" i="2"/>
  <c r="EQ235" i="2"/>
  <c r="EQ237" i="2"/>
  <c r="EQ239" i="2"/>
  <c r="EQ240" i="2"/>
  <c r="EQ241" i="2"/>
  <c r="EQ242" i="2"/>
  <c r="EQ243" i="2"/>
  <c r="EQ244" i="2"/>
  <c r="EP233" i="2"/>
  <c r="EP234" i="2"/>
  <c r="EP235" i="2"/>
  <c r="EP237" i="2"/>
  <c r="EP239" i="2"/>
  <c r="EP240" i="2"/>
  <c r="EP241" i="2"/>
  <c r="EP242" i="2"/>
  <c r="EP243" i="2"/>
  <c r="EP244" i="2"/>
  <c r="EO233" i="2"/>
  <c r="EO234" i="2"/>
  <c r="EO235" i="2"/>
  <c r="EO237" i="2"/>
  <c r="EO239" i="2"/>
  <c r="EO240" i="2"/>
  <c r="EO241" i="2"/>
  <c r="EO242" i="2"/>
  <c r="EO243" i="2"/>
  <c r="EO244" i="2"/>
  <c r="EN233" i="2"/>
  <c r="EN234" i="2"/>
  <c r="EN235" i="2"/>
  <c r="EN237" i="2"/>
  <c r="EN239" i="2"/>
  <c r="EN240" i="2"/>
  <c r="EN241" i="2"/>
  <c r="EN242" i="2"/>
  <c r="EN243" i="2"/>
  <c r="EN244" i="2"/>
  <c r="EM233" i="2"/>
  <c r="EM234" i="2"/>
  <c r="EM235" i="2"/>
  <c r="EM237" i="2"/>
  <c r="EM239" i="2"/>
  <c r="EM240" i="2"/>
  <c r="EM241" i="2"/>
  <c r="EM242" i="2"/>
  <c r="EM243" i="2"/>
  <c r="EM244" i="2"/>
  <c r="EL233" i="2"/>
  <c r="EL234" i="2"/>
  <c r="EL235" i="2"/>
  <c r="EL237" i="2"/>
  <c r="EL239" i="2"/>
  <c r="EL240" i="2"/>
  <c r="EL241" i="2"/>
  <c r="EL242" i="2"/>
  <c r="EL243" i="2"/>
  <c r="EL244" i="2"/>
  <c r="EK233" i="2"/>
  <c r="EK234" i="2"/>
  <c r="EK235" i="2"/>
  <c r="EK237" i="2"/>
  <c r="EK239" i="2"/>
  <c r="EK240" i="2"/>
  <c r="EK241" i="2"/>
  <c r="EK242" i="2"/>
  <c r="EK243" i="2"/>
  <c r="EK244" i="2"/>
  <c r="EJ233" i="2"/>
  <c r="EJ234" i="2"/>
  <c r="EJ235" i="2"/>
  <c r="EJ237" i="2"/>
  <c r="EJ239" i="2"/>
  <c r="EJ240" i="2"/>
  <c r="EJ241" i="2"/>
  <c r="EJ242" i="2"/>
  <c r="EJ243" i="2"/>
  <c r="EJ244" i="2"/>
  <c r="EI233" i="2"/>
  <c r="EI234" i="2"/>
  <c r="EI235" i="2"/>
  <c r="EI237" i="2"/>
  <c r="EI239" i="2"/>
  <c r="EI240" i="2"/>
  <c r="EI241" i="2"/>
  <c r="EI242" i="2"/>
  <c r="EI243" i="2"/>
  <c r="EI244" i="2"/>
  <c r="EH233" i="2"/>
  <c r="EH234" i="2"/>
  <c r="EH235" i="2"/>
  <c r="EH237" i="2"/>
  <c r="EH239" i="2"/>
  <c r="EH240" i="2"/>
  <c r="EH241" i="2"/>
  <c r="EH242" i="2"/>
  <c r="EH243" i="2"/>
  <c r="EH244" i="2"/>
  <c r="EG233" i="2"/>
  <c r="EG234" i="2"/>
  <c r="EG235" i="2"/>
  <c r="EG237" i="2"/>
  <c r="EG239" i="2"/>
  <c r="EG240" i="2"/>
  <c r="EG241" i="2"/>
  <c r="EG242" i="2"/>
  <c r="EG243" i="2"/>
  <c r="EG244" i="2"/>
  <c r="EF233" i="2"/>
  <c r="EF234" i="2"/>
  <c r="EF235" i="2"/>
  <c r="EF237" i="2"/>
  <c r="EF239" i="2"/>
  <c r="EF240" i="2"/>
  <c r="EF241" i="2"/>
  <c r="EF242" i="2"/>
  <c r="EF243" i="2"/>
  <c r="EF244" i="2"/>
  <c r="A243" i="2"/>
  <c r="A242" i="2"/>
  <c r="A241" i="2"/>
  <c r="A240" i="2"/>
  <c r="A237" i="2"/>
  <c r="A236" i="2"/>
  <c r="A235" i="2"/>
  <c r="A234" i="2"/>
  <c r="A232" i="2"/>
  <c r="NK217" i="2"/>
  <c r="NK218" i="2"/>
  <c r="NK219" i="2"/>
  <c r="NK221" i="2"/>
  <c r="NK223" i="2"/>
  <c r="NK224" i="2"/>
  <c r="NK225" i="2"/>
  <c r="NK226" i="2"/>
  <c r="NK227" i="2"/>
  <c r="NK228" i="2"/>
  <c r="NJ217" i="2"/>
  <c r="NJ218" i="2"/>
  <c r="NJ219" i="2"/>
  <c r="NJ221" i="2"/>
  <c r="NJ223" i="2"/>
  <c r="NJ224" i="2"/>
  <c r="NJ225" i="2"/>
  <c r="NJ226" i="2"/>
  <c r="NJ227" i="2"/>
  <c r="NJ228" i="2"/>
  <c r="NI217" i="2"/>
  <c r="NI218" i="2"/>
  <c r="NI219" i="2"/>
  <c r="NI221" i="2"/>
  <c r="NI223" i="2"/>
  <c r="NI224" i="2"/>
  <c r="NI225" i="2"/>
  <c r="NI226" i="2"/>
  <c r="NI227" i="2"/>
  <c r="NI228" i="2"/>
  <c r="NH217" i="2"/>
  <c r="NH218" i="2"/>
  <c r="NH219" i="2"/>
  <c r="NH221" i="2"/>
  <c r="NH223" i="2"/>
  <c r="NH224" i="2"/>
  <c r="NH225" i="2"/>
  <c r="NH226" i="2"/>
  <c r="NH227" i="2"/>
  <c r="NH228" i="2"/>
  <c r="NG217" i="2"/>
  <c r="NG218" i="2"/>
  <c r="NG219" i="2"/>
  <c r="NG221" i="2"/>
  <c r="NG223" i="2"/>
  <c r="NG224" i="2"/>
  <c r="NG225" i="2"/>
  <c r="NG226" i="2"/>
  <c r="NG227" i="2"/>
  <c r="NG228" i="2"/>
  <c r="NF217" i="2"/>
  <c r="NF218" i="2"/>
  <c r="NF219" i="2"/>
  <c r="NF221" i="2"/>
  <c r="NF223" i="2"/>
  <c r="NF224" i="2"/>
  <c r="NF225" i="2"/>
  <c r="NF226" i="2"/>
  <c r="NF227" i="2"/>
  <c r="NF228" i="2"/>
  <c r="NE217" i="2"/>
  <c r="NE218" i="2"/>
  <c r="NE219" i="2"/>
  <c r="NE221" i="2"/>
  <c r="NE223" i="2"/>
  <c r="NE224" i="2"/>
  <c r="NE225" i="2"/>
  <c r="NE226" i="2"/>
  <c r="NE227" i="2"/>
  <c r="NE228" i="2"/>
  <c r="ND217" i="2"/>
  <c r="ND218" i="2"/>
  <c r="ND219" i="2"/>
  <c r="ND221" i="2"/>
  <c r="ND223" i="2"/>
  <c r="ND224" i="2"/>
  <c r="ND225" i="2"/>
  <c r="ND226" i="2"/>
  <c r="ND227" i="2"/>
  <c r="ND228" i="2"/>
  <c r="NC217" i="2"/>
  <c r="NC218" i="2"/>
  <c r="NC219" i="2"/>
  <c r="NC221" i="2"/>
  <c r="NC223" i="2"/>
  <c r="NC224" i="2"/>
  <c r="NC225" i="2"/>
  <c r="NC226" i="2"/>
  <c r="NC227" i="2"/>
  <c r="NC228" i="2"/>
  <c r="NB217" i="2"/>
  <c r="NB218" i="2"/>
  <c r="NB219" i="2"/>
  <c r="NB221" i="2"/>
  <c r="NB223" i="2"/>
  <c r="NB224" i="2"/>
  <c r="NB225" i="2"/>
  <c r="NB226" i="2"/>
  <c r="NB227" i="2"/>
  <c r="NB228" i="2"/>
  <c r="NA217" i="2"/>
  <c r="NA218" i="2"/>
  <c r="NA219" i="2"/>
  <c r="NA221" i="2"/>
  <c r="NA223" i="2"/>
  <c r="NA224" i="2"/>
  <c r="NA225" i="2"/>
  <c r="NA226" i="2"/>
  <c r="NA227" i="2"/>
  <c r="NA228" i="2"/>
  <c r="MZ217" i="2"/>
  <c r="MZ218" i="2"/>
  <c r="MZ219" i="2"/>
  <c r="MZ221" i="2"/>
  <c r="MZ223" i="2"/>
  <c r="MZ224" i="2"/>
  <c r="MZ225" i="2"/>
  <c r="MZ226" i="2"/>
  <c r="MZ227" i="2"/>
  <c r="MZ228" i="2"/>
  <c r="MY217" i="2"/>
  <c r="MY218" i="2"/>
  <c r="MY219" i="2"/>
  <c r="MY221" i="2"/>
  <c r="MY223" i="2"/>
  <c r="MY224" i="2"/>
  <c r="MY225" i="2"/>
  <c r="MY226" i="2"/>
  <c r="MY227" i="2"/>
  <c r="MY228" i="2"/>
  <c r="MX217" i="2"/>
  <c r="MX218" i="2"/>
  <c r="MX219" i="2"/>
  <c r="MX221" i="2"/>
  <c r="MX223" i="2"/>
  <c r="MX224" i="2"/>
  <c r="MX225" i="2"/>
  <c r="MX226" i="2"/>
  <c r="MX227" i="2"/>
  <c r="MX228" i="2"/>
  <c r="MW217" i="2"/>
  <c r="MW218" i="2"/>
  <c r="MW219" i="2"/>
  <c r="MW221" i="2"/>
  <c r="MW223" i="2"/>
  <c r="MW224" i="2"/>
  <c r="MW225" i="2"/>
  <c r="MW226" i="2"/>
  <c r="MW227" i="2"/>
  <c r="MW228" i="2"/>
  <c r="MV217" i="2"/>
  <c r="MV218" i="2"/>
  <c r="MV219" i="2"/>
  <c r="MV221" i="2"/>
  <c r="MV223" i="2"/>
  <c r="MV224" i="2"/>
  <c r="MV225" i="2"/>
  <c r="MV226" i="2"/>
  <c r="MV227" i="2"/>
  <c r="MV228" i="2"/>
  <c r="MU217" i="2"/>
  <c r="MU218" i="2"/>
  <c r="MU219" i="2"/>
  <c r="MU221" i="2"/>
  <c r="MU223" i="2"/>
  <c r="MU224" i="2"/>
  <c r="MU225" i="2"/>
  <c r="MU226" i="2"/>
  <c r="MU227" i="2"/>
  <c r="MU228" i="2"/>
  <c r="MT217" i="2"/>
  <c r="MT218" i="2"/>
  <c r="MT219" i="2"/>
  <c r="MT221" i="2"/>
  <c r="MT223" i="2"/>
  <c r="MT224" i="2"/>
  <c r="MT225" i="2"/>
  <c r="MT226" i="2"/>
  <c r="MT227" i="2"/>
  <c r="MT228" i="2"/>
  <c r="MS217" i="2"/>
  <c r="MS218" i="2"/>
  <c r="MS219" i="2"/>
  <c r="MS221" i="2"/>
  <c r="MS223" i="2"/>
  <c r="MS224" i="2"/>
  <c r="MS225" i="2"/>
  <c r="MS226" i="2"/>
  <c r="MS227" i="2"/>
  <c r="MS228" i="2"/>
  <c r="MR217" i="2"/>
  <c r="MR218" i="2"/>
  <c r="MR219" i="2"/>
  <c r="MR221" i="2"/>
  <c r="MR223" i="2"/>
  <c r="MR224" i="2"/>
  <c r="MR225" i="2"/>
  <c r="MR226" i="2"/>
  <c r="MR227" i="2"/>
  <c r="MR228" i="2"/>
  <c r="MQ217" i="2"/>
  <c r="MQ218" i="2"/>
  <c r="MQ219" i="2"/>
  <c r="MQ221" i="2"/>
  <c r="MQ223" i="2"/>
  <c r="MQ224" i="2"/>
  <c r="MQ225" i="2"/>
  <c r="MQ226" i="2"/>
  <c r="MQ227" i="2"/>
  <c r="MQ228" i="2"/>
  <c r="MP217" i="2"/>
  <c r="MP218" i="2"/>
  <c r="MP219" i="2"/>
  <c r="MP221" i="2"/>
  <c r="MP223" i="2"/>
  <c r="MP224" i="2"/>
  <c r="MP225" i="2"/>
  <c r="MP226" i="2"/>
  <c r="MP227" i="2"/>
  <c r="MP228" i="2"/>
  <c r="MO217" i="2"/>
  <c r="MO218" i="2"/>
  <c r="MO219" i="2"/>
  <c r="MO221" i="2"/>
  <c r="MO223" i="2"/>
  <c r="MO224" i="2"/>
  <c r="MO225" i="2"/>
  <c r="MO226" i="2"/>
  <c r="MO227" i="2"/>
  <c r="MO228" i="2"/>
  <c r="MN217" i="2"/>
  <c r="MN218" i="2"/>
  <c r="MN219" i="2"/>
  <c r="MN221" i="2"/>
  <c r="MN223" i="2"/>
  <c r="MN224" i="2"/>
  <c r="MN225" i="2"/>
  <c r="MN226" i="2"/>
  <c r="MN227" i="2"/>
  <c r="MN228" i="2"/>
  <c r="MM217" i="2"/>
  <c r="MM218" i="2"/>
  <c r="MM219" i="2"/>
  <c r="MM221" i="2"/>
  <c r="MM223" i="2"/>
  <c r="MM224" i="2"/>
  <c r="MM225" i="2"/>
  <c r="MM226" i="2"/>
  <c r="MM227" i="2"/>
  <c r="MM228" i="2"/>
  <c r="ML217" i="2"/>
  <c r="ML218" i="2"/>
  <c r="ML219" i="2"/>
  <c r="ML221" i="2"/>
  <c r="ML223" i="2"/>
  <c r="ML224" i="2"/>
  <c r="ML225" i="2"/>
  <c r="ML226" i="2"/>
  <c r="ML227" i="2"/>
  <c r="ML228" i="2"/>
  <c r="MK217" i="2"/>
  <c r="MK218" i="2"/>
  <c r="MK219" i="2"/>
  <c r="MK221" i="2"/>
  <c r="MK223" i="2"/>
  <c r="MK224" i="2"/>
  <c r="MK225" i="2"/>
  <c r="MK226" i="2"/>
  <c r="MK227" i="2"/>
  <c r="MK228" i="2"/>
  <c r="MJ217" i="2"/>
  <c r="MJ218" i="2"/>
  <c r="MJ219" i="2"/>
  <c r="MJ221" i="2"/>
  <c r="MJ223" i="2"/>
  <c r="MJ224" i="2"/>
  <c r="MJ225" i="2"/>
  <c r="MJ226" i="2"/>
  <c r="MJ227" i="2"/>
  <c r="MJ228" i="2"/>
  <c r="MI217" i="2"/>
  <c r="MI218" i="2"/>
  <c r="MI219" i="2"/>
  <c r="MI221" i="2"/>
  <c r="MI223" i="2"/>
  <c r="MI224" i="2"/>
  <c r="MI225" i="2"/>
  <c r="MI226" i="2"/>
  <c r="MI227" i="2"/>
  <c r="MI228" i="2"/>
  <c r="MH217" i="2"/>
  <c r="MH218" i="2"/>
  <c r="MH219" i="2"/>
  <c r="MH221" i="2"/>
  <c r="MH223" i="2"/>
  <c r="MH224" i="2"/>
  <c r="MH225" i="2"/>
  <c r="MH226" i="2"/>
  <c r="MH227" i="2"/>
  <c r="MH228" i="2"/>
  <c r="MG217" i="2"/>
  <c r="MG218" i="2"/>
  <c r="MG219" i="2"/>
  <c r="MG221" i="2"/>
  <c r="MG223" i="2"/>
  <c r="MG224" i="2"/>
  <c r="MG225" i="2"/>
  <c r="MG226" i="2"/>
  <c r="MG227" i="2"/>
  <c r="MG228" i="2"/>
  <c r="MF217" i="2"/>
  <c r="MF218" i="2"/>
  <c r="MF219" i="2"/>
  <c r="MF221" i="2"/>
  <c r="MF223" i="2"/>
  <c r="MF224" i="2"/>
  <c r="MF225" i="2"/>
  <c r="MF226" i="2"/>
  <c r="MF227" i="2"/>
  <c r="MF228" i="2"/>
  <c r="ME217" i="2"/>
  <c r="ME218" i="2"/>
  <c r="ME219" i="2"/>
  <c r="ME221" i="2"/>
  <c r="ME223" i="2"/>
  <c r="ME224" i="2"/>
  <c r="ME225" i="2"/>
  <c r="ME226" i="2"/>
  <c r="ME227" i="2"/>
  <c r="ME228" i="2"/>
  <c r="MD217" i="2"/>
  <c r="MD218" i="2"/>
  <c r="MD219" i="2"/>
  <c r="MD221" i="2"/>
  <c r="MD223" i="2"/>
  <c r="MD224" i="2"/>
  <c r="MD225" i="2"/>
  <c r="MD226" i="2"/>
  <c r="MD227" i="2"/>
  <c r="MD228" i="2"/>
  <c r="MC217" i="2"/>
  <c r="MC218" i="2"/>
  <c r="MC219" i="2"/>
  <c r="MC221" i="2"/>
  <c r="MC223" i="2"/>
  <c r="MC224" i="2"/>
  <c r="MC225" i="2"/>
  <c r="MC226" i="2"/>
  <c r="MC227" i="2"/>
  <c r="MC228" i="2"/>
  <c r="MB217" i="2"/>
  <c r="MB218" i="2"/>
  <c r="MB219" i="2"/>
  <c r="MB221" i="2"/>
  <c r="MB223" i="2"/>
  <c r="MB224" i="2"/>
  <c r="MB225" i="2"/>
  <c r="MB226" i="2"/>
  <c r="MB227" i="2"/>
  <c r="MB228" i="2"/>
  <c r="MA217" i="2"/>
  <c r="MA218" i="2"/>
  <c r="MA219" i="2"/>
  <c r="MA221" i="2"/>
  <c r="MA223" i="2"/>
  <c r="MA224" i="2"/>
  <c r="MA225" i="2"/>
  <c r="MA226" i="2"/>
  <c r="MA227" i="2"/>
  <c r="MA228" i="2"/>
  <c r="LZ217" i="2"/>
  <c r="LZ218" i="2"/>
  <c r="LZ219" i="2"/>
  <c r="LZ221" i="2"/>
  <c r="LZ223" i="2"/>
  <c r="LZ224" i="2"/>
  <c r="LZ225" i="2"/>
  <c r="LZ226" i="2"/>
  <c r="LZ227" i="2"/>
  <c r="LZ228" i="2"/>
  <c r="LY217" i="2"/>
  <c r="LY218" i="2"/>
  <c r="LY219" i="2"/>
  <c r="LY221" i="2"/>
  <c r="LY223" i="2"/>
  <c r="LY224" i="2"/>
  <c r="LY225" i="2"/>
  <c r="LY226" i="2"/>
  <c r="LY227" i="2"/>
  <c r="LY228" i="2"/>
  <c r="LX217" i="2"/>
  <c r="LX218" i="2"/>
  <c r="LX219" i="2"/>
  <c r="LX221" i="2"/>
  <c r="LX223" i="2"/>
  <c r="LX224" i="2"/>
  <c r="LX225" i="2"/>
  <c r="LX226" i="2"/>
  <c r="LX227" i="2"/>
  <c r="LX228" i="2"/>
  <c r="LW217" i="2"/>
  <c r="LW218" i="2"/>
  <c r="LW219" i="2"/>
  <c r="LW221" i="2"/>
  <c r="LW223" i="2"/>
  <c r="LW224" i="2"/>
  <c r="LW225" i="2"/>
  <c r="LW226" i="2"/>
  <c r="LW227" i="2"/>
  <c r="LW228" i="2"/>
  <c r="LV217" i="2"/>
  <c r="LV218" i="2"/>
  <c r="LV219" i="2"/>
  <c r="LV221" i="2"/>
  <c r="LV223" i="2"/>
  <c r="LV224" i="2"/>
  <c r="LV225" i="2"/>
  <c r="LV226" i="2"/>
  <c r="LV227" i="2"/>
  <c r="LV228" i="2"/>
  <c r="LU217" i="2"/>
  <c r="LU218" i="2"/>
  <c r="LU219" i="2"/>
  <c r="LU221" i="2"/>
  <c r="LU223" i="2"/>
  <c r="LU224" i="2"/>
  <c r="LU225" i="2"/>
  <c r="LU226" i="2"/>
  <c r="LU227" i="2"/>
  <c r="LU228" i="2"/>
  <c r="LT217" i="2"/>
  <c r="LT218" i="2"/>
  <c r="LT219" i="2"/>
  <c r="LT221" i="2"/>
  <c r="LT223" i="2"/>
  <c r="LT224" i="2"/>
  <c r="LT225" i="2"/>
  <c r="LT226" i="2"/>
  <c r="LT227" i="2"/>
  <c r="LT228" i="2"/>
  <c r="LS217" i="2"/>
  <c r="LS218" i="2"/>
  <c r="LS219" i="2"/>
  <c r="LS221" i="2"/>
  <c r="LS223" i="2"/>
  <c r="LS224" i="2"/>
  <c r="LS225" i="2"/>
  <c r="LS226" i="2"/>
  <c r="LS227" i="2"/>
  <c r="LS228" i="2"/>
  <c r="LR217" i="2"/>
  <c r="LR218" i="2"/>
  <c r="LR219" i="2"/>
  <c r="LR221" i="2"/>
  <c r="LR223" i="2"/>
  <c r="LR224" i="2"/>
  <c r="LR225" i="2"/>
  <c r="LR226" i="2"/>
  <c r="LR227" i="2"/>
  <c r="LR228" i="2"/>
  <c r="LQ217" i="2"/>
  <c r="LQ218" i="2"/>
  <c r="LQ219" i="2"/>
  <c r="LQ221" i="2"/>
  <c r="LQ223" i="2"/>
  <c r="LQ224" i="2"/>
  <c r="LQ225" i="2"/>
  <c r="LQ226" i="2"/>
  <c r="LQ227" i="2"/>
  <c r="LQ228" i="2"/>
  <c r="LP217" i="2"/>
  <c r="LP218" i="2"/>
  <c r="LP219" i="2"/>
  <c r="LP221" i="2"/>
  <c r="LP223" i="2"/>
  <c r="LP224" i="2"/>
  <c r="LP225" i="2"/>
  <c r="LP226" i="2"/>
  <c r="LP227" i="2"/>
  <c r="LP228" i="2"/>
  <c r="LO217" i="2"/>
  <c r="LO218" i="2"/>
  <c r="LO219" i="2"/>
  <c r="LO221" i="2"/>
  <c r="LO223" i="2"/>
  <c r="LO224" i="2"/>
  <c r="LO225" i="2"/>
  <c r="LO226" i="2"/>
  <c r="LO227" i="2"/>
  <c r="LO228" i="2"/>
  <c r="LN217" i="2"/>
  <c r="LN218" i="2"/>
  <c r="LN219" i="2"/>
  <c r="LN221" i="2"/>
  <c r="LN223" i="2"/>
  <c r="LN224" i="2"/>
  <c r="LN225" i="2"/>
  <c r="LN226" i="2"/>
  <c r="LN227" i="2"/>
  <c r="LN228" i="2"/>
  <c r="LM217" i="2"/>
  <c r="LM218" i="2"/>
  <c r="LM219" i="2"/>
  <c r="LM221" i="2"/>
  <c r="LM223" i="2"/>
  <c r="LM224" i="2"/>
  <c r="LM225" i="2"/>
  <c r="LM226" i="2"/>
  <c r="LM227" i="2"/>
  <c r="LM228" i="2"/>
  <c r="LL217" i="2"/>
  <c r="LL218" i="2"/>
  <c r="LL219" i="2"/>
  <c r="LL221" i="2"/>
  <c r="LL223" i="2"/>
  <c r="LL224" i="2"/>
  <c r="LL225" i="2"/>
  <c r="LL226" i="2"/>
  <c r="LL227" i="2"/>
  <c r="LL228" i="2"/>
  <c r="LK217" i="2"/>
  <c r="LK218" i="2"/>
  <c r="LK219" i="2"/>
  <c r="LK221" i="2"/>
  <c r="LK223" i="2"/>
  <c r="LK224" i="2"/>
  <c r="LK225" i="2"/>
  <c r="LK226" i="2"/>
  <c r="LK227" i="2"/>
  <c r="LK228" i="2"/>
  <c r="LJ217" i="2"/>
  <c r="LJ218" i="2"/>
  <c r="LJ219" i="2"/>
  <c r="LJ221" i="2"/>
  <c r="LJ223" i="2"/>
  <c r="LJ224" i="2"/>
  <c r="LJ225" i="2"/>
  <c r="LJ226" i="2"/>
  <c r="LJ227" i="2"/>
  <c r="LJ228" i="2"/>
  <c r="LI217" i="2"/>
  <c r="LI218" i="2"/>
  <c r="LI219" i="2"/>
  <c r="LI221" i="2"/>
  <c r="LI223" i="2"/>
  <c r="LI224" i="2"/>
  <c r="LI225" i="2"/>
  <c r="LI226" i="2"/>
  <c r="LI227" i="2"/>
  <c r="LI228" i="2"/>
  <c r="LH217" i="2"/>
  <c r="LH218" i="2"/>
  <c r="LH219" i="2"/>
  <c r="LH221" i="2"/>
  <c r="LH223" i="2"/>
  <c r="LH224" i="2"/>
  <c r="LH225" i="2"/>
  <c r="LH226" i="2"/>
  <c r="LH227" i="2"/>
  <c r="LH228" i="2"/>
  <c r="LG217" i="2"/>
  <c r="LG218" i="2"/>
  <c r="LG219" i="2"/>
  <c r="LG221" i="2"/>
  <c r="LG223" i="2"/>
  <c r="LG224" i="2"/>
  <c r="LG225" i="2"/>
  <c r="LG226" i="2"/>
  <c r="LG227" i="2"/>
  <c r="LG228" i="2"/>
  <c r="LF217" i="2"/>
  <c r="LF218" i="2"/>
  <c r="LF219" i="2"/>
  <c r="LF221" i="2"/>
  <c r="LF223" i="2"/>
  <c r="LF224" i="2"/>
  <c r="LF225" i="2"/>
  <c r="LF226" i="2"/>
  <c r="LF227" i="2"/>
  <c r="LF228" i="2"/>
  <c r="LE217" i="2"/>
  <c r="LE218" i="2"/>
  <c r="LE219" i="2"/>
  <c r="LE221" i="2"/>
  <c r="LE223" i="2"/>
  <c r="LE224" i="2"/>
  <c r="LE225" i="2"/>
  <c r="LE226" i="2"/>
  <c r="LE227" i="2"/>
  <c r="LE228" i="2"/>
  <c r="LD217" i="2"/>
  <c r="LD218" i="2"/>
  <c r="LD219" i="2"/>
  <c r="LD221" i="2"/>
  <c r="LD223" i="2"/>
  <c r="LD224" i="2"/>
  <c r="LD225" i="2"/>
  <c r="LD226" i="2"/>
  <c r="LD227" i="2"/>
  <c r="LD228" i="2"/>
  <c r="LC217" i="2"/>
  <c r="LC218" i="2"/>
  <c r="LC219" i="2"/>
  <c r="LC221" i="2"/>
  <c r="LC223" i="2"/>
  <c r="LC224" i="2"/>
  <c r="LC225" i="2"/>
  <c r="LC226" i="2"/>
  <c r="LC227" i="2"/>
  <c r="LC228" i="2"/>
  <c r="LB217" i="2"/>
  <c r="LB218" i="2"/>
  <c r="LB219" i="2"/>
  <c r="LB221" i="2"/>
  <c r="LB223" i="2"/>
  <c r="LB224" i="2"/>
  <c r="LB225" i="2"/>
  <c r="LB226" i="2"/>
  <c r="LB227" i="2"/>
  <c r="LB228" i="2"/>
  <c r="LA217" i="2"/>
  <c r="LA218" i="2"/>
  <c r="LA219" i="2"/>
  <c r="LA221" i="2"/>
  <c r="LA223" i="2"/>
  <c r="LA224" i="2"/>
  <c r="LA225" i="2"/>
  <c r="LA226" i="2"/>
  <c r="LA227" i="2"/>
  <c r="LA228" i="2"/>
  <c r="KZ217" i="2"/>
  <c r="KZ218" i="2"/>
  <c r="KZ219" i="2"/>
  <c r="KZ221" i="2"/>
  <c r="KZ223" i="2"/>
  <c r="KZ224" i="2"/>
  <c r="KZ225" i="2"/>
  <c r="KZ226" i="2"/>
  <c r="KZ227" i="2"/>
  <c r="KZ228" i="2"/>
  <c r="KY217" i="2"/>
  <c r="KY218" i="2"/>
  <c r="KY219" i="2"/>
  <c r="KY221" i="2"/>
  <c r="KY223" i="2"/>
  <c r="KY224" i="2"/>
  <c r="KY225" i="2"/>
  <c r="KY226" i="2"/>
  <c r="KY227" i="2"/>
  <c r="KY228" i="2"/>
  <c r="KX217" i="2"/>
  <c r="KX218" i="2"/>
  <c r="KX219" i="2"/>
  <c r="KX221" i="2"/>
  <c r="KX223" i="2"/>
  <c r="KX224" i="2"/>
  <c r="KX225" i="2"/>
  <c r="KX226" i="2"/>
  <c r="KX227" i="2"/>
  <c r="KX228" i="2"/>
  <c r="KW217" i="2"/>
  <c r="KW218" i="2"/>
  <c r="KW219" i="2"/>
  <c r="KW221" i="2"/>
  <c r="KW223" i="2"/>
  <c r="KW224" i="2"/>
  <c r="KW225" i="2"/>
  <c r="KW226" i="2"/>
  <c r="KW227" i="2"/>
  <c r="KW228" i="2"/>
  <c r="KV217" i="2"/>
  <c r="KV218" i="2"/>
  <c r="KV219" i="2"/>
  <c r="KV221" i="2"/>
  <c r="KV223" i="2"/>
  <c r="KV224" i="2"/>
  <c r="KV225" i="2"/>
  <c r="KV226" i="2"/>
  <c r="KV227" i="2"/>
  <c r="KV228" i="2"/>
  <c r="KU217" i="2"/>
  <c r="KU218" i="2"/>
  <c r="KU219" i="2"/>
  <c r="KU221" i="2"/>
  <c r="KU223" i="2"/>
  <c r="KU224" i="2"/>
  <c r="KU225" i="2"/>
  <c r="KU226" i="2"/>
  <c r="KU227" i="2"/>
  <c r="KU228" i="2"/>
  <c r="KT217" i="2"/>
  <c r="KT218" i="2"/>
  <c r="KT219" i="2"/>
  <c r="KT221" i="2"/>
  <c r="KT223" i="2"/>
  <c r="KT224" i="2"/>
  <c r="KT225" i="2"/>
  <c r="KT226" i="2"/>
  <c r="KT227" i="2"/>
  <c r="KT228" i="2"/>
  <c r="KS217" i="2"/>
  <c r="KS218" i="2"/>
  <c r="KS219" i="2"/>
  <c r="KS221" i="2"/>
  <c r="KS223" i="2"/>
  <c r="KS224" i="2"/>
  <c r="KS225" i="2"/>
  <c r="KS226" i="2"/>
  <c r="KS227" i="2"/>
  <c r="KS228" i="2"/>
  <c r="KR217" i="2"/>
  <c r="KR218" i="2"/>
  <c r="KR219" i="2"/>
  <c r="KR221" i="2"/>
  <c r="KR223" i="2"/>
  <c r="KR224" i="2"/>
  <c r="KR225" i="2"/>
  <c r="KR226" i="2"/>
  <c r="KR227" i="2"/>
  <c r="KR228" i="2"/>
  <c r="KQ217" i="2"/>
  <c r="KQ218" i="2"/>
  <c r="KQ219" i="2"/>
  <c r="KQ221" i="2"/>
  <c r="KQ223" i="2"/>
  <c r="KQ224" i="2"/>
  <c r="KQ225" i="2"/>
  <c r="KQ226" i="2"/>
  <c r="KQ227" i="2"/>
  <c r="KQ228" i="2"/>
  <c r="KP217" i="2"/>
  <c r="KP218" i="2"/>
  <c r="KP219" i="2"/>
  <c r="KP221" i="2"/>
  <c r="KP223" i="2"/>
  <c r="KP224" i="2"/>
  <c r="KP225" i="2"/>
  <c r="KP226" i="2"/>
  <c r="KP227" i="2"/>
  <c r="KP228" i="2"/>
  <c r="KO217" i="2"/>
  <c r="KO218" i="2"/>
  <c r="KO219" i="2"/>
  <c r="KO221" i="2"/>
  <c r="KO223" i="2"/>
  <c r="KO224" i="2"/>
  <c r="KO225" i="2"/>
  <c r="KO226" i="2"/>
  <c r="KO227" i="2"/>
  <c r="KO228" i="2"/>
  <c r="KN217" i="2"/>
  <c r="KN218" i="2"/>
  <c r="KN219" i="2"/>
  <c r="KN221" i="2"/>
  <c r="KN223" i="2"/>
  <c r="KN224" i="2"/>
  <c r="KN225" i="2"/>
  <c r="KN226" i="2"/>
  <c r="KN227" i="2"/>
  <c r="KN228" i="2"/>
  <c r="KM217" i="2"/>
  <c r="KM218" i="2"/>
  <c r="KM219" i="2"/>
  <c r="KM221" i="2"/>
  <c r="KM223" i="2"/>
  <c r="KM224" i="2"/>
  <c r="KM225" i="2"/>
  <c r="KM226" i="2"/>
  <c r="KM227" i="2"/>
  <c r="KM228" i="2"/>
  <c r="KL217" i="2"/>
  <c r="KL218" i="2"/>
  <c r="KL219" i="2"/>
  <c r="KL221" i="2"/>
  <c r="KL223" i="2"/>
  <c r="KL224" i="2"/>
  <c r="KL225" i="2"/>
  <c r="KL226" i="2"/>
  <c r="KL227" i="2"/>
  <c r="KL228" i="2"/>
  <c r="KK217" i="2"/>
  <c r="KK218" i="2"/>
  <c r="KK219" i="2"/>
  <c r="KK221" i="2"/>
  <c r="KK223" i="2"/>
  <c r="KK224" i="2"/>
  <c r="KK225" i="2"/>
  <c r="KK226" i="2"/>
  <c r="KK227" i="2"/>
  <c r="KK228" i="2"/>
  <c r="KJ217" i="2"/>
  <c r="KJ218" i="2"/>
  <c r="KJ219" i="2"/>
  <c r="KJ221" i="2"/>
  <c r="KJ223" i="2"/>
  <c r="KJ224" i="2"/>
  <c r="KJ225" i="2"/>
  <c r="KJ226" i="2"/>
  <c r="KJ227" i="2"/>
  <c r="KJ228" i="2"/>
  <c r="KI217" i="2"/>
  <c r="KI218" i="2"/>
  <c r="KI219" i="2"/>
  <c r="KI221" i="2"/>
  <c r="KI223" i="2"/>
  <c r="KI224" i="2"/>
  <c r="KI225" i="2"/>
  <c r="KI226" i="2"/>
  <c r="KI227" i="2"/>
  <c r="KI228" i="2"/>
  <c r="KH217" i="2"/>
  <c r="KH218" i="2"/>
  <c r="KH219" i="2"/>
  <c r="KH221" i="2"/>
  <c r="KH223" i="2"/>
  <c r="KH224" i="2"/>
  <c r="KH225" i="2"/>
  <c r="KH226" i="2"/>
  <c r="KH227" i="2"/>
  <c r="KH228" i="2"/>
  <c r="KG217" i="2"/>
  <c r="KG218" i="2"/>
  <c r="KG219" i="2"/>
  <c r="KG221" i="2"/>
  <c r="KG223" i="2"/>
  <c r="KG224" i="2"/>
  <c r="KG225" i="2"/>
  <c r="KG226" i="2"/>
  <c r="KG227" i="2"/>
  <c r="KG228" i="2"/>
  <c r="KF217" i="2"/>
  <c r="KF218" i="2"/>
  <c r="KF219" i="2"/>
  <c r="KF221" i="2"/>
  <c r="KF223" i="2"/>
  <c r="KF224" i="2"/>
  <c r="KF225" i="2"/>
  <c r="KF226" i="2"/>
  <c r="KF227" i="2"/>
  <c r="KF228" i="2"/>
  <c r="KE217" i="2"/>
  <c r="KE218" i="2"/>
  <c r="KE219" i="2"/>
  <c r="KE221" i="2"/>
  <c r="KE223" i="2"/>
  <c r="KE224" i="2"/>
  <c r="KE225" i="2"/>
  <c r="KE226" i="2"/>
  <c r="KE227" i="2"/>
  <c r="KE228" i="2"/>
  <c r="KD217" i="2"/>
  <c r="KD218" i="2"/>
  <c r="KD219" i="2"/>
  <c r="KD221" i="2"/>
  <c r="KD223" i="2"/>
  <c r="KD224" i="2"/>
  <c r="KD225" i="2"/>
  <c r="KD226" i="2"/>
  <c r="KD227" i="2"/>
  <c r="KD228" i="2"/>
  <c r="KC217" i="2"/>
  <c r="KC218" i="2"/>
  <c r="KC219" i="2"/>
  <c r="KC221" i="2"/>
  <c r="KC223" i="2"/>
  <c r="KC224" i="2"/>
  <c r="KC225" i="2"/>
  <c r="KC226" i="2"/>
  <c r="KC227" i="2"/>
  <c r="KC228" i="2"/>
  <c r="KB217" i="2"/>
  <c r="KB218" i="2"/>
  <c r="KB219" i="2"/>
  <c r="KB221" i="2"/>
  <c r="KB223" i="2"/>
  <c r="KB224" i="2"/>
  <c r="KB225" i="2"/>
  <c r="KB226" i="2"/>
  <c r="KB227" i="2"/>
  <c r="KB228" i="2"/>
  <c r="KA217" i="2"/>
  <c r="KA218" i="2"/>
  <c r="KA219" i="2"/>
  <c r="KA221" i="2"/>
  <c r="KA223" i="2"/>
  <c r="KA224" i="2"/>
  <c r="KA225" i="2"/>
  <c r="KA226" i="2"/>
  <c r="KA227" i="2"/>
  <c r="KA228" i="2"/>
  <c r="JZ217" i="2"/>
  <c r="JZ218" i="2"/>
  <c r="JZ219" i="2"/>
  <c r="JZ221" i="2"/>
  <c r="JZ223" i="2"/>
  <c r="JZ224" i="2"/>
  <c r="JZ225" i="2"/>
  <c r="JZ226" i="2"/>
  <c r="JZ227" i="2"/>
  <c r="JZ228" i="2"/>
  <c r="JY217" i="2"/>
  <c r="JY218" i="2"/>
  <c r="JY219" i="2"/>
  <c r="JY221" i="2"/>
  <c r="JY223" i="2"/>
  <c r="JY224" i="2"/>
  <c r="JY225" i="2"/>
  <c r="JY226" i="2"/>
  <c r="JY227" i="2"/>
  <c r="JY228" i="2"/>
  <c r="JX217" i="2"/>
  <c r="JX218" i="2"/>
  <c r="JX219" i="2"/>
  <c r="JX221" i="2"/>
  <c r="JX223" i="2"/>
  <c r="JX224" i="2"/>
  <c r="JX225" i="2"/>
  <c r="JX226" i="2"/>
  <c r="JX227" i="2"/>
  <c r="JX228" i="2"/>
  <c r="JW217" i="2"/>
  <c r="JW218" i="2"/>
  <c r="JW219" i="2"/>
  <c r="JW221" i="2"/>
  <c r="JW223" i="2"/>
  <c r="JW224" i="2"/>
  <c r="JW225" i="2"/>
  <c r="JW226" i="2"/>
  <c r="JW227" i="2"/>
  <c r="JW228" i="2"/>
  <c r="JV217" i="2"/>
  <c r="JV218" i="2"/>
  <c r="JV219" i="2"/>
  <c r="JV221" i="2"/>
  <c r="JV223" i="2"/>
  <c r="JV224" i="2"/>
  <c r="JV225" i="2"/>
  <c r="JV226" i="2"/>
  <c r="JV227" i="2"/>
  <c r="JV228" i="2"/>
  <c r="JU217" i="2"/>
  <c r="JU218" i="2"/>
  <c r="JU219" i="2"/>
  <c r="JU221" i="2"/>
  <c r="JU223" i="2"/>
  <c r="JU224" i="2"/>
  <c r="JU225" i="2"/>
  <c r="JU226" i="2"/>
  <c r="JU227" i="2"/>
  <c r="JU228" i="2"/>
  <c r="JT217" i="2"/>
  <c r="JT218" i="2"/>
  <c r="JT219" i="2"/>
  <c r="JT221" i="2"/>
  <c r="JT223" i="2"/>
  <c r="JT224" i="2"/>
  <c r="JT225" i="2"/>
  <c r="JT226" i="2"/>
  <c r="JT227" i="2"/>
  <c r="JT228" i="2"/>
  <c r="JS217" i="2"/>
  <c r="JS218" i="2"/>
  <c r="JS219" i="2"/>
  <c r="JS221" i="2"/>
  <c r="JS223" i="2"/>
  <c r="JS224" i="2"/>
  <c r="JS225" i="2"/>
  <c r="JS226" i="2"/>
  <c r="JS227" i="2"/>
  <c r="JS228" i="2"/>
  <c r="JR217" i="2"/>
  <c r="JR218" i="2"/>
  <c r="JR219" i="2"/>
  <c r="JR221" i="2"/>
  <c r="JR223" i="2"/>
  <c r="JR224" i="2"/>
  <c r="JR225" i="2"/>
  <c r="JR226" i="2"/>
  <c r="JR227" i="2"/>
  <c r="JR228" i="2"/>
  <c r="JQ217" i="2"/>
  <c r="JQ218" i="2"/>
  <c r="JQ219" i="2"/>
  <c r="JQ221" i="2"/>
  <c r="JQ223" i="2"/>
  <c r="JQ224" i="2"/>
  <c r="JQ225" i="2"/>
  <c r="JQ226" i="2"/>
  <c r="JQ227" i="2"/>
  <c r="JQ228" i="2"/>
  <c r="JP217" i="2"/>
  <c r="JP218" i="2"/>
  <c r="JP219" i="2"/>
  <c r="JP221" i="2"/>
  <c r="JP223" i="2"/>
  <c r="JP224" i="2"/>
  <c r="JP225" i="2"/>
  <c r="JP226" i="2"/>
  <c r="JP227" i="2"/>
  <c r="JP228" i="2"/>
  <c r="JO217" i="2"/>
  <c r="JO218" i="2"/>
  <c r="JO219" i="2"/>
  <c r="JO221" i="2"/>
  <c r="JO223" i="2"/>
  <c r="JO224" i="2"/>
  <c r="JO225" i="2"/>
  <c r="JO226" i="2"/>
  <c r="JO227" i="2"/>
  <c r="JO228" i="2"/>
  <c r="JN217" i="2"/>
  <c r="JN218" i="2"/>
  <c r="JN219" i="2"/>
  <c r="JN221" i="2"/>
  <c r="JN223" i="2"/>
  <c r="JN224" i="2"/>
  <c r="JN225" i="2"/>
  <c r="JN226" i="2"/>
  <c r="JN227" i="2"/>
  <c r="JN228" i="2"/>
  <c r="JM217" i="2"/>
  <c r="JM218" i="2"/>
  <c r="JM219" i="2"/>
  <c r="JM221" i="2"/>
  <c r="JM223" i="2"/>
  <c r="JM224" i="2"/>
  <c r="JM225" i="2"/>
  <c r="JM226" i="2"/>
  <c r="JM227" i="2"/>
  <c r="JM228" i="2"/>
  <c r="JL217" i="2"/>
  <c r="JL218" i="2"/>
  <c r="JL219" i="2"/>
  <c r="JL221" i="2"/>
  <c r="JL223" i="2"/>
  <c r="JL224" i="2"/>
  <c r="JL225" i="2"/>
  <c r="JL226" i="2"/>
  <c r="JL227" i="2"/>
  <c r="JL228" i="2"/>
  <c r="JK217" i="2"/>
  <c r="JK218" i="2"/>
  <c r="JK219" i="2"/>
  <c r="JK221" i="2"/>
  <c r="JK223" i="2"/>
  <c r="JK224" i="2"/>
  <c r="JK225" i="2"/>
  <c r="JK226" i="2"/>
  <c r="JK227" i="2"/>
  <c r="JK228" i="2"/>
  <c r="JJ217" i="2"/>
  <c r="JJ218" i="2"/>
  <c r="JJ219" i="2"/>
  <c r="JJ221" i="2"/>
  <c r="JJ223" i="2"/>
  <c r="JJ224" i="2"/>
  <c r="JJ225" i="2"/>
  <c r="JJ226" i="2"/>
  <c r="JJ227" i="2"/>
  <c r="JJ228" i="2"/>
  <c r="JI217" i="2"/>
  <c r="JI218" i="2"/>
  <c r="JI219" i="2"/>
  <c r="JI221" i="2"/>
  <c r="JI223" i="2"/>
  <c r="JI224" i="2"/>
  <c r="JI225" i="2"/>
  <c r="JI226" i="2"/>
  <c r="JI227" i="2"/>
  <c r="JI228" i="2"/>
  <c r="JH217" i="2"/>
  <c r="JH218" i="2"/>
  <c r="JH219" i="2"/>
  <c r="JH221" i="2"/>
  <c r="JH223" i="2"/>
  <c r="JH224" i="2"/>
  <c r="JH225" i="2"/>
  <c r="JH226" i="2"/>
  <c r="JH227" i="2"/>
  <c r="JH228" i="2"/>
  <c r="JG217" i="2"/>
  <c r="JG218" i="2"/>
  <c r="JG219" i="2"/>
  <c r="JG221" i="2"/>
  <c r="JG223" i="2"/>
  <c r="JG224" i="2"/>
  <c r="JG225" i="2"/>
  <c r="JG226" i="2"/>
  <c r="JG227" i="2"/>
  <c r="JG228" i="2"/>
  <c r="JF217" i="2"/>
  <c r="JF218" i="2"/>
  <c r="JF219" i="2"/>
  <c r="JF221" i="2"/>
  <c r="JF223" i="2"/>
  <c r="JF224" i="2"/>
  <c r="JF225" i="2"/>
  <c r="JF226" i="2"/>
  <c r="JF227" i="2"/>
  <c r="JF228" i="2"/>
  <c r="JE217" i="2"/>
  <c r="JE218" i="2"/>
  <c r="JE219" i="2"/>
  <c r="JE221" i="2"/>
  <c r="JE223" i="2"/>
  <c r="JE224" i="2"/>
  <c r="JE225" i="2"/>
  <c r="JE226" i="2"/>
  <c r="JE227" i="2"/>
  <c r="JE228" i="2"/>
  <c r="JD217" i="2"/>
  <c r="JD218" i="2"/>
  <c r="JD219" i="2"/>
  <c r="JD221" i="2"/>
  <c r="JD223" i="2"/>
  <c r="JD224" i="2"/>
  <c r="JD225" i="2"/>
  <c r="JD226" i="2"/>
  <c r="JD227" i="2"/>
  <c r="JD228" i="2"/>
  <c r="JC217" i="2"/>
  <c r="JC218" i="2"/>
  <c r="JC219" i="2"/>
  <c r="JC221" i="2"/>
  <c r="JC223" i="2"/>
  <c r="JC224" i="2"/>
  <c r="JC225" i="2"/>
  <c r="JC226" i="2"/>
  <c r="JC227" i="2"/>
  <c r="JC228" i="2"/>
  <c r="JB217" i="2"/>
  <c r="JB218" i="2"/>
  <c r="JB219" i="2"/>
  <c r="JB221" i="2"/>
  <c r="JB223" i="2"/>
  <c r="JB224" i="2"/>
  <c r="JB225" i="2"/>
  <c r="JB226" i="2"/>
  <c r="JB227" i="2"/>
  <c r="JB228" i="2"/>
  <c r="JA217" i="2"/>
  <c r="JA218" i="2"/>
  <c r="JA219" i="2"/>
  <c r="JA221" i="2"/>
  <c r="JA223" i="2"/>
  <c r="JA224" i="2"/>
  <c r="JA225" i="2"/>
  <c r="JA226" i="2"/>
  <c r="JA227" i="2"/>
  <c r="JA228" i="2"/>
  <c r="IZ217" i="2"/>
  <c r="IZ218" i="2"/>
  <c r="IZ219" i="2"/>
  <c r="IZ221" i="2"/>
  <c r="IZ223" i="2"/>
  <c r="IZ224" i="2"/>
  <c r="IZ225" i="2"/>
  <c r="IZ226" i="2"/>
  <c r="IZ227" i="2"/>
  <c r="IZ228" i="2"/>
  <c r="IY217" i="2"/>
  <c r="IY218" i="2"/>
  <c r="IY219" i="2"/>
  <c r="IY221" i="2"/>
  <c r="IY223" i="2"/>
  <c r="IY224" i="2"/>
  <c r="IY225" i="2"/>
  <c r="IY226" i="2"/>
  <c r="IY227" i="2"/>
  <c r="IY228" i="2"/>
  <c r="IX217" i="2"/>
  <c r="IX218" i="2"/>
  <c r="IX219" i="2"/>
  <c r="IX221" i="2"/>
  <c r="IX223" i="2"/>
  <c r="IX224" i="2"/>
  <c r="IX225" i="2"/>
  <c r="IX226" i="2"/>
  <c r="IX227" i="2"/>
  <c r="IX228" i="2"/>
  <c r="IW217" i="2"/>
  <c r="IW218" i="2"/>
  <c r="IW219" i="2"/>
  <c r="IW221" i="2"/>
  <c r="IW223" i="2"/>
  <c r="IW224" i="2"/>
  <c r="IW225" i="2"/>
  <c r="IW226" i="2"/>
  <c r="IW227" i="2"/>
  <c r="IW228" i="2"/>
  <c r="IV217" i="2"/>
  <c r="IV218" i="2"/>
  <c r="IV219" i="2"/>
  <c r="IV221" i="2"/>
  <c r="IV223" i="2"/>
  <c r="IV224" i="2"/>
  <c r="IV225" i="2"/>
  <c r="IV226" i="2"/>
  <c r="IV227" i="2"/>
  <c r="IV228" i="2"/>
  <c r="IU217" i="2"/>
  <c r="IU218" i="2"/>
  <c r="IU219" i="2"/>
  <c r="IU221" i="2"/>
  <c r="IU223" i="2"/>
  <c r="IU224" i="2"/>
  <c r="IU225" i="2"/>
  <c r="IU226" i="2"/>
  <c r="IU227" i="2"/>
  <c r="IU228" i="2"/>
  <c r="IT217" i="2"/>
  <c r="IT218" i="2"/>
  <c r="IT219" i="2"/>
  <c r="IT221" i="2"/>
  <c r="IT223" i="2"/>
  <c r="IT224" i="2"/>
  <c r="IT225" i="2"/>
  <c r="IT226" i="2"/>
  <c r="IT227" i="2"/>
  <c r="IT228" i="2"/>
  <c r="IS217" i="2"/>
  <c r="IS218" i="2"/>
  <c r="IS219" i="2"/>
  <c r="IS221" i="2"/>
  <c r="IS223" i="2"/>
  <c r="IS224" i="2"/>
  <c r="IS225" i="2"/>
  <c r="IS226" i="2"/>
  <c r="IS227" i="2"/>
  <c r="IS228" i="2"/>
  <c r="IR217" i="2"/>
  <c r="IR218" i="2"/>
  <c r="IR219" i="2"/>
  <c r="IR221" i="2"/>
  <c r="IR223" i="2"/>
  <c r="IR224" i="2"/>
  <c r="IR225" i="2"/>
  <c r="IR226" i="2"/>
  <c r="IR227" i="2"/>
  <c r="IR228" i="2"/>
  <c r="IQ217" i="2"/>
  <c r="IQ218" i="2"/>
  <c r="IQ219" i="2"/>
  <c r="IQ221" i="2"/>
  <c r="IQ223" i="2"/>
  <c r="IQ224" i="2"/>
  <c r="IQ225" i="2"/>
  <c r="IQ226" i="2"/>
  <c r="IQ227" i="2"/>
  <c r="IQ228" i="2"/>
  <c r="IP217" i="2"/>
  <c r="IP218" i="2"/>
  <c r="IP219" i="2"/>
  <c r="IP221" i="2"/>
  <c r="IP223" i="2"/>
  <c r="IP224" i="2"/>
  <c r="IP225" i="2"/>
  <c r="IP226" i="2"/>
  <c r="IP227" i="2"/>
  <c r="IP228" i="2"/>
  <c r="IO217" i="2"/>
  <c r="IO218" i="2"/>
  <c r="IO219" i="2"/>
  <c r="IO221" i="2"/>
  <c r="IO223" i="2"/>
  <c r="IO224" i="2"/>
  <c r="IO225" i="2"/>
  <c r="IO226" i="2"/>
  <c r="IO227" i="2"/>
  <c r="IO228" i="2"/>
  <c r="IN217" i="2"/>
  <c r="IN218" i="2"/>
  <c r="IN219" i="2"/>
  <c r="IN221" i="2"/>
  <c r="IN223" i="2"/>
  <c r="IN224" i="2"/>
  <c r="IN225" i="2"/>
  <c r="IN226" i="2"/>
  <c r="IN227" i="2"/>
  <c r="IN228" i="2"/>
  <c r="IM217" i="2"/>
  <c r="IM218" i="2"/>
  <c r="IM219" i="2"/>
  <c r="IM221" i="2"/>
  <c r="IM223" i="2"/>
  <c r="IM224" i="2"/>
  <c r="IM225" i="2"/>
  <c r="IM226" i="2"/>
  <c r="IM227" i="2"/>
  <c r="IM228" i="2"/>
  <c r="IL217" i="2"/>
  <c r="IL218" i="2"/>
  <c r="IL219" i="2"/>
  <c r="IL221" i="2"/>
  <c r="IL223" i="2"/>
  <c r="IL224" i="2"/>
  <c r="IL225" i="2"/>
  <c r="IL226" i="2"/>
  <c r="IL227" i="2"/>
  <c r="IL228" i="2"/>
  <c r="IK217" i="2"/>
  <c r="IK218" i="2"/>
  <c r="IK219" i="2"/>
  <c r="IK221" i="2"/>
  <c r="IK223" i="2"/>
  <c r="IK224" i="2"/>
  <c r="IK225" i="2"/>
  <c r="IK226" i="2"/>
  <c r="IK227" i="2"/>
  <c r="IK228" i="2"/>
  <c r="IJ217" i="2"/>
  <c r="IJ218" i="2"/>
  <c r="IJ219" i="2"/>
  <c r="IJ221" i="2"/>
  <c r="IJ223" i="2"/>
  <c r="IJ224" i="2"/>
  <c r="IJ225" i="2"/>
  <c r="IJ226" i="2"/>
  <c r="IJ227" i="2"/>
  <c r="IJ228" i="2"/>
  <c r="II217" i="2"/>
  <c r="II218" i="2"/>
  <c r="II219" i="2"/>
  <c r="II221" i="2"/>
  <c r="II223" i="2"/>
  <c r="II224" i="2"/>
  <c r="II225" i="2"/>
  <c r="II226" i="2"/>
  <c r="II227" i="2"/>
  <c r="II228" i="2"/>
  <c r="IH217" i="2"/>
  <c r="IH218" i="2"/>
  <c r="IH219" i="2"/>
  <c r="IH221" i="2"/>
  <c r="IH223" i="2"/>
  <c r="IH224" i="2"/>
  <c r="IH225" i="2"/>
  <c r="IH226" i="2"/>
  <c r="IH227" i="2"/>
  <c r="IH228" i="2"/>
  <c r="IG217" i="2"/>
  <c r="IG218" i="2"/>
  <c r="IG219" i="2"/>
  <c r="IG221" i="2"/>
  <c r="IG223" i="2"/>
  <c r="IG224" i="2"/>
  <c r="IG225" i="2"/>
  <c r="IG226" i="2"/>
  <c r="IG227" i="2"/>
  <c r="IG228" i="2"/>
  <c r="IF217" i="2"/>
  <c r="IF218" i="2"/>
  <c r="IF219" i="2"/>
  <c r="IF221" i="2"/>
  <c r="IF223" i="2"/>
  <c r="IF224" i="2"/>
  <c r="IF225" i="2"/>
  <c r="IF226" i="2"/>
  <c r="IF227" i="2"/>
  <c r="IF228" i="2"/>
  <c r="IE217" i="2"/>
  <c r="IE218" i="2"/>
  <c r="IE219" i="2"/>
  <c r="IE221" i="2"/>
  <c r="IE223" i="2"/>
  <c r="IE224" i="2"/>
  <c r="IE225" i="2"/>
  <c r="IE226" i="2"/>
  <c r="IE227" i="2"/>
  <c r="IE228" i="2"/>
  <c r="ID217" i="2"/>
  <c r="ID218" i="2"/>
  <c r="ID219" i="2"/>
  <c r="ID221" i="2"/>
  <c r="ID223" i="2"/>
  <c r="ID224" i="2"/>
  <c r="ID225" i="2"/>
  <c r="ID226" i="2"/>
  <c r="ID227" i="2"/>
  <c r="ID228" i="2"/>
  <c r="IC217" i="2"/>
  <c r="IC218" i="2"/>
  <c r="IC219" i="2"/>
  <c r="IC221" i="2"/>
  <c r="IC223" i="2"/>
  <c r="IC224" i="2"/>
  <c r="IC225" i="2"/>
  <c r="IC226" i="2"/>
  <c r="IC227" i="2"/>
  <c r="IC228" i="2"/>
  <c r="IB217" i="2"/>
  <c r="IB218" i="2"/>
  <c r="IB219" i="2"/>
  <c r="IB221" i="2"/>
  <c r="IB223" i="2"/>
  <c r="IB224" i="2"/>
  <c r="IB225" i="2"/>
  <c r="IB226" i="2"/>
  <c r="IB227" i="2"/>
  <c r="IB228" i="2"/>
  <c r="IA217" i="2"/>
  <c r="IA218" i="2"/>
  <c r="IA219" i="2"/>
  <c r="IA221" i="2"/>
  <c r="IA223" i="2"/>
  <c r="IA224" i="2"/>
  <c r="IA225" i="2"/>
  <c r="IA226" i="2"/>
  <c r="IA227" i="2"/>
  <c r="IA228" i="2"/>
  <c r="HZ217" i="2"/>
  <c r="HZ218" i="2"/>
  <c r="HZ219" i="2"/>
  <c r="HZ221" i="2"/>
  <c r="HZ223" i="2"/>
  <c r="HZ224" i="2"/>
  <c r="HZ225" i="2"/>
  <c r="HZ226" i="2"/>
  <c r="HZ227" i="2"/>
  <c r="HZ228" i="2"/>
  <c r="HY217" i="2"/>
  <c r="HY218" i="2"/>
  <c r="HY219" i="2"/>
  <c r="HY221" i="2"/>
  <c r="HY223" i="2"/>
  <c r="HY224" i="2"/>
  <c r="HY225" i="2"/>
  <c r="HY226" i="2"/>
  <c r="HY227" i="2"/>
  <c r="HY228" i="2"/>
  <c r="HX217" i="2"/>
  <c r="HX218" i="2"/>
  <c r="HX219" i="2"/>
  <c r="HX221" i="2"/>
  <c r="HX223" i="2"/>
  <c r="HX224" i="2"/>
  <c r="HX225" i="2"/>
  <c r="HX226" i="2"/>
  <c r="HX227" i="2"/>
  <c r="HX228" i="2"/>
  <c r="HW217" i="2"/>
  <c r="HW218" i="2"/>
  <c r="HW219" i="2"/>
  <c r="HW221" i="2"/>
  <c r="HW223" i="2"/>
  <c r="HW224" i="2"/>
  <c r="HW225" i="2"/>
  <c r="HW226" i="2"/>
  <c r="HW227" i="2"/>
  <c r="HW228" i="2"/>
  <c r="HV217" i="2"/>
  <c r="HV218" i="2"/>
  <c r="HV219" i="2"/>
  <c r="HV221" i="2"/>
  <c r="HV223" i="2"/>
  <c r="HV224" i="2"/>
  <c r="HV225" i="2"/>
  <c r="HV226" i="2"/>
  <c r="HV227" i="2"/>
  <c r="HV228" i="2"/>
  <c r="HU217" i="2"/>
  <c r="HU218" i="2"/>
  <c r="HU219" i="2"/>
  <c r="HU221" i="2"/>
  <c r="HU223" i="2"/>
  <c r="HU224" i="2"/>
  <c r="HU225" i="2"/>
  <c r="HU226" i="2"/>
  <c r="HU227" i="2"/>
  <c r="HU228" i="2"/>
  <c r="HT217" i="2"/>
  <c r="HT218" i="2"/>
  <c r="HT219" i="2"/>
  <c r="HT221" i="2"/>
  <c r="HT223" i="2"/>
  <c r="HT224" i="2"/>
  <c r="HT225" i="2"/>
  <c r="HT226" i="2"/>
  <c r="HT227" i="2"/>
  <c r="HT228" i="2"/>
  <c r="HS217" i="2"/>
  <c r="HS218" i="2"/>
  <c r="HS219" i="2"/>
  <c r="HS221" i="2"/>
  <c r="HS223" i="2"/>
  <c r="HS224" i="2"/>
  <c r="HS225" i="2"/>
  <c r="HS226" i="2"/>
  <c r="HS227" i="2"/>
  <c r="HS228" i="2"/>
  <c r="HR217" i="2"/>
  <c r="HR218" i="2"/>
  <c r="HR219" i="2"/>
  <c r="HR221" i="2"/>
  <c r="HR223" i="2"/>
  <c r="HR224" i="2"/>
  <c r="HR225" i="2"/>
  <c r="HR226" i="2"/>
  <c r="HR227" i="2"/>
  <c r="HR228" i="2"/>
  <c r="HQ217" i="2"/>
  <c r="HQ218" i="2"/>
  <c r="HQ219" i="2"/>
  <c r="HQ221" i="2"/>
  <c r="HQ223" i="2"/>
  <c r="HQ224" i="2"/>
  <c r="HQ225" i="2"/>
  <c r="HQ226" i="2"/>
  <c r="HQ227" i="2"/>
  <c r="HQ228" i="2"/>
  <c r="HP217" i="2"/>
  <c r="HP218" i="2"/>
  <c r="HP219" i="2"/>
  <c r="HP221" i="2"/>
  <c r="HP223" i="2"/>
  <c r="HP224" i="2"/>
  <c r="HP225" i="2"/>
  <c r="HP226" i="2"/>
  <c r="HP227" i="2"/>
  <c r="HP228" i="2"/>
  <c r="HO217" i="2"/>
  <c r="HO218" i="2"/>
  <c r="HO219" i="2"/>
  <c r="HO221" i="2"/>
  <c r="HO223" i="2"/>
  <c r="HO224" i="2"/>
  <c r="HO225" i="2"/>
  <c r="HO226" i="2"/>
  <c r="HO227" i="2"/>
  <c r="HO228" i="2"/>
  <c r="HN217" i="2"/>
  <c r="HN218" i="2"/>
  <c r="HN219" i="2"/>
  <c r="HN221" i="2"/>
  <c r="HN223" i="2"/>
  <c r="HN224" i="2"/>
  <c r="HN225" i="2"/>
  <c r="HN226" i="2"/>
  <c r="HN227" i="2"/>
  <c r="HN228" i="2"/>
  <c r="HM217" i="2"/>
  <c r="HM218" i="2"/>
  <c r="HM219" i="2"/>
  <c r="HM221" i="2"/>
  <c r="HM223" i="2"/>
  <c r="HM224" i="2"/>
  <c r="HM225" i="2"/>
  <c r="HM226" i="2"/>
  <c r="HM227" i="2"/>
  <c r="HM228" i="2"/>
  <c r="HL217" i="2"/>
  <c r="HL218" i="2"/>
  <c r="HL219" i="2"/>
  <c r="HL221" i="2"/>
  <c r="HL223" i="2"/>
  <c r="HL224" i="2"/>
  <c r="HL225" i="2"/>
  <c r="HL226" i="2"/>
  <c r="HL227" i="2"/>
  <c r="HL228" i="2"/>
  <c r="HK217" i="2"/>
  <c r="HK218" i="2"/>
  <c r="HK219" i="2"/>
  <c r="HK221" i="2"/>
  <c r="HK223" i="2"/>
  <c r="HK224" i="2"/>
  <c r="HK225" i="2"/>
  <c r="HK226" i="2"/>
  <c r="HK227" i="2"/>
  <c r="HK228" i="2"/>
  <c r="HJ217" i="2"/>
  <c r="HJ218" i="2"/>
  <c r="HJ219" i="2"/>
  <c r="HJ221" i="2"/>
  <c r="HJ223" i="2"/>
  <c r="HJ224" i="2"/>
  <c r="HJ225" i="2"/>
  <c r="HJ226" i="2"/>
  <c r="HJ227" i="2"/>
  <c r="HJ228" i="2"/>
  <c r="HI217" i="2"/>
  <c r="HI218" i="2"/>
  <c r="HI219" i="2"/>
  <c r="HI221" i="2"/>
  <c r="HI223" i="2"/>
  <c r="HI224" i="2"/>
  <c r="HI225" i="2"/>
  <c r="HI226" i="2"/>
  <c r="HI227" i="2"/>
  <c r="HI228" i="2"/>
  <c r="HH217" i="2"/>
  <c r="HH218" i="2"/>
  <c r="HH219" i="2"/>
  <c r="HH221" i="2"/>
  <c r="HH223" i="2"/>
  <c r="HH224" i="2"/>
  <c r="HH225" i="2"/>
  <c r="HH226" i="2"/>
  <c r="HH227" i="2"/>
  <c r="HH228" i="2"/>
  <c r="HG217" i="2"/>
  <c r="HG218" i="2"/>
  <c r="HG219" i="2"/>
  <c r="HG221" i="2"/>
  <c r="HG223" i="2"/>
  <c r="HG224" i="2"/>
  <c r="HG225" i="2"/>
  <c r="HG226" i="2"/>
  <c r="HG227" i="2"/>
  <c r="HG228" i="2"/>
  <c r="HF217" i="2"/>
  <c r="HF218" i="2"/>
  <c r="HF219" i="2"/>
  <c r="HF221" i="2"/>
  <c r="HF223" i="2"/>
  <c r="HF224" i="2"/>
  <c r="HF225" i="2"/>
  <c r="HF226" i="2"/>
  <c r="HF227" i="2"/>
  <c r="HF228" i="2"/>
  <c r="HE217" i="2"/>
  <c r="HE218" i="2"/>
  <c r="HE219" i="2"/>
  <c r="HE221" i="2"/>
  <c r="HE223" i="2"/>
  <c r="HE224" i="2"/>
  <c r="HE225" i="2"/>
  <c r="HE226" i="2"/>
  <c r="HE227" i="2"/>
  <c r="HE228" i="2"/>
  <c r="HD217" i="2"/>
  <c r="HD218" i="2"/>
  <c r="HD219" i="2"/>
  <c r="HD221" i="2"/>
  <c r="HD223" i="2"/>
  <c r="HD224" i="2"/>
  <c r="HD225" i="2"/>
  <c r="HD226" i="2"/>
  <c r="HD227" i="2"/>
  <c r="HD228" i="2"/>
  <c r="HC217" i="2"/>
  <c r="HC218" i="2"/>
  <c r="HC219" i="2"/>
  <c r="HC221" i="2"/>
  <c r="HC223" i="2"/>
  <c r="HC224" i="2"/>
  <c r="HC225" i="2"/>
  <c r="HC226" i="2"/>
  <c r="HC227" i="2"/>
  <c r="HC228" i="2"/>
  <c r="HB217" i="2"/>
  <c r="HB218" i="2"/>
  <c r="HB219" i="2"/>
  <c r="HB221" i="2"/>
  <c r="HB223" i="2"/>
  <c r="HB224" i="2"/>
  <c r="HB225" i="2"/>
  <c r="HB226" i="2"/>
  <c r="HB227" i="2"/>
  <c r="HB228" i="2"/>
  <c r="HA217" i="2"/>
  <c r="HA218" i="2"/>
  <c r="HA219" i="2"/>
  <c r="HA221" i="2"/>
  <c r="HA223" i="2"/>
  <c r="HA224" i="2"/>
  <c r="HA225" i="2"/>
  <c r="HA226" i="2"/>
  <c r="HA227" i="2"/>
  <c r="HA228" i="2"/>
  <c r="GZ217" i="2"/>
  <c r="GZ218" i="2"/>
  <c r="GZ219" i="2"/>
  <c r="GZ221" i="2"/>
  <c r="GZ223" i="2"/>
  <c r="GZ224" i="2"/>
  <c r="GZ225" i="2"/>
  <c r="GZ226" i="2"/>
  <c r="GZ227" i="2"/>
  <c r="GZ228" i="2"/>
  <c r="GY217" i="2"/>
  <c r="GY218" i="2"/>
  <c r="GY219" i="2"/>
  <c r="GY221" i="2"/>
  <c r="GY223" i="2"/>
  <c r="GY224" i="2"/>
  <c r="GY225" i="2"/>
  <c r="GY226" i="2"/>
  <c r="GY227" i="2"/>
  <c r="GY228" i="2"/>
  <c r="GX217" i="2"/>
  <c r="GX218" i="2"/>
  <c r="GX219" i="2"/>
  <c r="GX221" i="2"/>
  <c r="GX223" i="2"/>
  <c r="GX224" i="2"/>
  <c r="GX225" i="2"/>
  <c r="GX226" i="2"/>
  <c r="GX227" i="2"/>
  <c r="GX228" i="2"/>
  <c r="GW217" i="2"/>
  <c r="GW218" i="2"/>
  <c r="GW219" i="2"/>
  <c r="GW221" i="2"/>
  <c r="GW223" i="2"/>
  <c r="GW224" i="2"/>
  <c r="GW225" i="2"/>
  <c r="GW226" i="2"/>
  <c r="GW227" i="2"/>
  <c r="GW228" i="2"/>
  <c r="GV217" i="2"/>
  <c r="GV218" i="2"/>
  <c r="GV219" i="2"/>
  <c r="GV221" i="2"/>
  <c r="GV223" i="2"/>
  <c r="GV224" i="2"/>
  <c r="GV225" i="2"/>
  <c r="GV226" i="2"/>
  <c r="GV227" i="2"/>
  <c r="GV228" i="2"/>
  <c r="GU217" i="2"/>
  <c r="GU218" i="2"/>
  <c r="GU219" i="2"/>
  <c r="GU221" i="2"/>
  <c r="GU223" i="2"/>
  <c r="GU224" i="2"/>
  <c r="GU225" i="2"/>
  <c r="GU226" i="2"/>
  <c r="GU227" i="2"/>
  <c r="GU228" i="2"/>
  <c r="GT217" i="2"/>
  <c r="GT218" i="2"/>
  <c r="GT219" i="2"/>
  <c r="GT221" i="2"/>
  <c r="GT223" i="2"/>
  <c r="GT224" i="2"/>
  <c r="GT225" i="2"/>
  <c r="GT226" i="2"/>
  <c r="GT227" i="2"/>
  <c r="GT228" i="2"/>
  <c r="GS217" i="2"/>
  <c r="GS218" i="2"/>
  <c r="GS219" i="2"/>
  <c r="GS221" i="2"/>
  <c r="GS223" i="2"/>
  <c r="GS224" i="2"/>
  <c r="GS225" i="2"/>
  <c r="GS226" i="2"/>
  <c r="GS227" i="2"/>
  <c r="GS228" i="2"/>
  <c r="GR217" i="2"/>
  <c r="GR218" i="2"/>
  <c r="GR219" i="2"/>
  <c r="GR221" i="2"/>
  <c r="GR223" i="2"/>
  <c r="GR224" i="2"/>
  <c r="GR225" i="2"/>
  <c r="GR226" i="2"/>
  <c r="GR227" i="2"/>
  <c r="GR228" i="2"/>
  <c r="GQ217" i="2"/>
  <c r="GQ218" i="2"/>
  <c r="GQ219" i="2"/>
  <c r="GQ221" i="2"/>
  <c r="GQ223" i="2"/>
  <c r="GQ224" i="2"/>
  <c r="GQ225" i="2"/>
  <c r="GQ226" i="2"/>
  <c r="GQ227" i="2"/>
  <c r="GQ228" i="2"/>
  <c r="GP217" i="2"/>
  <c r="GP218" i="2"/>
  <c r="GP219" i="2"/>
  <c r="GP221" i="2"/>
  <c r="GP223" i="2"/>
  <c r="GP224" i="2"/>
  <c r="GP225" i="2"/>
  <c r="GP226" i="2"/>
  <c r="GP227" i="2"/>
  <c r="GP228" i="2"/>
  <c r="GO217" i="2"/>
  <c r="GO218" i="2"/>
  <c r="GO219" i="2"/>
  <c r="GO221" i="2"/>
  <c r="GO223" i="2"/>
  <c r="GO224" i="2"/>
  <c r="GO225" i="2"/>
  <c r="GO226" i="2"/>
  <c r="GO227" i="2"/>
  <c r="GO228" i="2"/>
  <c r="GN217" i="2"/>
  <c r="GN218" i="2"/>
  <c r="GN219" i="2"/>
  <c r="GN221" i="2"/>
  <c r="GN223" i="2"/>
  <c r="GN224" i="2"/>
  <c r="GN225" i="2"/>
  <c r="GN226" i="2"/>
  <c r="GN227" i="2"/>
  <c r="GN228" i="2"/>
  <c r="GM217" i="2"/>
  <c r="GM218" i="2"/>
  <c r="GM219" i="2"/>
  <c r="GM221" i="2"/>
  <c r="GM223" i="2"/>
  <c r="GM224" i="2"/>
  <c r="GM225" i="2"/>
  <c r="GM226" i="2"/>
  <c r="GM227" i="2"/>
  <c r="GM228" i="2"/>
  <c r="GL217" i="2"/>
  <c r="GL218" i="2"/>
  <c r="GL219" i="2"/>
  <c r="GL221" i="2"/>
  <c r="GL223" i="2"/>
  <c r="GL224" i="2"/>
  <c r="GL225" i="2"/>
  <c r="GL226" i="2"/>
  <c r="GL227" i="2"/>
  <c r="GL228" i="2"/>
  <c r="GK217" i="2"/>
  <c r="GK218" i="2"/>
  <c r="GK219" i="2"/>
  <c r="GK221" i="2"/>
  <c r="GK223" i="2"/>
  <c r="GK224" i="2"/>
  <c r="GK225" i="2"/>
  <c r="GK226" i="2"/>
  <c r="GK227" i="2"/>
  <c r="GK228" i="2"/>
  <c r="GJ217" i="2"/>
  <c r="GJ218" i="2"/>
  <c r="GJ219" i="2"/>
  <c r="GJ221" i="2"/>
  <c r="GJ223" i="2"/>
  <c r="GJ224" i="2"/>
  <c r="GJ225" i="2"/>
  <c r="GJ226" i="2"/>
  <c r="GJ227" i="2"/>
  <c r="GJ228" i="2"/>
  <c r="GI217" i="2"/>
  <c r="GI218" i="2"/>
  <c r="GI219" i="2"/>
  <c r="GI221" i="2"/>
  <c r="GI223" i="2"/>
  <c r="GI224" i="2"/>
  <c r="GI225" i="2"/>
  <c r="GI226" i="2"/>
  <c r="GI227" i="2"/>
  <c r="GI228" i="2"/>
  <c r="GH217" i="2"/>
  <c r="GH218" i="2"/>
  <c r="GH219" i="2"/>
  <c r="GH221" i="2"/>
  <c r="GH223" i="2"/>
  <c r="GH224" i="2"/>
  <c r="GH225" i="2"/>
  <c r="GH226" i="2"/>
  <c r="GH227" i="2"/>
  <c r="GH228" i="2"/>
  <c r="GG217" i="2"/>
  <c r="GG218" i="2"/>
  <c r="GG219" i="2"/>
  <c r="GG221" i="2"/>
  <c r="GG223" i="2"/>
  <c r="GG224" i="2"/>
  <c r="GG225" i="2"/>
  <c r="GG226" i="2"/>
  <c r="GG227" i="2"/>
  <c r="GG228" i="2"/>
  <c r="GF217" i="2"/>
  <c r="GF218" i="2"/>
  <c r="GF219" i="2"/>
  <c r="GF221" i="2"/>
  <c r="GF223" i="2"/>
  <c r="GF224" i="2"/>
  <c r="GF225" i="2"/>
  <c r="GF226" i="2"/>
  <c r="GF227" i="2"/>
  <c r="GF228" i="2"/>
  <c r="GE217" i="2"/>
  <c r="GE218" i="2"/>
  <c r="GE219" i="2"/>
  <c r="GE221" i="2"/>
  <c r="GE223" i="2"/>
  <c r="GE224" i="2"/>
  <c r="GE225" i="2"/>
  <c r="GE226" i="2"/>
  <c r="GE227" i="2"/>
  <c r="GE228" i="2"/>
  <c r="GD217" i="2"/>
  <c r="GD218" i="2"/>
  <c r="GD219" i="2"/>
  <c r="GD221" i="2"/>
  <c r="GD223" i="2"/>
  <c r="GD224" i="2"/>
  <c r="GD225" i="2"/>
  <c r="GD226" i="2"/>
  <c r="GD227" i="2"/>
  <c r="GD228" i="2"/>
  <c r="GC217" i="2"/>
  <c r="GC218" i="2"/>
  <c r="GC219" i="2"/>
  <c r="GC221" i="2"/>
  <c r="GC223" i="2"/>
  <c r="GC224" i="2"/>
  <c r="GC225" i="2"/>
  <c r="GC226" i="2"/>
  <c r="GC227" i="2"/>
  <c r="GC228" i="2"/>
  <c r="GB217" i="2"/>
  <c r="GB218" i="2"/>
  <c r="GB219" i="2"/>
  <c r="GB221" i="2"/>
  <c r="GB223" i="2"/>
  <c r="GB224" i="2"/>
  <c r="GB225" i="2"/>
  <c r="GB226" i="2"/>
  <c r="GB227" i="2"/>
  <c r="GB228" i="2"/>
  <c r="GA217" i="2"/>
  <c r="GA218" i="2"/>
  <c r="GA219" i="2"/>
  <c r="GA221" i="2"/>
  <c r="GA223" i="2"/>
  <c r="GA224" i="2"/>
  <c r="GA225" i="2"/>
  <c r="GA226" i="2"/>
  <c r="GA227" i="2"/>
  <c r="GA228" i="2"/>
  <c r="FZ217" i="2"/>
  <c r="FZ218" i="2"/>
  <c r="FZ219" i="2"/>
  <c r="FZ221" i="2"/>
  <c r="FZ223" i="2"/>
  <c r="FZ224" i="2"/>
  <c r="FZ225" i="2"/>
  <c r="FZ226" i="2"/>
  <c r="FZ227" i="2"/>
  <c r="FZ228" i="2"/>
  <c r="FY217" i="2"/>
  <c r="FY218" i="2"/>
  <c r="FY219" i="2"/>
  <c r="FY221" i="2"/>
  <c r="FY223" i="2"/>
  <c r="FY224" i="2"/>
  <c r="FY225" i="2"/>
  <c r="FY226" i="2"/>
  <c r="FY227" i="2"/>
  <c r="FY228" i="2"/>
  <c r="FX217" i="2"/>
  <c r="FX218" i="2"/>
  <c r="FX219" i="2"/>
  <c r="FX221" i="2"/>
  <c r="FX223" i="2"/>
  <c r="FX224" i="2"/>
  <c r="FX225" i="2"/>
  <c r="FX226" i="2"/>
  <c r="FX227" i="2"/>
  <c r="FX228" i="2"/>
  <c r="FW217" i="2"/>
  <c r="FW218" i="2"/>
  <c r="FW219" i="2"/>
  <c r="FW221" i="2"/>
  <c r="FW223" i="2"/>
  <c r="FW224" i="2"/>
  <c r="FW225" i="2"/>
  <c r="FW226" i="2"/>
  <c r="FW227" i="2"/>
  <c r="FW228" i="2"/>
  <c r="FV217" i="2"/>
  <c r="FV218" i="2"/>
  <c r="FV219" i="2"/>
  <c r="FV221" i="2"/>
  <c r="FV223" i="2"/>
  <c r="FV224" i="2"/>
  <c r="FV225" i="2"/>
  <c r="FV226" i="2"/>
  <c r="FV227" i="2"/>
  <c r="FV228" i="2"/>
  <c r="FU217" i="2"/>
  <c r="FU218" i="2"/>
  <c r="FU219" i="2"/>
  <c r="FU221" i="2"/>
  <c r="FU223" i="2"/>
  <c r="FU224" i="2"/>
  <c r="FU225" i="2"/>
  <c r="FU226" i="2"/>
  <c r="FU227" i="2"/>
  <c r="FU228" i="2"/>
  <c r="FT217" i="2"/>
  <c r="FT218" i="2"/>
  <c r="FT219" i="2"/>
  <c r="FT221" i="2"/>
  <c r="FT223" i="2"/>
  <c r="FT224" i="2"/>
  <c r="FT225" i="2"/>
  <c r="FT226" i="2"/>
  <c r="FT227" i="2"/>
  <c r="FT228" i="2"/>
  <c r="FS217" i="2"/>
  <c r="FS218" i="2"/>
  <c r="FS219" i="2"/>
  <c r="FS221" i="2"/>
  <c r="FS223" i="2"/>
  <c r="FS224" i="2"/>
  <c r="FS225" i="2"/>
  <c r="FS226" i="2"/>
  <c r="FS227" i="2"/>
  <c r="FS228" i="2"/>
  <c r="FR217" i="2"/>
  <c r="FR218" i="2"/>
  <c r="FR219" i="2"/>
  <c r="FR221" i="2"/>
  <c r="FR223" i="2"/>
  <c r="FR224" i="2"/>
  <c r="FR225" i="2"/>
  <c r="FR226" i="2"/>
  <c r="FR227" i="2"/>
  <c r="FR228" i="2"/>
  <c r="FQ217" i="2"/>
  <c r="FQ218" i="2"/>
  <c r="FQ219" i="2"/>
  <c r="FQ221" i="2"/>
  <c r="FQ223" i="2"/>
  <c r="FQ224" i="2"/>
  <c r="FQ225" i="2"/>
  <c r="FQ226" i="2"/>
  <c r="FQ227" i="2"/>
  <c r="FQ228" i="2"/>
  <c r="FP217" i="2"/>
  <c r="FP218" i="2"/>
  <c r="FP219" i="2"/>
  <c r="FP221" i="2"/>
  <c r="FP223" i="2"/>
  <c r="FP224" i="2"/>
  <c r="FP225" i="2"/>
  <c r="FP226" i="2"/>
  <c r="FP227" i="2"/>
  <c r="FP228" i="2"/>
  <c r="FO217" i="2"/>
  <c r="FO218" i="2"/>
  <c r="FO219" i="2"/>
  <c r="FO221" i="2"/>
  <c r="FO223" i="2"/>
  <c r="FO224" i="2"/>
  <c r="FO225" i="2"/>
  <c r="FO226" i="2"/>
  <c r="FO227" i="2"/>
  <c r="FO228" i="2"/>
  <c r="FN217" i="2"/>
  <c r="FN218" i="2"/>
  <c r="FN219" i="2"/>
  <c r="FN221" i="2"/>
  <c r="FN223" i="2"/>
  <c r="FN224" i="2"/>
  <c r="FN225" i="2"/>
  <c r="FN226" i="2"/>
  <c r="FN227" i="2"/>
  <c r="FN228" i="2"/>
  <c r="FM217" i="2"/>
  <c r="FM218" i="2"/>
  <c r="FM219" i="2"/>
  <c r="FM221" i="2"/>
  <c r="FM223" i="2"/>
  <c r="FM224" i="2"/>
  <c r="FM225" i="2"/>
  <c r="FM226" i="2"/>
  <c r="FM227" i="2"/>
  <c r="FM228" i="2"/>
  <c r="FL217" i="2"/>
  <c r="FL218" i="2"/>
  <c r="FL219" i="2"/>
  <c r="FL221" i="2"/>
  <c r="FL223" i="2"/>
  <c r="FL224" i="2"/>
  <c r="FL225" i="2"/>
  <c r="FL226" i="2"/>
  <c r="FL227" i="2"/>
  <c r="FL228" i="2"/>
  <c r="FK217" i="2"/>
  <c r="FK218" i="2"/>
  <c r="FK219" i="2"/>
  <c r="FK221" i="2"/>
  <c r="FK223" i="2"/>
  <c r="FK224" i="2"/>
  <c r="FK225" i="2"/>
  <c r="FK226" i="2"/>
  <c r="FK227" i="2"/>
  <c r="FK228" i="2"/>
  <c r="FJ217" i="2"/>
  <c r="FJ218" i="2"/>
  <c r="FJ219" i="2"/>
  <c r="FJ221" i="2"/>
  <c r="FJ223" i="2"/>
  <c r="FJ224" i="2"/>
  <c r="FJ225" i="2"/>
  <c r="FJ226" i="2"/>
  <c r="FJ227" i="2"/>
  <c r="FJ228" i="2"/>
  <c r="FI217" i="2"/>
  <c r="FI218" i="2"/>
  <c r="FI219" i="2"/>
  <c r="FI221" i="2"/>
  <c r="FI223" i="2"/>
  <c r="FI224" i="2"/>
  <c r="FI225" i="2"/>
  <c r="FI226" i="2"/>
  <c r="FI227" i="2"/>
  <c r="FI228" i="2"/>
  <c r="FH217" i="2"/>
  <c r="FH218" i="2"/>
  <c r="FH219" i="2"/>
  <c r="FH221" i="2"/>
  <c r="FH223" i="2"/>
  <c r="FH224" i="2"/>
  <c r="FH225" i="2"/>
  <c r="FH226" i="2"/>
  <c r="FH227" i="2"/>
  <c r="FH228" i="2"/>
  <c r="FG217" i="2"/>
  <c r="FG218" i="2"/>
  <c r="FG219" i="2"/>
  <c r="FG221" i="2"/>
  <c r="FG223" i="2"/>
  <c r="FG224" i="2"/>
  <c r="FG225" i="2"/>
  <c r="FG226" i="2"/>
  <c r="FG227" i="2"/>
  <c r="FG228" i="2"/>
  <c r="FF217" i="2"/>
  <c r="FF218" i="2"/>
  <c r="FF219" i="2"/>
  <c r="FF221" i="2"/>
  <c r="FF223" i="2"/>
  <c r="FF224" i="2"/>
  <c r="FF225" i="2"/>
  <c r="FF226" i="2"/>
  <c r="FF227" i="2"/>
  <c r="FF228" i="2"/>
  <c r="FE217" i="2"/>
  <c r="FE218" i="2"/>
  <c r="FE219" i="2"/>
  <c r="FE221" i="2"/>
  <c r="FE223" i="2"/>
  <c r="FE224" i="2"/>
  <c r="FE225" i="2"/>
  <c r="FE226" i="2"/>
  <c r="FE227" i="2"/>
  <c r="FE228" i="2"/>
  <c r="FD217" i="2"/>
  <c r="FD218" i="2"/>
  <c r="FD219" i="2"/>
  <c r="FD221" i="2"/>
  <c r="FD223" i="2"/>
  <c r="FD224" i="2"/>
  <c r="FD225" i="2"/>
  <c r="FD226" i="2"/>
  <c r="FD227" i="2"/>
  <c r="FD228" i="2"/>
  <c r="FC217" i="2"/>
  <c r="FC218" i="2"/>
  <c r="FC219" i="2"/>
  <c r="FC221" i="2"/>
  <c r="FC223" i="2"/>
  <c r="FC224" i="2"/>
  <c r="FC225" i="2"/>
  <c r="FC226" i="2"/>
  <c r="FC227" i="2"/>
  <c r="FC228" i="2"/>
  <c r="FB217" i="2"/>
  <c r="FB218" i="2"/>
  <c r="FB219" i="2"/>
  <c r="FB221" i="2"/>
  <c r="FB223" i="2"/>
  <c r="FB224" i="2"/>
  <c r="FB225" i="2"/>
  <c r="FB226" i="2"/>
  <c r="FB227" i="2"/>
  <c r="FB228" i="2"/>
  <c r="FA217" i="2"/>
  <c r="FA218" i="2"/>
  <c r="FA219" i="2"/>
  <c r="FA221" i="2"/>
  <c r="FA223" i="2"/>
  <c r="FA224" i="2"/>
  <c r="FA225" i="2"/>
  <c r="FA226" i="2"/>
  <c r="FA227" i="2"/>
  <c r="FA228" i="2"/>
  <c r="EZ217" i="2"/>
  <c r="EZ218" i="2"/>
  <c r="EZ219" i="2"/>
  <c r="EZ221" i="2"/>
  <c r="EZ223" i="2"/>
  <c r="EZ224" i="2"/>
  <c r="EZ225" i="2"/>
  <c r="EZ226" i="2"/>
  <c r="EZ227" i="2"/>
  <c r="EZ228" i="2"/>
  <c r="EY217" i="2"/>
  <c r="EY218" i="2"/>
  <c r="EY219" i="2"/>
  <c r="EY221" i="2"/>
  <c r="EY223" i="2"/>
  <c r="EY224" i="2"/>
  <c r="EY225" i="2"/>
  <c r="EY226" i="2"/>
  <c r="EY227" i="2"/>
  <c r="EY228" i="2"/>
  <c r="EX217" i="2"/>
  <c r="EX218" i="2"/>
  <c r="EX219" i="2"/>
  <c r="EX221" i="2"/>
  <c r="EX223" i="2"/>
  <c r="EX224" i="2"/>
  <c r="EX225" i="2"/>
  <c r="EX226" i="2"/>
  <c r="EX227" i="2"/>
  <c r="EX228" i="2"/>
  <c r="EW217" i="2"/>
  <c r="EW218" i="2"/>
  <c r="EW219" i="2"/>
  <c r="EW221" i="2"/>
  <c r="EW223" i="2"/>
  <c r="EW224" i="2"/>
  <c r="EW225" i="2"/>
  <c r="EW226" i="2"/>
  <c r="EW227" i="2"/>
  <c r="EW228" i="2"/>
  <c r="EV217" i="2"/>
  <c r="EV218" i="2"/>
  <c r="EV219" i="2"/>
  <c r="EV221" i="2"/>
  <c r="EV223" i="2"/>
  <c r="EV224" i="2"/>
  <c r="EV225" i="2"/>
  <c r="EV226" i="2"/>
  <c r="EV227" i="2"/>
  <c r="EV228" i="2"/>
  <c r="EU217" i="2"/>
  <c r="EU218" i="2"/>
  <c r="EU219" i="2"/>
  <c r="EU221" i="2"/>
  <c r="EU223" i="2"/>
  <c r="EU224" i="2"/>
  <c r="EU225" i="2"/>
  <c r="EU226" i="2"/>
  <c r="EU227" i="2"/>
  <c r="EU228" i="2"/>
  <c r="ET217" i="2"/>
  <c r="ET218" i="2"/>
  <c r="ET219" i="2"/>
  <c r="ET221" i="2"/>
  <c r="ET223" i="2"/>
  <c r="ET224" i="2"/>
  <c r="ET225" i="2"/>
  <c r="ET226" i="2"/>
  <c r="ET227" i="2"/>
  <c r="ET228" i="2"/>
  <c r="ES217" i="2"/>
  <c r="ES218" i="2"/>
  <c r="ES219" i="2"/>
  <c r="ES221" i="2"/>
  <c r="ES223" i="2"/>
  <c r="ES224" i="2"/>
  <c r="ES225" i="2"/>
  <c r="ES226" i="2"/>
  <c r="ES227" i="2"/>
  <c r="ES228" i="2"/>
  <c r="ER217" i="2"/>
  <c r="ER218" i="2"/>
  <c r="ER219" i="2"/>
  <c r="ER221" i="2"/>
  <c r="ER223" i="2"/>
  <c r="ER224" i="2"/>
  <c r="ER225" i="2"/>
  <c r="ER226" i="2"/>
  <c r="ER227" i="2"/>
  <c r="ER228" i="2"/>
  <c r="EQ217" i="2"/>
  <c r="EQ218" i="2"/>
  <c r="EQ219" i="2"/>
  <c r="EQ221" i="2"/>
  <c r="EQ223" i="2"/>
  <c r="EQ224" i="2"/>
  <c r="EQ225" i="2"/>
  <c r="EQ226" i="2"/>
  <c r="EQ227" i="2"/>
  <c r="EQ228" i="2"/>
  <c r="EP217" i="2"/>
  <c r="EP218" i="2"/>
  <c r="EP219" i="2"/>
  <c r="EP221" i="2"/>
  <c r="EP223" i="2"/>
  <c r="EP224" i="2"/>
  <c r="EP225" i="2"/>
  <c r="EP226" i="2"/>
  <c r="EP227" i="2"/>
  <c r="EP228" i="2"/>
  <c r="EO217" i="2"/>
  <c r="EO218" i="2"/>
  <c r="EO219" i="2"/>
  <c r="EO221" i="2"/>
  <c r="EO223" i="2"/>
  <c r="EO224" i="2"/>
  <c r="EO225" i="2"/>
  <c r="EO226" i="2"/>
  <c r="EO227" i="2"/>
  <c r="EO228" i="2"/>
  <c r="EN217" i="2"/>
  <c r="EN218" i="2"/>
  <c r="EN219" i="2"/>
  <c r="EN221" i="2"/>
  <c r="EN223" i="2"/>
  <c r="EN224" i="2"/>
  <c r="EN225" i="2"/>
  <c r="EN226" i="2"/>
  <c r="EN227" i="2"/>
  <c r="EN228" i="2"/>
  <c r="EM217" i="2"/>
  <c r="EM218" i="2"/>
  <c r="EM219" i="2"/>
  <c r="EM221" i="2"/>
  <c r="EM223" i="2"/>
  <c r="EM224" i="2"/>
  <c r="EM225" i="2"/>
  <c r="EM226" i="2"/>
  <c r="EM227" i="2"/>
  <c r="EM228" i="2"/>
  <c r="EL217" i="2"/>
  <c r="EL218" i="2"/>
  <c r="EL219" i="2"/>
  <c r="EL221" i="2"/>
  <c r="EL223" i="2"/>
  <c r="EL224" i="2"/>
  <c r="EL225" i="2"/>
  <c r="EL226" i="2"/>
  <c r="EL227" i="2"/>
  <c r="EL228" i="2"/>
  <c r="EK217" i="2"/>
  <c r="EK218" i="2"/>
  <c r="EK219" i="2"/>
  <c r="EK221" i="2"/>
  <c r="EK223" i="2"/>
  <c r="EK224" i="2"/>
  <c r="EK225" i="2"/>
  <c r="EK226" i="2"/>
  <c r="EK227" i="2"/>
  <c r="EK228" i="2"/>
  <c r="EJ217" i="2"/>
  <c r="EJ218" i="2"/>
  <c r="EJ219" i="2"/>
  <c r="EJ221" i="2"/>
  <c r="EJ223" i="2"/>
  <c r="EJ224" i="2"/>
  <c r="EJ225" i="2"/>
  <c r="EJ226" i="2"/>
  <c r="EJ227" i="2"/>
  <c r="EJ228" i="2"/>
  <c r="EI217" i="2"/>
  <c r="EI218" i="2"/>
  <c r="EI219" i="2"/>
  <c r="EI221" i="2"/>
  <c r="EI223" i="2"/>
  <c r="EI224" i="2"/>
  <c r="EI225" i="2"/>
  <c r="EI226" i="2"/>
  <c r="EI227" i="2"/>
  <c r="EI228" i="2"/>
  <c r="EH217" i="2"/>
  <c r="EH218" i="2"/>
  <c r="EH219" i="2"/>
  <c r="EH221" i="2"/>
  <c r="EH223" i="2"/>
  <c r="EH224" i="2"/>
  <c r="EH225" i="2"/>
  <c r="EH226" i="2"/>
  <c r="EH227" i="2"/>
  <c r="EH228" i="2"/>
  <c r="EG217" i="2"/>
  <c r="EG218" i="2"/>
  <c r="EG219" i="2"/>
  <c r="EG221" i="2"/>
  <c r="EG223" i="2"/>
  <c r="EG224" i="2"/>
  <c r="EG225" i="2"/>
  <c r="EG226" i="2"/>
  <c r="EG227" i="2"/>
  <c r="EG228" i="2"/>
  <c r="EF217" i="2"/>
  <c r="EF218" i="2"/>
  <c r="EF219" i="2"/>
  <c r="EF221" i="2"/>
  <c r="EF223" i="2"/>
  <c r="EF224" i="2"/>
  <c r="EF225" i="2"/>
  <c r="EF226" i="2"/>
  <c r="EF227" i="2"/>
  <c r="EF228" i="2"/>
  <c r="A227" i="2"/>
  <c r="A226" i="2"/>
  <c r="A225" i="2"/>
  <c r="A224" i="2"/>
  <c r="A221" i="2"/>
  <c r="A220" i="2"/>
  <c r="A219" i="2"/>
  <c r="A218" i="2"/>
  <c r="A216" i="2"/>
  <c r="NK201" i="2"/>
  <c r="NK202" i="2"/>
  <c r="NK203" i="2"/>
  <c r="NK205" i="2"/>
  <c r="NK207" i="2"/>
  <c r="NK208" i="2"/>
  <c r="NK209" i="2"/>
  <c r="NK210" i="2"/>
  <c r="NK211" i="2"/>
  <c r="NK212" i="2"/>
  <c r="NJ201" i="2"/>
  <c r="NJ202" i="2"/>
  <c r="NJ203" i="2"/>
  <c r="NJ205" i="2"/>
  <c r="NJ207" i="2"/>
  <c r="NJ208" i="2"/>
  <c r="NJ209" i="2"/>
  <c r="NJ210" i="2"/>
  <c r="NJ211" i="2"/>
  <c r="NJ212" i="2"/>
  <c r="NI201" i="2"/>
  <c r="NI202" i="2"/>
  <c r="NI203" i="2"/>
  <c r="NI205" i="2"/>
  <c r="NI207" i="2"/>
  <c r="NI208" i="2"/>
  <c r="NI209" i="2"/>
  <c r="NI210" i="2"/>
  <c r="NI211" i="2"/>
  <c r="NI212" i="2"/>
  <c r="NH201" i="2"/>
  <c r="NH202" i="2"/>
  <c r="NH203" i="2"/>
  <c r="NH205" i="2"/>
  <c r="NH207" i="2"/>
  <c r="NH208" i="2"/>
  <c r="NH209" i="2"/>
  <c r="NH210" i="2"/>
  <c r="NH211" i="2"/>
  <c r="NH212" i="2"/>
  <c r="NG201" i="2"/>
  <c r="NG202" i="2"/>
  <c r="NG203" i="2"/>
  <c r="NG205" i="2"/>
  <c r="NG207" i="2"/>
  <c r="NG208" i="2"/>
  <c r="NG209" i="2"/>
  <c r="NG210" i="2"/>
  <c r="NG211" i="2"/>
  <c r="NG212" i="2"/>
  <c r="NF201" i="2"/>
  <c r="NF202" i="2"/>
  <c r="NF203" i="2"/>
  <c r="NF205" i="2"/>
  <c r="NF207" i="2"/>
  <c r="NF208" i="2"/>
  <c r="NF209" i="2"/>
  <c r="NF210" i="2"/>
  <c r="NF211" i="2"/>
  <c r="NF212" i="2"/>
  <c r="NE201" i="2"/>
  <c r="NE202" i="2"/>
  <c r="NE203" i="2"/>
  <c r="NE205" i="2"/>
  <c r="NE207" i="2"/>
  <c r="NE208" i="2"/>
  <c r="NE209" i="2"/>
  <c r="NE210" i="2"/>
  <c r="NE211" i="2"/>
  <c r="NE212" i="2"/>
  <c r="ND201" i="2"/>
  <c r="ND202" i="2"/>
  <c r="ND203" i="2"/>
  <c r="ND205" i="2"/>
  <c r="ND207" i="2"/>
  <c r="ND208" i="2"/>
  <c r="ND209" i="2"/>
  <c r="ND210" i="2"/>
  <c r="ND211" i="2"/>
  <c r="ND212" i="2"/>
  <c r="NC201" i="2"/>
  <c r="NC202" i="2"/>
  <c r="NC203" i="2"/>
  <c r="NC205" i="2"/>
  <c r="NC207" i="2"/>
  <c r="NC208" i="2"/>
  <c r="NC209" i="2"/>
  <c r="NC210" i="2"/>
  <c r="NC211" i="2"/>
  <c r="NC212" i="2"/>
  <c r="NB201" i="2"/>
  <c r="NB202" i="2"/>
  <c r="NB203" i="2"/>
  <c r="NB205" i="2"/>
  <c r="NB207" i="2"/>
  <c r="NB208" i="2"/>
  <c r="NB209" i="2"/>
  <c r="NB210" i="2"/>
  <c r="NB211" i="2"/>
  <c r="NB212" i="2"/>
  <c r="NA201" i="2"/>
  <c r="NA202" i="2"/>
  <c r="NA203" i="2"/>
  <c r="NA205" i="2"/>
  <c r="NA207" i="2"/>
  <c r="NA208" i="2"/>
  <c r="NA209" i="2"/>
  <c r="NA210" i="2"/>
  <c r="NA211" i="2"/>
  <c r="NA212" i="2"/>
  <c r="MZ201" i="2"/>
  <c r="MZ202" i="2"/>
  <c r="MZ203" i="2"/>
  <c r="MZ205" i="2"/>
  <c r="MZ207" i="2"/>
  <c r="MZ208" i="2"/>
  <c r="MZ209" i="2"/>
  <c r="MZ210" i="2"/>
  <c r="MZ211" i="2"/>
  <c r="MZ212" i="2"/>
  <c r="MY201" i="2"/>
  <c r="MY202" i="2"/>
  <c r="MY203" i="2"/>
  <c r="MY205" i="2"/>
  <c r="MY207" i="2"/>
  <c r="MY208" i="2"/>
  <c r="MY209" i="2"/>
  <c r="MY210" i="2"/>
  <c r="MY211" i="2"/>
  <c r="MY212" i="2"/>
  <c r="MX201" i="2"/>
  <c r="MX202" i="2"/>
  <c r="MX203" i="2"/>
  <c r="MX205" i="2"/>
  <c r="MX207" i="2"/>
  <c r="MX208" i="2"/>
  <c r="MX209" i="2"/>
  <c r="MX210" i="2"/>
  <c r="MX211" i="2"/>
  <c r="MX212" i="2"/>
  <c r="MW201" i="2"/>
  <c r="MW202" i="2"/>
  <c r="MW203" i="2"/>
  <c r="MW205" i="2"/>
  <c r="MW207" i="2"/>
  <c r="MW208" i="2"/>
  <c r="MW209" i="2"/>
  <c r="MW210" i="2"/>
  <c r="MW211" i="2"/>
  <c r="MW212" i="2"/>
  <c r="MV201" i="2"/>
  <c r="MV202" i="2"/>
  <c r="MV203" i="2"/>
  <c r="MV205" i="2"/>
  <c r="MV207" i="2"/>
  <c r="MV208" i="2"/>
  <c r="MV209" i="2"/>
  <c r="MV210" i="2"/>
  <c r="MV211" i="2"/>
  <c r="MV212" i="2"/>
  <c r="MU201" i="2"/>
  <c r="MU202" i="2"/>
  <c r="MU203" i="2"/>
  <c r="MU205" i="2"/>
  <c r="MU207" i="2"/>
  <c r="MU208" i="2"/>
  <c r="MU209" i="2"/>
  <c r="MU210" i="2"/>
  <c r="MU211" i="2"/>
  <c r="MU212" i="2"/>
  <c r="MT201" i="2"/>
  <c r="MT202" i="2"/>
  <c r="MT203" i="2"/>
  <c r="MT205" i="2"/>
  <c r="MT207" i="2"/>
  <c r="MT208" i="2"/>
  <c r="MT209" i="2"/>
  <c r="MT210" i="2"/>
  <c r="MT211" i="2"/>
  <c r="MT212" i="2"/>
  <c r="MS201" i="2"/>
  <c r="MS202" i="2"/>
  <c r="MS203" i="2"/>
  <c r="MS205" i="2"/>
  <c r="MS207" i="2"/>
  <c r="MS208" i="2"/>
  <c r="MS209" i="2"/>
  <c r="MS210" i="2"/>
  <c r="MS211" i="2"/>
  <c r="MS212" i="2"/>
  <c r="MR201" i="2"/>
  <c r="MR202" i="2"/>
  <c r="MR203" i="2"/>
  <c r="MR205" i="2"/>
  <c r="MR207" i="2"/>
  <c r="MR208" i="2"/>
  <c r="MR209" i="2"/>
  <c r="MR210" i="2"/>
  <c r="MR211" i="2"/>
  <c r="MR212" i="2"/>
  <c r="MQ201" i="2"/>
  <c r="MQ202" i="2"/>
  <c r="MQ203" i="2"/>
  <c r="MQ205" i="2"/>
  <c r="MQ207" i="2"/>
  <c r="MQ208" i="2"/>
  <c r="MQ209" i="2"/>
  <c r="MQ210" i="2"/>
  <c r="MQ211" i="2"/>
  <c r="MQ212" i="2"/>
  <c r="MP201" i="2"/>
  <c r="MP202" i="2"/>
  <c r="MP203" i="2"/>
  <c r="MP205" i="2"/>
  <c r="MP207" i="2"/>
  <c r="MP208" i="2"/>
  <c r="MP209" i="2"/>
  <c r="MP210" i="2"/>
  <c r="MP211" i="2"/>
  <c r="MP212" i="2"/>
  <c r="MO201" i="2"/>
  <c r="MO202" i="2"/>
  <c r="MO203" i="2"/>
  <c r="MO205" i="2"/>
  <c r="MO207" i="2"/>
  <c r="MO208" i="2"/>
  <c r="MO209" i="2"/>
  <c r="MO210" i="2"/>
  <c r="MO211" i="2"/>
  <c r="MO212" i="2"/>
  <c r="MN201" i="2"/>
  <c r="MN202" i="2"/>
  <c r="MN203" i="2"/>
  <c r="MN205" i="2"/>
  <c r="MN207" i="2"/>
  <c r="MN208" i="2"/>
  <c r="MN209" i="2"/>
  <c r="MN210" i="2"/>
  <c r="MN211" i="2"/>
  <c r="MN212" i="2"/>
  <c r="MM201" i="2"/>
  <c r="MM202" i="2"/>
  <c r="MM203" i="2"/>
  <c r="MM205" i="2"/>
  <c r="MM207" i="2"/>
  <c r="MM208" i="2"/>
  <c r="MM209" i="2"/>
  <c r="MM210" i="2"/>
  <c r="MM211" i="2"/>
  <c r="MM212" i="2"/>
  <c r="ML201" i="2"/>
  <c r="ML202" i="2"/>
  <c r="ML203" i="2"/>
  <c r="ML205" i="2"/>
  <c r="ML207" i="2"/>
  <c r="ML208" i="2"/>
  <c r="ML209" i="2"/>
  <c r="ML210" i="2"/>
  <c r="ML211" i="2"/>
  <c r="ML212" i="2"/>
  <c r="MK201" i="2"/>
  <c r="MK202" i="2"/>
  <c r="MK203" i="2"/>
  <c r="MK205" i="2"/>
  <c r="MK207" i="2"/>
  <c r="MK208" i="2"/>
  <c r="MK209" i="2"/>
  <c r="MK210" i="2"/>
  <c r="MK211" i="2"/>
  <c r="MK212" i="2"/>
  <c r="MJ201" i="2"/>
  <c r="MJ202" i="2"/>
  <c r="MJ203" i="2"/>
  <c r="MJ205" i="2"/>
  <c r="MJ207" i="2"/>
  <c r="MJ208" i="2"/>
  <c r="MJ209" i="2"/>
  <c r="MJ210" i="2"/>
  <c r="MJ211" i="2"/>
  <c r="MJ212" i="2"/>
  <c r="MI201" i="2"/>
  <c r="MI202" i="2"/>
  <c r="MI203" i="2"/>
  <c r="MI205" i="2"/>
  <c r="MI207" i="2"/>
  <c r="MI208" i="2"/>
  <c r="MI209" i="2"/>
  <c r="MI210" i="2"/>
  <c r="MI211" i="2"/>
  <c r="MI212" i="2"/>
  <c r="MH201" i="2"/>
  <c r="MH202" i="2"/>
  <c r="MH203" i="2"/>
  <c r="MH205" i="2"/>
  <c r="MH207" i="2"/>
  <c r="MH208" i="2"/>
  <c r="MH209" i="2"/>
  <c r="MH210" i="2"/>
  <c r="MH211" i="2"/>
  <c r="MH212" i="2"/>
  <c r="MG201" i="2"/>
  <c r="MG202" i="2"/>
  <c r="MG203" i="2"/>
  <c r="MG205" i="2"/>
  <c r="MG207" i="2"/>
  <c r="MG208" i="2"/>
  <c r="MG209" i="2"/>
  <c r="MG210" i="2"/>
  <c r="MG211" i="2"/>
  <c r="MG212" i="2"/>
  <c r="MF201" i="2"/>
  <c r="MF202" i="2"/>
  <c r="MF203" i="2"/>
  <c r="MF205" i="2"/>
  <c r="MF207" i="2"/>
  <c r="MF208" i="2"/>
  <c r="MF209" i="2"/>
  <c r="MF210" i="2"/>
  <c r="MF211" i="2"/>
  <c r="MF212" i="2"/>
  <c r="ME201" i="2"/>
  <c r="ME202" i="2"/>
  <c r="ME203" i="2"/>
  <c r="ME205" i="2"/>
  <c r="ME207" i="2"/>
  <c r="ME208" i="2"/>
  <c r="ME209" i="2"/>
  <c r="ME210" i="2"/>
  <c r="ME211" i="2"/>
  <c r="ME212" i="2"/>
  <c r="MD201" i="2"/>
  <c r="MD202" i="2"/>
  <c r="MD203" i="2"/>
  <c r="MD205" i="2"/>
  <c r="MD207" i="2"/>
  <c r="MD208" i="2"/>
  <c r="MD209" i="2"/>
  <c r="MD210" i="2"/>
  <c r="MD211" i="2"/>
  <c r="MD212" i="2"/>
  <c r="MC201" i="2"/>
  <c r="MC202" i="2"/>
  <c r="MC203" i="2"/>
  <c r="MC205" i="2"/>
  <c r="MC207" i="2"/>
  <c r="MC208" i="2"/>
  <c r="MC209" i="2"/>
  <c r="MC210" i="2"/>
  <c r="MC211" i="2"/>
  <c r="MC212" i="2"/>
  <c r="MB201" i="2"/>
  <c r="MB202" i="2"/>
  <c r="MB203" i="2"/>
  <c r="MB205" i="2"/>
  <c r="MB207" i="2"/>
  <c r="MB208" i="2"/>
  <c r="MB209" i="2"/>
  <c r="MB210" i="2"/>
  <c r="MB211" i="2"/>
  <c r="MB212" i="2"/>
  <c r="MA201" i="2"/>
  <c r="MA202" i="2"/>
  <c r="MA203" i="2"/>
  <c r="MA205" i="2"/>
  <c r="MA207" i="2"/>
  <c r="MA208" i="2"/>
  <c r="MA209" i="2"/>
  <c r="MA210" i="2"/>
  <c r="MA211" i="2"/>
  <c r="MA212" i="2"/>
  <c r="LZ201" i="2"/>
  <c r="LZ202" i="2"/>
  <c r="LZ203" i="2"/>
  <c r="LZ205" i="2"/>
  <c r="LZ207" i="2"/>
  <c r="LZ208" i="2"/>
  <c r="LZ209" i="2"/>
  <c r="LZ210" i="2"/>
  <c r="LZ211" i="2"/>
  <c r="LZ212" i="2"/>
  <c r="LY201" i="2"/>
  <c r="LY202" i="2"/>
  <c r="LY203" i="2"/>
  <c r="LY205" i="2"/>
  <c r="LY207" i="2"/>
  <c r="LY208" i="2"/>
  <c r="LY209" i="2"/>
  <c r="LY210" i="2"/>
  <c r="LY211" i="2"/>
  <c r="LY212" i="2"/>
  <c r="LX201" i="2"/>
  <c r="LX202" i="2"/>
  <c r="LX203" i="2"/>
  <c r="LX205" i="2"/>
  <c r="LX207" i="2"/>
  <c r="LX208" i="2"/>
  <c r="LX209" i="2"/>
  <c r="LX210" i="2"/>
  <c r="LX211" i="2"/>
  <c r="LX212" i="2"/>
  <c r="LW201" i="2"/>
  <c r="LW202" i="2"/>
  <c r="LW203" i="2"/>
  <c r="LW205" i="2"/>
  <c r="LW207" i="2"/>
  <c r="LW208" i="2"/>
  <c r="LW209" i="2"/>
  <c r="LW210" i="2"/>
  <c r="LW211" i="2"/>
  <c r="LW212" i="2"/>
  <c r="LV201" i="2"/>
  <c r="LV202" i="2"/>
  <c r="LV203" i="2"/>
  <c r="LV205" i="2"/>
  <c r="LV207" i="2"/>
  <c r="LV208" i="2"/>
  <c r="LV209" i="2"/>
  <c r="LV210" i="2"/>
  <c r="LV211" i="2"/>
  <c r="LV212" i="2"/>
  <c r="LU201" i="2"/>
  <c r="LU202" i="2"/>
  <c r="LU203" i="2"/>
  <c r="LU205" i="2"/>
  <c r="LU207" i="2"/>
  <c r="LU208" i="2"/>
  <c r="LU209" i="2"/>
  <c r="LU210" i="2"/>
  <c r="LU211" i="2"/>
  <c r="LU212" i="2"/>
  <c r="LT201" i="2"/>
  <c r="LT202" i="2"/>
  <c r="LT203" i="2"/>
  <c r="LT205" i="2"/>
  <c r="LT207" i="2"/>
  <c r="LT208" i="2"/>
  <c r="LT209" i="2"/>
  <c r="LT210" i="2"/>
  <c r="LT211" i="2"/>
  <c r="LT212" i="2"/>
  <c r="LS201" i="2"/>
  <c r="LS202" i="2"/>
  <c r="LS203" i="2"/>
  <c r="LS205" i="2"/>
  <c r="LS207" i="2"/>
  <c r="LS208" i="2"/>
  <c r="LS209" i="2"/>
  <c r="LS210" i="2"/>
  <c r="LS211" i="2"/>
  <c r="LS212" i="2"/>
  <c r="LR201" i="2"/>
  <c r="LR202" i="2"/>
  <c r="LR203" i="2"/>
  <c r="LR205" i="2"/>
  <c r="LR207" i="2"/>
  <c r="LR208" i="2"/>
  <c r="LR209" i="2"/>
  <c r="LR210" i="2"/>
  <c r="LR211" i="2"/>
  <c r="LR212" i="2"/>
  <c r="LQ201" i="2"/>
  <c r="LQ202" i="2"/>
  <c r="LQ203" i="2"/>
  <c r="LQ205" i="2"/>
  <c r="LQ207" i="2"/>
  <c r="LQ208" i="2"/>
  <c r="LQ209" i="2"/>
  <c r="LQ210" i="2"/>
  <c r="LQ211" i="2"/>
  <c r="LQ212" i="2"/>
  <c r="LP201" i="2"/>
  <c r="LP202" i="2"/>
  <c r="LP203" i="2"/>
  <c r="LP205" i="2"/>
  <c r="LP207" i="2"/>
  <c r="LP208" i="2"/>
  <c r="LP209" i="2"/>
  <c r="LP210" i="2"/>
  <c r="LP211" i="2"/>
  <c r="LP212" i="2"/>
  <c r="LO201" i="2"/>
  <c r="LO202" i="2"/>
  <c r="LO203" i="2"/>
  <c r="LO205" i="2"/>
  <c r="LO207" i="2"/>
  <c r="LO208" i="2"/>
  <c r="LO209" i="2"/>
  <c r="LO210" i="2"/>
  <c r="LO211" i="2"/>
  <c r="LO212" i="2"/>
  <c r="LN201" i="2"/>
  <c r="LN202" i="2"/>
  <c r="LN203" i="2"/>
  <c r="LN205" i="2"/>
  <c r="LN207" i="2"/>
  <c r="LN208" i="2"/>
  <c r="LN209" i="2"/>
  <c r="LN210" i="2"/>
  <c r="LN211" i="2"/>
  <c r="LN212" i="2"/>
  <c r="LM201" i="2"/>
  <c r="LM202" i="2"/>
  <c r="LM203" i="2"/>
  <c r="LM205" i="2"/>
  <c r="LM207" i="2"/>
  <c r="LM208" i="2"/>
  <c r="LM209" i="2"/>
  <c r="LM210" i="2"/>
  <c r="LM211" i="2"/>
  <c r="LM212" i="2"/>
  <c r="LL201" i="2"/>
  <c r="LL202" i="2"/>
  <c r="LL203" i="2"/>
  <c r="LL205" i="2"/>
  <c r="LL207" i="2"/>
  <c r="LL208" i="2"/>
  <c r="LL209" i="2"/>
  <c r="LL210" i="2"/>
  <c r="LL211" i="2"/>
  <c r="LL212" i="2"/>
  <c r="LK201" i="2"/>
  <c r="LK202" i="2"/>
  <c r="LK203" i="2"/>
  <c r="LK205" i="2"/>
  <c r="LK207" i="2"/>
  <c r="LK208" i="2"/>
  <c r="LK209" i="2"/>
  <c r="LK210" i="2"/>
  <c r="LK211" i="2"/>
  <c r="LK212" i="2"/>
  <c r="LJ201" i="2"/>
  <c r="LJ202" i="2"/>
  <c r="LJ203" i="2"/>
  <c r="LJ205" i="2"/>
  <c r="LJ207" i="2"/>
  <c r="LJ208" i="2"/>
  <c r="LJ209" i="2"/>
  <c r="LJ210" i="2"/>
  <c r="LJ211" i="2"/>
  <c r="LJ212" i="2"/>
  <c r="LI201" i="2"/>
  <c r="LI202" i="2"/>
  <c r="LI203" i="2"/>
  <c r="LI205" i="2"/>
  <c r="LI207" i="2"/>
  <c r="LI208" i="2"/>
  <c r="LI209" i="2"/>
  <c r="LI210" i="2"/>
  <c r="LI211" i="2"/>
  <c r="LI212" i="2"/>
  <c r="LH201" i="2"/>
  <c r="LH202" i="2"/>
  <c r="LH203" i="2"/>
  <c r="LH205" i="2"/>
  <c r="LH207" i="2"/>
  <c r="LH208" i="2"/>
  <c r="LH209" i="2"/>
  <c r="LH210" i="2"/>
  <c r="LH211" i="2"/>
  <c r="LH212" i="2"/>
  <c r="LG201" i="2"/>
  <c r="LG202" i="2"/>
  <c r="LG203" i="2"/>
  <c r="LG205" i="2"/>
  <c r="LG207" i="2"/>
  <c r="LG208" i="2"/>
  <c r="LG209" i="2"/>
  <c r="LG210" i="2"/>
  <c r="LG211" i="2"/>
  <c r="LG212" i="2"/>
  <c r="LF201" i="2"/>
  <c r="LF202" i="2"/>
  <c r="LF203" i="2"/>
  <c r="LF205" i="2"/>
  <c r="LF207" i="2"/>
  <c r="LF208" i="2"/>
  <c r="LF209" i="2"/>
  <c r="LF210" i="2"/>
  <c r="LF211" i="2"/>
  <c r="LF212" i="2"/>
  <c r="LE201" i="2"/>
  <c r="LE202" i="2"/>
  <c r="LE203" i="2"/>
  <c r="LE205" i="2"/>
  <c r="LE207" i="2"/>
  <c r="LE208" i="2"/>
  <c r="LE209" i="2"/>
  <c r="LE210" i="2"/>
  <c r="LE211" i="2"/>
  <c r="LE212" i="2"/>
  <c r="LD201" i="2"/>
  <c r="LD202" i="2"/>
  <c r="LD203" i="2"/>
  <c r="LD205" i="2"/>
  <c r="LD207" i="2"/>
  <c r="LD208" i="2"/>
  <c r="LD209" i="2"/>
  <c r="LD210" i="2"/>
  <c r="LD211" i="2"/>
  <c r="LD212" i="2"/>
  <c r="LC201" i="2"/>
  <c r="LC202" i="2"/>
  <c r="LC203" i="2"/>
  <c r="LC205" i="2"/>
  <c r="LC207" i="2"/>
  <c r="LC208" i="2"/>
  <c r="LC209" i="2"/>
  <c r="LC210" i="2"/>
  <c r="LC211" i="2"/>
  <c r="LC212" i="2"/>
  <c r="LB201" i="2"/>
  <c r="LB202" i="2"/>
  <c r="LB203" i="2"/>
  <c r="LB205" i="2"/>
  <c r="LB207" i="2"/>
  <c r="LB208" i="2"/>
  <c r="LB209" i="2"/>
  <c r="LB210" i="2"/>
  <c r="LB211" i="2"/>
  <c r="LB212" i="2"/>
  <c r="LA201" i="2"/>
  <c r="LA202" i="2"/>
  <c r="LA203" i="2"/>
  <c r="LA205" i="2"/>
  <c r="LA207" i="2"/>
  <c r="LA208" i="2"/>
  <c r="LA209" i="2"/>
  <c r="LA210" i="2"/>
  <c r="LA211" i="2"/>
  <c r="LA212" i="2"/>
  <c r="KZ201" i="2"/>
  <c r="KZ202" i="2"/>
  <c r="KZ203" i="2"/>
  <c r="KZ205" i="2"/>
  <c r="KZ207" i="2"/>
  <c r="KZ208" i="2"/>
  <c r="KZ209" i="2"/>
  <c r="KZ210" i="2"/>
  <c r="KZ211" i="2"/>
  <c r="KZ212" i="2"/>
  <c r="KY201" i="2"/>
  <c r="KY202" i="2"/>
  <c r="KY203" i="2"/>
  <c r="KY205" i="2"/>
  <c r="KY207" i="2"/>
  <c r="KY208" i="2"/>
  <c r="KY209" i="2"/>
  <c r="KY210" i="2"/>
  <c r="KY211" i="2"/>
  <c r="KY212" i="2"/>
  <c r="KX201" i="2"/>
  <c r="KX202" i="2"/>
  <c r="KX203" i="2"/>
  <c r="KX205" i="2"/>
  <c r="KX207" i="2"/>
  <c r="KX208" i="2"/>
  <c r="KX209" i="2"/>
  <c r="KX210" i="2"/>
  <c r="KX211" i="2"/>
  <c r="KX212" i="2"/>
  <c r="KW201" i="2"/>
  <c r="KW202" i="2"/>
  <c r="KW203" i="2"/>
  <c r="KW205" i="2"/>
  <c r="KW207" i="2"/>
  <c r="KW208" i="2"/>
  <c r="KW209" i="2"/>
  <c r="KW210" i="2"/>
  <c r="KW211" i="2"/>
  <c r="KW212" i="2"/>
  <c r="KV201" i="2"/>
  <c r="KV202" i="2"/>
  <c r="KV203" i="2"/>
  <c r="KV205" i="2"/>
  <c r="KV207" i="2"/>
  <c r="KV208" i="2"/>
  <c r="KV209" i="2"/>
  <c r="KV210" i="2"/>
  <c r="KV211" i="2"/>
  <c r="KV212" i="2"/>
  <c r="KU201" i="2"/>
  <c r="KU202" i="2"/>
  <c r="KU203" i="2"/>
  <c r="KU205" i="2"/>
  <c r="KU207" i="2"/>
  <c r="KU208" i="2"/>
  <c r="KU209" i="2"/>
  <c r="KU210" i="2"/>
  <c r="KU211" i="2"/>
  <c r="KU212" i="2"/>
  <c r="KT201" i="2"/>
  <c r="KT202" i="2"/>
  <c r="KT203" i="2"/>
  <c r="KT205" i="2"/>
  <c r="KT207" i="2"/>
  <c r="KT208" i="2"/>
  <c r="KT209" i="2"/>
  <c r="KT210" i="2"/>
  <c r="KT211" i="2"/>
  <c r="KT212" i="2"/>
  <c r="KS201" i="2"/>
  <c r="KS202" i="2"/>
  <c r="KS203" i="2"/>
  <c r="KS205" i="2"/>
  <c r="KS207" i="2"/>
  <c r="KS208" i="2"/>
  <c r="KS209" i="2"/>
  <c r="KS210" i="2"/>
  <c r="KS211" i="2"/>
  <c r="KS212" i="2"/>
  <c r="KR201" i="2"/>
  <c r="KR202" i="2"/>
  <c r="KR203" i="2"/>
  <c r="KR205" i="2"/>
  <c r="KR207" i="2"/>
  <c r="KR208" i="2"/>
  <c r="KR209" i="2"/>
  <c r="KR210" i="2"/>
  <c r="KR211" i="2"/>
  <c r="KR212" i="2"/>
  <c r="KQ201" i="2"/>
  <c r="KQ202" i="2"/>
  <c r="KQ203" i="2"/>
  <c r="KQ205" i="2"/>
  <c r="KQ207" i="2"/>
  <c r="KQ208" i="2"/>
  <c r="KQ209" i="2"/>
  <c r="KQ210" i="2"/>
  <c r="KQ211" i="2"/>
  <c r="KQ212" i="2"/>
  <c r="KP201" i="2"/>
  <c r="KP202" i="2"/>
  <c r="KP203" i="2"/>
  <c r="KP205" i="2"/>
  <c r="KP207" i="2"/>
  <c r="KP208" i="2"/>
  <c r="KP209" i="2"/>
  <c r="KP210" i="2"/>
  <c r="KP211" i="2"/>
  <c r="KP212" i="2"/>
  <c r="KO201" i="2"/>
  <c r="KO202" i="2"/>
  <c r="KO203" i="2"/>
  <c r="KO205" i="2"/>
  <c r="KO207" i="2"/>
  <c r="KO208" i="2"/>
  <c r="KO209" i="2"/>
  <c r="KO210" i="2"/>
  <c r="KO211" i="2"/>
  <c r="KO212" i="2"/>
  <c r="KN201" i="2"/>
  <c r="KN202" i="2"/>
  <c r="KN203" i="2"/>
  <c r="KN205" i="2"/>
  <c r="KN207" i="2"/>
  <c r="KN208" i="2"/>
  <c r="KN209" i="2"/>
  <c r="KN210" i="2"/>
  <c r="KN211" i="2"/>
  <c r="KN212" i="2"/>
  <c r="KM201" i="2"/>
  <c r="KM202" i="2"/>
  <c r="KM203" i="2"/>
  <c r="KM205" i="2"/>
  <c r="KM207" i="2"/>
  <c r="KM208" i="2"/>
  <c r="KM209" i="2"/>
  <c r="KM210" i="2"/>
  <c r="KM211" i="2"/>
  <c r="KM212" i="2"/>
  <c r="KL201" i="2"/>
  <c r="KL202" i="2"/>
  <c r="KL203" i="2"/>
  <c r="KL205" i="2"/>
  <c r="KL207" i="2"/>
  <c r="KL208" i="2"/>
  <c r="KL209" i="2"/>
  <c r="KL210" i="2"/>
  <c r="KL211" i="2"/>
  <c r="KL212" i="2"/>
  <c r="KK201" i="2"/>
  <c r="KK202" i="2"/>
  <c r="KK203" i="2"/>
  <c r="KK205" i="2"/>
  <c r="KK207" i="2"/>
  <c r="KK208" i="2"/>
  <c r="KK209" i="2"/>
  <c r="KK210" i="2"/>
  <c r="KK211" i="2"/>
  <c r="KK212" i="2"/>
  <c r="KJ201" i="2"/>
  <c r="KJ202" i="2"/>
  <c r="KJ203" i="2"/>
  <c r="KJ205" i="2"/>
  <c r="KJ207" i="2"/>
  <c r="KJ208" i="2"/>
  <c r="KJ209" i="2"/>
  <c r="KJ210" i="2"/>
  <c r="KJ211" i="2"/>
  <c r="KJ212" i="2"/>
  <c r="KI201" i="2"/>
  <c r="KI202" i="2"/>
  <c r="KI203" i="2"/>
  <c r="KI205" i="2"/>
  <c r="KI207" i="2"/>
  <c r="KI208" i="2"/>
  <c r="KI209" i="2"/>
  <c r="KI210" i="2"/>
  <c r="KI211" i="2"/>
  <c r="KI212" i="2"/>
  <c r="KH201" i="2"/>
  <c r="KH202" i="2"/>
  <c r="KH203" i="2"/>
  <c r="KH205" i="2"/>
  <c r="KH207" i="2"/>
  <c r="KH208" i="2"/>
  <c r="KH209" i="2"/>
  <c r="KH210" i="2"/>
  <c r="KH211" i="2"/>
  <c r="KH212" i="2"/>
  <c r="KG201" i="2"/>
  <c r="KG202" i="2"/>
  <c r="KG203" i="2"/>
  <c r="KG205" i="2"/>
  <c r="KG207" i="2"/>
  <c r="KG208" i="2"/>
  <c r="KG209" i="2"/>
  <c r="KG210" i="2"/>
  <c r="KG211" i="2"/>
  <c r="KG212" i="2"/>
  <c r="KF201" i="2"/>
  <c r="KF202" i="2"/>
  <c r="KF203" i="2"/>
  <c r="KF205" i="2"/>
  <c r="KF207" i="2"/>
  <c r="KF208" i="2"/>
  <c r="KF209" i="2"/>
  <c r="KF210" i="2"/>
  <c r="KF211" i="2"/>
  <c r="KF212" i="2"/>
  <c r="KE201" i="2"/>
  <c r="KE202" i="2"/>
  <c r="KE203" i="2"/>
  <c r="KE205" i="2"/>
  <c r="KE207" i="2"/>
  <c r="KE208" i="2"/>
  <c r="KE209" i="2"/>
  <c r="KE210" i="2"/>
  <c r="KE211" i="2"/>
  <c r="KE212" i="2"/>
  <c r="KD201" i="2"/>
  <c r="KD202" i="2"/>
  <c r="KD203" i="2"/>
  <c r="KD205" i="2"/>
  <c r="KD207" i="2"/>
  <c r="KD208" i="2"/>
  <c r="KD209" i="2"/>
  <c r="KD210" i="2"/>
  <c r="KD211" i="2"/>
  <c r="KD212" i="2"/>
  <c r="KC201" i="2"/>
  <c r="KC202" i="2"/>
  <c r="KC203" i="2"/>
  <c r="KC205" i="2"/>
  <c r="KC207" i="2"/>
  <c r="KC208" i="2"/>
  <c r="KC209" i="2"/>
  <c r="KC210" i="2"/>
  <c r="KC211" i="2"/>
  <c r="KC212" i="2"/>
  <c r="KB201" i="2"/>
  <c r="KB202" i="2"/>
  <c r="KB203" i="2"/>
  <c r="KB205" i="2"/>
  <c r="KB207" i="2"/>
  <c r="KB208" i="2"/>
  <c r="KB209" i="2"/>
  <c r="KB210" i="2"/>
  <c r="KB211" i="2"/>
  <c r="KB212" i="2"/>
  <c r="KA201" i="2"/>
  <c r="KA202" i="2"/>
  <c r="KA203" i="2"/>
  <c r="KA205" i="2"/>
  <c r="KA207" i="2"/>
  <c r="KA208" i="2"/>
  <c r="KA209" i="2"/>
  <c r="KA210" i="2"/>
  <c r="KA211" i="2"/>
  <c r="KA212" i="2"/>
  <c r="JZ201" i="2"/>
  <c r="JZ202" i="2"/>
  <c r="JZ203" i="2"/>
  <c r="JZ205" i="2"/>
  <c r="JZ207" i="2"/>
  <c r="JZ208" i="2"/>
  <c r="JZ209" i="2"/>
  <c r="JZ210" i="2"/>
  <c r="JZ211" i="2"/>
  <c r="JZ212" i="2"/>
  <c r="JY201" i="2"/>
  <c r="JY202" i="2"/>
  <c r="JY203" i="2"/>
  <c r="JY205" i="2"/>
  <c r="JY207" i="2"/>
  <c r="JY208" i="2"/>
  <c r="JY209" i="2"/>
  <c r="JY210" i="2"/>
  <c r="JY211" i="2"/>
  <c r="JY212" i="2"/>
  <c r="JX201" i="2"/>
  <c r="JX202" i="2"/>
  <c r="JX203" i="2"/>
  <c r="JX205" i="2"/>
  <c r="JX207" i="2"/>
  <c r="JX208" i="2"/>
  <c r="JX209" i="2"/>
  <c r="JX210" i="2"/>
  <c r="JX211" i="2"/>
  <c r="JX212" i="2"/>
  <c r="JW201" i="2"/>
  <c r="JW202" i="2"/>
  <c r="JW203" i="2"/>
  <c r="JW205" i="2"/>
  <c r="JW207" i="2"/>
  <c r="JW208" i="2"/>
  <c r="JW209" i="2"/>
  <c r="JW210" i="2"/>
  <c r="JW211" i="2"/>
  <c r="JW212" i="2"/>
  <c r="JV201" i="2"/>
  <c r="JV202" i="2"/>
  <c r="JV203" i="2"/>
  <c r="JV205" i="2"/>
  <c r="JV207" i="2"/>
  <c r="JV208" i="2"/>
  <c r="JV209" i="2"/>
  <c r="JV210" i="2"/>
  <c r="JV211" i="2"/>
  <c r="JV212" i="2"/>
  <c r="JU201" i="2"/>
  <c r="JU202" i="2"/>
  <c r="JU203" i="2"/>
  <c r="JU205" i="2"/>
  <c r="JU207" i="2"/>
  <c r="JU208" i="2"/>
  <c r="JU209" i="2"/>
  <c r="JU210" i="2"/>
  <c r="JU211" i="2"/>
  <c r="JU212" i="2"/>
  <c r="JT201" i="2"/>
  <c r="JT202" i="2"/>
  <c r="JT203" i="2"/>
  <c r="JT205" i="2"/>
  <c r="JT207" i="2"/>
  <c r="JT208" i="2"/>
  <c r="JT209" i="2"/>
  <c r="JT210" i="2"/>
  <c r="JT211" i="2"/>
  <c r="JT212" i="2"/>
  <c r="JS201" i="2"/>
  <c r="JS202" i="2"/>
  <c r="JS203" i="2"/>
  <c r="JS205" i="2"/>
  <c r="JS207" i="2"/>
  <c r="JS208" i="2"/>
  <c r="JS209" i="2"/>
  <c r="JS210" i="2"/>
  <c r="JS211" i="2"/>
  <c r="JS212" i="2"/>
  <c r="JR201" i="2"/>
  <c r="JR202" i="2"/>
  <c r="JR203" i="2"/>
  <c r="JR205" i="2"/>
  <c r="JR207" i="2"/>
  <c r="JR208" i="2"/>
  <c r="JR209" i="2"/>
  <c r="JR210" i="2"/>
  <c r="JR211" i="2"/>
  <c r="JR212" i="2"/>
  <c r="JQ201" i="2"/>
  <c r="JQ202" i="2"/>
  <c r="JQ203" i="2"/>
  <c r="JQ205" i="2"/>
  <c r="JQ207" i="2"/>
  <c r="JQ208" i="2"/>
  <c r="JQ209" i="2"/>
  <c r="JQ210" i="2"/>
  <c r="JQ211" i="2"/>
  <c r="JQ212" i="2"/>
  <c r="JP201" i="2"/>
  <c r="JP202" i="2"/>
  <c r="JP203" i="2"/>
  <c r="JP205" i="2"/>
  <c r="JP207" i="2"/>
  <c r="JP208" i="2"/>
  <c r="JP209" i="2"/>
  <c r="JP210" i="2"/>
  <c r="JP211" i="2"/>
  <c r="JP212" i="2"/>
  <c r="JO201" i="2"/>
  <c r="JO202" i="2"/>
  <c r="JO203" i="2"/>
  <c r="JO205" i="2"/>
  <c r="JO207" i="2"/>
  <c r="JO208" i="2"/>
  <c r="JO209" i="2"/>
  <c r="JO210" i="2"/>
  <c r="JO211" i="2"/>
  <c r="JO212" i="2"/>
  <c r="JN201" i="2"/>
  <c r="JN202" i="2"/>
  <c r="JN203" i="2"/>
  <c r="JN205" i="2"/>
  <c r="JN207" i="2"/>
  <c r="JN208" i="2"/>
  <c r="JN209" i="2"/>
  <c r="JN210" i="2"/>
  <c r="JN211" i="2"/>
  <c r="JN212" i="2"/>
  <c r="JM201" i="2"/>
  <c r="JM202" i="2"/>
  <c r="JM203" i="2"/>
  <c r="JM205" i="2"/>
  <c r="JM207" i="2"/>
  <c r="JM208" i="2"/>
  <c r="JM209" i="2"/>
  <c r="JM210" i="2"/>
  <c r="JM211" i="2"/>
  <c r="JM212" i="2"/>
  <c r="JL201" i="2"/>
  <c r="JL202" i="2"/>
  <c r="JL203" i="2"/>
  <c r="JL205" i="2"/>
  <c r="JL207" i="2"/>
  <c r="JL208" i="2"/>
  <c r="JL209" i="2"/>
  <c r="JL210" i="2"/>
  <c r="JL211" i="2"/>
  <c r="JL212" i="2"/>
  <c r="JK201" i="2"/>
  <c r="JK202" i="2"/>
  <c r="JK203" i="2"/>
  <c r="JK205" i="2"/>
  <c r="JK207" i="2"/>
  <c r="JK208" i="2"/>
  <c r="JK209" i="2"/>
  <c r="JK210" i="2"/>
  <c r="JK211" i="2"/>
  <c r="JK212" i="2"/>
  <c r="JJ201" i="2"/>
  <c r="JJ202" i="2"/>
  <c r="JJ203" i="2"/>
  <c r="JJ205" i="2"/>
  <c r="JJ207" i="2"/>
  <c r="JJ208" i="2"/>
  <c r="JJ209" i="2"/>
  <c r="JJ210" i="2"/>
  <c r="JJ211" i="2"/>
  <c r="JJ212" i="2"/>
  <c r="JI201" i="2"/>
  <c r="JI202" i="2"/>
  <c r="JI203" i="2"/>
  <c r="JI205" i="2"/>
  <c r="JI207" i="2"/>
  <c r="JI208" i="2"/>
  <c r="JI209" i="2"/>
  <c r="JI210" i="2"/>
  <c r="JI211" i="2"/>
  <c r="JI212" i="2"/>
  <c r="JH201" i="2"/>
  <c r="JH202" i="2"/>
  <c r="JH203" i="2"/>
  <c r="JH205" i="2"/>
  <c r="JH207" i="2"/>
  <c r="JH208" i="2"/>
  <c r="JH209" i="2"/>
  <c r="JH210" i="2"/>
  <c r="JH211" i="2"/>
  <c r="JH212" i="2"/>
  <c r="JG201" i="2"/>
  <c r="JG202" i="2"/>
  <c r="JG203" i="2"/>
  <c r="JG205" i="2"/>
  <c r="JG207" i="2"/>
  <c r="JG208" i="2"/>
  <c r="JG209" i="2"/>
  <c r="JG210" i="2"/>
  <c r="JG211" i="2"/>
  <c r="JG212" i="2"/>
  <c r="JF201" i="2"/>
  <c r="JF202" i="2"/>
  <c r="JF203" i="2"/>
  <c r="JF205" i="2"/>
  <c r="JF207" i="2"/>
  <c r="JF208" i="2"/>
  <c r="JF209" i="2"/>
  <c r="JF210" i="2"/>
  <c r="JF211" i="2"/>
  <c r="JF212" i="2"/>
  <c r="JE201" i="2"/>
  <c r="JE202" i="2"/>
  <c r="JE203" i="2"/>
  <c r="JE205" i="2"/>
  <c r="JE207" i="2"/>
  <c r="JE208" i="2"/>
  <c r="JE209" i="2"/>
  <c r="JE210" i="2"/>
  <c r="JE211" i="2"/>
  <c r="JE212" i="2"/>
  <c r="JD201" i="2"/>
  <c r="JD202" i="2"/>
  <c r="JD203" i="2"/>
  <c r="JD205" i="2"/>
  <c r="JD207" i="2"/>
  <c r="JD208" i="2"/>
  <c r="JD209" i="2"/>
  <c r="JD210" i="2"/>
  <c r="JD211" i="2"/>
  <c r="JD212" i="2"/>
  <c r="JC201" i="2"/>
  <c r="JC202" i="2"/>
  <c r="JC203" i="2"/>
  <c r="JC205" i="2"/>
  <c r="JC207" i="2"/>
  <c r="JC208" i="2"/>
  <c r="JC209" i="2"/>
  <c r="JC210" i="2"/>
  <c r="JC211" i="2"/>
  <c r="JC212" i="2"/>
  <c r="JB201" i="2"/>
  <c r="JB202" i="2"/>
  <c r="JB203" i="2"/>
  <c r="JB205" i="2"/>
  <c r="JB207" i="2"/>
  <c r="JB208" i="2"/>
  <c r="JB209" i="2"/>
  <c r="JB210" i="2"/>
  <c r="JB211" i="2"/>
  <c r="JB212" i="2"/>
  <c r="JA201" i="2"/>
  <c r="JA202" i="2"/>
  <c r="JA203" i="2"/>
  <c r="JA205" i="2"/>
  <c r="JA207" i="2"/>
  <c r="JA208" i="2"/>
  <c r="JA209" i="2"/>
  <c r="JA210" i="2"/>
  <c r="JA211" i="2"/>
  <c r="JA212" i="2"/>
  <c r="IZ201" i="2"/>
  <c r="IZ202" i="2"/>
  <c r="IZ203" i="2"/>
  <c r="IZ205" i="2"/>
  <c r="IZ207" i="2"/>
  <c r="IZ208" i="2"/>
  <c r="IZ209" i="2"/>
  <c r="IZ210" i="2"/>
  <c r="IZ211" i="2"/>
  <c r="IZ212" i="2"/>
  <c r="IY201" i="2"/>
  <c r="IY202" i="2"/>
  <c r="IY203" i="2"/>
  <c r="IY205" i="2"/>
  <c r="IY207" i="2"/>
  <c r="IY208" i="2"/>
  <c r="IY209" i="2"/>
  <c r="IY210" i="2"/>
  <c r="IY211" i="2"/>
  <c r="IY212" i="2"/>
  <c r="IX201" i="2"/>
  <c r="IX202" i="2"/>
  <c r="IX203" i="2"/>
  <c r="IX205" i="2"/>
  <c r="IX207" i="2"/>
  <c r="IX208" i="2"/>
  <c r="IX209" i="2"/>
  <c r="IX210" i="2"/>
  <c r="IX211" i="2"/>
  <c r="IX212" i="2"/>
  <c r="IW201" i="2"/>
  <c r="IW202" i="2"/>
  <c r="IW203" i="2"/>
  <c r="IW205" i="2"/>
  <c r="IW207" i="2"/>
  <c r="IW208" i="2"/>
  <c r="IW209" i="2"/>
  <c r="IW210" i="2"/>
  <c r="IW211" i="2"/>
  <c r="IW212" i="2"/>
  <c r="IV201" i="2"/>
  <c r="IV202" i="2"/>
  <c r="IV203" i="2"/>
  <c r="IV205" i="2"/>
  <c r="IV207" i="2"/>
  <c r="IV208" i="2"/>
  <c r="IV209" i="2"/>
  <c r="IV210" i="2"/>
  <c r="IV211" i="2"/>
  <c r="IV212" i="2"/>
  <c r="IU201" i="2"/>
  <c r="IU202" i="2"/>
  <c r="IU203" i="2"/>
  <c r="IU205" i="2"/>
  <c r="IU207" i="2"/>
  <c r="IU208" i="2"/>
  <c r="IU209" i="2"/>
  <c r="IU210" i="2"/>
  <c r="IU211" i="2"/>
  <c r="IU212" i="2"/>
  <c r="IT201" i="2"/>
  <c r="IT202" i="2"/>
  <c r="IT203" i="2"/>
  <c r="IT205" i="2"/>
  <c r="IT207" i="2"/>
  <c r="IT208" i="2"/>
  <c r="IT209" i="2"/>
  <c r="IT210" i="2"/>
  <c r="IT211" i="2"/>
  <c r="IT212" i="2"/>
  <c r="IS201" i="2"/>
  <c r="IS202" i="2"/>
  <c r="IS203" i="2"/>
  <c r="IS205" i="2"/>
  <c r="IS207" i="2"/>
  <c r="IS208" i="2"/>
  <c r="IS209" i="2"/>
  <c r="IS210" i="2"/>
  <c r="IS211" i="2"/>
  <c r="IS212" i="2"/>
  <c r="IR201" i="2"/>
  <c r="IR202" i="2"/>
  <c r="IR203" i="2"/>
  <c r="IR205" i="2"/>
  <c r="IR207" i="2"/>
  <c r="IR208" i="2"/>
  <c r="IR209" i="2"/>
  <c r="IR210" i="2"/>
  <c r="IR211" i="2"/>
  <c r="IR212" i="2"/>
  <c r="IQ201" i="2"/>
  <c r="IQ202" i="2"/>
  <c r="IQ203" i="2"/>
  <c r="IQ205" i="2"/>
  <c r="IQ207" i="2"/>
  <c r="IQ208" i="2"/>
  <c r="IQ209" i="2"/>
  <c r="IQ210" i="2"/>
  <c r="IQ211" i="2"/>
  <c r="IQ212" i="2"/>
  <c r="IP201" i="2"/>
  <c r="IP202" i="2"/>
  <c r="IP203" i="2"/>
  <c r="IP205" i="2"/>
  <c r="IP207" i="2"/>
  <c r="IP208" i="2"/>
  <c r="IP209" i="2"/>
  <c r="IP210" i="2"/>
  <c r="IP211" i="2"/>
  <c r="IP212" i="2"/>
  <c r="IO201" i="2"/>
  <c r="IO202" i="2"/>
  <c r="IO203" i="2"/>
  <c r="IO205" i="2"/>
  <c r="IO207" i="2"/>
  <c r="IO208" i="2"/>
  <c r="IO209" i="2"/>
  <c r="IO210" i="2"/>
  <c r="IO211" i="2"/>
  <c r="IO212" i="2"/>
  <c r="IN201" i="2"/>
  <c r="IN202" i="2"/>
  <c r="IN203" i="2"/>
  <c r="IN205" i="2"/>
  <c r="IN207" i="2"/>
  <c r="IN208" i="2"/>
  <c r="IN209" i="2"/>
  <c r="IN210" i="2"/>
  <c r="IN211" i="2"/>
  <c r="IN212" i="2"/>
  <c r="IM201" i="2"/>
  <c r="IM202" i="2"/>
  <c r="IM203" i="2"/>
  <c r="IM205" i="2"/>
  <c r="IM207" i="2"/>
  <c r="IM208" i="2"/>
  <c r="IM209" i="2"/>
  <c r="IM210" i="2"/>
  <c r="IM211" i="2"/>
  <c r="IM212" i="2"/>
  <c r="IL201" i="2"/>
  <c r="IL202" i="2"/>
  <c r="IL203" i="2"/>
  <c r="IL205" i="2"/>
  <c r="IL207" i="2"/>
  <c r="IL208" i="2"/>
  <c r="IL209" i="2"/>
  <c r="IL210" i="2"/>
  <c r="IL211" i="2"/>
  <c r="IL212" i="2"/>
  <c r="IK201" i="2"/>
  <c r="IK202" i="2"/>
  <c r="IK203" i="2"/>
  <c r="IK205" i="2"/>
  <c r="IK207" i="2"/>
  <c r="IK208" i="2"/>
  <c r="IK209" i="2"/>
  <c r="IK210" i="2"/>
  <c r="IK211" i="2"/>
  <c r="IK212" i="2"/>
  <c r="IJ201" i="2"/>
  <c r="IJ202" i="2"/>
  <c r="IJ203" i="2"/>
  <c r="IJ205" i="2"/>
  <c r="IJ207" i="2"/>
  <c r="IJ208" i="2"/>
  <c r="IJ209" i="2"/>
  <c r="IJ210" i="2"/>
  <c r="IJ211" i="2"/>
  <c r="IJ212" i="2"/>
  <c r="II201" i="2"/>
  <c r="II202" i="2"/>
  <c r="II203" i="2"/>
  <c r="II205" i="2"/>
  <c r="II207" i="2"/>
  <c r="II208" i="2"/>
  <c r="II209" i="2"/>
  <c r="II210" i="2"/>
  <c r="II211" i="2"/>
  <c r="II212" i="2"/>
  <c r="IH201" i="2"/>
  <c r="IH202" i="2"/>
  <c r="IH203" i="2"/>
  <c r="IH205" i="2"/>
  <c r="IH207" i="2"/>
  <c r="IH208" i="2"/>
  <c r="IH209" i="2"/>
  <c r="IH210" i="2"/>
  <c r="IH211" i="2"/>
  <c r="IH212" i="2"/>
  <c r="IG201" i="2"/>
  <c r="IG202" i="2"/>
  <c r="IG203" i="2"/>
  <c r="IG205" i="2"/>
  <c r="IG207" i="2"/>
  <c r="IG208" i="2"/>
  <c r="IG209" i="2"/>
  <c r="IG210" i="2"/>
  <c r="IG211" i="2"/>
  <c r="IG212" i="2"/>
  <c r="IF201" i="2"/>
  <c r="IF202" i="2"/>
  <c r="IF203" i="2"/>
  <c r="IF205" i="2"/>
  <c r="IF207" i="2"/>
  <c r="IF208" i="2"/>
  <c r="IF209" i="2"/>
  <c r="IF210" i="2"/>
  <c r="IF211" i="2"/>
  <c r="IF212" i="2"/>
  <c r="IE201" i="2"/>
  <c r="IE202" i="2"/>
  <c r="IE203" i="2"/>
  <c r="IE205" i="2"/>
  <c r="IE207" i="2"/>
  <c r="IE208" i="2"/>
  <c r="IE209" i="2"/>
  <c r="IE210" i="2"/>
  <c r="IE211" i="2"/>
  <c r="IE212" i="2"/>
  <c r="ID201" i="2"/>
  <c r="ID202" i="2"/>
  <c r="ID203" i="2"/>
  <c r="ID205" i="2"/>
  <c r="ID207" i="2"/>
  <c r="ID208" i="2"/>
  <c r="ID209" i="2"/>
  <c r="ID210" i="2"/>
  <c r="ID211" i="2"/>
  <c r="ID212" i="2"/>
  <c r="IC201" i="2"/>
  <c r="IC202" i="2"/>
  <c r="IC203" i="2"/>
  <c r="IC205" i="2"/>
  <c r="IC207" i="2"/>
  <c r="IC208" i="2"/>
  <c r="IC209" i="2"/>
  <c r="IC210" i="2"/>
  <c r="IC211" i="2"/>
  <c r="IC212" i="2"/>
  <c r="IB201" i="2"/>
  <c r="IB202" i="2"/>
  <c r="IB203" i="2"/>
  <c r="IB205" i="2"/>
  <c r="IB207" i="2"/>
  <c r="IB208" i="2"/>
  <c r="IB209" i="2"/>
  <c r="IB210" i="2"/>
  <c r="IB211" i="2"/>
  <c r="IB212" i="2"/>
  <c r="IA201" i="2"/>
  <c r="IA202" i="2"/>
  <c r="IA203" i="2"/>
  <c r="IA205" i="2"/>
  <c r="IA207" i="2"/>
  <c r="IA208" i="2"/>
  <c r="IA209" i="2"/>
  <c r="IA210" i="2"/>
  <c r="IA211" i="2"/>
  <c r="IA212" i="2"/>
  <c r="HZ201" i="2"/>
  <c r="HZ202" i="2"/>
  <c r="HZ203" i="2"/>
  <c r="HZ205" i="2"/>
  <c r="HZ207" i="2"/>
  <c r="HZ208" i="2"/>
  <c r="HZ209" i="2"/>
  <c r="HZ210" i="2"/>
  <c r="HZ211" i="2"/>
  <c r="HZ212" i="2"/>
  <c r="HY201" i="2"/>
  <c r="HY202" i="2"/>
  <c r="HY203" i="2"/>
  <c r="HY205" i="2"/>
  <c r="HY207" i="2"/>
  <c r="HY208" i="2"/>
  <c r="HY209" i="2"/>
  <c r="HY210" i="2"/>
  <c r="HY211" i="2"/>
  <c r="HY212" i="2"/>
  <c r="HX201" i="2"/>
  <c r="HX202" i="2"/>
  <c r="HX203" i="2"/>
  <c r="HX205" i="2"/>
  <c r="HX207" i="2"/>
  <c r="HX208" i="2"/>
  <c r="HX209" i="2"/>
  <c r="HX210" i="2"/>
  <c r="HX211" i="2"/>
  <c r="HX212" i="2"/>
  <c r="HW201" i="2"/>
  <c r="HW202" i="2"/>
  <c r="HW203" i="2"/>
  <c r="HW205" i="2"/>
  <c r="HW207" i="2"/>
  <c r="HW208" i="2"/>
  <c r="HW209" i="2"/>
  <c r="HW210" i="2"/>
  <c r="HW211" i="2"/>
  <c r="HW212" i="2"/>
  <c r="HV201" i="2"/>
  <c r="HV202" i="2"/>
  <c r="HV203" i="2"/>
  <c r="HV205" i="2"/>
  <c r="HV207" i="2"/>
  <c r="HV208" i="2"/>
  <c r="HV209" i="2"/>
  <c r="HV210" i="2"/>
  <c r="HV211" i="2"/>
  <c r="HV212" i="2"/>
  <c r="HU201" i="2"/>
  <c r="HU202" i="2"/>
  <c r="HU203" i="2"/>
  <c r="HU205" i="2"/>
  <c r="HU207" i="2"/>
  <c r="HU208" i="2"/>
  <c r="HU209" i="2"/>
  <c r="HU210" i="2"/>
  <c r="HU211" i="2"/>
  <c r="HU212" i="2"/>
  <c r="HT201" i="2"/>
  <c r="HT202" i="2"/>
  <c r="HT203" i="2"/>
  <c r="HT205" i="2"/>
  <c r="HT207" i="2"/>
  <c r="HT208" i="2"/>
  <c r="HT209" i="2"/>
  <c r="HT210" i="2"/>
  <c r="HT211" i="2"/>
  <c r="HT212" i="2"/>
  <c r="HS201" i="2"/>
  <c r="HS202" i="2"/>
  <c r="HS203" i="2"/>
  <c r="HS205" i="2"/>
  <c r="HS207" i="2"/>
  <c r="HS208" i="2"/>
  <c r="HS209" i="2"/>
  <c r="HS210" i="2"/>
  <c r="HS211" i="2"/>
  <c r="HS212" i="2"/>
  <c r="HR201" i="2"/>
  <c r="HR202" i="2"/>
  <c r="HR203" i="2"/>
  <c r="HR205" i="2"/>
  <c r="HR207" i="2"/>
  <c r="HR208" i="2"/>
  <c r="HR209" i="2"/>
  <c r="HR210" i="2"/>
  <c r="HR211" i="2"/>
  <c r="HR212" i="2"/>
  <c r="HQ201" i="2"/>
  <c r="HQ202" i="2"/>
  <c r="HQ203" i="2"/>
  <c r="HQ205" i="2"/>
  <c r="HQ207" i="2"/>
  <c r="HQ208" i="2"/>
  <c r="HQ209" i="2"/>
  <c r="HQ210" i="2"/>
  <c r="HQ211" i="2"/>
  <c r="HQ212" i="2"/>
  <c r="HP201" i="2"/>
  <c r="HP202" i="2"/>
  <c r="HP203" i="2"/>
  <c r="HP205" i="2"/>
  <c r="HP207" i="2"/>
  <c r="HP208" i="2"/>
  <c r="HP209" i="2"/>
  <c r="HP210" i="2"/>
  <c r="HP211" i="2"/>
  <c r="HP212" i="2"/>
  <c r="HO201" i="2"/>
  <c r="HO202" i="2"/>
  <c r="HO203" i="2"/>
  <c r="HO205" i="2"/>
  <c r="HO207" i="2"/>
  <c r="HO208" i="2"/>
  <c r="HO209" i="2"/>
  <c r="HO210" i="2"/>
  <c r="HO211" i="2"/>
  <c r="HO212" i="2"/>
  <c r="HN201" i="2"/>
  <c r="HN202" i="2"/>
  <c r="HN203" i="2"/>
  <c r="HN205" i="2"/>
  <c r="HN207" i="2"/>
  <c r="HN208" i="2"/>
  <c r="HN209" i="2"/>
  <c r="HN210" i="2"/>
  <c r="HN211" i="2"/>
  <c r="HN212" i="2"/>
  <c r="HM201" i="2"/>
  <c r="HM202" i="2"/>
  <c r="HM203" i="2"/>
  <c r="HM205" i="2"/>
  <c r="HM207" i="2"/>
  <c r="HM208" i="2"/>
  <c r="HM209" i="2"/>
  <c r="HM210" i="2"/>
  <c r="HM211" i="2"/>
  <c r="HM212" i="2"/>
  <c r="HL201" i="2"/>
  <c r="HL202" i="2"/>
  <c r="HL203" i="2"/>
  <c r="HL205" i="2"/>
  <c r="HL207" i="2"/>
  <c r="HL208" i="2"/>
  <c r="HL209" i="2"/>
  <c r="HL210" i="2"/>
  <c r="HL211" i="2"/>
  <c r="HL212" i="2"/>
  <c r="HK201" i="2"/>
  <c r="HK202" i="2"/>
  <c r="HK203" i="2"/>
  <c r="HK205" i="2"/>
  <c r="HK207" i="2"/>
  <c r="HK208" i="2"/>
  <c r="HK209" i="2"/>
  <c r="HK210" i="2"/>
  <c r="HK211" i="2"/>
  <c r="HK212" i="2"/>
  <c r="HJ201" i="2"/>
  <c r="HJ202" i="2"/>
  <c r="HJ203" i="2"/>
  <c r="HJ205" i="2"/>
  <c r="HJ207" i="2"/>
  <c r="HJ208" i="2"/>
  <c r="HJ209" i="2"/>
  <c r="HJ210" i="2"/>
  <c r="HJ211" i="2"/>
  <c r="HJ212" i="2"/>
  <c r="HI201" i="2"/>
  <c r="HI202" i="2"/>
  <c r="HI203" i="2"/>
  <c r="HI205" i="2"/>
  <c r="HI207" i="2"/>
  <c r="HI208" i="2"/>
  <c r="HI209" i="2"/>
  <c r="HI210" i="2"/>
  <c r="HI211" i="2"/>
  <c r="HI212" i="2"/>
  <c r="HH201" i="2"/>
  <c r="HH202" i="2"/>
  <c r="HH203" i="2"/>
  <c r="HH205" i="2"/>
  <c r="HH207" i="2"/>
  <c r="HH208" i="2"/>
  <c r="HH209" i="2"/>
  <c r="HH210" i="2"/>
  <c r="HH211" i="2"/>
  <c r="HH212" i="2"/>
  <c r="HG201" i="2"/>
  <c r="HG202" i="2"/>
  <c r="HG203" i="2"/>
  <c r="HG205" i="2"/>
  <c r="HG207" i="2"/>
  <c r="HG208" i="2"/>
  <c r="HG209" i="2"/>
  <c r="HG210" i="2"/>
  <c r="HG211" i="2"/>
  <c r="HG212" i="2"/>
  <c r="HF201" i="2"/>
  <c r="HF202" i="2"/>
  <c r="HF203" i="2"/>
  <c r="HF205" i="2"/>
  <c r="HF207" i="2"/>
  <c r="HF208" i="2"/>
  <c r="HF209" i="2"/>
  <c r="HF210" i="2"/>
  <c r="HF211" i="2"/>
  <c r="HF212" i="2"/>
  <c r="HE201" i="2"/>
  <c r="HE202" i="2"/>
  <c r="HE203" i="2"/>
  <c r="HE205" i="2"/>
  <c r="HE207" i="2"/>
  <c r="HE208" i="2"/>
  <c r="HE209" i="2"/>
  <c r="HE210" i="2"/>
  <c r="HE211" i="2"/>
  <c r="HE212" i="2"/>
  <c r="HD201" i="2"/>
  <c r="HD202" i="2"/>
  <c r="HD203" i="2"/>
  <c r="HD205" i="2"/>
  <c r="HD207" i="2"/>
  <c r="HD208" i="2"/>
  <c r="HD209" i="2"/>
  <c r="HD210" i="2"/>
  <c r="HD211" i="2"/>
  <c r="HD212" i="2"/>
  <c r="HC201" i="2"/>
  <c r="HC202" i="2"/>
  <c r="HC203" i="2"/>
  <c r="HC205" i="2"/>
  <c r="HC207" i="2"/>
  <c r="HC208" i="2"/>
  <c r="HC209" i="2"/>
  <c r="HC210" i="2"/>
  <c r="HC211" i="2"/>
  <c r="HC212" i="2"/>
  <c r="HB201" i="2"/>
  <c r="HB202" i="2"/>
  <c r="HB203" i="2"/>
  <c r="HB205" i="2"/>
  <c r="HB207" i="2"/>
  <c r="HB208" i="2"/>
  <c r="HB209" i="2"/>
  <c r="HB210" i="2"/>
  <c r="HB211" i="2"/>
  <c r="HB212" i="2"/>
  <c r="HA201" i="2"/>
  <c r="HA202" i="2"/>
  <c r="HA203" i="2"/>
  <c r="HA205" i="2"/>
  <c r="HA207" i="2"/>
  <c r="HA208" i="2"/>
  <c r="HA209" i="2"/>
  <c r="HA210" i="2"/>
  <c r="HA211" i="2"/>
  <c r="HA212" i="2"/>
  <c r="GZ201" i="2"/>
  <c r="GZ202" i="2"/>
  <c r="GZ203" i="2"/>
  <c r="GZ205" i="2"/>
  <c r="GZ207" i="2"/>
  <c r="GZ208" i="2"/>
  <c r="GZ209" i="2"/>
  <c r="GZ210" i="2"/>
  <c r="GZ211" i="2"/>
  <c r="GZ212" i="2"/>
  <c r="GY201" i="2"/>
  <c r="GY202" i="2"/>
  <c r="GY203" i="2"/>
  <c r="GY205" i="2"/>
  <c r="GY207" i="2"/>
  <c r="GY208" i="2"/>
  <c r="GY209" i="2"/>
  <c r="GY210" i="2"/>
  <c r="GY211" i="2"/>
  <c r="GY212" i="2"/>
  <c r="GX201" i="2"/>
  <c r="GX202" i="2"/>
  <c r="GX203" i="2"/>
  <c r="GX205" i="2"/>
  <c r="GX207" i="2"/>
  <c r="GX208" i="2"/>
  <c r="GX209" i="2"/>
  <c r="GX210" i="2"/>
  <c r="GX211" i="2"/>
  <c r="GX212" i="2"/>
  <c r="GW201" i="2"/>
  <c r="GW202" i="2"/>
  <c r="GW203" i="2"/>
  <c r="GW205" i="2"/>
  <c r="GW207" i="2"/>
  <c r="GW208" i="2"/>
  <c r="GW209" i="2"/>
  <c r="GW210" i="2"/>
  <c r="GW211" i="2"/>
  <c r="GW212" i="2"/>
  <c r="GV201" i="2"/>
  <c r="GV202" i="2"/>
  <c r="GV203" i="2"/>
  <c r="GV205" i="2"/>
  <c r="GV207" i="2"/>
  <c r="GV208" i="2"/>
  <c r="GV209" i="2"/>
  <c r="GV210" i="2"/>
  <c r="GV211" i="2"/>
  <c r="GV212" i="2"/>
  <c r="GU201" i="2"/>
  <c r="GU202" i="2"/>
  <c r="GU203" i="2"/>
  <c r="GU205" i="2"/>
  <c r="GU207" i="2"/>
  <c r="GU208" i="2"/>
  <c r="GU209" i="2"/>
  <c r="GU210" i="2"/>
  <c r="GU211" i="2"/>
  <c r="GU212" i="2"/>
  <c r="GT201" i="2"/>
  <c r="GT202" i="2"/>
  <c r="GT203" i="2"/>
  <c r="GT205" i="2"/>
  <c r="GT207" i="2"/>
  <c r="GT208" i="2"/>
  <c r="GT209" i="2"/>
  <c r="GT210" i="2"/>
  <c r="GT211" i="2"/>
  <c r="GT212" i="2"/>
  <c r="GS201" i="2"/>
  <c r="GS202" i="2"/>
  <c r="GS203" i="2"/>
  <c r="GS205" i="2"/>
  <c r="GS207" i="2"/>
  <c r="GS208" i="2"/>
  <c r="GS209" i="2"/>
  <c r="GS210" i="2"/>
  <c r="GS211" i="2"/>
  <c r="GS212" i="2"/>
  <c r="GR201" i="2"/>
  <c r="GR202" i="2"/>
  <c r="GR203" i="2"/>
  <c r="GR205" i="2"/>
  <c r="GR207" i="2"/>
  <c r="GR208" i="2"/>
  <c r="GR209" i="2"/>
  <c r="GR210" i="2"/>
  <c r="GR211" i="2"/>
  <c r="GR212" i="2"/>
  <c r="GQ201" i="2"/>
  <c r="GQ202" i="2"/>
  <c r="GQ203" i="2"/>
  <c r="GQ205" i="2"/>
  <c r="GQ207" i="2"/>
  <c r="GQ208" i="2"/>
  <c r="GQ209" i="2"/>
  <c r="GQ210" i="2"/>
  <c r="GQ211" i="2"/>
  <c r="GQ212" i="2"/>
  <c r="GP201" i="2"/>
  <c r="GP202" i="2"/>
  <c r="GP203" i="2"/>
  <c r="GP205" i="2"/>
  <c r="GP207" i="2"/>
  <c r="GP208" i="2"/>
  <c r="GP209" i="2"/>
  <c r="GP210" i="2"/>
  <c r="GP211" i="2"/>
  <c r="GP212" i="2"/>
  <c r="GO201" i="2"/>
  <c r="GO202" i="2"/>
  <c r="GO203" i="2"/>
  <c r="GO205" i="2"/>
  <c r="GO207" i="2"/>
  <c r="GO208" i="2"/>
  <c r="GO209" i="2"/>
  <c r="GO210" i="2"/>
  <c r="GO211" i="2"/>
  <c r="GO212" i="2"/>
  <c r="GN201" i="2"/>
  <c r="GN202" i="2"/>
  <c r="GN203" i="2"/>
  <c r="GN205" i="2"/>
  <c r="GN207" i="2"/>
  <c r="GN208" i="2"/>
  <c r="GN209" i="2"/>
  <c r="GN210" i="2"/>
  <c r="GN211" i="2"/>
  <c r="GN212" i="2"/>
  <c r="GM201" i="2"/>
  <c r="GM202" i="2"/>
  <c r="GM203" i="2"/>
  <c r="GM205" i="2"/>
  <c r="GM207" i="2"/>
  <c r="GM208" i="2"/>
  <c r="GM209" i="2"/>
  <c r="GM210" i="2"/>
  <c r="GM211" i="2"/>
  <c r="GM212" i="2"/>
  <c r="GL201" i="2"/>
  <c r="GL202" i="2"/>
  <c r="GL203" i="2"/>
  <c r="GL205" i="2"/>
  <c r="GL207" i="2"/>
  <c r="GL208" i="2"/>
  <c r="GL209" i="2"/>
  <c r="GL210" i="2"/>
  <c r="GL211" i="2"/>
  <c r="GL212" i="2"/>
  <c r="GK201" i="2"/>
  <c r="GK202" i="2"/>
  <c r="GK203" i="2"/>
  <c r="GK205" i="2"/>
  <c r="GK207" i="2"/>
  <c r="GK208" i="2"/>
  <c r="GK209" i="2"/>
  <c r="GK210" i="2"/>
  <c r="GK211" i="2"/>
  <c r="GK212" i="2"/>
  <c r="GJ201" i="2"/>
  <c r="GJ202" i="2"/>
  <c r="GJ203" i="2"/>
  <c r="GJ205" i="2"/>
  <c r="GJ207" i="2"/>
  <c r="GJ208" i="2"/>
  <c r="GJ209" i="2"/>
  <c r="GJ210" i="2"/>
  <c r="GJ211" i="2"/>
  <c r="GJ212" i="2"/>
  <c r="GI201" i="2"/>
  <c r="GI202" i="2"/>
  <c r="GI203" i="2"/>
  <c r="GI205" i="2"/>
  <c r="GI207" i="2"/>
  <c r="GI208" i="2"/>
  <c r="GI209" i="2"/>
  <c r="GI210" i="2"/>
  <c r="GI211" i="2"/>
  <c r="GI212" i="2"/>
  <c r="GH201" i="2"/>
  <c r="GH202" i="2"/>
  <c r="GH203" i="2"/>
  <c r="GH205" i="2"/>
  <c r="GH207" i="2"/>
  <c r="GH208" i="2"/>
  <c r="GH209" i="2"/>
  <c r="GH210" i="2"/>
  <c r="GH211" i="2"/>
  <c r="GH212" i="2"/>
  <c r="GG201" i="2"/>
  <c r="GG202" i="2"/>
  <c r="GG203" i="2"/>
  <c r="GG205" i="2"/>
  <c r="GG207" i="2"/>
  <c r="GG208" i="2"/>
  <c r="GG209" i="2"/>
  <c r="GG210" i="2"/>
  <c r="GG211" i="2"/>
  <c r="GG212" i="2"/>
  <c r="GF201" i="2"/>
  <c r="GF202" i="2"/>
  <c r="GF203" i="2"/>
  <c r="GF205" i="2"/>
  <c r="GF207" i="2"/>
  <c r="GF208" i="2"/>
  <c r="GF209" i="2"/>
  <c r="GF210" i="2"/>
  <c r="GF211" i="2"/>
  <c r="GF212" i="2"/>
  <c r="GE201" i="2"/>
  <c r="GE202" i="2"/>
  <c r="GE203" i="2"/>
  <c r="GE205" i="2"/>
  <c r="GE207" i="2"/>
  <c r="GE208" i="2"/>
  <c r="GE209" i="2"/>
  <c r="GE210" i="2"/>
  <c r="GE211" i="2"/>
  <c r="GE212" i="2"/>
  <c r="GD201" i="2"/>
  <c r="GD202" i="2"/>
  <c r="GD203" i="2"/>
  <c r="GD205" i="2"/>
  <c r="GD207" i="2"/>
  <c r="GD208" i="2"/>
  <c r="GD209" i="2"/>
  <c r="GD210" i="2"/>
  <c r="GD211" i="2"/>
  <c r="GD212" i="2"/>
  <c r="GC201" i="2"/>
  <c r="GC202" i="2"/>
  <c r="GC203" i="2"/>
  <c r="GC205" i="2"/>
  <c r="GC207" i="2"/>
  <c r="GC208" i="2"/>
  <c r="GC209" i="2"/>
  <c r="GC210" i="2"/>
  <c r="GC211" i="2"/>
  <c r="GC212" i="2"/>
  <c r="GB201" i="2"/>
  <c r="GB202" i="2"/>
  <c r="GB203" i="2"/>
  <c r="GB205" i="2"/>
  <c r="GB207" i="2"/>
  <c r="GB208" i="2"/>
  <c r="GB209" i="2"/>
  <c r="GB210" i="2"/>
  <c r="GB211" i="2"/>
  <c r="GB212" i="2"/>
  <c r="GA201" i="2"/>
  <c r="GA202" i="2"/>
  <c r="GA203" i="2"/>
  <c r="GA205" i="2"/>
  <c r="GA207" i="2"/>
  <c r="GA208" i="2"/>
  <c r="GA209" i="2"/>
  <c r="GA210" i="2"/>
  <c r="GA211" i="2"/>
  <c r="GA212" i="2"/>
  <c r="FZ201" i="2"/>
  <c r="FZ202" i="2"/>
  <c r="FZ203" i="2"/>
  <c r="FZ205" i="2"/>
  <c r="FZ207" i="2"/>
  <c r="FZ208" i="2"/>
  <c r="FZ209" i="2"/>
  <c r="FZ210" i="2"/>
  <c r="FZ211" i="2"/>
  <c r="FZ212" i="2"/>
  <c r="FY201" i="2"/>
  <c r="FY202" i="2"/>
  <c r="FY203" i="2"/>
  <c r="FY205" i="2"/>
  <c r="FY207" i="2"/>
  <c r="FY208" i="2"/>
  <c r="FY209" i="2"/>
  <c r="FY210" i="2"/>
  <c r="FY211" i="2"/>
  <c r="FY212" i="2"/>
  <c r="FX201" i="2"/>
  <c r="FX202" i="2"/>
  <c r="FX203" i="2"/>
  <c r="FX205" i="2"/>
  <c r="FX207" i="2"/>
  <c r="FX208" i="2"/>
  <c r="FX209" i="2"/>
  <c r="FX210" i="2"/>
  <c r="FX211" i="2"/>
  <c r="FX212" i="2"/>
  <c r="FW201" i="2"/>
  <c r="FW202" i="2"/>
  <c r="FW203" i="2"/>
  <c r="FW205" i="2"/>
  <c r="FW207" i="2"/>
  <c r="FW208" i="2"/>
  <c r="FW209" i="2"/>
  <c r="FW210" i="2"/>
  <c r="FW211" i="2"/>
  <c r="FW212" i="2"/>
  <c r="FV201" i="2"/>
  <c r="FV202" i="2"/>
  <c r="FV203" i="2"/>
  <c r="FV205" i="2"/>
  <c r="FV207" i="2"/>
  <c r="FV208" i="2"/>
  <c r="FV209" i="2"/>
  <c r="FV210" i="2"/>
  <c r="FV211" i="2"/>
  <c r="FV212" i="2"/>
  <c r="FU201" i="2"/>
  <c r="FU202" i="2"/>
  <c r="FU203" i="2"/>
  <c r="FU205" i="2"/>
  <c r="FU207" i="2"/>
  <c r="FU208" i="2"/>
  <c r="FU209" i="2"/>
  <c r="FU210" i="2"/>
  <c r="FU211" i="2"/>
  <c r="FU212" i="2"/>
  <c r="FT201" i="2"/>
  <c r="FT202" i="2"/>
  <c r="FT203" i="2"/>
  <c r="FT205" i="2"/>
  <c r="FT207" i="2"/>
  <c r="FT208" i="2"/>
  <c r="FT209" i="2"/>
  <c r="FT210" i="2"/>
  <c r="FT211" i="2"/>
  <c r="FT212" i="2"/>
  <c r="FS201" i="2"/>
  <c r="FS202" i="2"/>
  <c r="FS203" i="2"/>
  <c r="FS205" i="2"/>
  <c r="FS207" i="2"/>
  <c r="FS208" i="2"/>
  <c r="FS209" i="2"/>
  <c r="FS210" i="2"/>
  <c r="FS211" i="2"/>
  <c r="FS212" i="2"/>
  <c r="FR201" i="2"/>
  <c r="FR202" i="2"/>
  <c r="FR203" i="2"/>
  <c r="FR205" i="2"/>
  <c r="FR207" i="2"/>
  <c r="FR208" i="2"/>
  <c r="FR209" i="2"/>
  <c r="FR210" i="2"/>
  <c r="FR211" i="2"/>
  <c r="FR212" i="2"/>
  <c r="FQ201" i="2"/>
  <c r="FQ202" i="2"/>
  <c r="FQ203" i="2"/>
  <c r="FQ205" i="2"/>
  <c r="FQ207" i="2"/>
  <c r="FQ208" i="2"/>
  <c r="FQ209" i="2"/>
  <c r="FQ210" i="2"/>
  <c r="FQ211" i="2"/>
  <c r="FQ212" i="2"/>
  <c r="FP201" i="2"/>
  <c r="FP202" i="2"/>
  <c r="FP203" i="2"/>
  <c r="FP205" i="2"/>
  <c r="FP207" i="2"/>
  <c r="FP208" i="2"/>
  <c r="FP209" i="2"/>
  <c r="FP210" i="2"/>
  <c r="FP211" i="2"/>
  <c r="FP212" i="2"/>
  <c r="FO201" i="2"/>
  <c r="FO202" i="2"/>
  <c r="FO203" i="2"/>
  <c r="FO205" i="2"/>
  <c r="FO207" i="2"/>
  <c r="FO208" i="2"/>
  <c r="FO209" i="2"/>
  <c r="FO210" i="2"/>
  <c r="FO211" i="2"/>
  <c r="FO212" i="2"/>
  <c r="FN201" i="2"/>
  <c r="FN202" i="2"/>
  <c r="FN203" i="2"/>
  <c r="FN205" i="2"/>
  <c r="FN207" i="2"/>
  <c r="FN208" i="2"/>
  <c r="FN209" i="2"/>
  <c r="FN210" i="2"/>
  <c r="FN211" i="2"/>
  <c r="FN212" i="2"/>
  <c r="FM201" i="2"/>
  <c r="FM202" i="2"/>
  <c r="FM203" i="2"/>
  <c r="FM205" i="2"/>
  <c r="FM207" i="2"/>
  <c r="FM208" i="2"/>
  <c r="FM209" i="2"/>
  <c r="FM210" i="2"/>
  <c r="FM211" i="2"/>
  <c r="FM212" i="2"/>
  <c r="FL201" i="2"/>
  <c r="FL202" i="2"/>
  <c r="FL203" i="2"/>
  <c r="FL205" i="2"/>
  <c r="FL207" i="2"/>
  <c r="FL208" i="2"/>
  <c r="FL209" i="2"/>
  <c r="FL210" i="2"/>
  <c r="FL211" i="2"/>
  <c r="FL212" i="2"/>
  <c r="FK201" i="2"/>
  <c r="FK202" i="2"/>
  <c r="FK203" i="2"/>
  <c r="FK205" i="2"/>
  <c r="FK207" i="2"/>
  <c r="FK208" i="2"/>
  <c r="FK209" i="2"/>
  <c r="FK210" i="2"/>
  <c r="FK211" i="2"/>
  <c r="FK212" i="2"/>
  <c r="FJ201" i="2"/>
  <c r="FJ202" i="2"/>
  <c r="FJ203" i="2"/>
  <c r="FJ205" i="2"/>
  <c r="FJ207" i="2"/>
  <c r="FJ208" i="2"/>
  <c r="FJ209" i="2"/>
  <c r="FJ210" i="2"/>
  <c r="FJ211" i="2"/>
  <c r="FJ212" i="2"/>
  <c r="FI201" i="2"/>
  <c r="FI202" i="2"/>
  <c r="FI203" i="2"/>
  <c r="FI205" i="2"/>
  <c r="FI207" i="2"/>
  <c r="FI208" i="2"/>
  <c r="FI209" i="2"/>
  <c r="FI210" i="2"/>
  <c r="FI211" i="2"/>
  <c r="FI212" i="2"/>
  <c r="FH201" i="2"/>
  <c r="FH202" i="2"/>
  <c r="FH203" i="2"/>
  <c r="FH205" i="2"/>
  <c r="FH207" i="2"/>
  <c r="FH208" i="2"/>
  <c r="FH209" i="2"/>
  <c r="FH210" i="2"/>
  <c r="FH211" i="2"/>
  <c r="FH212" i="2"/>
  <c r="FG201" i="2"/>
  <c r="FG202" i="2"/>
  <c r="FG203" i="2"/>
  <c r="FG205" i="2"/>
  <c r="FG207" i="2"/>
  <c r="FG208" i="2"/>
  <c r="FG209" i="2"/>
  <c r="FG210" i="2"/>
  <c r="FG211" i="2"/>
  <c r="FG212" i="2"/>
  <c r="FF201" i="2"/>
  <c r="FF202" i="2"/>
  <c r="FF203" i="2"/>
  <c r="FF205" i="2"/>
  <c r="FF207" i="2"/>
  <c r="FF208" i="2"/>
  <c r="FF209" i="2"/>
  <c r="FF210" i="2"/>
  <c r="FF211" i="2"/>
  <c r="FF212" i="2"/>
  <c r="FE201" i="2"/>
  <c r="FE202" i="2"/>
  <c r="FE203" i="2"/>
  <c r="FE205" i="2"/>
  <c r="FE207" i="2"/>
  <c r="FE208" i="2"/>
  <c r="FE209" i="2"/>
  <c r="FE210" i="2"/>
  <c r="FE211" i="2"/>
  <c r="FE212" i="2"/>
  <c r="FD201" i="2"/>
  <c r="FD202" i="2"/>
  <c r="FD203" i="2"/>
  <c r="FD205" i="2"/>
  <c r="FD207" i="2"/>
  <c r="FD208" i="2"/>
  <c r="FD209" i="2"/>
  <c r="FD210" i="2"/>
  <c r="FD211" i="2"/>
  <c r="FD212" i="2"/>
  <c r="FC201" i="2"/>
  <c r="FC202" i="2"/>
  <c r="FC203" i="2"/>
  <c r="FC205" i="2"/>
  <c r="FC207" i="2"/>
  <c r="FC208" i="2"/>
  <c r="FC209" i="2"/>
  <c r="FC210" i="2"/>
  <c r="FC211" i="2"/>
  <c r="FC212" i="2"/>
  <c r="FB201" i="2"/>
  <c r="FB202" i="2"/>
  <c r="FB203" i="2"/>
  <c r="FB205" i="2"/>
  <c r="FB207" i="2"/>
  <c r="FB208" i="2"/>
  <c r="FB209" i="2"/>
  <c r="FB210" i="2"/>
  <c r="FB211" i="2"/>
  <c r="FB212" i="2"/>
  <c r="FA201" i="2"/>
  <c r="FA202" i="2"/>
  <c r="FA203" i="2"/>
  <c r="FA205" i="2"/>
  <c r="FA207" i="2"/>
  <c r="FA208" i="2"/>
  <c r="FA209" i="2"/>
  <c r="FA210" i="2"/>
  <c r="FA211" i="2"/>
  <c r="FA212" i="2"/>
  <c r="EZ201" i="2"/>
  <c r="EZ202" i="2"/>
  <c r="EZ203" i="2"/>
  <c r="EZ205" i="2"/>
  <c r="EZ207" i="2"/>
  <c r="EZ208" i="2"/>
  <c r="EZ209" i="2"/>
  <c r="EZ210" i="2"/>
  <c r="EZ211" i="2"/>
  <c r="EZ212" i="2"/>
  <c r="EY201" i="2"/>
  <c r="EY202" i="2"/>
  <c r="EY203" i="2"/>
  <c r="EY205" i="2"/>
  <c r="EY207" i="2"/>
  <c r="EY208" i="2"/>
  <c r="EY209" i="2"/>
  <c r="EY210" i="2"/>
  <c r="EY211" i="2"/>
  <c r="EY212" i="2"/>
  <c r="EX201" i="2"/>
  <c r="EX202" i="2"/>
  <c r="EX203" i="2"/>
  <c r="EX205" i="2"/>
  <c r="EX207" i="2"/>
  <c r="EX208" i="2"/>
  <c r="EX209" i="2"/>
  <c r="EX210" i="2"/>
  <c r="EX211" i="2"/>
  <c r="EX212" i="2"/>
  <c r="EW201" i="2"/>
  <c r="EW202" i="2"/>
  <c r="EW203" i="2"/>
  <c r="EW205" i="2"/>
  <c r="EW207" i="2"/>
  <c r="EW208" i="2"/>
  <c r="EW209" i="2"/>
  <c r="EW210" i="2"/>
  <c r="EW211" i="2"/>
  <c r="EW212" i="2"/>
  <c r="EV201" i="2"/>
  <c r="EV202" i="2"/>
  <c r="EV203" i="2"/>
  <c r="EV205" i="2"/>
  <c r="EV207" i="2"/>
  <c r="EV208" i="2"/>
  <c r="EV209" i="2"/>
  <c r="EV210" i="2"/>
  <c r="EV211" i="2"/>
  <c r="EV212" i="2"/>
  <c r="EU201" i="2"/>
  <c r="EU202" i="2"/>
  <c r="EU203" i="2"/>
  <c r="EU205" i="2"/>
  <c r="EU207" i="2"/>
  <c r="EU208" i="2"/>
  <c r="EU209" i="2"/>
  <c r="EU210" i="2"/>
  <c r="EU211" i="2"/>
  <c r="EU212" i="2"/>
  <c r="ET201" i="2"/>
  <c r="ET202" i="2"/>
  <c r="ET203" i="2"/>
  <c r="ET205" i="2"/>
  <c r="ET207" i="2"/>
  <c r="ET208" i="2"/>
  <c r="ET209" i="2"/>
  <c r="ET210" i="2"/>
  <c r="ET211" i="2"/>
  <c r="ET212" i="2"/>
  <c r="ES201" i="2"/>
  <c r="ES202" i="2"/>
  <c r="ES203" i="2"/>
  <c r="ES205" i="2"/>
  <c r="ES207" i="2"/>
  <c r="ES208" i="2"/>
  <c r="ES209" i="2"/>
  <c r="ES210" i="2"/>
  <c r="ES211" i="2"/>
  <c r="ES212" i="2"/>
  <c r="ER201" i="2"/>
  <c r="ER202" i="2"/>
  <c r="ER203" i="2"/>
  <c r="ER205" i="2"/>
  <c r="ER207" i="2"/>
  <c r="ER208" i="2"/>
  <c r="ER209" i="2"/>
  <c r="ER210" i="2"/>
  <c r="ER211" i="2"/>
  <c r="ER212" i="2"/>
  <c r="EQ201" i="2"/>
  <c r="EQ202" i="2"/>
  <c r="EQ203" i="2"/>
  <c r="EQ205" i="2"/>
  <c r="EQ207" i="2"/>
  <c r="EQ208" i="2"/>
  <c r="EQ209" i="2"/>
  <c r="EQ210" i="2"/>
  <c r="EQ211" i="2"/>
  <c r="EQ212" i="2"/>
  <c r="EP201" i="2"/>
  <c r="EP202" i="2"/>
  <c r="EP203" i="2"/>
  <c r="EP205" i="2"/>
  <c r="EP207" i="2"/>
  <c r="EP208" i="2"/>
  <c r="EP209" i="2"/>
  <c r="EP210" i="2"/>
  <c r="EP211" i="2"/>
  <c r="EP212" i="2"/>
  <c r="EO201" i="2"/>
  <c r="EO202" i="2"/>
  <c r="EO203" i="2"/>
  <c r="EO205" i="2"/>
  <c r="EO207" i="2"/>
  <c r="EO208" i="2"/>
  <c r="EO209" i="2"/>
  <c r="EO210" i="2"/>
  <c r="EO211" i="2"/>
  <c r="EO212" i="2"/>
  <c r="EN201" i="2"/>
  <c r="EN202" i="2"/>
  <c r="EN203" i="2"/>
  <c r="EN205" i="2"/>
  <c r="EN207" i="2"/>
  <c r="EN208" i="2"/>
  <c r="EN209" i="2"/>
  <c r="EN210" i="2"/>
  <c r="EN211" i="2"/>
  <c r="EN212" i="2"/>
  <c r="EM201" i="2"/>
  <c r="EM202" i="2"/>
  <c r="EM203" i="2"/>
  <c r="EM205" i="2"/>
  <c r="EM207" i="2"/>
  <c r="EM208" i="2"/>
  <c r="EM209" i="2"/>
  <c r="EM210" i="2"/>
  <c r="EM211" i="2"/>
  <c r="EM212" i="2"/>
  <c r="EL201" i="2"/>
  <c r="EL202" i="2"/>
  <c r="EL203" i="2"/>
  <c r="EL205" i="2"/>
  <c r="EL207" i="2"/>
  <c r="EL208" i="2"/>
  <c r="EL209" i="2"/>
  <c r="EL210" i="2"/>
  <c r="EL211" i="2"/>
  <c r="EL212" i="2"/>
  <c r="EK201" i="2"/>
  <c r="EK202" i="2"/>
  <c r="EK203" i="2"/>
  <c r="EK205" i="2"/>
  <c r="EK207" i="2"/>
  <c r="EK208" i="2"/>
  <c r="EK209" i="2"/>
  <c r="EK210" i="2"/>
  <c r="EK211" i="2"/>
  <c r="EK212" i="2"/>
  <c r="EJ201" i="2"/>
  <c r="EJ202" i="2"/>
  <c r="EJ203" i="2"/>
  <c r="EJ205" i="2"/>
  <c r="EJ207" i="2"/>
  <c r="EJ208" i="2"/>
  <c r="EJ209" i="2"/>
  <c r="EJ210" i="2"/>
  <c r="EJ211" i="2"/>
  <c r="EJ212" i="2"/>
  <c r="EI201" i="2"/>
  <c r="EI202" i="2"/>
  <c r="EI203" i="2"/>
  <c r="EI205" i="2"/>
  <c r="EI207" i="2"/>
  <c r="EI208" i="2"/>
  <c r="EI209" i="2"/>
  <c r="EI210" i="2"/>
  <c r="EI211" i="2"/>
  <c r="EI212" i="2"/>
  <c r="EH201" i="2"/>
  <c r="EH202" i="2"/>
  <c r="EH203" i="2"/>
  <c r="EH205" i="2"/>
  <c r="EH207" i="2"/>
  <c r="EH208" i="2"/>
  <c r="EH209" i="2"/>
  <c r="EH210" i="2"/>
  <c r="EH211" i="2"/>
  <c r="EH212" i="2"/>
  <c r="EG201" i="2"/>
  <c r="EG202" i="2"/>
  <c r="EG203" i="2"/>
  <c r="EG205" i="2"/>
  <c r="EG207" i="2"/>
  <c r="EG208" i="2"/>
  <c r="EG209" i="2"/>
  <c r="EG210" i="2"/>
  <c r="EG211" i="2"/>
  <c r="EG212" i="2"/>
  <c r="EF201" i="2"/>
  <c r="EF202" i="2"/>
  <c r="EF203" i="2"/>
  <c r="EF205" i="2"/>
  <c r="EF207" i="2"/>
  <c r="EF208" i="2"/>
  <c r="EF209" i="2"/>
  <c r="EF210" i="2"/>
  <c r="EF211" i="2"/>
  <c r="EF212" i="2"/>
  <c r="A211" i="2"/>
  <c r="A210" i="2"/>
  <c r="A209" i="2"/>
  <c r="A208" i="2"/>
  <c r="A205" i="2"/>
  <c r="A204" i="2"/>
  <c r="A203" i="2"/>
  <c r="A202" i="2"/>
  <c r="A200" i="2"/>
  <c r="NK185" i="2"/>
  <c r="NK191" i="2"/>
  <c r="NK192" i="2"/>
  <c r="NK193" i="2"/>
  <c r="NK194" i="2"/>
  <c r="NK195" i="2"/>
  <c r="NK196" i="2"/>
  <c r="NJ185" i="2"/>
  <c r="NJ191" i="2"/>
  <c r="NJ192" i="2"/>
  <c r="NJ193" i="2"/>
  <c r="NJ194" i="2"/>
  <c r="NJ195" i="2"/>
  <c r="NJ196" i="2"/>
  <c r="NI185" i="2"/>
  <c r="NI191" i="2"/>
  <c r="NI192" i="2"/>
  <c r="NI193" i="2"/>
  <c r="NI194" i="2"/>
  <c r="NI195" i="2"/>
  <c r="NI196" i="2"/>
  <c r="NH185" i="2"/>
  <c r="NH191" i="2"/>
  <c r="NH192" i="2"/>
  <c r="NH193" i="2"/>
  <c r="NH194" i="2"/>
  <c r="NH195" i="2"/>
  <c r="NH196" i="2"/>
  <c r="NG185" i="2"/>
  <c r="NG191" i="2"/>
  <c r="NG192" i="2"/>
  <c r="NG193" i="2"/>
  <c r="NG194" i="2"/>
  <c r="NG195" i="2"/>
  <c r="NG196" i="2"/>
  <c r="NF185" i="2"/>
  <c r="NF191" i="2"/>
  <c r="NF192" i="2"/>
  <c r="NF193" i="2"/>
  <c r="NF194" i="2"/>
  <c r="NF195" i="2"/>
  <c r="NF196" i="2"/>
  <c r="NE185" i="2"/>
  <c r="NE191" i="2"/>
  <c r="NE192" i="2"/>
  <c r="NE193" i="2"/>
  <c r="NE194" i="2"/>
  <c r="NE195" i="2"/>
  <c r="NE196" i="2"/>
  <c r="ND185" i="2"/>
  <c r="ND191" i="2"/>
  <c r="ND192" i="2"/>
  <c r="ND193" i="2"/>
  <c r="ND194" i="2"/>
  <c r="ND195" i="2"/>
  <c r="ND196" i="2"/>
  <c r="NC185" i="2"/>
  <c r="NC191" i="2"/>
  <c r="NC192" i="2"/>
  <c r="NC193" i="2"/>
  <c r="NC194" i="2"/>
  <c r="NC195" i="2"/>
  <c r="NC196" i="2"/>
  <c r="NB185" i="2"/>
  <c r="NB191" i="2"/>
  <c r="NB192" i="2"/>
  <c r="NB193" i="2"/>
  <c r="NB194" i="2"/>
  <c r="NB195" i="2"/>
  <c r="NB196" i="2"/>
  <c r="NA185" i="2"/>
  <c r="NA191" i="2"/>
  <c r="NA192" i="2"/>
  <c r="NA193" i="2"/>
  <c r="NA194" i="2"/>
  <c r="NA195" i="2"/>
  <c r="NA196" i="2"/>
  <c r="MZ185" i="2"/>
  <c r="MZ191" i="2"/>
  <c r="MZ192" i="2"/>
  <c r="MZ193" i="2"/>
  <c r="MZ194" i="2"/>
  <c r="MZ195" i="2"/>
  <c r="MZ196" i="2"/>
  <c r="MY185" i="2"/>
  <c r="MY191" i="2"/>
  <c r="MY192" i="2"/>
  <c r="MY193" i="2"/>
  <c r="MY194" i="2"/>
  <c r="MY195" i="2"/>
  <c r="MY196" i="2"/>
  <c r="MX185" i="2"/>
  <c r="MX191" i="2"/>
  <c r="MX192" i="2"/>
  <c r="MX193" i="2"/>
  <c r="MX194" i="2"/>
  <c r="MX195" i="2"/>
  <c r="MX196" i="2"/>
  <c r="MW185" i="2"/>
  <c r="MW191" i="2"/>
  <c r="MW192" i="2"/>
  <c r="MW193" i="2"/>
  <c r="MW194" i="2"/>
  <c r="MW195" i="2"/>
  <c r="MW196" i="2"/>
  <c r="MV185" i="2"/>
  <c r="MV191" i="2"/>
  <c r="MV192" i="2"/>
  <c r="MV193" i="2"/>
  <c r="MV194" i="2"/>
  <c r="MV195" i="2"/>
  <c r="MV196" i="2"/>
  <c r="MU185" i="2"/>
  <c r="MU191" i="2"/>
  <c r="MU192" i="2"/>
  <c r="MU193" i="2"/>
  <c r="MU194" i="2"/>
  <c r="MU195" i="2"/>
  <c r="MU196" i="2"/>
  <c r="MT185" i="2"/>
  <c r="MT191" i="2"/>
  <c r="MT192" i="2"/>
  <c r="MT193" i="2"/>
  <c r="MT194" i="2"/>
  <c r="MT195" i="2"/>
  <c r="MT196" i="2"/>
  <c r="MS185" i="2"/>
  <c r="MS191" i="2"/>
  <c r="MS192" i="2"/>
  <c r="MS193" i="2"/>
  <c r="MS194" i="2"/>
  <c r="MS195" i="2"/>
  <c r="MS196" i="2"/>
  <c r="MR185" i="2"/>
  <c r="MR191" i="2"/>
  <c r="MR192" i="2"/>
  <c r="MR193" i="2"/>
  <c r="MR194" i="2"/>
  <c r="MR195" i="2"/>
  <c r="MR196" i="2"/>
  <c r="MQ185" i="2"/>
  <c r="MQ191" i="2"/>
  <c r="MQ192" i="2"/>
  <c r="MQ193" i="2"/>
  <c r="MQ194" i="2"/>
  <c r="MQ195" i="2"/>
  <c r="MQ196" i="2"/>
  <c r="MP185" i="2"/>
  <c r="MP191" i="2"/>
  <c r="MP192" i="2"/>
  <c r="MP193" i="2"/>
  <c r="MP194" i="2"/>
  <c r="MP195" i="2"/>
  <c r="MP196" i="2"/>
  <c r="MO185" i="2"/>
  <c r="MO191" i="2"/>
  <c r="MO192" i="2"/>
  <c r="MO193" i="2"/>
  <c r="MO194" i="2"/>
  <c r="MO195" i="2"/>
  <c r="MO196" i="2"/>
  <c r="MN185" i="2"/>
  <c r="MN191" i="2"/>
  <c r="MN192" i="2"/>
  <c r="MN193" i="2"/>
  <c r="MN194" i="2"/>
  <c r="MN195" i="2"/>
  <c r="MN196" i="2"/>
  <c r="MM185" i="2"/>
  <c r="MM191" i="2"/>
  <c r="MM192" i="2"/>
  <c r="MM193" i="2"/>
  <c r="MM194" i="2"/>
  <c r="MM195" i="2"/>
  <c r="MM196" i="2"/>
  <c r="ML185" i="2"/>
  <c r="ML191" i="2"/>
  <c r="ML192" i="2"/>
  <c r="ML193" i="2"/>
  <c r="ML194" i="2"/>
  <c r="ML195" i="2"/>
  <c r="ML196" i="2"/>
  <c r="MK185" i="2"/>
  <c r="MK191" i="2"/>
  <c r="MK192" i="2"/>
  <c r="MK193" i="2"/>
  <c r="MK194" i="2"/>
  <c r="MK195" i="2"/>
  <c r="MK196" i="2"/>
  <c r="MJ185" i="2"/>
  <c r="MJ191" i="2"/>
  <c r="MJ192" i="2"/>
  <c r="MJ193" i="2"/>
  <c r="MJ194" i="2"/>
  <c r="MJ195" i="2"/>
  <c r="MJ196" i="2"/>
  <c r="MI185" i="2"/>
  <c r="MI191" i="2"/>
  <c r="MI192" i="2"/>
  <c r="MI193" i="2"/>
  <c r="MI194" i="2"/>
  <c r="MI195" i="2"/>
  <c r="MI196" i="2"/>
  <c r="MH185" i="2"/>
  <c r="MH191" i="2"/>
  <c r="MH192" i="2"/>
  <c r="MH193" i="2"/>
  <c r="MH194" i="2"/>
  <c r="MH195" i="2"/>
  <c r="MH196" i="2"/>
  <c r="MG185" i="2"/>
  <c r="MG191" i="2"/>
  <c r="MG192" i="2"/>
  <c r="MG193" i="2"/>
  <c r="MG194" i="2"/>
  <c r="MG195" i="2"/>
  <c r="MG196" i="2"/>
  <c r="MF185" i="2"/>
  <c r="MF191" i="2"/>
  <c r="MF192" i="2"/>
  <c r="MF193" i="2"/>
  <c r="MF194" i="2"/>
  <c r="MF195" i="2"/>
  <c r="MF196" i="2"/>
  <c r="ME185" i="2"/>
  <c r="ME191" i="2"/>
  <c r="ME192" i="2"/>
  <c r="ME193" i="2"/>
  <c r="ME194" i="2"/>
  <c r="ME195" i="2"/>
  <c r="ME196" i="2"/>
  <c r="MD185" i="2"/>
  <c r="MD191" i="2"/>
  <c r="MD192" i="2"/>
  <c r="MD193" i="2"/>
  <c r="MD194" i="2"/>
  <c r="MD195" i="2"/>
  <c r="MD196" i="2"/>
  <c r="MC185" i="2"/>
  <c r="MC191" i="2"/>
  <c r="MC192" i="2"/>
  <c r="MC193" i="2"/>
  <c r="MC194" i="2"/>
  <c r="MC195" i="2"/>
  <c r="MC196" i="2"/>
  <c r="MB185" i="2"/>
  <c r="MB191" i="2"/>
  <c r="MB192" i="2"/>
  <c r="MB193" i="2"/>
  <c r="MB194" i="2"/>
  <c r="MB195" i="2"/>
  <c r="MB196" i="2"/>
  <c r="MA185" i="2"/>
  <c r="MA191" i="2"/>
  <c r="MA192" i="2"/>
  <c r="MA193" i="2"/>
  <c r="MA194" i="2"/>
  <c r="MA195" i="2"/>
  <c r="MA196" i="2"/>
  <c r="LZ185" i="2"/>
  <c r="LZ191" i="2"/>
  <c r="LZ192" i="2"/>
  <c r="LZ193" i="2"/>
  <c r="LZ194" i="2"/>
  <c r="LZ195" i="2"/>
  <c r="LZ196" i="2"/>
  <c r="LY185" i="2"/>
  <c r="LY191" i="2"/>
  <c r="LY192" i="2"/>
  <c r="LY193" i="2"/>
  <c r="LY194" i="2"/>
  <c r="LY195" i="2"/>
  <c r="LY196" i="2"/>
  <c r="LX185" i="2"/>
  <c r="LX191" i="2"/>
  <c r="LX192" i="2"/>
  <c r="LX193" i="2"/>
  <c r="LX194" i="2"/>
  <c r="LX195" i="2"/>
  <c r="LX196" i="2"/>
  <c r="LW185" i="2"/>
  <c r="LW191" i="2"/>
  <c r="LW192" i="2"/>
  <c r="LW193" i="2"/>
  <c r="LW194" i="2"/>
  <c r="LW195" i="2"/>
  <c r="LW196" i="2"/>
  <c r="LV185" i="2"/>
  <c r="LV191" i="2"/>
  <c r="LV192" i="2"/>
  <c r="LV193" i="2"/>
  <c r="LV194" i="2"/>
  <c r="LV195" i="2"/>
  <c r="LV196" i="2"/>
  <c r="LU185" i="2"/>
  <c r="LU191" i="2"/>
  <c r="LU192" i="2"/>
  <c r="LU193" i="2"/>
  <c r="LU194" i="2"/>
  <c r="LU195" i="2"/>
  <c r="LU196" i="2"/>
  <c r="LT185" i="2"/>
  <c r="LT191" i="2"/>
  <c r="LT192" i="2"/>
  <c r="LT193" i="2"/>
  <c r="LT194" i="2"/>
  <c r="LT195" i="2"/>
  <c r="LT196" i="2"/>
  <c r="LS185" i="2"/>
  <c r="LS191" i="2"/>
  <c r="LS192" i="2"/>
  <c r="LS193" i="2"/>
  <c r="LS194" i="2"/>
  <c r="LS195" i="2"/>
  <c r="LS196" i="2"/>
  <c r="LR185" i="2"/>
  <c r="LR191" i="2"/>
  <c r="LR192" i="2"/>
  <c r="LR193" i="2"/>
  <c r="LR194" i="2"/>
  <c r="LR195" i="2"/>
  <c r="LR196" i="2"/>
  <c r="LQ185" i="2"/>
  <c r="LQ191" i="2"/>
  <c r="LQ192" i="2"/>
  <c r="LQ193" i="2"/>
  <c r="LQ194" i="2"/>
  <c r="LQ195" i="2"/>
  <c r="LQ196" i="2"/>
  <c r="LP185" i="2"/>
  <c r="LP191" i="2"/>
  <c r="LP192" i="2"/>
  <c r="LP193" i="2"/>
  <c r="LP194" i="2"/>
  <c r="LP195" i="2"/>
  <c r="LP196" i="2"/>
  <c r="LO185" i="2"/>
  <c r="LO191" i="2"/>
  <c r="LO192" i="2"/>
  <c r="LO193" i="2"/>
  <c r="LO194" i="2"/>
  <c r="LO195" i="2"/>
  <c r="LO196" i="2"/>
  <c r="LN185" i="2"/>
  <c r="LN191" i="2"/>
  <c r="LN192" i="2"/>
  <c r="LN193" i="2"/>
  <c r="LN194" i="2"/>
  <c r="LN195" i="2"/>
  <c r="LN196" i="2"/>
  <c r="LM185" i="2"/>
  <c r="LM191" i="2"/>
  <c r="LM192" i="2"/>
  <c r="LM193" i="2"/>
  <c r="LM194" i="2"/>
  <c r="LM195" i="2"/>
  <c r="LM196" i="2"/>
  <c r="LL185" i="2"/>
  <c r="LL191" i="2"/>
  <c r="LL192" i="2"/>
  <c r="LL193" i="2"/>
  <c r="LL194" i="2"/>
  <c r="LL195" i="2"/>
  <c r="LL196" i="2"/>
  <c r="LK185" i="2"/>
  <c r="LK191" i="2"/>
  <c r="LK192" i="2"/>
  <c r="LK193" i="2"/>
  <c r="LK194" i="2"/>
  <c r="LK195" i="2"/>
  <c r="LK196" i="2"/>
  <c r="LJ185" i="2"/>
  <c r="LJ191" i="2"/>
  <c r="LJ192" i="2"/>
  <c r="LJ193" i="2"/>
  <c r="LJ194" i="2"/>
  <c r="LJ195" i="2"/>
  <c r="LJ196" i="2"/>
  <c r="LI185" i="2"/>
  <c r="LI191" i="2"/>
  <c r="LI192" i="2"/>
  <c r="LI193" i="2"/>
  <c r="LI194" i="2"/>
  <c r="LI195" i="2"/>
  <c r="LI196" i="2"/>
  <c r="LH185" i="2"/>
  <c r="LH191" i="2"/>
  <c r="LH192" i="2"/>
  <c r="LH193" i="2"/>
  <c r="LH194" i="2"/>
  <c r="LH195" i="2"/>
  <c r="LH196" i="2"/>
  <c r="LG185" i="2"/>
  <c r="LG191" i="2"/>
  <c r="LG192" i="2"/>
  <c r="LG193" i="2"/>
  <c r="LG194" i="2"/>
  <c r="LG195" i="2"/>
  <c r="LG196" i="2"/>
  <c r="LF185" i="2"/>
  <c r="LF191" i="2"/>
  <c r="LF192" i="2"/>
  <c r="LF193" i="2"/>
  <c r="LF194" i="2"/>
  <c r="LF195" i="2"/>
  <c r="LF196" i="2"/>
  <c r="LE185" i="2"/>
  <c r="LE191" i="2"/>
  <c r="LE192" i="2"/>
  <c r="LE193" i="2"/>
  <c r="LE194" i="2"/>
  <c r="LE195" i="2"/>
  <c r="LE196" i="2"/>
  <c r="LD185" i="2"/>
  <c r="LD191" i="2"/>
  <c r="LD192" i="2"/>
  <c r="LD193" i="2"/>
  <c r="LD194" i="2"/>
  <c r="LD195" i="2"/>
  <c r="LD196" i="2"/>
  <c r="LC185" i="2"/>
  <c r="LC191" i="2"/>
  <c r="LC192" i="2"/>
  <c r="LC193" i="2"/>
  <c r="LC194" i="2"/>
  <c r="LC195" i="2"/>
  <c r="LC196" i="2"/>
  <c r="LB185" i="2"/>
  <c r="LB191" i="2"/>
  <c r="LB192" i="2"/>
  <c r="LB193" i="2"/>
  <c r="LB194" i="2"/>
  <c r="LB195" i="2"/>
  <c r="LB196" i="2"/>
  <c r="LA185" i="2"/>
  <c r="LA191" i="2"/>
  <c r="LA192" i="2"/>
  <c r="LA193" i="2"/>
  <c r="LA194" i="2"/>
  <c r="LA195" i="2"/>
  <c r="LA196" i="2"/>
  <c r="KZ185" i="2"/>
  <c r="KZ191" i="2"/>
  <c r="KZ192" i="2"/>
  <c r="KZ193" i="2"/>
  <c r="KZ194" i="2"/>
  <c r="KZ195" i="2"/>
  <c r="KZ196" i="2"/>
  <c r="KY185" i="2"/>
  <c r="KY191" i="2"/>
  <c r="KY192" i="2"/>
  <c r="KY193" i="2"/>
  <c r="KY194" i="2"/>
  <c r="KY195" i="2"/>
  <c r="KY196" i="2"/>
  <c r="KX185" i="2"/>
  <c r="KX191" i="2"/>
  <c r="KX192" i="2"/>
  <c r="KX193" i="2"/>
  <c r="KX194" i="2"/>
  <c r="KX195" i="2"/>
  <c r="KX196" i="2"/>
  <c r="KW185" i="2"/>
  <c r="KW191" i="2"/>
  <c r="KW192" i="2"/>
  <c r="KW193" i="2"/>
  <c r="KW194" i="2"/>
  <c r="KW195" i="2"/>
  <c r="KW196" i="2"/>
  <c r="KV185" i="2"/>
  <c r="KV191" i="2"/>
  <c r="KV192" i="2"/>
  <c r="KV193" i="2"/>
  <c r="KV194" i="2"/>
  <c r="KV195" i="2"/>
  <c r="KV196" i="2"/>
  <c r="KU185" i="2"/>
  <c r="KU191" i="2"/>
  <c r="KU192" i="2"/>
  <c r="KU193" i="2"/>
  <c r="KU194" i="2"/>
  <c r="KU195" i="2"/>
  <c r="KU196" i="2"/>
  <c r="KT185" i="2"/>
  <c r="KT191" i="2"/>
  <c r="KT192" i="2"/>
  <c r="KT193" i="2"/>
  <c r="KT194" i="2"/>
  <c r="KT195" i="2"/>
  <c r="KT196" i="2"/>
  <c r="KS185" i="2"/>
  <c r="KS191" i="2"/>
  <c r="KS192" i="2"/>
  <c r="KS193" i="2"/>
  <c r="KS194" i="2"/>
  <c r="KS195" i="2"/>
  <c r="KS196" i="2"/>
  <c r="KR185" i="2"/>
  <c r="KR191" i="2"/>
  <c r="KR192" i="2"/>
  <c r="KR193" i="2"/>
  <c r="KR194" i="2"/>
  <c r="KR195" i="2"/>
  <c r="KR196" i="2"/>
  <c r="KQ185" i="2"/>
  <c r="KQ191" i="2"/>
  <c r="KQ192" i="2"/>
  <c r="KQ193" i="2"/>
  <c r="KQ194" i="2"/>
  <c r="KQ195" i="2"/>
  <c r="KQ196" i="2"/>
  <c r="KP185" i="2"/>
  <c r="KP191" i="2"/>
  <c r="KP192" i="2"/>
  <c r="KP193" i="2"/>
  <c r="KP194" i="2"/>
  <c r="KP195" i="2"/>
  <c r="KP196" i="2"/>
  <c r="KO185" i="2"/>
  <c r="KO191" i="2"/>
  <c r="KO192" i="2"/>
  <c r="KO193" i="2"/>
  <c r="KO194" i="2"/>
  <c r="KO195" i="2"/>
  <c r="KO196" i="2"/>
  <c r="KN185" i="2"/>
  <c r="KN191" i="2"/>
  <c r="KN192" i="2"/>
  <c r="KN193" i="2"/>
  <c r="KN194" i="2"/>
  <c r="KN195" i="2"/>
  <c r="KN196" i="2"/>
  <c r="KM185" i="2"/>
  <c r="KM191" i="2"/>
  <c r="KM192" i="2"/>
  <c r="KM193" i="2"/>
  <c r="KM194" i="2"/>
  <c r="KM195" i="2"/>
  <c r="KM196" i="2"/>
  <c r="KL185" i="2"/>
  <c r="KL191" i="2"/>
  <c r="KL192" i="2"/>
  <c r="KL193" i="2"/>
  <c r="KL194" i="2"/>
  <c r="KL195" i="2"/>
  <c r="KL196" i="2"/>
  <c r="KK185" i="2"/>
  <c r="KK191" i="2"/>
  <c r="KK192" i="2"/>
  <c r="KK193" i="2"/>
  <c r="KK194" i="2"/>
  <c r="KK195" i="2"/>
  <c r="KK196" i="2"/>
  <c r="KJ185" i="2"/>
  <c r="KJ191" i="2"/>
  <c r="KJ192" i="2"/>
  <c r="KJ193" i="2"/>
  <c r="KJ194" i="2"/>
  <c r="KJ195" i="2"/>
  <c r="KJ196" i="2"/>
  <c r="KI185" i="2"/>
  <c r="KI191" i="2"/>
  <c r="KI192" i="2"/>
  <c r="KI193" i="2"/>
  <c r="KI194" i="2"/>
  <c r="KI195" i="2"/>
  <c r="KI196" i="2"/>
  <c r="KH185" i="2"/>
  <c r="KH191" i="2"/>
  <c r="KH192" i="2"/>
  <c r="KH193" i="2"/>
  <c r="KH194" i="2"/>
  <c r="KH195" i="2"/>
  <c r="KH196" i="2"/>
  <c r="KG185" i="2"/>
  <c r="KG191" i="2"/>
  <c r="KG192" i="2"/>
  <c r="KG193" i="2"/>
  <c r="KG194" i="2"/>
  <c r="KG195" i="2"/>
  <c r="KG196" i="2"/>
  <c r="KF185" i="2"/>
  <c r="KF191" i="2"/>
  <c r="KF192" i="2"/>
  <c r="KF193" i="2"/>
  <c r="KF194" i="2"/>
  <c r="KF195" i="2"/>
  <c r="KF196" i="2"/>
  <c r="KE185" i="2"/>
  <c r="KE191" i="2"/>
  <c r="KE192" i="2"/>
  <c r="KE193" i="2"/>
  <c r="KE194" i="2"/>
  <c r="KE195" i="2"/>
  <c r="KE196" i="2"/>
  <c r="KD185" i="2"/>
  <c r="KD191" i="2"/>
  <c r="KD192" i="2"/>
  <c r="KD193" i="2"/>
  <c r="KD194" i="2"/>
  <c r="KD195" i="2"/>
  <c r="KD196" i="2"/>
  <c r="KC185" i="2"/>
  <c r="KC191" i="2"/>
  <c r="KC192" i="2"/>
  <c r="KC193" i="2"/>
  <c r="KC194" i="2"/>
  <c r="KC195" i="2"/>
  <c r="KC196" i="2"/>
  <c r="KB185" i="2"/>
  <c r="KB191" i="2"/>
  <c r="KB192" i="2"/>
  <c r="KB193" i="2"/>
  <c r="KB194" i="2"/>
  <c r="KB195" i="2"/>
  <c r="KB196" i="2"/>
  <c r="KA185" i="2"/>
  <c r="KA191" i="2"/>
  <c r="KA192" i="2"/>
  <c r="KA193" i="2"/>
  <c r="KA194" i="2"/>
  <c r="KA195" i="2"/>
  <c r="KA196" i="2"/>
  <c r="JZ185" i="2"/>
  <c r="JZ191" i="2"/>
  <c r="JZ192" i="2"/>
  <c r="JZ193" i="2"/>
  <c r="JZ194" i="2"/>
  <c r="JZ195" i="2"/>
  <c r="JZ196" i="2"/>
  <c r="JY185" i="2"/>
  <c r="JY191" i="2"/>
  <c r="JY192" i="2"/>
  <c r="JY193" i="2"/>
  <c r="JY194" i="2"/>
  <c r="JY195" i="2"/>
  <c r="JY196" i="2"/>
  <c r="JX185" i="2"/>
  <c r="JX191" i="2"/>
  <c r="JX192" i="2"/>
  <c r="JX193" i="2"/>
  <c r="JX194" i="2"/>
  <c r="JX195" i="2"/>
  <c r="JX196" i="2"/>
  <c r="JW185" i="2"/>
  <c r="JW191" i="2"/>
  <c r="JW192" i="2"/>
  <c r="JW193" i="2"/>
  <c r="JW194" i="2"/>
  <c r="JW195" i="2"/>
  <c r="JW196" i="2"/>
  <c r="JV185" i="2"/>
  <c r="JV191" i="2"/>
  <c r="JV192" i="2"/>
  <c r="JV193" i="2"/>
  <c r="JV194" i="2"/>
  <c r="JV195" i="2"/>
  <c r="JV196" i="2"/>
  <c r="JU185" i="2"/>
  <c r="JU191" i="2"/>
  <c r="JU192" i="2"/>
  <c r="JU193" i="2"/>
  <c r="JU194" i="2"/>
  <c r="JU195" i="2"/>
  <c r="JU196" i="2"/>
  <c r="JT185" i="2"/>
  <c r="JT191" i="2"/>
  <c r="JT192" i="2"/>
  <c r="JT193" i="2"/>
  <c r="JT194" i="2"/>
  <c r="JT195" i="2"/>
  <c r="JT196" i="2"/>
  <c r="JS185" i="2"/>
  <c r="JS191" i="2"/>
  <c r="JS192" i="2"/>
  <c r="JS193" i="2"/>
  <c r="JS194" i="2"/>
  <c r="JS195" i="2"/>
  <c r="JS196" i="2"/>
  <c r="JR185" i="2"/>
  <c r="JR191" i="2"/>
  <c r="JR192" i="2"/>
  <c r="JR193" i="2"/>
  <c r="JR194" i="2"/>
  <c r="JR195" i="2"/>
  <c r="JR196" i="2"/>
  <c r="JQ185" i="2"/>
  <c r="JQ191" i="2"/>
  <c r="JQ192" i="2"/>
  <c r="JQ193" i="2"/>
  <c r="JQ194" i="2"/>
  <c r="JQ195" i="2"/>
  <c r="JQ196" i="2"/>
  <c r="JP185" i="2"/>
  <c r="JP191" i="2"/>
  <c r="JP192" i="2"/>
  <c r="JP193" i="2"/>
  <c r="JP194" i="2"/>
  <c r="JP195" i="2"/>
  <c r="JP196" i="2"/>
  <c r="JO185" i="2"/>
  <c r="JO191" i="2"/>
  <c r="JO192" i="2"/>
  <c r="JO193" i="2"/>
  <c r="JO194" i="2"/>
  <c r="JO195" i="2"/>
  <c r="JO196" i="2"/>
  <c r="JN185" i="2"/>
  <c r="JN191" i="2"/>
  <c r="JN192" i="2"/>
  <c r="JN193" i="2"/>
  <c r="JN194" i="2"/>
  <c r="JN195" i="2"/>
  <c r="JN196" i="2"/>
  <c r="JM185" i="2"/>
  <c r="JM191" i="2"/>
  <c r="JM192" i="2"/>
  <c r="JM193" i="2"/>
  <c r="JM194" i="2"/>
  <c r="JM195" i="2"/>
  <c r="JM196" i="2"/>
  <c r="JL185" i="2"/>
  <c r="JL191" i="2"/>
  <c r="JL192" i="2"/>
  <c r="JL193" i="2"/>
  <c r="JL194" i="2"/>
  <c r="JL195" i="2"/>
  <c r="JL196" i="2"/>
  <c r="JK185" i="2"/>
  <c r="JK191" i="2"/>
  <c r="JK192" i="2"/>
  <c r="JK193" i="2"/>
  <c r="JK194" i="2"/>
  <c r="JK195" i="2"/>
  <c r="JK196" i="2"/>
  <c r="JJ185" i="2"/>
  <c r="JJ191" i="2"/>
  <c r="JJ192" i="2"/>
  <c r="JJ193" i="2"/>
  <c r="JJ194" i="2"/>
  <c r="JJ195" i="2"/>
  <c r="JJ196" i="2"/>
  <c r="JI185" i="2"/>
  <c r="JI191" i="2"/>
  <c r="JI192" i="2"/>
  <c r="JI193" i="2"/>
  <c r="JI194" i="2"/>
  <c r="JI195" i="2"/>
  <c r="JI196" i="2"/>
  <c r="JH185" i="2"/>
  <c r="JH191" i="2"/>
  <c r="JH192" i="2"/>
  <c r="JH193" i="2"/>
  <c r="JH194" i="2"/>
  <c r="JH195" i="2"/>
  <c r="JH196" i="2"/>
  <c r="JG185" i="2"/>
  <c r="JG191" i="2"/>
  <c r="JG192" i="2"/>
  <c r="JG193" i="2"/>
  <c r="JG194" i="2"/>
  <c r="JG195" i="2"/>
  <c r="JG196" i="2"/>
  <c r="JF185" i="2"/>
  <c r="JF191" i="2"/>
  <c r="JF192" i="2"/>
  <c r="JF193" i="2"/>
  <c r="JF194" i="2"/>
  <c r="JF195" i="2"/>
  <c r="JF196" i="2"/>
  <c r="JE185" i="2"/>
  <c r="JE191" i="2"/>
  <c r="JE192" i="2"/>
  <c r="JE193" i="2"/>
  <c r="JE194" i="2"/>
  <c r="JE195" i="2"/>
  <c r="JE196" i="2"/>
  <c r="JD185" i="2"/>
  <c r="JD191" i="2"/>
  <c r="JD192" i="2"/>
  <c r="JD193" i="2"/>
  <c r="JD194" i="2"/>
  <c r="JD195" i="2"/>
  <c r="JD196" i="2"/>
  <c r="JC185" i="2"/>
  <c r="JC191" i="2"/>
  <c r="JC192" i="2"/>
  <c r="JC193" i="2"/>
  <c r="JC194" i="2"/>
  <c r="JC195" i="2"/>
  <c r="JC196" i="2"/>
  <c r="JB185" i="2"/>
  <c r="JB191" i="2"/>
  <c r="JB192" i="2"/>
  <c r="JB193" i="2"/>
  <c r="JB194" i="2"/>
  <c r="JB195" i="2"/>
  <c r="JB196" i="2"/>
  <c r="JA185" i="2"/>
  <c r="JA191" i="2"/>
  <c r="JA192" i="2"/>
  <c r="JA193" i="2"/>
  <c r="JA194" i="2"/>
  <c r="JA195" i="2"/>
  <c r="JA196" i="2"/>
  <c r="IZ185" i="2"/>
  <c r="IZ191" i="2"/>
  <c r="IZ192" i="2"/>
  <c r="IZ193" i="2"/>
  <c r="IZ194" i="2"/>
  <c r="IZ195" i="2"/>
  <c r="IZ196" i="2"/>
  <c r="IY185" i="2"/>
  <c r="IY191" i="2"/>
  <c r="IY192" i="2"/>
  <c r="IY193" i="2"/>
  <c r="IY194" i="2"/>
  <c r="IY195" i="2"/>
  <c r="IY196" i="2"/>
  <c r="IX185" i="2"/>
  <c r="IX191" i="2"/>
  <c r="IX192" i="2"/>
  <c r="IX193" i="2"/>
  <c r="IX194" i="2"/>
  <c r="IX195" i="2"/>
  <c r="IX196" i="2"/>
  <c r="IW185" i="2"/>
  <c r="IW191" i="2"/>
  <c r="IW192" i="2"/>
  <c r="IW193" i="2"/>
  <c r="IW194" i="2"/>
  <c r="IW195" i="2"/>
  <c r="IW196" i="2"/>
  <c r="IV185" i="2"/>
  <c r="IV191" i="2"/>
  <c r="IV192" i="2"/>
  <c r="IV193" i="2"/>
  <c r="IV194" i="2"/>
  <c r="IV195" i="2"/>
  <c r="IV196" i="2"/>
  <c r="IU185" i="2"/>
  <c r="IU191" i="2"/>
  <c r="IU192" i="2"/>
  <c r="IU193" i="2"/>
  <c r="IU194" i="2"/>
  <c r="IU195" i="2"/>
  <c r="IU196" i="2"/>
  <c r="IT185" i="2"/>
  <c r="IT191" i="2"/>
  <c r="IT192" i="2"/>
  <c r="IT193" i="2"/>
  <c r="IT194" i="2"/>
  <c r="IT195" i="2"/>
  <c r="IT196" i="2"/>
  <c r="IS185" i="2"/>
  <c r="IS191" i="2"/>
  <c r="IS192" i="2"/>
  <c r="IS193" i="2"/>
  <c r="IS194" i="2"/>
  <c r="IS195" i="2"/>
  <c r="IS196" i="2"/>
  <c r="IR185" i="2"/>
  <c r="IR191" i="2"/>
  <c r="IR192" i="2"/>
  <c r="IR193" i="2"/>
  <c r="IR194" i="2"/>
  <c r="IR195" i="2"/>
  <c r="IR196" i="2"/>
  <c r="IQ185" i="2"/>
  <c r="IQ191" i="2"/>
  <c r="IQ192" i="2"/>
  <c r="IQ193" i="2"/>
  <c r="IQ194" i="2"/>
  <c r="IQ195" i="2"/>
  <c r="IQ196" i="2"/>
  <c r="IP185" i="2"/>
  <c r="IP191" i="2"/>
  <c r="IP192" i="2"/>
  <c r="IP193" i="2"/>
  <c r="IP194" i="2"/>
  <c r="IP195" i="2"/>
  <c r="IP196" i="2"/>
  <c r="IO185" i="2"/>
  <c r="IO191" i="2"/>
  <c r="IO192" i="2"/>
  <c r="IO193" i="2"/>
  <c r="IO194" i="2"/>
  <c r="IO195" i="2"/>
  <c r="IO196" i="2"/>
  <c r="IN185" i="2"/>
  <c r="IN191" i="2"/>
  <c r="IN192" i="2"/>
  <c r="IN193" i="2"/>
  <c r="IN194" i="2"/>
  <c r="IN195" i="2"/>
  <c r="IN196" i="2"/>
  <c r="IM185" i="2"/>
  <c r="IM191" i="2"/>
  <c r="IM192" i="2"/>
  <c r="IM193" i="2"/>
  <c r="IM194" i="2"/>
  <c r="IM195" i="2"/>
  <c r="IM196" i="2"/>
  <c r="IL185" i="2"/>
  <c r="IL191" i="2"/>
  <c r="IL192" i="2"/>
  <c r="IL193" i="2"/>
  <c r="IL194" i="2"/>
  <c r="IL195" i="2"/>
  <c r="IL196" i="2"/>
  <c r="IK185" i="2"/>
  <c r="IK191" i="2"/>
  <c r="IK192" i="2"/>
  <c r="IK193" i="2"/>
  <c r="IK194" i="2"/>
  <c r="IK195" i="2"/>
  <c r="IK196" i="2"/>
  <c r="IJ185" i="2"/>
  <c r="IJ191" i="2"/>
  <c r="IJ192" i="2"/>
  <c r="IJ193" i="2"/>
  <c r="IJ194" i="2"/>
  <c r="IJ195" i="2"/>
  <c r="IJ196" i="2"/>
  <c r="II185" i="2"/>
  <c r="II191" i="2"/>
  <c r="II192" i="2"/>
  <c r="II193" i="2"/>
  <c r="II194" i="2"/>
  <c r="II195" i="2"/>
  <c r="II196" i="2"/>
  <c r="IH185" i="2"/>
  <c r="IH191" i="2"/>
  <c r="IH192" i="2"/>
  <c r="IH193" i="2"/>
  <c r="IH194" i="2"/>
  <c r="IH195" i="2"/>
  <c r="IH196" i="2"/>
  <c r="IG185" i="2"/>
  <c r="IG191" i="2"/>
  <c r="IG192" i="2"/>
  <c r="IG193" i="2"/>
  <c r="IG194" i="2"/>
  <c r="IG195" i="2"/>
  <c r="IG196" i="2"/>
  <c r="IF185" i="2"/>
  <c r="IF191" i="2"/>
  <c r="IF192" i="2"/>
  <c r="IF193" i="2"/>
  <c r="IF194" i="2"/>
  <c r="IF195" i="2"/>
  <c r="IF196" i="2"/>
  <c r="IE185" i="2"/>
  <c r="IE191" i="2"/>
  <c r="IE192" i="2"/>
  <c r="IE193" i="2"/>
  <c r="IE194" i="2"/>
  <c r="IE195" i="2"/>
  <c r="IE196" i="2"/>
  <c r="ID185" i="2"/>
  <c r="ID191" i="2"/>
  <c r="ID192" i="2"/>
  <c r="ID193" i="2"/>
  <c r="ID194" i="2"/>
  <c r="ID195" i="2"/>
  <c r="ID196" i="2"/>
  <c r="IC185" i="2"/>
  <c r="IC191" i="2"/>
  <c r="IC192" i="2"/>
  <c r="IC193" i="2"/>
  <c r="IC194" i="2"/>
  <c r="IC195" i="2"/>
  <c r="IC196" i="2"/>
  <c r="IB185" i="2"/>
  <c r="IB191" i="2"/>
  <c r="IB192" i="2"/>
  <c r="IB193" i="2"/>
  <c r="IB194" i="2"/>
  <c r="IB195" i="2"/>
  <c r="IB196" i="2"/>
  <c r="IA185" i="2"/>
  <c r="IA191" i="2"/>
  <c r="IA192" i="2"/>
  <c r="IA193" i="2"/>
  <c r="IA194" i="2"/>
  <c r="IA195" i="2"/>
  <c r="IA196" i="2"/>
  <c r="HZ185" i="2"/>
  <c r="HZ191" i="2"/>
  <c r="HZ192" i="2"/>
  <c r="HZ193" i="2"/>
  <c r="HZ194" i="2"/>
  <c r="HZ195" i="2"/>
  <c r="HZ196" i="2"/>
  <c r="HY185" i="2"/>
  <c r="HY191" i="2"/>
  <c r="HY192" i="2"/>
  <c r="HY193" i="2"/>
  <c r="HY194" i="2"/>
  <c r="HY195" i="2"/>
  <c r="HY196" i="2"/>
  <c r="HX185" i="2"/>
  <c r="HX191" i="2"/>
  <c r="HX192" i="2"/>
  <c r="HX193" i="2"/>
  <c r="HX194" i="2"/>
  <c r="HX195" i="2"/>
  <c r="HX196" i="2"/>
  <c r="HW185" i="2"/>
  <c r="HW191" i="2"/>
  <c r="HW192" i="2"/>
  <c r="HW193" i="2"/>
  <c r="HW194" i="2"/>
  <c r="HW195" i="2"/>
  <c r="HW196" i="2"/>
  <c r="HV185" i="2"/>
  <c r="HV191" i="2"/>
  <c r="HV192" i="2"/>
  <c r="HV193" i="2"/>
  <c r="HV194" i="2"/>
  <c r="HV195" i="2"/>
  <c r="HV196" i="2"/>
  <c r="HU185" i="2"/>
  <c r="HU191" i="2"/>
  <c r="HU192" i="2"/>
  <c r="HU193" i="2"/>
  <c r="HU194" i="2"/>
  <c r="HU195" i="2"/>
  <c r="HU196" i="2"/>
  <c r="HT185" i="2"/>
  <c r="HT191" i="2"/>
  <c r="HT192" i="2"/>
  <c r="HT193" i="2"/>
  <c r="HT194" i="2"/>
  <c r="HT195" i="2"/>
  <c r="HT196" i="2"/>
  <c r="HS185" i="2"/>
  <c r="HS191" i="2"/>
  <c r="HS192" i="2"/>
  <c r="HS193" i="2"/>
  <c r="HS194" i="2"/>
  <c r="HS195" i="2"/>
  <c r="HS196" i="2"/>
  <c r="HR185" i="2"/>
  <c r="HR191" i="2"/>
  <c r="HR192" i="2"/>
  <c r="HR193" i="2"/>
  <c r="HR194" i="2"/>
  <c r="HR195" i="2"/>
  <c r="HR196" i="2"/>
  <c r="HQ185" i="2"/>
  <c r="HQ191" i="2"/>
  <c r="HQ192" i="2"/>
  <c r="HQ193" i="2"/>
  <c r="HQ194" i="2"/>
  <c r="HQ195" i="2"/>
  <c r="HQ196" i="2"/>
  <c r="HP185" i="2"/>
  <c r="HP191" i="2"/>
  <c r="HP192" i="2"/>
  <c r="HP193" i="2"/>
  <c r="HP194" i="2"/>
  <c r="HP195" i="2"/>
  <c r="HP196" i="2"/>
  <c r="HO185" i="2"/>
  <c r="HO191" i="2"/>
  <c r="HO192" i="2"/>
  <c r="HO193" i="2"/>
  <c r="HO194" i="2"/>
  <c r="HO195" i="2"/>
  <c r="HO196" i="2"/>
  <c r="HN185" i="2"/>
  <c r="HN191" i="2"/>
  <c r="HN192" i="2"/>
  <c r="HN193" i="2"/>
  <c r="HN194" i="2"/>
  <c r="HN195" i="2"/>
  <c r="HN196" i="2"/>
  <c r="HM185" i="2"/>
  <c r="HM191" i="2"/>
  <c r="HM192" i="2"/>
  <c r="HM193" i="2"/>
  <c r="HM194" i="2"/>
  <c r="HM195" i="2"/>
  <c r="HM196" i="2"/>
  <c r="HL185" i="2"/>
  <c r="HL191" i="2"/>
  <c r="HL192" i="2"/>
  <c r="HL193" i="2"/>
  <c r="HL194" i="2"/>
  <c r="HL195" i="2"/>
  <c r="HL196" i="2"/>
  <c r="HK185" i="2"/>
  <c r="HK191" i="2"/>
  <c r="HK192" i="2"/>
  <c r="HK193" i="2"/>
  <c r="HK194" i="2"/>
  <c r="HK195" i="2"/>
  <c r="HK196" i="2"/>
  <c r="HJ185" i="2"/>
  <c r="HJ191" i="2"/>
  <c r="HJ192" i="2"/>
  <c r="HJ193" i="2"/>
  <c r="HJ194" i="2"/>
  <c r="HJ195" i="2"/>
  <c r="HJ196" i="2"/>
  <c r="HI185" i="2"/>
  <c r="HI191" i="2"/>
  <c r="HI192" i="2"/>
  <c r="HI193" i="2"/>
  <c r="HI194" i="2"/>
  <c r="HI195" i="2"/>
  <c r="HI196" i="2"/>
  <c r="HH185" i="2"/>
  <c r="HH191" i="2"/>
  <c r="HH192" i="2"/>
  <c r="HH193" i="2"/>
  <c r="HH194" i="2"/>
  <c r="HH195" i="2"/>
  <c r="HH196" i="2"/>
  <c r="HG185" i="2"/>
  <c r="HG191" i="2"/>
  <c r="HG192" i="2"/>
  <c r="HG193" i="2"/>
  <c r="HG194" i="2"/>
  <c r="HG195" i="2"/>
  <c r="HG196" i="2"/>
  <c r="HF185" i="2"/>
  <c r="HF191" i="2"/>
  <c r="HF192" i="2"/>
  <c r="HF193" i="2"/>
  <c r="HF194" i="2"/>
  <c r="HF195" i="2"/>
  <c r="HF196" i="2"/>
  <c r="HE185" i="2"/>
  <c r="HE191" i="2"/>
  <c r="HE192" i="2"/>
  <c r="HE193" i="2"/>
  <c r="HE194" i="2"/>
  <c r="HE195" i="2"/>
  <c r="HE196" i="2"/>
  <c r="HD185" i="2"/>
  <c r="HD191" i="2"/>
  <c r="HD192" i="2"/>
  <c r="HD193" i="2"/>
  <c r="HD194" i="2"/>
  <c r="HD195" i="2"/>
  <c r="HD196" i="2"/>
  <c r="HC185" i="2"/>
  <c r="HC191" i="2"/>
  <c r="HC192" i="2"/>
  <c r="HC193" i="2"/>
  <c r="HC194" i="2"/>
  <c r="HC195" i="2"/>
  <c r="HC196" i="2"/>
  <c r="HB185" i="2"/>
  <c r="HB191" i="2"/>
  <c r="HB192" i="2"/>
  <c r="HB193" i="2"/>
  <c r="HB194" i="2"/>
  <c r="HB195" i="2"/>
  <c r="HB196" i="2"/>
  <c r="HA185" i="2"/>
  <c r="HA191" i="2"/>
  <c r="HA192" i="2"/>
  <c r="HA193" i="2"/>
  <c r="HA194" i="2"/>
  <c r="HA195" i="2"/>
  <c r="HA196" i="2"/>
  <c r="GZ185" i="2"/>
  <c r="GZ191" i="2"/>
  <c r="GZ192" i="2"/>
  <c r="GZ193" i="2"/>
  <c r="GZ194" i="2"/>
  <c r="GZ195" i="2"/>
  <c r="GZ196" i="2"/>
  <c r="GY185" i="2"/>
  <c r="GY191" i="2"/>
  <c r="GY192" i="2"/>
  <c r="GY193" i="2"/>
  <c r="GY194" i="2"/>
  <c r="GY195" i="2"/>
  <c r="GY196" i="2"/>
  <c r="GX185" i="2"/>
  <c r="GX191" i="2"/>
  <c r="GX192" i="2"/>
  <c r="GX193" i="2"/>
  <c r="GX194" i="2"/>
  <c r="GX195" i="2"/>
  <c r="GX196" i="2"/>
  <c r="GW185" i="2"/>
  <c r="GW191" i="2"/>
  <c r="GW192" i="2"/>
  <c r="GW193" i="2"/>
  <c r="GW194" i="2"/>
  <c r="GW195" i="2"/>
  <c r="GW196" i="2"/>
  <c r="GV185" i="2"/>
  <c r="GV191" i="2"/>
  <c r="GV192" i="2"/>
  <c r="GV193" i="2"/>
  <c r="GV194" i="2"/>
  <c r="GV195" i="2"/>
  <c r="GV196" i="2"/>
  <c r="GU185" i="2"/>
  <c r="GU191" i="2"/>
  <c r="GU192" i="2"/>
  <c r="GU193" i="2"/>
  <c r="GU194" i="2"/>
  <c r="GU195" i="2"/>
  <c r="GU196" i="2"/>
  <c r="GT185" i="2"/>
  <c r="GT191" i="2"/>
  <c r="GT192" i="2"/>
  <c r="GT193" i="2"/>
  <c r="GT194" i="2"/>
  <c r="GT195" i="2"/>
  <c r="GT196" i="2"/>
  <c r="GS185" i="2"/>
  <c r="GS191" i="2"/>
  <c r="GS192" i="2"/>
  <c r="GS193" i="2"/>
  <c r="GS194" i="2"/>
  <c r="GS195" i="2"/>
  <c r="GS196" i="2"/>
  <c r="GR185" i="2"/>
  <c r="GR191" i="2"/>
  <c r="GR192" i="2"/>
  <c r="GR193" i="2"/>
  <c r="GR194" i="2"/>
  <c r="GR195" i="2"/>
  <c r="GR196" i="2"/>
  <c r="GQ185" i="2"/>
  <c r="GQ191" i="2"/>
  <c r="GQ192" i="2"/>
  <c r="GQ193" i="2"/>
  <c r="GQ194" i="2"/>
  <c r="GQ195" i="2"/>
  <c r="GQ196" i="2"/>
  <c r="GP185" i="2"/>
  <c r="GP191" i="2"/>
  <c r="GP192" i="2"/>
  <c r="GP193" i="2"/>
  <c r="GP194" i="2"/>
  <c r="GP195" i="2"/>
  <c r="GP196" i="2"/>
  <c r="GO185" i="2"/>
  <c r="GO191" i="2"/>
  <c r="GO192" i="2"/>
  <c r="GO193" i="2"/>
  <c r="GO194" i="2"/>
  <c r="GO195" i="2"/>
  <c r="GO196" i="2"/>
  <c r="GN185" i="2"/>
  <c r="GN191" i="2"/>
  <c r="GN192" i="2"/>
  <c r="GN193" i="2"/>
  <c r="GN194" i="2"/>
  <c r="GN195" i="2"/>
  <c r="GN196" i="2"/>
  <c r="GM185" i="2"/>
  <c r="GM191" i="2"/>
  <c r="GM192" i="2"/>
  <c r="GM193" i="2"/>
  <c r="GM194" i="2"/>
  <c r="GM195" i="2"/>
  <c r="GM196" i="2"/>
  <c r="GL185" i="2"/>
  <c r="GL191" i="2"/>
  <c r="GL192" i="2"/>
  <c r="GL193" i="2"/>
  <c r="GL194" i="2"/>
  <c r="GL195" i="2"/>
  <c r="GL196" i="2"/>
  <c r="GK185" i="2"/>
  <c r="GK191" i="2"/>
  <c r="GK192" i="2"/>
  <c r="GK193" i="2"/>
  <c r="GK194" i="2"/>
  <c r="GK195" i="2"/>
  <c r="GK196" i="2"/>
  <c r="GJ185" i="2"/>
  <c r="GJ191" i="2"/>
  <c r="GJ192" i="2"/>
  <c r="GJ193" i="2"/>
  <c r="GJ194" i="2"/>
  <c r="GJ195" i="2"/>
  <c r="GJ196" i="2"/>
  <c r="GI185" i="2"/>
  <c r="GI191" i="2"/>
  <c r="GI192" i="2"/>
  <c r="GI193" i="2"/>
  <c r="GI194" i="2"/>
  <c r="GI195" i="2"/>
  <c r="GI196" i="2"/>
  <c r="GH185" i="2"/>
  <c r="GH191" i="2"/>
  <c r="GH192" i="2"/>
  <c r="GH193" i="2"/>
  <c r="GH194" i="2"/>
  <c r="GH195" i="2"/>
  <c r="GH196" i="2"/>
  <c r="GG185" i="2"/>
  <c r="GG191" i="2"/>
  <c r="GG192" i="2"/>
  <c r="GG193" i="2"/>
  <c r="GG194" i="2"/>
  <c r="GG195" i="2"/>
  <c r="GG196" i="2"/>
  <c r="GF185" i="2"/>
  <c r="GF191" i="2"/>
  <c r="GF192" i="2"/>
  <c r="GF193" i="2"/>
  <c r="GF194" i="2"/>
  <c r="GF195" i="2"/>
  <c r="GF196" i="2"/>
  <c r="GE185" i="2"/>
  <c r="GE191" i="2"/>
  <c r="GE192" i="2"/>
  <c r="GE193" i="2"/>
  <c r="GE194" i="2"/>
  <c r="GE195" i="2"/>
  <c r="GE196" i="2"/>
  <c r="GD185" i="2"/>
  <c r="GD191" i="2"/>
  <c r="GD192" i="2"/>
  <c r="GD193" i="2"/>
  <c r="GD194" i="2"/>
  <c r="GD195" i="2"/>
  <c r="GD196" i="2"/>
  <c r="GC185" i="2"/>
  <c r="GC191" i="2"/>
  <c r="GC192" i="2"/>
  <c r="GC193" i="2"/>
  <c r="GC194" i="2"/>
  <c r="GC195" i="2"/>
  <c r="GC196" i="2"/>
  <c r="GB185" i="2"/>
  <c r="GB191" i="2"/>
  <c r="GB192" i="2"/>
  <c r="GB193" i="2"/>
  <c r="GB194" i="2"/>
  <c r="GB195" i="2"/>
  <c r="GB196" i="2"/>
  <c r="GA185" i="2"/>
  <c r="GA191" i="2"/>
  <c r="GA192" i="2"/>
  <c r="GA193" i="2"/>
  <c r="GA194" i="2"/>
  <c r="GA195" i="2"/>
  <c r="GA196" i="2"/>
  <c r="FZ185" i="2"/>
  <c r="FZ191" i="2"/>
  <c r="FZ192" i="2"/>
  <c r="FZ193" i="2"/>
  <c r="FZ194" i="2"/>
  <c r="FZ195" i="2"/>
  <c r="FZ196" i="2"/>
  <c r="FY185" i="2"/>
  <c r="FY191" i="2"/>
  <c r="FY192" i="2"/>
  <c r="FY193" i="2"/>
  <c r="FY194" i="2"/>
  <c r="FY195" i="2"/>
  <c r="FY196" i="2"/>
  <c r="FX185" i="2"/>
  <c r="FX191" i="2"/>
  <c r="FX192" i="2"/>
  <c r="FX193" i="2"/>
  <c r="FX194" i="2"/>
  <c r="FX195" i="2"/>
  <c r="FX196" i="2"/>
  <c r="FW185" i="2"/>
  <c r="FW191" i="2"/>
  <c r="FW192" i="2"/>
  <c r="FW193" i="2"/>
  <c r="FW194" i="2"/>
  <c r="FW195" i="2"/>
  <c r="FW196" i="2"/>
  <c r="FV185" i="2"/>
  <c r="FV191" i="2"/>
  <c r="FV192" i="2"/>
  <c r="FV193" i="2"/>
  <c r="FV194" i="2"/>
  <c r="FV195" i="2"/>
  <c r="FV196" i="2"/>
  <c r="FU185" i="2"/>
  <c r="FU191" i="2"/>
  <c r="FU192" i="2"/>
  <c r="FU193" i="2"/>
  <c r="FU194" i="2"/>
  <c r="FU195" i="2"/>
  <c r="FU196" i="2"/>
  <c r="FT185" i="2"/>
  <c r="FT191" i="2"/>
  <c r="FT192" i="2"/>
  <c r="FT193" i="2"/>
  <c r="FT194" i="2"/>
  <c r="FT195" i="2"/>
  <c r="FT196" i="2"/>
  <c r="FS185" i="2"/>
  <c r="FS191" i="2"/>
  <c r="FS192" i="2"/>
  <c r="FS193" i="2"/>
  <c r="FS194" i="2"/>
  <c r="FS195" i="2"/>
  <c r="FS196" i="2"/>
  <c r="FR185" i="2"/>
  <c r="FR191" i="2"/>
  <c r="FR192" i="2"/>
  <c r="FR193" i="2"/>
  <c r="FR194" i="2"/>
  <c r="FR195" i="2"/>
  <c r="FR196" i="2"/>
  <c r="FQ185" i="2"/>
  <c r="FQ191" i="2"/>
  <c r="FQ192" i="2"/>
  <c r="FQ193" i="2"/>
  <c r="FQ194" i="2"/>
  <c r="FQ195" i="2"/>
  <c r="FQ196" i="2"/>
  <c r="FP185" i="2"/>
  <c r="FP191" i="2"/>
  <c r="FP192" i="2"/>
  <c r="FP193" i="2"/>
  <c r="FP194" i="2"/>
  <c r="FP195" i="2"/>
  <c r="FP196" i="2"/>
  <c r="FO185" i="2"/>
  <c r="FO191" i="2"/>
  <c r="FO192" i="2"/>
  <c r="FO193" i="2"/>
  <c r="FO194" i="2"/>
  <c r="FO195" i="2"/>
  <c r="FO196" i="2"/>
  <c r="FN185" i="2"/>
  <c r="FN191" i="2"/>
  <c r="FN192" i="2"/>
  <c r="FN193" i="2"/>
  <c r="FN194" i="2"/>
  <c r="FN195" i="2"/>
  <c r="FN196" i="2"/>
  <c r="FM185" i="2"/>
  <c r="FM191" i="2"/>
  <c r="FM192" i="2"/>
  <c r="FM193" i="2"/>
  <c r="FM194" i="2"/>
  <c r="FM195" i="2"/>
  <c r="FM196" i="2"/>
  <c r="FL185" i="2"/>
  <c r="FL191" i="2"/>
  <c r="FL192" i="2"/>
  <c r="FL193" i="2"/>
  <c r="FL194" i="2"/>
  <c r="FL195" i="2"/>
  <c r="FL196" i="2"/>
  <c r="FK185" i="2"/>
  <c r="FK191" i="2"/>
  <c r="FK192" i="2"/>
  <c r="FK193" i="2"/>
  <c r="FK194" i="2"/>
  <c r="FK195" i="2"/>
  <c r="FK196" i="2"/>
  <c r="FJ185" i="2"/>
  <c r="FJ191" i="2"/>
  <c r="FJ192" i="2"/>
  <c r="FJ193" i="2"/>
  <c r="FJ194" i="2"/>
  <c r="FJ195" i="2"/>
  <c r="FJ196" i="2"/>
  <c r="FI185" i="2"/>
  <c r="FI191" i="2"/>
  <c r="FI192" i="2"/>
  <c r="FI193" i="2"/>
  <c r="FI194" i="2"/>
  <c r="FI195" i="2"/>
  <c r="FI196" i="2"/>
  <c r="FH185" i="2"/>
  <c r="FH191" i="2"/>
  <c r="FH192" i="2"/>
  <c r="FH193" i="2"/>
  <c r="FH194" i="2"/>
  <c r="FH195" i="2"/>
  <c r="FH196" i="2"/>
  <c r="FG185" i="2"/>
  <c r="FG191" i="2"/>
  <c r="FG192" i="2"/>
  <c r="FG193" i="2"/>
  <c r="FG194" i="2"/>
  <c r="FG195" i="2"/>
  <c r="FG196" i="2"/>
  <c r="FF185" i="2"/>
  <c r="FF191" i="2"/>
  <c r="FF192" i="2"/>
  <c r="FF193" i="2"/>
  <c r="FF194" i="2"/>
  <c r="FF195" i="2"/>
  <c r="FF196" i="2"/>
  <c r="FE185" i="2"/>
  <c r="FE191" i="2"/>
  <c r="FE192" i="2"/>
  <c r="FE193" i="2"/>
  <c r="FE194" i="2"/>
  <c r="FE195" i="2"/>
  <c r="FE196" i="2"/>
  <c r="FD185" i="2"/>
  <c r="FD191" i="2"/>
  <c r="FD192" i="2"/>
  <c r="FD193" i="2"/>
  <c r="FD194" i="2"/>
  <c r="FD195" i="2"/>
  <c r="FD196" i="2"/>
  <c r="FC185" i="2"/>
  <c r="FC191" i="2"/>
  <c r="FC192" i="2"/>
  <c r="FC193" i="2"/>
  <c r="FC194" i="2"/>
  <c r="FC195" i="2"/>
  <c r="FC196" i="2"/>
  <c r="FB185" i="2"/>
  <c r="FB191" i="2"/>
  <c r="FB192" i="2"/>
  <c r="FB193" i="2"/>
  <c r="FB194" i="2"/>
  <c r="FB195" i="2"/>
  <c r="FB196" i="2"/>
  <c r="FA185" i="2"/>
  <c r="FA191" i="2"/>
  <c r="FA192" i="2"/>
  <c r="FA193" i="2"/>
  <c r="FA194" i="2"/>
  <c r="FA195" i="2"/>
  <c r="FA196" i="2"/>
  <c r="EZ185" i="2"/>
  <c r="EZ191" i="2"/>
  <c r="EZ192" i="2"/>
  <c r="EZ193" i="2"/>
  <c r="EZ194" i="2"/>
  <c r="EZ195" i="2"/>
  <c r="EZ196" i="2"/>
  <c r="EY185" i="2"/>
  <c r="EY191" i="2"/>
  <c r="EY192" i="2"/>
  <c r="EY193" i="2"/>
  <c r="EY194" i="2"/>
  <c r="EY195" i="2"/>
  <c r="EY196" i="2"/>
  <c r="EX185" i="2"/>
  <c r="EX191" i="2"/>
  <c r="EX192" i="2"/>
  <c r="EX193" i="2"/>
  <c r="EX194" i="2"/>
  <c r="EX195" i="2"/>
  <c r="EX196" i="2"/>
  <c r="EW185" i="2"/>
  <c r="EW191" i="2"/>
  <c r="EW192" i="2"/>
  <c r="EW193" i="2"/>
  <c r="EW194" i="2"/>
  <c r="EW195" i="2"/>
  <c r="EW196" i="2"/>
  <c r="EV185" i="2"/>
  <c r="EV191" i="2"/>
  <c r="EV192" i="2"/>
  <c r="EV193" i="2"/>
  <c r="EV194" i="2"/>
  <c r="EV195" i="2"/>
  <c r="EV196" i="2"/>
  <c r="EU185" i="2"/>
  <c r="EU191" i="2"/>
  <c r="EU192" i="2"/>
  <c r="EU193" i="2"/>
  <c r="EU194" i="2"/>
  <c r="EU195" i="2"/>
  <c r="EU196" i="2"/>
  <c r="ET185" i="2"/>
  <c r="ET191" i="2"/>
  <c r="ET192" i="2"/>
  <c r="ET193" i="2"/>
  <c r="ET194" i="2"/>
  <c r="ET195" i="2"/>
  <c r="ET196" i="2"/>
  <c r="ES185" i="2"/>
  <c r="ES191" i="2"/>
  <c r="ES192" i="2"/>
  <c r="ES193" i="2"/>
  <c r="ES194" i="2"/>
  <c r="ES195" i="2"/>
  <c r="ES196" i="2"/>
  <c r="ER185" i="2"/>
  <c r="ER191" i="2"/>
  <c r="ER192" i="2"/>
  <c r="ER193" i="2"/>
  <c r="ER194" i="2"/>
  <c r="ER195" i="2"/>
  <c r="ER196" i="2"/>
  <c r="EQ185" i="2"/>
  <c r="EQ191" i="2"/>
  <c r="EQ192" i="2"/>
  <c r="EQ193" i="2"/>
  <c r="EQ194" i="2"/>
  <c r="EQ195" i="2"/>
  <c r="EQ196" i="2"/>
  <c r="EP185" i="2"/>
  <c r="EP191" i="2"/>
  <c r="EP192" i="2"/>
  <c r="EP193" i="2"/>
  <c r="EP194" i="2"/>
  <c r="EP195" i="2"/>
  <c r="EP196" i="2"/>
  <c r="EO185" i="2"/>
  <c r="EO191" i="2"/>
  <c r="EO192" i="2"/>
  <c r="EO193" i="2"/>
  <c r="EO194" i="2"/>
  <c r="EO195" i="2"/>
  <c r="EO196" i="2"/>
  <c r="EN185" i="2"/>
  <c r="EN191" i="2"/>
  <c r="EN192" i="2"/>
  <c r="EN193" i="2"/>
  <c r="EN194" i="2"/>
  <c r="EN195" i="2"/>
  <c r="EN196" i="2"/>
  <c r="EM185" i="2"/>
  <c r="EM191" i="2"/>
  <c r="EM192" i="2"/>
  <c r="EM193" i="2"/>
  <c r="EM194" i="2"/>
  <c r="EM195" i="2"/>
  <c r="EM196" i="2"/>
  <c r="EL185" i="2"/>
  <c r="EL191" i="2"/>
  <c r="EL192" i="2"/>
  <c r="EL193" i="2"/>
  <c r="EL194" i="2"/>
  <c r="EL195" i="2"/>
  <c r="EL196" i="2"/>
  <c r="EK185" i="2"/>
  <c r="EK191" i="2"/>
  <c r="EK192" i="2"/>
  <c r="EK193" i="2"/>
  <c r="EK194" i="2"/>
  <c r="EK195" i="2"/>
  <c r="EK196" i="2"/>
  <c r="EJ185" i="2"/>
  <c r="EJ191" i="2"/>
  <c r="EJ192" i="2"/>
  <c r="EJ193" i="2"/>
  <c r="EJ194" i="2"/>
  <c r="EJ195" i="2"/>
  <c r="EJ196" i="2"/>
  <c r="EI185" i="2"/>
  <c r="EI191" i="2"/>
  <c r="EI192" i="2"/>
  <c r="EI193" i="2"/>
  <c r="EI194" i="2"/>
  <c r="EI195" i="2"/>
  <c r="EI196" i="2"/>
  <c r="EH185" i="2"/>
  <c r="EH191" i="2"/>
  <c r="EH192" i="2"/>
  <c r="EH193" i="2"/>
  <c r="EH194" i="2"/>
  <c r="EH195" i="2"/>
  <c r="EH196" i="2"/>
  <c r="EG185" i="2"/>
  <c r="EG191" i="2"/>
  <c r="EG192" i="2"/>
  <c r="EG193" i="2"/>
  <c r="EG194" i="2"/>
  <c r="EG195" i="2"/>
  <c r="EG196" i="2"/>
  <c r="EF185" i="2"/>
  <c r="EF191" i="2"/>
  <c r="EF192" i="2"/>
  <c r="EF193" i="2"/>
  <c r="EF194" i="2"/>
  <c r="EF195" i="2"/>
  <c r="EF196" i="2"/>
  <c r="EF169" i="2"/>
  <c r="EF175" i="2"/>
  <c r="EF176" i="2"/>
  <c r="EF177" i="2"/>
  <c r="EF178" i="2"/>
  <c r="EF179" i="2"/>
  <c r="EF180" i="2"/>
  <c r="EG169" i="2"/>
  <c r="EG175" i="2"/>
  <c r="EG176" i="2"/>
  <c r="EG177" i="2"/>
  <c r="EG178" i="2"/>
  <c r="EG179" i="2"/>
  <c r="EG180" i="2"/>
  <c r="EH169" i="2"/>
  <c r="EH175" i="2"/>
  <c r="EH176" i="2"/>
  <c r="EH177" i="2"/>
  <c r="EH178" i="2"/>
  <c r="EH179" i="2"/>
  <c r="EH180" i="2"/>
  <c r="EI169" i="2"/>
  <c r="EI175" i="2"/>
  <c r="EI176" i="2"/>
  <c r="EI177" i="2"/>
  <c r="EI178" i="2"/>
  <c r="EI179" i="2"/>
  <c r="EI180" i="2"/>
  <c r="EJ169" i="2"/>
  <c r="EJ175" i="2"/>
  <c r="EJ176" i="2"/>
  <c r="EJ177" i="2"/>
  <c r="EJ178" i="2"/>
  <c r="EJ179" i="2"/>
  <c r="EJ180" i="2"/>
  <c r="EK169" i="2"/>
  <c r="EK175" i="2"/>
  <c r="EK176" i="2"/>
  <c r="EK177" i="2"/>
  <c r="EK178" i="2"/>
  <c r="EK179" i="2"/>
  <c r="EK180" i="2"/>
  <c r="EL169" i="2"/>
  <c r="EL175" i="2"/>
  <c r="EL176" i="2"/>
  <c r="EL177" i="2"/>
  <c r="EL178" i="2"/>
  <c r="EL179" i="2"/>
  <c r="EL180" i="2"/>
  <c r="EM169" i="2"/>
  <c r="EM175" i="2"/>
  <c r="EM176" i="2"/>
  <c r="EM177" i="2"/>
  <c r="EM178" i="2"/>
  <c r="EM179" i="2"/>
  <c r="EM180" i="2"/>
  <c r="EN169" i="2"/>
  <c r="EN175" i="2"/>
  <c r="EN176" i="2"/>
  <c r="EN177" i="2"/>
  <c r="EN178" i="2"/>
  <c r="EN179" i="2"/>
  <c r="EN180" i="2"/>
  <c r="EO169" i="2"/>
  <c r="EO175" i="2"/>
  <c r="EO176" i="2"/>
  <c r="EO177" i="2"/>
  <c r="EO178" i="2"/>
  <c r="EO179" i="2"/>
  <c r="EO180" i="2"/>
  <c r="EP169" i="2"/>
  <c r="EP175" i="2"/>
  <c r="EP176" i="2"/>
  <c r="EP177" i="2"/>
  <c r="EP178" i="2"/>
  <c r="EP179" i="2"/>
  <c r="EP180" i="2"/>
  <c r="EQ169" i="2"/>
  <c r="EQ175" i="2"/>
  <c r="EQ176" i="2"/>
  <c r="EQ177" i="2"/>
  <c r="EQ178" i="2"/>
  <c r="EQ179" i="2"/>
  <c r="EQ180" i="2"/>
  <c r="ER169" i="2"/>
  <c r="ER175" i="2"/>
  <c r="ER176" i="2"/>
  <c r="ER177" i="2"/>
  <c r="ER178" i="2"/>
  <c r="ER179" i="2"/>
  <c r="ER180" i="2"/>
  <c r="ES169" i="2"/>
  <c r="ES175" i="2"/>
  <c r="ES176" i="2"/>
  <c r="ES177" i="2"/>
  <c r="ES178" i="2"/>
  <c r="ES179" i="2"/>
  <c r="ES180" i="2"/>
  <c r="ET169" i="2"/>
  <c r="ET175" i="2"/>
  <c r="ET176" i="2"/>
  <c r="ET177" i="2"/>
  <c r="ET178" i="2"/>
  <c r="ET179" i="2"/>
  <c r="ET180" i="2"/>
  <c r="EU169" i="2"/>
  <c r="EU175" i="2"/>
  <c r="EU176" i="2"/>
  <c r="EU177" i="2"/>
  <c r="EU178" i="2"/>
  <c r="EU179" i="2"/>
  <c r="EU180" i="2"/>
  <c r="EV169" i="2"/>
  <c r="EV175" i="2"/>
  <c r="EV176" i="2"/>
  <c r="EV177" i="2"/>
  <c r="EV178" i="2"/>
  <c r="EV179" i="2"/>
  <c r="EV180" i="2"/>
  <c r="EW169" i="2"/>
  <c r="EW175" i="2"/>
  <c r="EW176" i="2"/>
  <c r="EW177" i="2"/>
  <c r="EW178" i="2"/>
  <c r="EW179" i="2"/>
  <c r="EW180" i="2"/>
  <c r="EX169" i="2"/>
  <c r="EX175" i="2"/>
  <c r="EX176" i="2"/>
  <c r="EX177" i="2"/>
  <c r="EX178" i="2"/>
  <c r="EX179" i="2"/>
  <c r="EX180" i="2"/>
  <c r="EY169" i="2"/>
  <c r="EY175" i="2"/>
  <c r="EY176" i="2"/>
  <c r="EY177" i="2"/>
  <c r="EY178" i="2"/>
  <c r="EY179" i="2"/>
  <c r="EY180" i="2"/>
  <c r="EZ169" i="2"/>
  <c r="EZ175" i="2"/>
  <c r="EZ176" i="2"/>
  <c r="EZ177" i="2"/>
  <c r="EZ178" i="2"/>
  <c r="EZ179" i="2"/>
  <c r="EZ180" i="2"/>
  <c r="FA169" i="2"/>
  <c r="FA175" i="2"/>
  <c r="FA176" i="2"/>
  <c r="FA177" i="2"/>
  <c r="FA178" i="2"/>
  <c r="FA179" i="2"/>
  <c r="FA180" i="2"/>
  <c r="FB169" i="2"/>
  <c r="FB175" i="2"/>
  <c r="FB176" i="2"/>
  <c r="FB177" i="2"/>
  <c r="FB178" i="2"/>
  <c r="FB179" i="2"/>
  <c r="FB180" i="2"/>
  <c r="FC169" i="2"/>
  <c r="FC175" i="2"/>
  <c r="FC176" i="2"/>
  <c r="FC177" i="2"/>
  <c r="FC178" i="2"/>
  <c r="FC179" i="2"/>
  <c r="FC180" i="2"/>
  <c r="FD169" i="2"/>
  <c r="FD175" i="2"/>
  <c r="FD176" i="2"/>
  <c r="FD177" i="2"/>
  <c r="FD178" i="2"/>
  <c r="FD179" i="2"/>
  <c r="FD180" i="2"/>
  <c r="FE169" i="2"/>
  <c r="FE175" i="2"/>
  <c r="FE176" i="2"/>
  <c r="FE177" i="2"/>
  <c r="FE178" i="2"/>
  <c r="FE179" i="2"/>
  <c r="FE180" i="2"/>
  <c r="FF169" i="2"/>
  <c r="FF175" i="2"/>
  <c r="FF176" i="2"/>
  <c r="FF177" i="2"/>
  <c r="FF178" i="2"/>
  <c r="FF179" i="2"/>
  <c r="FF180" i="2"/>
  <c r="FG169" i="2"/>
  <c r="FG175" i="2"/>
  <c r="FG176" i="2"/>
  <c r="FG177" i="2"/>
  <c r="FG178" i="2"/>
  <c r="FG179" i="2"/>
  <c r="FG180" i="2"/>
  <c r="FH169" i="2"/>
  <c r="FH175" i="2"/>
  <c r="FH176" i="2"/>
  <c r="FH177" i="2"/>
  <c r="FH178" i="2"/>
  <c r="FH179" i="2"/>
  <c r="FH180" i="2"/>
  <c r="FI169" i="2"/>
  <c r="FI175" i="2"/>
  <c r="FI176" i="2"/>
  <c r="FI177" i="2"/>
  <c r="FI178" i="2"/>
  <c r="FI179" i="2"/>
  <c r="FI180" i="2"/>
  <c r="FJ169" i="2"/>
  <c r="FJ175" i="2"/>
  <c r="FJ176" i="2"/>
  <c r="FJ177" i="2"/>
  <c r="FJ178" i="2"/>
  <c r="FJ179" i="2"/>
  <c r="FJ180" i="2"/>
  <c r="FK169" i="2"/>
  <c r="FK175" i="2"/>
  <c r="FK176" i="2"/>
  <c r="FK177" i="2"/>
  <c r="FK178" i="2"/>
  <c r="FK179" i="2"/>
  <c r="FK180" i="2"/>
  <c r="FL169" i="2"/>
  <c r="FL175" i="2"/>
  <c r="FL176" i="2"/>
  <c r="FL177" i="2"/>
  <c r="FL178" i="2"/>
  <c r="FL179" i="2"/>
  <c r="FL180" i="2"/>
  <c r="FM169" i="2"/>
  <c r="FM175" i="2"/>
  <c r="FM176" i="2"/>
  <c r="FM177" i="2"/>
  <c r="FM178" i="2"/>
  <c r="FM179" i="2"/>
  <c r="FM180" i="2"/>
  <c r="FN169" i="2"/>
  <c r="FN175" i="2"/>
  <c r="FN176" i="2"/>
  <c r="FN177" i="2"/>
  <c r="FN178" i="2"/>
  <c r="FN179" i="2"/>
  <c r="FN180" i="2"/>
  <c r="FO169" i="2"/>
  <c r="FO175" i="2"/>
  <c r="FO176" i="2"/>
  <c r="FO177" i="2"/>
  <c r="FO178" i="2"/>
  <c r="FO179" i="2"/>
  <c r="FO180" i="2"/>
  <c r="FP169" i="2"/>
  <c r="FP175" i="2"/>
  <c r="FP176" i="2"/>
  <c r="FP177" i="2"/>
  <c r="FP178" i="2"/>
  <c r="FP179" i="2"/>
  <c r="FP180" i="2"/>
  <c r="FQ169" i="2"/>
  <c r="FQ175" i="2"/>
  <c r="FQ176" i="2"/>
  <c r="FQ177" i="2"/>
  <c r="FQ178" i="2"/>
  <c r="FQ179" i="2"/>
  <c r="FQ180" i="2"/>
  <c r="FR169" i="2"/>
  <c r="FR175" i="2"/>
  <c r="FR176" i="2"/>
  <c r="FR177" i="2"/>
  <c r="FR178" i="2"/>
  <c r="FR179" i="2"/>
  <c r="FR180" i="2"/>
  <c r="FS169" i="2"/>
  <c r="FS175" i="2"/>
  <c r="FS176" i="2"/>
  <c r="FS177" i="2"/>
  <c r="FS178" i="2"/>
  <c r="FS179" i="2"/>
  <c r="FS180" i="2"/>
  <c r="FT169" i="2"/>
  <c r="FT175" i="2"/>
  <c r="FT176" i="2"/>
  <c r="FT177" i="2"/>
  <c r="FT178" i="2"/>
  <c r="FT179" i="2"/>
  <c r="FT180" i="2"/>
  <c r="FU169" i="2"/>
  <c r="FU175" i="2"/>
  <c r="FU176" i="2"/>
  <c r="FU177" i="2"/>
  <c r="FU178" i="2"/>
  <c r="FU179" i="2"/>
  <c r="FU180" i="2"/>
  <c r="FV169" i="2"/>
  <c r="FV175" i="2"/>
  <c r="FV176" i="2"/>
  <c r="FV177" i="2"/>
  <c r="FV178" i="2"/>
  <c r="FV179" i="2"/>
  <c r="FV180" i="2"/>
  <c r="FW169" i="2"/>
  <c r="FW175" i="2"/>
  <c r="FW176" i="2"/>
  <c r="FW177" i="2"/>
  <c r="FW178" i="2"/>
  <c r="FW179" i="2"/>
  <c r="FW180" i="2"/>
  <c r="FX169" i="2"/>
  <c r="FX175" i="2"/>
  <c r="FX176" i="2"/>
  <c r="FX177" i="2"/>
  <c r="FX178" i="2"/>
  <c r="FX179" i="2"/>
  <c r="FX180" i="2"/>
  <c r="FY169" i="2"/>
  <c r="FY175" i="2"/>
  <c r="FY176" i="2"/>
  <c r="FY177" i="2"/>
  <c r="FY178" i="2"/>
  <c r="FY179" i="2"/>
  <c r="FY180" i="2"/>
  <c r="FZ169" i="2"/>
  <c r="FZ175" i="2"/>
  <c r="FZ176" i="2"/>
  <c r="FZ177" i="2"/>
  <c r="FZ178" i="2"/>
  <c r="FZ179" i="2"/>
  <c r="FZ180" i="2"/>
  <c r="GA169" i="2"/>
  <c r="GA175" i="2"/>
  <c r="GA176" i="2"/>
  <c r="GA177" i="2"/>
  <c r="GA178" i="2"/>
  <c r="GA179" i="2"/>
  <c r="GA180" i="2"/>
  <c r="GB169" i="2"/>
  <c r="GB175" i="2"/>
  <c r="GB176" i="2"/>
  <c r="GB177" i="2"/>
  <c r="GB178" i="2"/>
  <c r="GB179" i="2"/>
  <c r="GB180" i="2"/>
  <c r="GC169" i="2"/>
  <c r="GC175" i="2"/>
  <c r="GC176" i="2"/>
  <c r="GC177" i="2"/>
  <c r="GC178" i="2"/>
  <c r="GC179" i="2"/>
  <c r="GC180" i="2"/>
  <c r="GD169" i="2"/>
  <c r="GD175" i="2"/>
  <c r="GD176" i="2"/>
  <c r="GD177" i="2"/>
  <c r="GD178" i="2"/>
  <c r="GD179" i="2"/>
  <c r="GD180" i="2"/>
  <c r="GE169" i="2"/>
  <c r="GE175" i="2"/>
  <c r="GE176" i="2"/>
  <c r="GE177" i="2"/>
  <c r="GE178" i="2"/>
  <c r="GE179" i="2"/>
  <c r="GE180" i="2"/>
  <c r="GF169" i="2"/>
  <c r="GF175" i="2"/>
  <c r="GF176" i="2"/>
  <c r="GF177" i="2"/>
  <c r="GF178" i="2"/>
  <c r="GF179" i="2"/>
  <c r="GF180" i="2"/>
  <c r="GG169" i="2"/>
  <c r="GG175" i="2"/>
  <c r="GG176" i="2"/>
  <c r="GG177" i="2"/>
  <c r="GG178" i="2"/>
  <c r="GG179" i="2"/>
  <c r="GG180" i="2"/>
  <c r="GH169" i="2"/>
  <c r="GH175" i="2"/>
  <c r="GH176" i="2"/>
  <c r="GH177" i="2"/>
  <c r="GH178" i="2"/>
  <c r="GH179" i="2"/>
  <c r="GH180" i="2"/>
  <c r="GI169" i="2"/>
  <c r="GI175" i="2"/>
  <c r="GI176" i="2"/>
  <c r="GI177" i="2"/>
  <c r="GI178" i="2"/>
  <c r="GI179" i="2"/>
  <c r="GI180" i="2"/>
  <c r="GJ169" i="2"/>
  <c r="GJ175" i="2"/>
  <c r="GJ176" i="2"/>
  <c r="GJ177" i="2"/>
  <c r="GJ178" i="2"/>
  <c r="GJ179" i="2"/>
  <c r="GJ180" i="2"/>
  <c r="GK169" i="2"/>
  <c r="GK175" i="2"/>
  <c r="GK176" i="2"/>
  <c r="GK177" i="2"/>
  <c r="GK178" i="2"/>
  <c r="GK179" i="2"/>
  <c r="GK180" i="2"/>
  <c r="GL169" i="2"/>
  <c r="GL175" i="2"/>
  <c r="GL176" i="2"/>
  <c r="GL177" i="2"/>
  <c r="GL178" i="2"/>
  <c r="GL179" i="2"/>
  <c r="GL180" i="2"/>
  <c r="GM169" i="2"/>
  <c r="GM175" i="2"/>
  <c r="GM176" i="2"/>
  <c r="GM177" i="2"/>
  <c r="GM178" i="2"/>
  <c r="GM179" i="2"/>
  <c r="GM180" i="2"/>
  <c r="GN169" i="2"/>
  <c r="GN175" i="2"/>
  <c r="GN176" i="2"/>
  <c r="GN177" i="2"/>
  <c r="GN178" i="2"/>
  <c r="GN179" i="2"/>
  <c r="GN180" i="2"/>
  <c r="GO169" i="2"/>
  <c r="GO175" i="2"/>
  <c r="GO176" i="2"/>
  <c r="GO177" i="2"/>
  <c r="GO178" i="2"/>
  <c r="GO179" i="2"/>
  <c r="GO180" i="2"/>
  <c r="GP169" i="2"/>
  <c r="GP175" i="2"/>
  <c r="GP176" i="2"/>
  <c r="GP177" i="2"/>
  <c r="GP178" i="2"/>
  <c r="GP179" i="2"/>
  <c r="GP180" i="2"/>
  <c r="GQ169" i="2"/>
  <c r="GQ175" i="2"/>
  <c r="GQ176" i="2"/>
  <c r="GQ177" i="2"/>
  <c r="GQ178" i="2"/>
  <c r="GQ179" i="2"/>
  <c r="GQ180" i="2"/>
  <c r="GR169" i="2"/>
  <c r="GR175" i="2"/>
  <c r="GR176" i="2"/>
  <c r="GR177" i="2"/>
  <c r="GR178" i="2"/>
  <c r="GR179" i="2"/>
  <c r="GR180" i="2"/>
  <c r="GS169" i="2"/>
  <c r="GS175" i="2"/>
  <c r="GS176" i="2"/>
  <c r="GS177" i="2"/>
  <c r="GS178" i="2"/>
  <c r="GS179" i="2"/>
  <c r="GS180" i="2"/>
  <c r="GT169" i="2"/>
  <c r="GT175" i="2"/>
  <c r="GT176" i="2"/>
  <c r="GT177" i="2"/>
  <c r="GT178" i="2"/>
  <c r="GT179" i="2"/>
  <c r="GT180" i="2"/>
  <c r="GU169" i="2"/>
  <c r="GU175" i="2"/>
  <c r="GU176" i="2"/>
  <c r="GU177" i="2"/>
  <c r="GU178" i="2"/>
  <c r="GU179" i="2"/>
  <c r="GU180" i="2"/>
  <c r="GV169" i="2"/>
  <c r="GV175" i="2"/>
  <c r="GV176" i="2"/>
  <c r="GV177" i="2"/>
  <c r="GV178" i="2"/>
  <c r="GV179" i="2"/>
  <c r="GV180" i="2"/>
  <c r="GW169" i="2"/>
  <c r="GW175" i="2"/>
  <c r="GW176" i="2"/>
  <c r="GW177" i="2"/>
  <c r="GW178" i="2"/>
  <c r="GW179" i="2"/>
  <c r="GW180" i="2"/>
  <c r="GX169" i="2"/>
  <c r="GX175" i="2"/>
  <c r="GX176" i="2"/>
  <c r="GX177" i="2"/>
  <c r="GX178" i="2"/>
  <c r="GX179" i="2"/>
  <c r="GX180" i="2"/>
  <c r="GY169" i="2"/>
  <c r="GY175" i="2"/>
  <c r="GY176" i="2"/>
  <c r="GY177" i="2"/>
  <c r="GY178" i="2"/>
  <c r="GY179" i="2"/>
  <c r="GY180" i="2"/>
  <c r="GZ169" i="2"/>
  <c r="GZ175" i="2"/>
  <c r="GZ176" i="2"/>
  <c r="GZ177" i="2"/>
  <c r="GZ178" i="2"/>
  <c r="GZ179" i="2"/>
  <c r="GZ180" i="2"/>
  <c r="HA169" i="2"/>
  <c r="HA175" i="2"/>
  <c r="HA176" i="2"/>
  <c r="HA177" i="2"/>
  <c r="HA178" i="2"/>
  <c r="HA179" i="2"/>
  <c r="HA180" i="2"/>
  <c r="HB169" i="2"/>
  <c r="HB175" i="2"/>
  <c r="HB176" i="2"/>
  <c r="HB177" i="2"/>
  <c r="HB178" i="2"/>
  <c r="HB179" i="2"/>
  <c r="HB180" i="2"/>
  <c r="HC169" i="2"/>
  <c r="HC175" i="2"/>
  <c r="HC176" i="2"/>
  <c r="HC177" i="2"/>
  <c r="HC178" i="2"/>
  <c r="HC179" i="2"/>
  <c r="HC180" i="2"/>
  <c r="HD169" i="2"/>
  <c r="HD175" i="2"/>
  <c r="HD176" i="2"/>
  <c r="HD177" i="2"/>
  <c r="HD178" i="2"/>
  <c r="HD179" i="2"/>
  <c r="HD180" i="2"/>
  <c r="HE169" i="2"/>
  <c r="HE175" i="2"/>
  <c r="HE176" i="2"/>
  <c r="HE177" i="2"/>
  <c r="HE178" i="2"/>
  <c r="HE179" i="2"/>
  <c r="HE180" i="2"/>
  <c r="HF169" i="2"/>
  <c r="HF175" i="2"/>
  <c r="HF176" i="2"/>
  <c r="HF177" i="2"/>
  <c r="HF178" i="2"/>
  <c r="HF179" i="2"/>
  <c r="HF180" i="2"/>
  <c r="HG169" i="2"/>
  <c r="HG175" i="2"/>
  <c r="HG176" i="2"/>
  <c r="HG177" i="2"/>
  <c r="HG178" i="2"/>
  <c r="HG179" i="2"/>
  <c r="HG180" i="2"/>
  <c r="HH169" i="2"/>
  <c r="HH175" i="2"/>
  <c r="HH176" i="2"/>
  <c r="HH177" i="2"/>
  <c r="HH178" i="2"/>
  <c r="HH179" i="2"/>
  <c r="HH180" i="2"/>
  <c r="HI169" i="2"/>
  <c r="HI175" i="2"/>
  <c r="HI176" i="2"/>
  <c r="HI177" i="2"/>
  <c r="HI178" i="2"/>
  <c r="HI179" i="2"/>
  <c r="HI180" i="2"/>
  <c r="HJ169" i="2"/>
  <c r="HJ175" i="2"/>
  <c r="HJ176" i="2"/>
  <c r="HJ177" i="2"/>
  <c r="HJ178" i="2"/>
  <c r="HJ179" i="2"/>
  <c r="HJ180" i="2"/>
  <c r="HK169" i="2"/>
  <c r="HK175" i="2"/>
  <c r="HK176" i="2"/>
  <c r="HK177" i="2"/>
  <c r="HK178" i="2"/>
  <c r="HK179" i="2"/>
  <c r="HK180" i="2"/>
  <c r="HL169" i="2"/>
  <c r="HL175" i="2"/>
  <c r="HL176" i="2"/>
  <c r="HL177" i="2"/>
  <c r="HL178" i="2"/>
  <c r="HL179" i="2"/>
  <c r="HL180" i="2"/>
  <c r="HM169" i="2"/>
  <c r="HM175" i="2"/>
  <c r="HM176" i="2"/>
  <c r="HM177" i="2"/>
  <c r="HM178" i="2"/>
  <c r="HM179" i="2"/>
  <c r="HM180" i="2"/>
  <c r="HN169" i="2"/>
  <c r="HN175" i="2"/>
  <c r="HN176" i="2"/>
  <c r="HN177" i="2"/>
  <c r="HN178" i="2"/>
  <c r="HN179" i="2"/>
  <c r="HN180" i="2"/>
  <c r="HO169" i="2"/>
  <c r="HO175" i="2"/>
  <c r="HO176" i="2"/>
  <c r="HO177" i="2"/>
  <c r="HO178" i="2"/>
  <c r="HO179" i="2"/>
  <c r="HO180" i="2"/>
  <c r="HP169" i="2"/>
  <c r="HP175" i="2"/>
  <c r="HP176" i="2"/>
  <c r="HP177" i="2"/>
  <c r="HP178" i="2"/>
  <c r="HP179" i="2"/>
  <c r="HP180" i="2"/>
  <c r="HQ169" i="2"/>
  <c r="HQ175" i="2"/>
  <c r="HQ176" i="2"/>
  <c r="HQ177" i="2"/>
  <c r="HQ178" i="2"/>
  <c r="HQ179" i="2"/>
  <c r="HQ180" i="2"/>
  <c r="HR169" i="2"/>
  <c r="HR175" i="2"/>
  <c r="HR176" i="2"/>
  <c r="HR177" i="2"/>
  <c r="HR178" i="2"/>
  <c r="HR179" i="2"/>
  <c r="HR180" i="2"/>
  <c r="HS169" i="2"/>
  <c r="HS175" i="2"/>
  <c r="HS176" i="2"/>
  <c r="HS177" i="2"/>
  <c r="HS178" i="2"/>
  <c r="HS179" i="2"/>
  <c r="HS180" i="2"/>
  <c r="HT169" i="2"/>
  <c r="HT175" i="2"/>
  <c r="HT176" i="2"/>
  <c r="HT177" i="2"/>
  <c r="HT178" i="2"/>
  <c r="HT179" i="2"/>
  <c r="HT180" i="2"/>
  <c r="HU169" i="2"/>
  <c r="HU175" i="2"/>
  <c r="HU176" i="2"/>
  <c r="HU177" i="2"/>
  <c r="HU178" i="2"/>
  <c r="HU179" i="2"/>
  <c r="HU180" i="2"/>
  <c r="HV169" i="2"/>
  <c r="HV175" i="2"/>
  <c r="HV176" i="2"/>
  <c r="HV177" i="2"/>
  <c r="HV178" i="2"/>
  <c r="HV179" i="2"/>
  <c r="HV180" i="2"/>
  <c r="HW169" i="2"/>
  <c r="HW175" i="2"/>
  <c r="HW176" i="2"/>
  <c r="HW177" i="2"/>
  <c r="HW178" i="2"/>
  <c r="HW179" i="2"/>
  <c r="HW180" i="2"/>
  <c r="HX169" i="2"/>
  <c r="HX175" i="2"/>
  <c r="HX176" i="2"/>
  <c r="HX177" i="2"/>
  <c r="HX178" i="2"/>
  <c r="HX179" i="2"/>
  <c r="HX180" i="2"/>
  <c r="HY169" i="2"/>
  <c r="HY175" i="2"/>
  <c r="HY176" i="2"/>
  <c r="HY177" i="2"/>
  <c r="HY178" i="2"/>
  <c r="HY179" i="2"/>
  <c r="HY180" i="2"/>
  <c r="HZ169" i="2"/>
  <c r="HZ175" i="2"/>
  <c r="HZ176" i="2"/>
  <c r="HZ177" i="2"/>
  <c r="HZ178" i="2"/>
  <c r="HZ179" i="2"/>
  <c r="HZ180" i="2"/>
  <c r="IA169" i="2"/>
  <c r="IA175" i="2"/>
  <c r="IA176" i="2"/>
  <c r="IA177" i="2"/>
  <c r="IA178" i="2"/>
  <c r="IA179" i="2"/>
  <c r="IA180" i="2"/>
  <c r="IB169" i="2"/>
  <c r="IB175" i="2"/>
  <c r="IB176" i="2"/>
  <c r="IB177" i="2"/>
  <c r="IB178" i="2"/>
  <c r="IB179" i="2"/>
  <c r="IB180" i="2"/>
  <c r="IC169" i="2"/>
  <c r="IC175" i="2"/>
  <c r="IC176" i="2"/>
  <c r="IC177" i="2"/>
  <c r="IC178" i="2"/>
  <c r="IC179" i="2"/>
  <c r="IC180" i="2"/>
  <c r="ID169" i="2"/>
  <c r="ID175" i="2"/>
  <c r="ID176" i="2"/>
  <c r="ID177" i="2"/>
  <c r="ID178" i="2"/>
  <c r="ID179" i="2"/>
  <c r="ID180" i="2"/>
  <c r="IE169" i="2"/>
  <c r="IE175" i="2"/>
  <c r="IE176" i="2"/>
  <c r="IE177" i="2"/>
  <c r="IE178" i="2"/>
  <c r="IE179" i="2"/>
  <c r="IE180" i="2"/>
  <c r="IF169" i="2"/>
  <c r="IF175" i="2"/>
  <c r="IF176" i="2"/>
  <c r="IF177" i="2"/>
  <c r="IF178" i="2"/>
  <c r="IF179" i="2"/>
  <c r="IF180" i="2"/>
  <c r="IG169" i="2"/>
  <c r="IG175" i="2"/>
  <c r="IG176" i="2"/>
  <c r="IG177" i="2"/>
  <c r="IG178" i="2"/>
  <c r="IG179" i="2"/>
  <c r="IG180" i="2"/>
  <c r="IH169" i="2"/>
  <c r="IH175" i="2"/>
  <c r="IH176" i="2"/>
  <c r="IH177" i="2"/>
  <c r="IH178" i="2"/>
  <c r="IH179" i="2"/>
  <c r="IH180" i="2"/>
  <c r="II169" i="2"/>
  <c r="II175" i="2"/>
  <c r="II176" i="2"/>
  <c r="II177" i="2"/>
  <c r="II178" i="2"/>
  <c r="II179" i="2"/>
  <c r="II180" i="2"/>
  <c r="IJ169" i="2"/>
  <c r="IJ175" i="2"/>
  <c r="IJ176" i="2"/>
  <c r="IJ177" i="2"/>
  <c r="IJ178" i="2"/>
  <c r="IJ179" i="2"/>
  <c r="IJ180" i="2"/>
  <c r="IK169" i="2"/>
  <c r="IK175" i="2"/>
  <c r="IK176" i="2"/>
  <c r="IK177" i="2"/>
  <c r="IK178" i="2"/>
  <c r="IK179" i="2"/>
  <c r="IK180" i="2"/>
  <c r="IL169" i="2"/>
  <c r="IL175" i="2"/>
  <c r="IL176" i="2"/>
  <c r="IL177" i="2"/>
  <c r="IL178" i="2"/>
  <c r="IL179" i="2"/>
  <c r="IL180" i="2"/>
  <c r="IM169" i="2"/>
  <c r="IM175" i="2"/>
  <c r="IM176" i="2"/>
  <c r="IM177" i="2"/>
  <c r="IM178" i="2"/>
  <c r="IM179" i="2"/>
  <c r="IM180" i="2"/>
  <c r="IN169" i="2"/>
  <c r="IN175" i="2"/>
  <c r="IN176" i="2"/>
  <c r="IN177" i="2"/>
  <c r="IN178" i="2"/>
  <c r="IN179" i="2"/>
  <c r="IN180" i="2"/>
  <c r="IO169" i="2"/>
  <c r="IO175" i="2"/>
  <c r="IO176" i="2"/>
  <c r="IO177" i="2"/>
  <c r="IO178" i="2"/>
  <c r="IO179" i="2"/>
  <c r="IO180" i="2"/>
  <c r="IP169" i="2"/>
  <c r="IP175" i="2"/>
  <c r="IP176" i="2"/>
  <c r="IP177" i="2"/>
  <c r="IP178" i="2"/>
  <c r="IP179" i="2"/>
  <c r="IP180" i="2"/>
  <c r="IQ169" i="2"/>
  <c r="IQ175" i="2"/>
  <c r="IQ176" i="2"/>
  <c r="IQ177" i="2"/>
  <c r="IQ178" i="2"/>
  <c r="IQ179" i="2"/>
  <c r="IQ180" i="2"/>
  <c r="IR169" i="2"/>
  <c r="IR175" i="2"/>
  <c r="IR176" i="2"/>
  <c r="IR177" i="2"/>
  <c r="IR178" i="2"/>
  <c r="IR179" i="2"/>
  <c r="IR180" i="2"/>
  <c r="IS169" i="2"/>
  <c r="IS175" i="2"/>
  <c r="IS176" i="2"/>
  <c r="IS177" i="2"/>
  <c r="IS178" i="2"/>
  <c r="IS179" i="2"/>
  <c r="IS180" i="2"/>
  <c r="IT169" i="2"/>
  <c r="IT175" i="2"/>
  <c r="IT176" i="2"/>
  <c r="IT177" i="2"/>
  <c r="IT178" i="2"/>
  <c r="IT179" i="2"/>
  <c r="IT180" i="2"/>
  <c r="IU169" i="2"/>
  <c r="IU175" i="2"/>
  <c r="IU176" i="2"/>
  <c r="IU177" i="2"/>
  <c r="IU178" i="2"/>
  <c r="IU179" i="2"/>
  <c r="IU180" i="2"/>
  <c r="IV169" i="2"/>
  <c r="IV175" i="2"/>
  <c r="IV176" i="2"/>
  <c r="IV177" i="2"/>
  <c r="IV178" i="2"/>
  <c r="IV179" i="2"/>
  <c r="IV180" i="2"/>
  <c r="IW169" i="2"/>
  <c r="IW175" i="2"/>
  <c r="IW176" i="2"/>
  <c r="IW177" i="2"/>
  <c r="IW178" i="2"/>
  <c r="IW179" i="2"/>
  <c r="IW180" i="2"/>
  <c r="IX169" i="2"/>
  <c r="IX175" i="2"/>
  <c r="IX176" i="2"/>
  <c r="IX177" i="2"/>
  <c r="IX178" i="2"/>
  <c r="IX179" i="2"/>
  <c r="IX180" i="2"/>
  <c r="IY169" i="2"/>
  <c r="IY175" i="2"/>
  <c r="IY176" i="2"/>
  <c r="IY177" i="2"/>
  <c r="IY178" i="2"/>
  <c r="IY179" i="2"/>
  <c r="IY180" i="2"/>
  <c r="IZ169" i="2"/>
  <c r="IZ175" i="2"/>
  <c r="IZ176" i="2"/>
  <c r="IZ177" i="2"/>
  <c r="IZ178" i="2"/>
  <c r="IZ179" i="2"/>
  <c r="IZ180" i="2"/>
  <c r="JA169" i="2"/>
  <c r="JA175" i="2"/>
  <c r="JA176" i="2"/>
  <c r="JA177" i="2"/>
  <c r="JA178" i="2"/>
  <c r="JA179" i="2"/>
  <c r="JA180" i="2"/>
  <c r="JB169" i="2"/>
  <c r="JB175" i="2"/>
  <c r="JB176" i="2"/>
  <c r="JB177" i="2"/>
  <c r="JB178" i="2"/>
  <c r="JB179" i="2"/>
  <c r="JB180" i="2"/>
  <c r="JC169" i="2"/>
  <c r="JC175" i="2"/>
  <c r="JC176" i="2"/>
  <c r="JC177" i="2"/>
  <c r="JC178" i="2"/>
  <c r="JC179" i="2"/>
  <c r="JC180" i="2"/>
  <c r="JD169" i="2"/>
  <c r="JD175" i="2"/>
  <c r="JD176" i="2"/>
  <c r="JD177" i="2"/>
  <c r="JD178" i="2"/>
  <c r="JD179" i="2"/>
  <c r="JD180" i="2"/>
  <c r="JE169" i="2"/>
  <c r="JE175" i="2"/>
  <c r="JE176" i="2"/>
  <c r="JE177" i="2"/>
  <c r="JE178" i="2"/>
  <c r="JE179" i="2"/>
  <c r="JE180" i="2"/>
  <c r="JF169" i="2"/>
  <c r="JF175" i="2"/>
  <c r="JF176" i="2"/>
  <c r="JF177" i="2"/>
  <c r="JF178" i="2"/>
  <c r="JF179" i="2"/>
  <c r="JF180" i="2"/>
  <c r="JG169" i="2"/>
  <c r="JG175" i="2"/>
  <c r="JG176" i="2"/>
  <c r="JG177" i="2"/>
  <c r="JG178" i="2"/>
  <c r="JG179" i="2"/>
  <c r="JG180" i="2"/>
  <c r="JH169" i="2"/>
  <c r="JH175" i="2"/>
  <c r="JH176" i="2"/>
  <c r="JH177" i="2"/>
  <c r="JH178" i="2"/>
  <c r="JH179" i="2"/>
  <c r="JH180" i="2"/>
  <c r="JI169" i="2"/>
  <c r="JI175" i="2"/>
  <c r="JI176" i="2"/>
  <c r="JI177" i="2"/>
  <c r="JI178" i="2"/>
  <c r="JI179" i="2"/>
  <c r="JI180" i="2"/>
  <c r="JJ169" i="2"/>
  <c r="JJ175" i="2"/>
  <c r="JJ176" i="2"/>
  <c r="JJ177" i="2"/>
  <c r="JJ178" i="2"/>
  <c r="JJ179" i="2"/>
  <c r="JJ180" i="2"/>
  <c r="JK169" i="2"/>
  <c r="JK175" i="2"/>
  <c r="JK176" i="2"/>
  <c r="JK177" i="2"/>
  <c r="JK178" i="2"/>
  <c r="JK179" i="2"/>
  <c r="JK180" i="2"/>
  <c r="JL169" i="2"/>
  <c r="JL175" i="2"/>
  <c r="JL176" i="2"/>
  <c r="JL177" i="2"/>
  <c r="JL178" i="2"/>
  <c r="JL179" i="2"/>
  <c r="JL180" i="2"/>
  <c r="JM169" i="2"/>
  <c r="JM175" i="2"/>
  <c r="JM176" i="2"/>
  <c r="JM177" i="2"/>
  <c r="JM178" i="2"/>
  <c r="JM179" i="2"/>
  <c r="JM180" i="2"/>
  <c r="JN169" i="2"/>
  <c r="JN175" i="2"/>
  <c r="JN176" i="2"/>
  <c r="JN177" i="2"/>
  <c r="JN178" i="2"/>
  <c r="JN179" i="2"/>
  <c r="JN180" i="2"/>
  <c r="JO169" i="2"/>
  <c r="JO175" i="2"/>
  <c r="JO176" i="2"/>
  <c r="JO177" i="2"/>
  <c r="JO178" i="2"/>
  <c r="JO179" i="2"/>
  <c r="JO180" i="2"/>
  <c r="JP169" i="2"/>
  <c r="JP175" i="2"/>
  <c r="JP176" i="2"/>
  <c r="JP177" i="2"/>
  <c r="JP178" i="2"/>
  <c r="JP179" i="2"/>
  <c r="JP180" i="2"/>
  <c r="JQ169" i="2"/>
  <c r="JQ175" i="2"/>
  <c r="JQ176" i="2"/>
  <c r="JQ177" i="2"/>
  <c r="JQ178" i="2"/>
  <c r="JQ179" i="2"/>
  <c r="JQ180" i="2"/>
  <c r="JR169" i="2"/>
  <c r="JR175" i="2"/>
  <c r="JR176" i="2"/>
  <c r="JR177" i="2"/>
  <c r="JR178" i="2"/>
  <c r="JR179" i="2"/>
  <c r="JR180" i="2"/>
  <c r="JS169" i="2"/>
  <c r="JS175" i="2"/>
  <c r="JS176" i="2"/>
  <c r="JS177" i="2"/>
  <c r="JS178" i="2"/>
  <c r="JS179" i="2"/>
  <c r="JS180" i="2"/>
  <c r="JT169" i="2"/>
  <c r="JT175" i="2"/>
  <c r="JT176" i="2"/>
  <c r="JT177" i="2"/>
  <c r="JT178" i="2"/>
  <c r="JT179" i="2"/>
  <c r="JT180" i="2"/>
  <c r="JU169" i="2"/>
  <c r="JU175" i="2"/>
  <c r="JU176" i="2"/>
  <c r="JU177" i="2"/>
  <c r="JU178" i="2"/>
  <c r="JU179" i="2"/>
  <c r="JU180" i="2"/>
  <c r="JV169" i="2"/>
  <c r="JV175" i="2"/>
  <c r="JV176" i="2"/>
  <c r="JV177" i="2"/>
  <c r="JV178" i="2"/>
  <c r="JV179" i="2"/>
  <c r="JV180" i="2"/>
  <c r="JW169" i="2"/>
  <c r="JW175" i="2"/>
  <c r="JW176" i="2"/>
  <c r="JW177" i="2"/>
  <c r="JW178" i="2"/>
  <c r="JW179" i="2"/>
  <c r="JW180" i="2"/>
  <c r="JX169" i="2"/>
  <c r="JX175" i="2"/>
  <c r="JX176" i="2"/>
  <c r="JX177" i="2"/>
  <c r="JX178" i="2"/>
  <c r="JX179" i="2"/>
  <c r="JX180" i="2"/>
  <c r="JY169" i="2"/>
  <c r="JY175" i="2"/>
  <c r="JY176" i="2"/>
  <c r="JY177" i="2"/>
  <c r="JY178" i="2"/>
  <c r="JY179" i="2"/>
  <c r="JY180" i="2"/>
  <c r="JZ169" i="2"/>
  <c r="JZ175" i="2"/>
  <c r="JZ176" i="2"/>
  <c r="JZ177" i="2"/>
  <c r="JZ178" i="2"/>
  <c r="JZ179" i="2"/>
  <c r="JZ180" i="2"/>
  <c r="KA169" i="2"/>
  <c r="KA175" i="2"/>
  <c r="KA176" i="2"/>
  <c r="KA177" i="2"/>
  <c r="KA178" i="2"/>
  <c r="KA179" i="2"/>
  <c r="KA180" i="2"/>
  <c r="KB169" i="2"/>
  <c r="KB175" i="2"/>
  <c r="KB176" i="2"/>
  <c r="KB177" i="2"/>
  <c r="KB178" i="2"/>
  <c r="KB179" i="2"/>
  <c r="KB180" i="2"/>
  <c r="KC169" i="2"/>
  <c r="KC175" i="2"/>
  <c r="KC176" i="2"/>
  <c r="KC177" i="2"/>
  <c r="KC178" i="2"/>
  <c r="KC179" i="2"/>
  <c r="KC180" i="2"/>
  <c r="KD169" i="2"/>
  <c r="KD175" i="2"/>
  <c r="KD176" i="2"/>
  <c r="KD177" i="2"/>
  <c r="KD178" i="2"/>
  <c r="KD179" i="2"/>
  <c r="KD180" i="2"/>
  <c r="KE169" i="2"/>
  <c r="KE175" i="2"/>
  <c r="KE176" i="2"/>
  <c r="KE177" i="2"/>
  <c r="KE178" i="2"/>
  <c r="KE179" i="2"/>
  <c r="KE180" i="2"/>
  <c r="KF169" i="2"/>
  <c r="KF175" i="2"/>
  <c r="KF176" i="2"/>
  <c r="KF177" i="2"/>
  <c r="KF178" i="2"/>
  <c r="KF179" i="2"/>
  <c r="KF180" i="2"/>
  <c r="KG169" i="2"/>
  <c r="KG175" i="2"/>
  <c r="KG176" i="2"/>
  <c r="KG177" i="2"/>
  <c r="KG178" i="2"/>
  <c r="KG179" i="2"/>
  <c r="KG180" i="2"/>
  <c r="KH169" i="2"/>
  <c r="KH175" i="2"/>
  <c r="KH176" i="2"/>
  <c r="KH177" i="2"/>
  <c r="KH178" i="2"/>
  <c r="KH179" i="2"/>
  <c r="KH180" i="2"/>
  <c r="KI169" i="2"/>
  <c r="KI175" i="2"/>
  <c r="KI176" i="2"/>
  <c r="KI177" i="2"/>
  <c r="KI178" i="2"/>
  <c r="KI179" i="2"/>
  <c r="KI180" i="2"/>
  <c r="KJ169" i="2"/>
  <c r="KJ175" i="2"/>
  <c r="KJ176" i="2"/>
  <c r="KJ177" i="2"/>
  <c r="KJ178" i="2"/>
  <c r="KJ179" i="2"/>
  <c r="KJ180" i="2"/>
  <c r="KK169" i="2"/>
  <c r="KK175" i="2"/>
  <c r="KK176" i="2"/>
  <c r="KK177" i="2"/>
  <c r="KK178" i="2"/>
  <c r="KK179" i="2"/>
  <c r="KK180" i="2"/>
  <c r="KL169" i="2"/>
  <c r="KL175" i="2"/>
  <c r="KL176" i="2"/>
  <c r="KL177" i="2"/>
  <c r="KL178" i="2"/>
  <c r="KL179" i="2"/>
  <c r="KL180" i="2"/>
  <c r="KM169" i="2"/>
  <c r="KM175" i="2"/>
  <c r="KM176" i="2"/>
  <c r="KM177" i="2"/>
  <c r="KM178" i="2"/>
  <c r="KM179" i="2"/>
  <c r="KM180" i="2"/>
  <c r="KN169" i="2"/>
  <c r="KN175" i="2"/>
  <c r="KN176" i="2"/>
  <c r="KN177" i="2"/>
  <c r="KN178" i="2"/>
  <c r="KN179" i="2"/>
  <c r="KN180" i="2"/>
  <c r="KO169" i="2"/>
  <c r="KO175" i="2"/>
  <c r="KO176" i="2"/>
  <c r="KO177" i="2"/>
  <c r="KO178" i="2"/>
  <c r="KO179" i="2"/>
  <c r="KO180" i="2"/>
  <c r="KP169" i="2"/>
  <c r="KP175" i="2"/>
  <c r="KP176" i="2"/>
  <c r="KP177" i="2"/>
  <c r="KP178" i="2"/>
  <c r="KP179" i="2"/>
  <c r="KP180" i="2"/>
  <c r="KQ169" i="2"/>
  <c r="KQ175" i="2"/>
  <c r="KQ176" i="2"/>
  <c r="KQ177" i="2"/>
  <c r="KQ178" i="2"/>
  <c r="KQ179" i="2"/>
  <c r="KQ180" i="2"/>
  <c r="KR169" i="2"/>
  <c r="KR175" i="2"/>
  <c r="KR176" i="2"/>
  <c r="KR177" i="2"/>
  <c r="KR178" i="2"/>
  <c r="KR179" i="2"/>
  <c r="KR180" i="2"/>
  <c r="KS169" i="2"/>
  <c r="KS175" i="2"/>
  <c r="KS176" i="2"/>
  <c r="KS177" i="2"/>
  <c r="KS178" i="2"/>
  <c r="KS179" i="2"/>
  <c r="KS180" i="2"/>
  <c r="KT169" i="2"/>
  <c r="KT175" i="2"/>
  <c r="KT176" i="2"/>
  <c r="KT177" i="2"/>
  <c r="KT178" i="2"/>
  <c r="KT179" i="2"/>
  <c r="KT180" i="2"/>
  <c r="KU169" i="2"/>
  <c r="KU175" i="2"/>
  <c r="KU176" i="2"/>
  <c r="KU177" i="2"/>
  <c r="KU178" i="2"/>
  <c r="KU179" i="2"/>
  <c r="KU180" i="2"/>
  <c r="KV169" i="2"/>
  <c r="KV175" i="2"/>
  <c r="KV176" i="2"/>
  <c r="KV177" i="2"/>
  <c r="KV178" i="2"/>
  <c r="KV179" i="2"/>
  <c r="KV180" i="2"/>
  <c r="KW169" i="2"/>
  <c r="KW175" i="2"/>
  <c r="KW176" i="2"/>
  <c r="KW177" i="2"/>
  <c r="KW178" i="2"/>
  <c r="KW179" i="2"/>
  <c r="KW180" i="2"/>
  <c r="KX169" i="2"/>
  <c r="KX175" i="2"/>
  <c r="KX176" i="2"/>
  <c r="KX177" i="2"/>
  <c r="KX178" i="2"/>
  <c r="KX179" i="2"/>
  <c r="KX180" i="2"/>
  <c r="KY169" i="2"/>
  <c r="KY175" i="2"/>
  <c r="KY176" i="2"/>
  <c r="KY177" i="2"/>
  <c r="KY178" i="2"/>
  <c r="KY179" i="2"/>
  <c r="KY180" i="2"/>
  <c r="KZ169" i="2"/>
  <c r="KZ175" i="2"/>
  <c r="KZ176" i="2"/>
  <c r="KZ177" i="2"/>
  <c r="KZ178" i="2"/>
  <c r="KZ179" i="2"/>
  <c r="KZ180" i="2"/>
  <c r="LA169" i="2"/>
  <c r="LA175" i="2"/>
  <c r="LA176" i="2"/>
  <c r="LA177" i="2"/>
  <c r="LA178" i="2"/>
  <c r="LA179" i="2"/>
  <c r="LA180" i="2"/>
  <c r="LB169" i="2"/>
  <c r="LB175" i="2"/>
  <c r="LB176" i="2"/>
  <c r="LB177" i="2"/>
  <c r="LB178" i="2"/>
  <c r="LB179" i="2"/>
  <c r="LB180" i="2"/>
  <c r="LC169" i="2"/>
  <c r="LC175" i="2"/>
  <c r="LC176" i="2"/>
  <c r="LC177" i="2"/>
  <c r="LC178" i="2"/>
  <c r="LC179" i="2"/>
  <c r="LC180" i="2"/>
  <c r="LD169" i="2"/>
  <c r="LD175" i="2"/>
  <c r="LD176" i="2"/>
  <c r="LD177" i="2"/>
  <c r="LD178" i="2"/>
  <c r="LD179" i="2"/>
  <c r="LD180" i="2"/>
  <c r="LE169" i="2"/>
  <c r="LE175" i="2"/>
  <c r="LE176" i="2"/>
  <c r="LE177" i="2"/>
  <c r="LE178" i="2"/>
  <c r="LE179" i="2"/>
  <c r="LE180" i="2"/>
  <c r="LF169" i="2"/>
  <c r="LF175" i="2"/>
  <c r="LF176" i="2"/>
  <c r="LF177" i="2"/>
  <c r="LF178" i="2"/>
  <c r="LF179" i="2"/>
  <c r="LF180" i="2"/>
  <c r="LG169" i="2"/>
  <c r="LG175" i="2"/>
  <c r="LG176" i="2"/>
  <c r="LG177" i="2"/>
  <c r="LG178" i="2"/>
  <c r="LG179" i="2"/>
  <c r="LG180" i="2"/>
  <c r="LH169" i="2"/>
  <c r="LH175" i="2"/>
  <c r="LH176" i="2"/>
  <c r="LH177" i="2"/>
  <c r="LH178" i="2"/>
  <c r="LH179" i="2"/>
  <c r="LH180" i="2"/>
  <c r="LI169" i="2"/>
  <c r="LI175" i="2"/>
  <c r="LI176" i="2"/>
  <c r="LI177" i="2"/>
  <c r="LI178" i="2"/>
  <c r="LI179" i="2"/>
  <c r="LI180" i="2"/>
  <c r="LJ169" i="2"/>
  <c r="LJ175" i="2"/>
  <c r="LJ176" i="2"/>
  <c r="LJ177" i="2"/>
  <c r="LJ178" i="2"/>
  <c r="LJ179" i="2"/>
  <c r="LJ180" i="2"/>
  <c r="LK169" i="2"/>
  <c r="LK175" i="2"/>
  <c r="LK176" i="2"/>
  <c r="LK177" i="2"/>
  <c r="LK178" i="2"/>
  <c r="LK179" i="2"/>
  <c r="LK180" i="2"/>
  <c r="LL169" i="2"/>
  <c r="LL175" i="2"/>
  <c r="LL176" i="2"/>
  <c r="LL177" i="2"/>
  <c r="LL178" i="2"/>
  <c r="LL179" i="2"/>
  <c r="LL180" i="2"/>
  <c r="LM169" i="2"/>
  <c r="LM175" i="2"/>
  <c r="LM176" i="2"/>
  <c r="LM177" i="2"/>
  <c r="LM178" i="2"/>
  <c r="LM179" i="2"/>
  <c r="LM180" i="2"/>
  <c r="LN169" i="2"/>
  <c r="LN175" i="2"/>
  <c r="LN176" i="2"/>
  <c r="LN177" i="2"/>
  <c r="LN178" i="2"/>
  <c r="LN179" i="2"/>
  <c r="LN180" i="2"/>
  <c r="LO169" i="2"/>
  <c r="LO175" i="2"/>
  <c r="LO176" i="2"/>
  <c r="LO177" i="2"/>
  <c r="LO178" i="2"/>
  <c r="LO179" i="2"/>
  <c r="LO180" i="2"/>
  <c r="LP169" i="2"/>
  <c r="LP175" i="2"/>
  <c r="LP176" i="2"/>
  <c r="LP177" i="2"/>
  <c r="LP178" i="2"/>
  <c r="LP179" i="2"/>
  <c r="LP180" i="2"/>
  <c r="LQ169" i="2"/>
  <c r="LQ175" i="2"/>
  <c r="LQ176" i="2"/>
  <c r="LQ177" i="2"/>
  <c r="LQ178" i="2"/>
  <c r="LQ179" i="2"/>
  <c r="LQ180" i="2"/>
  <c r="LR169" i="2"/>
  <c r="LR175" i="2"/>
  <c r="LR176" i="2"/>
  <c r="LR177" i="2"/>
  <c r="LR178" i="2"/>
  <c r="LR179" i="2"/>
  <c r="LR180" i="2"/>
  <c r="LS169" i="2"/>
  <c r="LS175" i="2"/>
  <c r="LS176" i="2"/>
  <c r="LS177" i="2"/>
  <c r="LS178" i="2"/>
  <c r="LS179" i="2"/>
  <c r="LS180" i="2"/>
  <c r="LT169" i="2"/>
  <c r="LT175" i="2"/>
  <c r="LT176" i="2"/>
  <c r="LT177" i="2"/>
  <c r="LT178" i="2"/>
  <c r="LT179" i="2"/>
  <c r="LT180" i="2"/>
  <c r="LU169" i="2"/>
  <c r="LU175" i="2"/>
  <c r="LU176" i="2"/>
  <c r="LU177" i="2"/>
  <c r="LU178" i="2"/>
  <c r="LU179" i="2"/>
  <c r="LU180" i="2"/>
  <c r="LV169" i="2"/>
  <c r="LV175" i="2"/>
  <c r="LV176" i="2"/>
  <c r="LV177" i="2"/>
  <c r="LV178" i="2"/>
  <c r="LV179" i="2"/>
  <c r="LV180" i="2"/>
  <c r="LW169" i="2"/>
  <c r="LW175" i="2"/>
  <c r="LW176" i="2"/>
  <c r="LW177" i="2"/>
  <c r="LW178" i="2"/>
  <c r="LW179" i="2"/>
  <c r="LW180" i="2"/>
  <c r="LX169" i="2"/>
  <c r="LX175" i="2"/>
  <c r="LX176" i="2"/>
  <c r="LX177" i="2"/>
  <c r="LX178" i="2"/>
  <c r="LX179" i="2"/>
  <c r="LX180" i="2"/>
  <c r="LY169" i="2"/>
  <c r="LY175" i="2"/>
  <c r="LY176" i="2"/>
  <c r="LY177" i="2"/>
  <c r="LY178" i="2"/>
  <c r="LY179" i="2"/>
  <c r="LY180" i="2"/>
  <c r="LZ169" i="2"/>
  <c r="LZ175" i="2"/>
  <c r="LZ176" i="2"/>
  <c r="LZ177" i="2"/>
  <c r="LZ178" i="2"/>
  <c r="LZ179" i="2"/>
  <c r="LZ180" i="2"/>
  <c r="MA169" i="2"/>
  <c r="MA175" i="2"/>
  <c r="MA176" i="2"/>
  <c r="MA177" i="2"/>
  <c r="MA178" i="2"/>
  <c r="MA179" i="2"/>
  <c r="MA180" i="2"/>
  <c r="MB169" i="2"/>
  <c r="MB175" i="2"/>
  <c r="MB176" i="2"/>
  <c r="MB177" i="2"/>
  <c r="MB178" i="2"/>
  <c r="MB179" i="2"/>
  <c r="MB180" i="2"/>
  <c r="MC169" i="2"/>
  <c r="MC175" i="2"/>
  <c r="MC176" i="2"/>
  <c r="MC177" i="2"/>
  <c r="MC178" i="2"/>
  <c r="MC179" i="2"/>
  <c r="MC180" i="2"/>
  <c r="MD169" i="2"/>
  <c r="MD175" i="2"/>
  <c r="MD176" i="2"/>
  <c r="MD177" i="2"/>
  <c r="MD178" i="2"/>
  <c r="MD179" i="2"/>
  <c r="MD180" i="2"/>
  <c r="ME169" i="2"/>
  <c r="ME175" i="2"/>
  <c r="ME176" i="2"/>
  <c r="ME177" i="2"/>
  <c r="ME178" i="2"/>
  <c r="ME179" i="2"/>
  <c r="ME180" i="2"/>
  <c r="MF169" i="2"/>
  <c r="MF175" i="2"/>
  <c r="MF176" i="2"/>
  <c r="MF177" i="2"/>
  <c r="MF178" i="2"/>
  <c r="MF179" i="2"/>
  <c r="MF180" i="2"/>
  <c r="MG169" i="2"/>
  <c r="MG175" i="2"/>
  <c r="MG176" i="2"/>
  <c r="MG177" i="2"/>
  <c r="MG178" i="2"/>
  <c r="MG179" i="2"/>
  <c r="MG180" i="2"/>
  <c r="MH169" i="2"/>
  <c r="MH175" i="2"/>
  <c r="MH176" i="2"/>
  <c r="MH177" i="2"/>
  <c r="MH178" i="2"/>
  <c r="MH179" i="2"/>
  <c r="MH180" i="2"/>
  <c r="MI169" i="2"/>
  <c r="MI175" i="2"/>
  <c r="MI176" i="2"/>
  <c r="MI177" i="2"/>
  <c r="MI178" i="2"/>
  <c r="MI179" i="2"/>
  <c r="MI180" i="2"/>
  <c r="MJ169" i="2"/>
  <c r="MJ175" i="2"/>
  <c r="MJ176" i="2"/>
  <c r="MJ177" i="2"/>
  <c r="MJ178" i="2"/>
  <c r="MJ179" i="2"/>
  <c r="MJ180" i="2"/>
  <c r="MK169" i="2"/>
  <c r="MK175" i="2"/>
  <c r="MK176" i="2"/>
  <c r="MK177" i="2"/>
  <c r="MK178" i="2"/>
  <c r="MK179" i="2"/>
  <c r="MK180" i="2"/>
  <c r="ML169" i="2"/>
  <c r="ML175" i="2"/>
  <c r="ML176" i="2"/>
  <c r="ML177" i="2"/>
  <c r="ML178" i="2"/>
  <c r="ML179" i="2"/>
  <c r="ML180" i="2"/>
  <c r="MM169" i="2"/>
  <c r="MM175" i="2"/>
  <c r="MM176" i="2"/>
  <c r="MM177" i="2"/>
  <c r="MM178" i="2"/>
  <c r="MM179" i="2"/>
  <c r="MM180" i="2"/>
  <c r="MN169" i="2"/>
  <c r="MN175" i="2"/>
  <c r="MN176" i="2"/>
  <c r="MN177" i="2"/>
  <c r="MN178" i="2"/>
  <c r="MN179" i="2"/>
  <c r="MN180" i="2"/>
  <c r="MO169" i="2"/>
  <c r="MO175" i="2"/>
  <c r="MO176" i="2"/>
  <c r="MO177" i="2"/>
  <c r="MO178" i="2"/>
  <c r="MO179" i="2"/>
  <c r="MO180" i="2"/>
  <c r="MP169" i="2"/>
  <c r="MP175" i="2"/>
  <c r="MP176" i="2"/>
  <c r="MP177" i="2"/>
  <c r="MP178" i="2"/>
  <c r="MP179" i="2"/>
  <c r="MP180" i="2"/>
  <c r="MQ169" i="2"/>
  <c r="MQ175" i="2"/>
  <c r="MQ176" i="2"/>
  <c r="MQ177" i="2"/>
  <c r="MQ178" i="2"/>
  <c r="MQ179" i="2"/>
  <c r="MQ180" i="2"/>
  <c r="MR169" i="2"/>
  <c r="MR175" i="2"/>
  <c r="MR176" i="2"/>
  <c r="MR177" i="2"/>
  <c r="MR178" i="2"/>
  <c r="MR179" i="2"/>
  <c r="MR180" i="2"/>
  <c r="MS169" i="2"/>
  <c r="MS175" i="2"/>
  <c r="MS176" i="2"/>
  <c r="MS177" i="2"/>
  <c r="MS178" i="2"/>
  <c r="MS179" i="2"/>
  <c r="MS180" i="2"/>
  <c r="MT169" i="2"/>
  <c r="MT175" i="2"/>
  <c r="MT176" i="2"/>
  <c r="MT177" i="2"/>
  <c r="MT178" i="2"/>
  <c r="MT179" i="2"/>
  <c r="MT180" i="2"/>
  <c r="MU169" i="2"/>
  <c r="MU175" i="2"/>
  <c r="MU176" i="2"/>
  <c r="MU177" i="2"/>
  <c r="MU178" i="2"/>
  <c r="MU179" i="2"/>
  <c r="MU180" i="2"/>
  <c r="MV169" i="2"/>
  <c r="MV175" i="2"/>
  <c r="MV176" i="2"/>
  <c r="MV177" i="2"/>
  <c r="MV178" i="2"/>
  <c r="MV179" i="2"/>
  <c r="MV180" i="2"/>
  <c r="MW169" i="2"/>
  <c r="MW175" i="2"/>
  <c r="MW176" i="2"/>
  <c r="MW177" i="2"/>
  <c r="MW178" i="2"/>
  <c r="MW179" i="2"/>
  <c r="MW180" i="2"/>
  <c r="MX169" i="2"/>
  <c r="MX175" i="2"/>
  <c r="MX176" i="2"/>
  <c r="MX177" i="2"/>
  <c r="MX178" i="2"/>
  <c r="MX179" i="2"/>
  <c r="MX180" i="2"/>
  <c r="MY169" i="2"/>
  <c r="MY175" i="2"/>
  <c r="MY176" i="2"/>
  <c r="MY177" i="2"/>
  <c r="MY178" i="2"/>
  <c r="MY179" i="2"/>
  <c r="MY180" i="2"/>
  <c r="MZ169" i="2"/>
  <c r="MZ175" i="2"/>
  <c r="MZ176" i="2"/>
  <c r="MZ177" i="2"/>
  <c r="MZ178" i="2"/>
  <c r="MZ179" i="2"/>
  <c r="MZ180" i="2"/>
  <c r="NA169" i="2"/>
  <c r="NA175" i="2"/>
  <c r="NA176" i="2"/>
  <c r="NA177" i="2"/>
  <c r="NA178" i="2"/>
  <c r="NA179" i="2"/>
  <c r="NA180" i="2"/>
  <c r="NB169" i="2"/>
  <c r="NB175" i="2"/>
  <c r="NB176" i="2"/>
  <c r="NB177" i="2"/>
  <c r="NB178" i="2"/>
  <c r="NB179" i="2"/>
  <c r="NB180" i="2"/>
  <c r="NC169" i="2"/>
  <c r="NC175" i="2"/>
  <c r="NC176" i="2"/>
  <c r="NC177" i="2"/>
  <c r="NC178" i="2"/>
  <c r="NC179" i="2"/>
  <c r="NC180" i="2"/>
  <c r="ND169" i="2"/>
  <c r="ND175" i="2"/>
  <c r="ND176" i="2"/>
  <c r="ND177" i="2"/>
  <c r="ND178" i="2"/>
  <c r="ND179" i="2"/>
  <c r="ND180" i="2"/>
  <c r="NE169" i="2"/>
  <c r="NE175" i="2"/>
  <c r="NE176" i="2"/>
  <c r="NE177" i="2"/>
  <c r="NE178" i="2"/>
  <c r="NE179" i="2"/>
  <c r="NE180" i="2"/>
  <c r="NF169" i="2"/>
  <c r="NF175" i="2"/>
  <c r="NF176" i="2"/>
  <c r="NF177" i="2"/>
  <c r="NF178" i="2"/>
  <c r="NF179" i="2"/>
  <c r="NF180" i="2"/>
  <c r="NG169" i="2"/>
  <c r="NG175" i="2"/>
  <c r="NG176" i="2"/>
  <c r="NG177" i="2"/>
  <c r="NG178" i="2"/>
  <c r="NG179" i="2"/>
  <c r="NG180" i="2"/>
  <c r="NH169" i="2"/>
  <c r="NH175" i="2"/>
  <c r="NH176" i="2"/>
  <c r="NH177" i="2"/>
  <c r="NH178" i="2"/>
  <c r="NH179" i="2"/>
  <c r="NH180" i="2"/>
  <c r="NI169" i="2"/>
  <c r="NI175" i="2"/>
  <c r="NI176" i="2"/>
  <c r="NI177" i="2"/>
  <c r="NI178" i="2"/>
  <c r="NI179" i="2"/>
  <c r="NI180" i="2"/>
  <c r="NJ169" i="2"/>
  <c r="NJ175" i="2"/>
  <c r="NJ176" i="2"/>
  <c r="NJ177" i="2"/>
  <c r="NJ178" i="2"/>
  <c r="NJ179" i="2"/>
  <c r="NJ180" i="2"/>
  <c r="NK169" i="2"/>
  <c r="NK175" i="2"/>
  <c r="NK176" i="2"/>
  <c r="NK177" i="2"/>
  <c r="NK178" i="2"/>
  <c r="NK179" i="2"/>
  <c r="NK180" i="2"/>
  <c r="FM7" i="3"/>
  <c r="FM6" i="3"/>
  <c r="FM9" i="3"/>
  <c r="FN7" i="3"/>
  <c r="FN6" i="3"/>
  <c r="FN9" i="3"/>
  <c r="FO7" i="3"/>
  <c r="FO6" i="3"/>
  <c r="FO9" i="3"/>
  <c r="FP7" i="3"/>
  <c r="FP6" i="3"/>
  <c r="FP9" i="3"/>
  <c r="FQ7" i="3"/>
  <c r="FQ6" i="3"/>
  <c r="FQ9" i="3"/>
  <c r="FR7" i="3"/>
  <c r="FR6" i="3"/>
  <c r="FR9" i="3"/>
  <c r="FS7" i="3"/>
  <c r="FS6" i="3"/>
  <c r="FS9" i="3"/>
  <c r="FT7" i="3"/>
  <c r="FT6" i="3"/>
  <c r="FT9" i="3"/>
  <c r="FU7" i="3"/>
  <c r="FU6" i="3"/>
  <c r="FU9" i="3"/>
  <c r="FV7" i="3"/>
  <c r="FV6" i="3"/>
  <c r="FV9" i="3"/>
  <c r="FW7" i="3"/>
  <c r="FW6" i="3"/>
  <c r="FW9" i="3"/>
  <c r="FX7" i="3"/>
  <c r="FX6" i="3"/>
  <c r="FX9" i="3"/>
  <c r="FY7" i="3"/>
  <c r="FY6" i="3"/>
  <c r="FY9" i="3"/>
  <c r="FZ7" i="3"/>
  <c r="FZ6" i="3"/>
  <c r="FZ9" i="3"/>
  <c r="GA7" i="3"/>
  <c r="GA6" i="3"/>
  <c r="GA9" i="3"/>
  <c r="GB7" i="3"/>
  <c r="GB6" i="3"/>
  <c r="GB9" i="3"/>
  <c r="GC7" i="3"/>
  <c r="GC6" i="3"/>
  <c r="GC9" i="3"/>
  <c r="GD7" i="3"/>
  <c r="GD6" i="3"/>
  <c r="GD9" i="3"/>
  <c r="GE7" i="3"/>
  <c r="GE6" i="3"/>
  <c r="GE9" i="3"/>
  <c r="GF7" i="3"/>
  <c r="GF6" i="3"/>
  <c r="GF9" i="3"/>
  <c r="GG7" i="3"/>
  <c r="GG6" i="3"/>
  <c r="GG9" i="3"/>
  <c r="GH7" i="3"/>
  <c r="GH6" i="3"/>
  <c r="GH9" i="3"/>
  <c r="GI7" i="3"/>
  <c r="GI6" i="3"/>
  <c r="GI9" i="3"/>
  <c r="GJ7" i="3"/>
  <c r="GJ6" i="3"/>
  <c r="GJ9" i="3"/>
  <c r="GK7" i="3"/>
  <c r="GK6" i="3"/>
  <c r="GK9" i="3"/>
  <c r="GL7" i="3"/>
  <c r="GL6" i="3"/>
  <c r="GL9" i="3"/>
  <c r="GM7" i="3"/>
  <c r="GM6" i="3"/>
  <c r="GM9" i="3"/>
  <c r="GN7" i="3"/>
  <c r="GN6" i="3"/>
  <c r="GN9" i="3"/>
  <c r="GO7" i="3"/>
  <c r="GO6" i="3"/>
  <c r="GO9" i="3"/>
  <c r="GP7" i="3"/>
  <c r="GP6" i="3"/>
  <c r="GP9" i="3"/>
  <c r="GQ7" i="3"/>
  <c r="GQ6" i="3"/>
  <c r="GQ9" i="3"/>
  <c r="GR7" i="3"/>
  <c r="GR6" i="3"/>
  <c r="GR9" i="3"/>
  <c r="GS7" i="3"/>
  <c r="GS6" i="3"/>
  <c r="GS9" i="3"/>
  <c r="GT7" i="3"/>
  <c r="GT6" i="3"/>
  <c r="GT9" i="3"/>
  <c r="GU7" i="3"/>
  <c r="GU6" i="3"/>
  <c r="GU9" i="3"/>
  <c r="GV7" i="3"/>
  <c r="GV6" i="3"/>
  <c r="GV9" i="3"/>
  <c r="GW7" i="3"/>
  <c r="GW6" i="3"/>
  <c r="GW9" i="3"/>
  <c r="GX7" i="3"/>
  <c r="GX6" i="3"/>
  <c r="GX9" i="3"/>
  <c r="GY7" i="3"/>
  <c r="GY6" i="3"/>
  <c r="GY9" i="3"/>
  <c r="GZ7" i="3"/>
  <c r="GZ6" i="3"/>
  <c r="GZ9" i="3"/>
  <c r="HA7" i="3"/>
  <c r="HA6" i="3"/>
  <c r="HA9" i="3"/>
  <c r="HB7" i="3"/>
  <c r="HB6" i="3"/>
  <c r="HB9" i="3"/>
  <c r="HC7" i="3"/>
  <c r="HC6" i="3"/>
  <c r="HC9" i="3"/>
  <c r="HD7" i="3"/>
  <c r="HD6" i="3"/>
  <c r="HD9" i="3"/>
  <c r="HE7" i="3"/>
  <c r="HE6" i="3"/>
  <c r="HE9" i="3"/>
  <c r="HF7" i="3"/>
  <c r="HF6" i="3"/>
  <c r="HF9" i="3"/>
  <c r="HG7" i="3"/>
  <c r="HG6" i="3"/>
  <c r="HG9" i="3"/>
  <c r="HH7" i="3"/>
  <c r="HH6" i="3"/>
  <c r="HH9" i="3"/>
  <c r="HI7" i="3"/>
  <c r="HI6" i="3"/>
  <c r="HI9" i="3"/>
  <c r="HJ7" i="3"/>
  <c r="HJ6" i="3"/>
  <c r="HJ9" i="3"/>
  <c r="HK7" i="3"/>
  <c r="HK6" i="3"/>
  <c r="HK9" i="3"/>
  <c r="HL7" i="3"/>
  <c r="HL6" i="3"/>
  <c r="HL9" i="3"/>
  <c r="HM7" i="3"/>
  <c r="HM6" i="3"/>
  <c r="HM9" i="3"/>
  <c r="HN7" i="3"/>
  <c r="HN6" i="3"/>
  <c r="HN9" i="3"/>
  <c r="HO7" i="3"/>
  <c r="HO6" i="3"/>
  <c r="HO9" i="3"/>
  <c r="HP7" i="3"/>
  <c r="HP6" i="3"/>
  <c r="HP9" i="3"/>
  <c r="HQ7" i="3"/>
  <c r="HQ6" i="3"/>
  <c r="HQ9" i="3"/>
  <c r="HR7" i="3"/>
  <c r="HR6" i="3"/>
  <c r="HR9" i="3"/>
  <c r="HS7" i="3"/>
  <c r="HS6" i="3"/>
  <c r="HS9" i="3"/>
  <c r="HT7" i="3"/>
  <c r="HT6" i="3"/>
  <c r="HT9" i="3"/>
  <c r="HU7" i="3"/>
  <c r="HU6" i="3"/>
  <c r="HU9" i="3"/>
  <c r="HV7" i="3"/>
  <c r="HV6" i="3"/>
  <c r="HV9" i="3"/>
  <c r="HW7" i="3"/>
  <c r="HW6" i="3"/>
  <c r="HW9" i="3"/>
  <c r="HX7" i="3"/>
  <c r="HX6" i="3"/>
  <c r="HX9" i="3"/>
  <c r="HY7" i="3"/>
  <c r="HY6" i="3"/>
  <c r="HY9" i="3"/>
  <c r="HZ7" i="3"/>
  <c r="HZ6" i="3"/>
  <c r="HZ9" i="3"/>
  <c r="IA7" i="3"/>
  <c r="IA6" i="3"/>
  <c r="IA9" i="3"/>
  <c r="IB7" i="3"/>
  <c r="IB6" i="3"/>
  <c r="IB9" i="3"/>
  <c r="IC7" i="3"/>
  <c r="IC6" i="3"/>
  <c r="IC9" i="3"/>
  <c r="ID7" i="3"/>
  <c r="ID6" i="3"/>
  <c r="ID9" i="3"/>
  <c r="IE7" i="3"/>
  <c r="IE6" i="3"/>
  <c r="IE9" i="3"/>
  <c r="IF7" i="3"/>
  <c r="IF6" i="3"/>
  <c r="IF9" i="3"/>
  <c r="IG7" i="3"/>
  <c r="IG6" i="3"/>
  <c r="IG9" i="3"/>
  <c r="IH7" i="3"/>
  <c r="IH6" i="3"/>
  <c r="IH9" i="3"/>
  <c r="II7" i="3"/>
  <c r="II6" i="3"/>
  <c r="II9" i="3"/>
  <c r="IJ7" i="3"/>
  <c r="IJ6" i="3"/>
  <c r="IJ9" i="3"/>
  <c r="IK7" i="3"/>
  <c r="IK6" i="3"/>
  <c r="IK9" i="3"/>
  <c r="IL7" i="3"/>
  <c r="IL6" i="3"/>
  <c r="IL9" i="3"/>
  <c r="IM7" i="3"/>
  <c r="IM6" i="3"/>
  <c r="IM9" i="3"/>
  <c r="IN7" i="3"/>
  <c r="IN6" i="3"/>
  <c r="IN9" i="3"/>
  <c r="IO7" i="3"/>
  <c r="IO6" i="3"/>
  <c r="IO9" i="3"/>
  <c r="IP7" i="3"/>
  <c r="IP6" i="3"/>
  <c r="IP9" i="3"/>
  <c r="IQ7" i="3"/>
  <c r="IQ6" i="3"/>
  <c r="IQ9" i="3"/>
  <c r="IR7" i="3"/>
  <c r="IR6" i="3"/>
  <c r="IR9" i="3"/>
  <c r="IS7" i="3"/>
  <c r="IS6" i="3"/>
  <c r="IS9" i="3"/>
  <c r="IT7" i="3"/>
  <c r="IT6" i="3"/>
  <c r="IT9" i="3"/>
  <c r="IU7" i="3"/>
  <c r="IU6" i="3"/>
  <c r="IU9" i="3"/>
  <c r="IV7" i="3"/>
  <c r="IV6" i="3"/>
  <c r="IV9" i="3"/>
  <c r="IW7" i="3"/>
  <c r="IW6" i="3"/>
  <c r="IW9" i="3"/>
  <c r="IX7" i="3"/>
  <c r="IX6" i="3"/>
  <c r="IX9" i="3"/>
  <c r="IY7" i="3"/>
  <c r="IY6" i="3"/>
  <c r="IY9" i="3"/>
  <c r="IZ7" i="3"/>
  <c r="IZ6" i="3"/>
  <c r="IZ9" i="3"/>
  <c r="JA7" i="3"/>
  <c r="JA6" i="3"/>
  <c r="JA9" i="3"/>
  <c r="JB7" i="3"/>
  <c r="JB6" i="3"/>
  <c r="JB9" i="3"/>
  <c r="JC7" i="3"/>
  <c r="JC6" i="3"/>
  <c r="JC9" i="3"/>
  <c r="JD7" i="3"/>
  <c r="JD6" i="3"/>
  <c r="JD9" i="3"/>
  <c r="JE7" i="3"/>
  <c r="JE6" i="3"/>
  <c r="JE9" i="3"/>
  <c r="JF7" i="3"/>
  <c r="JF6" i="3"/>
  <c r="JF9" i="3"/>
  <c r="JG7" i="3"/>
  <c r="JG6" i="3"/>
  <c r="JG9" i="3"/>
  <c r="JH7" i="3"/>
  <c r="JH6" i="3"/>
  <c r="JH9" i="3"/>
  <c r="JI7" i="3"/>
  <c r="JI6" i="3"/>
  <c r="JI9" i="3"/>
  <c r="JJ7" i="3"/>
  <c r="JJ6" i="3"/>
  <c r="JJ9" i="3"/>
  <c r="JK7" i="3"/>
  <c r="JK6" i="3"/>
  <c r="JK9" i="3"/>
  <c r="JL7" i="3"/>
  <c r="JL6" i="3"/>
  <c r="JL9" i="3"/>
  <c r="JM7" i="3"/>
  <c r="JM6" i="3"/>
  <c r="JM9" i="3"/>
  <c r="JN7" i="3"/>
  <c r="JN6" i="3"/>
  <c r="JN9" i="3"/>
  <c r="JO7" i="3"/>
  <c r="JO6" i="3"/>
  <c r="JO9" i="3"/>
  <c r="JP7" i="3"/>
  <c r="JP6" i="3"/>
  <c r="JP9" i="3"/>
  <c r="JQ7" i="3"/>
  <c r="JQ6" i="3"/>
  <c r="JQ9" i="3"/>
  <c r="JR7" i="3"/>
  <c r="JR6" i="3"/>
  <c r="JR9" i="3"/>
  <c r="JS7" i="3"/>
  <c r="JS6" i="3"/>
  <c r="JS9" i="3"/>
  <c r="JT7" i="3"/>
  <c r="JT6" i="3"/>
  <c r="JT9" i="3"/>
  <c r="JU7" i="3"/>
  <c r="JU6" i="3"/>
  <c r="JU9" i="3"/>
  <c r="JV7" i="3"/>
  <c r="JV6" i="3"/>
  <c r="JV9" i="3"/>
  <c r="JW7" i="3"/>
  <c r="JW6" i="3"/>
  <c r="JW9" i="3"/>
  <c r="JX7" i="3"/>
  <c r="JX6" i="3"/>
  <c r="JX9" i="3"/>
  <c r="JY7" i="3"/>
  <c r="JY6" i="3"/>
  <c r="JY9" i="3"/>
  <c r="JZ7" i="3"/>
  <c r="JZ6" i="3"/>
  <c r="JZ9" i="3"/>
  <c r="KA7" i="3"/>
  <c r="KA6" i="3"/>
  <c r="KA9" i="3"/>
  <c r="KB7" i="3"/>
  <c r="KB6" i="3"/>
  <c r="KB9" i="3"/>
  <c r="KC7" i="3"/>
  <c r="KC6" i="3"/>
  <c r="KC9" i="3"/>
  <c r="KD7" i="3"/>
  <c r="KD6" i="3"/>
  <c r="KD9" i="3"/>
  <c r="KE7" i="3"/>
  <c r="KE6" i="3"/>
  <c r="KE9" i="3"/>
  <c r="KF7" i="3"/>
  <c r="KF6" i="3"/>
  <c r="KF9" i="3"/>
  <c r="KG7" i="3"/>
  <c r="KG6" i="3"/>
  <c r="KG9" i="3"/>
  <c r="KH7" i="3"/>
  <c r="KH6" i="3"/>
  <c r="KH9" i="3"/>
  <c r="KI7" i="3"/>
  <c r="KI6" i="3"/>
  <c r="KI9" i="3"/>
  <c r="KJ7" i="3"/>
  <c r="KJ6" i="3"/>
  <c r="KJ9" i="3"/>
  <c r="KK7" i="3"/>
  <c r="KK6" i="3"/>
  <c r="KK9" i="3"/>
  <c r="KL7" i="3"/>
  <c r="KL6" i="3"/>
  <c r="KL9" i="3"/>
  <c r="KM7" i="3"/>
  <c r="KM6" i="3"/>
  <c r="KM9" i="3"/>
  <c r="KN7" i="3"/>
  <c r="KN6" i="3"/>
  <c r="KN9" i="3"/>
  <c r="KO7" i="3"/>
  <c r="KO6" i="3"/>
  <c r="KO9" i="3"/>
  <c r="KP7" i="3"/>
  <c r="KP6" i="3"/>
  <c r="KP9" i="3"/>
  <c r="KQ7" i="3"/>
  <c r="KQ6" i="3"/>
  <c r="KQ9" i="3"/>
  <c r="KR7" i="3"/>
  <c r="KR6" i="3"/>
  <c r="KR9" i="3"/>
  <c r="KS7" i="3"/>
  <c r="KS6" i="3"/>
  <c r="KS9" i="3"/>
  <c r="KT7" i="3"/>
  <c r="KT6" i="3"/>
  <c r="KT9" i="3"/>
  <c r="KU7" i="3"/>
  <c r="KU6" i="3"/>
  <c r="KU9" i="3"/>
  <c r="KV7" i="3"/>
  <c r="KV6" i="3"/>
  <c r="KV9" i="3"/>
  <c r="KW7" i="3"/>
  <c r="KW6" i="3"/>
  <c r="KW9" i="3"/>
  <c r="KX7" i="3"/>
  <c r="KX6" i="3"/>
  <c r="KX9" i="3"/>
  <c r="KY7" i="3"/>
  <c r="KY6" i="3"/>
  <c r="KY9" i="3"/>
  <c r="KZ7" i="3"/>
  <c r="KZ6" i="3"/>
  <c r="KZ9" i="3"/>
  <c r="LA7" i="3"/>
  <c r="LA6" i="3"/>
  <c r="LA9" i="3"/>
  <c r="LB7" i="3"/>
  <c r="LB6" i="3"/>
  <c r="LB9" i="3"/>
  <c r="LC7" i="3"/>
  <c r="LC6" i="3"/>
  <c r="LC9" i="3"/>
  <c r="LD7" i="3"/>
  <c r="LD6" i="3"/>
  <c r="LD9" i="3"/>
  <c r="LE7" i="3"/>
  <c r="LE6" i="3"/>
  <c r="LE9" i="3"/>
  <c r="LF7" i="3"/>
  <c r="LF6" i="3"/>
  <c r="LF9" i="3"/>
  <c r="LG7" i="3"/>
  <c r="LG6" i="3"/>
  <c r="LG9" i="3"/>
  <c r="LH7" i="3"/>
  <c r="LH6" i="3"/>
  <c r="LH9" i="3"/>
  <c r="LI7" i="3"/>
  <c r="LI6" i="3"/>
  <c r="LI9" i="3"/>
  <c r="LJ7" i="3"/>
  <c r="LJ6" i="3"/>
  <c r="LJ9" i="3"/>
  <c r="LK7" i="3"/>
  <c r="LK6" i="3"/>
  <c r="LK9" i="3"/>
  <c r="LL7" i="3"/>
  <c r="LL6" i="3"/>
  <c r="LL9" i="3"/>
  <c r="LM7" i="3"/>
  <c r="LM6" i="3"/>
  <c r="LM9" i="3"/>
  <c r="LN7" i="3"/>
  <c r="LN6" i="3"/>
  <c r="LN9" i="3"/>
  <c r="LO7" i="3"/>
  <c r="LO6" i="3"/>
  <c r="LO9" i="3"/>
  <c r="LP7" i="3"/>
  <c r="LP6" i="3"/>
  <c r="LP9" i="3"/>
  <c r="LQ7" i="3"/>
  <c r="LQ6" i="3"/>
  <c r="LQ9" i="3"/>
  <c r="LR7" i="3"/>
  <c r="LR6" i="3"/>
  <c r="LR9" i="3"/>
  <c r="LS7" i="3"/>
  <c r="LS6" i="3"/>
  <c r="LS9" i="3"/>
  <c r="LT7" i="3"/>
  <c r="LT6" i="3"/>
  <c r="LT9" i="3"/>
  <c r="LU7" i="3"/>
  <c r="LU6" i="3"/>
  <c r="LU9" i="3"/>
  <c r="LV7" i="3"/>
  <c r="LV6" i="3"/>
  <c r="LV9" i="3"/>
  <c r="LW7" i="3"/>
  <c r="LW6" i="3"/>
  <c r="LW9" i="3"/>
  <c r="LX7" i="3"/>
  <c r="LX6" i="3"/>
  <c r="LX9" i="3"/>
  <c r="LY7" i="3"/>
  <c r="LY6" i="3"/>
  <c r="LY9" i="3"/>
  <c r="LZ7" i="3"/>
  <c r="LZ6" i="3"/>
  <c r="LZ9" i="3"/>
  <c r="MA7" i="3"/>
  <c r="MA6" i="3"/>
  <c r="MA9" i="3"/>
  <c r="MB7" i="3"/>
  <c r="MB6" i="3"/>
  <c r="MB9" i="3"/>
  <c r="MC7" i="3"/>
  <c r="MC6" i="3"/>
  <c r="MC9" i="3"/>
  <c r="MD7" i="3"/>
  <c r="MD6" i="3"/>
  <c r="MD9" i="3"/>
  <c r="ME7" i="3"/>
  <c r="ME6" i="3"/>
  <c r="ME9" i="3"/>
  <c r="MF7" i="3"/>
  <c r="MF6" i="3"/>
  <c r="MF9" i="3"/>
  <c r="MG7" i="3"/>
  <c r="MG6" i="3"/>
  <c r="MG9" i="3"/>
  <c r="MH7" i="3"/>
  <c r="MH6" i="3"/>
  <c r="MH9" i="3"/>
  <c r="MI7" i="3"/>
  <c r="MI6" i="3"/>
  <c r="MI9" i="3"/>
  <c r="MJ7" i="3"/>
  <c r="MJ6" i="3"/>
  <c r="MJ9" i="3"/>
  <c r="MK7" i="3"/>
  <c r="MK6" i="3"/>
  <c r="MK9" i="3"/>
  <c r="ML7" i="3"/>
  <c r="ML6" i="3"/>
  <c r="ML9" i="3"/>
  <c r="MM7" i="3"/>
  <c r="MM6" i="3"/>
  <c r="MM9" i="3"/>
  <c r="MN7" i="3"/>
  <c r="MN6" i="3"/>
  <c r="MN9" i="3"/>
  <c r="MO7" i="3"/>
  <c r="MO6" i="3"/>
  <c r="MO9" i="3"/>
  <c r="MP7" i="3"/>
  <c r="MP6" i="3"/>
  <c r="MP9" i="3"/>
  <c r="MQ7" i="3"/>
  <c r="MQ6" i="3"/>
  <c r="MQ9" i="3"/>
  <c r="MR7" i="3"/>
  <c r="MR6" i="3"/>
  <c r="MR9" i="3"/>
  <c r="MS7" i="3"/>
  <c r="MS6" i="3"/>
  <c r="MS9" i="3"/>
  <c r="MT7" i="3"/>
  <c r="MT6" i="3"/>
  <c r="MT9" i="3"/>
  <c r="MU7" i="3"/>
  <c r="MU6" i="3"/>
  <c r="MU9" i="3"/>
  <c r="MV7" i="3"/>
  <c r="MV6" i="3"/>
  <c r="MV9" i="3"/>
  <c r="MW7" i="3"/>
  <c r="MW6" i="3"/>
  <c r="MW9" i="3"/>
  <c r="MX7" i="3"/>
  <c r="MX6" i="3"/>
  <c r="MX9" i="3"/>
  <c r="MY7" i="3"/>
  <c r="MY6" i="3"/>
  <c r="MY9" i="3"/>
  <c r="MZ7" i="3"/>
  <c r="MZ6" i="3"/>
  <c r="MZ9" i="3"/>
  <c r="NA7" i="3"/>
  <c r="NA6" i="3"/>
  <c r="NA9" i="3"/>
  <c r="NB7" i="3"/>
  <c r="NB6" i="3"/>
  <c r="NB9" i="3"/>
  <c r="NC7" i="3"/>
  <c r="NC6" i="3"/>
  <c r="NC9" i="3"/>
  <c r="ND7" i="3"/>
  <c r="ND6" i="3"/>
  <c r="ND9" i="3"/>
  <c r="NE7" i="3"/>
  <c r="NE6" i="3"/>
  <c r="NE9" i="3"/>
  <c r="NF7" i="3"/>
  <c r="NF6" i="3"/>
  <c r="NF9" i="3"/>
  <c r="NG7" i="3"/>
  <c r="NG6" i="3"/>
  <c r="NG9" i="3"/>
  <c r="NH7" i="3"/>
  <c r="NH6" i="3"/>
  <c r="NH9" i="3"/>
  <c r="NI7" i="3"/>
  <c r="NI6" i="3"/>
  <c r="NI9" i="3"/>
  <c r="FM10" i="3"/>
  <c r="FN10" i="3"/>
  <c r="FO10" i="3"/>
  <c r="FP10" i="3"/>
  <c r="FQ10" i="3"/>
  <c r="FR10" i="3"/>
  <c r="FS10" i="3"/>
  <c r="FT10" i="3"/>
  <c r="FU10" i="3"/>
  <c r="FV10" i="3"/>
  <c r="FW10" i="3"/>
  <c r="FX10" i="3"/>
  <c r="FY10" i="3"/>
  <c r="FZ10" i="3"/>
  <c r="GA10" i="3"/>
  <c r="GB10" i="3"/>
  <c r="GC10" i="3"/>
  <c r="GD10" i="3"/>
  <c r="GE10" i="3"/>
  <c r="GF10" i="3"/>
  <c r="GG10" i="3"/>
  <c r="GH10" i="3"/>
  <c r="GI10" i="3"/>
  <c r="GJ10" i="3"/>
  <c r="GK10" i="3"/>
  <c r="GL10" i="3"/>
  <c r="GM10" i="3"/>
  <c r="GN10" i="3"/>
  <c r="GO10" i="3"/>
  <c r="GP10" i="3"/>
  <c r="GQ10" i="3"/>
  <c r="GR10" i="3"/>
  <c r="GS10" i="3"/>
  <c r="GT10" i="3"/>
  <c r="GU10" i="3"/>
  <c r="GV10" i="3"/>
  <c r="GW10" i="3"/>
  <c r="GX10" i="3"/>
  <c r="GY10" i="3"/>
  <c r="GZ10" i="3"/>
  <c r="HA10" i="3"/>
  <c r="HB10" i="3"/>
  <c r="HC10" i="3"/>
  <c r="HD10" i="3"/>
  <c r="HE10" i="3"/>
  <c r="HF10" i="3"/>
  <c r="HG10" i="3"/>
  <c r="HH10" i="3"/>
  <c r="HI10" i="3"/>
  <c r="HJ10" i="3"/>
  <c r="HK10" i="3"/>
  <c r="HL10" i="3"/>
  <c r="HM10" i="3"/>
  <c r="HN10" i="3"/>
  <c r="HO10" i="3"/>
  <c r="HP10" i="3"/>
  <c r="HQ10" i="3"/>
  <c r="HR10" i="3"/>
  <c r="HS10" i="3"/>
  <c r="HT10" i="3"/>
  <c r="HU10" i="3"/>
  <c r="HV10" i="3"/>
  <c r="HW10" i="3"/>
  <c r="HX10" i="3"/>
  <c r="HY10" i="3"/>
  <c r="HZ10" i="3"/>
  <c r="IA10" i="3"/>
  <c r="IB10" i="3"/>
  <c r="IC10" i="3"/>
  <c r="ID10" i="3"/>
  <c r="IE10" i="3"/>
  <c r="IF10" i="3"/>
  <c r="IG10" i="3"/>
  <c r="IH10" i="3"/>
  <c r="II10" i="3"/>
  <c r="IJ10" i="3"/>
  <c r="IK10" i="3"/>
  <c r="IL10" i="3"/>
  <c r="IM10" i="3"/>
  <c r="IN10" i="3"/>
  <c r="IO10" i="3"/>
  <c r="IP10" i="3"/>
  <c r="IQ10" i="3"/>
  <c r="IR10" i="3"/>
  <c r="IS10" i="3"/>
  <c r="IT10" i="3"/>
  <c r="IU10" i="3"/>
  <c r="IV10" i="3"/>
  <c r="IW10" i="3"/>
  <c r="IX10" i="3"/>
  <c r="IY10" i="3"/>
  <c r="IZ10" i="3"/>
  <c r="JA10" i="3"/>
  <c r="JB10" i="3"/>
  <c r="JC10" i="3"/>
  <c r="JD10" i="3"/>
  <c r="JE10" i="3"/>
  <c r="JF10" i="3"/>
  <c r="JG10" i="3"/>
  <c r="JH10" i="3"/>
  <c r="JI10" i="3"/>
  <c r="JJ10" i="3"/>
  <c r="JK10" i="3"/>
  <c r="JL10" i="3"/>
  <c r="JM10" i="3"/>
  <c r="JN10" i="3"/>
  <c r="JO10" i="3"/>
  <c r="JP10" i="3"/>
  <c r="JQ10" i="3"/>
  <c r="JR10" i="3"/>
  <c r="JS10" i="3"/>
  <c r="JT10" i="3"/>
  <c r="JU10" i="3"/>
  <c r="JV10" i="3"/>
  <c r="JW10" i="3"/>
  <c r="JX10" i="3"/>
  <c r="JY10" i="3"/>
  <c r="JZ10" i="3"/>
  <c r="KA10" i="3"/>
  <c r="KB10" i="3"/>
  <c r="KC10" i="3"/>
  <c r="KD10" i="3"/>
  <c r="KE10" i="3"/>
  <c r="KF10" i="3"/>
  <c r="KG10" i="3"/>
  <c r="KH10" i="3"/>
  <c r="KI10" i="3"/>
  <c r="KJ10" i="3"/>
  <c r="KK10" i="3"/>
  <c r="KL10" i="3"/>
  <c r="KM10" i="3"/>
  <c r="KN10" i="3"/>
  <c r="KO10" i="3"/>
  <c r="KP10" i="3"/>
  <c r="KQ10" i="3"/>
  <c r="KR10" i="3"/>
  <c r="KS10" i="3"/>
  <c r="KT10" i="3"/>
  <c r="KU10" i="3"/>
  <c r="KV10" i="3"/>
  <c r="KW10" i="3"/>
  <c r="KX10" i="3"/>
  <c r="KY10" i="3"/>
  <c r="KZ10" i="3"/>
  <c r="LA10" i="3"/>
  <c r="LB10" i="3"/>
  <c r="LC10" i="3"/>
  <c r="LD10" i="3"/>
  <c r="LE10" i="3"/>
  <c r="LF10" i="3"/>
  <c r="LG10" i="3"/>
  <c r="LH10" i="3"/>
  <c r="LI10" i="3"/>
  <c r="LJ10" i="3"/>
  <c r="LK10" i="3"/>
  <c r="LL10" i="3"/>
  <c r="LM10" i="3"/>
  <c r="LN10" i="3"/>
  <c r="LO10" i="3"/>
  <c r="LP10" i="3"/>
  <c r="LQ10" i="3"/>
  <c r="LR10" i="3"/>
  <c r="LS10" i="3"/>
  <c r="LT10" i="3"/>
  <c r="LU10" i="3"/>
  <c r="LV10" i="3"/>
  <c r="LW10" i="3"/>
  <c r="LX10" i="3"/>
  <c r="LY10" i="3"/>
  <c r="LZ10" i="3"/>
  <c r="MA10" i="3"/>
  <c r="MB10" i="3"/>
  <c r="MC10" i="3"/>
  <c r="MD10" i="3"/>
  <c r="ME10" i="3"/>
  <c r="MF10" i="3"/>
  <c r="MG10" i="3"/>
  <c r="MH10" i="3"/>
  <c r="MI10" i="3"/>
  <c r="MJ10" i="3"/>
  <c r="MK10" i="3"/>
  <c r="ML10" i="3"/>
  <c r="MM10" i="3"/>
  <c r="MN10" i="3"/>
  <c r="MO10" i="3"/>
  <c r="MP10" i="3"/>
  <c r="MQ10" i="3"/>
  <c r="MR10" i="3"/>
  <c r="MS10" i="3"/>
  <c r="MT10" i="3"/>
  <c r="MU10" i="3"/>
  <c r="MV10" i="3"/>
  <c r="MW10" i="3"/>
  <c r="MX10" i="3"/>
  <c r="MY10" i="3"/>
  <c r="MZ10" i="3"/>
  <c r="NA10" i="3"/>
  <c r="NB10" i="3"/>
  <c r="NC10" i="3"/>
  <c r="ND10" i="3"/>
  <c r="NE10" i="3"/>
  <c r="NF10" i="3"/>
  <c r="NG10" i="3"/>
  <c r="NH10" i="3"/>
  <c r="NI10" i="3"/>
  <c r="FM11" i="3"/>
  <c r="FN11" i="3"/>
  <c r="FO11" i="3"/>
  <c r="FP11" i="3"/>
  <c r="FQ11" i="3"/>
  <c r="FR11" i="3"/>
  <c r="FS11" i="3"/>
  <c r="FT11" i="3"/>
  <c r="FU11" i="3"/>
  <c r="FV11" i="3"/>
  <c r="FW11" i="3"/>
  <c r="FX11" i="3"/>
  <c r="FY11" i="3"/>
  <c r="FZ11" i="3"/>
  <c r="GA11" i="3"/>
  <c r="GB11" i="3"/>
  <c r="GC11" i="3"/>
  <c r="GD11" i="3"/>
  <c r="GE11" i="3"/>
  <c r="GF11" i="3"/>
  <c r="GG11" i="3"/>
  <c r="GH11" i="3"/>
  <c r="GI11" i="3"/>
  <c r="GJ11" i="3"/>
  <c r="GK11" i="3"/>
  <c r="GL11" i="3"/>
  <c r="GM11" i="3"/>
  <c r="GN11" i="3"/>
  <c r="GO11" i="3"/>
  <c r="GP11" i="3"/>
  <c r="GQ11" i="3"/>
  <c r="GR11" i="3"/>
  <c r="GS11" i="3"/>
  <c r="GT11" i="3"/>
  <c r="GU11" i="3"/>
  <c r="GV11" i="3"/>
  <c r="GW11" i="3"/>
  <c r="GX11" i="3"/>
  <c r="GY11" i="3"/>
  <c r="GZ11" i="3"/>
  <c r="HA11" i="3"/>
  <c r="HB11" i="3"/>
  <c r="HC11" i="3"/>
  <c r="HD11" i="3"/>
  <c r="HE11" i="3"/>
  <c r="HF11" i="3"/>
  <c r="HG11" i="3"/>
  <c r="HH11" i="3"/>
  <c r="HI11" i="3"/>
  <c r="HJ11" i="3"/>
  <c r="HK11" i="3"/>
  <c r="HL11" i="3"/>
  <c r="HM11" i="3"/>
  <c r="HN11" i="3"/>
  <c r="HO11" i="3"/>
  <c r="HP11" i="3"/>
  <c r="HQ11" i="3"/>
  <c r="HR11" i="3"/>
  <c r="HS11" i="3"/>
  <c r="HT11" i="3"/>
  <c r="HU11" i="3"/>
  <c r="HV11" i="3"/>
  <c r="HW11" i="3"/>
  <c r="HX11" i="3"/>
  <c r="HY11" i="3"/>
  <c r="HZ11" i="3"/>
  <c r="IA11" i="3"/>
  <c r="IB11" i="3"/>
  <c r="IC11" i="3"/>
  <c r="ID11" i="3"/>
  <c r="IE11" i="3"/>
  <c r="IF11" i="3"/>
  <c r="IG11" i="3"/>
  <c r="IH11" i="3"/>
  <c r="II11" i="3"/>
  <c r="IJ11" i="3"/>
  <c r="IK11" i="3"/>
  <c r="IL11" i="3"/>
  <c r="IM11" i="3"/>
  <c r="IN11" i="3"/>
  <c r="IO11" i="3"/>
  <c r="IP11" i="3"/>
  <c r="IQ11" i="3"/>
  <c r="IR11" i="3"/>
  <c r="IS11" i="3"/>
  <c r="IT11" i="3"/>
  <c r="IU11" i="3"/>
  <c r="IV11" i="3"/>
  <c r="IW11" i="3"/>
  <c r="IX11" i="3"/>
  <c r="IY11" i="3"/>
  <c r="IZ11" i="3"/>
  <c r="JA11" i="3"/>
  <c r="JB11" i="3"/>
  <c r="JC11" i="3"/>
  <c r="JD11" i="3"/>
  <c r="JE11" i="3"/>
  <c r="JF11" i="3"/>
  <c r="JG11" i="3"/>
  <c r="JH11" i="3"/>
  <c r="JI11" i="3"/>
  <c r="JJ11" i="3"/>
  <c r="JK11" i="3"/>
  <c r="JL11" i="3"/>
  <c r="JM11" i="3"/>
  <c r="JN11" i="3"/>
  <c r="JO11" i="3"/>
  <c r="JP11" i="3"/>
  <c r="JQ11" i="3"/>
  <c r="JR11" i="3"/>
  <c r="JS11" i="3"/>
  <c r="JT11" i="3"/>
  <c r="JU11" i="3"/>
  <c r="JV11" i="3"/>
  <c r="JW11" i="3"/>
  <c r="JX11" i="3"/>
  <c r="JY11" i="3"/>
  <c r="JZ11" i="3"/>
  <c r="KA11" i="3"/>
  <c r="KB11" i="3"/>
  <c r="KC11" i="3"/>
  <c r="KD11" i="3"/>
  <c r="KE11" i="3"/>
  <c r="KF11" i="3"/>
  <c r="KG11" i="3"/>
  <c r="KH11" i="3"/>
  <c r="KI11" i="3"/>
  <c r="KJ11" i="3"/>
  <c r="KK11" i="3"/>
  <c r="KL11" i="3"/>
  <c r="KM11" i="3"/>
  <c r="KN11" i="3"/>
  <c r="KO11" i="3"/>
  <c r="KP11" i="3"/>
  <c r="KQ11" i="3"/>
  <c r="KR11" i="3"/>
  <c r="KS11" i="3"/>
  <c r="KT11" i="3"/>
  <c r="KU11" i="3"/>
  <c r="KV11" i="3"/>
  <c r="KW11" i="3"/>
  <c r="KX11" i="3"/>
  <c r="KY11" i="3"/>
  <c r="KZ11" i="3"/>
  <c r="LA11" i="3"/>
  <c r="LB11" i="3"/>
  <c r="LC11" i="3"/>
  <c r="LD11" i="3"/>
  <c r="LE11" i="3"/>
  <c r="LF11" i="3"/>
  <c r="LG11" i="3"/>
  <c r="LH11" i="3"/>
  <c r="LI11" i="3"/>
  <c r="LJ11" i="3"/>
  <c r="LK11" i="3"/>
  <c r="LL11" i="3"/>
  <c r="LM11" i="3"/>
  <c r="LN11" i="3"/>
  <c r="LO11" i="3"/>
  <c r="LP11" i="3"/>
  <c r="LQ11" i="3"/>
  <c r="LR11" i="3"/>
  <c r="LS11" i="3"/>
  <c r="LT11" i="3"/>
  <c r="LU11" i="3"/>
  <c r="LV11" i="3"/>
  <c r="LW11" i="3"/>
  <c r="LX11" i="3"/>
  <c r="LY11" i="3"/>
  <c r="LZ11" i="3"/>
  <c r="MA11" i="3"/>
  <c r="MB11" i="3"/>
  <c r="MC11" i="3"/>
  <c r="MD11" i="3"/>
  <c r="ME11" i="3"/>
  <c r="MF11" i="3"/>
  <c r="MG11" i="3"/>
  <c r="MH11" i="3"/>
  <c r="MI11" i="3"/>
  <c r="MJ11" i="3"/>
  <c r="MK11" i="3"/>
  <c r="ML11" i="3"/>
  <c r="MM11" i="3"/>
  <c r="MN11" i="3"/>
  <c r="MO11" i="3"/>
  <c r="MP11" i="3"/>
  <c r="MQ11" i="3"/>
  <c r="MR11" i="3"/>
  <c r="MS11" i="3"/>
  <c r="MT11" i="3"/>
  <c r="MU11" i="3"/>
  <c r="MV11" i="3"/>
  <c r="MW11" i="3"/>
  <c r="MX11" i="3"/>
  <c r="MY11" i="3"/>
  <c r="MZ11" i="3"/>
  <c r="NA11" i="3"/>
  <c r="NB11" i="3"/>
  <c r="NC11" i="3"/>
  <c r="ND11" i="3"/>
  <c r="NE11" i="3"/>
  <c r="NF11" i="3"/>
  <c r="NG11" i="3"/>
  <c r="NH11" i="3"/>
  <c r="NI11" i="3"/>
  <c r="FM13" i="3"/>
  <c r="FN13" i="3"/>
  <c r="FO13" i="3"/>
  <c r="FP13" i="3"/>
  <c r="FQ13" i="3"/>
  <c r="FR13" i="3"/>
  <c r="FS13" i="3"/>
  <c r="FT13" i="3"/>
  <c r="FU13" i="3"/>
  <c r="FV13" i="3"/>
  <c r="FW13" i="3"/>
  <c r="FX13" i="3"/>
  <c r="FY13" i="3"/>
  <c r="FZ13" i="3"/>
  <c r="GA13" i="3"/>
  <c r="GB13" i="3"/>
  <c r="GC13" i="3"/>
  <c r="GD13" i="3"/>
  <c r="GE13" i="3"/>
  <c r="GF13" i="3"/>
  <c r="GG13" i="3"/>
  <c r="GH13" i="3"/>
  <c r="GI13" i="3"/>
  <c r="GJ13" i="3"/>
  <c r="GK13" i="3"/>
  <c r="GL13" i="3"/>
  <c r="GM13" i="3"/>
  <c r="GN13" i="3"/>
  <c r="GO13" i="3"/>
  <c r="GP13" i="3"/>
  <c r="GQ13" i="3"/>
  <c r="GR13" i="3"/>
  <c r="GS13" i="3"/>
  <c r="GT13" i="3"/>
  <c r="GU13" i="3"/>
  <c r="GV13" i="3"/>
  <c r="GW13" i="3"/>
  <c r="GX13" i="3"/>
  <c r="GY13" i="3"/>
  <c r="GZ13" i="3"/>
  <c r="HA13" i="3"/>
  <c r="HB13" i="3"/>
  <c r="HC13" i="3"/>
  <c r="HD13" i="3"/>
  <c r="HE13" i="3"/>
  <c r="HF13" i="3"/>
  <c r="HG13" i="3"/>
  <c r="HH13" i="3"/>
  <c r="HI13" i="3"/>
  <c r="HJ13" i="3"/>
  <c r="HK13" i="3"/>
  <c r="HL13" i="3"/>
  <c r="HM13" i="3"/>
  <c r="HN13" i="3"/>
  <c r="HO13" i="3"/>
  <c r="HP13" i="3"/>
  <c r="HQ13" i="3"/>
  <c r="HR13" i="3"/>
  <c r="HS13" i="3"/>
  <c r="HT13" i="3"/>
  <c r="HU13" i="3"/>
  <c r="HV13" i="3"/>
  <c r="HW13" i="3"/>
  <c r="HX13" i="3"/>
  <c r="HY13" i="3"/>
  <c r="HZ13" i="3"/>
  <c r="IA13" i="3"/>
  <c r="IB13" i="3"/>
  <c r="IC13" i="3"/>
  <c r="ID13" i="3"/>
  <c r="IE13" i="3"/>
  <c r="IF13" i="3"/>
  <c r="IG13" i="3"/>
  <c r="IH13" i="3"/>
  <c r="II13" i="3"/>
  <c r="IJ13" i="3"/>
  <c r="IK13" i="3"/>
  <c r="IL13" i="3"/>
  <c r="IM13" i="3"/>
  <c r="IN13" i="3"/>
  <c r="IO13" i="3"/>
  <c r="IP13" i="3"/>
  <c r="IQ13" i="3"/>
  <c r="IR13" i="3"/>
  <c r="IS13" i="3"/>
  <c r="IT13" i="3"/>
  <c r="IU13" i="3"/>
  <c r="IV13" i="3"/>
  <c r="IW13" i="3"/>
  <c r="IX13" i="3"/>
  <c r="IY13" i="3"/>
  <c r="IZ13" i="3"/>
  <c r="JA13" i="3"/>
  <c r="JB13" i="3"/>
  <c r="JC13" i="3"/>
  <c r="JD13" i="3"/>
  <c r="JE13" i="3"/>
  <c r="JF13" i="3"/>
  <c r="JG13" i="3"/>
  <c r="JH13" i="3"/>
  <c r="JI13" i="3"/>
  <c r="JJ13" i="3"/>
  <c r="JK13" i="3"/>
  <c r="JL13" i="3"/>
  <c r="JM13" i="3"/>
  <c r="JN13" i="3"/>
  <c r="JO13" i="3"/>
  <c r="JP13" i="3"/>
  <c r="JQ13" i="3"/>
  <c r="JR13" i="3"/>
  <c r="JS13" i="3"/>
  <c r="JT13" i="3"/>
  <c r="JU13" i="3"/>
  <c r="JV13" i="3"/>
  <c r="JW13" i="3"/>
  <c r="JX13" i="3"/>
  <c r="JY13" i="3"/>
  <c r="JZ13" i="3"/>
  <c r="KA13" i="3"/>
  <c r="KB13" i="3"/>
  <c r="KC13" i="3"/>
  <c r="KD13" i="3"/>
  <c r="KE13" i="3"/>
  <c r="KF13" i="3"/>
  <c r="KG13" i="3"/>
  <c r="KH13" i="3"/>
  <c r="KI13" i="3"/>
  <c r="KJ13" i="3"/>
  <c r="KK13" i="3"/>
  <c r="KL13" i="3"/>
  <c r="KM13" i="3"/>
  <c r="KN13" i="3"/>
  <c r="KO13" i="3"/>
  <c r="KP13" i="3"/>
  <c r="KQ13" i="3"/>
  <c r="KR13" i="3"/>
  <c r="KS13" i="3"/>
  <c r="KT13" i="3"/>
  <c r="KU13" i="3"/>
  <c r="KV13" i="3"/>
  <c r="KW13" i="3"/>
  <c r="KX13" i="3"/>
  <c r="KY13" i="3"/>
  <c r="KZ13" i="3"/>
  <c r="LA13" i="3"/>
  <c r="LB13" i="3"/>
  <c r="LC13" i="3"/>
  <c r="LD13" i="3"/>
  <c r="LE13" i="3"/>
  <c r="LF13" i="3"/>
  <c r="LG13" i="3"/>
  <c r="LH13" i="3"/>
  <c r="LI13" i="3"/>
  <c r="LJ13" i="3"/>
  <c r="LK13" i="3"/>
  <c r="LL13" i="3"/>
  <c r="LM13" i="3"/>
  <c r="LN13" i="3"/>
  <c r="LO13" i="3"/>
  <c r="LP13" i="3"/>
  <c r="LQ13" i="3"/>
  <c r="LR13" i="3"/>
  <c r="LS13" i="3"/>
  <c r="LT13" i="3"/>
  <c r="LU13" i="3"/>
  <c r="LV13" i="3"/>
  <c r="LW13" i="3"/>
  <c r="LX13" i="3"/>
  <c r="LY13" i="3"/>
  <c r="LZ13" i="3"/>
  <c r="MA13" i="3"/>
  <c r="MB13" i="3"/>
  <c r="MC13" i="3"/>
  <c r="MD13" i="3"/>
  <c r="ME13" i="3"/>
  <c r="MF13" i="3"/>
  <c r="MG13" i="3"/>
  <c r="MH13" i="3"/>
  <c r="MI13" i="3"/>
  <c r="MJ13" i="3"/>
  <c r="MK13" i="3"/>
  <c r="ML13" i="3"/>
  <c r="MM13" i="3"/>
  <c r="MN13" i="3"/>
  <c r="MO13" i="3"/>
  <c r="MP13" i="3"/>
  <c r="MQ13" i="3"/>
  <c r="MR13" i="3"/>
  <c r="MS13" i="3"/>
  <c r="MT13" i="3"/>
  <c r="MU13" i="3"/>
  <c r="MV13" i="3"/>
  <c r="MW13" i="3"/>
  <c r="MX13" i="3"/>
  <c r="MY13" i="3"/>
  <c r="MZ13" i="3"/>
  <c r="NA13" i="3"/>
  <c r="NB13" i="3"/>
  <c r="NC13" i="3"/>
  <c r="ND13" i="3"/>
  <c r="NE13" i="3"/>
  <c r="NF13" i="3"/>
  <c r="NG13" i="3"/>
  <c r="NH13" i="3"/>
  <c r="NI13" i="3"/>
  <c r="NI14" i="3"/>
  <c r="NH14" i="3"/>
  <c r="NG14" i="3"/>
  <c r="NF14" i="3"/>
  <c r="NE14" i="3"/>
  <c r="ND14" i="3"/>
  <c r="NC14" i="3"/>
  <c r="NB14" i="3"/>
  <c r="NA14" i="3"/>
  <c r="MZ14" i="3"/>
  <c r="MY14" i="3"/>
  <c r="MX14" i="3"/>
  <c r="MW14" i="3"/>
  <c r="MV14" i="3"/>
  <c r="MU14" i="3"/>
  <c r="MT14" i="3"/>
  <c r="MS14" i="3"/>
  <c r="MR14" i="3"/>
  <c r="MQ14" i="3"/>
  <c r="MP14" i="3"/>
  <c r="MO14" i="3"/>
  <c r="MN14" i="3"/>
  <c r="MM14" i="3"/>
  <c r="ML14" i="3"/>
  <c r="MK14" i="3"/>
  <c r="MJ14" i="3"/>
  <c r="MI14" i="3"/>
  <c r="MH14" i="3"/>
  <c r="MG14" i="3"/>
  <c r="MF14" i="3"/>
  <c r="ME14" i="3"/>
  <c r="MD14" i="3"/>
  <c r="MC14" i="3"/>
  <c r="MB14" i="3"/>
  <c r="MA14" i="3"/>
  <c r="LZ14" i="3"/>
  <c r="LY14" i="3"/>
  <c r="LX14" i="3"/>
  <c r="LW14" i="3"/>
  <c r="LV14" i="3"/>
  <c r="LU14" i="3"/>
  <c r="LT14" i="3"/>
  <c r="LS14" i="3"/>
  <c r="LR14" i="3"/>
  <c r="LQ14" i="3"/>
  <c r="LP14" i="3"/>
  <c r="LO14" i="3"/>
  <c r="LN14" i="3"/>
  <c r="LM14" i="3"/>
  <c r="LL14" i="3"/>
  <c r="LK14" i="3"/>
  <c r="LJ14" i="3"/>
  <c r="LI14" i="3"/>
  <c r="LH14" i="3"/>
  <c r="LG14" i="3"/>
  <c r="LF14" i="3"/>
  <c r="LE14" i="3"/>
  <c r="LD14" i="3"/>
  <c r="LC14" i="3"/>
  <c r="LB14" i="3"/>
  <c r="LA14" i="3"/>
  <c r="KZ14" i="3"/>
  <c r="KY14" i="3"/>
  <c r="KX14" i="3"/>
  <c r="KW14" i="3"/>
  <c r="KV14" i="3"/>
  <c r="KU14" i="3"/>
  <c r="KT14" i="3"/>
  <c r="KS14" i="3"/>
  <c r="KR14" i="3"/>
  <c r="KQ14" i="3"/>
  <c r="KP14" i="3"/>
  <c r="KO14" i="3"/>
  <c r="KN14" i="3"/>
  <c r="KM14" i="3"/>
  <c r="KL14" i="3"/>
  <c r="KK14" i="3"/>
  <c r="KJ14" i="3"/>
  <c r="KI14" i="3"/>
  <c r="KH14" i="3"/>
  <c r="KG14" i="3"/>
  <c r="KF14" i="3"/>
  <c r="KE14" i="3"/>
  <c r="KD14" i="3"/>
  <c r="KC14" i="3"/>
  <c r="KB14" i="3"/>
  <c r="KA14" i="3"/>
  <c r="JZ14" i="3"/>
  <c r="JY14" i="3"/>
  <c r="JX14" i="3"/>
  <c r="JW14" i="3"/>
  <c r="JV14" i="3"/>
  <c r="JU14" i="3"/>
  <c r="JT14" i="3"/>
  <c r="JS14" i="3"/>
  <c r="JR14" i="3"/>
  <c r="JQ14" i="3"/>
  <c r="JP14" i="3"/>
  <c r="JO14" i="3"/>
  <c r="JN14" i="3"/>
  <c r="JM14" i="3"/>
  <c r="JL14" i="3"/>
  <c r="JK14" i="3"/>
  <c r="JJ14" i="3"/>
  <c r="JI14" i="3"/>
  <c r="JH14" i="3"/>
  <c r="JG14" i="3"/>
  <c r="JF14" i="3"/>
  <c r="JE14" i="3"/>
  <c r="JD14" i="3"/>
  <c r="JC14" i="3"/>
  <c r="JB14" i="3"/>
  <c r="JA14" i="3"/>
  <c r="IZ14" i="3"/>
  <c r="IY14" i="3"/>
  <c r="IX14" i="3"/>
  <c r="IW14" i="3"/>
  <c r="IV14" i="3"/>
  <c r="IU14" i="3"/>
  <c r="IT14" i="3"/>
  <c r="IS14" i="3"/>
  <c r="IR14" i="3"/>
  <c r="IQ14" i="3"/>
  <c r="IP14" i="3"/>
  <c r="IO14" i="3"/>
  <c r="IN14" i="3"/>
  <c r="IM14" i="3"/>
  <c r="IL14" i="3"/>
  <c r="IK14" i="3"/>
  <c r="IJ14" i="3"/>
  <c r="II14" i="3"/>
  <c r="IH14" i="3"/>
  <c r="IG14" i="3"/>
  <c r="IF14" i="3"/>
  <c r="IE14" i="3"/>
  <c r="ID14" i="3"/>
  <c r="IC14" i="3"/>
  <c r="IB14" i="3"/>
  <c r="IA14" i="3"/>
  <c r="HZ14" i="3"/>
  <c r="HY14" i="3"/>
  <c r="HX14" i="3"/>
  <c r="HW14" i="3"/>
  <c r="HV14" i="3"/>
  <c r="HU14" i="3"/>
  <c r="HT14" i="3"/>
  <c r="HS14" i="3"/>
  <c r="HR14" i="3"/>
  <c r="HQ14" i="3"/>
  <c r="HP14" i="3"/>
  <c r="HO14" i="3"/>
  <c r="HN14" i="3"/>
  <c r="HM14" i="3"/>
  <c r="HL14" i="3"/>
  <c r="HK14" i="3"/>
  <c r="HJ14" i="3"/>
  <c r="HI14" i="3"/>
  <c r="HH14" i="3"/>
  <c r="HG14" i="3"/>
  <c r="HF14" i="3"/>
  <c r="HE14" i="3"/>
  <c r="HD14" i="3"/>
  <c r="HC14" i="3"/>
  <c r="HB14" i="3"/>
  <c r="HA14" i="3"/>
  <c r="GZ14" i="3"/>
  <c r="GY14" i="3"/>
  <c r="GX14" i="3"/>
  <c r="GW14" i="3"/>
  <c r="GV14" i="3"/>
  <c r="GU14" i="3"/>
  <c r="GT14" i="3"/>
  <c r="GS14" i="3"/>
  <c r="GR14" i="3"/>
  <c r="GQ14" i="3"/>
  <c r="GP14" i="3"/>
  <c r="GO14" i="3"/>
  <c r="GN14" i="3"/>
  <c r="GM14" i="3"/>
  <c r="GL14" i="3"/>
  <c r="GK14" i="3"/>
  <c r="GJ14" i="3"/>
  <c r="GI14" i="3"/>
  <c r="GH14" i="3"/>
  <c r="GG14" i="3"/>
  <c r="GF14" i="3"/>
  <c r="GE14" i="3"/>
  <c r="GD14" i="3"/>
  <c r="GC14" i="3"/>
  <c r="GB14" i="3"/>
  <c r="GA14" i="3"/>
  <c r="FZ14" i="3"/>
  <c r="FY14" i="3"/>
  <c r="FX14" i="3"/>
  <c r="FW14" i="3"/>
  <c r="FV14" i="3"/>
  <c r="FU14" i="3"/>
  <c r="FT14" i="3"/>
  <c r="FS14" i="3"/>
  <c r="FR14" i="3"/>
  <c r="FQ14" i="3"/>
  <c r="FP14" i="3"/>
  <c r="FO14" i="3"/>
  <c r="FN14" i="3"/>
  <c r="FM14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CE8" i="3"/>
  <c r="CF8" i="3"/>
  <c r="CG8" i="3"/>
  <c r="CH8" i="3"/>
  <c r="CI8" i="3"/>
  <c r="CJ8" i="3"/>
  <c r="CK8" i="3"/>
  <c r="CL8" i="3"/>
  <c r="CM8" i="3"/>
  <c r="CN8" i="3"/>
  <c r="CO8" i="3"/>
  <c r="CP8" i="3"/>
  <c r="CQ8" i="3"/>
  <c r="CR8" i="3"/>
  <c r="CS8" i="3"/>
  <c r="CT8" i="3"/>
  <c r="CU8" i="3"/>
  <c r="CV8" i="3"/>
  <c r="CW8" i="3"/>
  <c r="CX8" i="3"/>
  <c r="CY8" i="3"/>
  <c r="CZ8" i="3"/>
  <c r="DA8" i="3"/>
  <c r="DB8" i="3"/>
  <c r="DC8" i="3"/>
  <c r="DD8" i="3"/>
  <c r="DE8" i="3"/>
  <c r="DF8" i="3"/>
  <c r="DG8" i="3"/>
  <c r="DH8" i="3"/>
  <c r="DI8" i="3"/>
  <c r="DJ8" i="3"/>
  <c r="DK8" i="3"/>
  <c r="DL8" i="3"/>
  <c r="DM8" i="3"/>
  <c r="DN8" i="3"/>
  <c r="DO8" i="3"/>
  <c r="DP8" i="3"/>
  <c r="DQ8" i="3"/>
  <c r="DR8" i="3"/>
  <c r="DS8" i="3"/>
  <c r="DT8" i="3"/>
  <c r="DU8" i="3"/>
  <c r="DV8" i="3"/>
  <c r="DW8" i="3"/>
  <c r="DX8" i="3"/>
  <c r="DY8" i="3"/>
  <c r="DZ8" i="3"/>
  <c r="EA8" i="3"/>
  <c r="EB8" i="3"/>
  <c r="EC8" i="3"/>
  <c r="ED8" i="3"/>
  <c r="EE8" i="3"/>
  <c r="EF8" i="3"/>
  <c r="EG8" i="3"/>
  <c r="EH8" i="3"/>
  <c r="EI8" i="3"/>
  <c r="EJ8" i="3"/>
  <c r="EK8" i="3"/>
  <c r="EL8" i="3"/>
  <c r="EM8" i="3"/>
  <c r="EN8" i="3"/>
  <c r="EO8" i="3"/>
  <c r="EP8" i="3"/>
  <c r="EQ8" i="3"/>
  <c r="ER8" i="3"/>
  <c r="ES8" i="3"/>
  <c r="ET8" i="3"/>
  <c r="EU8" i="3"/>
  <c r="EV8" i="3"/>
  <c r="EW8" i="3"/>
  <c r="EX8" i="3"/>
  <c r="EY8" i="3"/>
  <c r="EZ8" i="3"/>
  <c r="FA8" i="3"/>
  <c r="FB8" i="3"/>
  <c r="FC8" i="3"/>
  <c r="FD8" i="3"/>
  <c r="FE8" i="3"/>
  <c r="FF8" i="3"/>
  <c r="FG8" i="3"/>
  <c r="FH8" i="3"/>
  <c r="FI8" i="3"/>
  <c r="FJ8" i="3"/>
  <c r="FK8" i="3"/>
  <c r="FL8" i="3"/>
  <c r="FM8" i="3"/>
  <c r="FN8" i="3"/>
  <c r="FO8" i="3"/>
  <c r="FP8" i="3"/>
  <c r="FQ8" i="3"/>
  <c r="FR8" i="3"/>
  <c r="FS8" i="3"/>
  <c r="FT8" i="3"/>
  <c r="FU8" i="3"/>
  <c r="FV8" i="3"/>
  <c r="FW8" i="3"/>
  <c r="FX8" i="3"/>
  <c r="FY8" i="3"/>
  <c r="FZ8" i="3"/>
  <c r="GA8" i="3"/>
  <c r="GB8" i="3"/>
  <c r="GC8" i="3"/>
  <c r="GD8" i="3"/>
  <c r="GE8" i="3"/>
  <c r="GF8" i="3"/>
  <c r="GG8" i="3"/>
  <c r="GH8" i="3"/>
  <c r="GI8" i="3"/>
  <c r="GJ8" i="3"/>
  <c r="GK8" i="3"/>
  <c r="GL8" i="3"/>
  <c r="GM8" i="3"/>
  <c r="GN8" i="3"/>
  <c r="GO8" i="3"/>
  <c r="GP8" i="3"/>
  <c r="GQ8" i="3"/>
  <c r="GR8" i="3"/>
  <c r="GS8" i="3"/>
  <c r="GT8" i="3"/>
  <c r="GU8" i="3"/>
  <c r="GV8" i="3"/>
  <c r="GW8" i="3"/>
  <c r="GX8" i="3"/>
  <c r="GY8" i="3"/>
  <c r="GZ8" i="3"/>
  <c r="HA8" i="3"/>
  <c r="HB8" i="3"/>
  <c r="HC8" i="3"/>
  <c r="HD8" i="3"/>
  <c r="HE8" i="3"/>
  <c r="HF8" i="3"/>
  <c r="HG8" i="3"/>
  <c r="HH8" i="3"/>
  <c r="HI8" i="3"/>
  <c r="HJ8" i="3"/>
  <c r="HK8" i="3"/>
  <c r="HL8" i="3"/>
  <c r="HM8" i="3"/>
  <c r="HN8" i="3"/>
  <c r="HO8" i="3"/>
  <c r="HP8" i="3"/>
  <c r="HQ8" i="3"/>
  <c r="HR8" i="3"/>
  <c r="HS8" i="3"/>
  <c r="HT8" i="3"/>
  <c r="HU8" i="3"/>
  <c r="HV8" i="3"/>
  <c r="HW8" i="3"/>
  <c r="HX8" i="3"/>
  <c r="HY8" i="3"/>
  <c r="HZ8" i="3"/>
  <c r="IA8" i="3"/>
  <c r="IB8" i="3"/>
  <c r="IC8" i="3"/>
  <c r="ID8" i="3"/>
  <c r="IE8" i="3"/>
  <c r="IF8" i="3"/>
  <c r="IG8" i="3"/>
  <c r="IH8" i="3"/>
  <c r="II8" i="3"/>
  <c r="IJ8" i="3"/>
  <c r="IK8" i="3"/>
  <c r="IL8" i="3"/>
  <c r="IM8" i="3"/>
  <c r="IN8" i="3"/>
  <c r="IO8" i="3"/>
  <c r="IP8" i="3"/>
  <c r="IQ8" i="3"/>
  <c r="IR8" i="3"/>
  <c r="IS8" i="3"/>
  <c r="IT8" i="3"/>
  <c r="IU8" i="3"/>
  <c r="IV8" i="3"/>
  <c r="IW8" i="3"/>
  <c r="IX8" i="3"/>
  <c r="IY8" i="3"/>
  <c r="IZ8" i="3"/>
  <c r="JA8" i="3"/>
  <c r="JB8" i="3"/>
  <c r="JC8" i="3"/>
  <c r="JD8" i="3"/>
  <c r="JE8" i="3"/>
  <c r="JF8" i="3"/>
  <c r="JG8" i="3"/>
  <c r="JH8" i="3"/>
  <c r="JI8" i="3"/>
  <c r="JJ8" i="3"/>
  <c r="JK8" i="3"/>
  <c r="JL8" i="3"/>
  <c r="JM8" i="3"/>
  <c r="JN8" i="3"/>
  <c r="JO8" i="3"/>
  <c r="JP8" i="3"/>
  <c r="JQ8" i="3"/>
  <c r="JR8" i="3"/>
  <c r="JS8" i="3"/>
  <c r="JT8" i="3"/>
  <c r="JU8" i="3"/>
  <c r="JV8" i="3"/>
  <c r="JW8" i="3"/>
  <c r="JX8" i="3"/>
  <c r="JY8" i="3"/>
  <c r="JZ8" i="3"/>
  <c r="KA8" i="3"/>
  <c r="KB8" i="3"/>
  <c r="KC8" i="3"/>
  <c r="KD8" i="3"/>
  <c r="KE8" i="3"/>
  <c r="KF8" i="3"/>
  <c r="KG8" i="3"/>
  <c r="KH8" i="3"/>
  <c r="KI8" i="3"/>
  <c r="KJ8" i="3"/>
  <c r="KK8" i="3"/>
  <c r="KL8" i="3"/>
  <c r="KM8" i="3"/>
  <c r="KN8" i="3"/>
  <c r="KO8" i="3"/>
  <c r="KP8" i="3"/>
  <c r="KQ8" i="3"/>
  <c r="KR8" i="3"/>
  <c r="KS8" i="3"/>
  <c r="KT8" i="3"/>
  <c r="KU8" i="3"/>
  <c r="KV8" i="3"/>
  <c r="KW8" i="3"/>
  <c r="KX8" i="3"/>
  <c r="KY8" i="3"/>
  <c r="KZ8" i="3"/>
  <c r="LA8" i="3"/>
  <c r="LB8" i="3"/>
  <c r="LC8" i="3"/>
  <c r="LD8" i="3"/>
  <c r="LE8" i="3"/>
  <c r="LF8" i="3"/>
  <c r="LG8" i="3"/>
  <c r="LH8" i="3"/>
  <c r="LI8" i="3"/>
  <c r="LJ8" i="3"/>
  <c r="LK8" i="3"/>
  <c r="LL8" i="3"/>
  <c r="LM8" i="3"/>
  <c r="LN8" i="3"/>
  <c r="LO8" i="3"/>
  <c r="LP8" i="3"/>
  <c r="LQ8" i="3"/>
  <c r="LR8" i="3"/>
  <c r="LS8" i="3"/>
  <c r="LT8" i="3"/>
  <c r="LU8" i="3"/>
  <c r="LV8" i="3"/>
  <c r="LW8" i="3"/>
  <c r="LX8" i="3"/>
  <c r="LY8" i="3"/>
  <c r="LZ8" i="3"/>
  <c r="MA8" i="3"/>
  <c r="MB8" i="3"/>
  <c r="MC8" i="3"/>
  <c r="MD8" i="3"/>
  <c r="ME8" i="3"/>
  <c r="MF8" i="3"/>
  <c r="MG8" i="3"/>
  <c r="MH8" i="3"/>
  <c r="MI8" i="3"/>
  <c r="MJ8" i="3"/>
  <c r="MK8" i="3"/>
  <c r="ML8" i="3"/>
  <c r="MM8" i="3"/>
  <c r="MN8" i="3"/>
  <c r="MO8" i="3"/>
  <c r="MP8" i="3"/>
  <c r="MQ8" i="3"/>
  <c r="MR8" i="3"/>
  <c r="MS8" i="3"/>
  <c r="MT8" i="3"/>
  <c r="MU8" i="3"/>
  <c r="MV8" i="3"/>
  <c r="MW8" i="3"/>
  <c r="MX8" i="3"/>
  <c r="MY8" i="3"/>
  <c r="MZ8" i="3"/>
  <c r="NA8" i="3"/>
  <c r="NB8" i="3"/>
  <c r="NC8" i="3"/>
  <c r="ND8" i="3"/>
  <c r="NE8" i="3"/>
  <c r="NF8" i="3"/>
  <c r="NG8" i="3"/>
  <c r="NH8" i="3"/>
  <c r="NI8" i="3"/>
  <c r="F13" i="1"/>
  <c r="I13" i="1"/>
  <c r="B9" i="1"/>
  <c r="G13" i="1"/>
  <c r="B4" i="1"/>
  <c r="Y201" i="2"/>
  <c r="Z201" i="2"/>
  <c r="AA201" i="2"/>
  <c r="AB201" i="2"/>
  <c r="Y207" i="2"/>
  <c r="Z207" i="2"/>
  <c r="AA207" i="2"/>
  <c r="Y212" i="2"/>
  <c r="Z212" i="2"/>
  <c r="AA212" i="2"/>
  <c r="AB207" i="2"/>
  <c r="AB212" i="2"/>
  <c r="DG9" i="4"/>
  <c r="CU9" i="4"/>
  <c r="CI9" i="4"/>
  <c r="BW9" i="4"/>
  <c r="BK9" i="4"/>
  <c r="AY9" i="4"/>
  <c r="AM9" i="4"/>
  <c r="AN9" i="4"/>
  <c r="DR9" i="4"/>
  <c r="DQ9" i="4"/>
  <c r="DP9" i="4"/>
  <c r="DO9" i="4"/>
  <c r="DN9" i="4"/>
  <c r="DM9" i="4"/>
  <c r="DL9" i="4"/>
  <c r="DK9" i="4"/>
  <c r="DJ9" i="4"/>
  <c r="DI9" i="4"/>
  <c r="DH9" i="4"/>
  <c r="DF9" i="4"/>
  <c r="DE9" i="4"/>
  <c r="DD9" i="4"/>
  <c r="DC9" i="4"/>
  <c r="DB9" i="4"/>
  <c r="DA9" i="4"/>
  <c r="CZ9" i="4"/>
  <c r="CY9" i="4"/>
  <c r="CX9" i="4"/>
  <c r="CW9" i="4"/>
  <c r="CV9" i="4"/>
  <c r="CT9" i="4"/>
  <c r="CS9" i="4"/>
  <c r="CR9" i="4"/>
  <c r="CQ9" i="4"/>
  <c r="CP9" i="4"/>
  <c r="CO9" i="4"/>
  <c r="CN9" i="4"/>
  <c r="CM9" i="4"/>
  <c r="CL9" i="4"/>
  <c r="CK9" i="4"/>
  <c r="CJ9" i="4"/>
  <c r="CH9" i="4"/>
  <c r="CG9" i="4"/>
  <c r="CF9" i="4"/>
  <c r="CE9" i="4"/>
  <c r="CD9" i="4"/>
  <c r="CC9" i="4"/>
  <c r="CB9" i="4"/>
  <c r="CA9" i="4"/>
  <c r="BZ9" i="4"/>
  <c r="BY9" i="4"/>
  <c r="BX9" i="4"/>
  <c r="BV9" i="4"/>
  <c r="BU9" i="4"/>
  <c r="BT9" i="4"/>
  <c r="BS9" i="4"/>
  <c r="BR9" i="4"/>
  <c r="BQ9" i="4"/>
  <c r="BP9" i="4"/>
  <c r="BO9" i="4"/>
  <c r="BN9" i="4"/>
  <c r="BM9" i="4"/>
  <c r="BL9" i="4"/>
  <c r="BJ9" i="4"/>
  <c r="BI9" i="4"/>
  <c r="BH9" i="4"/>
  <c r="BG9" i="4"/>
  <c r="BF9" i="4"/>
  <c r="BE9" i="4"/>
  <c r="BD9" i="4"/>
  <c r="BC9" i="4"/>
  <c r="BB9" i="4"/>
  <c r="BA9" i="4"/>
  <c r="AZ9" i="4"/>
  <c r="AX9" i="4"/>
  <c r="AW9" i="4"/>
  <c r="AV9" i="4"/>
  <c r="AU9" i="4"/>
  <c r="AT9" i="4"/>
  <c r="AS9" i="4"/>
  <c r="AR9" i="4"/>
  <c r="AQ9" i="4"/>
  <c r="AP9" i="4"/>
  <c r="AO9" i="4"/>
  <c r="AL9" i="4"/>
  <c r="AK9" i="4"/>
  <c r="AJ9" i="4"/>
  <c r="AI9" i="4"/>
  <c r="AH9" i="4"/>
  <c r="AG9" i="4"/>
  <c r="AF9" i="4"/>
  <c r="AE9" i="4"/>
  <c r="AD9" i="4"/>
  <c r="AC9" i="4"/>
  <c r="AB9" i="4"/>
  <c r="ED9" i="4"/>
  <c r="EC9" i="4"/>
  <c r="EB9" i="4"/>
  <c r="EA9" i="4"/>
  <c r="DZ9" i="4"/>
  <c r="DY9" i="4"/>
  <c r="DX9" i="4"/>
  <c r="DW9" i="4"/>
  <c r="DV9" i="4"/>
  <c r="DU9" i="4"/>
  <c r="DT9" i="4"/>
  <c r="DS9" i="4"/>
  <c r="A9" i="4"/>
  <c r="E8" i="5"/>
  <c r="F8" i="5"/>
  <c r="G8" i="5"/>
  <c r="H8" i="5"/>
  <c r="I8" i="5"/>
  <c r="J8" i="5"/>
  <c r="K8" i="5"/>
  <c r="L8" i="5"/>
  <c r="A8" i="5"/>
  <c r="A11" i="5"/>
  <c r="C11" i="5"/>
  <c r="D11" i="5"/>
  <c r="E11" i="5"/>
  <c r="F11" i="5"/>
  <c r="G11" i="5"/>
  <c r="H11" i="5"/>
  <c r="I11" i="5"/>
  <c r="J11" i="5"/>
  <c r="K11" i="5"/>
  <c r="L11" i="5"/>
  <c r="A13" i="5"/>
  <c r="C13" i="5"/>
  <c r="D13" i="5"/>
  <c r="E13" i="5"/>
  <c r="F13" i="5"/>
  <c r="G13" i="5"/>
  <c r="H13" i="5"/>
  <c r="I13" i="5"/>
  <c r="J13" i="5"/>
  <c r="K13" i="5"/>
  <c r="L13" i="5"/>
  <c r="A15" i="5"/>
  <c r="C15" i="5"/>
  <c r="D15" i="5"/>
  <c r="E15" i="5"/>
  <c r="F15" i="5"/>
  <c r="G15" i="5"/>
  <c r="H15" i="5"/>
  <c r="I15" i="5"/>
  <c r="J15" i="5"/>
  <c r="K15" i="5"/>
  <c r="L15" i="5"/>
  <c r="A21" i="5"/>
  <c r="C21" i="5"/>
  <c r="D21" i="5"/>
  <c r="E21" i="5"/>
  <c r="F21" i="5"/>
  <c r="G21" i="5"/>
  <c r="H21" i="5"/>
  <c r="I21" i="5"/>
  <c r="J21" i="5"/>
  <c r="K21" i="5"/>
  <c r="L21" i="5"/>
  <c r="A23" i="5"/>
  <c r="C23" i="5"/>
  <c r="D23" i="5"/>
  <c r="E23" i="5"/>
  <c r="F23" i="5"/>
  <c r="G23" i="5"/>
  <c r="H23" i="5"/>
  <c r="I23" i="5"/>
  <c r="J23" i="5"/>
  <c r="K23" i="5"/>
  <c r="L23" i="5"/>
  <c r="A25" i="5"/>
  <c r="C25" i="5"/>
  <c r="D25" i="5"/>
  <c r="E25" i="5"/>
  <c r="F25" i="5"/>
  <c r="G25" i="5"/>
  <c r="H25" i="5"/>
  <c r="I25" i="5"/>
  <c r="J25" i="5"/>
  <c r="K25" i="5"/>
  <c r="L25" i="5"/>
  <c r="A33" i="5"/>
  <c r="C33" i="5"/>
  <c r="D33" i="5"/>
  <c r="E33" i="5"/>
  <c r="F33" i="5"/>
  <c r="G33" i="5"/>
  <c r="H33" i="5"/>
  <c r="I33" i="5"/>
  <c r="J33" i="5"/>
  <c r="K33" i="5"/>
  <c r="L33" i="5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S12" i="3"/>
  <c r="DT12" i="3"/>
  <c r="DU12" i="3"/>
  <c r="DV12" i="3"/>
  <c r="DW12" i="3"/>
  <c r="DX12" i="3"/>
  <c r="DY12" i="3"/>
  <c r="DZ12" i="3"/>
  <c r="EA12" i="3"/>
  <c r="EB12" i="3"/>
  <c r="EC12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CF14" i="3"/>
  <c r="CG14" i="3"/>
  <c r="CH14" i="3"/>
  <c r="CI14" i="3"/>
  <c r="CJ14" i="3"/>
  <c r="CK14" i="3"/>
  <c r="CL14" i="3"/>
  <c r="CM14" i="3"/>
  <c r="CN14" i="3"/>
  <c r="CO14" i="3"/>
  <c r="CP14" i="3"/>
  <c r="CQ14" i="3"/>
  <c r="CR14" i="3"/>
  <c r="CS14" i="3"/>
  <c r="CT14" i="3"/>
  <c r="CU14" i="3"/>
  <c r="CV14" i="3"/>
  <c r="CW14" i="3"/>
  <c r="CX14" i="3"/>
  <c r="CY14" i="3"/>
  <c r="CZ14" i="3"/>
  <c r="DA14" i="3"/>
  <c r="DB14" i="3"/>
  <c r="DC14" i="3"/>
  <c r="DD14" i="3"/>
  <c r="DE14" i="3"/>
  <c r="DF14" i="3"/>
  <c r="DG14" i="3"/>
  <c r="DH14" i="3"/>
  <c r="DI14" i="3"/>
  <c r="DJ14" i="3"/>
  <c r="DK14" i="3"/>
  <c r="DL14" i="3"/>
  <c r="DM14" i="3"/>
  <c r="DN14" i="3"/>
  <c r="DO14" i="3"/>
  <c r="DP14" i="3"/>
  <c r="DQ14" i="3"/>
  <c r="DR14" i="3"/>
  <c r="DS14" i="3"/>
  <c r="DT14" i="3"/>
  <c r="DU14" i="3"/>
  <c r="DV14" i="3"/>
  <c r="DW14" i="3"/>
  <c r="DX14" i="3"/>
  <c r="DY14" i="3"/>
  <c r="DZ14" i="3"/>
  <c r="EA14" i="3"/>
  <c r="EB14" i="3"/>
  <c r="EC14" i="3"/>
  <c r="AK3" i="2"/>
  <c r="AK19" i="2"/>
  <c r="AK35" i="2"/>
  <c r="AK51" i="2"/>
  <c r="AK67" i="2"/>
  <c r="AK83" i="2"/>
  <c r="AK99" i="2"/>
  <c r="AK115" i="2"/>
  <c r="AK131" i="2"/>
  <c r="AK147" i="2"/>
  <c r="A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A174" i="2"/>
  <c r="BD174" i="2"/>
  <c r="BE174" i="2"/>
  <c r="BF174" i="2"/>
  <c r="BG174" i="2"/>
  <c r="BH174" i="2"/>
  <c r="BI174" i="2"/>
  <c r="BJ174" i="2"/>
  <c r="BK174" i="2"/>
  <c r="BL174" i="2"/>
  <c r="BM174" i="2"/>
  <c r="BN174" i="2"/>
  <c r="BO174" i="2"/>
  <c r="BP174" i="2"/>
  <c r="BQ174" i="2"/>
  <c r="BR174" i="2"/>
  <c r="BS174" i="2"/>
  <c r="BT174" i="2"/>
  <c r="BU174" i="2"/>
  <c r="BV174" i="2"/>
  <c r="BW174" i="2"/>
  <c r="BX174" i="2"/>
  <c r="BY174" i="2"/>
  <c r="BZ174" i="2"/>
  <c r="CA174" i="2"/>
  <c r="CB174" i="2"/>
  <c r="CC174" i="2"/>
  <c r="CD174" i="2"/>
  <c r="CE174" i="2"/>
  <c r="CF174" i="2"/>
  <c r="CG174" i="2"/>
  <c r="CH174" i="2"/>
  <c r="CI174" i="2"/>
  <c r="CJ174" i="2"/>
  <c r="CK174" i="2"/>
  <c r="CL174" i="2"/>
  <c r="CM174" i="2"/>
  <c r="CN174" i="2"/>
  <c r="CO174" i="2"/>
  <c r="CP174" i="2"/>
  <c r="CQ174" i="2"/>
  <c r="CR174" i="2"/>
  <c r="CS174" i="2"/>
  <c r="CT174" i="2"/>
  <c r="CU174" i="2"/>
  <c r="CV174" i="2"/>
  <c r="CW174" i="2"/>
  <c r="CX174" i="2"/>
  <c r="CY174" i="2"/>
  <c r="CZ174" i="2"/>
  <c r="DA174" i="2"/>
  <c r="DB174" i="2"/>
  <c r="DC174" i="2"/>
  <c r="DD174" i="2"/>
  <c r="DE174" i="2"/>
  <c r="DF174" i="2"/>
  <c r="DG174" i="2"/>
  <c r="DH174" i="2"/>
  <c r="DI174" i="2"/>
  <c r="DJ174" i="2"/>
  <c r="DK174" i="2"/>
  <c r="DL174" i="2"/>
  <c r="DM174" i="2"/>
  <c r="DN174" i="2"/>
  <c r="DO174" i="2"/>
  <c r="DP174" i="2"/>
  <c r="DQ174" i="2"/>
  <c r="DR174" i="2"/>
  <c r="DS174" i="2"/>
  <c r="DT174" i="2"/>
  <c r="DU174" i="2"/>
  <c r="DV174" i="2"/>
  <c r="DW174" i="2"/>
  <c r="DX174" i="2"/>
  <c r="DY174" i="2"/>
  <c r="DZ174" i="2"/>
  <c r="EA174" i="2"/>
  <c r="EB174" i="2"/>
  <c r="EC174" i="2"/>
  <c r="ED174" i="2"/>
  <c r="EE174" i="2"/>
  <c r="A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D175" i="2"/>
  <c r="BE175" i="2"/>
  <c r="BF175" i="2"/>
  <c r="BG175" i="2"/>
  <c r="BH175" i="2"/>
  <c r="BI175" i="2"/>
  <c r="BJ175" i="2"/>
  <c r="BK175" i="2"/>
  <c r="BL175" i="2"/>
  <c r="BM175" i="2"/>
  <c r="BN175" i="2"/>
  <c r="BO175" i="2"/>
  <c r="BP175" i="2"/>
  <c r="BQ175" i="2"/>
  <c r="BR175" i="2"/>
  <c r="BS175" i="2"/>
  <c r="BT175" i="2"/>
  <c r="BU175" i="2"/>
  <c r="BV175" i="2"/>
  <c r="BW175" i="2"/>
  <c r="BX175" i="2"/>
  <c r="BY175" i="2"/>
  <c r="BZ175" i="2"/>
  <c r="CA175" i="2"/>
  <c r="CB175" i="2"/>
  <c r="CC175" i="2"/>
  <c r="CD175" i="2"/>
  <c r="CE175" i="2"/>
  <c r="CF175" i="2"/>
  <c r="CG175" i="2"/>
  <c r="CH175" i="2"/>
  <c r="CI175" i="2"/>
  <c r="CJ175" i="2"/>
  <c r="CK175" i="2"/>
  <c r="CL175" i="2"/>
  <c r="CM175" i="2"/>
  <c r="CN175" i="2"/>
  <c r="CO175" i="2"/>
  <c r="CP175" i="2"/>
  <c r="CQ175" i="2"/>
  <c r="CR175" i="2"/>
  <c r="CS175" i="2"/>
  <c r="CT175" i="2"/>
  <c r="CU175" i="2"/>
  <c r="CV175" i="2"/>
  <c r="CW175" i="2"/>
  <c r="CX175" i="2"/>
  <c r="CY175" i="2"/>
  <c r="CZ175" i="2"/>
  <c r="DA175" i="2"/>
  <c r="DB175" i="2"/>
  <c r="DC175" i="2"/>
  <c r="DD175" i="2"/>
  <c r="DE175" i="2"/>
  <c r="DF175" i="2"/>
  <c r="DG175" i="2"/>
  <c r="DH175" i="2"/>
  <c r="DI175" i="2"/>
  <c r="DJ175" i="2"/>
  <c r="DK175" i="2"/>
  <c r="DL175" i="2"/>
  <c r="DM175" i="2"/>
  <c r="DN175" i="2"/>
  <c r="DO175" i="2"/>
  <c r="DP175" i="2"/>
  <c r="DQ175" i="2"/>
  <c r="DR175" i="2"/>
  <c r="DS175" i="2"/>
  <c r="DT175" i="2"/>
  <c r="DU175" i="2"/>
  <c r="DV175" i="2"/>
  <c r="DW175" i="2"/>
  <c r="DX175" i="2"/>
  <c r="DY175" i="2"/>
  <c r="DZ175" i="2"/>
  <c r="EA175" i="2"/>
  <c r="EB175" i="2"/>
  <c r="EC175" i="2"/>
  <c r="ED175" i="2"/>
  <c r="EE175" i="2"/>
  <c r="A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D180" i="2"/>
  <c r="BE180" i="2"/>
  <c r="BF180" i="2"/>
  <c r="BG180" i="2"/>
  <c r="BH180" i="2"/>
  <c r="BI180" i="2"/>
  <c r="BJ180" i="2"/>
  <c r="BK180" i="2"/>
  <c r="BL180" i="2"/>
  <c r="BM180" i="2"/>
  <c r="BN180" i="2"/>
  <c r="BO180" i="2"/>
  <c r="BP180" i="2"/>
  <c r="BQ180" i="2"/>
  <c r="BR180" i="2"/>
  <c r="BS180" i="2"/>
  <c r="BT180" i="2"/>
  <c r="BU180" i="2"/>
  <c r="BV180" i="2"/>
  <c r="BW180" i="2"/>
  <c r="BX180" i="2"/>
  <c r="BY180" i="2"/>
  <c r="BZ180" i="2"/>
  <c r="CA180" i="2"/>
  <c r="CB180" i="2"/>
  <c r="CC180" i="2"/>
  <c r="CD180" i="2"/>
  <c r="CE180" i="2"/>
  <c r="CF180" i="2"/>
  <c r="CG180" i="2"/>
  <c r="CH180" i="2"/>
  <c r="CI180" i="2"/>
  <c r="CJ180" i="2"/>
  <c r="CK180" i="2"/>
  <c r="CL180" i="2"/>
  <c r="CM180" i="2"/>
  <c r="CN180" i="2"/>
  <c r="CO180" i="2"/>
  <c r="CP180" i="2"/>
  <c r="CQ180" i="2"/>
  <c r="CR180" i="2"/>
  <c r="CS180" i="2"/>
  <c r="CT180" i="2"/>
  <c r="CU180" i="2"/>
  <c r="CV180" i="2"/>
  <c r="CW180" i="2"/>
  <c r="CX180" i="2"/>
  <c r="CY180" i="2"/>
  <c r="CZ180" i="2"/>
  <c r="DA180" i="2"/>
  <c r="DB180" i="2"/>
  <c r="DC180" i="2"/>
  <c r="DD180" i="2"/>
  <c r="DE180" i="2"/>
  <c r="DF180" i="2"/>
  <c r="DG180" i="2"/>
  <c r="DH180" i="2"/>
  <c r="DI180" i="2"/>
  <c r="DJ180" i="2"/>
  <c r="DK180" i="2"/>
  <c r="DL180" i="2"/>
  <c r="DM180" i="2"/>
  <c r="DN180" i="2"/>
  <c r="DO180" i="2"/>
  <c r="DP180" i="2"/>
  <c r="DQ180" i="2"/>
  <c r="DR180" i="2"/>
  <c r="DS180" i="2"/>
  <c r="DT180" i="2"/>
  <c r="DU180" i="2"/>
  <c r="DV180" i="2"/>
  <c r="DW180" i="2"/>
  <c r="DX180" i="2"/>
  <c r="DY180" i="2"/>
  <c r="DZ180" i="2"/>
  <c r="EA180" i="2"/>
  <c r="EB180" i="2"/>
  <c r="EC180" i="2"/>
  <c r="ED180" i="2"/>
  <c r="EE180" i="2"/>
  <c r="A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190" i="2"/>
  <c r="AO190" i="2"/>
  <c r="AP190" i="2"/>
  <c r="AQ190" i="2"/>
  <c r="AR190" i="2"/>
  <c r="AS190" i="2"/>
  <c r="AT190" i="2"/>
  <c r="AU190" i="2"/>
  <c r="AV190" i="2"/>
  <c r="AW190" i="2"/>
  <c r="AX190" i="2"/>
  <c r="AY190" i="2"/>
  <c r="AZ190" i="2"/>
  <c r="BA190" i="2"/>
  <c r="BB190" i="2"/>
  <c r="BC190" i="2"/>
  <c r="BD190" i="2"/>
  <c r="BE190" i="2"/>
  <c r="BF190" i="2"/>
  <c r="BG190" i="2"/>
  <c r="BH190" i="2"/>
  <c r="BI190" i="2"/>
  <c r="BJ190" i="2"/>
  <c r="BK190" i="2"/>
  <c r="BL190" i="2"/>
  <c r="BM190" i="2"/>
  <c r="BN190" i="2"/>
  <c r="BO190" i="2"/>
  <c r="BP190" i="2"/>
  <c r="BQ190" i="2"/>
  <c r="BR190" i="2"/>
  <c r="BS190" i="2"/>
  <c r="BT190" i="2"/>
  <c r="BU190" i="2"/>
  <c r="BV190" i="2"/>
  <c r="BW190" i="2"/>
  <c r="BX190" i="2"/>
  <c r="BY190" i="2"/>
  <c r="BZ190" i="2"/>
  <c r="CA190" i="2"/>
  <c r="CB190" i="2"/>
  <c r="CC190" i="2"/>
  <c r="CD190" i="2"/>
  <c r="CE190" i="2"/>
  <c r="CF190" i="2"/>
  <c r="CG190" i="2"/>
  <c r="CH190" i="2"/>
  <c r="CI190" i="2"/>
  <c r="CJ190" i="2"/>
  <c r="CK190" i="2"/>
  <c r="CL190" i="2"/>
  <c r="CM190" i="2"/>
  <c r="CN190" i="2"/>
  <c r="CO190" i="2"/>
  <c r="CP190" i="2"/>
  <c r="CQ190" i="2"/>
  <c r="CR190" i="2"/>
  <c r="CS190" i="2"/>
  <c r="CT190" i="2"/>
  <c r="CU190" i="2"/>
  <c r="CV190" i="2"/>
  <c r="CW190" i="2"/>
  <c r="CX190" i="2"/>
  <c r="CY190" i="2"/>
  <c r="CZ190" i="2"/>
  <c r="DA190" i="2"/>
  <c r="DB190" i="2"/>
  <c r="DC190" i="2"/>
  <c r="DD190" i="2"/>
  <c r="DE190" i="2"/>
  <c r="DF190" i="2"/>
  <c r="DG190" i="2"/>
  <c r="DH190" i="2"/>
  <c r="DI190" i="2"/>
  <c r="DJ190" i="2"/>
  <c r="DK190" i="2"/>
  <c r="DL190" i="2"/>
  <c r="DM190" i="2"/>
  <c r="DN190" i="2"/>
  <c r="DO190" i="2"/>
  <c r="DP190" i="2"/>
  <c r="DQ190" i="2"/>
  <c r="DR190" i="2"/>
  <c r="DS190" i="2"/>
  <c r="DT190" i="2"/>
  <c r="DU190" i="2"/>
  <c r="DV190" i="2"/>
  <c r="DW190" i="2"/>
  <c r="DX190" i="2"/>
  <c r="DY190" i="2"/>
  <c r="DZ190" i="2"/>
  <c r="EA190" i="2"/>
  <c r="EB190" i="2"/>
  <c r="EC190" i="2"/>
  <c r="A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O191" i="2"/>
  <c r="AP191" i="2"/>
  <c r="AQ191" i="2"/>
  <c r="AR191" i="2"/>
  <c r="AS191" i="2"/>
  <c r="AT191" i="2"/>
  <c r="AU191" i="2"/>
  <c r="AV191" i="2"/>
  <c r="AW191" i="2"/>
  <c r="AX191" i="2"/>
  <c r="AY191" i="2"/>
  <c r="AZ191" i="2"/>
  <c r="BA191" i="2"/>
  <c r="BB191" i="2"/>
  <c r="BC191" i="2"/>
  <c r="BD191" i="2"/>
  <c r="BE191" i="2"/>
  <c r="BF191" i="2"/>
  <c r="BG191" i="2"/>
  <c r="BH191" i="2"/>
  <c r="BI191" i="2"/>
  <c r="BJ191" i="2"/>
  <c r="BK191" i="2"/>
  <c r="BL191" i="2"/>
  <c r="BM191" i="2"/>
  <c r="BN191" i="2"/>
  <c r="BO191" i="2"/>
  <c r="BP191" i="2"/>
  <c r="BQ191" i="2"/>
  <c r="BR191" i="2"/>
  <c r="BS191" i="2"/>
  <c r="BT191" i="2"/>
  <c r="BU191" i="2"/>
  <c r="BV191" i="2"/>
  <c r="BW191" i="2"/>
  <c r="BX191" i="2"/>
  <c r="BY191" i="2"/>
  <c r="BZ191" i="2"/>
  <c r="CA191" i="2"/>
  <c r="CB191" i="2"/>
  <c r="CC191" i="2"/>
  <c r="CD191" i="2"/>
  <c r="CE191" i="2"/>
  <c r="CF191" i="2"/>
  <c r="CG191" i="2"/>
  <c r="CH191" i="2"/>
  <c r="CI191" i="2"/>
  <c r="CJ191" i="2"/>
  <c r="CK191" i="2"/>
  <c r="CL191" i="2"/>
  <c r="CM191" i="2"/>
  <c r="CN191" i="2"/>
  <c r="CO191" i="2"/>
  <c r="CP191" i="2"/>
  <c r="CQ191" i="2"/>
  <c r="CR191" i="2"/>
  <c r="CS191" i="2"/>
  <c r="CT191" i="2"/>
  <c r="CU191" i="2"/>
  <c r="CV191" i="2"/>
  <c r="CW191" i="2"/>
  <c r="CX191" i="2"/>
  <c r="CY191" i="2"/>
  <c r="CZ191" i="2"/>
  <c r="DA191" i="2"/>
  <c r="DB191" i="2"/>
  <c r="DC191" i="2"/>
  <c r="DD191" i="2"/>
  <c r="DE191" i="2"/>
  <c r="DF191" i="2"/>
  <c r="DG191" i="2"/>
  <c r="DH191" i="2"/>
  <c r="DI191" i="2"/>
  <c r="DJ191" i="2"/>
  <c r="DK191" i="2"/>
  <c r="DL191" i="2"/>
  <c r="DM191" i="2"/>
  <c r="DN191" i="2"/>
  <c r="DO191" i="2"/>
  <c r="DP191" i="2"/>
  <c r="DQ191" i="2"/>
  <c r="DR191" i="2"/>
  <c r="DS191" i="2"/>
  <c r="DT191" i="2"/>
  <c r="DU191" i="2"/>
  <c r="DV191" i="2"/>
  <c r="DW191" i="2"/>
  <c r="DX191" i="2"/>
  <c r="DY191" i="2"/>
  <c r="DZ191" i="2"/>
  <c r="EA191" i="2"/>
  <c r="EB191" i="2"/>
  <c r="EC191" i="2"/>
  <c r="A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O196" i="2"/>
  <c r="AP196" i="2"/>
  <c r="AQ196" i="2"/>
  <c r="AR196" i="2"/>
  <c r="AS196" i="2"/>
  <c r="AT196" i="2"/>
  <c r="AU196" i="2"/>
  <c r="AV196" i="2"/>
  <c r="AW196" i="2"/>
  <c r="AX196" i="2"/>
  <c r="AY196" i="2"/>
  <c r="AZ196" i="2"/>
  <c r="BA196" i="2"/>
  <c r="BB196" i="2"/>
  <c r="BC196" i="2"/>
  <c r="BD196" i="2"/>
  <c r="BE196" i="2"/>
  <c r="BF196" i="2"/>
  <c r="BG196" i="2"/>
  <c r="BH196" i="2"/>
  <c r="BI196" i="2"/>
  <c r="BJ196" i="2"/>
  <c r="BK196" i="2"/>
  <c r="BL196" i="2"/>
  <c r="BM196" i="2"/>
  <c r="BN196" i="2"/>
  <c r="BO196" i="2"/>
  <c r="BP196" i="2"/>
  <c r="BQ196" i="2"/>
  <c r="BR196" i="2"/>
  <c r="BS196" i="2"/>
  <c r="BT196" i="2"/>
  <c r="BU196" i="2"/>
  <c r="BV196" i="2"/>
  <c r="BW196" i="2"/>
  <c r="BX196" i="2"/>
  <c r="BY196" i="2"/>
  <c r="BZ196" i="2"/>
  <c r="CA196" i="2"/>
  <c r="CB196" i="2"/>
  <c r="CC196" i="2"/>
  <c r="CD196" i="2"/>
  <c r="CE196" i="2"/>
  <c r="CF196" i="2"/>
  <c r="CG196" i="2"/>
  <c r="CH196" i="2"/>
  <c r="CI196" i="2"/>
  <c r="CJ196" i="2"/>
  <c r="CK196" i="2"/>
  <c r="CL196" i="2"/>
  <c r="CM196" i="2"/>
  <c r="CN196" i="2"/>
  <c r="CO196" i="2"/>
  <c r="CP196" i="2"/>
  <c r="CQ196" i="2"/>
  <c r="CR196" i="2"/>
  <c r="CS196" i="2"/>
  <c r="CT196" i="2"/>
  <c r="CU196" i="2"/>
  <c r="CV196" i="2"/>
  <c r="CW196" i="2"/>
  <c r="CX196" i="2"/>
  <c r="CY196" i="2"/>
  <c r="CZ196" i="2"/>
  <c r="DA196" i="2"/>
  <c r="DB196" i="2"/>
  <c r="DC196" i="2"/>
  <c r="DD196" i="2"/>
  <c r="DE196" i="2"/>
  <c r="DF196" i="2"/>
  <c r="DG196" i="2"/>
  <c r="DH196" i="2"/>
  <c r="DI196" i="2"/>
  <c r="DJ196" i="2"/>
  <c r="DK196" i="2"/>
  <c r="DL196" i="2"/>
  <c r="DM196" i="2"/>
  <c r="DN196" i="2"/>
  <c r="DO196" i="2"/>
  <c r="DP196" i="2"/>
  <c r="DQ196" i="2"/>
  <c r="DR196" i="2"/>
  <c r="DS196" i="2"/>
  <c r="DT196" i="2"/>
  <c r="DU196" i="2"/>
  <c r="DV196" i="2"/>
  <c r="DW196" i="2"/>
  <c r="DX196" i="2"/>
  <c r="DY196" i="2"/>
  <c r="DZ196" i="2"/>
  <c r="EA196" i="2"/>
  <c r="EB196" i="2"/>
  <c r="EC196" i="2"/>
  <c r="A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A206" i="2"/>
  <c r="AC206" i="2"/>
  <c r="AD206" i="2"/>
  <c r="AE206" i="2"/>
  <c r="AF206" i="2"/>
  <c r="AG206" i="2"/>
  <c r="AH206" i="2"/>
  <c r="AI206" i="2"/>
  <c r="AJ206" i="2"/>
  <c r="AK206" i="2"/>
  <c r="AL206" i="2"/>
  <c r="AM206" i="2"/>
  <c r="AN206" i="2"/>
  <c r="AO206" i="2"/>
  <c r="AP206" i="2"/>
  <c r="AQ206" i="2"/>
  <c r="AR206" i="2"/>
  <c r="AS206" i="2"/>
  <c r="AT206" i="2"/>
  <c r="AU206" i="2"/>
  <c r="AV206" i="2"/>
  <c r="AW206" i="2"/>
  <c r="AX206" i="2"/>
  <c r="AY206" i="2"/>
  <c r="AZ206" i="2"/>
  <c r="BA206" i="2"/>
  <c r="BB206" i="2"/>
  <c r="BC206" i="2"/>
  <c r="BD206" i="2"/>
  <c r="BE206" i="2"/>
  <c r="BF206" i="2"/>
  <c r="BG206" i="2"/>
  <c r="BH206" i="2"/>
  <c r="BI206" i="2"/>
  <c r="BJ206" i="2"/>
  <c r="BK206" i="2"/>
  <c r="BL206" i="2"/>
  <c r="BM206" i="2"/>
  <c r="BN206" i="2"/>
  <c r="BO206" i="2"/>
  <c r="BP206" i="2"/>
  <c r="BQ206" i="2"/>
  <c r="BR206" i="2"/>
  <c r="BS206" i="2"/>
  <c r="BT206" i="2"/>
  <c r="BU206" i="2"/>
  <c r="BV206" i="2"/>
  <c r="BW206" i="2"/>
  <c r="BX206" i="2"/>
  <c r="BY206" i="2"/>
  <c r="BZ206" i="2"/>
  <c r="CA206" i="2"/>
  <c r="CB206" i="2"/>
  <c r="CC206" i="2"/>
  <c r="CD206" i="2"/>
  <c r="CE206" i="2"/>
  <c r="CF206" i="2"/>
  <c r="CG206" i="2"/>
  <c r="CH206" i="2"/>
  <c r="CI206" i="2"/>
  <c r="CJ206" i="2"/>
  <c r="CK206" i="2"/>
  <c r="CL206" i="2"/>
  <c r="CM206" i="2"/>
  <c r="CN206" i="2"/>
  <c r="CO206" i="2"/>
  <c r="CP206" i="2"/>
  <c r="CQ206" i="2"/>
  <c r="CR206" i="2"/>
  <c r="CS206" i="2"/>
  <c r="CT206" i="2"/>
  <c r="CU206" i="2"/>
  <c r="CV206" i="2"/>
  <c r="CW206" i="2"/>
  <c r="CX206" i="2"/>
  <c r="CY206" i="2"/>
  <c r="CZ206" i="2"/>
  <c r="DA206" i="2"/>
  <c r="DB206" i="2"/>
  <c r="DC206" i="2"/>
  <c r="DD206" i="2"/>
  <c r="DE206" i="2"/>
  <c r="DF206" i="2"/>
  <c r="DG206" i="2"/>
  <c r="DH206" i="2"/>
  <c r="DI206" i="2"/>
  <c r="DJ206" i="2"/>
  <c r="DK206" i="2"/>
  <c r="DL206" i="2"/>
  <c r="DM206" i="2"/>
  <c r="DN206" i="2"/>
  <c r="DO206" i="2"/>
  <c r="DP206" i="2"/>
  <c r="DQ206" i="2"/>
  <c r="DR206" i="2"/>
  <c r="DS206" i="2"/>
  <c r="DT206" i="2"/>
  <c r="DU206" i="2"/>
  <c r="DV206" i="2"/>
  <c r="DW206" i="2"/>
  <c r="DX206" i="2"/>
  <c r="DY206" i="2"/>
  <c r="DZ206" i="2"/>
  <c r="EA206" i="2"/>
  <c r="EB206" i="2"/>
  <c r="EC206" i="2"/>
  <c r="ED206" i="2"/>
  <c r="EE206" i="2"/>
  <c r="A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AC207" i="2"/>
  <c r="AD207" i="2"/>
  <c r="AE207" i="2"/>
  <c r="AF207" i="2"/>
  <c r="AG207" i="2"/>
  <c r="AH207" i="2"/>
  <c r="AI207" i="2"/>
  <c r="AJ207" i="2"/>
  <c r="AK207" i="2"/>
  <c r="AL207" i="2"/>
  <c r="AM207" i="2"/>
  <c r="AN207" i="2"/>
  <c r="AO207" i="2"/>
  <c r="AP207" i="2"/>
  <c r="AQ207" i="2"/>
  <c r="AR207" i="2"/>
  <c r="AS207" i="2"/>
  <c r="AT207" i="2"/>
  <c r="AU207" i="2"/>
  <c r="AV207" i="2"/>
  <c r="AW207" i="2"/>
  <c r="AX207" i="2"/>
  <c r="AY207" i="2"/>
  <c r="AZ207" i="2"/>
  <c r="BA207" i="2"/>
  <c r="BB207" i="2"/>
  <c r="BC207" i="2"/>
  <c r="BD207" i="2"/>
  <c r="BE207" i="2"/>
  <c r="BF207" i="2"/>
  <c r="BG207" i="2"/>
  <c r="BH207" i="2"/>
  <c r="BI207" i="2"/>
  <c r="BJ207" i="2"/>
  <c r="BK207" i="2"/>
  <c r="BL207" i="2"/>
  <c r="BM207" i="2"/>
  <c r="BN207" i="2"/>
  <c r="BO207" i="2"/>
  <c r="BP207" i="2"/>
  <c r="BQ207" i="2"/>
  <c r="BR207" i="2"/>
  <c r="BS207" i="2"/>
  <c r="BT207" i="2"/>
  <c r="BU207" i="2"/>
  <c r="BV207" i="2"/>
  <c r="BW207" i="2"/>
  <c r="BX207" i="2"/>
  <c r="BY207" i="2"/>
  <c r="BZ207" i="2"/>
  <c r="CA207" i="2"/>
  <c r="CB207" i="2"/>
  <c r="CC207" i="2"/>
  <c r="CD207" i="2"/>
  <c r="CE207" i="2"/>
  <c r="CF207" i="2"/>
  <c r="CG207" i="2"/>
  <c r="CH207" i="2"/>
  <c r="CI207" i="2"/>
  <c r="CJ207" i="2"/>
  <c r="CK207" i="2"/>
  <c r="CL207" i="2"/>
  <c r="CM207" i="2"/>
  <c r="CN207" i="2"/>
  <c r="CO207" i="2"/>
  <c r="CP207" i="2"/>
  <c r="CQ207" i="2"/>
  <c r="CR207" i="2"/>
  <c r="CS207" i="2"/>
  <c r="CT207" i="2"/>
  <c r="CU207" i="2"/>
  <c r="CV207" i="2"/>
  <c r="CW207" i="2"/>
  <c r="CX207" i="2"/>
  <c r="CY207" i="2"/>
  <c r="CZ207" i="2"/>
  <c r="DA207" i="2"/>
  <c r="DB207" i="2"/>
  <c r="DC207" i="2"/>
  <c r="DD207" i="2"/>
  <c r="DE207" i="2"/>
  <c r="DF207" i="2"/>
  <c r="DG207" i="2"/>
  <c r="DH207" i="2"/>
  <c r="DI207" i="2"/>
  <c r="DJ207" i="2"/>
  <c r="DK207" i="2"/>
  <c r="DL207" i="2"/>
  <c r="DM207" i="2"/>
  <c r="DN207" i="2"/>
  <c r="DO207" i="2"/>
  <c r="DP207" i="2"/>
  <c r="DQ207" i="2"/>
  <c r="DR207" i="2"/>
  <c r="DS207" i="2"/>
  <c r="DT207" i="2"/>
  <c r="DU207" i="2"/>
  <c r="DV207" i="2"/>
  <c r="DW207" i="2"/>
  <c r="DX207" i="2"/>
  <c r="DY207" i="2"/>
  <c r="DZ207" i="2"/>
  <c r="EA207" i="2"/>
  <c r="EB207" i="2"/>
  <c r="EC207" i="2"/>
  <c r="ED207" i="2"/>
  <c r="EE207" i="2"/>
  <c r="A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X212" i="2"/>
  <c r="AC212" i="2"/>
  <c r="AD212" i="2"/>
  <c r="AE212" i="2"/>
  <c r="AF212" i="2"/>
  <c r="AG212" i="2"/>
  <c r="AH212" i="2"/>
  <c r="AI212" i="2"/>
  <c r="AJ212" i="2"/>
  <c r="AK212" i="2"/>
  <c r="AL212" i="2"/>
  <c r="AM212" i="2"/>
  <c r="AN212" i="2"/>
  <c r="AO212" i="2"/>
  <c r="AP212" i="2"/>
  <c r="AQ212" i="2"/>
  <c r="AR212" i="2"/>
  <c r="AS212" i="2"/>
  <c r="AT212" i="2"/>
  <c r="AU212" i="2"/>
  <c r="AV212" i="2"/>
  <c r="AW212" i="2"/>
  <c r="AX212" i="2"/>
  <c r="AY212" i="2"/>
  <c r="AZ212" i="2"/>
  <c r="BA212" i="2"/>
  <c r="BB212" i="2"/>
  <c r="BC212" i="2"/>
  <c r="BD212" i="2"/>
  <c r="BE212" i="2"/>
  <c r="BF212" i="2"/>
  <c r="BG212" i="2"/>
  <c r="BH212" i="2"/>
  <c r="BI212" i="2"/>
  <c r="BJ212" i="2"/>
  <c r="BK212" i="2"/>
  <c r="BL212" i="2"/>
  <c r="BM212" i="2"/>
  <c r="BN212" i="2"/>
  <c r="BO212" i="2"/>
  <c r="BP212" i="2"/>
  <c r="BQ212" i="2"/>
  <c r="BR212" i="2"/>
  <c r="BS212" i="2"/>
  <c r="BT212" i="2"/>
  <c r="BU212" i="2"/>
  <c r="BV212" i="2"/>
  <c r="BW212" i="2"/>
  <c r="BX212" i="2"/>
  <c r="BY212" i="2"/>
  <c r="BZ212" i="2"/>
  <c r="CA212" i="2"/>
  <c r="CB212" i="2"/>
  <c r="CC212" i="2"/>
  <c r="CD212" i="2"/>
  <c r="CE212" i="2"/>
  <c r="CF212" i="2"/>
  <c r="CG212" i="2"/>
  <c r="CH212" i="2"/>
  <c r="CI212" i="2"/>
  <c r="CJ212" i="2"/>
  <c r="CK212" i="2"/>
  <c r="CL212" i="2"/>
  <c r="CM212" i="2"/>
  <c r="CN212" i="2"/>
  <c r="CO212" i="2"/>
  <c r="CP212" i="2"/>
  <c r="CQ212" i="2"/>
  <c r="CR212" i="2"/>
  <c r="CS212" i="2"/>
  <c r="CT212" i="2"/>
  <c r="CU212" i="2"/>
  <c r="CV212" i="2"/>
  <c r="CW212" i="2"/>
  <c r="CX212" i="2"/>
  <c r="CY212" i="2"/>
  <c r="CZ212" i="2"/>
  <c r="DA212" i="2"/>
  <c r="DB212" i="2"/>
  <c r="DC212" i="2"/>
  <c r="DD212" i="2"/>
  <c r="DE212" i="2"/>
  <c r="DF212" i="2"/>
  <c r="DG212" i="2"/>
  <c r="DH212" i="2"/>
  <c r="DI212" i="2"/>
  <c r="DJ212" i="2"/>
  <c r="DK212" i="2"/>
  <c r="DL212" i="2"/>
  <c r="DM212" i="2"/>
  <c r="DN212" i="2"/>
  <c r="DO212" i="2"/>
  <c r="DP212" i="2"/>
  <c r="DQ212" i="2"/>
  <c r="DR212" i="2"/>
  <c r="DS212" i="2"/>
  <c r="DT212" i="2"/>
  <c r="DU212" i="2"/>
  <c r="DV212" i="2"/>
  <c r="DW212" i="2"/>
  <c r="DX212" i="2"/>
  <c r="DY212" i="2"/>
  <c r="DZ212" i="2"/>
  <c r="EA212" i="2"/>
  <c r="EB212" i="2"/>
  <c r="EC212" i="2"/>
  <c r="ED212" i="2"/>
  <c r="EE212" i="2"/>
  <c r="A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AJ217" i="2"/>
  <c r="AK217" i="2"/>
  <c r="AL217" i="2"/>
  <c r="AM217" i="2"/>
  <c r="AN217" i="2"/>
  <c r="AO217" i="2"/>
  <c r="AP217" i="2"/>
  <c r="AQ217" i="2"/>
  <c r="AR217" i="2"/>
  <c r="AS217" i="2"/>
  <c r="AT217" i="2"/>
  <c r="AU217" i="2"/>
  <c r="AV217" i="2"/>
  <c r="AW217" i="2"/>
  <c r="AX217" i="2"/>
  <c r="AY217" i="2"/>
  <c r="AZ217" i="2"/>
  <c r="BA217" i="2"/>
  <c r="BB217" i="2"/>
  <c r="BC217" i="2"/>
  <c r="BD217" i="2"/>
  <c r="BE217" i="2"/>
  <c r="BF217" i="2"/>
  <c r="BG217" i="2"/>
  <c r="BH217" i="2"/>
  <c r="BI217" i="2"/>
  <c r="BJ217" i="2"/>
  <c r="BK217" i="2"/>
  <c r="BL217" i="2"/>
  <c r="BM217" i="2"/>
  <c r="A222" i="2"/>
  <c r="BQ222" i="2"/>
  <c r="BR222" i="2"/>
  <c r="BS222" i="2"/>
  <c r="BT222" i="2"/>
  <c r="BU222" i="2"/>
  <c r="BV222" i="2"/>
  <c r="BW222" i="2"/>
  <c r="BX222" i="2"/>
  <c r="BY222" i="2"/>
  <c r="BZ222" i="2"/>
  <c r="CA222" i="2"/>
  <c r="CB222" i="2"/>
  <c r="CC222" i="2"/>
  <c r="CD222" i="2"/>
  <c r="CE222" i="2"/>
  <c r="CF222" i="2"/>
  <c r="CG222" i="2"/>
  <c r="CH222" i="2"/>
  <c r="CI222" i="2"/>
  <c r="CJ222" i="2"/>
  <c r="CK222" i="2"/>
  <c r="CL222" i="2"/>
  <c r="CM222" i="2"/>
  <c r="CN222" i="2"/>
  <c r="CO222" i="2"/>
  <c r="CP222" i="2"/>
  <c r="CQ222" i="2"/>
  <c r="CR222" i="2"/>
  <c r="CS222" i="2"/>
  <c r="CT222" i="2"/>
  <c r="CU222" i="2"/>
  <c r="CV222" i="2"/>
  <c r="CW222" i="2"/>
  <c r="CX222" i="2"/>
  <c r="CY222" i="2"/>
  <c r="CZ222" i="2"/>
  <c r="DA222" i="2"/>
  <c r="DB222" i="2"/>
  <c r="DC222" i="2"/>
  <c r="DD222" i="2"/>
  <c r="DE222" i="2"/>
  <c r="DF222" i="2"/>
  <c r="DG222" i="2"/>
  <c r="DH222" i="2"/>
  <c r="DI222" i="2"/>
  <c r="DJ222" i="2"/>
  <c r="DK222" i="2"/>
  <c r="DL222" i="2"/>
  <c r="DM222" i="2"/>
  <c r="DN222" i="2"/>
  <c r="DO222" i="2"/>
  <c r="DP222" i="2"/>
  <c r="DQ222" i="2"/>
  <c r="DR222" i="2"/>
  <c r="DS222" i="2"/>
  <c r="DT222" i="2"/>
  <c r="DU222" i="2"/>
  <c r="DV222" i="2"/>
  <c r="DW222" i="2"/>
  <c r="DX222" i="2"/>
  <c r="DY222" i="2"/>
  <c r="DZ222" i="2"/>
  <c r="EA222" i="2"/>
  <c r="EB222" i="2"/>
  <c r="EC222" i="2"/>
  <c r="ED222" i="2"/>
  <c r="EE222" i="2"/>
  <c r="A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AJ223" i="2"/>
  <c r="AK223" i="2"/>
  <c r="AL223" i="2"/>
  <c r="AM223" i="2"/>
  <c r="AN223" i="2"/>
  <c r="AO223" i="2"/>
  <c r="AP223" i="2"/>
  <c r="AQ223" i="2"/>
  <c r="AR223" i="2"/>
  <c r="AS223" i="2"/>
  <c r="AT223" i="2"/>
  <c r="AU223" i="2"/>
  <c r="AV223" i="2"/>
  <c r="AW223" i="2"/>
  <c r="AX223" i="2"/>
  <c r="AY223" i="2"/>
  <c r="AZ223" i="2"/>
  <c r="BA223" i="2"/>
  <c r="BB223" i="2"/>
  <c r="BC223" i="2"/>
  <c r="BD223" i="2"/>
  <c r="BE223" i="2"/>
  <c r="BF223" i="2"/>
  <c r="BG223" i="2"/>
  <c r="BH223" i="2"/>
  <c r="BI223" i="2"/>
  <c r="BJ223" i="2"/>
  <c r="BK223" i="2"/>
  <c r="BL223" i="2"/>
  <c r="BM223" i="2"/>
  <c r="BQ223" i="2"/>
  <c r="BR223" i="2"/>
  <c r="BS223" i="2"/>
  <c r="BT223" i="2"/>
  <c r="BU223" i="2"/>
  <c r="BV223" i="2"/>
  <c r="BW223" i="2"/>
  <c r="BX223" i="2"/>
  <c r="BY223" i="2"/>
  <c r="BZ223" i="2"/>
  <c r="CA223" i="2"/>
  <c r="CB223" i="2"/>
  <c r="CC223" i="2"/>
  <c r="CD223" i="2"/>
  <c r="CE223" i="2"/>
  <c r="CF223" i="2"/>
  <c r="CG223" i="2"/>
  <c r="CH223" i="2"/>
  <c r="CI223" i="2"/>
  <c r="CJ223" i="2"/>
  <c r="CK223" i="2"/>
  <c r="CL223" i="2"/>
  <c r="CM223" i="2"/>
  <c r="CN223" i="2"/>
  <c r="CO223" i="2"/>
  <c r="CP223" i="2"/>
  <c r="CQ223" i="2"/>
  <c r="CR223" i="2"/>
  <c r="CS223" i="2"/>
  <c r="CT223" i="2"/>
  <c r="CU223" i="2"/>
  <c r="CV223" i="2"/>
  <c r="CW223" i="2"/>
  <c r="CX223" i="2"/>
  <c r="CY223" i="2"/>
  <c r="CZ223" i="2"/>
  <c r="DA223" i="2"/>
  <c r="DB223" i="2"/>
  <c r="DC223" i="2"/>
  <c r="DD223" i="2"/>
  <c r="DE223" i="2"/>
  <c r="DF223" i="2"/>
  <c r="DG223" i="2"/>
  <c r="DH223" i="2"/>
  <c r="DI223" i="2"/>
  <c r="DJ223" i="2"/>
  <c r="DK223" i="2"/>
  <c r="DL223" i="2"/>
  <c r="DM223" i="2"/>
  <c r="DN223" i="2"/>
  <c r="DO223" i="2"/>
  <c r="DP223" i="2"/>
  <c r="DQ223" i="2"/>
  <c r="DR223" i="2"/>
  <c r="DS223" i="2"/>
  <c r="DT223" i="2"/>
  <c r="DU223" i="2"/>
  <c r="DV223" i="2"/>
  <c r="DW223" i="2"/>
  <c r="DX223" i="2"/>
  <c r="DY223" i="2"/>
  <c r="DZ223" i="2"/>
  <c r="EA223" i="2"/>
  <c r="EB223" i="2"/>
  <c r="EC223" i="2"/>
  <c r="ED223" i="2"/>
  <c r="EE223" i="2"/>
  <c r="A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AJ228" i="2"/>
  <c r="AK228" i="2"/>
  <c r="AL228" i="2"/>
  <c r="AM228" i="2"/>
  <c r="AN228" i="2"/>
  <c r="AO228" i="2"/>
  <c r="AP228" i="2"/>
  <c r="AQ228" i="2"/>
  <c r="AR228" i="2"/>
  <c r="AS228" i="2"/>
  <c r="AT228" i="2"/>
  <c r="AU228" i="2"/>
  <c r="AV228" i="2"/>
  <c r="AW228" i="2"/>
  <c r="AX228" i="2"/>
  <c r="AY228" i="2"/>
  <c r="AZ228" i="2"/>
  <c r="BA228" i="2"/>
  <c r="BB228" i="2"/>
  <c r="BC228" i="2"/>
  <c r="BD228" i="2"/>
  <c r="BE228" i="2"/>
  <c r="BF228" i="2"/>
  <c r="BG228" i="2"/>
  <c r="BH228" i="2"/>
  <c r="BI228" i="2"/>
  <c r="BJ228" i="2"/>
  <c r="BK228" i="2"/>
  <c r="BL228" i="2"/>
  <c r="BM228" i="2"/>
  <c r="BQ228" i="2"/>
  <c r="BR228" i="2"/>
  <c r="BS228" i="2"/>
  <c r="BT228" i="2"/>
  <c r="BU228" i="2"/>
  <c r="BV228" i="2"/>
  <c r="BW228" i="2"/>
  <c r="BX228" i="2"/>
  <c r="BY228" i="2"/>
  <c r="BZ228" i="2"/>
  <c r="CA228" i="2"/>
  <c r="CB228" i="2"/>
  <c r="CC228" i="2"/>
  <c r="CD228" i="2"/>
  <c r="CE228" i="2"/>
  <c r="CF228" i="2"/>
  <c r="CG228" i="2"/>
  <c r="CH228" i="2"/>
  <c r="CI228" i="2"/>
  <c r="CJ228" i="2"/>
  <c r="CK228" i="2"/>
  <c r="CL228" i="2"/>
  <c r="CM228" i="2"/>
  <c r="CN228" i="2"/>
  <c r="CO228" i="2"/>
  <c r="CP228" i="2"/>
  <c r="CQ228" i="2"/>
  <c r="CR228" i="2"/>
  <c r="CS228" i="2"/>
  <c r="CT228" i="2"/>
  <c r="CU228" i="2"/>
  <c r="CV228" i="2"/>
  <c r="CW228" i="2"/>
  <c r="CX228" i="2"/>
  <c r="CY228" i="2"/>
  <c r="CZ228" i="2"/>
  <c r="DA228" i="2"/>
  <c r="DB228" i="2"/>
  <c r="DC228" i="2"/>
  <c r="DD228" i="2"/>
  <c r="DE228" i="2"/>
  <c r="DF228" i="2"/>
  <c r="DG228" i="2"/>
  <c r="DH228" i="2"/>
  <c r="DI228" i="2"/>
  <c r="DJ228" i="2"/>
  <c r="DK228" i="2"/>
  <c r="DL228" i="2"/>
  <c r="DM228" i="2"/>
  <c r="DN228" i="2"/>
  <c r="DO228" i="2"/>
  <c r="DP228" i="2"/>
  <c r="DQ228" i="2"/>
  <c r="DR228" i="2"/>
  <c r="DS228" i="2"/>
  <c r="DT228" i="2"/>
  <c r="DU228" i="2"/>
  <c r="DV228" i="2"/>
  <c r="DW228" i="2"/>
  <c r="DX228" i="2"/>
  <c r="DY228" i="2"/>
  <c r="DZ228" i="2"/>
  <c r="EA228" i="2"/>
  <c r="EB228" i="2"/>
  <c r="EC228" i="2"/>
  <c r="ED228" i="2"/>
  <c r="EE228" i="2"/>
  <c r="A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AJ233" i="2"/>
  <c r="AK233" i="2"/>
  <c r="AL233" i="2"/>
  <c r="AM233" i="2"/>
  <c r="AN233" i="2"/>
  <c r="AO233" i="2"/>
  <c r="AP233" i="2"/>
  <c r="AQ233" i="2"/>
  <c r="AR233" i="2"/>
  <c r="AS233" i="2"/>
  <c r="AT233" i="2"/>
  <c r="AU233" i="2"/>
  <c r="AV233" i="2"/>
  <c r="AW233" i="2"/>
  <c r="AX233" i="2"/>
  <c r="AY233" i="2"/>
  <c r="AZ233" i="2"/>
  <c r="BA233" i="2"/>
  <c r="BB233" i="2"/>
  <c r="BC233" i="2"/>
  <c r="BD233" i="2"/>
  <c r="BE233" i="2"/>
  <c r="BF233" i="2"/>
  <c r="BG233" i="2"/>
  <c r="BH233" i="2"/>
  <c r="BI233" i="2"/>
  <c r="BJ233" i="2"/>
  <c r="BK233" i="2"/>
  <c r="BL233" i="2"/>
  <c r="BM233" i="2"/>
  <c r="A238" i="2"/>
  <c r="BQ238" i="2"/>
  <c r="BR238" i="2"/>
  <c r="BS238" i="2"/>
  <c r="BT238" i="2"/>
  <c r="BU238" i="2"/>
  <c r="BV238" i="2"/>
  <c r="BW238" i="2"/>
  <c r="BX238" i="2"/>
  <c r="BY238" i="2"/>
  <c r="BZ238" i="2"/>
  <c r="CA238" i="2"/>
  <c r="CB238" i="2"/>
  <c r="CC238" i="2"/>
  <c r="CD238" i="2"/>
  <c r="CE238" i="2"/>
  <c r="CF238" i="2"/>
  <c r="CG238" i="2"/>
  <c r="CH238" i="2"/>
  <c r="CI238" i="2"/>
  <c r="CJ238" i="2"/>
  <c r="CK238" i="2"/>
  <c r="CL238" i="2"/>
  <c r="CM238" i="2"/>
  <c r="CN238" i="2"/>
  <c r="CO238" i="2"/>
  <c r="CP238" i="2"/>
  <c r="CQ238" i="2"/>
  <c r="CR238" i="2"/>
  <c r="CS238" i="2"/>
  <c r="CT238" i="2"/>
  <c r="CU238" i="2"/>
  <c r="CV238" i="2"/>
  <c r="CW238" i="2"/>
  <c r="CX238" i="2"/>
  <c r="CY238" i="2"/>
  <c r="CZ238" i="2"/>
  <c r="DA238" i="2"/>
  <c r="DB238" i="2"/>
  <c r="DC238" i="2"/>
  <c r="DD238" i="2"/>
  <c r="DE238" i="2"/>
  <c r="DF238" i="2"/>
  <c r="DG238" i="2"/>
  <c r="DH238" i="2"/>
  <c r="DI238" i="2"/>
  <c r="DJ238" i="2"/>
  <c r="DK238" i="2"/>
  <c r="DL238" i="2"/>
  <c r="DM238" i="2"/>
  <c r="DN238" i="2"/>
  <c r="DO238" i="2"/>
  <c r="DP238" i="2"/>
  <c r="DQ238" i="2"/>
  <c r="DR238" i="2"/>
  <c r="DS238" i="2"/>
  <c r="DT238" i="2"/>
  <c r="DU238" i="2"/>
  <c r="DV238" i="2"/>
  <c r="DW238" i="2"/>
  <c r="DX238" i="2"/>
  <c r="DY238" i="2"/>
  <c r="DZ238" i="2"/>
  <c r="EA238" i="2"/>
  <c r="EB238" i="2"/>
  <c r="EC238" i="2"/>
  <c r="ED238" i="2"/>
  <c r="EE238" i="2"/>
  <c r="A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AJ239" i="2"/>
  <c r="AK239" i="2"/>
  <c r="AL239" i="2"/>
  <c r="AM239" i="2"/>
  <c r="AN239" i="2"/>
  <c r="AO239" i="2"/>
  <c r="AP239" i="2"/>
  <c r="AQ239" i="2"/>
  <c r="AR239" i="2"/>
  <c r="AS239" i="2"/>
  <c r="AT239" i="2"/>
  <c r="AU239" i="2"/>
  <c r="AV239" i="2"/>
  <c r="AW239" i="2"/>
  <c r="AX239" i="2"/>
  <c r="AY239" i="2"/>
  <c r="AZ239" i="2"/>
  <c r="BA239" i="2"/>
  <c r="BB239" i="2"/>
  <c r="BC239" i="2"/>
  <c r="BD239" i="2"/>
  <c r="BE239" i="2"/>
  <c r="BF239" i="2"/>
  <c r="BG239" i="2"/>
  <c r="BH239" i="2"/>
  <c r="BI239" i="2"/>
  <c r="BJ239" i="2"/>
  <c r="BK239" i="2"/>
  <c r="BL239" i="2"/>
  <c r="BM239" i="2"/>
  <c r="BQ239" i="2"/>
  <c r="BR239" i="2"/>
  <c r="BS239" i="2"/>
  <c r="BT239" i="2"/>
  <c r="BU239" i="2"/>
  <c r="BV239" i="2"/>
  <c r="BW239" i="2"/>
  <c r="BX239" i="2"/>
  <c r="BY239" i="2"/>
  <c r="BZ239" i="2"/>
  <c r="CA239" i="2"/>
  <c r="CB239" i="2"/>
  <c r="CC239" i="2"/>
  <c r="CD239" i="2"/>
  <c r="CE239" i="2"/>
  <c r="CF239" i="2"/>
  <c r="CG239" i="2"/>
  <c r="CH239" i="2"/>
  <c r="CI239" i="2"/>
  <c r="CJ239" i="2"/>
  <c r="CK239" i="2"/>
  <c r="CL239" i="2"/>
  <c r="CM239" i="2"/>
  <c r="CN239" i="2"/>
  <c r="CO239" i="2"/>
  <c r="CP239" i="2"/>
  <c r="CQ239" i="2"/>
  <c r="CR239" i="2"/>
  <c r="CS239" i="2"/>
  <c r="CT239" i="2"/>
  <c r="CU239" i="2"/>
  <c r="CV239" i="2"/>
  <c r="CW239" i="2"/>
  <c r="CX239" i="2"/>
  <c r="CY239" i="2"/>
  <c r="CZ239" i="2"/>
  <c r="DA239" i="2"/>
  <c r="DB239" i="2"/>
  <c r="DC239" i="2"/>
  <c r="DD239" i="2"/>
  <c r="DE239" i="2"/>
  <c r="DF239" i="2"/>
  <c r="DG239" i="2"/>
  <c r="DH239" i="2"/>
  <c r="DI239" i="2"/>
  <c r="DJ239" i="2"/>
  <c r="DK239" i="2"/>
  <c r="DL239" i="2"/>
  <c r="DM239" i="2"/>
  <c r="DN239" i="2"/>
  <c r="DO239" i="2"/>
  <c r="DP239" i="2"/>
  <c r="DQ239" i="2"/>
  <c r="DR239" i="2"/>
  <c r="DS239" i="2"/>
  <c r="DT239" i="2"/>
  <c r="DU239" i="2"/>
  <c r="DV239" i="2"/>
  <c r="DW239" i="2"/>
  <c r="DX239" i="2"/>
  <c r="DY239" i="2"/>
  <c r="DZ239" i="2"/>
  <c r="EA239" i="2"/>
  <c r="EB239" i="2"/>
  <c r="EC239" i="2"/>
  <c r="ED239" i="2"/>
  <c r="EE239" i="2"/>
  <c r="A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AJ244" i="2"/>
  <c r="AK244" i="2"/>
  <c r="AL244" i="2"/>
  <c r="AM244" i="2"/>
  <c r="AN244" i="2"/>
  <c r="AO244" i="2"/>
  <c r="AP244" i="2"/>
  <c r="AQ244" i="2"/>
  <c r="AR244" i="2"/>
  <c r="AS244" i="2"/>
  <c r="AT244" i="2"/>
  <c r="AU244" i="2"/>
  <c r="AV244" i="2"/>
  <c r="AW244" i="2"/>
  <c r="AX244" i="2"/>
  <c r="AY244" i="2"/>
  <c r="AZ244" i="2"/>
  <c r="BA244" i="2"/>
  <c r="BB244" i="2"/>
  <c r="BC244" i="2"/>
  <c r="BD244" i="2"/>
  <c r="BE244" i="2"/>
  <c r="BF244" i="2"/>
  <c r="BG244" i="2"/>
  <c r="BH244" i="2"/>
  <c r="BI244" i="2"/>
  <c r="BJ244" i="2"/>
  <c r="BK244" i="2"/>
  <c r="BL244" i="2"/>
  <c r="BM244" i="2"/>
  <c r="BQ244" i="2"/>
  <c r="BR244" i="2"/>
  <c r="BS244" i="2"/>
  <c r="BT244" i="2"/>
  <c r="BU244" i="2"/>
  <c r="BV244" i="2"/>
  <c r="BW244" i="2"/>
  <c r="BX244" i="2"/>
  <c r="BY244" i="2"/>
  <c r="BZ244" i="2"/>
  <c r="CA244" i="2"/>
  <c r="CB244" i="2"/>
  <c r="CC244" i="2"/>
  <c r="CD244" i="2"/>
  <c r="CE244" i="2"/>
  <c r="CF244" i="2"/>
  <c r="CG244" i="2"/>
  <c r="CH244" i="2"/>
  <c r="CI244" i="2"/>
  <c r="CJ244" i="2"/>
  <c r="CK244" i="2"/>
  <c r="CL244" i="2"/>
  <c r="CM244" i="2"/>
  <c r="CN244" i="2"/>
  <c r="CO244" i="2"/>
  <c r="CP244" i="2"/>
  <c r="CQ244" i="2"/>
  <c r="CR244" i="2"/>
  <c r="CS244" i="2"/>
  <c r="CT244" i="2"/>
  <c r="CU244" i="2"/>
  <c r="CV244" i="2"/>
  <c r="CW244" i="2"/>
  <c r="CX244" i="2"/>
  <c r="CY244" i="2"/>
  <c r="CZ244" i="2"/>
  <c r="DA244" i="2"/>
  <c r="DB244" i="2"/>
  <c r="DC244" i="2"/>
  <c r="DD244" i="2"/>
  <c r="DE244" i="2"/>
  <c r="DF244" i="2"/>
  <c r="DG244" i="2"/>
  <c r="DH244" i="2"/>
  <c r="DI244" i="2"/>
  <c r="DJ244" i="2"/>
  <c r="DK244" i="2"/>
  <c r="DL244" i="2"/>
  <c r="DM244" i="2"/>
  <c r="DN244" i="2"/>
  <c r="DO244" i="2"/>
  <c r="DP244" i="2"/>
  <c r="DQ244" i="2"/>
  <c r="DR244" i="2"/>
  <c r="DS244" i="2"/>
  <c r="DT244" i="2"/>
  <c r="DU244" i="2"/>
  <c r="DV244" i="2"/>
  <c r="DW244" i="2"/>
  <c r="DX244" i="2"/>
  <c r="DY244" i="2"/>
  <c r="DZ244" i="2"/>
  <c r="EA244" i="2"/>
  <c r="EB244" i="2"/>
  <c r="EC244" i="2"/>
  <c r="ED244" i="2"/>
  <c r="EE244" i="2"/>
  <c r="A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AJ249" i="2"/>
  <c r="AK249" i="2"/>
  <c r="AL249" i="2"/>
  <c r="AM249" i="2"/>
  <c r="AN249" i="2"/>
  <c r="AO249" i="2"/>
  <c r="AP249" i="2"/>
  <c r="AQ249" i="2"/>
  <c r="AR249" i="2"/>
  <c r="AS249" i="2"/>
  <c r="AT249" i="2"/>
  <c r="AU249" i="2"/>
  <c r="AV249" i="2"/>
  <c r="AW249" i="2"/>
  <c r="AX249" i="2"/>
  <c r="AY249" i="2"/>
  <c r="AZ249" i="2"/>
  <c r="BA249" i="2"/>
  <c r="BB249" i="2"/>
  <c r="BC249" i="2"/>
  <c r="BD249" i="2"/>
  <c r="BE249" i="2"/>
  <c r="BF249" i="2"/>
  <c r="BG249" i="2"/>
  <c r="BH249" i="2"/>
  <c r="BI249" i="2"/>
  <c r="BJ249" i="2"/>
  <c r="BK249" i="2"/>
  <c r="BL249" i="2"/>
  <c r="BM249" i="2"/>
  <c r="A254" i="2"/>
  <c r="BQ254" i="2"/>
  <c r="BR254" i="2"/>
  <c r="BS254" i="2"/>
  <c r="BT254" i="2"/>
  <c r="BU254" i="2"/>
  <c r="BV254" i="2"/>
  <c r="BW254" i="2"/>
  <c r="BX254" i="2"/>
  <c r="BY254" i="2"/>
  <c r="BZ254" i="2"/>
  <c r="CA254" i="2"/>
  <c r="CB254" i="2"/>
  <c r="CC254" i="2"/>
  <c r="CD254" i="2"/>
  <c r="CE254" i="2"/>
  <c r="CF254" i="2"/>
  <c r="CG254" i="2"/>
  <c r="CH254" i="2"/>
  <c r="CI254" i="2"/>
  <c r="CJ254" i="2"/>
  <c r="CK254" i="2"/>
  <c r="CL254" i="2"/>
  <c r="CM254" i="2"/>
  <c r="CN254" i="2"/>
  <c r="CO254" i="2"/>
  <c r="CP254" i="2"/>
  <c r="CQ254" i="2"/>
  <c r="CR254" i="2"/>
  <c r="CS254" i="2"/>
  <c r="CT254" i="2"/>
  <c r="CU254" i="2"/>
  <c r="CV254" i="2"/>
  <c r="CW254" i="2"/>
  <c r="CX254" i="2"/>
  <c r="CY254" i="2"/>
  <c r="CZ254" i="2"/>
  <c r="DA254" i="2"/>
  <c r="DB254" i="2"/>
  <c r="DC254" i="2"/>
  <c r="DD254" i="2"/>
  <c r="DE254" i="2"/>
  <c r="DF254" i="2"/>
  <c r="DG254" i="2"/>
  <c r="DH254" i="2"/>
  <c r="DI254" i="2"/>
  <c r="DJ254" i="2"/>
  <c r="DK254" i="2"/>
  <c r="DL254" i="2"/>
  <c r="DM254" i="2"/>
  <c r="DN254" i="2"/>
  <c r="DO254" i="2"/>
  <c r="DP254" i="2"/>
  <c r="DQ254" i="2"/>
  <c r="DR254" i="2"/>
  <c r="DS254" i="2"/>
  <c r="DT254" i="2"/>
  <c r="DU254" i="2"/>
  <c r="DV254" i="2"/>
  <c r="DW254" i="2"/>
  <c r="DX254" i="2"/>
  <c r="DY254" i="2"/>
  <c r="DZ254" i="2"/>
  <c r="EA254" i="2"/>
  <c r="EB254" i="2"/>
  <c r="EC254" i="2"/>
  <c r="ED254" i="2"/>
  <c r="EE254" i="2"/>
  <c r="A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AJ255" i="2"/>
  <c r="AK255" i="2"/>
  <c r="AL255" i="2"/>
  <c r="AM255" i="2"/>
  <c r="AN255" i="2"/>
  <c r="AO255" i="2"/>
  <c r="AP255" i="2"/>
  <c r="AQ255" i="2"/>
  <c r="AR255" i="2"/>
  <c r="AS255" i="2"/>
  <c r="AT255" i="2"/>
  <c r="AU255" i="2"/>
  <c r="AV255" i="2"/>
  <c r="AW255" i="2"/>
  <c r="AX255" i="2"/>
  <c r="AY255" i="2"/>
  <c r="AZ255" i="2"/>
  <c r="BA255" i="2"/>
  <c r="BB255" i="2"/>
  <c r="BC255" i="2"/>
  <c r="BD255" i="2"/>
  <c r="BE255" i="2"/>
  <c r="BF255" i="2"/>
  <c r="BG255" i="2"/>
  <c r="BH255" i="2"/>
  <c r="BI255" i="2"/>
  <c r="BJ255" i="2"/>
  <c r="BK255" i="2"/>
  <c r="BL255" i="2"/>
  <c r="BM255" i="2"/>
  <c r="BQ255" i="2"/>
  <c r="BR255" i="2"/>
  <c r="BS255" i="2"/>
  <c r="BT255" i="2"/>
  <c r="BU255" i="2"/>
  <c r="BV255" i="2"/>
  <c r="BW255" i="2"/>
  <c r="BX255" i="2"/>
  <c r="BY255" i="2"/>
  <c r="BZ255" i="2"/>
  <c r="CA255" i="2"/>
  <c r="CB255" i="2"/>
  <c r="CC255" i="2"/>
  <c r="CD255" i="2"/>
  <c r="CE255" i="2"/>
  <c r="CF255" i="2"/>
  <c r="CG255" i="2"/>
  <c r="CH255" i="2"/>
  <c r="CI255" i="2"/>
  <c r="CJ255" i="2"/>
  <c r="CK255" i="2"/>
  <c r="CL255" i="2"/>
  <c r="CM255" i="2"/>
  <c r="CN255" i="2"/>
  <c r="CO255" i="2"/>
  <c r="CP255" i="2"/>
  <c r="CQ255" i="2"/>
  <c r="CR255" i="2"/>
  <c r="CS255" i="2"/>
  <c r="CT255" i="2"/>
  <c r="CU255" i="2"/>
  <c r="CV255" i="2"/>
  <c r="CW255" i="2"/>
  <c r="CX255" i="2"/>
  <c r="CY255" i="2"/>
  <c r="CZ255" i="2"/>
  <c r="DA255" i="2"/>
  <c r="DB255" i="2"/>
  <c r="DC255" i="2"/>
  <c r="DD255" i="2"/>
  <c r="DE255" i="2"/>
  <c r="DF255" i="2"/>
  <c r="DG255" i="2"/>
  <c r="DH255" i="2"/>
  <c r="DI255" i="2"/>
  <c r="DJ255" i="2"/>
  <c r="DK255" i="2"/>
  <c r="DL255" i="2"/>
  <c r="DM255" i="2"/>
  <c r="DN255" i="2"/>
  <c r="DO255" i="2"/>
  <c r="DP255" i="2"/>
  <c r="DQ255" i="2"/>
  <c r="DR255" i="2"/>
  <c r="DS255" i="2"/>
  <c r="DT255" i="2"/>
  <c r="DU255" i="2"/>
  <c r="DV255" i="2"/>
  <c r="DW255" i="2"/>
  <c r="DX255" i="2"/>
  <c r="DY255" i="2"/>
  <c r="DZ255" i="2"/>
  <c r="EA255" i="2"/>
  <c r="EB255" i="2"/>
  <c r="EC255" i="2"/>
  <c r="ED255" i="2"/>
  <c r="EE255" i="2"/>
  <c r="A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AJ260" i="2"/>
  <c r="AK260" i="2"/>
  <c r="AL260" i="2"/>
  <c r="AM260" i="2"/>
  <c r="AN260" i="2"/>
  <c r="AO260" i="2"/>
  <c r="AP260" i="2"/>
  <c r="AQ260" i="2"/>
  <c r="AR260" i="2"/>
  <c r="AS260" i="2"/>
  <c r="AT260" i="2"/>
  <c r="AU260" i="2"/>
  <c r="AV260" i="2"/>
  <c r="AW260" i="2"/>
  <c r="AX260" i="2"/>
  <c r="AY260" i="2"/>
  <c r="AZ260" i="2"/>
  <c r="BA260" i="2"/>
  <c r="BB260" i="2"/>
  <c r="BC260" i="2"/>
  <c r="BD260" i="2"/>
  <c r="BE260" i="2"/>
  <c r="BF260" i="2"/>
  <c r="BG260" i="2"/>
  <c r="BH260" i="2"/>
  <c r="BI260" i="2"/>
  <c r="BJ260" i="2"/>
  <c r="BK260" i="2"/>
  <c r="BL260" i="2"/>
  <c r="BM260" i="2"/>
  <c r="BQ260" i="2"/>
  <c r="BR260" i="2"/>
  <c r="BS260" i="2"/>
  <c r="BT260" i="2"/>
  <c r="BU260" i="2"/>
  <c r="BV260" i="2"/>
  <c r="BW260" i="2"/>
  <c r="BX260" i="2"/>
  <c r="BY260" i="2"/>
  <c r="BZ260" i="2"/>
  <c r="CA260" i="2"/>
  <c r="CB260" i="2"/>
  <c r="CC260" i="2"/>
  <c r="CD260" i="2"/>
  <c r="CE260" i="2"/>
  <c r="CF260" i="2"/>
  <c r="CG260" i="2"/>
  <c r="CH260" i="2"/>
  <c r="CI260" i="2"/>
  <c r="CJ260" i="2"/>
  <c r="CK260" i="2"/>
  <c r="CL260" i="2"/>
  <c r="CM260" i="2"/>
  <c r="CN260" i="2"/>
  <c r="CO260" i="2"/>
  <c r="CP260" i="2"/>
  <c r="CQ260" i="2"/>
  <c r="CR260" i="2"/>
  <c r="CS260" i="2"/>
  <c r="CT260" i="2"/>
  <c r="CU260" i="2"/>
  <c r="CV260" i="2"/>
  <c r="CW260" i="2"/>
  <c r="CX260" i="2"/>
  <c r="CY260" i="2"/>
  <c r="CZ260" i="2"/>
  <c r="DA260" i="2"/>
  <c r="DB260" i="2"/>
  <c r="DC260" i="2"/>
  <c r="DD260" i="2"/>
  <c r="DE260" i="2"/>
  <c r="DF260" i="2"/>
  <c r="DG260" i="2"/>
  <c r="DH260" i="2"/>
  <c r="DI260" i="2"/>
  <c r="DJ260" i="2"/>
  <c r="DK260" i="2"/>
  <c r="DL260" i="2"/>
  <c r="DM260" i="2"/>
  <c r="DN260" i="2"/>
  <c r="DO260" i="2"/>
  <c r="DP260" i="2"/>
  <c r="DQ260" i="2"/>
  <c r="DR260" i="2"/>
  <c r="DS260" i="2"/>
  <c r="DT260" i="2"/>
  <c r="DU260" i="2"/>
  <c r="DV260" i="2"/>
  <c r="DW260" i="2"/>
  <c r="DX260" i="2"/>
  <c r="DY260" i="2"/>
  <c r="DZ260" i="2"/>
  <c r="EA260" i="2"/>
  <c r="EB260" i="2"/>
  <c r="EC260" i="2"/>
  <c r="ED260" i="2"/>
  <c r="EE260" i="2"/>
  <c r="A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AJ265" i="2"/>
  <c r="AK265" i="2"/>
  <c r="AL265" i="2"/>
  <c r="AM265" i="2"/>
  <c r="AN265" i="2"/>
  <c r="AO265" i="2"/>
  <c r="AP265" i="2"/>
  <c r="AQ265" i="2"/>
  <c r="AR265" i="2"/>
  <c r="AS265" i="2"/>
  <c r="AT265" i="2"/>
  <c r="AU265" i="2"/>
  <c r="AV265" i="2"/>
  <c r="AW265" i="2"/>
  <c r="AX265" i="2"/>
  <c r="AY265" i="2"/>
  <c r="AZ265" i="2"/>
  <c r="BA265" i="2"/>
  <c r="BB265" i="2"/>
  <c r="BC265" i="2"/>
  <c r="BD265" i="2"/>
  <c r="BE265" i="2"/>
  <c r="BF265" i="2"/>
  <c r="BG265" i="2"/>
  <c r="BH265" i="2"/>
  <c r="BI265" i="2"/>
  <c r="BJ265" i="2"/>
  <c r="BK265" i="2"/>
  <c r="BL265" i="2"/>
  <c r="BM265" i="2"/>
  <c r="A270" i="2"/>
  <c r="BQ270" i="2"/>
  <c r="BR270" i="2"/>
  <c r="BS270" i="2"/>
  <c r="BT270" i="2"/>
  <c r="BU270" i="2"/>
  <c r="BV270" i="2"/>
  <c r="BW270" i="2"/>
  <c r="BX270" i="2"/>
  <c r="BY270" i="2"/>
  <c r="BZ270" i="2"/>
  <c r="CA270" i="2"/>
  <c r="CB270" i="2"/>
  <c r="CC270" i="2"/>
  <c r="CD270" i="2"/>
  <c r="CE270" i="2"/>
  <c r="CF270" i="2"/>
  <c r="CG270" i="2"/>
  <c r="CH270" i="2"/>
  <c r="CI270" i="2"/>
  <c r="CJ270" i="2"/>
  <c r="CK270" i="2"/>
  <c r="CL270" i="2"/>
  <c r="CM270" i="2"/>
  <c r="CN270" i="2"/>
  <c r="CO270" i="2"/>
  <c r="CP270" i="2"/>
  <c r="CQ270" i="2"/>
  <c r="CR270" i="2"/>
  <c r="CS270" i="2"/>
  <c r="CT270" i="2"/>
  <c r="CU270" i="2"/>
  <c r="CV270" i="2"/>
  <c r="CW270" i="2"/>
  <c r="CX270" i="2"/>
  <c r="CY270" i="2"/>
  <c r="CZ270" i="2"/>
  <c r="DA270" i="2"/>
  <c r="DB270" i="2"/>
  <c r="DC270" i="2"/>
  <c r="DD270" i="2"/>
  <c r="DE270" i="2"/>
  <c r="DF270" i="2"/>
  <c r="DG270" i="2"/>
  <c r="DH270" i="2"/>
  <c r="DI270" i="2"/>
  <c r="DJ270" i="2"/>
  <c r="DK270" i="2"/>
  <c r="DL270" i="2"/>
  <c r="DM270" i="2"/>
  <c r="DN270" i="2"/>
  <c r="DO270" i="2"/>
  <c r="DP270" i="2"/>
  <c r="DQ270" i="2"/>
  <c r="DR270" i="2"/>
  <c r="DS270" i="2"/>
  <c r="DT270" i="2"/>
  <c r="DU270" i="2"/>
  <c r="DV270" i="2"/>
  <c r="DW270" i="2"/>
  <c r="DX270" i="2"/>
  <c r="DY270" i="2"/>
  <c r="DZ270" i="2"/>
  <c r="EA270" i="2"/>
  <c r="EB270" i="2"/>
  <c r="EC270" i="2"/>
  <c r="ED270" i="2"/>
  <c r="EE270" i="2"/>
  <c r="A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AJ271" i="2"/>
  <c r="AK271" i="2"/>
  <c r="AL271" i="2"/>
  <c r="AM271" i="2"/>
  <c r="AN271" i="2"/>
  <c r="AO271" i="2"/>
  <c r="AP271" i="2"/>
  <c r="AQ271" i="2"/>
  <c r="AR271" i="2"/>
  <c r="AS271" i="2"/>
  <c r="AT271" i="2"/>
  <c r="AU271" i="2"/>
  <c r="AV271" i="2"/>
  <c r="AW271" i="2"/>
  <c r="AX271" i="2"/>
  <c r="AY271" i="2"/>
  <c r="AZ271" i="2"/>
  <c r="BA271" i="2"/>
  <c r="BB271" i="2"/>
  <c r="BC271" i="2"/>
  <c r="BD271" i="2"/>
  <c r="BE271" i="2"/>
  <c r="BF271" i="2"/>
  <c r="BG271" i="2"/>
  <c r="BH271" i="2"/>
  <c r="BI271" i="2"/>
  <c r="BJ271" i="2"/>
  <c r="BK271" i="2"/>
  <c r="BL271" i="2"/>
  <c r="BM271" i="2"/>
  <c r="BQ271" i="2"/>
  <c r="BR271" i="2"/>
  <c r="BS271" i="2"/>
  <c r="BT271" i="2"/>
  <c r="BU271" i="2"/>
  <c r="BV271" i="2"/>
  <c r="BW271" i="2"/>
  <c r="BX271" i="2"/>
  <c r="BY271" i="2"/>
  <c r="BZ271" i="2"/>
  <c r="CA271" i="2"/>
  <c r="CB271" i="2"/>
  <c r="CC271" i="2"/>
  <c r="CD271" i="2"/>
  <c r="CE271" i="2"/>
  <c r="CF271" i="2"/>
  <c r="CG271" i="2"/>
  <c r="CH271" i="2"/>
  <c r="CI271" i="2"/>
  <c r="CJ271" i="2"/>
  <c r="CK271" i="2"/>
  <c r="CL271" i="2"/>
  <c r="CM271" i="2"/>
  <c r="CN271" i="2"/>
  <c r="CO271" i="2"/>
  <c r="CP271" i="2"/>
  <c r="CQ271" i="2"/>
  <c r="CR271" i="2"/>
  <c r="CS271" i="2"/>
  <c r="CT271" i="2"/>
  <c r="CU271" i="2"/>
  <c r="CV271" i="2"/>
  <c r="CW271" i="2"/>
  <c r="CX271" i="2"/>
  <c r="CY271" i="2"/>
  <c r="CZ271" i="2"/>
  <c r="DA271" i="2"/>
  <c r="DB271" i="2"/>
  <c r="DC271" i="2"/>
  <c r="DD271" i="2"/>
  <c r="DE271" i="2"/>
  <c r="DF271" i="2"/>
  <c r="DG271" i="2"/>
  <c r="DH271" i="2"/>
  <c r="DI271" i="2"/>
  <c r="DJ271" i="2"/>
  <c r="DK271" i="2"/>
  <c r="DL271" i="2"/>
  <c r="DM271" i="2"/>
  <c r="DN271" i="2"/>
  <c r="DO271" i="2"/>
  <c r="DP271" i="2"/>
  <c r="DQ271" i="2"/>
  <c r="DR271" i="2"/>
  <c r="DS271" i="2"/>
  <c r="DT271" i="2"/>
  <c r="DU271" i="2"/>
  <c r="DV271" i="2"/>
  <c r="DW271" i="2"/>
  <c r="DX271" i="2"/>
  <c r="DY271" i="2"/>
  <c r="DZ271" i="2"/>
  <c r="EA271" i="2"/>
  <c r="EB271" i="2"/>
  <c r="EC271" i="2"/>
  <c r="ED271" i="2"/>
  <c r="EE271" i="2"/>
  <c r="A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AJ276" i="2"/>
  <c r="AK276" i="2"/>
  <c r="AL276" i="2"/>
  <c r="AM276" i="2"/>
  <c r="AN276" i="2"/>
  <c r="AO276" i="2"/>
  <c r="AP276" i="2"/>
  <c r="AQ276" i="2"/>
  <c r="AR276" i="2"/>
  <c r="AS276" i="2"/>
  <c r="AT276" i="2"/>
  <c r="AU276" i="2"/>
  <c r="AV276" i="2"/>
  <c r="AW276" i="2"/>
  <c r="AX276" i="2"/>
  <c r="AY276" i="2"/>
  <c r="AZ276" i="2"/>
  <c r="BA276" i="2"/>
  <c r="BB276" i="2"/>
  <c r="BC276" i="2"/>
  <c r="BD276" i="2"/>
  <c r="BE276" i="2"/>
  <c r="BF276" i="2"/>
  <c r="BG276" i="2"/>
  <c r="BH276" i="2"/>
  <c r="BI276" i="2"/>
  <c r="BJ276" i="2"/>
  <c r="BK276" i="2"/>
  <c r="BL276" i="2"/>
  <c r="BM276" i="2"/>
  <c r="BQ276" i="2"/>
  <c r="BR276" i="2"/>
  <c r="BS276" i="2"/>
  <c r="BT276" i="2"/>
  <c r="BU276" i="2"/>
  <c r="BV276" i="2"/>
  <c r="BW276" i="2"/>
  <c r="BX276" i="2"/>
  <c r="BY276" i="2"/>
  <c r="BZ276" i="2"/>
  <c r="CA276" i="2"/>
  <c r="CB276" i="2"/>
  <c r="CC276" i="2"/>
  <c r="CD276" i="2"/>
  <c r="CE276" i="2"/>
  <c r="CF276" i="2"/>
  <c r="CG276" i="2"/>
  <c r="CH276" i="2"/>
  <c r="CI276" i="2"/>
  <c r="CJ276" i="2"/>
  <c r="CK276" i="2"/>
  <c r="CL276" i="2"/>
  <c r="CM276" i="2"/>
  <c r="CN276" i="2"/>
  <c r="CO276" i="2"/>
  <c r="CP276" i="2"/>
  <c r="CQ276" i="2"/>
  <c r="CR276" i="2"/>
  <c r="CS276" i="2"/>
  <c r="CT276" i="2"/>
  <c r="CU276" i="2"/>
  <c r="CV276" i="2"/>
  <c r="CW276" i="2"/>
  <c r="CX276" i="2"/>
  <c r="CY276" i="2"/>
  <c r="CZ276" i="2"/>
  <c r="DA276" i="2"/>
  <c r="DB276" i="2"/>
  <c r="DC276" i="2"/>
  <c r="DD276" i="2"/>
  <c r="DE276" i="2"/>
  <c r="DF276" i="2"/>
  <c r="DG276" i="2"/>
  <c r="DH276" i="2"/>
  <c r="DI276" i="2"/>
  <c r="DJ276" i="2"/>
  <c r="DK276" i="2"/>
  <c r="DL276" i="2"/>
  <c r="DM276" i="2"/>
  <c r="DN276" i="2"/>
  <c r="DO276" i="2"/>
  <c r="DP276" i="2"/>
  <c r="DQ276" i="2"/>
  <c r="DR276" i="2"/>
  <c r="DS276" i="2"/>
  <c r="DT276" i="2"/>
  <c r="DU276" i="2"/>
  <c r="DV276" i="2"/>
  <c r="DW276" i="2"/>
  <c r="DX276" i="2"/>
  <c r="DY276" i="2"/>
  <c r="DZ276" i="2"/>
  <c r="EA276" i="2"/>
  <c r="EB276" i="2"/>
  <c r="EC276" i="2"/>
  <c r="ED276" i="2"/>
  <c r="EE276" i="2"/>
  <c r="A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AJ281" i="2"/>
  <c r="AK281" i="2"/>
  <c r="AL281" i="2"/>
  <c r="AM281" i="2"/>
  <c r="AN281" i="2"/>
  <c r="AO281" i="2"/>
  <c r="AP281" i="2"/>
  <c r="AQ281" i="2"/>
  <c r="AR281" i="2"/>
  <c r="AS281" i="2"/>
  <c r="AT281" i="2"/>
  <c r="AU281" i="2"/>
  <c r="AV281" i="2"/>
  <c r="AW281" i="2"/>
  <c r="AX281" i="2"/>
  <c r="AY281" i="2"/>
  <c r="AZ281" i="2"/>
  <c r="BA281" i="2"/>
  <c r="BB281" i="2"/>
  <c r="BC281" i="2"/>
  <c r="BD281" i="2"/>
  <c r="BE281" i="2"/>
  <c r="BF281" i="2"/>
  <c r="BG281" i="2"/>
  <c r="BH281" i="2"/>
  <c r="BI281" i="2"/>
  <c r="BJ281" i="2"/>
  <c r="BK281" i="2"/>
  <c r="BL281" i="2"/>
  <c r="BM281" i="2"/>
  <c r="A286" i="2"/>
  <c r="BQ286" i="2"/>
  <c r="BR286" i="2"/>
  <c r="BS286" i="2"/>
  <c r="BT286" i="2"/>
  <c r="BU286" i="2"/>
  <c r="BV286" i="2"/>
  <c r="BW286" i="2"/>
  <c r="BX286" i="2"/>
  <c r="BY286" i="2"/>
  <c r="BZ286" i="2"/>
  <c r="CA286" i="2"/>
  <c r="CB286" i="2"/>
  <c r="CC286" i="2"/>
  <c r="CD286" i="2"/>
  <c r="CE286" i="2"/>
  <c r="CF286" i="2"/>
  <c r="CG286" i="2"/>
  <c r="CH286" i="2"/>
  <c r="CI286" i="2"/>
  <c r="CJ286" i="2"/>
  <c r="CK286" i="2"/>
  <c r="CL286" i="2"/>
  <c r="CM286" i="2"/>
  <c r="CN286" i="2"/>
  <c r="CO286" i="2"/>
  <c r="CP286" i="2"/>
  <c r="CQ286" i="2"/>
  <c r="CR286" i="2"/>
  <c r="CS286" i="2"/>
  <c r="CT286" i="2"/>
  <c r="CU286" i="2"/>
  <c r="CV286" i="2"/>
  <c r="CW286" i="2"/>
  <c r="CX286" i="2"/>
  <c r="CY286" i="2"/>
  <c r="CZ286" i="2"/>
  <c r="DA286" i="2"/>
  <c r="DB286" i="2"/>
  <c r="DC286" i="2"/>
  <c r="DD286" i="2"/>
  <c r="DE286" i="2"/>
  <c r="DF286" i="2"/>
  <c r="DG286" i="2"/>
  <c r="DH286" i="2"/>
  <c r="DI286" i="2"/>
  <c r="DJ286" i="2"/>
  <c r="DK286" i="2"/>
  <c r="DL286" i="2"/>
  <c r="DM286" i="2"/>
  <c r="DN286" i="2"/>
  <c r="DO286" i="2"/>
  <c r="DP286" i="2"/>
  <c r="DQ286" i="2"/>
  <c r="DR286" i="2"/>
  <c r="DS286" i="2"/>
  <c r="DT286" i="2"/>
  <c r="DU286" i="2"/>
  <c r="DV286" i="2"/>
  <c r="DW286" i="2"/>
  <c r="DX286" i="2"/>
  <c r="DY286" i="2"/>
  <c r="DZ286" i="2"/>
  <c r="EA286" i="2"/>
  <c r="EB286" i="2"/>
  <c r="EC286" i="2"/>
  <c r="ED286" i="2"/>
  <c r="EE286" i="2"/>
  <c r="A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AJ287" i="2"/>
  <c r="AK287" i="2"/>
  <c r="AL287" i="2"/>
  <c r="AM287" i="2"/>
  <c r="AN287" i="2"/>
  <c r="AO287" i="2"/>
  <c r="AP287" i="2"/>
  <c r="AQ287" i="2"/>
  <c r="AR287" i="2"/>
  <c r="AS287" i="2"/>
  <c r="AT287" i="2"/>
  <c r="AU287" i="2"/>
  <c r="AV287" i="2"/>
  <c r="AW287" i="2"/>
  <c r="AX287" i="2"/>
  <c r="AY287" i="2"/>
  <c r="AZ287" i="2"/>
  <c r="BA287" i="2"/>
  <c r="BB287" i="2"/>
  <c r="BC287" i="2"/>
  <c r="BD287" i="2"/>
  <c r="BE287" i="2"/>
  <c r="BF287" i="2"/>
  <c r="BG287" i="2"/>
  <c r="BH287" i="2"/>
  <c r="BI287" i="2"/>
  <c r="BJ287" i="2"/>
  <c r="BK287" i="2"/>
  <c r="BL287" i="2"/>
  <c r="BM287" i="2"/>
  <c r="BQ287" i="2"/>
  <c r="BR287" i="2"/>
  <c r="BS287" i="2"/>
  <c r="BT287" i="2"/>
  <c r="BU287" i="2"/>
  <c r="BV287" i="2"/>
  <c r="BW287" i="2"/>
  <c r="BX287" i="2"/>
  <c r="BY287" i="2"/>
  <c r="BZ287" i="2"/>
  <c r="CA287" i="2"/>
  <c r="CB287" i="2"/>
  <c r="CC287" i="2"/>
  <c r="CD287" i="2"/>
  <c r="CE287" i="2"/>
  <c r="CF287" i="2"/>
  <c r="CG287" i="2"/>
  <c r="CH287" i="2"/>
  <c r="CI287" i="2"/>
  <c r="CJ287" i="2"/>
  <c r="CK287" i="2"/>
  <c r="CL287" i="2"/>
  <c r="CM287" i="2"/>
  <c r="CN287" i="2"/>
  <c r="CO287" i="2"/>
  <c r="CP287" i="2"/>
  <c r="CQ287" i="2"/>
  <c r="CR287" i="2"/>
  <c r="CS287" i="2"/>
  <c r="CT287" i="2"/>
  <c r="CU287" i="2"/>
  <c r="CV287" i="2"/>
  <c r="CW287" i="2"/>
  <c r="CX287" i="2"/>
  <c r="CY287" i="2"/>
  <c r="CZ287" i="2"/>
  <c r="DA287" i="2"/>
  <c r="DB287" i="2"/>
  <c r="DC287" i="2"/>
  <c r="DD287" i="2"/>
  <c r="DE287" i="2"/>
  <c r="DF287" i="2"/>
  <c r="DG287" i="2"/>
  <c r="DH287" i="2"/>
  <c r="DI287" i="2"/>
  <c r="DJ287" i="2"/>
  <c r="DK287" i="2"/>
  <c r="DL287" i="2"/>
  <c r="DM287" i="2"/>
  <c r="DN287" i="2"/>
  <c r="DO287" i="2"/>
  <c r="DP287" i="2"/>
  <c r="DQ287" i="2"/>
  <c r="DR287" i="2"/>
  <c r="DS287" i="2"/>
  <c r="DT287" i="2"/>
  <c r="DU287" i="2"/>
  <c r="DV287" i="2"/>
  <c r="DW287" i="2"/>
  <c r="DX287" i="2"/>
  <c r="DY287" i="2"/>
  <c r="DZ287" i="2"/>
  <c r="EA287" i="2"/>
  <c r="EB287" i="2"/>
  <c r="EC287" i="2"/>
  <c r="ED287" i="2"/>
  <c r="EE287" i="2"/>
  <c r="A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AJ292" i="2"/>
  <c r="AK292" i="2"/>
  <c r="AL292" i="2"/>
  <c r="AM292" i="2"/>
  <c r="AN292" i="2"/>
  <c r="AO292" i="2"/>
  <c r="AP292" i="2"/>
  <c r="AQ292" i="2"/>
  <c r="AR292" i="2"/>
  <c r="AS292" i="2"/>
  <c r="AT292" i="2"/>
  <c r="AU292" i="2"/>
  <c r="AV292" i="2"/>
  <c r="AW292" i="2"/>
  <c r="AX292" i="2"/>
  <c r="AY292" i="2"/>
  <c r="AZ292" i="2"/>
  <c r="BA292" i="2"/>
  <c r="BB292" i="2"/>
  <c r="BC292" i="2"/>
  <c r="BD292" i="2"/>
  <c r="BE292" i="2"/>
  <c r="BF292" i="2"/>
  <c r="BG292" i="2"/>
  <c r="BH292" i="2"/>
  <c r="BI292" i="2"/>
  <c r="BJ292" i="2"/>
  <c r="BK292" i="2"/>
  <c r="BL292" i="2"/>
  <c r="BM292" i="2"/>
  <c r="BQ292" i="2"/>
  <c r="BR292" i="2"/>
  <c r="BS292" i="2"/>
  <c r="BT292" i="2"/>
  <c r="BU292" i="2"/>
  <c r="BV292" i="2"/>
  <c r="BW292" i="2"/>
  <c r="BX292" i="2"/>
  <c r="BY292" i="2"/>
  <c r="BZ292" i="2"/>
  <c r="CA292" i="2"/>
  <c r="CB292" i="2"/>
  <c r="CC292" i="2"/>
  <c r="CD292" i="2"/>
  <c r="CE292" i="2"/>
  <c r="CF292" i="2"/>
  <c r="CG292" i="2"/>
  <c r="CH292" i="2"/>
  <c r="CI292" i="2"/>
  <c r="CJ292" i="2"/>
  <c r="CK292" i="2"/>
  <c r="CL292" i="2"/>
  <c r="CM292" i="2"/>
  <c r="CN292" i="2"/>
  <c r="CO292" i="2"/>
  <c r="CP292" i="2"/>
  <c r="CQ292" i="2"/>
  <c r="CR292" i="2"/>
  <c r="CS292" i="2"/>
  <c r="CT292" i="2"/>
  <c r="CU292" i="2"/>
  <c r="CV292" i="2"/>
  <c r="CW292" i="2"/>
  <c r="CX292" i="2"/>
  <c r="CY292" i="2"/>
  <c r="CZ292" i="2"/>
  <c r="DA292" i="2"/>
  <c r="DB292" i="2"/>
  <c r="DC292" i="2"/>
  <c r="DD292" i="2"/>
  <c r="DE292" i="2"/>
  <c r="DF292" i="2"/>
  <c r="DG292" i="2"/>
  <c r="DH292" i="2"/>
  <c r="DI292" i="2"/>
  <c r="DJ292" i="2"/>
  <c r="DK292" i="2"/>
  <c r="DL292" i="2"/>
  <c r="DM292" i="2"/>
  <c r="DN292" i="2"/>
  <c r="DO292" i="2"/>
  <c r="DP292" i="2"/>
  <c r="DQ292" i="2"/>
  <c r="DR292" i="2"/>
  <c r="DS292" i="2"/>
  <c r="DT292" i="2"/>
  <c r="DU292" i="2"/>
  <c r="DV292" i="2"/>
  <c r="DW292" i="2"/>
  <c r="DX292" i="2"/>
  <c r="DY292" i="2"/>
  <c r="DZ292" i="2"/>
  <c r="EA292" i="2"/>
  <c r="EB292" i="2"/>
  <c r="EC292" i="2"/>
  <c r="ED292" i="2"/>
  <c r="EE292" i="2"/>
  <c r="A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AJ297" i="2"/>
  <c r="AK297" i="2"/>
  <c r="AL297" i="2"/>
  <c r="AM297" i="2"/>
  <c r="AN297" i="2"/>
  <c r="AO297" i="2"/>
  <c r="AP297" i="2"/>
  <c r="AQ297" i="2"/>
  <c r="AR297" i="2"/>
  <c r="AS297" i="2"/>
  <c r="AT297" i="2"/>
  <c r="AU297" i="2"/>
  <c r="AV297" i="2"/>
  <c r="AW297" i="2"/>
  <c r="AX297" i="2"/>
  <c r="AY297" i="2"/>
  <c r="AZ297" i="2"/>
  <c r="BA297" i="2"/>
  <c r="BB297" i="2"/>
  <c r="BC297" i="2"/>
  <c r="BD297" i="2"/>
  <c r="BE297" i="2"/>
  <c r="BF297" i="2"/>
  <c r="BG297" i="2"/>
  <c r="BH297" i="2"/>
  <c r="BI297" i="2"/>
  <c r="BJ297" i="2"/>
  <c r="BK297" i="2"/>
  <c r="BL297" i="2"/>
  <c r="BM297" i="2"/>
  <c r="A302" i="2"/>
  <c r="BQ302" i="2"/>
  <c r="BR302" i="2"/>
  <c r="BS302" i="2"/>
  <c r="BT302" i="2"/>
  <c r="BU302" i="2"/>
  <c r="BV302" i="2"/>
  <c r="BW302" i="2"/>
  <c r="BX302" i="2"/>
  <c r="BY302" i="2"/>
  <c r="BZ302" i="2"/>
  <c r="CA302" i="2"/>
  <c r="CB302" i="2"/>
  <c r="CC302" i="2"/>
  <c r="CD302" i="2"/>
  <c r="CE302" i="2"/>
  <c r="CF302" i="2"/>
  <c r="CG302" i="2"/>
  <c r="CH302" i="2"/>
  <c r="CI302" i="2"/>
  <c r="CJ302" i="2"/>
  <c r="CK302" i="2"/>
  <c r="CL302" i="2"/>
  <c r="CM302" i="2"/>
  <c r="CN302" i="2"/>
  <c r="CO302" i="2"/>
  <c r="CP302" i="2"/>
  <c r="CQ302" i="2"/>
  <c r="CR302" i="2"/>
  <c r="CS302" i="2"/>
  <c r="CT302" i="2"/>
  <c r="CU302" i="2"/>
  <c r="CV302" i="2"/>
  <c r="CW302" i="2"/>
  <c r="CX302" i="2"/>
  <c r="CY302" i="2"/>
  <c r="CZ302" i="2"/>
  <c r="DA302" i="2"/>
  <c r="DB302" i="2"/>
  <c r="DC302" i="2"/>
  <c r="DD302" i="2"/>
  <c r="DE302" i="2"/>
  <c r="DF302" i="2"/>
  <c r="DG302" i="2"/>
  <c r="DH302" i="2"/>
  <c r="DI302" i="2"/>
  <c r="DJ302" i="2"/>
  <c r="DK302" i="2"/>
  <c r="DL302" i="2"/>
  <c r="DM302" i="2"/>
  <c r="DN302" i="2"/>
  <c r="DO302" i="2"/>
  <c r="DP302" i="2"/>
  <c r="DQ302" i="2"/>
  <c r="DR302" i="2"/>
  <c r="DS302" i="2"/>
  <c r="DT302" i="2"/>
  <c r="DU302" i="2"/>
  <c r="DV302" i="2"/>
  <c r="DW302" i="2"/>
  <c r="DX302" i="2"/>
  <c r="DY302" i="2"/>
  <c r="DZ302" i="2"/>
  <c r="EA302" i="2"/>
  <c r="EB302" i="2"/>
  <c r="EC302" i="2"/>
  <c r="ED302" i="2"/>
  <c r="EE302" i="2"/>
  <c r="A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X303" i="2"/>
  <c r="Y303" i="2"/>
  <c r="Z303" i="2"/>
  <c r="AA303" i="2"/>
  <c r="AB303" i="2"/>
  <c r="AC303" i="2"/>
  <c r="AD303" i="2"/>
  <c r="AE303" i="2"/>
  <c r="AF303" i="2"/>
  <c r="AG303" i="2"/>
  <c r="AH303" i="2"/>
  <c r="AI303" i="2"/>
  <c r="AJ303" i="2"/>
  <c r="AK303" i="2"/>
  <c r="AL303" i="2"/>
  <c r="AM303" i="2"/>
  <c r="AN303" i="2"/>
  <c r="AO303" i="2"/>
  <c r="AP303" i="2"/>
  <c r="AQ303" i="2"/>
  <c r="AR303" i="2"/>
  <c r="AS303" i="2"/>
  <c r="AT303" i="2"/>
  <c r="AU303" i="2"/>
  <c r="AV303" i="2"/>
  <c r="AW303" i="2"/>
  <c r="AX303" i="2"/>
  <c r="AY303" i="2"/>
  <c r="AZ303" i="2"/>
  <c r="BA303" i="2"/>
  <c r="BB303" i="2"/>
  <c r="BC303" i="2"/>
  <c r="BD303" i="2"/>
  <c r="BE303" i="2"/>
  <c r="BF303" i="2"/>
  <c r="BG303" i="2"/>
  <c r="BH303" i="2"/>
  <c r="BI303" i="2"/>
  <c r="BJ303" i="2"/>
  <c r="BK303" i="2"/>
  <c r="BL303" i="2"/>
  <c r="BM303" i="2"/>
  <c r="BQ303" i="2"/>
  <c r="BR303" i="2"/>
  <c r="BS303" i="2"/>
  <c r="BT303" i="2"/>
  <c r="BU303" i="2"/>
  <c r="BV303" i="2"/>
  <c r="BW303" i="2"/>
  <c r="BX303" i="2"/>
  <c r="BY303" i="2"/>
  <c r="BZ303" i="2"/>
  <c r="CA303" i="2"/>
  <c r="CB303" i="2"/>
  <c r="CC303" i="2"/>
  <c r="CD303" i="2"/>
  <c r="CE303" i="2"/>
  <c r="CF303" i="2"/>
  <c r="CG303" i="2"/>
  <c r="CH303" i="2"/>
  <c r="CI303" i="2"/>
  <c r="CJ303" i="2"/>
  <c r="CK303" i="2"/>
  <c r="CL303" i="2"/>
  <c r="CM303" i="2"/>
  <c r="CN303" i="2"/>
  <c r="CO303" i="2"/>
  <c r="CP303" i="2"/>
  <c r="CQ303" i="2"/>
  <c r="CR303" i="2"/>
  <c r="CS303" i="2"/>
  <c r="CT303" i="2"/>
  <c r="CU303" i="2"/>
  <c r="CV303" i="2"/>
  <c r="CW303" i="2"/>
  <c r="CX303" i="2"/>
  <c r="CY303" i="2"/>
  <c r="CZ303" i="2"/>
  <c r="DA303" i="2"/>
  <c r="DB303" i="2"/>
  <c r="DC303" i="2"/>
  <c r="DD303" i="2"/>
  <c r="DE303" i="2"/>
  <c r="DF303" i="2"/>
  <c r="DG303" i="2"/>
  <c r="DH303" i="2"/>
  <c r="DI303" i="2"/>
  <c r="DJ303" i="2"/>
  <c r="DK303" i="2"/>
  <c r="DL303" i="2"/>
  <c r="DM303" i="2"/>
  <c r="DN303" i="2"/>
  <c r="DO303" i="2"/>
  <c r="DP303" i="2"/>
  <c r="DQ303" i="2"/>
  <c r="DR303" i="2"/>
  <c r="DS303" i="2"/>
  <c r="DT303" i="2"/>
  <c r="DU303" i="2"/>
  <c r="DV303" i="2"/>
  <c r="DW303" i="2"/>
  <c r="DX303" i="2"/>
  <c r="DY303" i="2"/>
  <c r="DZ303" i="2"/>
  <c r="EA303" i="2"/>
  <c r="EB303" i="2"/>
  <c r="EC303" i="2"/>
  <c r="ED303" i="2"/>
  <c r="EE303" i="2"/>
  <c r="A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X308" i="2"/>
  <c r="Y308" i="2"/>
  <c r="Z308" i="2"/>
  <c r="AA308" i="2"/>
  <c r="AB308" i="2"/>
  <c r="AC308" i="2"/>
  <c r="AD308" i="2"/>
  <c r="AE308" i="2"/>
  <c r="AF308" i="2"/>
  <c r="AG308" i="2"/>
  <c r="AH308" i="2"/>
  <c r="AI308" i="2"/>
  <c r="AJ308" i="2"/>
  <c r="AK308" i="2"/>
  <c r="AL308" i="2"/>
  <c r="AM308" i="2"/>
  <c r="AN308" i="2"/>
  <c r="AO308" i="2"/>
  <c r="AP308" i="2"/>
  <c r="AQ308" i="2"/>
  <c r="AR308" i="2"/>
  <c r="AS308" i="2"/>
  <c r="AT308" i="2"/>
  <c r="AU308" i="2"/>
  <c r="AV308" i="2"/>
  <c r="AW308" i="2"/>
  <c r="AX308" i="2"/>
  <c r="AY308" i="2"/>
  <c r="AZ308" i="2"/>
  <c r="BA308" i="2"/>
  <c r="BB308" i="2"/>
  <c r="BC308" i="2"/>
  <c r="BD308" i="2"/>
  <c r="BE308" i="2"/>
  <c r="BF308" i="2"/>
  <c r="BG308" i="2"/>
  <c r="BH308" i="2"/>
  <c r="BI308" i="2"/>
  <c r="BJ308" i="2"/>
  <c r="BK308" i="2"/>
  <c r="BL308" i="2"/>
  <c r="BM308" i="2"/>
  <c r="BQ308" i="2"/>
  <c r="BR308" i="2"/>
  <c r="BS308" i="2"/>
  <c r="BT308" i="2"/>
  <c r="BU308" i="2"/>
  <c r="BV308" i="2"/>
  <c r="BW308" i="2"/>
  <c r="BX308" i="2"/>
  <c r="BY308" i="2"/>
  <c r="BZ308" i="2"/>
  <c r="CA308" i="2"/>
  <c r="CB308" i="2"/>
  <c r="CC308" i="2"/>
  <c r="CD308" i="2"/>
  <c r="CE308" i="2"/>
  <c r="CF308" i="2"/>
  <c r="CG308" i="2"/>
  <c r="CH308" i="2"/>
  <c r="CI308" i="2"/>
  <c r="CJ308" i="2"/>
  <c r="CK308" i="2"/>
  <c r="CL308" i="2"/>
  <c r="CM308" i="2"/>
  <c r="CN308" i="2"/>
  <c r="CO308" i="2"/>
  <c r="CP308" i="2"/>
  <c r="CQ308" i="2"/>
  <c r="CR308" i="2"/>
  <c r="CS308" i="2"/>
  <c r="CT308" i="2"/>
  <c r="CU308" i="2"/>
  <c r="CV308" i="2"/>
  <c r="CW308" i="2"/>
  <c r="CX308" i="2"/>
  <c r="CY308" i="2"/>
  <c r="CZ308" i="2"/>
  <c r="DA308" i="2"/>
  <c r="DB308" i="2"/>
  <c r="DC308" i="2"/>
  <c r="DD308" i="2"/>
  <c r="DE308" i="2"/>
  <c r="DF308" i="2"/>
  <c r="DG308" i="2"/>
  <c r="DH308" i="2"/>
  <c r="DI308" i="2"/>
  <c r="DJ308" i="2"/>
  <c r="DK308" i="2"/>
  <c r="DL308" i="2"/>
  <c r="DM308" i="2"/>
  <c r="DN308" i="2"/>
  <c r="DO308" i="2"/>
  <c r="DP308" i="2"/>
  <c r="DQ308" i="2"/>
  <c r="DR308" i="2"/>
  <c r="DS308" i="2"/>
  <c r="DT308" i="2"/>
  <c r="DU308" i="2"/>
  <c r="DV308" i="2"/>
  <c r="DW308" i="2"/>
  <c r="DX308" i="2"/>
  <c r="DY308" i="2"/>
  <c r="DZ308" i="2"/>
  <c r="EA308" i="2"/>
  <c r="EB308" i="2"/>
  <c r="EC308" i="2"/>
  <c r="ED308" i="2"/>
  <c r="EE308" i="2"/>
  <c r="A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X313" i="2"/>
  <c r="Y313" i="2"/>
  <c r="Z313" i="2"/>
  <c r="AA313" i="2"/>
  <c r="AB313" i="2"/>
  <c r="AC313" i="2"/>
  <c r="AD313" i="2"/>
  <c r="AE313" i="2"/>
  <c r="AF313" i="2"/>
  <c r="AG313" i="2"/>
  <c r="AH313" i="2"/>
  <c r="AI313" i="2"/>
  <c r="AJ313" i="2"/>
  <c r="AK313" i="2"/>
  <c r="AL313" i="2"/>
  <c r="AM313" i="2"/>
  <c r="AN313" i="2"/>
  <c r="AO313" i="2"/>
  <c r="AP313" i="2"/>
  <c r="AQ313" i="2"/>
  <c r="AR313" i="2"/>
  <c r="AS313" i="2"/>
  <c r="AT313" i="2"/>
  <c r="AU313" i="2"/>
  <c r="AV313" i="2"/>
  <c r="AW313" i="2"/>
  <c r="AX313" i="2"/>
  <c r="AY313" i="2"/>
  <c r="AZ313" i="2"/>
  <c r="BA313" i="2"/>
  <c r="BB313" i="2"/>
  <c r="BC313" i="2"/>
  <c r="BD313" i="2"/>
  <c r="BE313" i="2"/>
  <c r="BF313" i="2"/>
  <c r="BG313" i="2"/>
  <c r="BH313" i="2"/>
  <c r="BI313" i="2"/>
  <c r="BJ313" i="2"/>
  <c r="BK313" i="2"/>
  <c r="BL313" i="2"/>
  <c r="BM313" i="2"/>
  <c r="A318" i="2"/>
  <c r="BQ318" i="2"/>
  <c r="BR318" i="2"/>
  <c r="BS318" i="2"/>
  <c r="BT318" i="2"/>
  <c r="BU318" i="2"/>
  <c r="BV318" i="2"/>
  <c r="BW318" i="2"/>
  <c r="BX318" i="2"/>
  <c r="BY318" i="2"/>
  <c r="BZ318" i="2"/>
  <c r="CA318" i="2"/>
  <c r="CB318" i="2"/>
  <c r="CC318" i="2"/>
  <c r="CD318" i="2"/>
  <c r="CE318" i="2"/>
  <c r="CF318" i="2"/>
  <c r="CG318" i="2"/>
  <c r="CH318" i="2"/>
  <c r="CI318" i="2"/>
  <c r="CJ318" i="2"/>
  <c r="CK318" i="2"/>
  <c r="CL318" i="2"/>
  <c r="CM318" i="2"/>
  <c r="CN318" i="2"/>
  <c r="CO318" i="2"/>
  <c r="CP318" i="2"/>
  <c r="CQ318" i="2"/>
  <c r="CR318" i="2"/>
  <c r="CS318" i="2"/>
  <c r="CT318" i="2"/>
  <c r="CU318" i="2"/>
  <c r="CV318" i="2"/>
  <c r="CW318" i="2"/>
  <c r="CX318" i="2"/>
  <c r="CY318" i="2"/>
  <c r="CZ318" i="2"/>
  <c r="DA318" i="2"/>
  <c r="DB318" i="2"/>
  <c r="DC318" i="2"/>
  <c r="DD318" i="2"/>
  <c r="DE318" i="2"/>
  <c r="DF318" i="2"/>
  <c r="DG318" i="2"/>
  <c r="DH318" i="2"/>
  <c r="DI318" i="2"/>
  <c r="DJ318" i="2"/>
  <c r="DK318" i="2"/>
  <c r="DL318" i="2"/>
  <c r="DM318" i="2"/>
  <c r="DN318" i="2"/>
  <c r="DO318" i="2"/>
  <c r="DP318" i="2"/>
  <c r="DQ318" i="2"/>
  <c r="DR318" i="2"/>
  <c r="DS318" i="2"/>
  <c r="DT318" i="2"/>
  <c r="DU318" i="2"/>
  <c r="DV318" i="2"/>
  <c r="DW318" i="2"/>
  <c r="DX318" i="2"/>
  <c r="DY318" i="2"/>
  <c r="DZ318" i="2"/>
  <c r="EA318" i="2"/>
  <c r="EB318" i="2"/>
  <c r="EC318" i="2"/>
  <c r="ED318" i="2"/>
  <c r="EE318" i="2"/>
  <c r="A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X319" i="2"/>
  <c r="Y319" i="2"/>
  <c r="Z319" i="2"/>
  <c r="AA319" i="2"/>
  <c r="AB319" i="2"/>
  <c r="AC319" i="2"/>
  <c r="AD319" i="2"/>
  <c r="AE319" i="2"/>
  <c r="AF319" i="2"/>
  <c r="AG319" i="2"/>
  <c r="AH319" i="2"/>
  <c r="AI319" i="2"/>
  <c r="AJ319" i="2"/>
  <c r="AK319" i="2"/>
  <c r="AL319" i="2"/>
  <c r="AM319" i="2"/>
  <c r="AN319" i="2"/>
  <c r="AO319" i="2"/>
  <c r="AP319" i="2"/>
  <c r="AQ319" i="2"/>
  <c r="AR319" i="2"/>
  <c r="AS319" i="2"/>
  <c r="AT319" i="2"/>
  <c r="AU319" i="2"/>
  <c r="AV319" i="2"/>
  <c r="AW319" i="2"/>
  <c r="AX319" i="2"/>
  <c r="AY319" i="2"/>
  <c r="AZ319" i="2"/>
  <c r="BA319" i="2"/>
  <c r="BB319" i="2"/>
  <c r="BC319" i="2"/>
  <c r="BD319" i="2"/>
  <c r="BE319" i="2"/>
  <c r="BF319" i="2"/>
  <c r="BG319" i="2"/>
  <c r="BH319" i="2"/>
  <c r="BI319" i="2"/>
  <c r="BJ319" i="2"/>
  <c r="BK319" i="2"/>
  <c r="BL319" i="2"/>
  <c r="BM319" i="2"/>
  <c r="BQ319" i="2"/>
  <c r="BR319" i="2"/>
  <c r="BS319" i="2"/>
  <c r="BT319" i="2"/>
  <c r="BU319" i="2"/>
  <c r="BV319" i="2"/>
  <c r="BW319" i="2"/>
  <c r="BX319" i="2"/>
  <c r="BY319" i="2"/>
  <c r="BZ319" i="2"/>
  <c r="CA319" i="2"/>
  <c r="CB319" i="2"/>
  <c r="CC319" i="2"/>
  <c r="CD319" i="2"/>
  <c r="CE319" i="2"/>
  <c r="CF319" i="2"/>
  <c r="CG319" i="2"/>
  <c r="CH319" i="2"/>
  <c r="CI319" i="2"/>
  <c r="CJ319" i="2"/>
  <c r="CK319" i="2"/>
  <c r="CL319" i="2"/>
  <c r="CM319" i="2"/>
  <c r="CN319" i="2"/>
  <c r="CO319" i="2"/>
  <c r="CP319" i="2"/>
  <c r="CQ319" i="2"/>
  <c r="CR319" i="2"/>
  <c r="CS319" i="2"/>
  <c r="CT319" i="2"/>
  <c r="CU319" i="2"/>
  <c r="CV319" i="2"/>
  <c r="CW319" i="2"/>
  <c r="CX319" i="2"/>
  <c r="CY319" i="2"/>
  <c r="CZ319" i="2"/>
  <c r="DA319" i="2"/>
  <c r="DB319" i="2"/>
  <c r="DC319" i="2"/>
  <c r="DD319" i="2"/>
  <c r="DE319" i="2"/>
  <c r="DF319" i="2"/>
  <c r="DG319" i="2"/>
  <c r="DH319" i="2"/>
  <c r="DI319" i="2"/>
  <c r="DJ319" i="2"/>
  <c r="DK319" i="2"/>
  <c r="DL319" i="2"/>
  <c r="DM319" i="2"/>
  <c r="DN319" i="2"/>
  <c r="DO319" i="2"/>
  <c r="DP319" i="2"/>
  <c r="DQ319" i="2"/>
  <c r="DR319" i="2"/>
  <c r="DS319" i="2"/>
  <c r="DT319" i="2"/>
  <c r="DU319" i="2"/>
  <c r="DV319" i="2"/>
  <c r="DW319" i="2"/>
  <c r="DX319" i="2"/>
  <c r="DY319" i="2"/>
  <c r="DZ319" i="2"/>
  <c r="EA319" i="2"/>
  <c r="EB319" i="2"/>
  <c r="EC319" i="2"/>
  <c r="ED319" i="2"/>
  <c r="EE319" i="2"/>
  <c r="A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X324" i="2"/>
  <c r="Y324" i="2"/>
  <c r="Z324" i="2"/>
  <c r="AA324" i="2"/>
  <c r="AB324" i="2"/>
  <c r="AC324" i="2"/>
  <c r="AD324" i="2"/>
  <c r="AE324" i="2"/>
  <c r="AF324" i="2"/>
  <c r="AG324" i="2"/>
  <c r="AH324" i="2"/>
  <c r="AI324" i="2"/>
  <c r="AJ324" i="2"/>
  <c r="AK324" i="2"/>
  <c r="AL324" i="2"/>
  <c r="AM324" i="2"/>
  <c r="AN324" i="2"/>
  <c r="AO324" i="2"/>
  <c r="AP324" i="2"/>
  <c r="AQ324" i="2"/>
  <c r="AR324" i="2"/>
  <c r="AS324" i="2"/>
  <c r="AT324" i="2"/>
  <c r="AU324" i="2"/>
  <c r="AV324" i="2"/>
  <c r="AW324" i="2"/>
  <c r="AX324" i="2"/>
  <c r="AY324" i="2"/>
  <c r="AZ324" i="2"/>
  <c r="BA324" i="2"/>
  <c r="BB324" i="2"/>
  <c r="BC324" i="2"/>
  <c r="BD324" i="2"/>
  <c r="BE324" i="2"/>
  <c r="BF324" i="2"/>
  <c r="BG324" i="2"/>
  <c r="BH324" i="2"/>
  <c r="BI324" i="2"/>
  <c r="BJ324" i="2"/>
  <c r="BK324" i="2"/>
  <c r="BL324" i="2"/>
  <c r="BM324" i="2"/>
  <c r="BQ324" i="2"/>
  <c r="BR324" i="2"/>
  <c r="BS324" i="2"/>
  <c r="BT324" i="2"/>
  <c r="BU324" i="2"/>
  <c r="BV324" i="2"/>
  <c r="BW324" i="2"/>
  <c r="BX324" i="2"/>
  <c r="BY324" i="2"/>
  <c r="BZ324" i="2"/>
  <c r="CA324" i="2"/>
  <c r="CB324" i="2"/>
  <c r="CC324" i="2"/>
  <c r="CD324" i="2"/>
  <c r="CE324" i="2"/>
  <c r="CF324" i="2"/>
  <c r="CG324" i="2"/>
  <c r="CH324" i="2"/>
  <c r="CI324" i="2"/>
  <c r="CJ324" i="2"/>
  <c r="CK324" i="2"/>
  <c r="CL324" i="2"/>
  <c r="CM324" i="2"/>
  <c r="CN324" i="2"/>
  <c r="CO324" i="2"/>
  <c r="CP324" i="2"/>
  <c r="CQ324" i="2"/>
  <c r="CR324" i="2"/>
  <c r="CS324" i="2"/>
  <c r="CT324" i="2"/>
  <c r="CU324" i="2"/>
  <c r="CV324" i="2"/>
  <c r="CW324" i="2"/>
  <c r="CX324" i="2"/>
  <c r="CY324" i="2"/>
  <c r="CZ324" i="2"/>
  <c r="DA324" i="2"/>
  <c r="DB324" i="2"/>
  <c r="DC324" i="2"/>
  <c r="DD324" i="2"/>
  <c r="DE324" i="2"/>
  <c r="DF324" i="2"/>
  <c r="DG324" i="2"/>
  <c r="DH324" i="2"/>
  <c r="DI324" i="2"/>
  <c r="DJ324" i="2"/>
  <c r="DK324" i="2"/>
  <c r="DL324" i="2"/>
  <c r="DM324" i="2"/>
  <c r="DN324" i="2"/>
  <c r="DO324" i="2"/>
  <c r="DP324" i="2"/>
  <c r="DQ324" i="2"/>
  <c r="DR324" i="2"/>
  <c r="DS324" i="2"/>
  <c r="DT324" i="2"/>
  <c r="DU324" i="2"/>
  <c r="DV324" i="2"/>
  <c r="DW324" i="2"/>
  <c r="DX324" i="2"/>
  <c r="DY324" i="2"/>
  <c r="DZ324" i="2"/>
  <c r="EA324" i="2"/>
  <c r="EB324" i="2"/>
  <c r="EC324" i="2"/>
  <c r="ED324" i="2"/>
  <c r="EE324" i="2"/>
  <c r="A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BA12" i="4"/>
  <c r="BB12" i="4"/>
  <c r="BC12" i="4"/>
  <c r="BD12" i="4"/>
  <c r="BE12" i="4"/>
  <c r="BF12" i="4"/>
  <c r="BG12" i="4"/>
  <c r="BH12" i="4"/>
  <c r="BI12" i="4"/>
  <c r="BJ12" i="4"/>
  <c r="BK12" i="4"/>
  <c r="BL12" i="4"/>
  <c r="BM12" i="4"/>
  <c r="BN12" i="4"/>
  <c r="BO12" i="4"/>
  <c r="BP12" i="4"/>
  <c r="BQ12" i="4"/>
  <c r="BR12" i="4"/>
  <c r="BS12" i="4"/>
  <c r="BT12" i="4"/>
  <c r="BU12" i="4"/>
  <c r="BV12" i="4"/>
  <c r="BW12" i="4"/>
  <c r="BX12" i="4"/>
  <c r="BY12" i="4"/>
  <c r="BZ12" i="4"/>
  <c r="CA12" i="4"/>
  <c r="CB12" i="4"/>
  <c r="CC12" i="4"/>
  <c r="CD12" i="4"/>
  <c r="CE12" i="4"/>
  <c r="CF12" i="4"/>
  <c r="CG12" i="4"/>
  <c r="CH12" i="4"/>
  <c r="CI12" i="4"/>
  <c r="CJ12" i="4"/>
  <c r="CK12" i="4"/>
  <c r="CL12" i="4"/>
  <c r="CM12" i="4"/>
  <c r="CN12" i="4"/>
  <c r="CO12" i="4"/>
  <c r="CP12" i="4"/>
  <c r="CQ12" i="4"/>
  <c r="CR12" i="4"/>
  <c r="CS12" i="4"/>
  <c r="CT12" i="4"/>
  <c r="CU12" i="4"/>
  <c r="CV12" i="4"/>
  <c r="CW12" i="4"/>
  <c r="CX12" i="4"/>
  <c r="CY12" i="4"/>
  <c r="CZ12" i="4"/>
  <c r="DA12" i="4"/>
  <c r="DB12" i="4"/>
  <c r="DC12" i="4"/>
  <c r="DD12" i="4"/>
  <c r="DE12" i="4"/>
  <c r="DF12" i="4"/>
  <c r="DG12" i="4"/>
  <c r="DH12" i="4"/>
  <c r="DI12" i="4"/>
  <c r="DJ12" i="4"/>
  <c r="DK12" i="4"/>
  <c r="DL12" i="4"/>
  <c r="DM12" i="4"/>
  <c r="DN12" i="4"/>
  <c r="DO12" i="4"/>
  <c r="DP12" i="4"/>
  <c r="DQ12" i="4"/>
  <c r="DR12" i="4"/>
  <c r="DS12" i="4"/>
  <c r="DT12" i="4"/>
  <c r="DU12" i="4"/>
  <c r="DV12" i="4"/>
  <c r="DW12" i="4"/>
  <c r="DX12" i="4"/>
  <c r="DY12" i="4"/>
  <c r="DZ12" i="4"/>
  <c r="EA12" i="4"/>
  <c r="EB12" i="4"/>
  <c r="EC12" i="4"/>
  <c r="ED12" i="4"/>
  <c r="A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BA14" i="4"/>
  <c r="BB14" i="4"/>
  <c r="BC14" i="4"/>
  <c r="BD14" i="4"/>
  <c r="BE14" i="4"/>
  <c r="BF14" i="4"/>
  <c r="BG14" i="4"/>
  <c r="BH14" i="4"/>
  <c r="BI14" i="4"/>
  <c r="BJ14" i="4"/>
  <c r="BK14" i="4"/>
  <c r="BL14" i="4"/>
  <c r="BM14" i="4"/>
  <c r="BN14" i="4"/>
  <c r="BO14" i="4"/>
  <c r="BP14" i="4"/>
  <c r="BQ14" i="4"/>
  <c r="BR14" i="4"/>
  <c r="BS14" i="4"/>
  <c r="BT14" i="4"/>
  <c r="BU14" i="4"/>
  <c r="BV14" i="4"/>
  <c r="BW14" i="4"/>
  <c r="BX14" i="4"/>
  <c r="BY14" i="4"/>
  <c r="BZ14" i="4"/>
  <c r="CA14" i="4"/>
  <c r="CB14" i="4"/>
  <c r="CC14" i="4"/>
  <c r="CD14" i="4"/>
  <c r="CE14" i="4"/>
  <c r="CF14" i="4"/>
  <c r="CG14" i="4"/>
  <c r="CH14" i="4"/>
  <c r="CI14" i="4"/>
  <c r="CJ14" i="4"/>
  <c r="CK14" i="4"/>
  <c r="CL14" i="4"/>
  <c r="CM14" i="4"/>
  <c r="CN14" i="4"/>
  <c r="CO14" i="4"/>
  <c r="CP14" i="4"/>
  <c r="CQ14" i="4"/>
  <c r="CR14" i="4"/>
  <c r="CS14" i="4"/>
  <c r="CT14" i="4"/>
  <c r="CU14" i="4"/>
  <c r="CV14" i="4"/>
  <c r="CW14" i="4"/>
  <c r="CX14" i="4"/>
  <c r="CY14" i="4"/>
  <c r="CZ14" i="4"/>
  <c r="DA14" i="4"/>
  <c r="DB14" i="4"/>
  <c r="DC14" i="4"/>
  <c r="DD14" i="4"/>
  <c r="DE14" i="4"/>
  <c r="DF14" i="4"/>
  <c r="DG14" i="4"/>
  <c r="DH14" i="4"/>
  <c r="DI14" i="4"/>
  <c r="DJ14" i="4"/>
  <c r="DK14" i="4"/>
  <c r="DL14" i="4"/>
  <c r="DM14" i="4"/>
  <c r="DN14" i="4"/>
  <c r="DO14" i="4"/>
  <c r="DP14" i="4"/>
  <c r="DQ14" i="4"/>
  <c r="DR14" i="4"/>
  <c r="DS14" i="4"/>
  <c r="DT14" i="4"/>
  <c r="DU14" i="4"/>
  <c r="DV14" i="4"/>
  <c r="DW14" i="4"/>
  <c r="DX14" i="4"/>
  <c r="DY14" i="4"/>
  <c r="DZ14" i="4"/>
  <c r="EA14" i="4"/>
  <c r="EB14" i="4"/>
  <c r="EC14" i="4"/>
  <c r="ED14" i="4"/>
  <c r="A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AZ16" i="4"/>
  <c r="BA16" i="4"/>
  <c r="BB16" i="4"/>
  <c r="BC16" i="4"/>
  <c r="BD16" i="4"/>
  <c r="BE16" i="4"/>
  <c r="BF16" i="4"/>
  <c r="BG16" i="4"/>
  <c r="BH16" i="4"/>
  <c r="BI16" i="4"/>
  <c r="BJ16" i="4"/>
  <c r="BK16" i="4"/>
  <c r="BL16" i="4"/>
  <c r="BM16" i="4"/>
  <c r="BN16" i="4"/>
  <c r="BO16" i="4"/>
  <c r="BP16" i="4"/>
  <c r="BQ16" i="4"/>
  <c r="BR16" i="4"/>
  <c r="BS16" i="4"/>
  <c r="BT16" i="4"/>
  <c r="BU16" i="4"/>
  <c r="BV16" i="4"/>
  <c r="BW16" i="4"/>
  <c r="BX16" i="4"/>
  <c r="BY16" i="4"/>
  <c r="BZ16" i="4"/>
  <c r="CA16" i="4"/>
  <c r="CB16" i="4"/>
  <c r="CC16" i="4"/>
  <c r="CD16" i="4"/>
  <c r="CE16" i="4"/>
  <c r="CF16" i="4"/>
  <c r="CG16" i="4"/>
  <c r="CH16" i="4"/>
  <c r="CI16" i="4"/>
  <c r="CJ16" i="4"/>
  <c r="CK16" i="4"/>
  <c r="CL16" i="4"/>
  <c r="CM16" i="4"/>
  <c r="CN16" i="4"/>
  <c r="CO16" i="4"/>
  <c r="CP16" i="4"/>
  <c r="CQ16" i="4"/>
  <c r="CR16" i="4"/>
  <c r="CS16" i="4"/>
  <c r="CT16" i="4"/>
  <c r="CU16" i="4"/>
  <c r="CV16" i="4"/>
  <c r="CW16" i="4"/>
  <c r="CX16" i="4"/>
  <c r="CY16" i="4"/>
  <c r="CZ16" i="4"/>
  <c r="DA16" i="4"/>
  <c r="DB16" i="4"/>
  <c r="DC16" i="4"/>
  <c r="DD16" i="4"/>
  <c r="DE16" i="4"/>
  <c r="DF16" i="4"/>
  <c r="DG16" i="4"/>
  <c r="DH16" i="4"/>
  <c r="DI16" i="4"/>
  <c r="DJ16" i="4"/>
  <c r="DK16" i="4"/>
  <c r="DL16" i="4"/>
  <c r="DM16" i="4"/>
  <c r="DN16" i="4"/>
  <c r="DO16" i="4"/>
  <c r="DP16" i="4"/>
  <c r="DQ16" i="4"/>
  <c r="DR16" i="4"/>
  <c r="DS16" i="4"/>
  <c r="DT16" i="4"/>
  <c r="DU16" i="4"/>
  <c r="DV16" i="4"/>
  <c r="DW16" i="4"/>
  <c r="DX16" i="4"/>
  <c r="DY16" i="4"/>
  <c r="DZ16" i="4"/>
  <c r="EA16" i="4"/>
  <c r="EB16" i="4"/>
  <c r="EC16" i="4"/>
  <c r="ED16" i="4"/>
  <c r="A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AW22" i="4"/>
  <c r="AX22" i="4"/>
  <c r="AY22" i="4"/>
  <c r="AZ22" i="4"/>
  <c r="BA22" i="4"/>
  <c r="BB22" i="4"/>
  <c r="BC22" i="4"/>
  <c r="BD22" i="4"/>
  <c r="BE22" i="4"/>
  <c r="BF22" i="4"/>
  <c r="BG22" i="4"/>
  <c r="BH22" i="4"/>
  <c r="BI22" i="4"/>
  <c r="BJ22" i="4"/>
  <c r="BK22" i="4"/>
  <c r="BL22" i="4"/>
  <c r="BM22" i="4"/>
  <c r="BN22" i="4"/>
  <c r="BO22" i="4"/>
  <c r="BP22" i="4"/>
  <c r="BQ22" i="4"/>
  <c r="BR22" i="4"/>
  <c r="BS22" i="4"/>
  <c r="BT22" i="4"/>
  <c r="BU22" i="4"/>
  <c r="BV22" i="4"/>
  <c r="BW22" i="4"/>
  <c r="BX22" i="4"/>
  <c r="BY22" i="4"/>
  <c r="BZ22" i="4"/>
  <c r="CA22" i="4"/>
  <c r="CB22" i="4"/>
  <c r="CC22" i="4"/>
  <c r="CD22" i="4"/>
  <c r="CE22" i="4"/>
  <c r="CF22" i="4"/>
  <c r="CG22" i="4"/>
  <c r="CH22" i="4"/>
  <c r="CI22" i="4"/>
  <c r="CJ22" i="4"/>
  <c r="CK22" i="4"/>
  <c r="CL22" i="4"/>
  <c r="CM22" i="4"/>
  <c r="CN22" i="4"/>
  <c r="CO22" i="4"/>
  <c r="CP22" i="4"/>
  <c r="CQ22" i="4"/>
  <c r="CR22" i="4"/>
  <c r="CS22" i="4"/>
  <c r="CT22" i="4"/>
  <c r="CU22" i="4"/>
  <c r="CV22" i="4"/>
  <c r="CW22" i="4"/>
  <c r="CX22" i="4"/>
  <c r="CY22" i="4"/>
  <c r="CZ22" i="4"/>
  <c r="DA22" i="4"/>
  <c r="DB22" i="4"/>
  <c r="DC22" i="4"/>
  <c r="DD22" i="4"/>
  <c r="DE22" i="4"/>
  <c r="DF22" i="4"/>
  <c r="DG22" i="4"/>
  <c r="DH22" i="4"/>
  <c r="DI22" i="4"/>
  <c r="DJ22" i="4"/>
  <c r="DK22" i="4"/>
  <c r="DL22" i="4"/>
  <c r="DM22" i="4"/>
  <c r="DN22" i="4"/>
  <c r="DO22" i="4"/>
  <c r="DP22" i="4"/>
  <c r="DQ22" i="4"/>
  <c r="DR22" i="4"/>
  <c r="DS22" i="4"/>
  <c r="DT22" i="4"/>
  <c r="DU22" i="4"/>
  <c r="DV22" i="4"/>
  <c r="DW22" i="4"/>
  <c r="DX22" i="4"/>
  <c r="DY22" i="4"/>
  <c r="DZ22" i="4"/>
  <c r="EA22" i="4"/>
  <c r="EB22" i="4"/>
  <c r="EC22" i="4"/>
  <c r="ED22" i="4"/>
  <c r="A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AW24" i="4"/>
  <c r="AX24" i="4"/>
  <c r="AY24" i="4"/>
  <c r="AZ24" i="4"/>
  <c r="BA24" i="4"/>
  <c r="BB24" i="4"/>
  <c r="BC24" i="4"/>
  <c r="BD24" i="4"/>
  <c r="BE24" i="4"/>
  <c r="BF24" i="4"/>
  <c r="BG24" i="4"/>
  <c r="BH24" i="4"/>
  <c r="BI24" i="4"/>
  <c r="BJ24" i="4"/>
  <c r="BK24" i="4"/>
  <c r="BL24" i="4"/>
  <c r="BM24" i="4"/>
  <c r="BN24" i="4"/>
  <c r="BO24" i="4"/>
  <c r="BP24" i="4"/>
  <c r="BQ24" i="4"/>
  <c r="BR24" i="4"/>
  <c r="BS24" i="4"/>
  <c r="BT24" i="4"/>
  <c r="BU24" i="4"/>
  <c r="BV24" i="4"/>
  <c r="BW24" i="4"/>
  <c r="BX24" i="4"/>
  <c r="BY24" i="4"/>
  <c r="BZ24" i="4"/>
  <c r="CA24" i="4"/>
  <c r="CB24" i="4"/>
  <c r="CC24" i="4"/>
  <c r="CD24" i="4"/>
  <c r="CE24" i="4"/>
  <c r="CF24" i="4"/>
  <c r="CG24" i="4"/>
  <c r="CH24" i="4"/>
  <c r="CI24" i="4"/>
  <c r="CJ24" i="4"/>
  <c r="CK24" i="4"/>
  <c r="CL24" i="4"/>
  <c r="CM24" i="4"/>
  <c r="CN24" i="4"/>
  <c r="CO24" i="4"/>
  <c r="CP24" i="4"/>
  <c r="CQ24" i="4"/>
  <c r="CR24" i="4"/>
  <c r="CS24" i="4"/>
  <c r="CT24" i="4"/>
  <c r="CU24" i="4"/>
  <c r="CV24" i="4"/>
  <c r="CW24" i="4"/>
  <c r="CX24" i="4"/>
  <c r="CY24" i="4"/>
  <c r="CZ24" i="4"/>
  <c r="DA24" i="4"/>
  <c r="DB24" i="4"/>
  <c r="DC24" i="4"/>
  <c r="DD24" i="4"/>
  <c r="DE24" i="4"/>
  <c r="DF24" i="4"/>
  <c r="DG24" i="4"/>
  <c r="DH24" i="4"/>
  <c r="DI24" i="4"/>
  <c r="DJ24" i="4"/>
  <c r="DK24" i="4"/>
  <c r="DL24" i="4"/>
  <c r="DM24" i="4"/>
  <c r="DN24" i="4"/>
  <c r="DO24" i="4"/>
  <c r="DP24" i="4"/>
  <c r="DQ24" i="4"/>
  <c r="DR24" i="4"/>
  <c r="DS24" i="4"/>
  <c r="DT24" i="4"/>
  <c r="DU24" i="4"/>
  <c r="DV24" i="4"/>
  <c r="DW24" i="4"/>
  <c r="DX24" i="4"/>
  <c r="DY24" i="4"/>
  <c r="DZ24" i="4"/>
  <c r="EA24" i="4"/>
  <c r="EB24" i="4"/>
  <c r="EC24" i="4"/>
  <c r="ED24" i="4"/>
  <c r="A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V26" i="4"/>
  <c r="AW26" i="4"/>
  <c r="AX26" i="4"/>
  <c r="AY26" i="4"/>
  <c r="AZ26" i="4"/>
  <c r="BA26" i="4"/>
  <c r="BB26" i="4"/>
  <c r="BC26" i="4"/>
  <c r="BD26" i="4"/>
  <c r="BE26" i="4"/>
  <c r="BF26" i="4"/>
  <c r="BG26" i="4"/>
  <c r="BH26" i="4"/>
  <c r="BI26" i="4"/>
  <c r="BJ26" i="4"/>
  <c r="BK26" i="4"/>
  <c r="BL26" i="4"/>
  <c r="BM26" i="4"/>
  <c r="BN26" i="4"/>
  <c r="BO26" i="4"/>
  <c r="BP26" i="4"/>
  <c r="BQ26" i="4"/>
  <c r="BR26" i="4"/>
  <c r="BS26" i="4"/>
  <c r="BT26" i="4"/>
  <c r="BU26" i="4"/>
  <c r="BV26" i="4"/>
  <c r="BW26" i="4"/>
  <c r="BX26" i="4"/>
  <c r="BY26" i="4"/>
  <c r="BZ26" i="4"/>
  <c r="CA26" i="4"/>
  <c r="CB26" i="4"/>
  <c r="CC26" i="4"/>
  <c r="CD26" i="4"/>
  <c r="CE26" i="4"/>
  <c r="CF26" i="4"/>
  <c r="CG26" i="4"/>
  <c r="CH26" i="4"/>
  <c r="CI26" i="4"/>
  <c r="CJ26" i="4"/>
  <c r="CK26" i="4"/>
  <c r="CL26" i="4"/>
  <c r="CM26" i="4"/>
  <c r="CN26" i="4"/>
  <c r="CO26" i="4"/>
  <c r="CP26" i="4"/>
  <c r="CQ26" i="4"/>
  <c r="CR26" i="4"/>
  <c r="CS26" i="4"/>
  <c r="CT26" i="4"/>
  <c r="CU26" i="4"/>
  <c r="CV26" i="4"/>
  <c r="CW26" i="4"/>
  <c r="CX26" i="4"/>
  <c r="CY26" i="4"/>
  <c r="CZ26" i="4"/>
  <c r="DA26" i="4"/>
  <c r="DB26" i="4"/>
  <c r="DC26" i="4"/>
  <c r="DD26" i="4"/>
  <c r="DE26" i="4"/>
  <c r="DF26" i="4"/>
  <c r="DG26" i="4"/>
  <c r="DH26" i="4"/>
  <c r="DI26" i="4"/>
  <c r="DJ26" i="4"/>
  <c r="DK26" i="4"/>
  <c r="DL26" i="4"/>
  <c r="DM26" i="4"/>
  <c r="DN26" i="4"/>
  <c r="DO26" i="4"/>
  <c r="DP26" i="4"/>
  <c r="DQ26" i="4"/>
  <c r="DR26" i="4"/>
  <c r="DS26" i="4"/>
  <c r="DT26" i="4"/>
  <c r="DU26" i="4"/>
  <c r="DV26" i="4"/>
  <c r="DW26" i="4"/>
  <c r="DX26" i="4"/>
  <c r="DY26" i="4"/>
  <c r="DZ26" i="4"/>
  <c r="EA26" i="4"/>
  <c r="EB26" i="4"/>
  <c r="EC26" i="4"/>
  <c r="ED26" i="4"/>
  <c r="A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AX34" i="4"/>
  <c r="AY34" i="4"/>
  <c r="AZ34" i="4"/>
  <c r="BA34" i="4"/>
  <c r="BB34" i="4"/>
  <c r="BC34" i="4"/>
  <c r="BD34" i="4"/>
  <c r="BE34" i="4"/>
  <c r="BF34" i="4"/>
  <c r="BG34" i="4"/>
  <c r="BH34" i="4"/>
  <c r="BI34" i="4"/>
  <c r="BJ34" i="4"/>
  <c r="BK34" i="4"/>
  <c r="BL34" i="4"/>
  <c r="BM34" i="4"/>
  <c r="BN34" i="4"/>
  <c r="BO34" i="4"/>
  <c r="BP34" i="4"/>
  <c r="BQ34" i="4"/>
  <c r="BR34" i="4"/>
  <c r="BS34" i="4"/>
  <c r="BT34" i="4"/>
  <c r="BU34" i="4"/>
  <c r="BV34" i="4"/>
  <c r="BW34" i="4"/>
  <c r="BX34" i="4"/>
  <c r="BY34" i="4"/>
  <c r="BZ34" i="4"/>
  <c r="CA34" i="4"/>
  <c r="CB34" i="4"/>
  <c r="CC34" i="4"/>
  <c r="CD34" i="4"/>
  <c r="CE34" i="4"/>
  <c r="CF34" i="4"/>
  <c r="CG34" i="4"/>
  <c r="CH34" i="4"/>
  <c r="CI34" i="4"/>
  <c r="CJ34" i="4"/>
  <c r="CK34" i="4"/>
  <c r="CL34" i="4"/>
  <c r="CM34" i="4"/>
  <c r="CN34" i="4"/>
  <c r="CO34" i="4"/>
  <c r="CP34" i="4"/>
  <c r="CQ34" i="4"/>
  <c r="CR34" i="4"/>
  <c r="CS34" i="4"/>
  <c r="CT34" i="4"/>
  <c r="CU34" i="4"/>
  <c r="CV34" i="4"/>
  <c r="CW34" i="4"/>
  <c r="CX34" i="4"/>
  <c r="CY34" i="4"/>
  <c r="CZ34" i="4"/>
  <c r="DA34" i="4"/>
  <c r="DB34" i="4"/>
  <c r="DC34" i="4"/>
  <c r="DD34" i="4"/>
  <c r="DE34" i="4"/>
  <c r="DF34" i="4"/>
  <c r="DG34" i="4"/>
  <c r="DH34" i="4"/>
  <c r="DI34" i="4"/>
  <c r="DJ34" i="4"/>
  <c r="DK34" i="4"/>
  <c r="DL34" i="4"/>
  <c r="DM34" i="4"/>
  <c r="DN34" i="4"/>
  <c r="DO34" i="4"/>
  <c r="DP34" i="4"/>
  <c r="DQ34" i="4"/>
  <c r="DR34" i="4"/>
  <c r="DS34" i="4"/>
  <c r="DT34" i="4"/>
  <c r="DU34" i="4"/>
  <c r="DV34" i="4"/>
  <c r="DW34" i="4"/>
  <c r="DX34" i="4"/>
  <c r="DY34" i="4"/>
  <c r="DZ34" i="4"/>
  <c r="EA34" i="4"/>
  <c r="EB34" i="4"/>
  <c r="EC34" i="4"/>
  <c r="ED34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W37" i="4"/>
  <c r="AX37" i="4"/>
  <c r="AY37" i="4"/>
  <c r="AZ37" i="4"/>
  <c r="BA37" i="4"/>
  <c r="BB37" i="4"/>
  <c r="BC37" i="4"/>
  <c r="BD37" i="4"/>
  <c r="BE37" i="4"/>
  <c r="BF37" i="4"/>
  <c r="BG37" i="4"/>
  <c r="BH37" i="4"/>
  <c r="BI37" i="4"/>
  <c r="BJ37" i="4"/>
  <c r="BK37" i="4"/>
  <c r="BL37" i="4"/>
  <c r="BM37" i="4"/>
  <c r="BN37" i="4"/>
  <c r="BO37" i="4"/>
  <c r="BP37" i="4"/>
  <c r="BQ37" i="4"/>
  <c r="BR37" i="4"/>
  <c r="BS37" i="4"/>
  <c r="BT37" i="4"/>
  <c r="BU37" i="4"/>
  <c r="BV37" i="4"/>
  <c r="BW37" i="4"/>
  <c r="BX37" i="4"/>
  <c r="BY37" i="4"/>
  <c r="BZ37" i="4"/>
  <c r="CA37" i="4"/>
  <c r="CB37" i="4"/>
  <c r="CC37" i="4"/>
  <c r="CD37" i="4"/>
  <c r="CE37" i="4"/>
  <c r="CF37" i="4"/>
  <c r="CG37" i="4"/>
  <c r="CH37" i="4"/>
  <c r="CI37" i="4"/>
  <c r="CJ37" i="4"/>
  <c r="CK37" i="4"/>
  <c r="CL37" i="4"/>
  <c r="CM37" i="4"/>
  <c r="CN37" i="4"/>
  <c r="CO37" i="4"/>
  <c r="CP37" i="4"/>
  <c r="CQ37" i="4"/>
  <c r="CR37" i="4"/>
  <c r="CS37" i="4"/>
  <c r="CT37" i="4"/>
  <c r="CU37" i="4"/>
  <c r="CV37" i="4"/>
  <c r="CW37" i="4"/>
  <c r="CX37" i="4"/>
  <c r="CY37" i="4"/>
  <c r="CZ37" i="4"/>
  <c r="DA37" i="4"/>
  <c r="DB37" i="4"/>
  <c r="DC37" i="4"/>
  <c r="DD37" i="4"/>
  <c r="DE37" i="4"/>
  <c r="DF37" i="4"/>
  <c r="DG37" i="4"/>
  <c r="DH37" i="4"/>
  <c r="DI37" i="4"/>
  <c r="DJ37" i="4"/>
  <c r="DK37" i="4"/>
  <c r="DL37" i="4"/>
  <c r="DM37" i="4"/>
  <c r="DN37" i="4"/>
  <c r="DO37" i="4"/>
  <c r="DP37" i="4"/>
  <c r="DQ37" i="4"/>
  <c r="DR37" i="4"/>
  <c r="L5" i="1"/>
  <c r="B12" i="1"/>
  <c r="L12" i="1"/>
  <c r="B14" i="1"/>
  <c r="B21" i="1"/>
  <c r="C21" i="1"/>
  <c r="D21" i="1"/>
  <c r="E21" i="1"/>
  <c r="F21" i="1"/>
  <c r="G21" i="1"/>
  <c r="H21" i="1"/>
  <c r="I21" i="1"/>
  <c r="J21" i="1"/>
  <c r="K21" i="1"/>
  <c r="B22" i="1"/>
  <c r="C22" i="1"/>
  <c r="D22" i="1"/>
  <c r="E22" i="1"/>
  <c r="F22" i="1"/>
  <c r="G22" i="1"/>
  <c r="H22" i="1"/>
  <c r="I22" i="1"/>
  <c r="J22" i="1"/>
  <c r="K22" i="1"/>
  <c r="B25" i="1"/>
  <c r="C25" i="1"/>
  <c r="D25" i="1"/>
  <c r="E25" i="1"/>
  <c r="F25" i="1"/>
  <c r="G25" i="1"/>
  <c r="H25" i="1"/>
  <c r="I25" i="1"/>
  <c r="J25" i="1"/>
  <c r="K25" i="1"/>
</calcChain>
</file>

<file path=xl/sharedStrings.xml><?xml version="1.0" encoding="utf-8"?>
<sst xmlns="http://schemas.openxmlformats.org/spreadsheetml/2006/main" count="557" uniqueCount="123">
  <si>
    <t>Property Details</t>
  </si>
  <si>
    <t>Analysis Start Date</t>
  </si>
  <si>
    <t>Analysis Length</t>
  </si>
  <si>
    <t>Analysis End Date</t>
  </si>
  <si>
    <t># of Suites</t>
  </si>
  <si>
    <t>Net Leasable Area</t>
  </si>
  <si>
    <t>Going-In Occupancy</t>
  </si>
  <si>
    <t>Average Annual Occupancy</t>
  </si>
  <si>
    <t>Weighted Average Lease Term (WALT)</t>
  </si>
  <si>
    <t>In-Place Rent Roll (Consolidated)</t>
  </si>
  <si>
    <t>Suite</t>
  </si>
  <si>
    <t>Tenant Name</t>
  </si>
  <si>
    <t>SF</t>
  </si>
  <si>
    <t>Rent/SF/Year</t>
  </si>
  <si>
    <t>Reimbursements</t>
  </si>
  <si>
    <t>End Date</t>
  </si>
  <si>
    <t>NNN</t>
  </si>
  <si>
    <t>Total/Weighted Average</t>
  </si>
  <si>
    <t>Tenant Cash Flow Summary</t>
  </si>
  <si>
    <t>Suite # / Tenant Name</t>
  </si>
  <si>
    <t>In-Place Base Rent</t>
  </si>
  <si>
    <t>Up-Front Free Rent</t>
  </si>
  <si>
    <t>In-Place Reimbursements</t>
  </si>
  <si>
    <t>Total Percentage Rent</t>
  </si>
  <si>
    <t>Up-Front Tenant Improvements</t>
  </si>
  <si>
    <t>Up-Front Leasing Commissions</t>
  </si>
  <si>
    <t>Re-Leasing Cash Flow Summary</t>
  </si>
  <si>
    <t>Re-Leasing Base Rent</t>
  </si>
  <si>
    <t>Re-Leasing Free Rent</t>
  </si>
  <si>
    <t>Re-Leasing Reimbursements</t>
  </si>
  <si>
    <t>Re-Leasing Tenant Improvements</t>
  </si>
  <si>
    <t>Re-Leasing Leasing Commissions</t>
  </si>
  <si>
    <t>Discounted Cash Flow Analysis</t>
  </si>
  <si>
    <t>Total Tenant Cash Flow</t>
  </si>
  <si>
    <t>Discount Rate</t>
  </si>
  <si>
    <t>Discounted Tenant Cash Flow</t>
  </si>
  <si>
    <t>Tenant Assumptions</t>
  </si>
  <si>
    <t>Credit Loss</t>
  </si>
  <si>
    <t>Annual Tenant Metrics</t>
  </si>
  <si>
    <t>Average Occupancy</t>
  </si>
  <si>
    <t>% of Operating Expenses Reimbursed</t>
  </si>
  <si>
    <t>Net Operating Income</t>
  </si>
  <si>
    <t>Tenant Improvements</t>
  </si>
  <si>
    <t>Leasing Commissions</t>
  </si>
  <si>
    <t>In-Place Tenant Details</t>
  </si>
  <si>
    <t>Suite Number</t>
  </si>
  <si>
    <t>Start Date</t>
  </si>
  <si>
    <t>Pro Rata Share</t>
  </si>
  <si>
    <t>Tenant #1</t>
  </si>
  <si>
    <t>Reimbursement Structure</t>
  </si>
  <si>
    <t>Expense</t>
  </si>
  <si>
    <t>Reimburse For MG</t>
  </si>
  <si>
    <t>Reimburse For BYS</t>
  </si>
  <si>
    <t>Property Taxes</t>
  </si>
  <si>
    <t>Insurance</t>
  </si>
  <si>
    <t>CAM</t>
  </si>
  <si>
    <t>Management Fee</t>
  </si>
  <si>
    <t>Other</t>
  </si>
  <si>
    <t>BYS Amount</t>
  </si>
  <si>
    <t>Rent Escalation Schedule</t>
  </si>
  <si>
    <t>Re-Leasing Assumptions</t>
  </si>
  <si>
    <t>Renewal Probability</t>
  </si>
  <si>
    <t>Lease Term (New)</t>
  </si>
  <si>
    <t>Lease Term (Renewal)</t>
  </si>
  <si>
    <t>Downtime</t>
  </si>
  <si>
    <t>Free Rent (New)</t>
  </si>
  <si>
    <t>Free Rent (Renewal)</t>
  </si>
  <si>
    <t>Market Rent (New)</t>
  </si>
  <si>
    <t>Market Rent (Renewal)</t>
  </si>
  <si>
    <t>Market Rent Growth/Year</t>
  </si>
  <si>
    <t>Re-Leasing Reimbursement Structure</t>
  </si>
  <si>
    <t>Leasing Costs</t>
  </si>
  <si>
    <t>TI/SF (New)</t>
  </si>
  <si>
    <t>TI/SF (Renewal)</t>
  </si>
  <si>
    <t>Annual TI Growth</t>
  </si>
  <si>
    <t>New LCs (Years 1-5)</t>
  </si>
  <si>
    <t>New LCs (Years 6+)</t>
  </si>
  <si>
    <t>Renewal LCs (Years 1-5)</t>
  </si>
  <si>
    <t>Renewal LCs (Year 6+)</t>
  </si>
  <si>
    <t>Percentage Rent</t>
  </si>
  <si>
    <t>Annual Sales</t>
  </si>
  <si>
    <t>Health Ratio</t>
  </si>
  <si>
    <t>% Rent</t>
  </si>
  <si>
    <t>Breakpoint</t>
  </si>
  <si>
    <t>Sales Growth/Year</t>
  </si>
  <si>
    <t>Year</t>
  </si>
  <si>
    <t>Month</t>
  </si>
  <si>
    <t>Month Ending</t>
  </si>
  <si>
    <t>Total</t>
  </si>
  <si>
    <t>CF Code</t>
  </si>
  <si>
    <t>Suite / Tenant</t>
  </si>
  <si>
    <t>Operating Expense Assumptions</t>
  </si>
  <si>
    <t>Annual Expense Growth</t>
  </si>
  <si>
    <t>Property Management Fee %</t>
  </si>
  <si>
    <t>Annual Capital Reserves/SF</t>
  </si>
  <si>
    <t>Total Operating Expenses</t>
  </si>
  <si>
    <t>Total Suite Operating Cash Flow</t>
  </si>
  <si>
    <t>Total Net Suite Cash Flow</t>
  </si>
  <si>
    <t>BRR</t>
  </si>
  <si>
    <t>PR</t>
  </si>
  <si>
    <t>FR</t>
  </si>
  <si>
    <t>LC</t>
  </si>
  <si>
    <t>TI</t>
  </si>
  <si>
    <t>Occupancy Calculations</t>
  </si>
  <si>
    <t>Occupancy</t>
  </si>
  <si>
    <t>Revenue</t>
  </si>
  <si>
    <t>Base Rental Revenue</t>
  </si>
  <si>
    <t>Free Rent</t>
  </si>
  <si>
    <t>Net Rental Income</t>
  </si>
  <si>
    <t>Other Income</t>
  </si>
  <si>
    <t>CAM Reimbursements</t>
  </si>
  <si>
    <t>Total Other Income</t>
  </si>
  <si>
    <t>Effective Gross Revenue</t>
  </si>
  <si>
    <t>Operating Expenses</t>
  </si>
  <si>
    <t>Capital Expenses</t>
  </si>
  <si>
    <t>Total Capital Expenses</t>
  </si>
  <si>
    <t>Year Ending</t>
  </si>
  <si>
    <t>XNPV CFs</t>
  </si>
  <si>
    <t>Starbucks</t>
  </si>
  <si>
    <t>Apple Store</t>
  </si>
  <si>
    <t>Trader Joe's</t>
  </si>
  <si>
    <t>200 / Apple Store</t>
  </si>
  <si>
    <t>Capital 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</si>
</sst>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6" formatCode="&quot;$&quot;#,##0_);[Red]\(&quot;$&quot;#,##0\)"/>
    <numFmt numFmtId="8" formatCode="&quot;$&quot;#,##0.00_);[Red]\(&quot;$&quot;#,##0.00\)"/>
    <numFmt numFmtId="164" formatCode="0\ &quot;Years&quot;"/>
    <numFmt numFmtId="165" formatCode="0.0\ &quot;Years&quot;"/>
    <numFmt numFmtId="166" formatCode="&quot;$&quot;#,##0.00"/>
    <numFmt numFmtId="167" formatCode="&quot;Year&quot;\ 0"/>
    <numFmt numFmtId="168" formatCode="&quot;Yes&quot;;;&quot;No&quot;"/>
    <numFmt numFmtId="169" formatCode="&quot;$&quot;#,##0"/>
    <numFmt numFmtId="170" formatCode="0\ &quot;Months&quot;"/>
    <numFmt numFmtId="171" formatCode="0.0000%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b/>
      <sz val="10"/>
      <color theme="0"/>
      <name val="Franklin Gothic Book"/>
      <family val="2"/>
    </font>
    <font>
      <sz val="10"/>
      <color rgb="FF0000FF"/>
      <name val="Franklin Gothic Book"/>
      <family val="2"/>
    </font>
    <font>
      <b/>
      <sz val="10"/>
      <color theme="1"/>
      <name val="Franklin Gothic Book"/>
      <family val="2"/>
    </font>
    <font>
      <u/>
      <sz val="10"/>
      <color theme="1"/>
      <name val="Franklin Gothic Book"/>
      <family val="2"/>
    </font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/>
      <name val="Franklin Gothic Book"/>
      <family val="2"/>
    </font>
    <font>
      <i/>
      <sz val="10"/>
      <color theme="0"/>
      <name val="Franklin Gothic Book"/>
      <family val="2"/>
    </font>
    <font>
      <u/>
      <sz val="10"/>
      <color theme="0"/>
      <name val="Franklin Gothic Book"/>
      <family val="2"/>
    </font>
    <font>
      <b/>
      <sz val="10"/>
      <name val="Franklin Gothic Book"/>
      <family val="2"/>
    </font>
    <font>
      <i/>
      <sz val="10"/>
      <color theme="1"/>
      <name val="Franklin Gothic Book"/>
      <family val="2"/>
    </font>
    <font>
      <b/>
      <i/>
      <sz val="10"/>
      <color theme="1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6" fillId="0" borderId="0"/>
  </cellStyleXfs>
  <cellXfs count="132">
    <xf numFmtId="0" fontId="0" fillId="0" borderId="0" xfId="0"/>
    <xf numFmtId="0" fontId="1" fillId="0" borderId="0" xfId="0" applyFont="1"/>
    <xf numFmtId="171" fontId="1" fillId="0" borderId="0" xfId="1" applyNumberFormat="1" applyFont="1"/>
    <xf numFmtId="0" fontId="2" fillId="2" borderId="1" xfId="0" applyFont="1" applyFill="1" applyBorder="1" applyAlignment="1" applyProtection="1">
      <alignment horizontal="centerContinuous"/>
      <protection hidden="1"/>
    </xf>
    <xf numFmtId="0" fontId="2" fillId="2" borderId="2" xfId="0" applyFont="1" applyFill="1" applyBorder="1" applyAlignment="1" applyProtection="1">
      <alignment horizontal="centerContinuous"/>
      <protection hidden="1"/>
    </xf>
    <xf numFmtId="0" fontId="1" fillId="0" borderId="0" xfId="0" applyFont="1" applyProtection="1">
      <protection hidden="1"/>
    </xf>
    <xf numFmtId="0" fontId="2" fillId="2" borderId="6" xfId="0" applyFont="1" applyFill="1" applyBorder="1" applyAlignment="1" applyProtection="1">
      <alignment horizontal="centerContinuous"/>
      <protection hidden="1"/>
    </xf>
    <xf numFmtId="0" fontId="1" fillId="3" borderId="3" xfId="0" applyFont="1" applyFill="1" applyBorder="1" applyAlignment="1" applyProtection="1">
      <alignment horizontal="right"/>
      <protection hidden="1"/>
    </xf>
    <xf numFmtId="14" fontId="3" fillId="0" borderId="3" xfId="0" applyNumberFormat="1" applyFont="1" applyBorder="1" applyAlignment="1" applyProtection="1">
      <alignment horizontal="center"/>
      <protection hidden="1"/>
    </xf>
    <xf numFmtId="0" fontId="5" fillId="3" borderId="1" xfId="0" applyFont="1" applyFill="1" applyBorder="1" applyAlignment="1" applyProtection="1">
      <alignment horizontal="center"/>
      <protection hidden="1"/>
    </xf>
    <xf numFmtId="0" fontId="5" fillId="3" borderId="6" xfId="0" applyFont="1" applyFill="1" applyBorder="1" applyAlignment="1" applyProtection="1">
      <alignment horizontal="center"/>
      <protection hidden="1"/>
    </xf>
    <xf numFmtId="0" fontId="5" fillId="3" borderId="2" xfId="0" applyFont="1" applyFill="1" applyBorder="1" applyAlignment="1" applyProtection="1">
      <alignment horizontal="center"/>
      <protection hidden="1"/>
    </xf>
    <xf numFmtId="0" fontId="3" fillId="0" borderId="3" xfId="0" applyFont="1" applyBorder="1" applyAlignment="1" applyProtection="1">
      <alignment horizontal="center"/>
      <protection hidden="1"/>
    </xf>
    <xf numFmtId="0" fontId="1" fillId="3" borderId="4" xfId="0" applyFont="1" applyFill="1" applyBorder="1" applyAlignment="1" applyProtection="1">
      <alignment horizontal="right"/>
      <protection hidden="1"/>
    </xf>
    <xf numFmtId="164" fontId="3" fillId="0" borderId="4" xfId="0" applyNumberFormat="1" applyFont="1" applyBorder="1" applyAlignment="1" applyProtection="1">
      <alignment horizontal="center"/>
      <protection hidden="1"/>
    </xf>
    <xf numFmtId="0" fontId="1" fillId="0" borderId="7" xfId="0" applyFont="1" applyBorder="1" applyAlignment="1" applyProtection="1">
      <alignment horizontal="center"/>
      <protection hidden="1"/>
    </xf>
    <xf numFmtId="0" fontId="1" fillId="0" borderId="8" xfId="0" applyFont="1" applyBorder="1" applyAlignment="1" applyProtection="1">
      <alignment horizontal="center"/>
      <protection hidden="1"/>
    </xf>
    <xf numFmtId="3" fontId="1" fillId="0" borderId="8" xfId="0" applyNumberFormat="1" applyFont="1" applyBorder="1" applyAlignment="1" applyProtection="1">
      <alignment horizontal="center"/>
      <protection hidden="1"/>
    </xf>
    <xf numFmtId="8" fontId="1" fillId="0" borderId="8" xfId="0" applyNumberFormat="1" applyFont="1" applyBorder="1" applyAlignment="1" applyProtection="1">
      <alignment horizontal="center"/>
      <protection hidden="1"/>
    </xf>
    <xf numFmtId="14" fontId="1" fillId="0" borderId="9" xfId="0" applyNumberFormat="1" applyFont="1" applyBorder="1" applyAlignment="1" applyProtection="1">
      <alignment horizontal="center"/>
      <protection hidden="1"/>
    </xf>
    <xf numFmtId="6" fontId="7" fillId="0" borderId="4" xfId="0" applyNumberFormat="1" applyFont="1" applyBorder="1" applyAlignment="1" applyProtection="1">
      <alignment horizontal="center"/>
      <protection hidden="1"/>
    </xf>
    <xf numFmtId="14" fontId="1" fillId="0" borderId="4" xfId="0" applyNumberFormat="1" applyFont="1" applyBorder="1" applyAlignment="1" applyProtection="1">
      <alignment horizontal="center"/>
      <protection hidden="1"/>
    </xf>
    <xf numFmtId="0" fontId="1" fillId="0" borderId="10" xfId="0" applyFont="1" applyBorder="1" applyAlignment="1" applyProtection="1">
      <alignment horizontal="center"/>
      <protection hidden="1"/>
    </xf>
    <xf numFmtId="0" fontId="1" fillId="0" borderId="0" xfId="0" applyFont="1" applyAlignment="1" applyProtection="1">
      <alignment horizontal="center"/>
      <protection hidden="1"/>
    </xf>
    <xf numFmtId="3" fontId="1" fillId="0" borderId="0" xfId="0" applyNumberFormat="1" applyFont="1" applyAlignment="1" applyProtection="1">
      <alignment horizontal="center"/>
      <protection hidden="1"/>
    </xf>
    <xf numFmtId="8" fontId="1" fillId="0" borderId="0" xfId="0" applyNumberFormat="1" applyFont="1" applyAlignment="1" applyProtection="1">
      <alignment horizontal="center"/>
      <protection hidden="1"/>
    </xf>
    <xf numFmtId="14" fontId="1" fillId="0" borderId="11" xfId="0" applyNumberFormat="1" applyFont="1" applyBorder="1" applyAlignment="1" applyProtection="1">
      <alignment horizontal="center"/>
      <protection hidden="1"/>
    </xf>
    <xf numFmtId="0" fontId="1" fillId="0" borderId="4" xfId="0" applyFont="1" applyBorder="1" applyAlignment="1" applyProtection="1">
      <alignment horizontal="center"/>
      <protection hidden="1"/>
    </xf>
    <xf numFmtId="3" fontId="1" fillId="0" borderId="4" xfId="0" applyNumberFormat="1" applyFont="1" applyBorder="1" applyAlignment="1" applyProtection="1">
      <alignment horizontal="center"/>
      <protection hidden="1"/>
    </xf>
    <xf numFmtId="10" fontId="1" fillId="0" borderId="4" xfId="0" applyNumberFormat="1" applyFont="1" applyBorder="1" applyAlignment="1" applyProtection="1">
      <alignment horizontal="center"/>
      <protection hidden="1"/>
    </xf>
    <xf numFmtId="0" fontId="1" fillId="3" borderId="5" xfId="0" applyFont="1" applyFill="1" applyBorder="1" applyAlignment="1" applyProtection="1">
      <alignment horizontal="right"/>
      <protection hidden="1"/>
    </xf>
    <xf numFmtId="165" fontId="1" fillId="0" borderId="5" xfId="0" applyNumberFormat="1" applyFont="1" applyBorder="1" applyAlignment="1" applyProtection="1">
      <alignment horizontal="center"/>
      <protection hidden="1"/>
    </xf>
    <xf numFmtId="6" fontId="7" fillId="0" borderId="3" xfId="0" applyNumberFormat="1" applyFont="1" applyBorder="1" applyAlignment="1" applyProtection="1">
      <alignment horizontal="center"/>
      <protection hidden="1"/>
    </xf>
    <xf numFmtId="0" fontId="2" fillId="4" borderId="1" xfId="0" applyFont="1" applyFill="1" applyBorder="1" applyAlignment="1" applyProtection="1">
      <alignment horizontal="centerContinuous"/>
      <protection hidden="1"/>
    </xf>
    <xf numFmtId="0" fontId="2" fillId="4" borderId="2" xfId="0" applyFont="1" applyFill="1" applyBorder="1" applyAlignment="1" applyProtection="1">
      <alignment horizontal="centerContinuous"/>
      <protection hidden="1"/>
    </xf>
    <xf numFmtId="6" fontId="7" fillId="5" borderId="3" xfId="0" applyNumberFormat="1" applyFont="1" applyFill="1" applyBorder="1" applyAlignment="1" applyProtection="1">
      <alignment horizontal="center"/>
      <protection hidden="1"/>
    </xf>
    <xf numFmtId="10" fontId="3" fillId="5" borderId="4" xfId="1" applyNumberFormat="1" applyFont="1" applyFill="1" applyBorder="1" applyAlignment="1" applyProtection="1">
      <alignment horizontal="center"/>
      <protection hidden="1"/>
    </xf>
    <xf numFmtId="0" fontId="1" fillId="3" borderId="1" xfId="0" applyFont="1" applyFill="1" applyBorder="1" applyAlignment="1" applyProtection="1">
      <alignment horizontal="center"/>
      <protection hidden="1"/>
    </xf>
    <xf numFmtId="0" fontId="4" fillId="3" borderId="2" xfId="0" applyFont="1" applyFill="1" applyBorder="1" applyAlignment="1" applyProtection="1">
      <alignment horizontal="right"/>
      <protection hidden="1"/>
    </xf>
    <xf numFmtId="3" fontId="4" fillId="0" borderId="6" xfId="0" applyNumberFormat="1" applyFont="1" applyBorder="1" applyAlignment="1" applyProtection="1">
      <alignment horizontal="center"/>
      <protection hidden="1"/>
    </xf>
    <xf numFmtId="166" fontId="4" fillId="0" borderId="6" xfId="0" applyNumberFormat="1" applyFont="1" applyBorder="1" applyAlignment="1" applyProtection="1">
      <alignment horizontal="center"/>
      <protection hidden="1"/>
    </xf>
    <xf numFmtId="0" fontId="4" fillId="0" borderId="6" xfId="0" applyFont="1" applyBorder="1" applyAlignment="1" applyProtection="1">
      <alignment horizontal="center"/>
      <protection hidden="1"/>
    </xf>
    <xf numFmtId="14" fontId="4" fillId="0" borderId="2" xfId="0" applyNumberFormat="1" applyFont="1" applyBorder="1" applyAlignment="1" applyProtection="1">
      <alignment horizontal="center"/>
      <protection hidden="1"/>
    </xf>
    <xf numFmtId="6" fontId="7" fillId="5" borderId="5" xfId="0" applyNumberFormat="1" applyFont="1" applyFill="1" applyBorder="1" applyAlignment="1" applyProtection="1">
      <alignment horizontal="center"/>
      <protection hidden="1"/>
    </xf>
    <xf numFmtId="6" fontId="7" fillId="0" borderId="5" xfId="0" applyNumberFormat="1" applyFont="1" applyBorder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6" fontId="7" fillId="0" borderId="0" xfId="0" applyNumberFormat="1" applyFont="1" applyAlignment="1" applyProtection="1">
      <alignment horizontal="center"/>
      <protection hidden="1"/>
    </xf>
    <xf numFmtId="0" fontId="2" fillId="2" borderId="1" xfId="0" applyFont="1" applyFill="1" applyBorder="1" applyAlignment="1" applyProtection="1">
      <alignment horizontal="right"/>
      <protection hidden="1"/>
    </xf>
    <xf numFmtId="167" fontId="2" fillId="2" borderId="6" xfId="0" applyNumberFormat="1" applyFont="1" applyFill="1" applyBorder="1" applyAlignment="1" applyProtection="1">
      <alignment horizontal="center"/>
      <protection hidden="1"/>
    </xf>
    <xf numFmtId="167" fontId="2" fillId="2" borderId="2" xfId="0" applyNumberFormat="1" applyFont="1" applyFill="1" applyBorder="1" applyAlignment="1" applyProtection="1">
      <alignment horizontal="center"/>
      <protection hidden="1"/>
    </xf>
    <xf numFmtId="0" fontId="1" fillId="3" borderId="12" xfId="0" applyFont="1" applyFill="1" applyBorder="1" applyAlignment="1" applyProtection="1">
      <alignment horizontal="right"/>
      <protection hidden="1"/>
    </xf>
    <xf numFmtId="10" fontId="3" fillId="0" borderId="12" xfId="0" applyNumberFormat="1" applyFont="1" applyBorder="1" applyAlignment="1" applyProtection="1">
      <alignment horizontal="center"/>
      <protection hidden="1"/>
    </xf>
    <xf numFmtId="10" fontId="7" fillId="0" borderId="12" xfId="0" applyNumberFormat="1" applyFont="1" applyBorder="1" applyAlignment="1" applyProtection="1">
      <alignment horizontal="center"/>
      <protection hidden="1"/>
    </xf>
    <xf numFmtId="6" fontId="7" fillId="0" borderId="12" xfId="0" applyNumberFormat="1" applyFont="1" applyBorder="1" applyAlignment="1" applyProtection="1">
      <alignment horizontal="center"/>
      <protection hidden="1"/>
    </xf>
    <xf numFmtId="0" fontId="1" fillId="3" borderId="12" xfId="0" applyFont="1" applyFill="1" applyBorder="1" applyAlignment="1" applyProtection="1">
      <alignment horizontal="center"/>
      <protection hidden="1"/>
    </xf>
    <xf numFmtId="0" fontId="3" fillId="0" borderId="12" xfId="0" applyFont="1" applyBorder="1" applyAlignment="1" applyProtection="1">
      <alignment horizontal="center"/>
      <protection hidden="1"/>
    </xf>
    <xf numFmtId="3" fontId="3" fillId="0" borderId="12" xfId="0" applyNumberFormat="1" applyFont="1" applyBorder="1" applyAlignment="1" applyProtection="1">
      <alignment horizontal="center"/>
      <protection hidden="1"/>
    </xf>
    <xf numFmtId="14" fontId="1" fillId="0" borderId="12" xfId="0" applyNumberFormat="1" applyFont="1" applyBorder="1" applyAlignment="1" applyProtection="1">
      <alignment horizontal="center"/>
      <protection hidden="1"/>
    </xf>
    <xf numFmtId="10" fontId="1" fillId="0" borderId="12" xfId="0" applyNumberFormat="1" applyFont="1" applyBorder="1" applyAlignment="1" applyProtection="1">
      <alignment horizontal="center"/>
      <protection hidden="1"/>
    </xf>
    <xf numFmtId="168" fontId="3" fillId="0" borderId="12" xfId="0" applyNumberFormat="1" applyFont="1" applyBorder="1" applyAlignment="1" applyProtection="1">
      <alignment horizontal="center"/>
      <protection hidden="1"/>
    </xf>
    <xf numFmtId="169" fontId="3" fillId="0" borderId="1" xfId="0" applyNumberFormat="1" applyFont="1" applyBorder="1" applyAlignment="1" applyProtection="1">
      <alignment horizontal="center"/>
      <protection hidden="1"/>
    </xf>
    <xf numFmtId="14" fontId="3" fillId="0" borderId="12" xfId="0" applyNumberFormat="1" applyFont="1" applyBorder="1" applyAlignment="1" applyProtection="1">
      <alignment horizontal="center"/>
      <protection hidden="1"/>
    </xf>
    <xf numFmtId="166" fontId="3" fillId="0" borderId="12" xfId="0" applyNumberFormat="1" applyFont="1" applyBorder="1" applyAlignment="1" applyProtection="1">
      <alignment horizontal="center"/>
      <protection hidden="1"/>
    </xf>
    <xf numFmtId="9" fontId="3" fillId="0" borderId="12" xfId="0" applyNumberFormat="1" applyFont="1" applyBorder="1" applyAlignment="1" applyProtection="1">
      <alignment horizontal="center"/>
      <protection hidden="1"/>
    </xf>
    <xf numFmtId="164" fontId="3" fillId="0" borderId="12" xfId="0" applyNumberFormat="1" applyFont="1" applyBorder="1" applyAlignment="1" applyProtection="1">
      <alignment horizontal="center"/>
      <protection hidden="1"/>
    </xf>
    <xf numFmtId="170" fontId="3" fillId="0" borderId="12" xfId="0" applyNumberFormat="1" applyFont="1" applyBorder="1" applyAlignment="1" applyProtection="1">
      <alignment horizontal="center"/>
      <protection hidden="1"/>
    </xf>
    <xf numFmtId="169" fontId="3" fillId="0" borderId="12" xfId="0" applyNumberFormat="1" applyFont="1" applyBorder="1" applyAlignment="1" applyProtection="1">
      <alignment horizontal="center"/>
      <protection hidden="1"/>
    </xf>
    <xf numFmtId="10" fontId="3" fillId="0" borderId="12" xfId="1" applyNumberFormat="1" applyFont="1" applyBorder="1" applyAlignment="1" applyProtection="1">
      <alignment horizontal="center"/>
      <protection hidden="1"/>
    </xf>
    <xf numFmtId="10" fontId="7" fillId="0" borderId="12" xfId="1" applyNumberFormat="1" applyFont="1" applyBorder="1" applyAlignment="1" applyProtection="1">
      <alignment horizontal="center"/>
      <protection hidden="1"/>
    </xf>
    <xf numFmtId="0" fontId="8" fillId="2" borderId="7" xfId="0" applyFont="1" applyFill="1" applyBorder="1" applyProtection="1">
      <protection hidden="1"/>
    </xf>
    <xf numFmtId="0" fontId="8" fillId="2" borderId="8" xfId="0" applyFont="1" applyFill="1" applyBorder="1" applyProtection="1">
      <protection hidden="1"/>
    </xf>
    <xf numFmtId="0" fontId="9" fillId="2" borderId="8" xfId="0" applyFont="1" applyFill="1" applyBorder="1" applyAlignment="1" applyProtection="1">
      <alignment horizontal="right"/>
      <protection hidden="1"/>
    </xf>
    <xf numFmtId="0" fontId="10" fillId="2" borderId="8" xfId="0" applyFont="1" applyFill="1" applyBorder="1" applyAlignment="1" applyProtection="1">
      <alignment horizontal="center"/>
      <protection hidden="1"/>
    </xf>
    <xf numFmtId="0" fontId="10" fillId="2" borderId="9" xfId="0" applyFont="1" applyFill="1" applyBorder="1" applyAlignment="1" applyProtection="1">
      <alignment horizontal="center"/>
      <protection hidden="1"/>
    </xf>
    <xf numFmtId="0" fontId="8" fillId="2" borderId="10" xfId="0" applyFont="1" applyFill="1" applyBorder="1" applyProtection="1">
      <protection hidden="1"/>
    </xf>
    <xf numFmtId="0" fontId="8" fillId="2" borderId="0" xfId="0" applyFont="1" applyFill="1" applyProtection="1">
      <protection hidden="1"/>
    </xf>
    <xf numFmtId="0" fontId="9" fillId="2" borderId="0" xfId="0" applyFont="1" applyFill="1" applyAlignment="1" applyProtection="1">
      <alignment horizontal="right"/>
      <protection hidden="1"/>
    </xf>
    <xf numFmtId="0" fontId="10" fillId="2" borderId="0" xfId="0" applyFont="1" applyFill="1" applyAlignment="1" applyProtection="1">
      <alignment horizontal="center"/>
      <protection hidden="1"/>
    </xf>
    <xf numFmtId="0" fontId="10" fillId="2" borderId="11" xfId="0" applyFont="1" applyFill="1" applyBorder="1" applyAlignment="1" applyProtection="1">
      <alignment horizontal="center"/>
      <protection hidden="1"/>
    </xf>
    <xf numFmtId="0" fontId="8" fillId="2" borderId="13" xfId="0" applyFont="1" applyFill="1" applyBorder="1" applyProtection="1">
      <protection hidden="1"/>
    </xf>
    <xf numFmtId="0" fontId="8" fillId="2" borderId="14" xfId="0" applyFont="1" applyFill="1" applyBorder="1" applyProtection="1">
      <protection hidden="1"/>
    </xf>
    <xf numFmtId="0" fontId="9" fillId="2" borderId="14" xfId="0" applyFont="1" applyFill="1" applyBorder="1" applyAlignment="1" applyProtection="1">
      <alignment horizontal="right"/>
      <protection hidden="1"/>
    </xf>
    <xf numFmtId="14" fontId="10" fillId="2" borderId="14" xfId="0" applyNumberFormat="1" applyFont="1" applyFill="1" applyBorder="1" applyAlignment="1" applyProtection="1">
      <alignment horizontal="center"/>
      <protection hidden="1"/>
    </xf>
    <xf numFmtId="14" fontId="10" fillId="2" borderId="15" xfId="0" applyNumberFormat="1" applyFont="1" applyFill="1" applyBorder="1" applyAlignment="1" applyProtection="1">
      <alignment horizontal="center"/>
      <protection hidden="1"/>
    </xf>
    <xf numFmtId="0" fontId="1" fillId="3" borderId="7" xfId="0" applyFont="1" applyFill="1" applyBorder="1" applyAlignment="1" applyProtection="1">
      <alignment horizontal="center"/>
      <protection hidden="1"/>
    </xf>
    <xf numFmtId="0" fontId="1" fillId="3" borderId="8" xfId="0" applyFont="1" applyFill="1" applyBorder="1" applyAlignment="1" applyProtection="1">
      <alignment horizontal="center"/>
      <protection hidden="1"/>
    </xf>
    <xf numFmtId="0" fontId="4" fillId="3" borderId="8" xfId="0" applyFont="1" applyFill="1" applyBorder="1" applyAlignment="1" applyProtection="1">
      <alignment horizontal="center"/>
      <protection hidden="1"/>
    </xf>
    <xf numFmtId="0" fontId="1" fillId="3" borderId="8" xfId="0" applyFont="1" applyFill="1" applyBorder="1" applyProtection="1">
      <protection hidden="1"/>
    </xf>
    <xf numFmtId="0" fontId="1" fillId="3" borderId="9" xfId="0" applyFont="1" applyFill="1" applyBorder="1" applyProtection="1">
      <protection hidden="1"/>
    </xf>
    <xf numFmtId="0" fontId="5" fillId="3" borderId="13" xfId="0" applyFont="1" applyFill="1" applyBorder="1" applyAlignment="1" applyProtection="1">
      <alignment horizontal="center"/>
      <protection hidden="1"/>
    </xf>
    <xf numFmtId="0" fontId="5" fillId="3" borderId="14" xfId="0" applyFont="1" applyFill="1" applyBorder="1" applyAlignment="1" applyProtection="1">
      <alignment horizontal="center"/>
      <protection hidden="1"/>
    </xf>
    <xf numFmtId="0" fontId="1" fillId="3" borderId="14" xfId="0" applyFont="1" applyFill="1" applyBorder="1" applyProtection="1">
      <protection hidden="1"/>
    </xf>
    <xf numFmtId="0" fontId="1" fillId="3" borderId="15" xfId="0" applyFont="1" applyFill="1" applyBorder="1" applyProtection="1">
      <protection hidden="1"/>
    </xf>
    <xf numFmtId="6" fontId="12" fillId="0" borderId="7" xfId="0" applyNumberFormat="1" applyFont="1" applyBorder="1" applyAlignment="1" applyProtection="1">
      <alignment horizontal="center"/>
      <protection hidden="1"/>
    </xf>
    <xf numFmtId="6" fontId="1" fillId="0" borderId="0" xfId="0" applyNumberFormat="1" applyFont="1" applyAlignment="1" applyProtection="1">
      <alignment horizontal="center"/>
      <protection hidden="1"/>
    </xf>
    <xf numFmtId="6" fontId="1" fillId="0" borderId="9" xfId="0" applyNumberFormat="1" applyFont="1" applyBorder="1" applyAlignment="1" applyProtection="1">
      <alignment horizontal="center"/>
      <protection hidden="1"/>
    </xf>
    <xf numFmtId="6" fontId="12" fillId="0" borderId="10" xfId="0" applyNumberFormat="1" applyFont="1" applyBorder="1" applyAlignment="1" applyProtection="1">
      <alignment horizontal="center"/>
      <protection hidden="1"/>
    </xf>
    <xf numFmtId="6" fontId="1" fillId="0" borderId="11" xfId="0" applyNumberFormat="1" applyFont="1" applyBorder="1" applyAlignment="1" applyProtection="1">
      <alignment horizontal="center"/>
      <protection hidden="1"/>
    </xf>
    <xf numFmtId="6" fontId="13" fillId="0" borderId="1" xfId="0" applyNumberFormat="1" applyFont="1" applyBorder="1" applyAlignment="1" applyProtection="1">
      <alignment horizontal="center"/>
      <protection hidden="1"/>
    </xf>
    <xf numFmtId="0" fontId="4" fillId="0" borderId="6" xfId="0" applyFont="1" applyBorder="1" applyAlignment="1" applyProtection="1">
      <alignment horizontal="right"/>
      <protection hidden="1"/>
    </xf>
    <xf numFmtId="6" fontId="4" fillId="0" borderId="6" xfId="0" applyNumberFormat="1" applyFont="1" applyBorder="1" applyAlignment="1" applyProtection="1">
      <alignment horizontal="center"/>
      <protection hidden="1"/>
    </xf>
    <xf numFmtId="6" fontId="4" fillId="0" borderId="2" xfId="0" applyNumberFormat="1" applyFont="1" applyBorder="1" applyAlignment="1" applyProtection="1">
      <alignment horizontal="center"/>
      <protection hidden="1"/>
    </xf>
    <xf numFmtId="6" fontId="12" fillId="0" borderId="0" xfId="0" applyNumberFormat="1" applyFont="1" applyAlignment="1" applyProtection="1">
      <alignment horizontal="center"/>
      <protection hidden="1"/>
    </xf>
    <xf numFmtId="0" fontId="4" fillId="0" borderId="6" xfId="0" applyFont="1" applyBorder="1" applyAlignment="1" applyProtection="1">
      <alignment horizontal="left"/>
      <protection hidden="1"/>
    </xf>
    <xf numFmtId="0" fontId="1" fillId="0" borderId="0" xfId="0" applyFont="1" applyAlignment="1" applyProtection="1">
      <alignment horizontal="left"/>
      <protection hidden="1"/>
    </xf>
    <xf numFmtId="0" fontId="4" fillId="0" borderId="0" xfId="0" applyFont="1" applyProtection="1">
      <protection hidden="1"/>
    </xf>
    <xf numFmtId="0" fontId="10" fillId="2" borderId="1" xfId="0" applyFont="1" applyFill="1" applyBorder="1" applyAlignment="1" applyProtection="1">
      <alignment horizontal="center"/>
      <protection hidden="1"/>
    </xf>
    <xf numFmtId="0" fontId="10" fillId="2" borderId="6" xfId="0" applyFont="1" applyFill="1" applyBorder="1" applyAlignment="1" applyProtection="1">
      <alignment horizontal="center"/>
      <protection hidden="1"/>
    </xf>
    <xf numFmtId="0" fontId="8" fillId="2" borderId="6" xfId="0" applyFont="1" applyFill="1" applyBorder="1" applyProtection="1">
      <protection hidden="1"/>
    </xf>
    <xf numFmtId="0" fontId="8" fillId="2" borderId="2" xfId="0" applyFont="1" applyFill="1" applyBorder="1" applyProtection="1">
      <protection hidden="1"/>
    </xf>
    <xf numFmtId="38" fontId="1" fillId="0" borderId="0" xfId="0" applyNumberFormat="1" applyFont="1" applyAlignment="1" applyProtection="1">
      <alignment horizontal="center"/>
      <protection hidden="1"/>
    </xf>
    <xf numFmtId="38" fontId="1" fillId="0" borderId="9" xfId="0" applyNumberFormat="1" applyFont="1" applyBorder="1" applyAlignment="1" applyProtection="1">
      <alignment horizontal="center"/>
      <protection hidden="1"/>
    </xf>
    <xf numFmtId="38" fontId="1" fillId="0" borderId="11" xfId="0" applyNumberFormat="1" applyFont="1" applyBorder="1" applyAlignment="1" applyProtection="1">
      <alignment horizontal="center"/>
      <protection hidden="1"/>
    </xf>
    <xf numFmtId="38" fontId="4" fillId="0" borderId="6" xfId="0" applyNumberFormat="1" applyFont="1" applyBorder="1" applyAlignment="1" applyProtection="1">
      <alignment horizontal="center"/>
      <protection hidden="1"/>
    </xf>
    <xf numFmtId="38" fontId="4" fillId="0" borderId="2" xfId="0" applyNumberFormat="1" applyFont="1" applyBorder="1" applyAlignment="1" applyProtection="1">
      <alignment horizontal="center"/>
      <protection hidden="1"/>
    </xf>
    <xf numFmtId="0" fontId="12" fillId="0" borderId="0" xfId="0" applyFont="1" applyAlignment="1" applyProtection="1">
      <alignment horizontal="center"/>
      <protection hidden="1"/>
    </xf>
    <xf numFmtId="10" fontId="12" fillId="0" borderId="0" xfId="1" applyNumberFormat="1" applyFont="1" applyAlignment="1" applyProtection="1">
      <alignment horizontal="center"/>
      <protection hidden="1"/>
    </xf>
    <xf numFmtId="6" fontId="3" fillId="0" borderId="7" xfId="0" applyNumberFormat="1" applyFont="1" applyBorder="1" applyAlignment="1" applyProtection="1">
      <alignment horizontal="center"/>
      <protection hidden="1"/>
    </xf>
    <xf numFmtId="6" fontId="1" fillId="0" borderId="8" xfId="0" applyNumberFormat="1" applyFont="1" applyBorder="1" applyAlignment="1" applyProtection="1">
      <alignment horizontal="center"/>
      <protection hidden="1"/>
    </xf>
    <xf numFmtId="6" fontId="3" fillId="0" borderId="10" xfId="0" applyNumberFormat="1" applyFont="1" applyBorder="1" applyAlignment="1" applyProtection="1">
      <alignment horizontal="center"/>
      <protection hidden="1"/>
    </xf>
    <xf numFmtId="6" fontId="7" fillId="0" borderId="10" xfId="0" applyNumberFormat="1" applyFont="1" applyBorder="1" applyAlignment="1" applyProtection="1">
      <alignment horizontal="center"/>
      <protection hidden="1"/>
    </xf>
    <xf numFmtId="0" fontId="4" fillId="3" borderId="12" xfId="0" applyFont="1" applyFill="1" applyBorder="1" applyAlignment="1" applyProtection="1">
      <alignment horizontal="right"/>
      <protection hidden="1"/>
    </xf>
    <xf numFmtId="6" fontId="11" fillId="0" borderId="1" xfId="0" applyNumberFormat="1" applyFont="1" applyBorder="1" applyAlignment="1" applyProtection="1">
      <alignment horizontal="center"/>
      <protection hidden="1"/>
    </xf>
    <xf numFmtId="10" fontId="3" fillId="0" borderId="3" xfId="1" applyNumberFormat="1" applyFont="1" applyBorder="1" applyAlignment="1" applyProtection="1">
      <alignment horizontal="center"/>
      <protection hidden="1"/>
    </xf>
    <xf numFmtId="10" fontId="3" fillId="0" borderId="4" xfId="1" applyNumberFormat="1" applyFont="1" applyBorder="1" applyAlignment="1" applyProtection="1">
      <alignment horizontal="center"/>
      <protection hidden="1"/>
    </xf>
    <xf numFmtId="166" fontId="3" fillId="0" borderId="5" xfId="0" applyNumberFormat="1" applyFont="1" applyBorder="1" applyAlignment="1" applyProtection="1">
      <alignment horizontal="center"/>
      <protection hidden="1"/>
    </xf>
    <xf numFmtId="0" fontId="1" fillId="3" borderId="3" xfId="0" applyFont="1" applyFill="1" applyBorder="1" applyProtection="1">
      <protection hidden="1"/>
    </xf>
    <xf numFmtId="0" fontId="1" fillId="0" borderId="11" xfId="0" applyFont="1" applyBorder="1" applyProtection="1">
      <protection hidden="1"/>
    </xf>
    <xf numFmtId="0" fontId="4" fillId="3" borderId="4" xfId="0" applyFont="1" applyFill="1" applyBorder="1" applyAlignment="1" applyProtection="1">
      <alignment horizontal="right"/>
      <protection hidden="1"/>
    </xf>
    <xf numFmtId="0" fontId="12" fillId="0" borderId="0" xfId="0" applyFont="1" applyProtection="1">
      <protection hidden="1"/>
    </xf>
    <xf numFmtId="14" fontId="12" fillId="0" borderId="0" xfId="0" applyNumberFormat="1" applyFont="1" applyProtection="1">
      <protection hidden="1"/>
    </xf>
    <xf numFmtId="6" fontId="12" fillId="0" borderId="0" xfId="0" applyNumberFormat="1" applyFont="1" applyProtection="1">
      <protection hidden="1"/>
    </xf>
  </cellXfs>
  <cellStyles count="3">
    <cellStyle name="Normal" xfId="0" builtinId="0"/>
    <cellStyle name="Normal 2 2 2" xfId="2" xr:uid="{2AA0A7A0-3518-4798-8C66-146D7B9040A5}"/>
    <cellStyle name="Percent" xfId="1" builtinId="5"/>
  </cellStyles>
  <dxfs count="0"/>
  <tableStyles count="1" defaultTableStyle="TableStyleMedium2" defaultPivotStyle="PivotStyleLight16">
    <tableStyle name="Invisible" pivot="0" table="0" count="0" xr9:uid="{FB7C3200-11BC-485A-BBC4-FE5F6151E63F}"/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Tenant</a:t>
            </a:r>
            <a:r>
              <a:rPr lang="en-US" baseline="0"/>
              <a:t> Cash Flow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Summary!$A$19</c:f>
              <c:strCache>
                <c:ptCount val="1"/>
                <c:pt idx="0">
                  <c:v>Annual Tenant Metrics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val>
            <c:numRef>
              <c:f>Summary!$B$19:$K$19</c:f>
              <c:numCache>
                <c:formatCode>"Year"\ 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68-485C-8EC3-0463EBBC569C}"/>
            </c:ext>
          </c:extLst>
        </c:ser>
        <c:ser>
          <c:idx val="1"/>
          <c:order val="1"/>
          <c:tx>
            <c:strRef>
              <c:f>Summary!$A$20</c:f>
              <c:strCache>
                <c:ptCount val="1"/>
                <c:pt idx="0">
                  <c:v>Average Occupancy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val>
            <c:numRef>
              <c:f>Summary!$B$20:$K$20</c:f>
              <c:numCache>
                <c:formatCode>0.00%</c:formatCode>
                <c:ptCount val="10"/>
                <c:pt idx="0">
                  <c:v>1</c:v>
                </c:pt>
                <c:pt idx="1">
                  <c:v>0.79166666666666652</c:v>
                </c:pt>
                <c:pt idx="2">
                  <c:v>0.93055555555555569</c:v>
                </c:pt>
                <c:pt idx="3">
                  <c:v>0.98958333333333337</c:v>
                </c:pt>
                <c:pt idx="4">
                  <c:v>0.99305555555555569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68-485C-8EC3-0463EBBC569C}"/>
            </c:ext>
          </c:extLst>
        </c:ser>
        <c:ser>
          <c:idx val="2"/>
          <c:order val="2"/>
          <c:tx>
            <c:strRef>
              <c:f>Summary!$A$21</c:f>
              <c:strCache>
                <c:ptCount val="1"/>
                <c:pt idx="0">
                  <c:v>% of Operating Expenses Reimbursed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val>
            <c:numRef>
              <c:f>Summary!$B$21:$K$21</c:f>
              <c:numCache>
                <c:formatCode>0.00%</c:formatCode>
                <c:ptCount val="10"/>
                <c:pt idx="0">
                  <c:v>1</c:v>
                </c:pt>
                <c:pt idx="1">
                  <c:v>0.80442204390289129</c:v>
                </c:pt>
                <c:pt idx="2">
                  <c:v>0.93435092424807842</c:v>
                </c:pt>
                <c:pt idx="3">
                  <c:v>0.98969503263319314</c:v>
                </c:pt>
                <c:pt idx="4">
                  <c:v>0.99308384547934614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68-485C-8EC3-0463EBBC569C}"/>
            </c:ext>
          </c:extLst>
        </c:ser>
        <c:ser>
          <c:idx val="3"/>
          <c:order val="3"/>
          <c:tx>
            <c:strRef>
              <c:f>Summary!$A$22</c:f>
              <c:strCache>
                <c:ptCount val="1"/>
                <c:pt idx="0">
                  <c:v>Net Operating Income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val>
            <c:numRef>
              <c:f>Summary!$B$22:$K$22</c:f>
              <c:numCache>
                <c:formatCode>"$"#,##0_);[Red]\("$"#,##0\)</c:formatCode>
                <c:ptCount val="10"/>
                <c:pt idx="0">
                  <c:v>840278.34881162131</c:v>
                </c:pt>
                <c:pt idx="1">
                  <c:v>610620.13321625057</c:v>
                </c:pt>
                <c:pt idx="2">
                  <c:v>478067.17068746453</c:v>
                </c:pt>
                <c:pt idx="3">
                  <c:v>811794.64160741656</c:v>
                </c:pt>
                <c:pt idx="4">
                  <c:v>873559.06099813618</c:v>
                </c:pt>
                <c:pt idx="5">
                  <c:v>922144.56240193488</c:v>
                </c:pt>
                <c:pt idx="6">
                  <c:v>947503.53786798823</c:v>
                </c:pt>
                <c:pt idx="7">
                  <c:v>978303.16625221306</c:v>
                </c:pt>
                <c:pt idx="8">
                  <c:v>1007652.2612397791</c:v>
                </c:pt>
                <c:pt idx="9">
                  <c:v>1037881.8290769721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68-485C-8EC3-0463EBBC569C}"/>
            </c:ext>
          </c:extLst>
        </c:ser>
        <c:ser>
          <c:idx val="4"/>
          <c:order val="4"/>
          <c:tx>
            <c:strRef>
              <c:f>Summary!$A$23</c:f>
              <c:strCache>
                <c:ptCount val="1"/>
                <c:pt idx="0">
                  <c:v>Tenant Improvements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val>
            <c:numRef>
              <c:f>Summary!$B$23:$K$23</c:f>
              <c:numCache>
                <c:formatCode>"$"#,##0_);[Red]\("$"#,##0\)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-175100</c:v>
                </c:pt>
                <c:pt idx="3">
                  <c:v>-40977.262499999997</c:v>
                </c:pt>
                <c:pt idx="4">
                  <c:v>-22791.553402499998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68-485C-8EC3-0463EBBC569C}"/>
            </c:ext>
          </c:extLst>
        </c:ser>
        <c:ser>
          <c:idx val="5"/>
          <c:order val="5"/>
          <c:tx>
            <c:strRef>
              <c:f>Summary!$A$24</c:f>
              <c:strCache>
                <c:ptCount val="1"/>
                <c:pt idx="0">
                  <c:v>Leasing Commissions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val>
            <c:numRef>
              <c:f>Summary!$B$24:$K$24</c:f>
              <c:numCache>
                <c:formatCode>"$"#,##0_);[Red]\("$"#,##0\)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-280148.04430746101</c:v>
                </c:pt>
                <c:pt idx="3">
                  <c:v>-32090.353273356068</c:v>
                </c:pt>
                <c:pt idx="4">
                  <c:v>-12183.614596741481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68-485C-8EC3-0463EBBC569C}"/>
            </c:ext>
          </c:extLst>
        </c:ser>
        <c:ser>
          <c:idx val="6"/>
          <c:order val="6"/>
          <c:tx>
            <c:strRef>
              <c:f>Summary!$A$25</c:f>
              <c:strCache>
                <c:ptCount val="1"/>
                <c:pt idx="0">
                  <c:v>Total Tenant Cash Flow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val>
            <c:numRef>
              <c:f>Summary!$B$25:$K$25</c:f>
              <c:numCache>
                <c:formatCode>"$"#,##0_);[Red]\("$"#,##0\)</c:formatCode>
                <c:ptCount val="10"/>
                <c:pt idx="0">
                  <c:v>833078.34881162131</c:v>
                </c:pt>
                <c:pt idx="1">
                  <c:v>603204.13321625057</c:v>
                </c:pt>
                <c:pt idx="2">
                  <c:v>15180.646380003469</c:v>
                </c:pt>
                <c:pt idx="3">
                  <c:v>730859.39143406064</c:v>
                </c:pt>
                <c:pt idx="4">
                  <c:v>830480.22956689459</c:v>
                </c:pt>
                <c:pt idx="5">
                  <c:v>913797.78906697489</c:v>
                </c:pt>
                <c:pt idx="6">
                  <c:v>938906.36133297929</c:v>
                </c:pt>
                <c:pt idx="7">
                  <c:v>969448.07442115399</c:v>
                </c:pt>
                <c:pt idx="8">
                  <c:v>998531.51665378781</c:v>
                </c:pt>
                <c:pt idx="9">
                  <c:v>1028487.4621534018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68-485C-8EC3-0463EBBC5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581352"/>
        <c:axId val="656509920"/>
      </c:areaChart>
      <c:catAx>
        <c:axId val="904581352"/>
        <c:scaling>
          <c:orientation val="minMax"/>
        </c:scaling>
        <c:delete val="0"/>
        <c:axPos val="b"/>
        <c:numFmt formatCode="&quot;Year&quot;\ 0" sourceLinked="0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509920"/>
        <c:crosses val="autoZero"/>
        <c:auto val="1"/>
        <c:lblAlgn val="ctr"/>
        <c:lblOffset val="100"/>
        <c:noMultiLvlLbl val="0"/>
      </c:catAx>
      <c:valAx>
        <c:axId val="65650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81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95250</xdr:rowOff>
    </xdr:from>
    <xdr:to>
      <xdr:col>12</xdr:col>
      <xdr:colOff>3810</xdr:colOff>
      <xdr:row>43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7D3BF6-0E0A-435D-874F-D91BB3EF3D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D42A-0F76-4843-BB2B-F71B42ABE80C}">
  <dimension ref="A1:N44"/>
  <sheetViews>
    <sheetView showGridLines="0" workbookViewId="0">
      <selection activeCell="P11" sqref="P11"/>
    </sheetView>
  </sheetViews>
  <sheetFormatPr defaultColWidth="8.85546875" defaultRowHeight="13.5" x14ac:dyDescent="0.25"/>
  <cols>
    <col min="1" max="1" width="31.28515625" style="1" bestFit="1" customWidth="1"/>
    <col min="2" max="2" width="11.85546875" style="1" bestFit="1" customWidth="1"/>
    <col min="3" max="3" width="10" style="1" bestFit="1" customWidth="1"/>
    <col min="4" max="4" width="10.5703125" style="1" bestFit="1" customWidth="1"/>
    <col min="5" max="5" width="23.7109375" style="1" bestFit="1" customWidth="1"/>
    <col min="6" max="6" width="10" style="1" bestFit="1" customWidth="1"/>
    <col min="7" max="7" width="12" style="1" bestFit="1" customWidth="1"/>
    <col min="8" max="8" width="14.7109375" style="1" bestFit="1" customWidth="1"/>
    <col min="9" max="9" width="11.85546875" style="1" bestFit="1" customWidth="1"/>
    <col min="10" max="10" width="11.5703125" style="1" bestFit="1" customWidth="1"/>
    <col min="11" max="11" width="27.85546875" style="1" bestFit="1" customWidth="1"/>
    <col min="12" max="12" width="15.28515625" style="1" bestFit="1" customWidth="1"/>
    <col min="13" max="13" width="8.85546875" style="1"/>
    <col min="14" max="14" width="15.5703125" style="1" bestFit="1" customWidth="1"/>
    <col min="15" max="16384" width="8.85546875" style="1"/>
  </cols>
  <sheetData>
    <row r="1" spans="1:14" x14ac:dyDescent="0.25">
      <c r="A1" s="3" t="s">
        <v>0</v>
      </c>
      <c r="B1" s="4"/>
      <c r="C1" s="5"/>
      <c r="D1" s="3" t="s">
        <v>9</v>
      </c>
      <c r="E1" s="6"/>
      <c r="F1" s="6"/>
      <c r="G1" s="6"/>
      <c r="H1" s="6"/>
      <c r="I1" s="4"/>
      <c r="J1" s="5"/>
      <c r="K1" s="3" t="s">
        <v>18</v>
      </c>
      <c r="L1" s="4"/>
      <c r="M1" s="5"/>
      <c r="N1" s="5"/>
    </row>
    <row r="2" spans="1:14" x14ac:dyDescent="0.25">
      <c r="A2" s="7" t="s">
        <v>1</v>
      </c>
      <c r="B2" s="8">
        <v>44561</v>
      </c>
      <c r="C2" s="5"/>
      <c r="D2" s="9" t="s">
        <v>10</v>
      </c>
      <c r="E2" s="10" t="s">
        <v>11</v>
      </c>
      <c r="F2" s="10" t="s">
        <v>12</v>
      </c>
      <c r="G2" s="10" t="s">
        <v>13</v>
      </c>
      <c r="H2" s="10" t="s">
        <v>14</v>
      </c>
      <c r="I2" s="11" t="s">
        <v>15</v>
      </c>
      <c r="J2" s="5"/>
      <c r="K2" s="7" t="s">
        <v>19</v>
      </c>
      <c r="L2" s="12" t="s">
        <v>121</v>
      </c>
      <c r="M2" s="5"/>
      <c r="N2" s="5"/>
    </row>
    <row r="3" spans="1:14" x14ac:dyDescent="0.25">
      <c r="A3" s="13" t="s">
        <v>2</v>
      </c>
      <c r="B3" s="14">
        <v>10</v>
      </c>
      <c r="C3" s="5"/>
      <c r="D3" s="15">
        <f>Leases!$A$3</f>
        <v>100</v>
      </c>
      <c r="E3" s="16" t="str">
        <f>INDEX(Leases!$B$3:$AN$162,MATCH(Summary!$D3,Leases!$A$3:$A$147,0),MATCH(Summary!E$2,Leases!$B$2:$AN$2,0))</f>
        <v>Starbucks</v>
      </c>
      <c r="F3" s="17">
        <f>INDEX(Leases!$B$3:$AN$162,MATCH(Summary!$D3,Leases!$A$3:$A$147,0),MATCH(Summary!F$2,Leases!$B$2:$AN$2,0))</f>
        <v>1000</v>
      </c>
      <c r="G3" s="18">
        <f>IFERROR(INDEX(Leases!$D$168:$D$324,MATCH(Summary!N3,Leases!$C$167:$C$324,0),1)*12/F3,0)</f>
        <v>33.874537000000004</v>
      </c>
      <c r="H3" s="16" t="str">
        <f>INDEX(Leases!$B$3:$AN$162,MATCH(Summary!$D3,Leases!$A$3:$A$147,0),MATCH(Summary!H$2,Leases!$B$2:$AN$2,0))</f>
        <v>NNN</v>
      </c>
      <c r="I3" s="19">
        <f>INDEX(Leases!$B$3:$AN$162,MATCH(Summary!$D3,Leases!$A$3:$A$147,0),MATCH(Summary!I$2,Leases!$B$2:$AN$2,0))</f>
        <v>46081</v>
      </c>
      <c r="J3" s="5"/>
      <c r="K3" s="13" t="s">
        <v>20</v>
      </c>
      <c r="L3" s="20">
        <f>INDEX(Leases!$A$167:$A$324,MATCH(Summary!$L$2,Leases!$C$167:$C$324,0)+MATCH(Summary!K3,Leases!$C$168:$C$179,0),1)</f>
        <v>333237.62197161029</v>
      </c>
      <c r="M3" s="5"/>
      <c r="N3" s="5" t="str">
        <f>D3&amp;" / "&amp;E3</f>
        <v>100 / Starbucks</v>
      </c>
    </row>
    <row r="4" spans="1:14" x14ac:dyDescent="0.25">
      <c r="A4" s="13" t="s">
        <v>3</v>
      </c>
      <c r="B4" s="21">
        <f>EOMONTH(B2,B3*12)</f>
        <v>48213</v>
      </c>
      <c r="C4" s="5"/>
      <c r="D4" s="22">
        <f>Leases!$A$19</f>
        <v>200</v>
      </c>
      <c r="E4" s="23" t="str">
        <f>INDEX(Leases!$B$3:$AN$162,MATCH(Summary!$D4,Leases!$A$3:$A$147,0),MATCH(Summary!E$2,Leases!$B$2:$AN$2,0))</f>
        <v>Apple Store</v>
      </c>
      <c r="F4" s="24">
        <f>INDEX(Leases!$B$3:$AN$162,MATCH(Summary!$D4,Leases!$A$3:$A$147,0),MATCH(Summary!F$2,Leases!$B$2:$AN$2,0))</f>
        <v>3000</v>
      </c>
      <c r="G4" s="25">
        <f>IFERROR(INDEX(Leases!$D$168:$D$324,MATCH(Summary!N4,Leases!$C$167:$C$324,0),1)*12/F4,0)</f>
        <v>35.937496303300009</v>
      </c>
      <c r="H4" s="23" t="str">
        <f>INDEX(Leases!$B$3:$AN$162,MATCH(Summary!$D4,Leases!$A$3:$A$147,0),MATCH(Summary!H$2,Leases!$B$2:$AN$2,0))</f>
        <v>NNN</v>
      </c>
      <c r="I4" s="26">
        <f>INDEX(Leases!$B$3:$AN$162,MATCH(Summary!$D4,Leases!$A$3:$A$147,0),MATCH(Summary!I$2,Leases!$B$2:$AN$2,0))</f>
        <v>45657</v>
      </c>
      <c r="J4" s="5"/>
      <c r="K4" s="13" t="s">
        <v>21</v>
      </c>
      <c r="L4" s="20">
        <f>INDEX(Leases!$A$167:$A$324,MATCH(Summary!$L$2,Leases!$C$167:$C$324,0)+MATCH(Summary!K4,Leases!$C$168:$C$179,0),1)</f>
        <v>0</v>
      </c>
      <c r="M4" s="5"/>
      <c r="N4" s="5" t="str">
        <f t="shared" ref="N4:N12" si="0">D4&amp;" / "&amp;E4</f>
        <v>200 / Apple Store</v>
      </c>
    </row>
    <row r="5" spans="1:14" x14ac:dyDescent="0.25">
      <c r="A5" s="13" t="s">
        <v>4</v>
      </c>
      <c r="B5" s="27">
        <f>COUNTIF(Leases!B3:B147,"&gt;"&amp;0)</f>
        <v>3</v>
      </c>
      <c r="C5" s="5"/>
      <c r="D5" s="22">
        <f>Leases!$A$35</f>
        <v>300</v>
      </c>
      <c r="E5" s="23" t="str">
        <f>INDEX(Leases!$B$3:$AN$162,MATCH(Summary!$D5,Leases!$A$3:$A$147,0),MATCH(Summary!E$2,Leases!$B$2:$AN$2,0))</f>
        <v>Trader Joe's</v>
      </c>
      <c r="F5" s="24">
        <f>INDEX(Leases!$B$3:$AN$162,MATCH(Summary!$D5,Leases!$A$3:$A$147,0),MATCH(Summary!F$2,Leases!$B$2:$AN$2,0))</f>
        <v>20000</v>
      </c>
      <c r="G5" s="25">
        <f>IFERROR(INDEX(Leases!$D$168:$D$324,MATCH(Summary!N5,Leases!$C$167:$C$324,0),1)*12/F5,0)</f>
        <v>34.627516599341007</v>
      </c>
      <c r="H5" s="23" t="str">
        <f>INDEX(Leases!$B$3:$AN$162,MATCH(Summary!$D5,Leases!$A$3:$A$147,0),MATCH(Summary!H$2,Leases!$B$2:$AN$2,0))</f>
        <v>NNN</v>
      </c>
      <c r="I5" s="26">
        <f>INDEX(Leases!$B$3:$AN$162,MATCH(Summary!$D5,Leases!$A$3:$A$147,0),MATCH(Summary!I$2,Leases!$B$2:$AN$2,0))</f>
        <v>45199</v>
      </c>
      <c r="J5" s="5"/>
      <c r="K5" s="13" t="s">
        <v>22</v>
      </c>
      <c r="L5" s="20">
        <f ca="1">INDEX(Leases!$A$167:$A$324,MATCH(Summary!$L$2,Leases!$C$167:$C$324,0)+MATCH(Summary!K5,Leases!$C$168:$C$179,0),1)</f>
        <v>136902.60691117489</v>
      </c>
      <c r="M5" s="5"/>
      <c r="N5" s="5" t="str">
        <f t="shared" si="0"/>
        <v>300 / Trader Joe's</v>
      </c>
    </row>
    <row r="6" spans="1:14" x14ac:dyDescent="0.25">
      <c r="A6" s="13" t="s">
        <v>5</v>
      </c>
      <c r="B6" s="28">
        <f>Leases!B338</f>
        <v>24000</v>
      </c>
      <c r="C6" s="5"/>
      <c r="D6" s="22">
        <f>Leases!$A$51</f>
        <v>400</v>
      </c>
      <c r="E6" s="23" t="str">
        <f>INDEX(Leases!$B$3:$AN$162,MATCH(Summary!$D6,Leases!$A$3:$A$147,0),MATCH(Summary!E$2,Leases!$B$2:$AN$2,0))</f>
        <v>Tenant #1</v>
      </c>
      <c r="F6" s="24">
        <f>INDEX(Leases!$B$3:$AN$162,MATCH(Summary!$D6,Leases!$A$3:$A$147,0),MATCH(Summary!F$2,Leases!$B$2:$AN$2,0))</f>
        <v>0</v>
      </c>
      <c r="G6" s="25">
        <f>IFERROR(INDEX(Leases!$D$168:$D$324,MATCH(Summary!N6,Leases!$C$167:$C$324,0),1)*12/F6,0)</f>
        <v>0</v>
      </c>
      <c r="H6" s="23" t="str">
        <f>INDEX(Leases!$B$3:$AN$162,MATCH(Summary!$D6,Leases!$A$3:$A$147,0),MATCH(Summary!H$2,Leases!$B$2:$AN$2,0))</f>
        <v>NNN</v>
      </c>
      <c r="I6" s="26">
        <f>INDEX(Leases!$B$3:$AN$162,MATCH(Summary!$D6,Leases!$A$3:$A$147,0),MATCH(Summary!I$2,Leases!$B$2:$AN$2,0))</f>
        <v>46446</v>
      </c>
      <c r="J6" s="5"/>
      <c r="K6" s="13" t="s">
        <v>23</v>
      </c>
      <c r="L6" s="20">
        <f>INDEX(Leases!$A$167:$A$324,MATCH(Summary!$L$2,Leases!$C$167:$C$324,0)+MATCH(Summary!K6,Leases!$C$168:$C$179,0),1)</f>
        <v>0</v>
      </c>
      <c r="M6" s="5"/>
      <c r="N6" s="5" t="str">
        <f t="shared" si="0"/>
        <v>400 / Tenant #1</v>
      </c>
    </row>
    <row r="7" spans="1:14" x14ac:dyDescent="0.25">
      <c r="A7" s="13" t="s">
        <v>6</v>
      </c>
      <c r="B7" s="29">
        <f>Leases!D339</f>
        <v>1</v>
      </c>
      <c r="C7" s="5"/>
      <c r="D7" s="22">
        <f>Leases!$A$67</f>
        <v>500</v>
      </c>
      <c r="E7" s="23" t="str">
        <f>INDEX(Leases!$B$3:$AN$162,MATCH(Summary!$D7,Leases!$A$3:$A$147,0),MATCH(Summary!E$2,Leases!$B$2:$AN$2,0))</f>
        <v>Tenant #1</v>
      </c>
      <c r="F7" s="24">
        <f>INDEX(Leases!$B$3:$AN$162,MATCH(Summary!$D7,Leases!$A$3:$A$147,0),MATCH(Summary!F$2,Leases!$B$2:$AN$2,0))</f>
        <v>0</v>
      </c>
      <c r="G7" s="25">
        <f>IFERROR(INDEX(Leases!$D$168:$D$324,MATCH(Summary!N7,Leases!$C$167:$C$324,0),1)*12/F7,0)</f>
        <v>0</v>
      </c>
      <c r="H7" s="23" t="str">
        <f>INDEX(Leases!$B$3:$AN$162,MATCH(Summary!$D7,Leases!$A$3:$A$147,0),MATCH(Summary!H$2,Leases!$B$2:$AN$2,0))</f>
        <v>NNN</v>
      </c>
      <c r="I7" s="26">
        <f>INDEX(Leases!$B$3:$AN$162,MATCH(Summary!$D7,Leases!$A$3:$A$147,0),MATCH(Summary!I$2,Leases!$B$2:$AN$2,0))</f>
        <v>46446</v>
      </c>
      <c r="J7" s="5"/>
      <c r="K7" s="13" t="s">
        <v>24</v>
      </c>
      <c r="L7" s="20">
        <f>INDEX(Leases!$A$167:$A$324,MATCH(Summary!$L$2,Leases!$C$167:$C$324,0)+MATCH(Summary!K7,Leases!$C$168:$C$179,0),1)</f>
        <v>0</v>
      </c>
      <c r="M7" s="5"/>
      <c r="N7" s="5" t="str">
        <f t="shared" si="0"/>
        <v>500 / Tenant #1</v>
      </c>
    </row>
    <row r="8" spans="1:14" x14ac:dyDescent="0.25">
      <c r="A8" s="13" t="s">
        <v>7</v>
      </c>
      <c r="B8" s="29">
        <f>AVERAGE(B20:L20)</f>
        <v>0.97048611111111105</v>
      </c>
      <c r="C8" s="5"/>
      <c r="D8" s="22">
        <f>Leases!$A$83</f>
        <v>600</v>
      </c>
      <c r="E8" s="23" t="str">
        <f>INDEX(Leases!$B$3:$AN$162,MATCH(Summary!$D8,Leases!$A$3:$A$147,0),MATCH(Summary!E$2,Leases!$B$2:$AN$2,0))</f>
        <v>Tenant #1</v>
      </c>
      <c r="F8" s="24">
        <f>INDEX(Leases!$B$3:$AN$162,MATCH(Summary!$D8,Leases!$A$3:$A$147,0),MATCH(Summary!F$2,Leases!$B$2:$AN$2,0))</f>
        <v>0</v>
      </c>
      <c r="G8" s="25">
        <f>IFERROR(INDEX(Leases!$D$168:$D$324,MATCH(Summary!N8,Leases!$C$167:$C$324,0),1)*12/F8,0)</f>
        <v>0</v>
      </c>
      <c r="H8" s="23" t="str">
        <f>INDEX(Leases!$B$3:$AN$162,MATCH(Summary!$D8,Leases!$A$3:$A$147,0),MATCH(Summary!H$2,Leases!$B$2:$AN$2,0))</f>
        <v>NNN</v>
      </c>
      <c r="I8" s="26">
        <f>INDEX(Leases!$B$3:$AN$162,MATCH(Summary!$D8,Leases!$A$3:$A$147,0),MATCH(Summary!I$2,Leases!$B$2:$AN$2,0))</f>
        <v>46446</v>
      </c>
      <c r="J8" s="5"/>
      <c r="K8" s="13" t="s">
        <v>25</v>
      </c>
      <c r="L8" s="20">
        <f>INDEX(Leases!$A$167:$A$324,MATCH(Summary!$L$2,Leases!$C$167:$C$324,0)+MATCH(Summary!K8,Leases!$C$168:$C$179,0),1)</f>
        <v>0</v>
      </c>
      <c r="M8" s="5"/>
      <c r="N8" s="5" t="str">
        <f t="shared" si="0"/>
        <v>600 / Tenant #1</v>
      </c>
    </row>
    <row r="9" spans="1:14" x14ac:dyDescent="0.25">
      <c r="A9" s="30" t="s">
        <v>8</v>
      </c>
      <c r="B9" s="31">
        <f>YEARFRAC(B2,I13,1)</f>
        <v>2.0041067761806981</v>
      </c>
      <c r="C9" s="5"/>
      <c r="D9" s="22">
        <f>Leases!$A$99</f>
        <v>700</v>
      </c>
      <c r="E9" s="23" t="str">
        <f>INDEX(Leases!$B$3:$AN$162,MATCH(Summary!$D9,Leases!$A$3:$A$147,0),MATCH(Summary!E$2,Leases!$B$2:$AN$2,0))</f>
        <v>Tenant #1</v>
      </c>
      <c r="F9" s="24">
        <f>INDEX(Leases!$B$3:$AN$162,MATCH(Summary!$D9,Leases!$A$3:$A$147,0),MATCH(Summary!F$2,Leases!$B$2:$AN$2,0))</f>
        <v>0</v>
      </c>
      <c r="G9" s="25">
        <f>IFERROR(INDEX(Leases!$D$168:$D$324,MATCH(Summary!N9,Leases!$C$167:$C$324,0),1)*12/F9,0)</f>
        <v>0</v>
      </c>
      <c r="H9" s="23" t="str">
        <f>INDEX(Leases!$B$3:$AN$162,MATCH(Summary!$D9,Leases!$A$3:$A$147,0),MATCH(Summary!H$2,Leases!$B$2:$AN$2,0))</f>
        <v>NNN</v>
      </c>
      <c r="I9" s="26">
        <f>INDEX(Leases!$B$3:$AN$162,MATCH(Summary!$D9,Leases!$A$3:$A$147,0),MATCH(Summary!I$2,Leases!$B$2:$AN$2,0))</f>
        <v>46446</v>
      </c>
      <c r="J9" s="5"/>
      <c r="K9" s="3" t="s">
        <v>26</v>
      </c>
      <c r="L9" s="4"/>
      <c r="M9" s="5"/>
      <c r="N9" s="5" t="str">
        <f t="shared" si="0"/>
        <v>700 / Tenant #1</v>
      </c>
    </row>
    <row r="10" spans="1:14" x14ac:dyDescent="0.25">
      <c r="A10" s="5"/>
      <c r="B10" s="5"/>
      <c r="C10" s="5"/>
      <c r="D10" s="22">
        <f>Leases!$A$115</f>
        <v>800</v>
      </c>
      <c r="E10" s="23" t="str">
        <f>INDEX(Leases!$B$3:$AN$162,MATCH(Summary!$D10,Leases!$A$3:$A$147,0),MATCH(Summary!E$2,Leases!$B$2:$AN$2,0))</f>
        <v>Tenant #1</v>
      </c>
      <c r="F10" s="24">
        <f>INDEX(Leases!$B$3:$AN$162,MATCH(Summary!$D10,Leases!$A$3:$A$147,0),MATCH(Summary!F$2,Leases!$B$2:$AN$2,0))</f>
        <v>0</v>
      </c>
      <c r="G10" s="25">
        <f>IFERROR(INDEX(Leases!$D$168:$D$324,MATCH(Summary!N10,Leases!$C$167:$C$324,0),1)*12/F10,0)</f>
        <v>0</v>
      </c>
      <c r="H10" s="23" t="str">
        <f>INDEX(Leases!$B$3:$AN$162,MATCH(Summary!$D10,Leases!$A$3:$A$147,0),MATCH(Summary!H$2,Leases!$B$2:$AN$2,0))</f>
        <v>NNN</v>
      </c>
      <c r="I10" s="26">
        <f>INDEX(Leases!$B$3:$AN$162,MATCH(Summary!$D10,Leases!$A$3:$A$147,0),MATCH(Summary!I$2,Leases!$B$2:$AN$2,0))</f>
        <v>46446</v>
      </c>
      <c r="J10" s="5"/>
      <c r="K10" s="7" t="s">
        <v>27</v>
      </c>
      <c r="L10" s="32">
        <f>INDEX(Leases!$A$167:$A$324,MATCH(Summary!$L$2,Leases!$C$167:$C$324,0)+MATCH(Summary!K10,Leases!$C$168:$C$179,0),1)</f>
        <v>825832.29915942764</v>
      </c>
      <c r="M10" s="5"/>
      <c r="N10" s="5" t="str">
        <f t="shared" si="0"/>
        <v>800 / Tenant #1</v>
      </c>
    </row>
    <row r="11" spans="1:14" x14ac:dyDescent="0.25">
      <c r="A11" s="33" t="s">
        <v>32</v>
      </c>
      <c r="B11" s="34"/>
      <c r="C11" s="5"/>
      <c r="D11" s="22">
        <f>Leases!$A$131</f>
        <v>900</v>
      </c>
      <c r="E11" s="23" t="str">
        <f>INDEX(Leases!$B$3:$AN$162,MATCH(Summary!$D11,Leases!$A$3:$A$147,0),MATCH(Summary!E$2,Leases!$B$2:$AN$2,0))</f>
        <v>Tenant #1</v>
      </c>
      <c r="F11" s="24">
        <f>INDEX(Leases!$B$3:$AN$162,MATCH(Summary!$D11,Leases!$A$3:$A$147,0),MATCH(Summary!F$2,Leases!$B$2:$AN$2,0))</f>
        <v>0</v>
      </c>
      <c r="G11" s="25">
        <f>IFERROR(INDEX(Leases!$D$168:$D$324,MATCH(Summary!N11,Leases!$C$167:$C$324,0),1)*12/F11,0)</f>
        <v>0</v>
      </c>
      <c r="H11" s="23" t="str">
        <f>INDEX(Leases!$B$3:$AN$162,MATCH(Summary!$D11,Leases!$A$3:$A$147,0),MATCH(Summary!H$2,Leases!$B$2:$AN$2,0))</f>
        <v>NNN</v>
      </c>
      <c r="I11" s="26">
        <f>INDEX(Leases!$B$3:$AN$162,MATCH(Summary!$D11,Leases!$A$3:$A$147,0),MATCH(Summary!I$2,Leases!$B$2:$AN$2,0))</f>
        <v>46446</v>
      </c>
      <c r="J11" s="5"/>
      <c r="K11" s="13" t="s">
        <v>28</v>
      </c>
      <c r="L11" s="20">
        <f>INDEX(Leases!$A$167:$A$324,MATCH(Summary!$L$2,Leases!$C$167:$C$324,0)+MATCH(Summary!K11,Leases!$C$168:$C$179,0),1)</f>
        <v>-45416.465937499997</v>
      </c>
      <c r="M11" s="5"/>
      <c r="N11" s="5" t="str">
        <f t="shared" si="0"/>
        <v>900 / Tenant #1</v>
      </c>
    </row>
    <row r="12" spans="1:14" x14ac:dyDescent="0.25">
      <c r="A12" s="7" t="s">
        <v>33</v>
      </c>
      <c r="B12" s="35">
        <f ca="1">'Annual CF'!A33</f>
        <v>7861973.9530371288</v>
      </c>
      <c r="C12" s="5"/>
      <c r="D12" s="22">
        <f>Leases!$A$147</f>
        <v>1000</v>
      </c>
      <c r="E12" s="23" t="str">
        <f>INDEX(Leases!$B$3:$AN$162,MATCH(Summary!$D12,Leases!$A$3:$A$147,0),MATCH(Summary!E$2,Leases!$B$2:$AN$2,0))</f>
        <v>Tenant #1</v>
      </c>
      <c r="F12" s="24">
        <f>INDEX(Leases!$B$3:$AN$162,MATCH(Summary!$D12,Leases!$A$3:$A$147,0),MATCH(Summary!F$2,Leases!$B$2:$AN$2,0))</f>
        <v>0</v>
      </c>
      <c r="G12" s="25">
        <f>IFERROR(INDEX(Leases!$D$168:$D$324,MATCH(Summary!N12,Leases!$C$167:$C$324,0),1)*12/F12,0)</f>
        <v>0</v>
      </c>
      <c r="H12" s="23" t="str">
        <f>INDEX(Leases!$B$3:$AN$162,MATCH(Summary!$D12,Leases!$A$3:$A$147,0),MATCH(Summary!H$2,Leases!$B$2:$AN$2,0))</f>
        <v>NNN</v>
      </c>
      <c r="I12" s="26">
        <f>INDEX(Leases!$B$3:$AN$162,MATCH(Summary!$D12,Leases!$A$3:$A$147,0),MATCH(Summary!I$2,Leases!$B$2:$AN$2,0))</f>
        <v>46446</v>
      </c>
      <c r="J12" s="5"/>
      <c r="K12" s="13" t="s">
        <v>29</v>
      </c>
      <c r="L12" s="20">
        <f ca="1">INDEX(Leases!$A$167:$A$324,MATCH(Summary!$L$2,Leases!$C$167:$C$324,0)+MATCH(Summary!K12,Leases!$C$168:$C$179,0),1)</f>
        <v>372058.22035464185</v>
      </c>
      <c r="M12" s="5"/>
      <c r="N12" s="5" t="str">
        <f t="shared" si="0"/>
        <v>1000 / Tenant #1</v>
      </c>
    </row>
    <row r="13" spans="1:14" x14ac:dyDescent="0.25">
      <c r="A13" s="13" t="s">
        <v>34</v>
      </c>
      <c r="B13" s="36">
        <v>0.1</v>
      </c>
      <c r="C13" s="5"/>
      <c r="D13" s="37"/>
      <c r="E13" s="38" t="s">
        <v>17</v>
      </c>
      <c r="F13" s="39">
        <f>SUM(F3:F12)</f>
        <v>24000</v>
      </c>
      <c r="G13" s="40">
        <f>IFERROR(SUMPRODUCT(F3:F12,G3:G12)/F13,0)</f>
        <v>34.759889912363334</v>
      </c>
      <c r="H13" s="41"/>
      <c r="I13" s="42">
        <f>SUMPRODUCT(F3:F12,I3:I12)/F13</f>
        <v>45293</v>
      </c>
      <c r="J13" s="5"/>
      <c r="K13" s="13" t="s">
        <v>30</v>
      </c>
      <c r="L13" s="20">
        <f>INDEX(Leases!$A$167:$A$324,MATCH(Summary!$L$2,Leases!$C$167:$C$324,0)+MATCH(Summary!K13,Leases!$C$168:$C$179,0),1)</f>
        <v>-40977.262499999997</v>
      </c>
      <c r="M13" s="5"/>
      <c r="N13" s="5"/>
    </row>
    <row r="14" spans="1:14" x14ac:dyDescent="0.25">
      <c r="A14" s="30" t="s">
        <v>35</v>
      </c>
      <c r="B14" s="43">
        <f ca="1">XNPV(B13,'Monthly CF'!B37:ED37,'Monthly CF'!B36:ED36)</f>
        <v>4736930.7600263786</v>
      </c>
      <c r="C14" s="5"/>
      <c r="D14" s="23"/>
      <c r="E14" s="23"/>
      <c r="F14" s="23"/>
      <c r="G14" s="23"/>
      <c r="H14" s="23"/>
      <c r="I14" s="23"/>
      <c r="J14" s="5"/>
      <c r="K14" s="30" t="s">
        <v>31</v>
      </c>
      <c r="L14" s="44">
        <f>INDEX(Leases!$A$167:$A$324,MATCH(Summary!$L$2,Leases!$C$167:$C$324,0)+MATCH(Summary!K14,Leases!$C$168:$C$179,0),1)</f>
        <v>-32090.353273356068</v>
      </c>
      <c r="M14" s="5"/>
      <c r="N14" s="5"/>
    </row>
    <row r="15" spans="1:14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45"/>
      <c r="L15" s="46"/>
      <c r="M15" s="5"/>
      <c r="N15" s="5"/>
    </row>
    <row r="16" spans="1:14" x14ac:dyDescent="0.25">
      <c r="A16" s="47" t="s">
        <v>36</v>
      </c>
      <c r="B16" s="48">
        <v>1</v>
      </c>
      <c r="C16" s="48">
        <f>B16+1</f>
        <v>2</v>
      </c>
      <c r="D16" s="48">
        <f t="shared" ref="D16:L16" si="1">C16+1</f>
        <v>3</v>
      </c>
      <c r="E16" s="48">
        <f t="shared" si="1"/>
        <v>4</v>
      </c>
      <c r="F16" s="48">
        <f t="shared" si="1"/>
        <v>5</v>
      </c>
      <c r="G16" s="48">
        <f t="shared" si="1"/>
        <v>6</v>
      </c>
      <c r="H16" s="48">
        <f t="shared" si="1"/>
        <v>7</v>
      </c>
      <c r="I16" s="48">
        <f t="shared" si="1"/>
        <v>8</v>
      </c>
      <c r="J16" s="48">
        <f t="shared" si="1"/>
        <v>9</v>
      </c>
      <c r="K16" s="48">
        <f t="shared" si="1"/>
        <v>10</v>
      </c>
      <c r="L16" s="49">
        <f t="shared" si="1"/>
        <v>11</v>
      </c>
      <c r="M16" s="5"/>
      <c r="N16" s="5"/>
    </row>
    <row r="17" spans="1:14" x14ac:dyDescent="0.25">
      <c r="A17" s="50" t="s">
        <v>37</v>
      </c>
      <c r="B17" s="51">
        <v>0</v>
      </c>
      <c r="C17" s="51">
        <v>0</v>
      </c>
      <c r="D17" s="51">
        <v>0</v>
      </c>
      <c r="E17" s="51">
        <v>0</v>
      </c>
      <c r="F17" s="51">
        <v>0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"/>
      <c r="N17" s="5"/>
    </row>
    <row r="18" spans="1:14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47" t="s">
        <v>38</v>
      </c>
      <c r="B19" s="48">
        <f>IF(B16&lt;=$B$3,B16,"")</f>
        <v>1</v>
      </c>
      <c r="C19" s="48">
        <f t="shared" ref="C19:L19" si="2">IF(C16&lt;=$B$3,C16,"")</f>
        <v>2</v>
      </c>
      <c r="D19" s="48">
        <f t="shared" si="2"/>
        <v>3</v>
      </c>
      <c r="E19" s="48">
        <f t="shared" si="2"/>
        <v>4</v>
      </c>
      <c r="F19" s="48">
        <f t="shared" si="2"/>
        <v>5</v>
      </c>
      <c r="G19" s="48">
        <f t="shared" si="2"/>
        <v>6</v>
      </c>
      <c r="H19" s="48">
        <f t="shared" si="2"/>
        <v>7</v>
      </c>
      <c r="I19" s="48">
        <f t="shared" si="2"/>
        <v>8</v>
      </c>
      <c r="J19" s="48">
        <f t="shared" si="2"/>
        <v>9</v>
      </c>
      <c r="K19" s="48">
        <f t="shared" si="2"/>
        <v>10</v>
      </c>
      <c r="L19" s="49" t="str">
        <f t="shared" si="2"/>
        <v/>
      </c>
      <c r="M19" s="5"/>
      <c r="N19" s="5"/>
    </row>
    <row r="20" spans="1:14" x14ac:dyDescent="0.25">
      <c r="A20" s="7" t="s">
        <v>39</v>
      </c>
      <c r="B20" s="52">
        <f>IFERROR(AVERAGEIF(Leases!$D$163:$NK$163,Summary!B19,Leases!$D$339:$NK$339),"")</f>
        <v>1</v>
      </c>
      <c r="C20" s="52">
        <f>IFERROR(AVERAGEIF(Leases!$D$163:$NK$163,Summary!C19,Leases!$D$339:$NK$339),"")</f>
        <v>0.79166666666666652</v>
      </c>
      <c r="D20" s="52">
        <f>IFERROR(AVERAGEIF(Leases!$D$163:$NK$163,Summary!D19,Leases!$D$339:$NK$339),"")</f>
        <v>0.93055555555555569</v>
      </c>
      <c r="E20" s="52">
        <f>IFERROR(AVERAGEIF(Leases!$D$163:$NK$163,Summary!E19,Leases!$D$339:$NK$339),"")</f>
        <v>0.98958333333333337</v>
      </c>
      <c r="F20" s="52">
        <f>IFERROR(AVERAGEIF(Leases!$D$163:$NK$163,Summary!F19,Leases!$D$339:$NK$339),"")</f>
        <v>0.99305555555555569</v>
      </c>
      <c r="G20" s="52">
        <f>IFERROR(AVERAGEIF(Leases!$D$163:$NK$163,Summary!G19,Leases!$D$339:$NK$339),"")</f>
        <v>1</v>
      </c>
      <c r="H20" s="52">
        <f>IFERROR(AVERAGEIF(Leases!$D$163:$NK$163,Summary!H19,Leases!$D$339:$NK$339),"")</f>
        <v>1</v>
      </c>
      <c r="I20" s="52">
        <f>IFERROR(AVERAGEIF(Leases!$D$163:$NK$163,Summary!I19,Leases!$D$339:$NK$339),"")</f>
        <v>1</v>
      </c>
      <c r="J20" s="52">
        <f>IFERROR(AVERAGEIF(Leases!$D$163:$NK$163,Summary!J19,Leases!$D$339:$NK$339),"")</f>
        <v>1</v>
      </c>
      <c r="K20" s="52">
        <f>IFERROR(AVERAGEIF(Leases!$D$163:$NK$163,Summary!K19,Leases!$D$339:$NK$339),"")</f>
        <v>1</v>
      </c>
      <c r="L20" s="52" t="str">
        <f>IFERROR(AVERAGEIF(Leases!$D$163:$NK$163,Summary!L19,Leases!$D$339:$NK$339),"")</f>
        <v/>
      </c>
      <c r="M20" s="5"/>
      <c r="N20" s="5"/>
    </row>
    <row r="21" spans="1:14" x14ac:dyDescent="0.25">
      <c r="A21" s="13" t="s">
        <v>40</v>
      </c>
      <c r="B21" s="52">
        <f ca="1">IFERROR('Annual CF'!C11/-'Annual CF'!C23,"")</f>
        <v>1</v>
      </c>
      <c r="C21" s="52">
        <f ca="1">IFERROR('Annual CF'!D11/-'Annual CF'!D23,"")</f>
        <v>0.80442204390289129</v>
      </c>
      <c r="D21" s="52">
        <f ca="1">IFERROR('Annual CF'!E11/-'Annual CF'!E23,"")</f>
        <v>0.93435092424807842</v>
      </c>
      <c r="E21" s="52">
        <f ca="1">IFERROR('Annual CF'!F11/-'Annual CF'!F23,"")</f>
        <v>0.98969503263319314</v>
      </c>
      <c r="F21" s="52">
        <f ca="1">IFERROR('Annual CF'!G11/-'Annual CF'!G23,"")</f>
        <v>0.99308384547934614</v>
      </c>
      <c r="G21" s="52">
        <f ca="1">IFERROR('Annual CF'!H11/-'Annual CF'!H23,"")</f>
        <v>1</v>
      </c>
      <c r="H21" s="52">
        <f ca="1">IFERROR('Annual CF'!I11/-'Annual CF'!I23,"")</f>
        <v>1</v>
      </c>
      <c r="I21" s="52">
        <f ca="1">IFERROR('Annual CF'!J11/-'Annual CF'!J23,"")</f>
        <v>1</v>
      </c>
      <c r="J21" s="52">
        <f ca="1">IFERROR('Annual CF'!K11/-'Annual CF'!K23,"")</f>
        <v>1</v>
      </c>
      <c r="K21" s="52">
        <f ca="1">IFERROR('Annual CF'!L11/-'Annual CF'!L23,"")</f>
        <v>1</v>
      </c>
      <c r="L21" s="52" t="str">
        <f>IFERROR('Annual CF'!M11/-'Annual CF'!M23,"")</f>
        <v/>
      </c>
      <c r="M21" s="5"/>
      <c r="N21" s="5"/>
    </row>
    <row r="22" spans="1:14" x14ac:dyDescent="0.25">
      <c r="A22" s="13" t="s">
        <v>41</v>
      </c>
      <c r="B22" s="53">
        <f ca="1">IF(B$19&gt;$B$3,"",INDEX('Annual CF'!$C$5:$L$33,MATCH(Summary!$A22,'Annual CF'!$B$5:$B$33,0),Summary!B$19))</f>
        <v>840278.34881162131</v>
      </c>
      <c r="C22" s="53">
        <f ca="1">IF(C$19&gt;$B$3,"",INDEX('Annual CF'!$C$5:$L$33,MATCH(Summary!$A22,'Annual CF'!$B$5:$B$33,0),Summary!C$19))</f>
        <v>610620.13321625057</v>
      </c>
      <c r="D22" s="53">
        <f ca="1">IF(D$19&gt;$B$3,"",INDEX('Annual CF'!$C$5:$L$33,MATCH(Summary!$A22,'Annual CF'!$B$5:$B$33,0),Summary!D$19))</f>
        <v>478067.17068746453</v>
      </c>
      <c r="E22" s="53">
        <f ca="1">IF(E$19&gt;$B$3,"",INDEX('Annual CF'!$C$5:$L$33,MATCH(Summary!$A22,'Annual CF'!$B$5:$B$33,0),Summary!E$19))</f>
        <v>811794.64160741656</v>
      </c>
      <c r="F22" s="53">
        <f ca="1">IF(F$19&gt;$B$3,"",INDEX('Annual CF'!$C$5:$L$33,MATCH(Summary!$A22,'Annual CF'!$B$5:$B$33,0),Summary!F$19))</f>
        <v>873559.06099813618</v>
      </c>
      <c r="G22" s="53">
        <f ca="1">IF(G$19&gt;$B$3,"",INDEX('Annual CF'!$C$5:$L$33,MATCH(Summary!$A22,'Annual CF'!$B$5:$B$33,0),Summary!G$19))</f>
        <v>922144.56240193488</v>
      </c>
      <c r="H22" s="53">
        <f ca="1">IF(H$19&gt;$B$3,"",INDEX('Annual CF'!$C$5:$L$33,MATCH(Summary!$A22,'Annual CF'!$B$5:$B$33,0),Summary!H$19))</f>
        <v>947503.53786798823</v>
      </c>
      <c r="I22" s="53">
        <f ca="1">IF(I$19&gt;$B$3,"",INDEX('Annual CF'!$C$5:$L$33,MATCH(Summary!$A22,'Annual CF'!$B$5:$B$33,0),Summary!I$19))</f>
        <v>978303.16625221306</v>
      </c>
      <c r="J22" s="53">
        <f ca="1">IF(J$19&gt;$B$3,"",INDEX('Annual CF'!$C$5:$L$33,MATCH(Summary!$A22,'Annual CF'!$B$5:$B$33,0),Summary!J$19))</f>
        <v>1007652.2612397791</v>
      </c>
      <c r="K22" s="53">
        <f ca="1">IF(K$19&gt;$B$3,"",INDEX('Annual CF'!$C$5:$L$33,MATCH(Summary!$A22,'Annual CF'!$B$5:$B$33,0),Summary!K$19))</f>
        <v>1037881.8290769721</v>
      </c>
      <c r="L22" s="53" t="str">
        <f>IF(L$19&gt;$B$3,"",INDEX('Annual CF'!$C$5:$L$33,MATCH(Summary!$A22,'Annual CF'!$B$5:$B$33,0),Summary!L$19))</f>
        <v/>
      </c>
      <c r="M22" s="5"/>
      <c r="N22" s="5"/>
    </row>
    <row r="23" spans="1:14" x14ac:dyDescent="0.25">
      <c r="A23" s="13" t="s">
        <v>42</v>
      </c>
      <c r="B23" s="53">
        <f>IF(B$19&gt;$B$3,"",INDEX('Annual CF'!$C$5:$L$33,MATCH(Summary!$A23,'Annual CF'!$B$5:$B$33,0),Summary!B$19))</f>
        <v>0</v>
      </c>
      <c r="C23" s="53">
        <f>IF(C$19&gt;$B$3,"",INDEX('Annual CF'!$C$5:$L$33,MATCH(Summary!$A23,'Annual CF'!$B$5:$B$33,0),Summary!C$19))</f>
        <v>0</v>
      </c>
      <c r="D23" s="53">
        <f>IF(D$19&gt;$B$3,"",INDEX('Annual CF'!$C$5:$L$33,MATCH(Summary!$A23,'Annual CF'!$B$5:$B$33,0),Summary!D$19))</f>
        <v>-175100</v>
      </c>
      <c r="E23" s="53">
        <f>IF(E$19&gt;$B$3,"",INDEX('Annual CF'!$C$5:$L$33,MATCH(Summary!$A23,'Annual CF'!$B$5:$B$33,0),Summary!E$19))</f>
        <v>-40977.262499999997</v>
      </c>
      <c r="F23" s="53">
        <f>IF(F$19&gt;$B$3,"",INDEX('Annual CF'!$C$5:$L$33,MATCH(Summary!$A23,'Annual CF'!$B$5:$B$33,0),Summary!F$19))</f>
        <v>-22791.553402499998</v>
      </c>
      <c r="G23" s="53">
        <f>IF(G$19&gt;$B$3,"",INDEX('Annual CF'!$C$5:$L$33,MATCH(Summary!$A23,'Annual CF'!$B$5:$B$33,0),Summary!G$19))</f>
        <v>0</v>
      </c>
      <c r="H23" s="53">
        <f>IF(H$19&gt;$B$3,"",INDEX('Annual CF'!$C$5:$L$33,MATCH(Summary!$A23,'Annual CF'!$B$5:$B$33,0),Summary!H$19))</f>
        <v>0</v>
      </c>
      <c r="I23" s="53">
        <f>IF(I$19&gt;$B$3,"",INDEX('Annual CF'!$C$5:$L$33,MATCH(Summary!$A23,'Annual CF'!$B$5:$B$33,0),Summary!I$19))</f>
        <v>0</v>
      </c>
      <c r="J23" s="53">
        <f>IF(J$19&gt;$B$3,"",INDEX('Annual CF'!$C$5:$L$33,MATCH(Summary!$A23,'Annual CF'!$B$5:$B$33,0),Summary!J$19))</f>
        <v>0</v>
      </c>
      <c r="K23" s="53">
        <f>IF(K$19&gt;$B$3,"",INDEX('Annual CF'!$C$5:$L$33,MATCH(Summary!$A23,'Annual CF'!$B$5:$B$33,0),Summary!K$19))</f>
        <v>0</v>
      </c>
      <c r="L23" s="53" t="str">
        <f>IF(L$19&gt;$B$3,"",INDEX('Annual CF'!$C$5:$L$33,MATCH(Summary!$A23,'Annual CF'!$B$5:$B$33,0),Summary!L$19))</f>
        <v/>
      </c>
      <c r="M23" s="5"/>
      <c r="N23" s="5"/>
    </row>
    <row r="24" spans="1:14" x14ac:dyDescent="0.25">
      <c r="A24" s="13" t="s">
        <v>43</v>
      </c>
      <c r="B24" s="53">
        <f>IF(B$19&gt;$B$3,"",INDEX('Annual CF'!$C$5:$L$33,MATCH(Summary!$A24,'Annual CF'!$B$5:$B$33,0),Summary!B$19))</f>
        <v>0</v>
      </c>
      <c r="C24" s="53">
        <f>IF(C$19&gt;$B$3,"",INDEX('Annual CF'!$C$5:$L$33,MATCH(Summary!$A24,'Annual CF'!$B$5:$B$33,0),Summary!C$19))</f>
        <v>0</v>
      </c>
      <c r="D24" s="53">
        <f>IF(D$19&gt;$B$3,"",INDEX('Annual CF'!$C$5:$L$33,MATCH(Summary!$A24,'Annual CF'!$B$5:$B$33,0),Summary!D$19))</f>
        <v>-280148.04430746101</v>
      </c>
      <c r="E24" s="53">
        <f>IF(E$19&gt;$B$3,"",INDEX('Annual CF'!$C$5:$L$33,MATCH(Summary!$A24,'Annual CF'!$B$5:$B$33,0),Summary!E$19))</f>
        <v>-32090.353273356068</v>
      </c>
      <c r="F24" s="53">
        <f>IF(F$19&gt;$B$3,"",INDEX('Annual CF'!$C$5:$L$33,MATCH(Summary!$A24,'Annual CF'!$B$5:$B$33,0),Summary!F$19))</f>
        <v>-12183.614596741481</v>
      </c>
      <c r="G24" s="53">
        <f>IF(G$19&gt;$B$3,"",INDEX('Annual CF'!$C$5:$L$33,MATCH(Summary!$A24,'Annual CF'!$B$5:$B$33,0),Summary!G$19))</f>
        <v>0</v>
      </c>
      <c r="H24" s="53">
        <f>IF(H$19&gt;$B$3,"",INDEX('Annual CF'!$C$5:$L$33,MATCH(Summary!$A24,'Annual CF'!$B$5:$B$33,0),Summary!H$19))</f>
        <v>0</v>
      </c>
      <c r="I24" s="53">
        <f>IF(I$19&gt;$B$3,"",INDEX('Annual CF'!$C$5:$L$33,MATCH(Summary!$A24,'Annual CF'!$B$5:$B$33,0),Summary!I$19))</f>
        <v>0</v>
      </c>
      <c r="J24" s="53">
        <f>IF(J$19&gt;$B$3,"",INDEX('Annual CF'!$C$5:$L$33,MATCH(Summary!$A24,'Annual CF'!$B$5:$B$33,0),Summary!J$19))</f>
        <v>0</v>
      </c>
      <c r="K24" s="53">
        <f>IF(K$19&gt;$B$3,"",INDEX('Annual CF'!$C$5:$L$33,MATCH(Summary!$A24,'Annual CF'!$B$5:$B$33,0),Summary!K$19))</f>
        <v>0</v>
      </c>
      <c r="L24" s="53" t="str">
        <f>IF(L$19&gt;$B$3,"",INDEX('Annual CF'!$C$5:$L$33,MATCH(Summary!$A24,'Annual CF'!$B$5:$B$33,0),Summary!L$19))</f>
        <v/>
      </c>
      <c r="M24" s="5"/>
      <c r="N24" s="5"/>
    </row>
    <row r="25" spans="1:14" x14ac:dyDescent="0.25">
      <c r="A25" s="30" t="s">
        <v>33</v>
      </c>
      <c r="B25" s="53">
        <f ca="1">IF(B$19&gt;$B$3,"",INDEX('Annual CF'!$C$5:$L$33,MATCH(Summary!$A25,'Annual CF'!$B$5:$B$33,0),Summary!B$19))</f>
        <v>833078.34881162131</v>
      </c>
      <c r="C25" s="53">
        <f ca="1">IF(C$19&gt;$B$3,"",INDEX('Annual CF'!$C$5:$L$33,MATCH(Summary!$A25,'Annual CF'!$B$5:$B$33,0),Summary!C$19))</f>
        <v>603204.13321625057</v>
      </c>
      <c r="D25" s="53">
        <f ca="1">IF(D$19&gt;$B$3,"",INDEX('Annual CF'!$C$5:$L$33,MATCH(Summary!$A25,'Annual CF'!$B$5:$B$33,0),Summary!D$19))</f>
        <v>15180.646380003469</v>
      </c>
      <c r="E25" s="53">
        <f ca="1">IF(E$19&gt;$B$3,"",INDEX('Annual CF'!$C$5:$L$33,MATCH(Summary!$A25,'Annual CF'!$B$5:$B$33,0),Summary!E$19))</f>
        <v>730859.39143406064</v>
      </c>
      <c r="F25" s="53">
        <f ca="1">IF(F$19&gt;$B$3,"",INDEX('Annual CF'!$C$5:$L$33,MATCH(Summary!$A25,'Annual CF'!$B$5:$B$33,0),Summary!F$19))</f>
        <v>830480.22956689459</v>
      </c>
      <c r="G25" s="53">
        <f ca="1">IF(G$19&gt;$B$3,"",INDEX('Annual CF'!$C$5:$L$33,MATCH(Summary!$A25,'Annual CF'!$B$5:$B$33,0),Summary!G$19))</f>
        <v>913797.78906697489</v>
      </c>
      <c r="H25" s="53">
        <f ca="1">IF(H$19&gt;$B$3,"",INDEX('Annual CF'!$C$5:$L$33,MATCH(Summary!$A25,'Annual CF'!$B$5:$B$33,0),Summary!H$19))</f>
        <v>938906.36133297929</v>
      </c>
      <c r="I25" s="53">
        <f ca="1">IF(I$19&gt;$B$3,"",INDEX('Annual CF'!$C$5:$L$33,MATCH(Summary!$A25,'Annual CF'!$B$5:$B$33,0),Summary!I$19))</f>
        <v>969448.07442115399</v>
      </c>
      <c r="J25" s="53">
        <f ca="1">IF(J$19&gt;$B$3,"",INDEX('Annual CF'!$C$5:$L$33,MATCH(Summary!$A25,'Annual CF'!$B$5:$B$33,0),Summary!J$19))</f>
        <v>998531.51665378781</v>
      </c>
      <c r="K25" s="53">
        <f ca="1">IF(K$19&gt;$B$3,"",INDEX('Annual CF'!$C$5:$L$33,MATCH(Summary!$A25,'Annual CF'!$B$5:$B$33,0),Summary!K$19))</f>
        <v>1028487.4621534018</v>
      </c>
      <c r="L25" s="53" t="str">
        <f>IF(L$19&gt;$B$3,"",INDEX('Annual CF'!$C$5:$L$33,MATCH(Summary!$A25,'Annual CF'!$B$5:$B$33,0),Summary!L$19))</f>
        <v/>
      </c>
      <c r="M25" s="5"/>
      <c r="N25" s="5"/>
    </row>
    <row r="26" spans="1:14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</sheetData>
  <sheetProtection algorithmName="SHA-512" hashValue="EfrFCpkJW46FBl4RsIQdGI1zFc9qq/EvLZtMLh2Thkrz+qLxRFH55CdX4ZTew8uCNcid4EZEEjjEQXPNRVdGLA==" saltValue="P2HU1+MYLGmFls5N07WrGg==" spinCount="100000" sheet="1" objects="1" scenarios="1"/>
  <dataValidations count="1">
    <dataValidation type="list" allowBlank="1" showInputMessage="1" showErrorMessage="1" sqref="L2" xr:uid="{DD3060BD-4940-47A7-AC30-59AC7F66D720}">
      <formula1>$N$3:$N$12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2283-B083-44B5-9866-9C08C963E35E}">
  <dimension ref="A1:NK339"/>
  <sheetViews>
    <sheetView showGridLines="0" workbookViewId="0">
      <selection activeCell="C2" sqref="C2"/>
    </sheetView>
  </sheetViews>
  <sheetFormatPr defaultColWidth="8.85546875" defaultRowHeight="13.5" outlineLevelRow="1" x14ac:dyDescent="0.25"/>
  <cols>
    <col min="1" max="1" width="23.42578125" style="5" bestFit="1" customWidth="1"/>
    <col min="2" max="2" width="8.28515625" style="5" bestFit="1" customWidth="1"/>
    <col min="3" max="3" width="31.28515625" style="5" bestFit="1" customWidth="1"/>
    <col min="4" max="4" width="10.7109375" style="5" bestFit="1" customWidth="1"/>
    <col min="5" max="5" width="11.85546875" style="5" bestFit="1" customWidth="1"/>
    <col min="6" max="6" width="12.7109375" style="5" bestFit="1" customWidth="1"/>
    <col min="7" max="7" width="14.7109375" style="5" bestFit="1" customWidth="1"/>
    <col min="8" max="8" width="15.140625" style="5" bestFit="1" customWidth="1"/>
    <col min="9" max="9" width="15.85546875" style="5" bestFit="1" customWidth="1"/>
    <col min="10" max="10" width="16.28515625" style="5" bestFit="1" customWidth="1"/>
    <col min="11" max="12" width="10.7109375" style="5" bestFit="1" customWidth="1"/>
    <col min="13" max="13" width="11.85546875" style="5" bestFit="1" customWidth="1"/>
    <col min="14" max="14" width="12" style="5" bestFit="1" customWidth="1"/>
    <col min="15" max="15" width="16.5703125" style="5" bestFit="1" customWidth="1"/>
    <col min="16" max="16" width="15.42578125" style="5" bestFit="1" customWidth="1"/>
    <col min="17" max="17" width="18.85546875" style="5" bestFit="1" customWidth="1"/>
    <col min="18" max="18" width="10.7109375" style="5" bestFit="1" customWidth="1"/>
    <col min="19" max="19" width="14" style="5" bestFit="1" customWidth="1"/>
    <col min="20" max="20" width="17.42578125" style="5" bestFit="1" customWidth="1"/>
    <col min="21" max="21" width="16.140625" style="5" bestFit="1" customWidth="1"/>
    <col min="22" max="22" width="19.5703125" style="5" bestFit="1" customWidth="1"/>
    <col min="23" max="24" width="21.7109375" style="5" bestFit="1" customWidth="1"/>
    <col min="25" max="25" width="15.140625" style="5" bestFit="1" customWidth="1"/>
    <col min="26" max="26" width="15.85546875" style="5" bestFit="1" customWidth="1"/>
    <col min="27" max="27" width="16.28515625" style="5" bestFit="1" customWidth="1"/>
    <col min="28" max="28" width="12.28515625" style="5" bestFit="1" customWidth="1"/>
    <col min="29" max="29" width="10.7109375" style="5" bestFit="1" customWidth="1"/>
    <col min="30" max="30" width="13.7109375" style="5" bestFit="1" customWidth="1"/>
    <col min="31" max="31" width="14.28515625" style="5" bestFit="1" customWidth="1"/>
    <col min="32" max="32" width="17.28515625" style="5" bestFit="1" customWidth="1"/>
    <col min="33" max="33" width="16.7109375" style="5" bestFit="1" customWidth="1"/>
    <col min="34" max="34" width="20.5703125" style="5" bestFit="1" customWidth="1"/>
    <col min="35" max="35" width="19.28515625" style="5" bestFit="1" customWidth="1"/>
    <col min="36" max="36" width="11.140625" style="5" bestFit="1" customWidth="1"/>
    <col min="37" max="39" width="11.85546875" style="5" bestFit="1" customWidth="1"/>
    <col min="40" max="40" width="15.85546875" style="5" bestFit="1" customWidth="1"/>
    <col min="41" max="48" width="10.7109375" style="5" bestFit="1" customWidth="1"/>
    <col min="49" max="51" width="11.85546875" style="5" bestFit="1" customWidth="1"/>
    <col min="52" max="54" width="10.7109375" style="5" bestFit="1" customWidth="1"/>
    <col min="55" max="55" width="11" style="5" bestFit="1" customWidth="1"/>
    <col min="56" max="60" width="10.7109375" style="5" bestFit="1" customWidth="1"/>
    <col min="61" max="63" width="11.85546875" style="5" bestFit="1" customWidth="1"/>
    <col min="64" max="72" width="10.7109375" style="5" bestFit="1" customWidth="1"/>
    <col min="73" max="75" width="11.85546875" style="5" bestFit="1" customWidth="1"/>
    <col min="76" max="84" width="10.7109375" style="5" bestFit="1" customWidth="1"/>
    <col min="85" max="87" width="11.85546875" style="5" bestFit="1" customWidth="1"/>
    <col min="88" max="96" width="10.7109375" style="5" bestFit="1" customWidth="1"/>
    <col min="97" max="99" width="11.85546875" style="5" bestFit="1" customWidth="1"/>
    <col min="100" max="108" width="11.5703125" style="5" bestFit="1" customWidth="1"/>
    <col min="109" max="111" width="11.85546875" style="5" bestFit="1" customWidth="1"/>
    <col min="112" max="120" width="11.5703125" style="5" bestFit="1" customWidth="1"/>
    <col min="121" max="123" width="11.85546875" style="5" bestFit="1" customWidth="1"/>
    <col min="124" max="132" width="11.5703125" style="5" bestFit="1" customWidth="1"/>
    <col min="133" max="135" width="11.85546875" style="5" bestFit="1" customWidth="1"/>
    <col min="136" max="137" width="11.5703125" style="5" bestFit="1" customWidth="1"/>
    <col min="138" max="144" width="10.7109375" style="5" bestFit="1" customWidth="1"/>
    <col min="145" max="147" width="11.85546875" style="5" bestFit="1" customWidth="1"/>
    <col min="148" max="156" width="10.7109375" style="5" bestFit="1" customWidth="1"/>
    <col min="157" max="159" width="11.85546875" style="5" bestFit="1" customWidth="1"/>
    <col min="160" max="168" width="10.7109375" style="5" bestFit="1" customWidth="1"/>
    <col min="169" max="171" width="11.85546875" style="5" bestFit="1" customWidth="1"/>
    <col min="172" max="180" width="10.7109375" style="5" bestFit="1" customWidth="1"/>
    <col min="181" max="183" width="11.85546875" style="5" bestFit="1" customWidth="1"/>
    <col min="184" max="192" width="10.7109375" style="5" bestFit="1" customWidth="1"/>
    <col min="193" max="195" width="11.85546875" style="5" bestFit="1" customWidth="1"/>
    <col min="196" max="204" width="10.7109375" style="5" bestFit="1" customWidth="1"/>
    <col min="205" max="207" width="11.85546875" style="5" bestFit="1" customWidth="1"/>
    <col min="208" max="216" width="10.7109375" style="5" bestFit="1" customWidth="1"/>
    <col min="217" max="219" width="11.85546875" style="5" bestFit="1" customWidth="1"/>
    <col min="220" max="228" width="10.7109375" style="5" bestFit="1" customWidth="1"/>
    <col min="229" max="231" width="11.85546875" style="5" bestFit="1" customWidth="1"/>
    <col min="232" max="240" width="10.7109375" style="5" bestFit="1" customWidth="1"/>
    <col min="241" max="243" width="11.85546875" style="5" bestFit="1" customWidth="1"/>
    <col min="244" max="252" width="10.7109375" style="5" bestFit="1" customWidth="1"/>
    <col min="253" max="255" width="11.85546875" style="5" bestFit="1" customWidth="1"/>
    <col min="256" max="264" width="10.7109375" style="5" bestFit="1" customWidth="1"/>
    <col min="265" max="267" width="11.85546875" style="5" bestFit="1" customWidth="1"/>
    <col min="268" max="276" width="10.7109375" style="5" bestFit="1" customWidth="1"/>
    <col min="277" max="279" width="11.85546875" style="5" bestFit="1" customWidth="1"/>
    <col min="280" max="288" width="10.7109375" style="5" bestFit="1" customWidth="1"/>
    <col min="289" max="291" width="11.85546875" style="5" bestFit="1" customWidth="1"/>
    <col min="292" max="300" width="10.7109375" style="5" bestFit="1" customWidth="1"/>
    <col min="301" max="303" width="11.85546875" style="5" bestFit="1" customWidth="1"/>
    <col min="304" max="312" width="10.7109375" style="5" bestFit="1" customWidth="1"/>
    <col min="313" max="315" width="11.85546875" style="5" bestFit="1" customWidth="1"/>
    <col min="316" max="324" width="10.7109375" style="5" bestFit="1" customWidth="1"/>
    <col min="325" max="327" width="11.85546875" style="5" bestFit="1" customWidth="1"/>
    <col min="328" max="336" width="10.7109375" style="5" bestFit="1" customWidth="1"/>
    <col min="337" max="339" width="11.85546875" style="5" bestFit="1" customWidth="1"/>
    <col min="340" max="348" width="10.7109375" style="5" bestFit="1" customWidth="1"/>
    <col min="349" max="351" width="11.85546875" style="5" bestFit="1" customWidth="1"/>
    <col min="352" max="360" width="10.7109375" style="5" bestFit="1" customWidth="1"/>
    <col min="361" max="363" width="11.85546875" style="5" bestFit="1" customWidth="1"/>
    <col min="364" max="372" width="10.7109375" style="5" bestFit="1" customWidth="1"/>
    <col min="373" max="375" width="11.85546875" style="5" bestFit="1" customWidth="1"/>
    <col min="376" max="16384" width="8.85546875" style="5"/>
  </cols>
  <sheetData>
    <row r="1" spans="1:40" x14ac:dyDescent="0.25">
      <c r="A1" s="3" t="s">
        <v>44</v>
      </c>
      <c r="B1" s="6"/>
      <c r="C1" s="6"/>
      <c r="D1" s="6"/>
      <c r="E1" s="6"/>
      <c r="F1" s="6"/>
      <c r="G1" s="4"/>
      <c r="H1" s="3" t="s">
        <v>49</v>
      </c>
      <c r="I1" s="6"/>
      <c r="J1" s="6"/>
      <c r="K1" s="6"/>
      <c r="L1" s="3" t="s">
        <v>59</v>
      </c>
      <c r="M1" s="6"/>
      <c r="N1" s="6"/>
      <c r="O1" s="3" t="s">
        <v>60</v>
      </c>
      <c r="P1" s="6"/>
      <c r="Q1" s="6"/>
      <c r="R1" s="6"/>
      <c r="S1" s="6"/>
      <c r="T1" s="6"/>
      <c r="U1" s="6"/>
      <c r="V1" s="6"/>
      <c r="W1" s="6"/>
      <c r="X1" s="6"/>
      <c r="Y1" s="3" t="s">
        <v>70</v>
      </c>
      <c r="Z1" s="6"/>
      <c r="AA1" s="6"/>
      <c r="AB1" s="6"/>
      <c r="AC1" s="3" t="s">
        <v>71</v>
      </c>
      <c r="AD1" s="6"/>
      <c r="AE1" s="6"/>
      <c r="AF1" s="6"/>
      <c r="AG1" s="6"/>
      <c r="AH1" s="6"/>
      <c r="AI1" s="6"/>
      <c r="AJ1" s="3" t="s">
        <v>79</v>
      </c>
      <c r="AK1" s="6"/>
      <c r="AL1" s="6"/>
      <c r="AM1" s="6"/>
      <c r="AN1" s="6"/>
    </row>
    <row r="2" spans="1:40" x14ac:dyDescent="0.25">
      <c r="A2" s="54" t="s">
        <v>45</v>
      </c>
      <c r="B2" s="54" t="s">
        <v>12</v>
      </c>
      <c r="C2" s="54" t="s">
        <v>11</v>
      </c>
      <c r="D2" s="54" t="s">
        <v>46</v>
      </c>
      <c r="E2" s="54" t="s">
        <v>15</v>
      </c>
      <c r="F2" s="54" t="s">
        <v>47</v>
      </c>
      <c r="G2" s="54" t="s">
        <v>14</v>
      </c>
      <c r="H2" s="54" t="s">
        <v>50</v>
      </c>
      <c r="I2" s="54" t="s">
        <v>51</v>
      </c>
      <c r="J2" s="54" t="s">
        <v>52</v>
      </c>
      <c r="K2" s="54" t="s">
        <v>58</v>
      </c>
      <c r="L2" s="54" t="s">
        <v>46</v>
      </c>
      <c r="M2" s="54" t="s">
        <v>15</v>
      </c>
      <c r="N2" s="54" t="s">
        <v>13</v>
      </c>
      <c r="O2" s="54" t="s">
        <v>61</v>
      </c>
      <c r="P2" s="54" t="s">
        <v>62</v>
      </c>
      <c r="Q2" s="54" t="s">
        <v>63</v>
      </c>
      <c r="R2" s="54" t="s">
        <v>64</v>
      </c>
      <c r="S2" s="54" t="s">
        <v>65</v>
      </c>
      <c r="T2" s="54" t="s">
        <v>66</v>
      </c>
      <c r="U2" s="54" t="s">
        <v>67</v>
      </c>
      <c r="V2" s="54" t="s">
        <v>68</v>
      </c>
      <c r="W2" s="54" t="s">
        <v>69</v>
      </c>
      <c r="X2" s="54" t="s">
        <v>49</v>
      </c>
      <c r="Y2" s="54" t="s">
        <v>50</v>
      </c>
      <c r="Z2" s="54" t="s">
        <v>51</v>
      </c>
      <c r="AA2" s="54" t="s">
        <v>52</v>
      </c>
      <c r="AB2" s="54" t="s">
        <v>58</v>
      </c>
      <c r="AC2" s="54" t="s">
        <v>72</v>
      </c>
      <c r="AD2" s="54" t="s">
        <v>73</v>
      </c>
      <c r="AE2" s="54" t="s">
        <v>74</v>
      </c>
      <c r="AF2" s="54" t="s">
        <v>75</v>
      </c>
      <c r="AG2" s="54" t="s">
        <v>76</v>
      </c>
      <c r="AH2" s="54" t="s">
        <v>77</v>
      </c>
      <c r="AI2" s="54" t="s">
        <v>78</v>
      </c>
      <c r="AJ2" s="54" t="s">
        <v>80</v>
      </c>
      <c r="AK2" s="54" t="s">
        <v>81</v>
      </c>
      <c r="AL2" s="54" t="s">
        <v>82</v>
      </c>
      <c r="AM2" s="54" t="s">
        <v>83</v>
      </c>
      <c r="AN2" s="54" t="s">
        <v>84</v>
      </c>
    </row>
    <row r="3" spans="1:40" x14ac:dyDescent="0.25">
      <c r="A3" s="55">
        <v>100</v>
      </c>
      <c r="B3" s="56">
        <v>1000</v>
      </c>
      <c r="C3" s="55" t="s">
        <v>118</v>
      </c>
      <c r="D3" s="57">
        <f>MIN(L3:L17)</f>
        <v>43160</v>
      </c>
      <c r="E3" s="57">
        <f>MAX(M3:M17)</f>
        <v>46081</v>
      </c>
      <c r="F3" s="58">
        <f>IFERROR(B3/$B$338,0)</f>
        <v>4.1666666666666664E-2</v>
      </c>
      <c r="G3" s="55" t="s">
        <v>16</v>
      </c>
      <c r="H3" s="54" t="s">
        <v>53</v>
      </c>
      <c r="I3" s="59">
        <v>1</v>
      </c>
      <c r="J3" s="59">
        <v>1</v>
      </c>
      <c r="K3" s="60">
        <v>0</v>
      </c>
      <c r="L3" s="61">
        <v>43160</v>
      </c>
      <c r="M3" s="61">
        <f>EOMONTH(L3,11)</f>
        <v>43524</v>
      </c>
      <c r="N3" s="62">
        <v>31</v>
      </c>
      <c r="O3" s="63">
        <v>0.65</v>
      </c>
      <c r="P3" s="64">
        <v>10</v>
      </c>
      <c r="Q3" s="64">
        <v>7</v>
      </c>
      <c r="R3" s="65">
        <v>6</v>
      </c>
      <c r="S3" s="65">
        <v>6</v>
      </c>
      <c r="T3" s="65">
        <v>4</v>
      </c>
      <c r="U3" s="62">
        <v>35</v>
      </c>
      <c r="V3" s="62">
        <v>33</v>
      </c>
      <c r="W3" s="51">
        <v>0.03</v>
      </c>
      <c r="X3" s="55" t="s">
        <v>16</v>
      </c>
      <c r="Y3" s="54" t="s">
        <v>53</v>
      </c>
      <c r="Z3" s="59">
        <v>1</v>
      </c>
      <c r="AA3" s="59">
        <v>1</v>
      </c>
      <c r="AB3" s="66">
        <v>0</v>
      </c>
      <c r="AC3" s="62">
        <v>30</v>
      </c>
      <c r="AD3" s="62">
        <v>15</v>
      </c>
      <c r="AE3" s="67">
        <v>0.03</v>
      </c>
      <c r="AF3" s="67">
        <v>0.06</v>
      </c>
      <c r="AG3" s="67">
        <v>0.03</v>
      </c>
      <c r="AH3" s="67">
        <v>0.04</v>
      </c>
      <c r="AI3" s="67">
        <v>0.02</v>
      </c>
      <c r="AJ3" s="66">
        <v>0</v>
      </c>
      <c r="AK3" s="68">
        <f ca="1">IFERROR(SUM(D168:O169)/AJ3,0)</f>
        <v>0</v>
      </c>
      <c r="AL3" s="59">
        <v>0</v>
      </c>
      <c r="AM3" s="67">
        <v>0.05</v>
      </c>
      <c r="AN3" s="67">
        <v>0.03</v>
      </c>
    </row>
    <row r="4" spans="1:40" hidden="1" outlineLevel="1" x14ac:dyDescent="0.25">
      <c r="H4" s="54" t="s">
        <v>54</v>
      </c>
      <c r="I4" s="59">
        <v>1</v>
      </c>
      <c r="J4" s="59">
        <v>1</v>
      </c>
      <c r="K4" s="60">
        <v>0</v>
      </c>
      <c r="L4" s="61">
        <f>M3+1</f>
        <v>43525</v>
      </c>
      <c r="M4" s="61">
        <f>EOMONTH(L4,11)</f>
        <v>43890</v>
      </c>
      <c r="N4" s="62">
        <f>N3*1.03</f>
        <v>31.93</v>
      </c>
      <c r="Y4" s="54" t="s">
        <v>54</v>
      </c>
      <c r="Z4" s="59">
        <v>1</v>
      </c>
      <c r="AA4" s="59">
        <v>1</v>
      </c>
      <c r="AB4" s="66">
        <v>0</v>
      </c>
    </row>
    <row r="5" spans="1:40" hidden="1" outlineLevel="1" x14ac:dyDescent="0.25">
      <c r="H5" s="54" t="s">
        <v>55</v>
      </c>
      <c r="I5" s="59">
        <v>1</v>
      </c>
      <c r="J5" s="59">
        <v>1</v>
      </c>
      <c r="K5" s="60">
        <v>0</v>
      </c>
      <c r="L5" s="61">
        <f t="shared" ref="L5:L10" si="0">M4+1</f>
        <v>43891</v>
      </c>
      <c r="M5" s="61">
        <f t="shared" ref="M5:M10" si="1">EOMONTH(L5,11)</f>
        <v>44255</v>
      </c>
      <c r="N5" s="62">
        <f t="shared" ref="N5:N10" si="2">N4*1.03</f>
        <v>32.887900000000002</v>
      </c>
      <c r="Y5" s="54" t="s">
        <v>55</v>
      </c>
      <c r="Z5" s="59">
        <v>1</v>
      </c>
      <c r="AA5" s="59">
        <v>1</v>
      </c>
      <c r="AB5" s="66">
        <v>0</v>
      </c>
    </row>
    <row r="6" spans="1:40" hidden="1" outlineLevel="1" x14ac:dyDescent="0.25">
      <c r="H6" s="54" t="s">
        <v>56</v>
      </c>
      <c r="I6" s="59">
        <v>1</v>
      </c>
      <c r="J6" s="59">
        <v>1</v>
      </c>
      <c r="K6" s="60">
        <v>0</v>
      </c>
      <c r="L6" s="61">
        <f t="shared" si="0"/>
        <v>44256</v>
      </c>
      <c r="M6" s="61">
        <f t="shared" si="1"/>
        <v>44620</v>
      </c>
      <c r="N6" s="62">
        <f t="shared" si="2"/>
        <v>33.874537000000004</v>
      </c>
      <c r="Y6" s="54" t="s">
        <v>56</v>
      </c>
      <c r="Z6" s="59">
        <v>1</v>
      </c>
      <c r="AA6" s="59">
        <v>1</v>
      </c>
      <c r="AB6" s="66">
        <v>0</v>
      </c>
    </row>
    <row r="7" spans="1:40" hidden="1" outlineLevel="1" x14ac:dyDescent="0.25">
      <c r="H7" s="54" t="s">
        <v>57</v>
      </c>
      <c r="I7" s="59">
        <v>1</v>
      </c>
      <c r="J7" s="59">
        <v>1</v>
      </c>
      <c r="K7" s="60">
        <v>0</v>
      </c>
      <c r="L7" s="61">
        <f t="shared" si="0"/>
        <v>44621</v>
      </c>
      <c r="M7" s="61">
        <f t="shared" si="1"/>
        <v>44985</v>
      </c>
      <c r="N7" s="62">
        <f t="shared" si="2"/>
        <v>34.890773110000005</v>
      </c>
      <c r="Y7" s="54" t="s">
        <v>57</v>
      </c>
      <c r="Z7" s="59">
        <v>1</v>
      </c>
      <c r="AA7" s="59">
        <v>1</v>
      </c>
      <c r="AB7" s="66">
        <v>0</v>
      </c>
    </row>
    <row r="8" spans="1:40" hidden="1" outlineLevel="1" x14ac:dyDescent="0.25">
      <c r="L8" s="61">
        <f t="shared" si="0"/>
        <v>44986</v>
      </c>
      <c r="M8" s="61">
        <f t="shared" si="1"/>
        <v>45351</v>
      </c>
      <c r="N8" s="62">
        <f t="shared" si="2"/>
        <v>35.937496303300009</v>
      </c>
    </row>
    <row r="9" spans="1:40" hidden="1" outlineLevel="1" x14ac:dyDescent="0.25">
      <c r="L9" s="61">
        <f t="shared" si="0"/>
        <v>45352</v>
      </c>
      <c r="M9" s="61">
        <f t="shared" si="1"/>
        <v>45716</v>
      </c>
      <c r="N9" s="62">
        <f t="shared" si="2"/>
        <v>37.01562119239901</v>
      </c>
    </row>
    <row r="10" spans="1:40" hidden="1" outlineLevel="1" x14ac:dyDescent="0.25">
      <c r="L10" s="61">
        <f t="shared" si="0"/>
        <v>45717</v>
      </c>
      <c r="M10" s="61">
        <f t="shared" si="1"/>
        <v>46081</v>
      </c>
      <c r="N10" s="62">
        <f t="shared" si="2"/>
        <v>38.126089828170983</v>
      </c>
    </row>
    <row r="11" spans="1:40" hidden="1" outlineLevel="1" x14ac:dyDescent="0.25">
      <c r="L11" s="61"/>
      <c r="M11" s="61"/>
      <c r="N11" s="62"/>
    </row>
    <row r="12" spans="1:40" hidden="1" outlineLevel="1" x14ac:dyDescent="0.25">
      <c r="L12" s="61"/>
      <c r="M12" s="61"/>
      <c r="N12" s="62"/>
    </row>
    <row r="13" spans="1:40" hidden="1" outlineLevel="1" x14ac:dyDescent="0.25">
      <c r="L13" s="61"/>
      <c r="M13" s="61"/>
      <c r="N13" s="62"/>
    </row>
    <row r="14" spans="1:40" hidden="1" outlineLevel="1" x14ac:dyDescent="0.25">
      <c r="L14" s="61"/>
      <c r="M14" s="61"/>
      <c r="N14" s="62"/>
    </row>
    <row r="15" spans="1:40" hidden="1" outlineLevel="1" x14ac:dyDescent="0.25">
      <c r="L15" s="61"/>
      <c r="M15" s="61"/>
      <c r="N15" s="62"/>
    </row>
    <row r="16" spans="1:40" hidden="1" outlineLevel="1" x14ac:dyDescent="0.25">
      <c r="L16" s="61"/>
      <c r="M16" s="61"/>
      <c r="N16" s="62"/>
    </row>
    <row r="17" spans="1:40" hidden="1" outlineLevel="1" x14ac:dyDescent="0.25">
      <c r="L17" s="61"/>
      <c r="M17" s="61"/>
      <c r="N17" s="62"/>
    </row>
    <row r="18" spans="1:40" hidden="1" outlineLevel="1" x14ac:dyDescent="0.25"/>
    <row r="19" spans="1:40" collapsed="1" x14ac:dyDescent="0.25">
      <c r="A19" s="55">
        <f>A3+100</f>
        <v>200</v>
      </c>
      <c r="B19" s="56">
        <v>3000</v>
      </c>
      <c r="C19" s="55" t="s">
        <v>119</v>
      </c>
      <c r="D19" s="57">
        <f>MIN(L19:L33)</f>
        <v>42736</v>
      </c>
      <c r="E19" s="57">
        <f>MAX(M19:M33)</f>
        <v>45657</v>
      </c>
      <c r="F19" s="58">
        <f>IFERROR(B19/$B$338,0)</f>
        <v>0.125</v>
      </c>
      <c r="G19" s="55" t="s">
        <v>16</v>
      </c>
      <c r="H19" s="54" t="s">
        <v>53</v>
      </c>
      <c r="I19" s="59">
        <v>1</v>
      </c>
      <c r="J19" s="59">
        <v>1</v>
      </c>
      <c r="K19" s="60">
        <v>0</v>
      </c>
      <c r="L19" s="61">
        <v>42736</v>
      </c>
      <c r="M19" s="61">
        <f>EOMONTH(L19,11)</f>
        <v>43100</v>
      </c>
      <c r="N19" s="62">
        <v>31</v>
      </c>
      <c r="O19" s="63">
        <v>0.75</v>
      </c>
      <c r="P19" s="64">
        <v>10</v>
      </c>
      <c r="Q19" s="64">
        <v>7</v>
      </c>
      <c r="R19" s="65">
        <v>6</v>
      </c>
      <c r="S19" s="65">
        <v>6</v>
      </c>
      <c r="T19" s="65">
        <v>4</v>
      </c>
      <c r="U19" s="62">
        <v>34</v>
      </c>
      <c r="V19" s="62">
        <v>33</v>
      </c>
      <c r="W19" s="51">
        <v>0.03</v>
      </c>
      <c r="X19" s="55" t="s">
        <v>16</v>
      </c>
      <c r="Y19" s="54" t="s">
        <v>53</v>
      </c>
      <c r="Z19" s="59">
        <v>1</v>
      </c>
      <c r="AA19" s="59">
        <v>1</v>
      </c>
      <c r="AB19" s="66">
        <v>0</v>
      </c>
      <c r="AC19" s="62">
        <v>20</v>
      </c>
      <c r="AD19" s="62">
        <v>10</v>
      </c>
      <c r="AE19" s="67">
        <v>0.03</v>
      </c>
      <c r="AF19" s="67">
        <v>0.06</v>
      </c>
      <c r="AG19" s="67">
        <v>0.03</v>
      </c>
      <c r="AH19" s="67">
        <v>0.04</v>
      </c>
      <c r="AI19" s="67">
        <v>0.02</v>
      </c>
      <c r="AJ19" s="66">
        <v>0</v>
      </c>
      <c r="AK19" s="68">
        <f ca="1">IFERROR(SUM(D184:O185)/AJ19,0)</f>
        <v>0</v>
      </c>
      <c r="AL19" s="59">
        <v>0</v>
      </c>
      <c r="AM19" s="67">
        <v>0.05</v>
      </c>
      <c r="AN19" s="67">
        <v>0.03</v>
      </c>
    </row>
    <row r="20" spans="1:40" hidden="1" outlineLevel="1" x14ac:dyDescent="0.25">
      <c r="H20" s="54" t="s">
        <v>54</v>
      </c>
      <c r="I20" s="59">
        <v>1</v>
      </c>
      <c r="J20" s="59">
        <v>1</v>
      </c>
      <c r="K20" s="60">
        <v>0</v>
      </c>
      <c r="L20" s="61">
        <f>M19+1</f>
        <v>43101</v>
      </c>
      <c r="M20" s="61">
        <f>EOMONTH(L20,11)</f>
        <v>43465</v>
      </c>
      <c r="N20" s="62">
        <f>N19*1.03</f>
        <v>31.93</v>
      </c>
      <c r="Y20" s="54" t="s">
        <v>54</v>
      </c>
      <c r="Z20" s="59">
        <v>1</v>
      </c>
      <c r="AA20" s="59">
        <v>1</v>
      </c>
      <c r="AB20" s="66">
        <v>0</v>
      </c>
    </row>
    <row r="21" spans="1:40" hidden="1" outlineLevel="1" x14ac:dyDescent="0.25">
      <c r="H21" s="54" t="s">
        <v>55</v>
      </c>
      <c r="I21" s="59">
        <v>1</v>
      </c>
      <c r="J21" s="59">
        <v>1</v>
      </c>
      <c r="K21" s="60">
        <v>0</v>
      </c>
      <c r="L21" s="61">
        <f t="shared" ref="L21:L26" si="3">M20+1</f>
        <v>43466</v>
      </c>
      <c r="M21" s="61">
        <f t="shared" ref="M21:M26" si="4">EOMONTH(L21,11)</f>
        <v>43830</v>
      </c>
      <c r="N21" s="62">
        <f t="shared" ref="N21:N26" si="5">N20*1.03</f>
        <v>32.887900000000002</v>
      </c>
      <c r="Y21" s="54" t="s">
        <v>55</v>
      </c>
      <c r="Z21" s="59">
        <v>1</v>
      </c>
      <c r="AA21" s="59">
        <v>1</v>
      </c>
      <c r="AB21" s="66">
        <v>0</v>
      </c>
    </row>
    <row r="22" spans="1:40" hidden="1" outlineLevel="1" x14ac:dyDescent="0.25">
      <c r="H22" s="54" t="s">
        <v>56</v>
      </c>
      <c r="I22" s="59">
        <v>1</v>
      </c>
      <c r="J22" s="59">
        <v>1</v>
      </c>
      <c r="K22" s="60">
        <v>0</v>
      </c>
      <c r="L22" s="61">
        <f t="shared" si="3"/>
        <v>43831</v>
      </c>
      <c r="M22" s="61">
        <f t="shared" si="4"/>
        <v>44196</v>
      </c>
      <c r="N22" s="62">
        <f t="shared" si="5"/>
        <v>33.874537000000004</v>
      </c>
      <c r="Y22" s="54" t="s">
        <v>56</v>
      </c>
      <c r="Z22" s="59">
        <v>1</v>
      </c>
      <c r="AA22" s="59">
        <v>1</v>
      </c>
      <c r="AB22" s="66">
        <v>0</v>
      </c>
    </row>
    <row r="23" spans="1:40" hidden="1" outlineLevel="1" x14ac:dyDescent="0.25">
      <c r="H23" s="54" t="s">
        <v>57</v>
      </c>
      <c r="I23" s="59">
        <v>1</v>
      </c>
      <c r="J23" s="59">
        <v>1</v>
      </c>
      <c r="K23" s="60">
        <v>0</v>
      </c>
      <c r="L23" s="61">
        <f t="shared" si="3"/>
        <v>44197</v>
      </c>
      <c r="M23" s="61">
        <f t="shared" si="4"/>
        <v>44561</v>
      </c>
      <c r="N23" s="62">
        <f t="shared" si="5"/>
        <v>34.890773110000005</v>
      </c>
      <c r="Y23" s="54" t="s">
        <v>57</v>
      </c>
      <c r="Z23" s="59">
        <v>1</v>
      </c>
      <c r="AA23" s="59">
        <v>1</v>
      </c>
      <c r="AB23" s="66">
        <v>0</v>
      </c>
    </row>
    <row r="24" spans="1:40" hidden="1" outlineLevel="1" x14ac:dyDescent="0.25">
      <c r="L24" s="61">
        <f t="shared" si="3"/>
        <v>44562</v>
      </c>
      <c r="M24" s="61">
        <f t="shared" si="4"/>
        <v>44926</v>
      </c>
      <c r="N24" s="62">
        <f t="shared" si="5"/>
        <v>35.937496303300009</v>
      </c>
    </row>
    <row r="25" spans="1:40" hidden="1" outlineLevel="1" x14ac:dyDescent="0.25">
      <c r="L25" s="61">
        <f t="shared" si="3"/>
        <v>44927</v>
      </c>
      <c r="M25" s="61">
        <f t="shared" si="4"/>
        <v>45291</v>
      </c>
      <c r="N25" s="62">
        <f t="shared" si="5"/>
        <v>37.01562119239901</v>
      </c>
    </row>
    <row r="26" spans="1:40" hidden="1" outlineLevel="1" x14ac:dyDescent="0.25">
      <c r="L26" s="61">
        <f t="shared" si="3"/>
        <v>45292</v>
      </c>
      <c r="M26" s="61">
        <f t="shared" si="4"/>
        <v>45657</v>
      </c>
      <c r="N26" s="62">
        <f t="shared" si="5"/>
        <v>38.126089828170983</v>
      </c>
    </row>
    <row r="27" spans="1:40" hidden="1" outlineLevel="1" x14ac:dyDescent="0.25">
      <c r="L27" s="61"/>
      <c r="M27" s="61"/>
      <c r="N27" s="62"/>
    </row>
    <row r="28" spans="1:40" hidden="1" outlineLevel="1" x14ac:dyDescent="0.25">
      <c r="L28" s="61"/>
      <c r="M28" s="61"/>
      <c r="N28" s="62"/>
    </row>
    <row r="29" spans="1:40" hidden="1" outlineLevel="1" x14ac:dyDescent="0.25">
      <c r="L29" s="61"/>
      <c r="M29" s="61"/>
      <c r="N29" s="62"/>
    </row>
    <row r="30" spans="1:40" hidden="1" outlineLevel="1" x14ac:dyDescent="0.25">
      <c r="L30" s="61"/>
      <c r="M30" s="61"/>
      <c r="N30" s="62"/>
    </row>
    <row r="31" spans="1:40" hidden="1" outlineLevel="1" x14ac:dyDescent="0.25">
      <c r="L31" s="61"/>
      <c r="M31" s="61"/>
      <c r="N31" s="62"/>
    </row>
    <row r="32" spans="1:40" hidden="1" outlineLevel="1" x14ac:dyDescent="0.25">
      <c r="L32" s="61"/>
      <c r="M32" s="61"/>
      <c r="N32" s="62"/>
    </row>
    <row r="33" spans="1:40" hidden="1" outlineLevel="1" x14ac:dyDescent="0.25">
      <c r="L33" s="61"/>
      <c r="M33" s="61"/>
      <c r="N33" s="62"/>
    </row>
    <row r="34" spans="1:40" hidden="1" outlineLevel="1" x14ac:dyDescent="0.25"/>
    <row r="35" spans="1:40" collapsed="1" x14ac:dyDescent="0.25">
      <c r="A35" s="55">
        <f>A19+100</f>
        <v>300</v>
      </c>
      <c r="B35" s="56">
        <v>20000</v>
      </c>
      <c r="C35" s="55" t="s">
        <v>120</v>
      </c>
      <c r="D35" s="57">
        <f>MIN(L35:L49)</f>
        <v>42278</v>
      </c>
      <c r="E35" s="57">
        <f>MAX(M35:M49)</f>
        <v>45199</v>
      </c>
      <c r="F35" s="58">
        <f>IFERROR(B35/$B$338,0)</f>
        <v>0.83333333333333337</v>
      </c>
      <c r="G35" s="55" t="s">
        <v>16</v>
      </c>
      <c r="H35" s="54" t="s">
        <v>53</v>
      </c>
      <c r="I35" s="59">
        <v>1</v>
      </c>
      <c r="J35" s="59">
        <v>1</v>
      </c>
      <c r="K35" s="60">
        <v>0</v>
      </c>
      <c r="L35" s="61">
        <v>42278</v>
      </c>
      <c r="M35" s="61">
        <f>EOMONTH(L35,11)</f>
        <v>42643</v>
      </c>
      <c r="N35" s="62">
        <v>29</v>
      </c>
      <c r="O35" s="63">
        <v>0.3</v>
      </c>
      <c r="P35" s="64">
        <v>10</v>
      </c>
      <c r="Q35" s="64">
        <v>7</v>
      </c>
      <c r="R35" s="65">
        <v>6</v>
      </c>
      <c r="S35" s="65">
        <v>6</v>
      </c>
      <c r="T35" s="65">
        <v>4</v>
      </c>
      <c r="U35" s="62">
        <v>34</v>
      </c>
      <c r="V35" s="62">
        <v>31</v>
      </c>
      <c r="W35" s="51">
        <v>0.03</v>
      </c>
      <c r="X35" s="55" t="s">
        <v>16</v>
      </c>
      <c r="Y35" s="54" t="s">
        <v>53</v>
      </c>
      <c r="Z35" s="59">
        <v>1</v>
      </c>
      <c r="AA35" s="59">
        <v>1</v>
      </c>
      <c r="AB35" s="66">
        <v>0</v>
      </c>
      <c r="AC35" s="62">
        <v>10</v>
      </c>
      <c r="AD35" s="62">
        <v>5</v>
      </c>
      <c r="AE35" s="67">
        <v>0.03</v>
      </c>
      <c r="AF35" s="67">
        <v>0.06</v>
      </c>
      <c r="AG35" s="67">
        <v>0.03</v>
      </c>
      <c r="AH35" s="67">
        <v>0.04</v>
      </c>
      <c r="AI35" s="67">
        <v>0.02</v>
      </c>
      <c r="AJ35" s="66">
        <v>0</v>
      </c>
      <c r="AK35" s="68">
        <f ca="1">IFERROR(SUM(D200:O201)/AJ35,0)</f>
        <v>0</v>
      </c>
      <c r="AL35" s="59">
        <v>0</v>
      </c>
      <c r="AM35" s="67">
        <v>0.05</v>
      </c>
      <c r="AN35" s="67">
        <v>0.03</v>
      </c>
    </row>
    <row r="36" spans="1:40" hidden="1" outlineLevel="1" x14ac:dyDescent="0.25">
      <c r="H36" s="54" t="s">
        <v>54</v>
      </c>
      <c r="I36" s="59">
        <v>1</v>
      </c>
      <c r="J36" s="59">
        <v>1</v>
      </c>
      <c r="K36" s="60">
        <v>0</v>
      </c>
      <c r="L36" s="61">
        <f>M35+1</f>
        <v>42644</v>
      </c>
      <c r="M36" s="61">
        <f>EOMONTH(L36,11)</f>
        <v>43008</v>
      </c>
      <c r="N36" s="62">
        <f>N35*1.03</f>
        <v>29.87</v>
      </c>
      <c r="Y36" s="54" t="s">
        <v>54</v>
      </c>
      <c r="Z36" s="59">
        <v>1</v>
      </c>
      <c r="AA36" s="59">
        <v>1</v>
      </c>
      <c r="AB36" s="66">
        <v>0</v>
      </c>
    </row>
    <row r="37" spans="1:40" hidden="1" outlineLevel="1" x14ac:dyDescent="0.25">
      <c r="H37" s="54" t="s">
        <v>55</v>
      </c>
      <c r="I37" s="59">
        <v>1</v>
      </c>
      <c r="J37" s="59">
        <v>1</v>
      </c>
      <c r="K37" s="60">
        <v>0</v>
      </c>
      <c r="L37" s="61">
        <f t="shared" ref="L37:L42" si="6">M36+1</f>
        <v>43009</v>
      </c>
      <c r="M37" s="61">
        <f t="shared" ref="M37:M42" si="7">EOMONTH(L37,11)</f>
        <v>43373</v>
      </c>
      <c r="N37" s="62">
        <f t="shared" ref="N37:N42" si="8">N36*1.03</f>
        <v>30.766100000000002</v>
      </c>
      <c r="Y37" s="54" t="s">
        <v>55</v>
      </c>
      <c r="Z37" s="59">
        <v>1</v>
      </c>
      <c r="AA37" s="59">
        <v>1</v>
      </c>
      <c r="AB37" s="66">
        <v>0</v>
      </c>
    </row>
    <row r="38" spans="1:40" hidden="1" outlineLevel="1" x14ac:dyDescent="0.25">
      <c r="H38" s="54" t="s">
        <v>56</v>
      </c>
      <c r="I38" s="59">
        <v>1</v>
      </c>
      <c r="J38" s="59">
        <v>1</v>
      </c>
      <c r="K38" s="60">
        <v>0</v>
      </c>
      <c r="L38" s="61">
        <f t="shared" si="6"/>
        <v>43374</v>
      </c>
      <c r="M38" s="61">
        <f t="shared" si="7"/>
        <v>43738</v>
      </c>
      <c r="N38" s="62">
        <f t="shared" si="8"/>
        <v>31.689083000000004</v>
      </c>
      <c r="Y38" s="54" t="s">
        <v>56</v>
      </c>
      <c r="Z38" s="59">
        <v>1</v>
      </c>
      <c r="AA38" s="59">
        <v>1</v>
      </c>
      <c r="AB38" s="66">
        <v>0</v>
      </c>
    </row>
    <row r="39" spans="1:40" hidden="1" outlineLevel="1" x14ac:dyDescent="0.25">
      <c r="H39" s="54" t="s">
        <v>57</v>
      </c>
      <c r="I39" s="59">
        <v>1</v>
      </c>
      <c r="J39" s="59">
        <v>1</v>
      </c>
      <c r="K39" s="60">
        <v>0</v>
      </c>
      <c r="L39" s="61">
        <f t="shared" si="6"/>
        <v>43739</v>
      </c>
      <c r="M39" s="61">
        <f t="shared" si="7"/>
        <v>44104</v>
      </c>
      <c r="N39" s="62">
        <f t="shared" si="8"/>
        <v>32.639755490000006</v>
      </c>
      <c r="Y39" s="54" t="s">
        <v>57</v>
      </c>
      <c r="Z39" s="59">
        <v>1</v>
      </c>
      <c r="AA39" s="59">
        <v>1</v>
      </c>
      <c r="AB39" s="66">
        <v>0</v>
      </c>
    </row>
    <row r="40" spans="1:40" hidden="1" outlineLevel="1" x14ac:dyDescent="0.25">
      <c r="L40" s="61">
        <f t="shared" si="6"/>
        <v>44105</v>
      </c>
      <c r="M40" s="61">
        <f t="shared" si="7"/>
        <v>44469</v>
      </c>
      <c r="N40" s="62">
        <f t="shared" si="8"/>
        <v>33.618948154700007</v>
      </c>
    </row>
    <row r="41" spans="1:40" hidden="1" outlineLevel="1" x14ac:dyDescent="0.25">
      <c r="L41" s="61">
        <f t="shared" si="6"/>
        <v>44470</v>
      </c>
      <c r="M41" s="61">
        <f t="shared" si="7"/>
        <v>44834</v>
      </c>
      <c r="N41" s="62">
        <f t="shared" si="8"/>
        <v>34.627516599341007</v>
      </c>
    </row>
    <row r="42" spans="1:40" hidden="1" outlineLevel="1" x14ac:dyDescent="0.25">
      <c r="L42" s="61">
        <f t="shared" si="6"/>
        <v>44835</v>
      </c>
      <c r="M42" s="61">
        <f t="shared" si="7"/>
        <v>45199</v>
      </c>
      <c r="N42" s="62">
        <f t="shared" si="8"/>
        <v>35.666342097321241</v>
      </c>
    </row>
    <row r="43" spans="1:40" hidden="1" outlineLevel="1" x14ac:dyDescent="0.25">
      <c r="L43" s="61"/>
      <c r="M43" s="61"/>
      <c r="N43" s="62"/>
    </row>
    <row r="44" spans="1:40" hidden="1" outlineLevel="1" x14ac:dyDescent="0.25">
      <c r="L44" s="61"/>
      <c r="M44" s="61"/>
      <c r="N44" s="62"/>
    </row>
    <row r="45" spans="1:40" hidden="1" outlineLevel="1" x14ac:dyDescent="0.25">
      <c r="L45" s="61"/>
      <c r="M45" s="61"/>
      <c r="N45" s="62"/>
    </row>
    <row r="46" spans="1:40" hidden="1" outlineLevel="1" x14ac:dyDescent="0.25">
      <c r="L46" s="61"/>
      <c r="M46" s="61"/>
      <c r="N46" s="62"/>
    </row>
    <row r="47" spans="1:40" hidden="1" outlineLevel="1" x14ac:dyDescent="0.25">
      <c r="L47" s="61"/>
      <c r="M47" s="61"/>
      <c r="N47" s="62"/>
    </row>
    <row r="48" spans="1:40" hidden="1" outlineLevel="1" x14ac:dyDescent="0.25">
      <c r="L48" s="61"/>
      <c r="M48" s="61"/>
      <c r="N48" s="62"/>
    </row>
    <row r="49" spans="1:40" hidden="1" outlineLevel="1" x14ac:dyDescent="0.25">
      <c r="L49" s="61"/>
      <c r="M49" s="61"/>
      <c r="N49" s="62"/>
    </row>
    <row r="50" spans="1:40" hidden="1" outlineLevel="1" x14ac:dyDescent="0.25"/>
    <row r="51" spans="1:40" collapsed="1" x14ac:dyDescent="0.25">
      <c r="A51" s="55">
        <f>A35+100</f>
        <v>400</v>
      </c>
      <c r="B51" s="56">
        <v>0</v>
      </c>
      <c r="C51" s="55" t="s">
        <v>48</v>
      </c>
      <c r="D51" s="57">
        <f>MIN(L51:L65)</f>
        <v>43525</v>
      </c>
      <c r="E51" s="57">
        <f>MAX(M51:M65)</f>
        <v>46446</v>
      </c>
      <c r="F51" s="58">
        <f>IFERROR(B51/$B$338,0)</f>
        <v>0</v>
      </c>
      <c r="G51" s="55" t="s">
        <v>16</v>
      </c>
      <c r="H51" s="54" t="s">
        <v>53</v>
      </c>
      <c r="I51" s="59">
        <v>1</v>
      </c>
      <c r="J51" s="59">
        <v>1</v>
      </c>
      <c r="K51" s="60">
        <v>0</v>
      </c>
      <c r="L51" s="61">
        <v>43525</v>
      </c>
      <c r="M51" s="61">
        <f>EOMONTH(L51,11)</f>
        <v>43890</v>
      </c>
      <c r="N51" s="62">
        <v>35</v>
      </c>
      <c r="O51" s="63">
        <v>0.5</v>
      </c>
      <c r="P51" s="64">
        <v>10</v>
      </c>
      <c r="Q51" s="64">
        <v>7</v>
      </c>
      <c r="R51" s="65">
        <v>6</v>
      </c>
      <c r="S51" s="65">
        <v>6</v>
      </c>
      <c r="T51" s="65">
        <v>4</v>
      </c>
      <c r="U51" s="62">
        <v>37</v>
      </c>
      <c r="V51" s="62">
        <v>36</v>
      </c>
      <c r="W51" s="51">
        <v>0.03</v>
      </c>
      <c r="X51" s="55" t="s">
        <v>16</v>
      </c>
      <c r="Y51" s="54" t="s">
        <v>53</v>
      </c>
      <c r="Z51" s="59">
        <v>1</v>
      </c>
      <c r="AA51" s="59">
        <v>1</v>
      </c>
      <c r="AB51" s="66">
        <v>0</v>
      </c>
      <c r="AC51" s="62">
        <v>20</v>
      </c>
      <c r="AD51" s="62">
        <v>10</v>
      </c>
      <c r="AE51" s="67">
        <v>0.03</v>
      </c>
      <c r="AF51" s="67">
        <v>0.06</v>
      </c>
      <c r="AG51" s="67">
        <v>0.03</v>
      </c>
      <c r="AH51" s="67">
        <v>0.04</v>
      </c>
      <c r="AI51" s="67">
        <v>0.02</v>
      </c>
      <c r="AJ51" s="66">
        <v>0</v>
      </c>
      <c r="AK51" s="68">
        <f ca="1">IFERROR(SUM(D216:O217)/AJ51,0)</f>
        <v>0</v>
      </c>
      <c r="AL51" s="59">
        <v>0</v>
      </c>
      <c r="AM51" s="67">
        <v>0.05</v>
      </c>
      <c r="AN51" s="67">
        <v>0.03</v>
      </c>
    </row>
    <row r="52" spans="1:40" hidden="1" outlineLevel="1" x14ac:dyDescent="0.25">
      <c r="H52" s="54" t="s">
        <v>54</v>
      </c>
      <c r="I52" s="59">
        <v>1</v>
      </c>
      <c r="J52" s="59">
        <v>1</v>
      </c>
      <c r="K52" s="60">
        <v>0</v>
      </c>
      <c r="L52" s="61">
        <f>M51+1</f>
        <v>43891</v>
      </c>
      <c r="M52" s="61">
        <f>EOMONTH(L52,11)</f>
        <v>44255</v>
      </c>
      <c r="N52" s="62">
        <f>N51*1.03</f>
        <v>36.050000000000004</v>
      </c>
      <c r="Y52" s="54" t="s">
        <v>54</v>
      </c>
      <c r="Z52" s="59">
        <v>1</v>
      </c>
      <c r="AA52" s="59">
        <v>1</v>
      </c>
      <c r="AB52" s="66">
        <v>0</v>
      </c>
    </row>
    <row r="53" spans="1:40" hidden="1" outlineLevel="1" x14ac:dyDescent="0.25">
      <c r="H53" s="54" t="s">
        <v>55</v>
      </c>
      <c r="I53" s="59">
        <v>1</v>
      </c>
      <c r="J53" s="59">
        <v>1</v>
      </c>
      <c r="K53" s="60">
        <v>0</v>
      </c>
      <c r="L53" s="61">
        <f t="shared" ref="L53:L58" si="9">M52+1</f>
        <v>44256</v>
      </c>
      <c r="M53" s="61">
        <f t="shared" ref="M53:M58" si="10">EOMONTH(L53,11)</f>
        <v>44620</v>
      </c>
      <c r="N53" s="62">
        <f t="shared" ref="N53:N58" si="11">N52*1.03</f>
        <v>37.131500000000003</v>
      </c>
      <c r="Y53" s="54" t="s">
        <v>55</v>
      </c>
      <c r="Z53" s="59">
        <v>1</v>
      </c>
      <c r="AA53" s="59">
        <v>1</v>
      </c>
      <c r="AB53" s="66">
        <v>0</v>
      </c>
    </row>
    <row r="54" spans="1:40" hidden="1" outlineLevel="1" x14ac:dyDescent="0.25">
      <c r="H54" s="54" t="s">
        <v>56</v>
      </c>
      <c r="I54" s="59">
        <v>1</v>
      </c>
      <c r="J54" s="59">
        <v>1</v>
      </c>
      <c r="K54" s="60">
        <v>0</v>
      </c>
      <c r="L54" s="61">
        <f t="shared" si="9"/>
        <v>44621</v>
      </c>
      <c r="M54" s="61">
        <f t="shared" si="10"/>
        <v>44985</v>
      </c>
      <c r="N54" s="62">
        <f t="shared" si="11"/>
        <v>38.245445000000004</v>
      </c>
      <c r="Y54" s="54" t="s">
        <v>56</v>
      </c>
      <c r="Z54" s="59">
        <v>1</v>
      </c>
      <c r="AA54" s="59">
        <v>1</v>
      </c>
      <c r="AB54" s="66">
        <v>0</v>
      </c>
    </row>
    <row r="55" spans="1:40" hidden="1" outlineLevel="1" x14ac:dyDescent="0.25">
      <c r="H55" s="54" t="s">
        <v>57</v>
      </c>
      <c r="I55" s="59">
        <v>1</v>
      </c>
      <c r="J55" s="59">
        <v>1</v>
      </c>
      <c r="K55" s="60">
        <v>0</v>
      </c>
      <c r="L55" s="61">
        <f t="shared" si="9"/>
        <v>44986</v>
      </c>
      <c r="M55" s="61">
        <f t="shared" si="10"/>
        <v>45351</v>
      </c>
      <c r="N55" s="62">
        <f t="shared" si="11"/>
        <v>39.392808350000003</v>
      </c>
      <c r="Y55" s="54" t="s">
        <v>57</v>
      </c>
      <c r="Z55" s="59">
        <v>1</v>
      </c>
      <c r="AA55" s="59">
        <v>1</v>
      </c>
      <c r="AB55" s="66">
        <v>0</v>
      </c>
    </row>
    <row r="56" spans="1:40" hidden="1" outlineLevel="1" x14ac:dyDescent="0.25">
      <c r="L56" s="61">
        <f t="shared" si="9"/>
        <v>45352</v>
      </c>
      <c r="M56" s="61">
        <f t="shared" si="10"/>
        <v>45716</v>
      </c>
      <c r="N56" s="62">
        <f t="shared" si="11"/>
        <v>40.574592600500004</v>
      </c>
    </row>
    <row r="57" spans="1:40" hidden="1" outlineLevel="1" x14ac:dyDescent="0.25">
      <c r="L57" s="61">
        <f t="shared" si="9"/>
        <v>45717</v>
      </c>
      <c r="M57" s="61">
        <f t="shared" si="10"/>
        <v>46081</v>
      </c>
      <c r="N57" s="62">
        <f t="shared" si="11"/>
        <v>41.791830378515009</v>
      </c>
    </row>
    <row r="58" spans="1:40" hidden="1" outlineLevel="1" x14ac:dyDescent="0.25">
      <c r="L58" s="61">
        <f t="shared" si="9"/>
        <v>46082</v>
      </c>
      <c r="M58" s="61">
        <f t="shared" si="10"/>
        <v>46446</v>
      </c>
      <c r="N58" s="62">
        <f t="shared" si="11"/>
        <v>43.045585289870459</v>
      </c>
    </row>
    <row r="59" spans="1:40" hidden="1" outlineLevel="1" x14ac:dyDescent="0.25">
      <c r="L59" s="61"/>
      <c r="M59" s="61"/>
      <c r="N59" s="62"/>
    </row>
    <row r="60" spans="1:40" hidden="1" outlineLevel="1" x14ac:dyDescent="0.25">
      <c r="L60" s="61"/>
      <c r="M60" s="61"/>
      <c r="N60" s="62"/>
    </row>
    <row r="61" spans="1:40" hidden="1" outlineLevel="1" x14ac:dyDescent="0.25">
      <c r="L61" s="61"/>
      <c r="M61" s="61"/>
      <c r="N61" s="62"/>
    </row>
    <row r="62" spans="1:40" hidden="1" outlineLevel="1" x14ac:dyDescent="0.25">
      <c r="L62" s="61"/>
      <c r="M62" s="61"/>
      <c r="N62" s="62"/>
    </row>
    <row r="63" spans="1:40" hidden="1" outlineLevel="1" x14ac:dyDescent="0.25">
      <c r="L63" s="61"/>
      <c r="M63" s="61"/>
      <c r="N63" s="62"/>
    </row>
    <row r="64" spans="1:40" hidden="1" outlineLevel="1" x14ac:dyDescent="0.25">
      <c r="L64" s="61"/>
      <c r="M64" s="61"/>
      <c r="N64" s="62"/>
    </row>
    <row r="65" spans="1:40" hidden="1" outlineLevel="1" x14ac:dyDescent="0.25">
      <c r="L65" s="61"/>
      <c r="M65" s="61"/>
      <c r="N65" s="62"/>
    </row>
    <row r="66" spans="1:40" hidden="1" outlineLevel="1" x14ac:dyDescent="0.25"/>
    <row r="67" spans="1:40" collapsed="1" x14ac:dyDescent="0.25">
      <c r="A67" s="55">
        <f>A51+100</f>
        <v>500</v>
      </c>
      <c r="B67" s="56">
        <v>0</v>
      </c>
      <c r="C67" s="55" t="s">
        <v>48</v>
      </c>
      <c r="D67" s="57">
        <f>MIN(L67:L81)</f>
        <v>43525</v>
      </c>
      <c r="E67" s="57">
        <f>MAX(M67:M81)</f>
        <v>46446</v>
      </c>
      <c r="F67" s="58">
        <f>IFERROR(B67/$B$338,0)</f>
        <v>0</v>
      </c>
      <c r="G67" s="55" t="s">
        <v>16</v>
      </c>
      <c r="H67" s="54" t="s">
        <v>53</v>
      </c>
      <c r="I67" s="59">
        <v>1</v>
      </c>
      <c r="J67" s="59">
        <v>1</v>
      </c>
      <c r="K67" s="60">
        <v>0</v>
      </c>
      <c r="L67" s="61">
        <v>43525</v>
      </c>
      <c r="M67" s="61">
        <f>EOMONTH(L67,11)</f>
        <v>43890</v>
      </c>
      <c r="N67" s="62">
        <v>35</v>
      </c>
      <c r="O67" s="63">
        <v>0.5</v>
      </c>
      <c r="P67" s="64">
        <v>10</v>
      </c>
      <c r="Q67" s="64">
        <v>7</v>
      </c>
      <c r="R67" s="65">
        <v>6</v>
      </c>
      <c r="S67" s="65">
        <v>6</v>
      </c>
      <c r="T67" s="65">
        <v>4</v>
      </c>
      <c r="U67" s="62">
        <v>37</v>
      </c>
      <c r="V67" s="62">
        <v>36</v>
      </c>
      <c r="W67" s="51">
        <v>0.03</v>
      </c>
      <c r="X67" s="55" t="s">
        <v>16</v>
      </c>
      <c r="Y67" s="54" t="s">
        <v>53</v>
      </c>
      <c r="Z67" s="59">
        <v>1</v>
      </c>
      <c r="AA67" s="59">
        <v>1</v>
      </c>
      <c r="AB67" s="66">
        <v>0</v>
      </c>
      <c r="AC67" s="62">
        <v>20</v>
      </c>
      <c r="AD67" s="62">
        <v>10</v>
      </c>
      <c r="AE67" s="67">
        <v>0.03</v>
      </c>
      <c r="AF67" s="67">
        <v>0.06</v>
      </c>
      <c r="AG67" s="67">
        <v>0.03</v>
      </c>
      <c r="AH67" s="67">
        <v>0.04</v>
      </c>
      <c r="AI67" s="67">
        <v>0.02</v>
      </c>
      <c r="AJ67" s="66">
        <v>0</v>
      </c>
      <c r="AK67" s="68">
        <f ca="1">IFERROR(SUM(D232:O233)/AJ67,0)</f>
        <v>0</v>
      </c>
      <c r="AL67" s="59">
        <v>0</v>
      </c>
      <c r="AM67" s="67">
        <v>0.05</v>
      </c>
      <c r="AN67" s="67">
        <v>0.03</v>
      </c>
    </row>
    <row r="68" spans="1:40" hidden="1" outlineLevel="1" x14ac:dyDescent="0.25">
      <c r="H68" s="54" t="s">
        <v>54</v>
      </c>
      <c r="I68" s="59">
        <v>1</v>
      </c>
      <c r="J68" s="59">
        <v>1</v>
      </c>
      <c r="K68" s="60">
        <v>0</v>
      </c>
      <c r="L68" s="61">
        <f>M67+1</f>
        <v>43891</v>
      </c>
      <c r="M68" s="61">
        <f>EOMONTH(L68,11)</f>
        <v>44255</v>
      </c>
      <c r="N68" s="62">
        <f>N67*1.03</f>
        <v>36.050000000000004</v>
      </c>
      <c r="Y68" s="54" t="s">
        <v>54</v>
      </c>
      <c r="Z68" s="59">
        <v>1</v>
      </c>
      <c r="AA68" s="59">
        <v>1</v>
      </c>
      <c r="AB68" s="66">
        <v>0</v>
      </c>
    </row>
    <row r="69" spans="1:40" hidden="1" outlineLevel="1" x14ac:dyDescent="0.25">
      <c r="H69" s="54" t="s">
        <v>55</v>
      </c>
      <c r="I69" s="59">
        <v>1</v>
      </c>
      <c r="J69" s="59">
        <v>1</v>
      </c>
      <c r="K69" s="60">
        <v>0</v>
      </c>
      <c r="L69" s="61">
        <f t="shared" ref="L69:L74" si="12">M68+1</f>
        <v>44256</v>
      </c>
      <c r="M69" s="61">
        <f t="shared" ref="M69:M74" si="13">EOMONTH(L69,11)</f>
        <v>44620</v>
      </c>
      <c r="N69" s="62">
        <f t="shared" ref="N69:N74" si="14">N68*1.03</f>
        <v>37.131500000000003</v>
      </c>
      <c r="Y69" s="54" t="s">
        <v>55</v>
      </c>
      <c r="Z69" s="59">
        <v>1</v>
      </c>
      <c r="AA69" s="59">
        <v>1</v>
      </c>
      <c r="AB69" s="66">
        <v>0</v>
      </c>
    </row>
    <row r="70" spans="1:40" hidden="1" outlineLevel="1" x14ac:dyDescent="0.25">
      <c r="H70" s="54" t="s">
        <v>56</v>
      </c>
      <c r="I70" s="59">
        <v>1</v>
      </c>
      <c r="J70" s="59">
        <v>1</v>
      </c>
      <c r="K70" s="60">
        <v>0</v>
      </c>
      <c r="L70" s="61">
        <f t="shared" si="12"/>
        <v>44621</v>
      </c>
      <c r="M70" s="61">
        <f t="shared" si="13"/>
        <v>44985</v>
      </c>
      <c r="N70" s="62">
        <f t="shared" si="14"/>
        <v>38.245445000000004</v>
      </c>
      <c r="Y70" s="54" t="s">
        <v>56</v>
      </c>
      <c r="Z70" s="59">
        <v>1</v>
      </c>
      <c r="AA70" s="59">
        <v>1</v>
      </c>
      <c r="AB70" s="66">
        <v>0</v>
      </c>
    </row>
    <row r="71" spans="1:40" hidden="1" outlineLevel="1" x14ac:dyDescent="0.25">
      <c r="H71" s="54" t="s">
        <v>57</v>
      </c>
      <c r="I71" s="59">
        <v>1</v>
      </c>
      <c r="J71" s="59">
        <v>1</v>
      </c>
      <c r="K71" s="60">
        <v>0</v>
      </c>
      <c r="L71" s="61">
        <f t="shared" si="12"/>
        <v>44986</v>
      </c>
      <c r="M71" s="61">
        <f t="shared" si="13"/>
        <v>45351</v>
      </c>
      <c r="N71" s="62">
        <f t="shared" si="14"/>
        <v>39.392808350000003</v>
      </c>
      <c r="Y71" s="54" t="s">
        <v>57</v>
      </c>
      <c r="Z71" s="59">
        <v>1</v>
      </c>
      <c r="AA71" s="59">
        <v>1</v>
      </c>
      <c r="AB71" s="66">
        <v>0</v>
      </c>
    </row>
    <row r="72" spans="1:40" hidden="1" outlineLevel="1" x14ac:dyDescent="0.25">
      <c r="L72" s="61">
        <f t="shared" si="12"/>
        <v>45352</v>
      </c>
      <c r="M72" s="61">
        <f t="shared" si="13"/>
        <v>45716</v>
      </c>
      <c r="N72" s="62">
        <f t="shared" si="14"/>
        <v>40.574592600500004</v>
      </c>
    </row>
    <row r="73" spans="1:40" hidden="1" outlineLevel="1" x14ac:dyDescent="0.25">
      <c r="L73" s="61">
        <f t="shared" si="12"/>
        <v>45717</v>
      </c>
      <c r="M73" s="61">
        <f t="shared" si="13"/>
        <v>46081</v>
      </c>
      <c r="N73" s="62">
        <f t="shared" si="14"/>
        <v>41.791830378515009</v>
      </c>
    </row>
    <row r="74" spans="1:40" hidden="1" outlineLevel="1" x14ac:dyDescent="0.25">
      <c r="L74" s="61">
        <f t="shared" si="12"/>
        <v>46082</v>
      </c>
      <c r="M74" s="61">
        <f t="shared" si="13"/>
        <v>46446</v>
      </c>
      <c r="N74" s="62">
        <f t="shared" si="14"/>
        <v>43.045585289870459</v>
      </c>
    </row>
    <row r="75" spans="1:40" hidden="1" outlineLevel="1" x14ac:dyDescent="0.25">
      <c r="L75" s="61"/>
      <c r="M75" s="61"/>
      <c r="N75" s="62"/>
    </row>
    <row r="76" spans="1:40" hidden="1" outlineLevel="1" x14ac:dyDescent="0.25">
      <c r="L76" s="61"/>
      <c r="M76" s="61"/>
      <c r="N76" s="62"/>
    </row>
    <row r="77" spans="1:40" hidden="1" outlineLevel="1" x14ac:dyDescent="0.25">
      <c r="L77" s="61"/>
      <c r="M77" s="61"/>
      <c r="N77" s="62"/>
    </row>
    <row r="78" spans="1:40" hidden="1" outlineLevel="1" x14ac:dyDescent="0.25">
      <c r="L78" s="61"/>
      <c r="M78" s="61"/>
      <c r="N78" s="62"/>
    </row>
    <row r="79" spans="1:40" hidden="1" outlineLevel="1" x14ac:dyDescent="0.25">
      <c r="L79" s="61"/>
      <c r="M79" s="61"/>
      <c r="N79" s="62"/>
    </row>
    <row r="80" spans="1:40" hidden="1" outlineLevel="1" x14ac:dyDescent="0.25">
      <c r="L80" s="61"/>
      <c r="M80" s="61"/>
      <c r="N80" s="62"/>
    </row>
    <row r="81" spans="1:40" hidden="1" outlineLevel="1" x14ac:dyDescent="0.25">
      <c r="L81" s="61"/>
      <c r="M81" s="61"/>
      <c r="N81" s="62"/>
    </row>
    <row r="82" spans="1:40" hidden="1" outlineLevel="1" x14ac:dyDescent="0.25"/>
    <row r="83" spans="1:40" collapsed="1" x14ac:dyDescent="0.25">
      <c r="A83" s="55">
        <f>A67+100</f>
        <v>600</v>
      </c>
      <c r="B83" s="56">
        <v>0</v>
      </c>
      <c r="C83" s="55" t="s">
        <v>48</v>
      </c>
      <c r="D83" s="57">
        <f>MIN(L83:L97)</f>
        <v>43525</v>
      </c>
      <c r="E83" s="57">
        <f>MAX(M83:M97)</f>
        <v>46446</v>
      </c>
      <c r="F83" s="58">
        <f>IFERROR(B83/$B$338,0)</f>
        <v>0</v>
      </c>
      <c r="G83" s="55" t="s">
        <v>16</v>
      </c>
      <c r="H83" s="54" t="s">
        <v>53</v>
      </c>
      <c r="I83" s="59">
        <v>1</v>
      </c>
      <c r="J83" s="59">
        <v>1</v>
      </c>
      <c r="K83" s="60">
        <v>0</v>
      </c>
      <c r="L83" s="61">
        <v>43525</v>
      </c>
      <c r="M83" s="61">
        <f>EOMONTH(L83,11)</f>
        <v>43890</v>
      </c>
      <c r="N83" s="62">
        <v>35</v>
      </c>
      <c r="O83" s="63">
        <v>0.5</v>
      </c>
      <c r="P83" s="64">
        <v>10</v>
      </c>
      <c r="Q83" s="64">
        <v>7</v>
      </c>
      <c r="R83" s="65">
        <v>6</v>
      </c>
      <c r="S83" s="65">
        <v>6</v>
      </c>
      <c r="T83" s="65">
        <v>4</v>
      </c>
      <c r="U83" s="62">
        <v>37</v>
      </c>
      <c r="V83" s="62">
        <v>36</v>
      </c>
      <c r="W83" s="51">
        <v>0.03</v>
      </c>
      <c r="X83" s="55" t="s">
        <v>16</v>
      </c>
      <c r="Y83" s="54" t="s">
        <v>53</v>
      </c>
      <c r="Z83" s="59">
        <v>1</v>
      </c>
      <c r="AA83" s="59">
        <v>1</v>
      </c>
      <c r="AB83" s="66">
        <v>0</v>
      </c>
      <c r="AC83" s="62">
        <v>20</v>
      </c>
      <c r="AD83" s="62">
        <v>10</v>
      </c>
      <c r="AE83" s="67">
        <v>0.03</v>
      </c>
      <c r="AF83" s="67">
        <v>0.06</v>
      </c>
      <c r="AG83" s="67">
        <v>0.03</v>
      </c>
      <c r="AH83" s="67">
        <v>0.04</v>
      </c>
      <c r="AI83" s="67">
        <v>0.02</v>
      </c>
      <c r="AJ83" s="66">
        <v>0</v>
      </c>
      <c r="AK83" s="68">
        <f ca="1">IFERROR(SUM(D248:O249)/AJ83,0)</f>
        <v>0</v>
      </c>
      <c r="AL83" s="59">
        <v>0</v>
      </c>
      <c r="AM83" s="67">
        <v>0.05</v>
      </c>
      <c r="AN83" s="67">
        <v>0.03</v>
      </c>
    </row>
    <row r="84" spans="1:40" hidden="1" outlineLevel="1" x14ac:dyDescent="0.25">
      <c r="H84" s="54" t="s">
        <v>54</v>
      </c>
      <c r="I84" s="59">
        <v>1</v>
      </c>
      <c r="J84" s="59">
        <v>1</v>
      </c>
      <c r="K84" s="60">
        <v>0</v>
      </c>
      <c r="L84" s="61">
        <f>M83+1</f>
        <v>43891</v>
      </c>
      <c r="M84" s="61">
        <f>EOMONTH(L84,11)</f>
        <v>44255</v>
      </c>
      <c r="N84" s="62">
        <f>N83*1.03</f>
        <v>36.050000000000004</v>
      </c>
      <c r="Y84" s="54" t="s">
        <v>54</v>
      </c>
      <c r="Z84" s="59">
        <v>1</v>
      </c>
      <c r="AA84" s="59">
        <v>1</v>
      </c>
      <c r="AB84" s="66">
        <v>0</v>
      </c>
    </row>
    <row r="85" spans="1:40" hidden="1" outlineLevel="1" x14ac:dyDescent="0.25">
      <c r="H85" s="54" t="s">
        <v>55</v>
      </c>
      <c r="I85" s="59">
        <v>1</v>
      </c>
      <c r="J85" s="59">
        <v>1</v>
      </c>
      <c r="K85" s="60">
        <v>0</v>
      </c>
      <c r="L85" s="61">
        <f t="shared" ref="L85:L90" si="15">M84+1</f>
        <v>44256</v>
      </c>
      <c r="M85" s="61">
        <f t="shared" ref="M85:M90" si="16">EOMONTH(L85,11)</f>
        <v>44620</v>
      </c>
      <c r="N85" s="62">
        <f t="shared" ref="N85:N90" si="17">N84*1.03</f>
        <v>37.131500000000003</v>
      </c>
      <c r="Y85" s="54" t="s">
        <v>55</v>
      </c>
      <c r="Z85" s="59">
        <v>1</v>
      </c>
      <c r="AA85" s="59">
        <v>1</v>
      </c>
      <c r="AB85" s="66">
        <v>0</v>
      </c>
    </row>
    <row r="86" spans="1:40" hidden="1" outlineLevel="1" x14ac:dyDescent="0.25">
      <c r="H86" s="54" t="s">
        <v>56</v>
      </c>
      <c r="I86" s="59">
        <v>1</v>
      </c>
      <c r="J86" s="59">
        <v>1</v>
      </c>
      <c r="K86" s="60">
        <v>0</v>
      </c>
      <c r="L86" s="61">
        <f t="shared" si="15"/>
        <v>44621</v>
      </c>
      <c r="M86" s="61">
        <f t="shared" si="16"/>
        <v>44985</v>
      </c>
      <c r="N86" s="62">
        <f t="shared" si="17"/>
        <v>38.245445000000004</v>
      </c>
      <c r="Y86" s="54" t="s">
        <v>56</v>
      </c>
      <c r="Z86" s="59">
        <v>1</v>
      </c>
      <c r="AA86" s="59">
        <v>1</v>
      </c>
      <c r="AB86" s="66">
        <v>0</v>
      </c>
    </row>
    <row r="87" spans="1:40" hidden="1" outlineLevel="1" x14ac:dyDescent="0.25">
      <c r="H87" s="54" t="s">
        <v>57</v>
      </c>
      <c r="I87" s="59">
        <v>1</v>
      </c>
      <c r="J87" s="59">
        <v>1</v>
      </c>
      <c r="K87" s="60">
        <v>0</v>
      </c>
      <c r="L87" s="61">
        <f t="shared" si="15"/>
        <v>44986</v>
      </c>
      <c r="M87" s="61">
        <f t="shared" si="16"/>
        <v>45351</v>
      </c>
      <c r="N87" s="62">
        <f t="shared" si="17"/>
        <v>39.392808350000003</v>
      </c>
      <c r="Y87" s="54" t="s">
        <v>57</v>
      </c>
      <c r="Z87" s="59">
        <v>1</v>
      </c>
      <c r="AA87" s="59">
        <v>1</v>
      </c>
      <c r="AB87" s="66">
        <v>0</v>
      </c>
    </row>
    <row r="88" spans="1:40" hidden="1" outlineLevel="1" x14ac:dyDescent="0.25">
      <c r="L88" s="61">
        <f t="shared" si="15"/>
        <v>45352</v>
      </c>
      <c r="M88" s="61">
        <f t="shared" si="16"/>
        <v>45716</v>
      </c>
      <c r="N88" s="62">
        <f t="shared" si="17"/>
        <v>40.574592600500004</v>
      </c>
    </row>
    <row r="89" spans="1:40" hidden="1" outlineLevel="1" x14ac:dyDescent="0.25">
      <c r="L89" s="61">
        <f t="shared" si="15"/>
        <v>45717</v>
      </c>
      <c r="M89" s="61">
        <f t="shared" si="16"/>
        <v>46081</v>
      </c>
      <c r="N89" s="62">
        <f t="shared" si="17"/>
        <v>41.791830378515009</v>
      </c>
    </row>
    <row r="90" spans="1:40" hidden="1" outlineLevel="1" x14ac:dyDescent="0.25">
      <c r="L90" s="61">
        <f t="shared" si="15"/>
        <v>46082</v>
      </c>
      <c r="M90" s="61">
        <f t="shared" si="16"/>
        <v>46446</v>
      </c>
      <c r="N90" s="62">
        <f t="shared" si="17"/>
        <v>43.045585289870459</v>
      </c>
    </row>
    <row r="91" spans="1:40" hidden="1" outlineLevel="1" x14ac:dyDescent="0.25">
      <c r="L91" s="61"/>
      <c r="M91" s="61"/>
      <c r="N91" s="62"/>
    </row>
    <row r="92" spans="1:40" hidden="1" outlineLevel="1" x14ac:dyDescent="0.25">
      <c r="L92" s="61"/>
      <c r="M92" s="61"/>
      <c r="N92" s="62"/>
    </row>
    <row r="93" spans="1:40" hidden="1" outlineLevel="1" x14ac:dyDescent="0.25">
      <c r="L93" s="61"/>
      <c r="M93" s="61"/>
      <c r="N93" s="62"/>
    </row>
    <row r="94" spans="1:40" hidden="1" outlineLevel="1" x14ac:dyDescent="0.25">
      <c r="L94" s="61"/>
      <c r="M94" s="61"/>
      <c r="N94" s="62"/>
    </row>
    <row r="95" spans="1:40" hidden="1" outlineLevel="1" x14ac:dyDescent="0.25">
      <c r="L95" s="61"/>
      <c r="M95" s="61"/>
      <c r="N95" s="62"/>
    </row>
    <row r="96" spans="1:40" hidden="1" outlineLevel="1" x14ac:dyDescent="0.25">
      <c r="L96" s="61"/>
      <c r="M96" s="61"/>
      <c r="N96" s="62"/>
    </row>
    <row r="97" spans="1:40" hidden="1" outlineLevel="1" x14ac:dyDescent="0.25">
      <c r="L97" s="61"/>
      <c r="M97" s="61"/>
      <c r="N97" s="62"/>
    </row>
    <row r="98" spans="1:40" hidden="1" outlineLevel="1" x14ac:dyDescent="0.25"/>
    <row r="99" spans="1:40" collapsed="1" x14ac:dyDescent="0.25">
      <c r="A99" s="55">
        <f>A83+100</f>
        <v>700</v>
      </c>
      <c r="B99" s="56">
        <v>0</v>
      </c>
      <c r="C99" s="55" t="s">
        <v>48</v>
      </c>
      <c r="D99" s="57">
        <f>MIN(L99:L113)</f>
        <v>43525</v>
      </c>
      <c r="E99" s="57">
        <f>MAX(M99:M113)</f>
        <v>46446</v>
      </c>
      <c r="F99" s="58">
        <f>IFERROR(B99/$B$338,0)</f>
        <v>0</v>
      </c>
      <c r="G99" s="55" t="s">
        <v>16</v>
      </c>
      <c r="H99" s="54" t="s">
        <v>53</v>
      </c>
      <c r="I99" s="59">
        <v>1</v>
      </c>
      <c r="J99" s="59">
        <v>1</v>
      </c>
      <c r="K99" s="60">
        <v>0</v>
      </c>
      <c r="L99" s="61">
        <v>43525</v>
      </c>
      <c r="M99" s="61">
        <f>EOMONTH(L99,11)</f>
        <v>43890</v>
      </c>
      <c r="N99" s="62">
        <v>35</v>
      </c>
      <c r="O99" s="63">
        <v>0.5</v>
      </c>
      <c r="P99" s="64">
        <v>10</v>
      </c>
      <c r="Q99" s="64">
        <v>7</v>
      </c>
      <c r="R99" s="65">
        <v>6</v>
      </c>
      <c r="S99" s="65">
        <v>6</v>
      </c>
      <c r="T99" s="65">
        <v>4</v>
      </c>
      <c r="U99" s="62">
        <v>37</v>
      </c>
      <c r="V99" s="62">
        <v>36</v>
      </c>
      <c r="W99" s="51">
        <v>0.03</v>
      </c>
      <c r="X99" s="55" t="s">
        <v>16</v>
      </c>
      <c r="Y99" s="54" t="s">
        <v>53</v>
      </c>
      <c r="Z99" s="59">
        <v>1</v>
      </c>
      <c r="AA99" s="59">
        <v>1</v>
      </c>
      <c r="AB99" s="66">
        <v>0</v>
      </c>
      <c r="AC99" s="62">
        <v>20</v>
      </c>
      <c r="AD99" s="62">
        <v>10</v>
      </c>
      <c r="AE99" s="67">
        <v>0.03</v>
      </c>
      <c r="AF99" s="67">
        <v>0.06</v>
      </c>
      <c r="AG99" s="67">
        <v>0.03</v>
      </c>
      <c r="AH99" s="67">
        <v>0.04</v>
      </c>
      <c r="AI99" s="67">
        <v>0.02</v>
      </c>
      <c r="AJ99" s="66">
        <v>0</v>
      </c>
      <c r="AK99" s="68">
        <f ca="1">IFERROR(SUM(D264:O265)/AJ99,0)</f>
        <v>0</v>
      </c>
      <c r="AL99" s="59">
        <v>0</v>
      </c>
      <c r="AM99" s="67">
        <v>0.05</v>
      </c>
      <c r="AN99" s="67">
        <v>0.03</v>
      </c>
    </row>
    <row r="100" spans="1:40" hidden="1" outlineLevel="1" x14ac:dyDescent="0.25">
      <c r="H100" s="54" t="s">
        <v>54</v>
      </c>
      <c r="I100" s="59">
        <v>1</v>
      </c>
      <c r="J100" s="59">
        <v>1</v>
      </c>
      <c r="K100" s="60">
        <v>0</v>
      </c>
      <c r="L100" s="61">
        <f>M99+1</f>
        <v>43891</v>
      </c>
      <c r="M100" s="61">
        <f>EOMONTH(L100,11)</f>
        <v>44255</v>
      </c>
      <c r="N100" s="62">
        <f>N99*1.03</f>
        <v>36.050000000000004</v>
      </c>
      <c r="Y100" s="54" t="s">
        <v>54</v>
      </c>
      <c r="Z100" s="59">
        <v>1</v>
      </c>
      <c r="AA100" s="59">
        <v>1</v>
      </c>
      <c r="AB100" s="66">
        <v>0</v>
      </c>
    </row>
    <row r="101" spans="1:40" hidden="1" outlineLevel="1" x14ac:dyDescent="0.25">
      <c r="H101" s="54" t="s">
        <v>55</v>
      </c>
      <c r="I101" s="59">
        <v>1</v>
      </c>
      <c r="J101" s="59">
        <v>1</v>
      </c>
      <c r="K101" s="60">
        <v>0</v>
      </c>
      <c r="L101" s="61">
        <f t="shared" ref="L101:L106" si="18">M100+1</f>
        <v>44256</v>
      </c>
      <c r="M101" s="61">
        <f t="shared" ref="M101:M106" si="19">EOMONTH(L101,11)</f>
        <v>44620</v>
      </c>
      <c r="N101" s="62">
        <f t="shared" ref="N101:N106" si="20">N100*1.03</f>
        <v>37.131500000000003</v>
      </c>
      <c r="Y101" s="54" t="s">
        <v>55</v>
      </c>
      <c r="Z101" s="59">
        <v>1</v>
      </c>
      <c r="AA101" s="59">
        <v>1</v>
      </c>
      <c r="AB101" s="66">
        <v>0</v>
      </c>
    </row>
    <row r="102" spans="1:40" hidden="1" outlineLevel="1" x14ac:dyDescent="0.25">
      <c r="H102" s="54" t="s">
        <v>56</v>
      </c>
      <c r="I102" s="59">
        <v>1</v>
      </c>
      <c r="J102" s="59">
        <v>1</v>
      </c>
      <c r="K102" s="60">
        <v>0</v>
      </c>
      <c r="L102" s="61">
        <f t="shared" si="18"/>
        <v>44621</v>
      </c>
      <c r="M102" s="61">
        <f t="shared" si="19"/>
        <v>44985</v>
      </c>
      <c r="N102" s="62">
        <f t="shared" si="20"/>
        <v>38.245445000000004</v>
      </c>
      <c r="Y102" s="54" t="s">
        <v>56</v>
      </c>
      <c r="Z102" s="59">
        <v>1</v>
      </c>
      <c r="AA102" s="59">
        <v>1</v>
      </c>
      <c r="AB102" s="66">
        <v>0</v>
      </c>
    </row>
    <row r="103" spans="1:40" hidden="1" outlineLevel="1" x14ac:dyDescent="0.25">
      <c r="H103" s="54" t="s">
        <v>57</v>
      </c>
      <c r="I103" s="59">
        <v>1</v>
      </c>
      <c r="J103" s="59">
        <v>1</v>
      </c>
      <c r="K103" s="60">
        <v>0</v>
      </c>
      <c r="L103" s="61">
        <f t="shared" si="18"/>
        <v>44986</v>
      </c>
      <c r="M103" s="61">
        <f t="shared" si="19"/>
        <v>45351</v>
      </c>
      <c r="N103" s="62">
        <f t="shared" si="20"/>
        <v>39.392808350000003</v>
      </c>
      <c r="Y103" s="54" t="s">
        <v>57</v>
      </c>
      <c r="Z103" s="59">
        <v>1</v>
      </c>
      <c r="AA103" s="59">
        <v>1</v>
      </c>
      <c r="AB103" s="66">
        <v>0</v>
      </c>
    </row>
    <row r="104" spans="1:40" hidden="1" outlineLevel="1" x14ac:dyDescent="0.25">
      <c r="L104" s="61">
        <f t="shared" si="18"/>
        <v>45352</v>
      </c>
      <c r="M104" s="61">
        <f t="shared" si="19"/>
        <v>45716</v>
      </c>
      <c r="N104" s="62">
        <f t="shared" si="20"/>
        <v>40.574592600500004</v>
      </c>
    </row>
    <row r="105" spans="1:40" hidden="1" outlineLevel="1" x14ac:dyDescent="0.25">
      <c r="L105" s="61">
        <f t="shared" si="18"/>
        <v>45717</v>
      </c>
      <c r="M105" s="61">
        <f t="shared" si="19"/>
        <v>46081</v>
      </c>
      <c r="N105" s="62">
        <f t="shared" si="20"/>
        <v>41.791830378515009</v>
      </c>
    </row>
    <row r="106" spans="1:40" hidden="1" outlineLevel="1" x14ac:dyDescent="0.25">
      <c r="L106" s="61">
        <f t="shared" si="18"/>
        <v>46082</v>
      </c>
      <c r="M106" s="61">
        <f t="shared" si="19"/>
        <v>46446</v>
      </c>
      <c r="N106" s="62">
        <f t="shared" si="20"/>
        <v>43.045585289870459</v>
      </c>
    </row>
    <row r="107" spans="1:40" hidden="1" outlineLevel="1" x14ac:dyDescent="0.25">
      <c r="L107" s="61"/>
      <c r="M107" s="61"/>
      <c r="N107" s="62"/>
    </row>
    <row r="108" spans="1:40" hidden="1" outlineLevel="1" x14ac:dyDescent="0.25">
      <c r="L108" s="61"/>
      <c r="M108" s="61"/>
      <c r="N108" s="62"/>
    </row>
    <row r="109" spans="1:40" hidden="1" outlineLevel="1" x14ac:dyDescent="0.25">
      <c r="L109" s="61"/>
      <c r="M109" s="61"/>
      <c r="N109" s="62"/>
    </row>
    <row r="110" spans="1:40" hidden="1" outlineLevel="1" x14ac:dyDescent="0.25">
      <c r="L110" s="61"/>
      <c r="M110" s="61"/>
      <c r="N110" s="62"/>
    </row>
    <row r="111" spans="1:40" hidden="1" outlineLevel="1" x14ac:dyDescent="0.25">
      <c r="L111" s="61"/>
      <c r="M111" s="61"/>
      <c r="N111" s="62"/>
    </row>
    <row r="112" spans="1:40" hidden="1" outlineLevel="1" x14ac:dyDescent="0.25">
      <c r="L112" s="61"/>
      <c r="M112" s="61"/>
      <c r="N112" s="62"/>
    </row>
    <row r="113" spans="1:40" hidden="1" outlineLevel="1" x14ac:dyDescent="0.25">
      <c r="L113" s="61"/>
      <c r="M113" s="61"/>
      <c r="N113" s="62"/>
    </row>
    <row r="114" spans="1:40" hidden="1" outlineLevel="1" x14ac:dyDescent="0.25"/>
    <row r="115" spans="1:40" collapsed="1" x14ac:dyDescent="0.25">
      <c r="A115" s="55">
        <f>A99+100</f>
        <v>800</v>
      </c>
      <c r="B115" s="56">
        <v>0</v>
      </c>
      <c r="C115" s="55" t="s">
        <v>48</v>
      </c>
      <c r="D115" s="57">
        <f>MIN(L115:L129)</f>
        <v>43525</v>
      </c>
      <c r="E115" s="57">
        <f>MAX(M115:M129)</f>
        <v>46446</v>
      </c>
      <c r="F115" s="58">
        <f>IFERROR(B115/$B$338,0)</f>
        <v>0</v>
      </c>
      <c r="G115" s="55" t="s">
        <v>16</v>
      </c>
      <c r="H115" s="54" t="s">
        <v>53</v>
      </c>
      <c r="I115" s="59">
        <v>1</v>
      </c>
      <c r="J115" s="59">
        <v>1</v>
      </c>
      <c r="K115" s="60">
        <v>0</v>
      </c>
      <c r="L115" s="61">
        <v>43525</v>
      </c>
      <c r="M115" s="61">
        <f>EOMONTH(L115,11)</f>
        <v>43890</v>
      </c>
      <c r="N115" s="62">
        <v>35</v>
      </c>
      <c r="O115" s="63">
        <v>0.5</v>
      </c>
      <c r="P115" s="64">
        <v>10</v>
      </c>
      <c r="Q115" s="64">
        <v>7</v>
      </c>
      <c r="R115" s="65">
        <v>6</v>
      </c>
      <c r="S115" s="65">
        <v>6</v>
      </c>
      <c r="T115" s="65">
        <v>4</v>
      </c>
      <c r="U115" s="62">
        <v>37</v>
      </c>
      <c r="V115" s="62">
        <v>36</v>
      </c>
      <c r="W115" s="51">
        <v>0.03</v>
      </c>
      <c r="X115" s="55" t="s">
        <v>16</v>
      </c>
      <c r="Y115" s="54" t="s">
        <v>53</v>
      </c>
      <c r="Z115" s="59">
        <v>1</v>
      </c>
      <c r="AA115" s="59">
        <v>1</v>
      </c>
      <c r="AB115" s="66">
        <v>0</v>
      </c>
      <c r="AC115" s="62">
        <v>20</v>
      </c>
      <c r="AD115" s="62">
        <v>10</v>
      </c>
      <c r="AE115" s="67">
        <v>0.03</v>
      </c>
      <c r="AF115" s="67">
        <v>0.06</v>
      </c>
      <c r="AG115" s="67">
        <v>0.03</v>
      </c>
      <c r="AH115" s="67">
        <v>0.04</v>
      </c>
      <c r="AI115" s="67">
        <v>0.02</v>
      </c>
      <c r="AJ115" s="66">
        <v>0</v>
      </c>
      <c r="AK115" s="68">
        <f ca="1">IFERROR(SUM(D280:O281)/AJ115,0)</f>
        <v>0</v>
      </c>
      <c r="AL115" s="59">
        <v>0</v>
      </c>
      <c r="AM115" s="67">
        <v>0.05</v>
      </c>
      <c r="AN115" s="67">
        <v>0.03</v>
      </c>
    </row>
    <row r="116" spans="1:40" hidden="1" outlineLevel="1" x14ac:dyDescent="0.25">
      <c r="H116" s="54" t="s">
        <v>54</v>
      </c>
      <c r="I116" s="59">
        <v>1</v>
      </c>
      <c r="J116" s="59">
        <v>1</v>
      </c>
      <c r="K116" s="60">
        <v>0</v>
      </c>
      <c r="L116" s="61">
        <f>M115+1</f>
        <v>43891</v>
      </c>
      <c r="M116" s="61">
        <f>EOMONTH(L116,11)</f>
        <v>44255</v>
      </c>
      <c r="N116" s="62">
        <f>N115*1.03</f>
        <v>36.050000000000004</v>
      </c>
      <c r="Y116" s="54" t="s">
        <v>54</v>
      </c>
      <c r="Z116" s="59">
        <v>1</v>
      </c>
      <c r="AA116" s="59">
        <v>1</v>
      </c>
      <c r="AB116" s="66">
        <v>0</v>
      </c>
    </row>
    <row r="117" spans="1:40" hidden="1" outlineLevel="1" x14ac:dyDescent="0.25">
      <c r="H117" s="54" t="s">
        <v>55</v>
      </c>
      <c r="I117" s="59">
        <v>1</v>
      </c>
      <c r="J117" s="59">
        <v>1</v>
      </c>
      <c r="K117" s="60">
        <v>0</v>
      </c>
      <c r="L117" s="61">
        <f t="shared" ref="L117:L122" si="21">M116+1</f>
        <v>44256</v>
      </c>
      <c r="M117" s="61">
        <f t="shared" ref="M117:M122" si="22">EOMONTH(L117,11)</f>
        <v>44620</v>
      </c>
      <c r="N117" s="62">
        <f t="shared" ref="N117:N122" si="23">N116*1.03</f>
        <v>37.131500000000003</v>
      </c>
      <c r="Y117" s="54" t="s">
        <v>55</v>
      </c>
      <c r="Z117" s="59">
        <v>1</v>
      </c>
      <c r="AA117" s="59">
        <v>1</v>
      </c>
      <c r="AB117" s="66">
        <v>0</v>
      </c>
    </row>
    <row r="118" spans="1:40" hidden="1" outlineLevel="1" x14ac:dyDescent="0.25">
      <c r="H118" s="54" t="s">
        <v>56</v>
      </c>
      <c r="I118" s="59">
        <v>1</v>
      </c>
      <c r="J118" s="59">
        <v>1</v>
      </c>
      <c r="K118" s="60">
        <v>0</v>
      </c>
      <c r="L118" s="61">
        <f t="shared" si="21"/>
        <v>44621</v>
      </c>
      <c r="M118" s="61">
        <f t="shared" si="22"/>
        <v>44985</v>
      </c>
      <c r="N118" s="62">
        <f t="shared" si="23"/>
        <v>38.245445000000004</v>
      </c>
      <c r="Y118" s="54" t="s">
        <v>56</v>
      </c>
      <c r="Z118" s="59">
        <v>1</v>
      </c>
      <c r="AA118" s="59">
        <v>1</v>
      </c>
      <c r="AB118" s="66">
        <v>0</v>
      </c>
    </row>
    <row r="119" spans="1:40" hidden="1" outlineLevel="1" x14ac:dyDescent="0.25">
      <c r="H119" s="54" t="s">
        <v>57</v>
      </c>
      <c r="I119" s="59">
        <v>1</v>
      </c>
      <c r="J119" s="59">
        <v>1</v>
      </c>
      <c r="K119" s="60">
        <v>0</v>
      </c>
      <c r="L119" s="61">
        <f t="shared" si="21"/>
        <v>44986</v>
      </c>
      <c r="M119" s="61">
        <f t="shared" si="22"/>
        <v>45351</v>
      </c>
      <c r="N119" s="62">
        <f t="shared" si="23"/>
        <v>39.392808350000003</v>
      </c>
      <c r="Y119" s="54" t="s">
        <v>57</v>
      </c>
      <c r="Z119" s="59">
        <v>1</v>
      </c>
      <c r="AA119" s="59">
        <v>1</v>
      </c>
      <c r="AB119" s="66">
        <v>0</v>
      </c>
    </row>
    <row r="120" spans="1:40" hidden="1" outlineLevel="1" x14ac:dyDescent="0.25">
      <c r="L120" s="61">
        <f t="shared" si="21"/>
        <v>45352</v>
      </c>
      <c r="M120" s="61">
        <f t="shared" si="22"/>
        <v>45716</v>
      </c>
      <c r="N120" s="62">
        <f t="shared" si="23"/>
        <v>40.574592600500004</v>
      </c>
    </row>
    <row r="121" spans="1:40" hidden="1" outlineLevel="1" x14ac:dyDescent="0.25">
      <c r="L121" s="61">
        <f t="shared" si="21"/>
        <v>45717</v>
      </c>
      <c r="M121" s="61">
        <f t="shared" si="22"/>
        <v>46081</v>
      </c>
      <c r="N121" s="62">
        <f t="shared" si="23"/>
        <v>41.791830378515009</v>
      </c>
    </row>
    <row r="122" spans="1:40" hidden="1" outlineLevel="1" x14ac:dyDescent="0.25">
      <c r="L122" s="61">
        <f t="shared" si="21"/>
        <v>46082</v>
      </c>
      <c r="M122" s="61">
        <f t="shared" si="22"/>
        <v>46446</v>
      </c>
      <c r="N122" s="62">
        <f t="shared" si="23"/>
        <v>43.045585289870459</v>
      </c>
    </row>
    <row r="123" spans="1:40" hidden="1" outlineLevel="1" x14ac:dyDescent="0.25">
      <c r="L123" s="61"/>
      <c r="M123" s="61"/>
      <c r="N123" s="62"/>
    </row>
    <row r="124" spans="1:40" hidden="1" outlineLevel="1" x14ac:dyDescent="0.25">
      <c r="L124" s="61"/>
      <c r="M124" s="61"/>
      <c r="N124" s="62"/>
    </row>
    <row r="125" spans="1:40" hidden="1" outlineLevel="1" x14ac:dyDescent="0.25">
      <c r="L125" s="61"/>
      <c r="M125" s="61"/>
      <c r="N125" s="62"/>
    </row>
    <row r="126" spans="1:40" hidden="1" outlineLevel="1" x14ac:dyDescent="0.25">
      <c r="L126" s="61"/>
      <c r="M126" s="61"/>
      <c r="N126" s="62"/>
    </row>
    <row r="127" spans="1:40" hidden="1" outlineLevel="1" x14ac:dyDescent="0.25">
      <c r="L127" s="61"/>
      <c r="M127" s="61"/>
      <c r="N127" s="62"/>
    </row>
    <row r="128" spans="1:40" hidden="1" outlineLevel="1" x14ac:dyDescent="0.25">
      <c r="L128" s="61"/>
      <c r="M128" s="61"/>
      <c r="N128" s="62"/>
    </row>
    <row r="129" spans="1:40" hidden="1" outlineLevel="1" x14ac:dyDescent="0.25">
      <c r="L129" s="61"/>
      <c r="M129" s="61"/>
      <c r="N129" s="62"/>
    </row>
    <row r="130" spans="1:40" hidden="1" outlineLevel="1" x14ac:dyDescent="0.25"/>
    <row r="131" spans="1:40" collapsed="1" x14ac:dyDescent="0.25">
      <c r="A131" s="55">
        <f>A115+100</f>
        <v>900</v>
      </c>
      <c r="B131" s="56">
        <v>0</v>
      </c>
      <c r="C131" s="55" t="s">
        <v>48</v>
      </c>
      <c r="D131" s="57">
        <f>MIN(L131:L145)</f>
        <v>43525</v>
      </c>
      <c r="E131" s="57">
        <f>MAX(M131:M145)</f>
        <v>46446</v>
      </c>
      <c r="F131" s="58">
        <f>IFERROR(B131/$B$338,0)</f>
        <v>0</v>
      </c>
      <c r="G131" s="55" t="s">
        <v>16</v>
      </c>
      <c r="H131" s="54" t="s">
        <v>53</v>
      </c>
      <c r="I131" s="59">
        <v>1</v>
      </c>
      <c r="J131" s="59">
        <v>1</v>
      </c>
      <c r="K131" s="60">
        <v>0</v>
      </c>
      <c r="L131" s="61">
        <v>43525</v>
      </c>
      <c r="M131" s="61">
        <f>EOMONTH(L131,11)</f>
        <v>43890</v>
      </c>
      <c r="N131" s="62">
        <v>35</v>
      </c>
      <c r="O131" s="63">
        <v>0.5</v>
      </c>
      <c r="P131" s="64">
        <v>10</v>
      </c>
      <c r="Q131" s="64">
        <v>7</v>
      </c>
      <c r="R131" s="65">
        <v>6</v>
      </c>
      <c r="S131" s="65">
        <v>6</v>
      </c>
      <c r="T131" s="65">
        <v>4</v>
      </c>
      <c r="U131" s="62">
        <v>37</v>
      </c>
      <c r="V131" s="62">
        <v>36</v>
      </c>
      <c r="W131" s="51">
        <v>0.03</v>
      </c>
      <c r="X131" s="55" t="s">
        <v>16</v>
      </c>
      <c r="Y131" s="54" t="s">
        <v>53</v>
      </c>
      <c r="Z131" s="59">
        <v>1</v>
      </c>
      <c r="AA131" s="59">
        <v>1</v>
      </c>
      <c r="AB131" s="66">
        <v>0</v>
      </c>
      <c r="AC131" s="62">
        <v>20</v>
      </c>
      <c r="AD131" s="62">
        <v>10</v>
      </c>
      <c r="AE131" s="67">
        <v>0.03</v>
      </c>
      <c r="AF131" s="67">
        <v>0.06</v>
      </c>
      <c r="AG131" s="67">
        <v>0.03</v>
      </c>
      <c r="AH131" s="67">
        <v>0.04</v>
      </c>
      <c r="AI131" s="67">
        <v>0.02</v>
      </c>
      <c r="AJ131" s="66">
        <v>0</v>
      </c>
      <c r="AK131" s="68">
        <f ca="1">IFERROR(SUM(D296:O297)/AJ131,0)</f>
        <v>0</v>
      </c>
      <c r="AL131" s="59">
        <v>0</v>
      </c>
      <c r="AM131" s="67">
        <v>0.05</v>
      </c>
      <c r="AN131" s="67">
        <v>0.03</v>
      </c>
    </row>
    <row r="132" spans="1:40" hidden="1" outlineLevel="1" x14ac:dyDescent="0.25">
      <c r="H132" s="54" t="s">
        <v>54</v>
      </c>
      <c r="I132" s="59">
        <v>1</v>
      </c>
      <c r="J132" s="59">
        <v>1</v>
      </c>
      <c r="K132" s="60">
        <v>0</v>
      </c>
      <c r="L132" s="61">
        <f>M131+1</f>
        <v>43891</v>
      </c>
      <c r="M132" s="61">
        <f>EOMONTH(L132,11)</f>
        <v>44255</v>
      </c>
      <c r="N132" s="62">
        <f>N131*1.03</f>
        <v>36.050000000000004</v>
      </c>
      <c r="Y132" s="54" t="s">
        <v>54</v>
      </c>
      <c r="Z132" s="59">
        <v>1</v>
      </c>
      <c r="AA132" s="59">
        <v>1</v>
      </c>
      <c r="AB132" s="66">
        <v>0</v>
      </c>
    </row>
    <row r="133" spans="1:40" hidden="1" outlineLevel="1" x14ac:dyDescent="0.25">
      <c r="H133" s="54" t="s">
        <v>55</v>
      </c>
      <c r="I133" s="59">
        <v>1</v>
      </c>
      <c r="J133" s="59">
        <v>1</v>
      </c>
      <c r="K133" s="60">
        <v>0</v>
      </c>
      <c r="L133" s="61">
        <f t="shared" ref="L133:L138" si="24">M132+1</f>
        <v>44256</v>
      </c>
      <c r="M133" s="61">
        <f t="shared" ref="M133:M138" si="25">EOMONTH(L133,11)</f>
        <v>44620</v>
      </c>
      <c r="N133" s="62">
        <f t="shared" ref="N133:N138" si="26">N132*1.03</f>
        <v>37.131500000000003</v>
      </c>
      <c r="Y133" s="54" t="s">
        <v>55</v>
      </c>
      <c r="Z133" s="59">
        <v>1</v>
      </c>
      <c r="AA133" s="59">
        <v>1</v>
      </c>
      <c r="AB133" s="66">
        <v>0</v>
      </c>
    </row>
    <row r="134" spans="1:40" hidden="1" outlineLevel="1" x14ac:dyDescent="0.25">
      <c r="H134" s="54" t="s">
        <v>56</v>
      </c>
      <c r="I134" s="59">
        <v>1</v>
      </c>
      <c r="J134" s="59">
        <v>1</v>
      </c>
      <c r="K134" s="60">
        <v>0</v>
      </c>
      <c r="L134" s="61">
        <f t="shared" si="24"/>
        <v>44621</v>
      </c>
      <c r="M134" s="61">
        <f t="shared" si="25"/>
        <v>44985</v>
      </c>
      <c r="N134" s="62">
        <f t="shared" si="26"/>
        <v>38.245445000000004</v>
      </c>
      <c r="Y134" s="54" t="s">
        <v>56</v>
      </c>
      <c r="Z134" s="59">
        <v>1</v>
      </c>
      <c r="AA134" s="59">
        <v>1</v>
      </c>
      <c r="AB134" s="66">
        <v>0</v>
      </c>
    </row>
    <row r="135" spans="1:40" hidden="1" outlineLevel="1" x14ac:dyDescent="0.25">
      <c r="H135" s="54" t="s">
        <v>57</v>
      </c>
      <c r="I135" s="59">
        <v>1</v>
      </c>
      <c r="J135" s="59">
        <v>1</v>
      </c>
      <c r="K135" s="60">
        <v>0</v>
      </c>
      <c r="L135" s="61">
        <f t="shared" si="24"/>
        <v>44986</v>
      </c>
      <c r="M135" s="61">
        <f t="shared" si="25"/>
        <v>45351</v>
      </c>
      <c r="N135" s="62">
        <f t="shared" si="26"/>
        <v>39.392808350000003</v>
      </c>
      <c r="Y135" s="54" t="s">
        <v>57</v>
      </c>
      <c r="Z135" s="59">
        <v>1</v>
      </c>
      <c r="AA135" s="59">
        <v>1</v>
      </c>
      <c r="AB135" s="66">
        <v>0</v>
      </c>
    </row>
    <row r="136" spans="1:40" hidden="1" outlineLevel="1" x14ac:dyDescent="0.25">
      <c r="L136" s="61">
        <f t="shared" si="24"/>
        <v>45352</v>
      </c>
      <c r="M136" s="61">
        <f t="shared" si="25"/>
        <v>45716</v>
      </c>
      <c r="N136" s="62">
        <f t="shared" si="26"/>
        <v>40.574592600500004</v>
      </c>
    </row>
    <row r="137" spans="1:40" hidden="1" outlineLevel="1" x14ac:dyDescent="0.25">
      <c r="L137" s="61">
        <f t="shared" si="24"/>
        <v>45717</v>
      </c>
      <c r="M137" s="61">
        <f t="shared" si="25"/>
        <v>46081</v>
      </c>
      <c r="N137" s="62">
        <f t="shared" si="26"/>
        <v>41.791830378515009</v>
      </c>
    </row>
    <row r="138" spans="1:40" hidden="1" outlineLevel="1" x14ac:dyDescent="0.25">
      <c r="L138" s="61">
        <f t="shared" si="24"/>
        <v>46082</v>
      </c>
      <c r="M138" s="61">
        <f t="shared" si="25"/>
        <v>46446</v>
      </c>
      <c r="N138" s="62">
        <f t="shared" si="26"/>
        <v>43.045585289870459</v>
      </c>
    </row>
    <row r="139" spans="1:40" hidden="1" outlineLevel="1" x14ac:dyDescent="0.25">
      <c r="L139" s="61"/>
      <c r="M139" s="61"/>
      <c r="N139" s="62"/>
    </row>
    <row r="140" spans="1:40" hidden="1" outlineLevel="1" x14ac:dyDescent="0.25">
      <c r="L140" s="61"/>
      <c r="M140" s="61"/>
      <c r="N140" s="62"/>
    </row>
    <row r="141" spans="1:40" hidden="1" outlineLevel="1" x14ac:dyDescent="0.25">
      <c r="L141" s="61"/>
      <c r="M141" s="61"/>
      <c r="N141" s="62"/>
    </row>
    <row r="142" spans="1:40" hidden="1" outlineLevel="1" x14ac:dyDescent="0.25">
      <c r="L142" s="61"/>
      <c r="M142" s="61"/>
      <c r="N142" s="62"/>
    </row>
    <row r="143" spans="1:40" hidden="1" outlineLevel="1" x14ac:dyDescent="0.25">
      <c r="L143" s="61"/>
      <c r="M143" s="61"/>
      <c r="N143" s="62"/>
    </row>
    <row r="144" spans="1:40" hidden="1" outlineLevel="1" x14ac:dyDescent="0.25">
      <c r="L144" s="61"/>
      <c r="M144" s="61"/>
      <c r="N144" s="62"/>
    </row>
    <row r="145" spans="1:40" hidden="1" outlineLevel="1" x14ac:dyDescent="0.25">
      <c r="L145" s="61"/>
      <c r="M145" s="61"/>
      <c r="N145" s="62"/>
    </row>
    <row r="146" spans="1:40" hidden="1" outlineLevel="1" x14ac:dyDescent="0.25"/>
    <row r="147" spans="1:40" collapsed="1" x14ac:dyDescent="0.25">
      <c r="A147" s="55">
        <f>A131+100</f>
        <v>1000</v>
      </c>
      <c r="B147" s="56">
        <v>0</v>
      </c>
      <c r="C147" s="55" t="s">
        <v>48</v>
      </c>
      <c r="D147" s="57">
        <f>MIN(L147:L161)</f>
        <v>43525</v>
      </c>
      <c r="E147" s="57">
        <f>MAX(M147:M161)</f>
        <v>46446</v>
      </c>
      <c r="F147" s="58">
        <f>IFERROR(B147/$B$338,0)</f>
        <v>0</v>
      </c>
      <c r="G147" s="55" t="s">
        <v>16</v>
      </c>
      <c r="H147" s="54" t="s">
        <v>53</v>
      </c>
      <c r="I147" s="59">
        <v>1</v>
      </c>
      <c r="J147" s="59">
        <v>1</v>
      </c>
      <c r="K147" s="60">
        <v>0</v>
      </c>
      <c r="L147" s="61">
        <v>43525</v>
      </c>
      <c r="M147" s="61">
        <f>EOMONTH(L147,11)</f>
        <v>43890</v>
      </c>
      <c r="N147" s="62">
        <v>35</v>
      </c>
      <c r="O147" s="63">
        <v>0.5</v>
      </c>
      <c r="P147" s="64">
        <v>10</v>
      </c>
      <c r="Q147" s="64">
        <v>7</v>
      </c>
      <c r="R147" s="65">
        <v>6</v>
      </c>
      <c r="S147" s="65">
        <v>6</v>
      </c>
      <c r="T147" s="65">
        <v>4</v>
      </c>
      <c r="U147" s="62">
        <v>37</v>
      </c>
      <c r="V147" s="62">
        <v>36</v>
      </c>
      <c r="W147" s="51">
        <v>0.03</v>
      </c>
      <c r="X147" s="55" t="s">
        <v>16</v>
      </c>
      <c r="Y147" s="54" t="s">
        <v>53</v>
      </c>
      <c r="Z147" s="59">
        <v>1</v>
      </c>
      <c r="AA147" s="59">
        <v>1</v>
      </c>
      <c r="AB147" s="66">
        <v>0</v>
      </c>
      <c r="AC147" s="62">
        <v>20</v>
      </c>
      <c r="AD147" s="62">
        <v>10</v>
      </c>
      <c r="AE147" s="67">
        <v>0.03</v>
      </c>
      <c r="AF147" s="67">
        <v>0.06</v>
      </c>
      <c r="AG147" s="67">
        <v>0.03</v>
      </c>
      <c r="AH147" s="67">
        <v>0.04</v>
      </c>
      <c r="AI147" s="67">
        <v>0.02</v>
      </c>
      <c r="AJ147" s="66">
        <v>0</v>
      </c>
      <c r="AK147" s="68">
        <f ca="1">IFERROR(SUM(D312:O313)/AJ147,0)</f>
        <v>0</v>
      </c>
      <c r="AL147" s="59">
        <v>0</v>
      </c>
      <c r="AM147" s="67">
        <v>0.05</v>
      </c>
      <c r="AN147" s="67">
        <v>0.03</v>
      </c>
    </row>
    <row r="148" spans="1:40" hidden="1" outlineLevel="1" x14ac:dyDescent="0.25">
      <c r="H148" s="54" t="s">
        <v>54</v>
      </c>
      <c r="I148" s="59">
        <v>1</v>
      </c>
      <c r="J148" s="59">
        <v>1</v>
      </c>
      <c r="K148" s="60">
        <v>0</v>
      </c>
      <c r="L148" s="61">
        <f>M147+1</f>
        <v>43891</v>
      </c>
      <c r="M148" s="61">
        <f>EOMONTH(L148,11)</f>
        <v>44255</v>
      </c>
      <c r="N148" s="62">
        <f>N147*1.03</f>
        <v>36.050000000000004</v>
      </c>
      <c r="Y148" s="54" t="s">
        <v>54</v>
      </c>
      <c r="Z148" s="59">
        <v>1</v>
      </c>
      <c r="AA148" s="59">
        <v>1</v>
      </c>
      <c r="AB148" s="66">
        <v>0</v>
      </c>
    </row>
    <row r="149" spans="1:40" hidden="1" outlineLevel="1" x14ac:dyDescent="0.25">
      <c r="H149" s="54" t="s">
        <v>55</v>
      </c>
      <c r="I149" s="59">
        <v>1</v>
      </c>
      <c r="J149" s="59">
        <v>1</v>
      </c>
      <c r="K149" s="60">
        <v>0</v>
      </c>
      <c r="L149" s="61">
        <f t="shared" ref="L149:L154" si="27">M148+1</f>
        <v>44256</v>
      </c>
      <c r="M149" s="61">
        <f t="shared" ref="M149:M154" si="28">EOMONTH(L149,11)</f>
        <v>44620</v>
      </c>
      <c r="N149" s="62">
        <f t="shared" ref="N149:N154" si="29">N148*1.03</f>
        <v>37.131500000000003</v>
      </c>
      <c r="Y149" s="54" t="s">
        <v>55</v>
      </c>
      <c r="Z149" s="59">
        <v>1</v>
      </c>
      <c r="AA149" s="59">
        <v>1</v>
      </c>
      <c r="AB149" s="66">
        <v>0</v>
      </c>
    </row>
    <row r="150" spans="1:40" hidden="1" outlineLevel="1" x14ac:dyDescent="0.25">
      <c r="H150" s="54" t="s">
        <v>56</v>
      </c>
      <c r="I150" s="59">
        <v>1</v>
      </c>
      <c r="J150" s="59">
        <v>1</v>
      </c>
      <c r="K150" s="60">
        <v>0</v>
      </c>
      <c r="L150" s="61">
        <f t="shared" si="27"/>
        <v>44621</v>
      </c>
      <c r="M150" s="61">
        <f t="shared" si="28"/>
        <v>44985</v>
      </c>
      <c r="N150" s="62">
        <f t="shared" si="29"/>
        <v>38.245445000000004</v>
      </c>
      <c r="Y150" s="54" t="s">
        <v>56</v>
      </c>
      <c r="Z150" s="59">
        <v>1</v>
      </c>
      <c r="AA150" s="59">
        <v>1</v>
      </c>
      <c r="AB150" s="66">
        <v>0</v>
      </c>
    </row>
    <row r="151" spans="1:40" hidden="1" outlineLevel="1" x14ac:dyDescent="0.25">
      <c r="H151" s="54" t="s">
        <v>57</v>
      </c>
      <c r="I151" s="59">
        <v>1</v>
      </c>
      <c r="J151" s="59">
        <v>1</v>
      </c>
      <c r="K151" s="60">
        <v>0</v>
      </c>
      <c r="L151" s="61">
        <f t="shared" si="27"/>
        <v>44986</v>
      </c>
      <c r="M151" s="61">
        <f t="shared" si="28"/>
        <v>45351</v>
      </c>
      <c r="N151" s="62">
        <f t="shared" si="29"/>
        <v>39.392808350000003</v>
      </c>
      <c r="Y151" s="54" t="s">
        <v>57</v>
      </c>
      <c r="Z151" s="59">
        <v>1</v>
      </c>
      <c r="AA151" s="59">
        <v>1</v>
      </c>
      <c r="AB151" s="66">
        <v>0</v>
      </c>
    </row>
    <row r="152" spans="1:40" hidden="1" outlineLevel="1" x14ac:dyDescent="0.25">
      <c r="L152" s="61">
        <f t="shared" si="27"/>
        <v>45352</v>
      </c>
      <c r="M152" s="61">
        <f t="shared" si="28"/>
        <v>45716</v>
      </c>
      <c r="N152" s="62">
        <f t="shared" si="29"/>
        <v>40.574592600500004</v>
      </c>
    </row>
    <row r="153" spans="1:40" hidden="1" outlineLevel="1" x14ac:dyDescent="0.25">
      <c r="L153" s="61">
        <f t="shared" si="27"/>
        <v>45717</v>
      </c>
      <c r="M153" s="61">
        <f t="shared" si="28"/>
        <v>46081</v>
      </c>
      <c r="N153" s="62">
        <f t="shared" si="29"/>
        <v>41.791830378515009</v>
      </c>
    </row>
    <row r="154" spans="1:40" hidden="1" outlineLevel="1" x14ac:dyDescent="0.25">
      <c r="L154" s="61">
        <f t="shared" si="27"/>
        <v>46082</v>
      </c>
      <c r="M154" s="61">
        <f t="shared" si="28"/>
        <v>46446</v>
      </c>
      <c r="N154" s="62">
        <f t="shared" si="29"/>
        <v>43.045585289870459</v>
      </c>
    </row>
    <row r="155" spans="1:40" hidden="1" outlineLevel="1" x14ac:dyDescent="0.25">
      <c r="L155" s="61"/>
      <c r="M155" s="61"/>
      <c r="N155" s="62"/>
    </row>
    <row r="156" spans="1:40" hidden="1" outlineLevel="1" x14ac:dyDescent="0.25">
      <c r="L156" s="61"/>
      <c r="M156" s="61"/>
      <c r="N156" s="62"/>
    </row>
    <row r="157" spans="1:40" hidden="1" outlineLevel="1" x14ac:dyDescent="0.25">
      <c r="L157" s="61"/>
      <c r="M157" s="61"/>
      <c r="N157" s="62"/>
    </row>
    <row r="158" spans="1:40" hidden="1" outlineLevel="1" x14ac:dyDescent="0.25">
      <c r="L158" s="61"/>
      <c r="M158" s="61"/>
      <c r="N158" s="62"/>
    </row>
    <row r="159" spans="1:40" hidden="1" outlineLevel="1" x14ac:dyDescent="0.25">
      <c r="L159" s="61"/>
      <c r="M159" s="61"/>
      <c r="N159" s="62"/>
    </row>
    <row r="160" spans="1:40" hidden="1" outlineLevel="1" x14ac:dyDescent="0.25">
      <c r="L160" s="61"/>
      <c r="M160" s="61"/>
      <c r="N160" s="62"/>
    </row>
    <row r="161" spans="1:375" hidden="1" outlineLevel="1" x14ac:dyDescent="0.25">
      <c r="L161" s="61"/>
      <c r="M161" s="61"/>
      <c r="N161" s="62"/>
    </row>
    <row r="162" spans="1:375" hidden="1" outlineLevel="1" x14ac:dyDescent="0.25"/>
    <row r="163" spans="1:375" collapsed="1" x14ac:dyDescent="0.25">
      <c r="A163" s="69"/>
      <c r="B163" s="70"/>
      <c r="C163" s="71" t="s">
        <v>85</v>
      </c>
      <c r="D163" s="72">
        <f>ROUNDUP(D164/12,0)</f>
        <v>1</v>
      </c>
      <c r="E163" s="72">
        <f t="shared" ref="E163:BP163" si="30">ROUNDUP(E164/12,0)</f>
        <v>1</v>
      </c>
      <c r="F163" s="72">
        <f t="shared" si="30"/>
        <v>1</v>
      </c>
      <c r="G163" s="72">
        <f t="shared" si="30"/>
        <v>1</v>
      </c>
      <c r="H163" s="72">
        <f t="shared" si="30"/>
        <v>1</v>
      </c>
      <c r="I163" s="72">
        <f t="shared" si="30"/>
        <v>1</v>
      </c>
      <c r="J163" s="72">
        <f t="shared" si="30"/>
        <v>1</v>
      </c>
      <c r="K163" s="72">
        <f t="shared" si="30"/>
        <v>1</v>
      </c>
      <c r="L163" s="72">
        <f t="shared" si="30"/>
        <v>1</v>
      </c>
      <c r="M163" s="72">
        <f t="shared" si="30"/>
        <v>1</v>
      </c>
      <c r="N163" s="72">
        <f t="shared" si="30"/>
        <v>1</v>
      </c>
      <c r="O163" s="72">
        <f t="shared" si="30"/>
        <v>1</v>
      </c>
      <c r="P163" s="72">
        <f t="shared" si="30"/>
        <v>2</v>
      </c>
      <c r="Q163" s="72">
        <f t="shared" si="30"/>
        <v>2</v>
      </c>
      <c r="R163" s="72">
        <f t="shared" si="30"/>
        <v>2</v>
      </c>
      <c r="S163" s="72">
        <f t="shared" si="30"/>
        <v>2</v>
      </c>
      <c r="T163" s="72">
        <f t="shared" si="30"/>
        <v>2</v>
      </c>
      <c r="U163" s="72">
        <f t="shared" si="30"/>
        <v>2</v>
      </c>
      <c r="V163" s="72">
        <f t="shared" si="30"/>
        <v>2</v>
      </c>
      <c r="W163" s="72">
        <f t="shared" si="30"/>
        <v>2</v>
      </c>
      <c r="X163" s="72">
        <f t="shared" si="30"/>
        <v>2</v>
      </c>
      <c r="Y163" s="72">
        <f t="shared" si="30"/>
        <v>2</v>
      </c>
      <c r="Z163" s="72">
        <f t="shared" si="30"/>
        <v>2</v>
      </c>
      <c r="AA163" s="72">
        <f t="shared" si="30"/>
        <v>2</v>
      </c>
      <c r="AB163" s="72">
        <f t="shared" si="30"/>
        <v>3</v>
      </c>
      <c r="AC163" s="72">
        <f t="shared" si="30"/>
        <v>3</v>
      </c>
      <c r="AD163" s="72">
        <f t="shared" si="30"/>
        <v>3</v>
      </c>
      <c r="AE163" s="72">
        <f t="shared" si="30"/>
        <v>3</v>
      </c>
      <c r="AF163" s="72">
        <f t="shared" si="30"/>
        <v>3</v>
      </c>
      <c r="AG163" s="72">
        <f t="shared" si="30"/>
        <v>3</v>
      </c>
      <c r="AH163" s="72">
        <f t="shared" si="30"/>
        <v>3</v>
      </c>
      <c r="AI163" s="72">
        <f t="shared" si="30"/>
        <v>3</v>
      </c>
      <c r="AJ163" s="72">
        <f t="shared" si="30"/>
        <v>3</v>
      </c>
      <c r="AK163" s="72">
        <f t="shared" si="30"/>
        <v>3</v>
      </c>
      <c r="AL163" s="72">
        <f t="shared" si="30"/>
        <v>3</v>
      </c>
      <c r="AM163" s="72">
        <f t="shared" si="30"/>
        <v>3</v>
      </c>
      <c r="AN163" s="72">
        <f t="shared" si="30"/>
        <v>4</v>
      </c>
      <c r="AO163" s="72">
        <f t="shared" si="30"/>
        <v>4</v>
      </c>
      <c r="AP163" s="72">
        <f t="shared" si="30"/>
        <v>4</v>
      </c>
      <c r="AQ163" s="72">
        <f t="shared" si="30"/>
        <v>4</v>
      </c>
      <c r="AR163" s="72">
        <f t="shared" si="30"/>
        <v>4</v>
      </c>
      <c r="AS163" s="72">
        <f t="shared" si="30"/>
        <v>4</v>
      </c>
      <c r="AT163" s="72">
        <f t="shared" si="30"/>
        <v>4</v>
      </c>
      <c r="AU163" s="72">
        <f t="shared" si="30"/>
        <v>4</v>
      </c>
      <c r="AV163" s="72">
        <f t="shared" si="30"/>
        <v>4</v>
      </c>
      <c r="AW163" s="72">
        <f t="shared" si="30"/>
        <v>4</v>
      </c>
      <c r="AX163" s="72">
        <f t="shared" si="30"/>
        <v>4</v>
      </c>
      <c r="AY163" s="72">
        <f t="shared" si="30"/>
        <v>4</v>
      </c>
      <c r="AZ163" s="72">
        <f t="shared" si="30"/>
        <v>5</v>
      </c>
      <c r="BA163" s="72">
        <f t="shared" si="30"/>
        <v>5</v>
      </c>
      <c r="BB163" s="72">
        <f t="shared" si="30"/>
        <v>5</v>
      </c>
      <c r="BC163" s="72">
        <f t="shared" si="30"/>
        <v>5</v>
      </c>
      <c r="BD163" s="72">
        <f t="shared" si="30"/>
        <v>5</v>
      </c>
      <c r="BE163" s="72">
        <f t="shared" si="30"/>
        <v>5</v>
      </c>
      <c r="BF163" s="72">
        <f t="shared" si="30"/>
        <v>5</v>
      </c>
      <c r="BG163" s="72">
        <f t="shared" si="30"/>
        <v>5</v>
      </c>
      <c r="BH163" s="72">
        <f t="shared" si="30"/>
        <v>5</v>
      </c>
      <c r="BI163" s="72">
        <f t="shared" si="30"/>
        <v>5</v>
      </c>
      <c r="BJ163" s="72">
        <f t="shared" si="30"/>
        <v>5</v>
      </c>
      <c r="BK163" s="72">
        <f t="shared" si="30"/>
        <v>5</v>
      </c>
      <c r="BL163" s="72">
        <f t="shared" si="30"/>
        <v>6</v>
      </c>
      <c r="BM163" s="72">
        <f t="shared" si="30"/>
        <v>6</v>
      </c>
      <c r="BN163" s="72">
        <f t="shared" si="30"/>
        <v>6</v>
      </c>
      <c r="BO163" s="72">
        <f t="shared" si="30"/>
        <v>6</v>
      </c>
      <c r="BP163" s="72">
        <f t="shared" si="30"/>
        <v>6</v>
      </c>
      <c r="BQ163" s="72">
        <f t="shared" ref="BQ163:EB163" si="31">ROUNDUP(BQ164/12,0)</f>
        <v>6</v>
      </c>
      <c r="BR163" s="72">
        <f t="shared" si="31"/>
        <v>6</v>
      </c>
      <c r="BS163" s="72">
        <f t="shared" si="31"/>
        <v>6</v>
      </c>
      <c r="BT163" s="72">
        <f t="shared" si="31"/>
        <v>6</v>
      </c>
      <c r="BU163" s="72">
        <f t="shared" si="31"/>
        <v>6</v>
      </c>
      <c r="BV163" s="72">
        <f t="shared" si="31"/>
        <v>6</v>
      </c>
      <c r="BW163" s="72">
        <f t="shared" si="31"/>
        <v>6</v>
      </c>
      <c r="BX163" s="72">
        <f t="shared" si="31"/>
        <v>7</v>
      </c>
      <c r="BY163" s="72">
        <f t="shared" si="31"/>
        <v>7</v>
      </c>
      <c r="BZ163" s="72">
        <f t="shared" si="31"/>
        <v>7</v>
      </c>
      <c r="CA163" s="72">
        <f t="shared" si="31"/>
        <v>7</v>
      </c>
      <c r="CB163" s="72">
        <f t="shared" si="31"/>
        <v>7</v>
      </c>
      <c r="CC163" s="72">
        <f t="shared" si="31"/>
        <v>7</v>
      </c>
      <c r="CD163" s="72">
        <f t="shared" si="31"/>
        <v>7</v>
      </c>
      <c r="CE163" s="72">
        <f t="shared" si="31"/>
        <v>7</v>
      </c>
      <c r="CF163" s="72">
        <f t="shared" si="31"/>
        <v>7</v>
      </c>
      <c r="CG163" s="72">
        <f t="shared" si="31"/>
        <v>7</v>
      </c>
      <c r="CH163" s="72">
        <f t="shared" si="31"/>
        <v>7</v>
      </c>
      <c r="CI163" s="72">
        <f t="shared" si="31"/>
        <v>7</v>
      </c>
      <c r="CJ163" s="72">
        <f t="shared" si="31"/>
        <v>8</v>
      </c>
      <c r="CK163" s="72">
        <f t="shared" si="31"/>
        <v>8</v>
      </c>
      <c r="CL163" s="72">
        <f t="shared" si="31"/>
        <v>8</v>
      </c>
      <c r="CM163" s="72">
        <f t="shared" si="31"/>
        <v>8</v>
      </c>
      <c r="CN163" s="72">
        <f t="shared" si="31"/>
        <v>8</v>
      </c>
      <c r="CO163" s="72">
        <f t="shared" si="31"/>
        <v>8</v>
      </c>
      <c r="CP163" s="72">
        <f t="shared" si="31"/>
        <v>8</v>
      </c>
      <c r="CQ163" s="72">
        <f t="shared" si="31"/>
        <v>8</v>
      </c>
      <c r="CR163" s="72">
        <f t="shared" si="31"/>
        <v>8</v>
      </c>
      <c r="CS163" s="72">
        <f t="shared" si="31"/>
        <v>8</v>
      </c>
      <c r="CT163" s="72">
        <f t="shared" si="31"/>
        <v>8</v>
      </c>
      <c r="CU163" s="72">
        <f t="shared" si="31"/>
        <v>8</v>
      </c>
      <c r="CV163" s="72">
        <f t="shared" si="31"/>
        <v>9</v>
      </c>
      <c r="CW163" s="72">
        <f t="shared" si="31"/>
        <v>9</v>
      </c>
      <c r="CX163" s="72">
        <f t="shared" si="31"/>
        <v>9</v>
      </c>
      <c r="CY163" s="72">
        <f t="shared" si="31"/>
        <v>9</v>
      </c>
      <c r="CZ163" s="72">
        <f t="shared" si="31"/>
        <v>9</v>
      </c>
      <c r="DA163" s="72">
        <f t="shared" si="31"/>
        <v>9</v>
      </c>
      <c r="DB163" s="72">
        <f t="shared" si="31"/>
        <v>9</v>
      </c>
      <c r="DC163" s="72">
        <f t="shared" si="31"/>
        <v>9</v>
      </c>
      <c r="DD163" s="72">
        <f t="shared" si="31"/>
        <v>9</v>
      </c>
      <c r="DE163" s="72">
        <f t="shared" si="31"/>
        <v>9</v>
      </c>
      <c r="DF163" s="72">
        <f t="shared" si="31"/>
        <v>9</v>
      </c>
      <c r="DG163" s="72">
        <f t="shared" si="31"/>
        <v>9</v>
      </c>
      <c r="DH163" s="72">
        <f t="shared" si="31"/>
        <v>10</v>
      </c>
      <c r="DI163" s="72">
        <f t="shared" si="31"/>
        <v>10</v>
      </c>
      <c r="DJ163" s="72">
        <f t="shared" si="31"/>
        <v>10</v>
      </c>
      <c r="DK163" s="72">
        <f t="shared" si="31"/>
        <v>10</v>
      </c>
      <c r="DL163" s="72">
        <f t="shared" si="31"/>
        <v>10</v>
      </c>
      <c r="DM163" s="72">
        <f t="shared" si="31"/>
        <v>10</v>
      </c>
      <c r="DN163" s="72">
        <f t="shared" si="31"/>
        <v>10</v>
      </c>
      <c r="DO163" s="72">
        <f t="shared" si="31"/>
        <v>10</v>
      </c>
      <c r="DP163" s="72">
        <f t="shared" si="31"/>
        <v>10</v>
      </c>
      <c r="DQ163" s="72">
        <f t="shared" si="31"/>
        <v>10</v>
      </c>
      <c r="DR163" s="72">
        <f t="shared" si="31"/>
        <v>10</v>
      </c>
      <c r="DS163" s="72">
        <f t="shared" si="31"/>
        <v>10</v>
      </c>
      <c r="DT163" s="72">
        <f t="shared" si="31"/>
        <v>11</v>
      </c>
      <c r="DU163" s="72">
        <f t="shared" si="31"/>
        <v>11</v>
      </c>
      <c r="DV163" s="72">
        <f t="shared" si="31"/>
        <v>11</v>
      </c>
      <c r="DW163" s="72">
        <f t="shared" si="31"/>
        <v>11</v>
      </c>
      <c r="DX163" s="72">
        <f t="shared" si="31"/>
        <v>11</v>
      </c>
      <c r="DY163" s="72">
        <f t="shared" si="31"/>
        <v>11</v>
      </c>
      <c r="DZ163" s="72">
        <f t="shared" si="31"/>
        <v>11</v>
      </c>
      <c r="EA163" s="72">
        <f t="shared" si="31"/>
        <v>11</v>
      </c>
      <c r="EB163" s="72">
        <f t="shared" si="31"/>
        <v>11</v>
      </c>
      <c r="EC163" s="72">
        <f t="shared" ref="EC163:GN163" si="32">ROUNDUP(EC164/12,0)</f>
        <v>11</v>
      </c>
      <c r="ED163" s="72">
        <f t="shared" si="32"/>
        <v>11</v>
      </c>
      <c r="EE163" s="72">
        <f t="shared" si="32"/>
        <v>11</v>
      </c>
      <c r="EF163" s="72">
        <f t="shared" si="32"/>
        <v>12</v>
      </c>
      <c r="EG163" s="72">
        <f t="shared" si="32"/>
        <v>12</v>
      </c>
      <c r="EH163" s="72">
        <f t="shared" si="32"/>
        <v>12</v>
      </c>
      <c r="EI163" s="72">
        <f t="shared" si="32"/>
        <v>12</v>
      </c>
      <c r="EJ163" s="72">
        <f t="shared" si="32"/>
        <v>12</v>
      </c>
      <c r="EK163" s="72">
        <f t="shared" si="32"/>
        <v>12</v>
      </c>
      <c r="EL163" s="72">
        <f t="shared" si="32"/>
        <v>12</v>
      </c>
      <c r="EM163" s="72">
        <f t="shared" si="32"/>
        <v>12</v>
      </c>
      <c r="EN163" s="72">
        <f t="shared" si="32"/>
        <v>12</v>
      </c>
      <c r="EO163" s="72">
        <f t="shared" si="32"/>
        <v>12</v>
      </c>
      <c r="EP163" s="72">
        <f t="shared" si="32"/>
        <v>12</v>
      </c>
      <c r="EQ163" s="72">
        <f t="shared" si="32"/>
        <v>12</v>
      </c>
      <c r="ER163" s="72">
        <f t="shared" si="32"/>
        <v>13</v>
      </c>
      <c r="ES163" s="72">
        <f t="shared" si="32"/>
        <v>13</v>
      </c>
      <c r="ET163" s="72">
        <f t="shared" si="32"/>
        <v>13</v>
      </c>
      <c r="EU163" s="72">
        <f t="shared" si="32"/>
        <v>13</v>
      </c>
      <c r="EV163" s="72">
        <f t="shared" si="32"/>
        <v>13</v>
      </c>
      <c r="EW163" s="72">
        <f t="shared" si="32"/>
        <v>13</v>
      </c>
      <c r="EX163" s="72">
        <f t="shared" si="32"/>
        <v>13</v>
      </c>
      <c r="EY163" s="72">
        <f t="shared" si="32"/>
        <v>13</v>
      </c>
      <c r="EZ163" s="72">
        <f t="shared" si="32"/>
        <v>13</v>
      </c>
      <c r="FA163" s="72">
        <f t="shared" si="32"/>
        <v>13</v>
      </c>
      <c r="FB163" s="72">
        <f t="shared" si="32"/>
        <v>13</v>
      </c>
      <c r="FC163" s="72">
        <f t="shared" si="32"/>
        <v>13</v>
      </c>
      <c r="FD163" s="72">
        <f t="shared" si="32"/>
        <v>14</v>
      </c>
      <c r="FE163" s="72">
        <f t="shared" si="32"/>
        <v>14</v>
      </c>
      <c r="FF163" s="72">
        <f t="shared" si="32"/>
        <v>14</v>
      </c>
      <c r="FG163" s="72">
        <f t="shared" si="32"/>
        <v>14</v>
      </c>
      <c r="FH163" s="72">
        <f t="shared" si="32"/>
        <v>14</v>
      </c>
      <c r="FI163" s="72">
        <f t="shared" si="32"/>
        <v>14</v>
      </c>
      <c r="FJ163" s="72">
        <f t="shared" si="32"/>
        <v>14</v>
      </c>
      <c r="FK163" s="72">
        <f t="shared" si="32"/>
        <v>14</v>
      </c>
      <c r="FL163" s="72">
        <f t="shared" si="32"/>
        <v>14</v>
      </c>
      <c r="FM163" s="72">
        <f t="shared" si="32"/>
        <v>14</v>
      </c>
      <c r="FN163" s="72">
        <f t="shared" si="32"/>
        <v>14</v>
      </c>
      <c r="FO163" s="72">
        <f t="shared" si="32"/>
        <v>14</v>
      </c>
      <c r="FP163" s="72">
        <f t="shared" si="32"/>
        <v>15</v>
      </c>
      <c r="FQ163" s="72">
        <f t="shared" si="32"/>
        <v>15</v>
      </c>
      <c r="FR163" s="72">
        <f t="shared" si="32"/>
        <v>15</v>
      </c>
      <c r="FS163" s="72">
        <f t="shared" si="32"/>
        <v>15</v>
      </c>
      <c r="FT163" s="72">
        <f t="shared" si="32"/>
        <v>15</v>
      </c>
      <c r="FU163" s="72">
        <f t="shared" si="32"/>
        <v>15</v>
      </c>
      <c r="FV163" s="72">
        <f t="shared" si="32"/>
        <v>15</v>
      </c>
      <c r="FW163" s="72">
        <f t="shared" si="32"/>
        <v>15</v>
      </c>
      <c r="FX163" s="72">
        <f t="shared" si="32"/>
        <v>15</v>
      </c>
      <c r="FY163" s="72">
        <f t="shared" si="32"/>
        <v>15</v>
      </c>
      <c r="FZ163" s="72">
        <f t="shared" si="32"/>
        <v>15</v>
      </c>
      <c r="GA163" s="72">
        <f t="shared" si="32"/>
        <v>15</v>
      </c>
      <c r="GB163" s="72">
        <f t="shared" si="32"/>
        <v>16</v>
      </c>
      <c r="GC163" s="72">
        <f t="shared" si="32"/>
        <v>16</v>
      </c>
      <c r="GD163" s="72">
        <f t="shared" si="32"/>
        <v>16</v>
      </c>
      <c r="GE163" s="72">
        <f t="shared" si="32"/>
        <v>16</v>
      </c>
      <c r="GF163" s="72">
        <f t="shared" si="32"/>
        <v>16</v>
      </c>
      <c r="GG163" s="72">
        <f t="shared" si="32"/>
        <v>16</v>
      </c>
      <c r="GH163" s="72">
        <f t="shared" si="32"/>
        <v>16</v>
      </c>
      <c r="GI163" s="72">
        <f t="shared" si="32"/>
        <v>16</v>
      </c>
      <c r="GJ163" s="72">
        <f t="shared" si="32"/>
        <v>16</v>
      </c>
      <c r="GK163" s="72">
        <f t="shared" si="32"/>
        <v>16</v>
      </c>
      <c r="GL163" s="72">
        <f t="shared" si="32"/>
        <v>16</v>
      </c>
      <c r="GM163" s="72">
        <f t="shared" si="32"/>
        <v>16</v>
      </c>
      <c r="GN163" s="72">
        <f t="shared" si="32"/>
        <v>17</v>
      </c>
      <c r="GO163" s="72">
        <f t="shared" ref="GO163:IZ163" si="33">ROUNDUP(GO164/12,0)</f>
        <v>17</v>
      </c>
      <c r="GP163" s="72">
        <f t="shared" si="33"/>
        <v>17</v>
      </c>
      <c r="GQ163" s="72">
        <f t="shared" si="33"/>
        <v>17</v>
      </c>
      <c r="GR163" s="72">
        <f t="shared" si="33"/>
        <v>17</v>
      </c>
      <c r="GS163" s="72">
        <f t="shared" si="33"/>
        <v>17</v>
      </c>
      <c r="GT163" s="72">
        <f t="shared" si="33"/>
        <v>17</v>
      </c>
      <c r="GU163" s="72">
        <f t="shared" si="33"/>
        <v>17</v>
      </c>
      <c r="GV163" s="72">
        <f t="shared" si="33"/>
        <v>17</v>
      </c>
      <c r="GW163" s="72">
        <f t="shared" si="33"/>
        <v>17</v>
      </c>
      <c r="GX163" s="72">
        <f t="shared" si="33"/>
        <v>17</v>
      </c>
      <c r="GY163" s="72">
        <f t="shared" si="33"/>
        <v>17</v>
      </c>
      <c r="GZ163" s="72">
        <f t="shared" si="33"/>
        <v>18</v>
      </c>
      <c r="HA163" s="72">
        <f t="shared" si="33"/>
        <v>18</v>
      </c>
      <c r="HB163" s="72">
        <f t="shared" si="33"/>
        <v>18</v>
      </c>
      <c r="HC163" s="72">
        <f t="shared" si="33"/>
        <v>18</v>
      </c>
      <c r="HD163" s="72">
        <f t="shared" si="33"/>
        <v>18</v>
      </c>
      <c r="HE163" s="72">
        <f t="shared" si="33"/>
        <v>18</v>
      </c>
      <c r="HF163" s="72">
        <f t="shared" si="33"/>
        <v>18</v>
      </c>
      <c r="HG163" s="72">
        <f t="shared" si="33"/>
        <v>18</v>
      </c>
      <c r="HH163" s="72">
        <f t="shared" si="33"/>
        <v>18</v>
      </c>
      <c r="HI163" s="72">
        <f t="shared" si="33"/>
        <v>18</v>
      </c>
      <c r="HJ163" s="72">
        <f t="shared" si="33"/>
        <v>18</v>
      </c>
      <c r="HK163" s="72">
        <f t="shared" si="33"/>
        <v>18</v>
      </c>
      <c r="HL163" s="72">
        <f t="shared" si="33"/>
        <v>19</v>
      </c>
      <c r="HM163" s="72">
        <f t="shared" si="33"/>
        <v>19</v>
      </c>
      <c r="HN163" s="72">
        <f t="shared" si="33"/>
        <v>19</v>
      </c>
      <c r="HO163" s="72">
        <f t="shared" si="33"/>
        <v>19</v>
      </c>
      <c r="HP163" s="72">
        <f t="shared" si="33"/>
        <v>19</v>
      </c>
      <c r="HQ163" s="72">
        <f t="shared" si="33"/>
        <v>19</v>
      </c>
      <c r="HR163" s="72">
        <f t="shared" si="33"/>
        <v>19</v>
      </c>
      <c r="HS163" s="72">
        <f t="shared" si="33"/>
        <v>19</v>
      </c>
      <c r="HT163" s="72">
        <f t="shared" si="33"/>
        <v>19</v>
      </c>
      <c r="HU163" s="72">
        <f t="shared" si="33"/>
        <v>19</v>
      </c>
      <c r="HV163" s="72">
        <f t="shared" si="33"/>
        <v>19</v>
      </c>
      <c r="HW163" s="72">
        <f t="shared" si="33"/>
        <v>19</v>
      </c>
      <c r="HX163" s="72">
        <f t="shared" si="33"/>
        <v>20</v>
      </c>
      <c r="HY163" s="72">
        <f t="shared" si="33"/>
        <v>20</v>
      </c>
      <c r="HZ163" s="72">
        <f t="shared" si="33"/>
        <v>20</v>
      </c>
      <c r="IA163" s="72">
        <f t="shared" si="33"/>
        <v>20</v>
      </c>
      <c r="IB163" s="72">
        <f t="shared" si="33"/>
        <v>20</v>
      </c>
      <c r="IC163" s="72">
        <f t="shared" si="33"/>
        <v>20</v>
      </c>
      <c r="ID163" s="72">
        <f t="shared" si="33"/>
        <v>20</v>
      </c>
      <c r="IE163" s="72">
        <f t="shared" si="33"/>
        <v>20</v>
      </c>
      <c r="IF163" s="72">
        <f t="shared" si="33"/>
        <v>20</v>
      </c>
      <c r="IG163" s="72">
        <f t="shared" si="33"/>
        <v>20</v>
      </c>
      <c r="IH163" s="72">
        <f t="shared" si="33"/>
        <v>20</v>
      </c>
      <c r="II163" s="72">
        <f t="shared" si="33"/>
        <v>20</v>
      </c>
      <c r="IJ163" s="72">
        <f t="shared" si="33"/>
        <v>21</v>
      </c>
      <c r="IK163" s="72">
        <f t="shared" si="33"/>
        <v>21</v>
      </c>
      <c r="IL163" s="72">
        <f t="shared" si="33"/>
        <v>21</v>
      </c>
      <c r="IM163" s="72">
        <f t="shared" si="33"/>
        <v>21</v>
      </c>
      <c r="IN163" s="72">
        <f t="shared" si="33"/>
        <v>21</v>
      </c>
      <c r="IO163" s="72">
        <f t="shared" si="33"/>
        <v>21</v>
      </c>
      <c r="IP163" s="72">
        <f t="shared" si="33"/>
        <v>21</v>
      </c>
      <c r="IQ163" s="72">
        <f t="shared" si="33"/>
        <v>21</v>
      </c>
      <c r="IR163" s="72">
        <f t="shared" si="33"/>
        <v>21</v>
      </c>
      <c r="IS163" s="72">
        <f t="shared" si="33"/>
        <v>21</v>
      </c>
      <c r="IT163" s="72">
        <f t="shared" si="33"/>
        <v>21</v>
      </c>
      <c r="IU163" s="72">
        <f t="shared" si="33"/>
        <v>21</v>
      </c>
      <c r="IV163" s="72">
        <f t="shared" si="33"/>
        <v>22</v>
      </c>
      <c r="IW163" s="72">
        <f t="shared" si="33"/>
        <v>22</v>
      </c>
      <c r="IX163" s="72">
        <f t="shared" si="33"/>
        <v>22</v>
      </c>
      <c r="IY163" s="72">
        <f t="shared" si="33"/>
        <v>22</v>
      </c>
      <c r="IZ163" s="72">
        <f t="shared" si="33"/>
        <v>22</v>
      </c>
      <c r="JA163" s="72">
        <f t="shared" ref="JA163:LL163" si="34">ROUNDUP(JA164/12,0)</f>
        <v>22</v>
      </c>
      <c r="JB163" s="72">
        <f t="shared" si="34"/>
        <v>22</v>
      </c>
      <c r="JC163" s="72">
        <f t="shared" si="34"/>
        <v>22</v>
      </c>
      <c r="JD163" s="72">
        <f t="shared" si="34"/>
        <v>22</v>
      </c>
      <c r="JE163" s="72">
        <f t="shared" si="34"/>
        <v>22</v>
      </c>
      <c r="JF163" s="72">
        <f t="shared" si="34"/>
        <v>22</v>
      </c>
      <c r="JG163" s="72">
        <f t="shared" si="34"/>
        <v>22</v>
      </c>
      <c r="JH163" s="72">
        <f t="shared" si="34"/>
        <v>23</v>
      </c>
      <c r="JI163" s="72">
        <f t="shared" si="34"/>
        <v>23</v>
      </c>
      <c r="JJ163" s="72">
        <f t="shared" si="34"/>
        <v>23</v>
      </c>
      <c r="JK163" s="72">
        <f t="shared" si="34"/>
        <v>23</v>
      </c>
      <c r="JL163" s="72">
        <f t="shared" si="34"/>
        <v>23</v>
      </c>
      <c r="JM163" s="72">
        <f t="shared" si="34"/>
        <v>23</v>
      </c>
      <c r="JN163" s="72">
        <f t="shared" si="34"/>
        <v>23</v>
      </c>
      <c r="JO163" s="72">
        <f t="shared" si="34"/>
        <v>23</v>
      </c>
      <c r="JP163" s="72">
        <f t="shared" si="34"/>
        <v>23</v>
      </c>
      <c r="JQ163" s="72">
        <f t="shared" si="34"/>
        <v>23</v>
      </c>
      <c r="JR163" s="72">
        <f t="shared" si="34"/>
        <v>23</v>
      </c>
      <c r="JS163" s="72">
        <f t="shared" si="34"/>
        <v>23</v>
      </c>
      <c r="JT163" s="72">
        <f t="shared" si="34"/>
        <v>24</v>
      </c>
      <c r="JU163" s="72">
        <f t="shared" si="34"/>
        <v>24</v>
      </c>
      <c r="JV163" s="72">
        <f t="shared" si="34"/>
        <v>24</v>
      </c>
      <c r="JW163" s="72">
        <f t="shared" si="34"/>
        <v>24</v>
      </c>
      <c r="JX163" s="72">
        <f t="shared" si="34"/>
        <v>24</v>
      </c>
      <c r="JY163" s="72">
        <f t="shared" si="34"/>
        <v>24</v>
      </c>
      <c r="JZ163" s="72">
        <f t="shared" si="34"/>
        <v>24</v>
      </c>
      <c r="KA163" s="72">
        <f t="shared" si="34"/>
        <v>24</v>
      </c>
      <c r="KB163" s="72">
        <f t="shared" si="34"/>
        <v>24</v>
      </c>
      <c r="KC163" s="72">
        <f t="shared" si="34"/>
        <v>24</v>
      </c>
      <c r="KD163" s="72">
        <f t="shared" si="34"/>
        <v>24</v>
      </c>
      <c r="KE163" s="72">
        <f t="shared" si="34"/>
        <v>24</v>
      </c>
      <c r="KF163" s="72">
        <f t="shared" si="34"/>
        <v>25</v>
      </c>
      <c r="KG163" s="72">
        <f t="shared" si="34"/>
        <v>25</v>
      </c>
      <c r="KH163" s="72">
        <f t="shared" si="34"/>
        <v>25</v>
      </c>
      <c r="KI163" s="72">
        <f t="shared" si="34"/>
        <v>25</v>
      </c>
      <c r="KJ163" s="72">
        <f t="shared" si="34"/>
        <v>25</v>
      </c>
      <c r="KK163" s="72">
        <f t="shared" si="34"/>
        <v>25</v>
      </c>
      <c r="KL163" s="72">
        <f t="shared" si="34"/>
        <v>25</v>
      </c>
      <c r="KM163" s="72">
        <f t="shared" si="34"/>
        <v>25</v>
      </c>
      <c r="KN163" s="72">
        <f t="shared" si="34"/>
        <v>25</v>
      </c>
      <c r="KO163" s="72">
        <f t="shared" si="34"/>
        <v>25</v>
      </c>
      <c r="KP163" s="72">
        <f t="shared" si="34"/>
        <v>25</v>
      </c>
      <c r="KQ163" s="72">
        <f t="shared" si="34"/>
        <v>25</v>
      </c>
      <c r="KR163" s="72">
        <f t="shared" si="34"/>
        <v>26</v>
      </c>
      <c r="KS163" s="72">
        <f t="shared" si="34"/>
        <v>26</v>
      </c>
      <c r="KT163" s="72">
        <f t="shared" si="34"/>
        <v>26</v>
      </c>
      <c r="KU163" s="72">
        <f t="shared" si="34"/>
        <v>26</v>
      </c>
      <c r="KV163" s="72">
        <f t="shared" si="34"/>
        <v>26</v>
      </c>
      <c r="KW163" s="72">
        <f t="shared" si="34"/>
        <v>26</v>
      </c>
      <c r="KX163" s="72">
        <f t="shared" si="34"/>
        <v>26</v>
      </c>
      <c r="KY163" s="72">
        <f t="shared" si="34"/>
        <v>26</v>
      </c>
      <c r="KZ163" s="72">
        <f t="shared" si="34"/>
        <v>26</v>
      </c>
      <c r="LA163" s="72">
        <f t="shared" si="34"/>
        <v>26</v>
      </c>
      <c r="LB163" s="72">
        <f t="shared" si="34"/>
        <v>26</v>
      </c>
      <c r="LC163" s="72">
        <f t="shared" si="34"/>
        <v>26</v>
      </c>
      <c r="LD163" s="72">
        <f t="shared" si="34"/>
        <v>27</v>
      </c>
      <c r="LE163" s="72">
        <f t="shared" si="34"/>
        <v>27</v>
      </c>
      <c r="LF163" s="72">
        <f t="shared" si="34"/>
        <v>27</v>
      </c>
      <c r="LG163" s="72">
        <f t="shared" si="34"/>
        <v>27</v>
      </c>
      <c r="LH163" s="72">
        <f t="shared" si="34"/>
        <v>27</v>
      </c>
      <c r="LI163" s="72">
        <f t="shared" si="34"/>
        <v>27</v>
      </c>
      <c r="LJ163" s="72">
        <f t="shared" si="34"/>
        <v>27</v>
      </c>
      <c r="LK163" s="72">
        <f t="shared" si="34"/>
        <v>27</v>
      </c>
      <c r="LL163" s="72">
        <f t="shared" si="34"/>
        <v>27</v>
      </c>
      <c r="LM163" s="72">
        <f t="shared" ref="LM163:NK163" si="35">ROUNDUP(LM164/12,0)</f>
        <v>27</v>
      </c>
      <c r="LN163" s="72">
        <f t="shared" si="35"/>
        <v>27</v>
      </c>
      <c r="LO163" s="72">
        <f t="shared" si="35"/>
        <v>27</v>
      </c>
      <c r="LP163" s="72">
        <f t="shared" si="35"/>
        <v>28</v>
      </c>
      <c r="LQ163" s="72">
        <f t="shared" si="35"/>
        <v>28</v>
      </c>
      <c r="LR163" s="72">
        <f t="shared" si="35"/>
        <v>28</v>
      </c>
      <c r="LS163" s="72">
        <f t="shared" si="35"/>
        <v>28</v>
      </c>
      <c r="LT163" s="72">
        <f t="shared" si="35"/>
        <v>28</v>
      </c>
      <c r="LU163" s="72">
        <f t="shared" si="35"/>
        <v>28</v>
      </c>
      <c r="LV163" s="72">
        <f t="shared" si="35"/>
        <v>28</v>
      </c>
      <c r="LW163" s="72">
        <f t="shared" si="35"/>
        <v>28</v>
      </c>
      <c r="LX163" s="72">
        <f t="shared" si="35"/>
        <v>28</v>
      </c>
      <c r="LY163" s="72">
        <f t="shared" si="35"/>
        <v>28</v>
      </c>
      <c r="LZ163" s="72">
        <f t="shared" si="35"/>
        <v>28</v>
      </c>
      <c r="MA163" s="72">
        <f t="shared" si="35"/>
        <v>28</v>
      </c>
      <c r="MB163" s="72">
        <f t="shared" si="35"/>
        <v>29</v>
      </c>
      <c r="MC163" s="72">
        <f t="shared" si="35"/>
        <v>29</v>
      </c>
      <c r="MD163" s="72">
        <f t="shared" si="35"/>
        <v>29</v>
      </c>
      <c r="ME163" s="72">
        <f t="shared" si="35"/>
        <v>29</v>
      </c>
      <c r="MF163" s="72">
        <f t="shared" si="35"/>
        <v>29</v>
      </c>
      <c r="MG163" s="72">
        <f t="shared" si="35"/>
        <v>29</v>
      </c>
      <c r="MH163" s="72">
        <f t="shared" si="35"/>
        <v>29</v>
      </c>
      <c r="MI163" s="72">
        <f t="shared" si="35"/>
        <v>29</v>
      </c>
      <c r="MJ163" s="72">
        <f t="shared" si="35"/>
        <v>29</v>
      </c>
      <c r="MK163" s="72">
        <f t="shared" si="35"/>
        <v>29</v>
      </c>
      <c r="ML163" s="72">
        <f t="shared" si="35"/>
        <v>29</v>
      </c>
      <c r="MM163" s="72">
        <f t="shared" si="35"/>
        <v>29</v>
      </c>
      <c r="MN163" s="72">
        <f t="shared" si="35"/>
        <v>30</v>
      </c>
      <c r="MO163" s="72">
        <f t="shared" si="35"/>
        <v>30</v>
      </c>
      <c r="MP163" s="72">
        <f t="shared" si="35"/>
        <v>30</v>
      </c>
      <c r="MQ163" s="72">
        <f t="shared" si="35"/>
        <v>30</v>
      </c>
      <c r="MR163" s="72">
        <f t="shared" si="35"/>
        <v>30</v>
      </c>
      <c r="MS163" s="72">
        <f t="shared" si="35"/>
        <v>30</v>
      </c>
      <c r="MT163" s="72">
        <f t="shared" si="35"/>
        <v>30</v>
      </c>
      <c r="MU163" s="72">
        <f t="shared" si="35"/>
        <v>30</v>
      </c>
      <c r="MV163" s="72">
        <f t="shared" si="35"/>
        <v>30</v>
      </c>
      <c r="MW163" s="72">
        <f t="shared" si="35"/>
        <v>30</v>
      </c>
      <c r="MX163" s="72">
        <f t="shared" si="35"/>
        <v>30</v>
      </c>
      <c r="MY163" s="72">
        <f t="shared" si="35"/>
        <v>30</v>
      </c>
      <c r="MZ163" s="72">
        <f t="shared" si="35"/>
        <v>31</v>
      </c>
      <c r="NA163" s="72">
        <f t="shared" si="35"/>
        <v>31</v>
      </c>
      <c r="NB163" s="72">
        <f t="shared" si="35"/>
        <v>31</v>
      </c>
      <c r="NC163" s="72">
        <f t="shared" si="35"/>
        <v>31</v>
      </c>
      <c r="ND163" s="72">
        <f t="shared" si="35"/>
        <v>31</v>
      </c>
      <c r="NE163" s="72">
        <f t="shared" si="35"/>
        <v>31</v>
      </c>
      <c r="NF163" s="72">
        <f t="shared" si="35"/>
        <v>31</v>
      </c>
      <c r="NG163" s="72">
        <f t="shared" si="35"/>
        <v>31</v>
      </c>
      <c r="NH163" s="72">
        <f t="shared" si="35"/>
        <v>31</v>
      </c>
      <c r="NI163" s="72">
        <f t="shared" si="35"/>
        <v>31</v>
      </c>
      <c r="NJ163" s="72">
        <f t="shared" si="35"/>
        <v>31</v>
      </c>
      <c r="NK163" s="73">
        <f t="shared" si="35"/>
        <v>31</v>
      </c>
    </row>
    <row r="164" spans="1:375" x14ac:dyDescent="0.25">
      <c r="A164" s="74"/>
      <c r="B164" s="75"/>
      <c r="C164" s="76" t="s">
        <v>86</v>
      </c>
      <c r="D164" s="77">
        <v>1</v>
      </c>
      <c r="E164" s="77">
        <f>D164+1</f>
        <v>2</v>
      </c>
      <c r="F164" s="77">
        <f t="shared" ref="F164:BQ164" si="36">E164+1</f>
        <v>3</v>
      </c>
      <c r="G164" s="77">
        <f t="shared" si="36"/>
        <v>4</v>
      </c>
      <c r="H164" s="77">
        <f t="shared" si="36"/>
        <v>5</v>
      </c>
      <c r="I164" s="77">
        <f t="shared" si="36"/>
        <v>6</v>
      </c>
      <c r="J164" s="77">
        <f t="shared" si="36"/>
        <v>7</v>
      </c>
      <c r="K164" s="77">
        <f t="shared" si="36"/>
        <v>8</v>
      </c>
      <c r="L164" s="77">
        <f t="shared" si="36"/>
        <v>9</v>
      </c>
      <c r="M164" s="77">
        <f t="shared" si="36"/>
        <v>10</v>
      </c>
      <c r="N164" s="77">
        <f t="shared" si="36"/>
        <v>11</v>
      </c>
      <c r="O164" s="77">
        <f t="shared" si="36"/>
        <v>12</v>
      </c>
      <c r="P164" s="77">
        <f t="shared" si="36"/>
        <v>13</v>
      </c>
      <c r="Q164" s="77">
        <f t="shared" si="36"/>
        <v>14</v>
      </c>
      <c r="R164" s="77">
        <f t="shared" si="36"/>
        <v>15</v>
      </c>
      <c r="S164" s="77">
        <f t="shared" si="36"/>
        <v>16</v>
      </c>
      <c r="T164" s="77">
        <f t="shared" si="36"/>
        <v>17</v>
      </c>
      <c r="U164" s="77">
        <f t="shared" si="36"/>
        <v>18</v>
      </c>
      <c r="V164" s="77">
        <f t="shared" si="36"/>
        <v>19</v>
      </c>
      <c r="W164" s="77">
        <f t="shared" si="36"/>
        <v>20</v>
      </c>
      <c r="X164" s="77">
        <f t="shared" si="36"/>
        <v>21</v>
      </c>
      <c r="Y164" s="77">
        <f t="shared" si="36"/>
        <v>22</v>
      </c>
      <c r="Z164" s="77">
        <f t="shared" si="36"/>
        <v>23</v>
      </c>
      <c r="AA164" s="77">
        <f t="shared" si="36"/>
        <v>24</v>
      </c>
      <c r="AB164" s="77">
        <f t="shared" si="36"/>
        <v>25</v>
      </c>
      <c r="AC164" s="77">
        <f t="shared" si="36"/>
        <v>26</v>
      </c>
      <c r="AD164" s="77">
        <f t="shared" si="36"/>
        <v>27</v>
      </c>
      <c r="AE164" s="77">
        <f t="shared" si="36"/>
        <v>28</v>
      </c>
      <c r="AF164" s="77">
        <f t="shared" si="36"/>
        <v>29</v>
      </c>
      <c r="AG164" s="77">
        <f t="shared" si="36"/>
        <v>30</v>
      </c>
      <c r="AH164" s="77">
        <f t="shared" si="36"/>
        <v>31</v>
      </c>
      <c r="AI164" s="77">
        <f t="shared" si="36"/>
        <v>32</v>
      </c>
      <c r="AJ164" s="77">
        <f t="shared" si="36"/>
        <v>33</v>
      </c>
      <c r="AK164" s="77">
        <f t="shared" si="36"/>
        <v>34</v>
      </c>
      <c r="AL164" s="77">
        <f t="shared" si="36"/>
        <v>35</v>
      </c>
      <c r="AM164" s="77">
        <f t="shared" si="36"/>
        <v>36</v>
      </c>
      <c r="AN164" s="77">
        <f t="shared" si="36"/>
        <v>37</v>
      </c>
      <c r="AO164" s="77">
        <f t="shared" si="36"/>
        <v>38</v>
      </c>
      <c r="AP164" s="77">
        <f t="shared" si="36"/>
        <v>39</v>
      </c>
      <c r="AQ164" s="77">
        <f t="shared" si="36"/>
        <v>40</v>
      </c>
      <c r="AR164" s="77">
        <f t="shared" si="36"/>
        <v>41</v>
      </c>
      <c r="AS164" s="77">
        <f t="shared" si="36"/>
        <v>42</v>
      </c>
      <c r="AT164" s="77">
        <f t="shared" si="36"/>
        <v>43</v>
      </c>
      <c r="AU164" s="77">
        <f t="shared" si="36"/>
        <v>44</v>
      </c>
      <c r="AV164" s="77">
        <f t="shared" si="36"/>
        <v>45</v>
      </c>
      <c r="AW164" s="77">
        <f t="shared" si="36"/>
        <v>46</v>
      </c>
      <c r="AX164" s="77">
        <f t="shared" si="36"/>
        <v>47</v>
      </c>
      <c r="AY164" s="77">
        <f t="shared" si="36"/>
        <v>48</v>
      </c>
      <c r="AZ164" s="77">
        <f t="shared" si="36"/>
        <v>49</v>
      </c>
      <c r="BA164" s="77">
        <f t="shared" si="36"/>
        <v>50</v>
      </c>
      <c r="BB164" s="77">
        <f t="shared" si="36"/>
        <v>51</v>
      </c>
      <c r="BC164" s="77">
        <f t="shared" si="36"/>
        <v>52</v>
      </c>
      <c r="BD164" s="77">
        <f t="shared" si="36"/>
        <v>53</v>
      </c>
      <c r="BE164" s="77">
        <f t="shared" si="36"/>
        <v>54</v>
      </c>
      <c r="BF164" s="77">
        <f t="shared" si="36"/>
        <v>55</v>
      </c>
      <c r="BG164" s="77">
        <f t="shared" si="36"/>
        <v>56</v>
      </c>
      <c r="BH164" s="77">
        <f t="shared" si="36"/>
        <v>57</v>
      </c>
      <c r="BI164" s="77">
        <f t="shared" si="36"/>
        <v>58</v>
      </c>
      <c r="BJ164" s="77">
        <f t="shared" si="36"/>
        <v>59</v>
      </c>
      <c r="BK164" s="77">
        <f t="shared" si="36"/>
        <v>60</v>
      </c>
      <c r="BL164" s="77">
        <f t="shared" si="36"/>
        <v>61</v>
      </c>
      <c r="BM164" s="77">
        <f t="shared" si="36"/>
        <v>62</v>
      </c>
      <c r="BN164" s="77">
        <f t="shared" si="36"/>
        <v>63</v>
      </c>
      <c r="BO164" s="77">
        <f t="shared" si="36"/>
        <v>64</v>
      </c>
      <c r="BP164" s="77">
        <f t="shared" si="36"/>
        <v>65</v>
      </c>
      <c r="BQ164" s="77">
        <f t="shared" si="36"/>
        <v>66</v>
      </c>
      <c r="BR164" s="77">
        <f t="shared" ref="BR164:EC164" si="37">BQ164+1</f>
        <v>67</v>
      </c>
      <c r="BS164" s="77">
        <f t="shared" si="37"/>
        <v>68</v>
      </c>
      <c r="BT164" s="77">
        <f t="shared" si="37"/>
        <v>69</v>
      </c>
      <c r="BU164" s="77">
        <f t="shared" si="37"/>
        <v>70</v>
      </c>
      <c r="BV164" s="77">
        <f t="shared" si="37"/>
        <v>71</v>
      </c>
      <c r="BW164" s="77">
        <f t="shared" si="37"/>
        <v>72</v>
      </c>
      <c r="BX164" s="77">
        <f t="shared" si="37"/>
        <v>73</v>
      </c>
      <c r="BY164" s="77">
        <f t="shared" si="37"/>
        <v>74</v>
      </c>
      <c r="BZ164" s="77">
        <f t="shared" si="37"/>
        <v>75</v>
      </c>
      <c r="CA164" s="77">
        <f t="shared" si="37"/>
        <v>76</v>
      </c>
      <c r="CB164" s="77">
        <f t="shared" si="37"/>
        <v>77</v>
      </c>
      <c r="CC164" s="77">
        <f t="shared" si="37"/>
        <v>78</v>
      </c>
      <c r="CD164" s="77">
        <f t="shared" si="37"/>
        <v>79</v>
      </c>
      <c r="CE164" s="77">
        <f t="shared" si="37"/>
        <v>80</v>
      </c>
      <c r="CF164" s="77">
        <f t="shared" si="37"/>
        <v>81</v>
      </c>
      <c r="CG164" s="77">
        <f t="shared" si="37"/>
        <v>82</v>
      </c>
      <c r="CH164" s="77">
        <f t="shared" si="37"/>
        <v>83</v>
      </c>
      <c r="CI164" s="77">
        <f t="shared" si="37"/>
        <v>84</v>
      </c>
      <c r="CJ164" s="77">
        <f t="shared" si="37"/>
        <v>85</v>
      </c>
      <c r="CK164" s="77">
        <f t="shared" si="37"/>
        <v>86</v>
      </c>
      <c r="CL164" s="77">
        <f t="shared" si="37"/>
        <v>87</v>
      </c>
      <c r="CM164" s="77">
        <f t="shared" si="37"/>
        <v>88</v>
      </c>
      <c r="CN164" s="77">
        <f t="shared" si="37"/>
        <v>89</v>
      </c>
      <c r="CO164" s="77">
        <f t="shared" si="37"/>
        <v>90</v>
      </c>
      <c r="CP164" s="77">
        <f t="shared" si="37"/>
        <v>91</v>
      </c>
      <c r="CQ164" s="77">
        <f t="shared" si="37"/>
        <v>92</v>
      </c>
      <c r="CR164" s="77">
        <f t="shared" si="37"/>
        <v>93</v>
      </c>
      <c r="CS164" s="77">
        <f t="shared" si="37"/>
        <v>94</v>
      </c>
      <c r="CT164" s="77">
        <f t="shared" si="37"/>
        <v>95</v>
      </c>
      <c r="CU164" s="77">
        <f t="shared" si="37"/>
        <v>96</v>
      </c>
      <c r="CV164" s="77">
        <f t="shared" si="37"/>
        <v>97</v>
      </c>
      <c r="CW164" s="77">
        <f t="shared" si="37"/>
        <v>98</v>
      </c>
      <c r="CX164" s="77">
        <f t="shared" si="37"/>
        <v>99</v>
      </c>
      <c r="CY164" s="77">
        <f t="shared" si="37"/>
        <v>100</v>
      </c>
      <c r="CZ164" s="77">
        <f t="shared" si="37"/>
        <v>101</v>
      </c>
      <c r="DA164" s="77">
        <f t="shared" si="37"/>
        <v>102</v>
      </c>
      <c r="DB164" s="77">
        <f t="shared" si="37"/>
        <v>103</v>
      </c>
      <c r="DC164" s="77">
        <f t="shared" si="37"/>
        <v>104</v>
      </c>
      <c r="DD164" s="77">
        <f t="shared" si="37"/>
        <v>105</v>
      </c>
      <c r="DE164" s="77">
        <f t="shared" si="37"/>
        <v>106</v>
      </c>
      <c r="DF164" s="77">
        <f t="shared" si="37"/>
        <v>107</v>
      </c>
      <c r="DG164" s="77">
        <f t="shared" si="37"/>
        <v>108</v>
      </c>
      <c r="DH164" s="77">
        <f t="shared" si="37"/>
        <v>109</v>
      </c>
      <c r="DI164" s="77">
        <f t="shared" si="37"/>
        <v>110</v>
      </c>
      <c r="DJ164" s="77">
        <f t="shared" si="37"/>
        <v>111</v>
      </c>
      <c r="DK164" s="77">
        <f t="shared" si="37"/>
        <v>112</v>
      </c>
      <c r="DL164" s="77">
        <f t="shared" si="37"/>
        <v>113</v>
      </c>
      <c r="DM164" s="77">
        <f t="shared" si="37"/>
        <v>114</v>
      </c>
      <c r="DN164" s="77">
        <f t="shared" si="37"/>
        <v>115</v>
      </c>
      <c r="DO164" s="77">
        <f t="shared" si="37"/>
        <v>116</v>
      </c>
      <c r="DP164" s="77">
        <f t="shared" si="37"/>
        <v>117</v>
      </c>
      <c r="DQ164" s="77">
        <f t="shared" si="37"/>
        <v>118</v>
      </c>
      <c r="DR164" s="77">
        <f t="shared" si="37"/>
        <v>119</v>
      </c>
      <c r="DS164" s="77">
        <f t="shared" si="37"/>
        <v>120</v>
      </c>
      <c r="DT164" s="77">
        <f t="shared" si="37"/>
        <v>121</v>
      </c>
      <c r="DU164" s="77">
        <f t="shared" si="37"/>
        <v>122</v>
      </c>
      <c r="DV164" s="77">
        <f t="shared" si="37"/>
        <v>123</v>
      </c>
      <c r="DW164" s="77">
        <f t="shared" si="37"/>
        <v>124</v>
      </c>
      <c r="DX164" s="77">
        <f t="shared" si="37"/>
        <v>125</v>
      </c>
      <c r="DY164" s="77">
        <f t="shared" si="37"/>
        <v>126</v>
      </c>
      <c r="DZ164" s="77">
        <f t="shared" si="37"/>
        <v>127</v>
      </c>
      <c r="EA164" s="77">
        <f t="shared" si="37"/>
        <v>128</v>
      </c>
      <c r="EB164" s="77">
        <f t="shared" si="37"/>
        <v>129</v>
      </c>
      <c r="EC164" s="77">
        <f t="shared" si="37"/>
        <v>130</v>
      </c>
      <c r="ED164" s="77">
        <f t="shared" ref="ED164:GO164" si="38">EC164+1</f>
        <v>131</v>
      </c>
      <c r="EE164" s="77">
        <f t="shared" si="38"/>
        <v>132</v>
      </c>
      <c r="EF164" s="77">
        <f t="shared" si="38"/>
        <v>133</v>
      </c>
      <c r="EG164" s="77">
        <f t="shared" si="38"/>
        <v>134</v>
      </c>
      <c r="EH164" s="77">
        <f t="shared" si="38"/>
        <v>135</v>
      </c>
      <c r="EI164" s="77">
        <f t="shared" si="38"/>
        <v>136</v>
      </c>
      <c r="EJ164" s="77">
        <f t="shared" si="38"/>
        <v>137</v>
      </c>
      <c r="EK164" s="77">
        <f t="shared" si="38"/>
        <v>138</v>
      </c>
      <c r="EL164" s="77">
        <f t="shared" si="38"/>
        <v>139</v>
      </c>
      <c r="EM164" s="77">
        <f t="shared" si="38"/>
        <v>140</v>
      </c>
      <c r="EN164" s="77">
        <f t="shared" si="38"/>
        <v>141</v>
      </c>
      <c r="EO164" s="77">
        <f t="shared" si="38"/>
        <v>142</v>
      </c>
      <c r="EP164" s="77">
        <f t="shared" si="38"/>
        <v>143</v>
      </c>
      <c r="EQ164" s="77">
        <f t="shared" si="38"/>
        <v>144</v>
      </c>
      <c r="ER164" s="77">
        <f t="shared" si="38"/>
        <v>145</v>
      </c>
      <c r="ES164" s="77">
        <f t="shared" si="38"/>
        <v>146</v>
      </c>
      <c r="ET164" s="77">
        <f t="shared" si="38"/>
        <v>147</v>
      </c>
      <c r="EU164" s="77">
        <f t="shared" si="38"/>
        <v>148</v>
      </c>
      <c r="EV164" s="77">
        <f t="shared" si="38"/>
        <v>149</v>
      </c>
      <c r="EW164" s="77">
        <f t="shared" si="38"/>
        <v>150</v>
      </c>
      <c r="EX164" s="77">
        <f t="shared" si="38"/>
        <v>151</v>
      </c>
      <c r="EY164" s="77">
        <f t="shared" si="38"/>
        <v>152</v>
      </c>
      <c r="EZ164" s="77">
        <f t="shared" si="38"/>
        <v>153</v>
      </c>
      <c r="FA164" s="77">
        <f t="shared" si="38"/>
        <v>154</v>
      </c>
      <c r="FB164" s="77">
        <f t="shared" si="38"/>
        <v>155</v>
      </c>
      <c r="FC164" s="77">
        <f t="shared" si="38"/>
        <v>156</v>
      </c>
      <c r="FD164" s="77">
        <f t="shared" si="38"/>
        <v>157</v>
      </c>
      <c r="FE164" s="77">
        <f t="shared" si="38"/>
        <v>158</v>
      </c>
      <c r="FF164" s="77">
        <f t="shared" si="38"/>
        <v>159</v>
      </c>
      <c r="FG164" s="77">
        <f t="shared" si="38"/>
        <v>160</v>
      </c>
      <c r="FH164" s="77">
        <f t="shared" si="38"/>
        <v>161</v>
      </c>
      <c r="FI164" s="77">
        <f t="shared" si="38"/>
        <v>162</v>
      </c>
      <c r="FJ164" s="77">
        <f t="shared" si="38"/>
        <v>163</v>
      </c>
      <c r="FK164" s="77">
        <f t="shared" si="38"/>
        <v>164</v>
      </c>
      <c r="FL164" s="77">
        <f t="shared" si="38"/>
        <v>165</v>
      </c>
      <c r="FM164" s="77">
        <f t="shared" si="38"/>
        <v>166</v>
      </c>
      <c r="FN164" s="77">
        <f t="shared" si="38"/>
        <v>167</v>
      </c>
      <c r="FO164" s="77">
        <f t="shared" si="38"/>
        <v>168</v>
      </c>
      <c r="FP164" s="77">
        <f t="shared" si="38"/>
        <v>169</v>
      </c>
      <c r="FQ164" s="77">
        <f t="shared" si="38"/>
        <v>170</v>
      </c>
      <c r="FR164" s="77">
        <f t="shared" si="38"/>
        <v>171</v>
      </c>
      <c r="FS164" s="77">
        <f t="shared" si="38"/>
        <v>172</v>
      </c>
      <c r="FT164" s="77">
        <f t="shared" si="38"/>
        <v>173</v>
      </c>
      <c r="FU164" s="77">
        <f t="shared" si="38"/>
        <v>174</v>
      </c>
      <c r="FV164" s="77">
        <f t="shared" si="38"/>
        <v>175</v>
      </c>
      <c r="FW164" s="77">
        <f t="shared" si="38"/>
        <v>176</v>
      </c>
      <c r="FX164" s="77">
        <f t="shared" si="38"/>
        <v>177</v>
      </c>
      <c r="FY164" s="77">
        <f t="shared" si="38"/>
        <v>178</v>
      </c>
      <c r="FZ164" s="77">
        <f t="shared" si="38"/>
        <v>179</v>
      </c>
      <c r="GA164" s="77">
        <f t="shared" si="38"/>
        <v>180</v>
      </c>
      <c r="GB164" s="77">
        <f t="shared" si="38"/>
        <v>181</v>
      </c>
      <c r="GC164" s="77">
        <f t="shared" si="38"/>
        <v>182</v>
      </c>
      <c r="GD164" s="77">
        <f t="shared" si="38"/>
        <v>183</v>
      </c>
      <c r="GE164" s="77">
        <f t="shared" si="38"/>
        <v>184</v>
      </c>
      <c r="GF164" s="77">
        <f t="shared" si="38"/>
        <v>185</v>
      </c>
      <c r="GG164" s="77">
        <f t="shared" si="38"/>
        <v>186</v>
      </c>
      <c r="GH164" s="77">
        <f t="shared" si="38"/>
        <v>187</v>
      </c>
      <c r="GI164" s="77">
        <f t="shared" si="38"/>
        <v>188</v>
      </c>
      <c r="GJ164" s="77">
        <f t="shared" si="38"/>
        <v>189</v>
      </c>
      <c r="GK164" s="77">
        <f t="shared" si="38"/>
        <v>190</v>
      </c>
      <c r="GL164" s="77">
        <f t="shared" si="38"/>
        <v>191</v>
      </c>
      <c r="GM164" s="77">
        <f t="shared" si="38"/>
        <v>192</v>
      </c>
      <c r="GN164" s="77">
        <f t="shared" si="38"/>
        <v>193</v>
      </c>
      <c r="GO164" s="77">
        <f t="shared" si="38"/>
        <v>194</v>
      </c>
      <c r="GP164" s="77">
        <f t="shared" ref="GP164:JA164" si="39">GO164+1</f>
        <v>195</v>
      </c>
      <c r="GQ164" s="77">
        <f t="shared" si="39"/>
        <v>196</v>
      </c>
      <c r="GR164" s="77">
        <f t="shared" si="39"/>
        <v>197</v>
      </c>
      <c r="GS164" s="77">
        <f t="shared" si="39"/>
        <v>198</v>
      </c>
      <c r="GT164" s="77">
        <f t="shared" si="39"/>
        <v>199</v>
      </c>
      <c r="GU164" s="77">
        <f t="shared" si="39"/>
        <v>200</v>
      </c>
      <c r="GV164" s="77">
        <f t="shared" si="39"/>
        <v>201</v>
      </c>
      <c r="GW164" s="77">
        <f t="shared" si="39"/>
        <v>202</v>
      </c>
      <c r="GX164" s="77">
        <f t="shared" si="39"/>
        <v>203</v>
      </c>
      <c r="GY164" s="77">
        <f t="shared" si="39"/>
        <v>204</v>
      </c>
      <c r="GZ164" s="77">
        <f t="shared" si="39"/>
        <v>205</v>
      </c>
      <c r="HA164" s="77">
        <f t="shared" si="39"/>
        <v>206</v>
      </c>
      <c r="HB164" s="77">
        <f t="shared" si="39"/>
        <v>207</v>
      </c>
      <c r="HC164" s="77">
        <f t="shared" si="39"/>
        <v>208</v>
      </c>
      <c r="HD164" s="77">
        <f t="shared" si="39"/>
        <v>209</v>
      </c>
      <c r="HE164" s="77">
        <f t="shared" si="39"/>
        <v>210</v>
      </c>
      <c r="HF164" s="77">
        <f t="shared" si="39"/>
        <v>211</v>
      </c>
      <c r="HG164" s="77">
        <f t="shared" si="39"/>
        <v>212</v>
      </c>
      <c r="HH164" s="77">
        <f t="shared" si="39"/>
        <v>213</v>
      </c>
      <c r="HI164" s="77">
        <f t="shared" si="39"/>
        <v>214</v>
      </c>
      <c r="HJ164" s="77">
        <f t="shared" si="39"/>
        <v>215</v>
      </c>
      <c r="HK164" s="77">
        <f t="shared" si="39"/>
        <v>216</v>
      </c>
      <c r="HL164" s="77">
        <f t="shared" si="39"/>
        <v>217</v>
      </c>
      <c r="HM164" s="77">
        <f t="shared" si="39"/>
        <v>218</v>
      </c>
      <c r="HN164" s="77">
        <f t="shared" si="39"/>
        <v>219</v>
      </c>
      <c r="HO164" s="77">
        <f t="shared" si="39"/>
        <v>220</v>
      </c>
      <c r="HP164" s="77">
        <f t="shared" si="39"/>
        <v>221</v>
      </c>
      <c r="HQ164" s="77">
        <f t="shared" si="39"/>
        <v>222</v>
      </c>
      <c r="HR164" s="77">
        <f t="shared" si="39"/>
        <v>223</v>
      </c>
      <c r="HS164" s="77">
        <f t="shared" si="39"/>
        <v>224</v>
      </c>
      <c r="HT164" s="77">
        <f t="shared" si="39"/>
        <v>225</v>
      </c>
      <c r="HU164" s="77">
        <f t="shared" si="39"/>
        <v>226</v>
      </c>
      <c r="HV164" s="77">
        <f t="shared" si="39"/>
        <v>227</v>
      </c>
      <c r="HW164" s="77">
        <f t="shared" si="39"/>
        <v>228</v>
      </c>
      <c r="HX164" s="77">
        <f t="shared" si="39"/>
        <v>229</v>
      </c>
      <c r="HY164" s="77">
        <f t="shared" si="39"/>
        <v>230</v>
      </c>
      <c r="HZ164" s="77">
        <f t="shared" si="39"/>
        <v>231</v>
      </c>
      <c r="IA164" s="77">
        <f t="shared" si="39"/>
        <v>232</v>
      </c>
      <c r="IB164" s="77">
        <f t="shared" si="39"/>
        <v>233</v>
      </c>
      <c r="IC164" s="77">
        <f t="shared" si="39"/>
        <v>234</v>
      </c>
      <c r="ID164" s="77">
        <f t="shared" si="39"/>
        <v>235</v>
      </c>
      <c r="IE164" s="77">
        <f t="shared" si="39"/>
        <v>236</v>
      </c>
      <c r="IF164" s="77">
        <f t="shared" si="39"/>
        <v>237</v>
      </c>
      <c r="IG164" s="77">
        <f t="shared" si="39"/>
        <v>238</v>
      </c>
      <c r="IH164" s="77">
        <f t="shared" si="39"/>
        <v>239</v>
      </c>
      <c r="II164" s="77">
        <f t="shared" si="39"/>
        <v>240</v>
      </c>
      <c r="IJ164" s="77">
        <f t="shared" si="39"/>
        <v>241</v>
      </c>
      <c r="IK164" s="77">
        <f t="shared" si="39"/>
        <v>242</v>
      </c>
      <c r="IL164" s="77">
        <f t="shared" si="39"/>
        <v>243</v>
      </c>
      <c r="IM164" s="77">
        <f t="shared" si="39"/>
        <v>244</v>
      </c>
      <c r="IN164" s="77">
        <f t="shared" si="39"/>
        <v>245</v>
      </c>
      <c r="IO164" s="77">
        <f t="shared" si="39"/>
        <v>246</v>
      </c>
      <c r="IP164" s="77">
        <f t="shared" si="39"/>
        <v>247</v>
      </c>
      <c r="IQ164" s="77">
        <f t="shared" si="39"/>
        <v>248</v>
      </c>
      <c r="IR164" s="77">
        <f t="shared" si="39"/>
        <v>249</v>
      </c>
      <c r="IS164" s="77">
        <f t="shared" si="39"/>
        <v>250</v>
      </c>
      <c r="IT164" s="77">
        <f t="shared" si="39"/>
        <v>251</v>
      </c>
      <c r="IU164" s="77">
        <f t="shared" si="39"/>
        <v>252</v>
      </c>
      <c r="IV164" s="77">
        <f t="shared" si="39"/>
        <v>253</v>
      </c>
      <c r="IW164" s="77">
        <f t="shared" si="39"/>
        <v>254</v>
      </c>
      <c r="IX164" s="77">
        <f t="shared" si="39"/>
        <v>255</v>
      </c>
      <c r="IY164" s="77">
        <f t="shared" si="39"/>
        <v>256</v>
      </c>
      <c r="IZ164" s="77">
        <f t="shared" si="39"/>
        <v>257</v>
      </c>
      <c r="JA164" s="77">
        <f t="shared" si="39"/>
        <v>258</v>
      </c>
      <c r="JB164" s="77">
        <f t="shared" ref="JB164:LM164" si="40">JA164+1</f>
        <v>259</v>
      </c>
      <c r="JC164" s="77">
        <f t="shared" si="40"/>
        <v>260</v>
      </c>
      <c r="JD164" s="77">
        <f t="shared" si="40"/>
        <v>261</v>
      </c>
      <c r="JE164" s="77">
        <f t="shared" si="40"/>
        <v>262</v>
      </c>
      <c r="JF164" s="77">
        <f t="shared" si="40"/>
        <v>263</v>
      </c>
      <c r="JG164" s="77">
        <f t="shared" si="40"/>
        <v>264</v>
      </c>
      <c r="JH164" s="77">
        <f t="shared" si="40"/>
        <v>265</v>
      </c>
      <c r="JI164" s="77">
        <f t="shared" si="40"/>
        <v>266</v>
      </c>
      <c r="JJ164" s="77">
        <f t="shared" si="40"/>
        <v>267</v>
      </c>
      <c r="JK164" s="77">
        <f t="shared" si="40"/>
        <v>268</v>
      </c>
      <c r="JL164" s="77">
        <f t="shared" si="40"/>
        <v>269</v>
      </c>
      <c r="JM164" s="77">
        <f t="shared" si="40"/>
        <v>270</v>
      </c>
      <c r="JN164" s="77">
        <f t="shared" si="40"/>
        <v>271</v>
      </c>
      <c r="JO164" s="77">
        <f t="shared" si="40"/>
        <v>272</v>
      </c>
      <c r="JP164" s="77">
        <f t="shared" si="40"/>
        <v>273</v>
      </c>
      <c r="JQ164" s="77">
        <f t="shared" si="40"/>
        <v>274</v>
      </c>
      <c r="JR164" s="77">
        <f t="shared" si="40"/>
        <v>275</v>
      </c>
      <c r="JS164" s="77">
        <f t="shared" si="40"/>
        <v>276</v>
      </c>
      <c r="JT164" s="77">
        <f t="shared" si="40"/>
        <v>277</v>
      </c>
      <c r="JU164" s="77">
        <f t="shared" si="40"/>
        <v>278</v>
      </c>
      <c r="JV164" s="77">
        <f t="shared" si="40"/>
        <v>279</v>
      </c>
      <c r="JW164" s="77">
        <f t="shared" si="40"/>
        <v>280</v>
      </c>
      <c r="JX164" s="77">
        <f t="shared" si="40"/>
        <v>281</v>
      </c>
      <c r="JY164" s="77">
        <f t="shared" si="40"/>
        <v>282</v>
      </c>
      <c r="JZ164" s="77">
        <f t="shared" si="40"/>
        <v>283</v>
      </c>
      <c r="KA164" s="77">
        <f t="shared" si="40"/>
        <v>284</v>
      </c>
      <c r="KB164" s="77">
        <f t="shared" si="40"/>
        <v>285</v>
      </c>
      <c r="KC164" s="77">
        <f t="shared" si="40"/>
        <v>286</v>
      </c>
      <c r="KD164" s="77">
        <f t="shared" si="40"/>
        <v>287</v>
      </c>
      <c r="KE164" s="77">
        <f t="shared" si="40"/>
        <v>288</v>
      </c>
      <c r="KF164" s="77">
        <f t="shared" si="40"/>
        <v>289</v>
      </c>
      <c r="KG164" s="77">
        <f t="shared" si="40"/>
        <v>290</v>
      </c>
      <c r="KH164" s="77">
        <f t="shared" si="40"/>
        <v>291</v>
      </c>
      <c r="KI164" s="77">
        <f t="shared" si="40"/>
        <v>292</v>
      </c>
      <c r="KJ164" s="77">
        <f t="shared" si="40"/>
        <v>293</v>
      </c>
      <c r="KK164" s="77">
        <f t="shared" si="40"/>
        <v>294</v>
      </c>
      <c r="KL164" s="77">
        <f t="shared" si="40"/>
        <v>295</v>
      </c>
      <c r="KM164" s="77">
        <f t="shared" si="40"/>
        <v>296</v>
      </c>
      <c r="KN164" s="77">
        <f t="shared" si="40"/>
        <v>297</v>
      </c>
      <c r="KO164" s="77">
        <f t="shared" si="40"/>
        <v>298</v>
      </c>
      <c r="KP164" s="77">
        <f t="shared" si="40"/>
        <v>299</v>
      </c>
      <c r="KQ164" s="77">
        <f t="shared" si="40"/>
        <v>300</v>
      </c>
      <c r="KR164" s="77">
        <f t="shared" si="40"/>
        <v>301</v>
      </c>
      <c r="KS164" s="77">
        <f t="shared" si="40"/>
        <v>302</v>
      </c>
      <c r="KT164" s="77">
        <f t="shared" si="40"/>
        <v>303</v>
      </c>
      <c r="KU164" s="77">
        <f t="shared" si="40"/>
        <v>304</v>
      </c>
      <c r="KV164" s="77">
        <f t="shared" si="40"/>
        <v>305</v>
      </c>
      <c r="KW164" s="77">
        <f t="shared" si="40"/>
        <v>306</v>
      </c>
      <c r="KX164" s="77">
        <f t="shared" si="40"/>
        <v>307</v>
      </c>
      <c r="KY164" s="77">
        <f t="shared" si="40"/>
        <v>308</v>
      </c>
      <c r="KZ164" s="77">
        <f t="shared" si="40"/>
        <v>309</v>
      </c>
      <c r="LA164" s="77">
        <f t="shared" si="40"/>
        <v>310</v>
      </c>
      <c r="LB164" s="77">
        <f t="shared" si="40"/>
        <v>311</v>
      </c>
      <c r="LC164" s="77">
        <f t="shared" si="40"/>
        <v>312</v>
      </c>
      <c r="LD164" s="77">
        <f t="shared" si="40"/>
        <v>313</v>
      </c>
      <c r="LE164" s="77">
        <f t="shared" si="40"/>
        <v>314</v>
      </c>
      <c r="LF164" s="77">
        <f t="shared" si="40"/>
        <v>315</v>
      </c>
      <c r="LG164" s="77">
        <f t="shared" si="40"/>
        <v>316</v>
      </c>
      <c r="LH164" s="77">
        <f t="shared" si="40"/>
        <v>317</v>
      </c>
      <c r="LI164" s="77">
        <f t="shared" si="40"/>
        <v>318</v>
      </c>
      <c r="LJ164" s="77">
        <f t="shared" si="40"/>
        <v>319</v>
      </c>
      <c r="LK164" s="77">
        <f t="shared" si="40"/>
        <v>320</v>
      </c>
      <c r="LL164" s="77">
        <f t="shared" si="40"/>
        <v>321</v>
      </c>
      <c r="LM164" s="77">
        <f t="shared" si="40"/>
        <v>322</v>
      </c>
      <c r="LN164" s="77">
        <f t="shared" ref="LN164:NK164" si="41">LM164+1</f>
        <v>323</v>
      </c>
      <c r="LO164" s="77">
        <f t="shared" si="41"/>
        <v>324</v>
      </c>
      <c r="LP164" s="77">
        <f t="shared" si="41"/>
        <v>325</v>
      </c>
      <c r="LQ164" s="77">
        <f t="shared" si="41"/>
        <v>326</v>
      </c>
      <c r="LR164" s="77">
        <f t="shared" si="41"/>
        <v>327</v>
      </c>
      <c r="LS164" s="77">
        <f t="shared" si="41"/>
        <v>328</v>
      </c>
      <c r="LT164" s="77">
        <f t="shared" si="41"/>
        <v>329</v>
      </c>
      <c r="LU164" s="77">
        <f t="shared" si="41"/>
        <v>330</v>
      </c>
      <c r="LV164" s="77">
        <f t="shared" si="41"/>
        <v>331</v>
      </c>
      <c r="LW164" s="77">
        <f t="shared" si="41"/>
        <v>332</v>
      </c>
      <c r="LX164" s="77">
        <f t="shared" si="41"/>
        <v>333</v>
      </c>
      <c r="LY164" s="77">
        <f t="shared" si="41"/>
        <v>334</v>
      </c>
      <c r="LZ164" s="77">
        <f t="shared" si="41"/>
        <v>335</v>
      </c>
      <c r="MA164" s="77">
        <f t="shared" si="41"/>
        <v>336</v>
      </c>
      <c r="MB164" s="77">
        <f t="shared" si="41"/>
        <v>337</v>
      </c>
      <c r="MC164" s="77">
        <f t="shared" si="41"/>
        <v>338</v>
      </c>
      <c r="MD164" s="77">
        <f t="shared" si="41"/>
        <v>339</v>
      </c>
      <c r="ME164" s="77">
        <f t="shared" si="41"/>
        <v>340</v>
      </c>
      <c r="MF164" s="77">
        <f t="shared" si="41"/>
        <v>341</v>
      </c>
      <c r="MG164" s="77">
        <f t="shared" si="41"/>
        <v>342</v>
      </c>
      <c r="MH164" s="77">
        <f t="shared" si="41"/>
        <v>343</v>
      </c>
      <c r="MI164" s="77">
        <f t="shared" si="41"/>
        <v>344</v>
      </c>
      <c r="MJ164" s="77">
        <f t="shared" si="41"/>
        <v>345</v>
      </c>
      <c r="MK164" s="77">
        <f t="shared" si="41"/>
        <v>346</v>
      </c>
      <c r="ML164" s="77">
        <f t="shared" si="41"/>
        <v>347</v>
      </c>
      <c r="MM164" s="77">
        <f t="shared" si="41"/>
        <v>348</v>
      </c>
      <c r="MN164" s="77">
        <f t="shared" si="41"/>
        <v>349</v>
      </c>
      <c r="MO164" s="77">
        <f t="shared" si="41"/>
        <v>350</v>
      </c>
      <c r="MP164" s="77">
        <f t="shared" si="41"/>
        <v>351</v>
      </c>
      <c r="MQ164" s="77">
        <f t="shared" si="41"/>
        <v>352</v>
      </c>
      <c r="MR164" s="77">
        <f t="shared" si="41"/>
        <v>353</v>
      </c>
      <c r="MS164" s="77">
        <f t="shared" si="41"/>
        <v>354</v>
      </c>
      <c r="MT164" s="77">
        <f t="shared" si="41"/>
        <v>355</v>
      </c>
      <c r="MU164" s="77">
        <f t="shared" si="41"/>
        <v>356</v>
      </c>
      <c r="MV164" s="77">
        <f t="shared" si="41"/>
        <v>357</v>
      </c>
      <c r="MW164" s="77">
        <f t="shared" si="41"/>
        <v>358</v>
      </c>
      <c r="MX164" s="77">
        <f t="shared" si="41"/>
        <v>359</v>
      </c>
      <c r="MY164" s="77">
        <f t="shared" si="41"/>
        <v>360</v>
      </c>
      <c r="MZ164" s="77">
        <f t="shared" si="41"/>
        <v>361</v>
      </c>
      <c r="NA164" s="77">
        <f t="shared" si="41"/>
        <v>362</v>
      </c>
      <c r="NB164" s="77">
        <f t="shared" si="41"/>
        <v>363</v>
      </c>
      <c r="NC164" s="77">
        <f t="shared" si="41"/>
        <v>364</v>
      </c>
      <c r="ND164" s="77">
        <f t="shared" si="41"/>
        <v>365</v>
      </c>
      <c r="NE164" s="77">
        <f t="shared" si="41"/>
        <v>366</v>
      </c>
      <c r="NF164" s="77">
        <f t="shared" si="41"/>
        <v>367</v>
      </c>
      <c r="NG164" s="77">
        <f t="shared" si="41"/>
        <v>368</v>
      </c>
      <c r="NH164" s="77">
        <f t="shared" si="41"/>
        <v>369</v>
      </c>
      <c r="NI164" s="77">
        <f t="shared" si="41"/>
        <v>370</v>
      </c>
      <c r="NJ164" s="77">
        <f t="shared" si="41"/>
        <v>371</v>
      </c>
      <c r="NK164" s="78">
        <f t="shared" si="41"/>
        <v>372</v>
      </c>
    </row>
    <row r="165" spans="1:375" x14ac:dyDescent="0.25">
      <c r="A165" s="79"/>
      <c r="B165" s="80"/>
      <c r="C165" s="81" t="s">
        <v>87</v>
      </c>
      <c r="D165" s="82">
        <f>EOMONTH(Summary!B2,1)</f>
        <v>44592</v>
      </c>
      <c r="E165" s="82">
        <f>EOMONTH(D165,1)</f>
        <v>44620</v>
      </c>
      <c r="F165" s="82">
        <f t="shared" ref="F165:BQ165" si="42">EOMONTH(E165,1)</f>
        <v>44651</v>
      </c>
      <c r="G165" s="82">
        <f t="shared" si="42"/>
        <v>44681</v>
      </c>
      <c r="H165" s="82">
        <f t="shared" si="42"/>
        <v>44712</v>
      </c>
      <c r="I165" s="82">
        <f t="shared" si="42"/>
        <v>44742</v>
      </c>
      <c r="J165" s="82">
        <f t="shared" si="42"/>
        <v>44773</v>
      </c>
      <c r="K165" s="82">
        <f t="shared" si="42"/>
        <v>44804</v>
      </c>
      <c r="L165" s="82">
        <f t="shared" si="42"/>
        <v>44834</v>
      </c>
      <c r="M165" s="82">
        <f t="shared" si="42"/>
        <v>44865</v>
      </c>
      <c r="N165" s="82">
        <f t="shared" si="42"/>
        <v>44895</v>
      </c>
      <c r="O165" s="82">
        <f t="shared" si="42"/>
        <v>44926</v>
      </c>
      <c r="P165" s="82">
        <f t="shared" si="42"/>
        <v>44957</v>
      </c>
      <c r="Q165" s="82">
        <f t="shared" si="42"/>
        <v>44985</v>
      </c>
      <c r="R165" s="82">
        <f t="shared" si="42"/>
        <v>45016</v>
      </c>
      <c r="S165" s="82">
        <f t="shared" si="42"/>
        <v>45046</v>
      </c>
      <c r="T165" s="82">
        <f t="shared" si="42"/>
        <v>45077</v>
      </c>
      <c r="U165" s="82">
        <f t="shared" si="42"/>
        <v>45107</v>
      </c>
      <c r="V165" s="82">
        <f t="shared" si="42"/>
        <v>45138</v>
      </c>
      <c r="W165" s="82">
        <f t="shared" si="42"/>
        <v>45169</v>
      </c>
      <c r="X165" s="82">
        <f t="shared" si="42"/>
        <v>45199</v>
      </c>
      <c r="Y165" s="82">
        <f t="shared" si="42"/>
        <v>45230</v>
      </c>
      <c r="Z165" s="82">
        <f t="shared" si="42"/>
        <v>45260</v>
      </c>
      <c r="AA165" s="82">
        <f t="shared" si="42"/>
        <v>45291</v>
      </c>
      <c r="AB165" s="82">
        <f t="shared" si="42"/>
        <v>45322</v>
      </c>
      <c r="AC165" s="82">
        <f t="shared" si="42"/>
        <v>45351</v>
      </c>
      <c r="AD165" s="82">
        <f t="shared" si="42"/>
        <v>45382</v>
      </c>
      <c r="AE165" s="82">
        <f t="shared" si="42"/>
        <v>45412</v>
      </c>
      <c r="AF165" s="82">
        <f t="shared" si="42"/>
        <v>45443</v>
      </c>
      <c r="AG165" s="82">
        <f t="shared" si="42"/>
        <v>45473</v>
      </c>
      <c r="AH165" s="82">
        <f t="shared" si="42"/>
        <v>45504</v>
      </c>
      <c r="AI165" s="82">
        <f t="shared" si="42"/>
        <v>45535</v>
      </c>
      <c r="AJ165" s="82">
        <f t="shared" si="42"/>
        <v>45565</v>
      </c>
      <c r="AK165" s="82">
        <f t="shared" si="42"/>
        <v>45596</v>
      </c>
      <c r="AL165" s="82">
        <f t="shared" si="42"/>
        <v>45626</v>
      </c>
      <c r="AM165" s="82">
        <f t="shared" si="42"/>
        <v>45657</v>
      </c>
      <c r="AN165" s="82">
        <f t="shared" si="42"/>
        <v>45688</v>
      </c>
      <c r="AO165" s="82">
        <f t="shared" si="42"/>
        <v>45716</v>
      </c>
      <c r="AP165" s="82">
        <f t="shared" si="42"/>
        <v>45747</v>
      </c>
      <c r="AQ165" s="82">
        <f t="shared" si="42"/>
        <v>45777</v>
      </c>
      <c r="AR165" s="82">
        <f t="shared" si="42"/>
        <v>45808</v>
      </c>
      <c r="AS165" s="82">
        <f t="shared" si="42"/>
        <v>45838</v>
      </c>
      <c r="AT165" s="82">
        <f t="shared" si="42"/>
        <v>45869</v>
      </c>
      <c r="AU165" s="82">
        <f t="shared" si="42"/>
        <v>45900</v>
      </c>
      <c r="AV165" s="82">
        <f t="shared" si="42"/>
        <v>45930</v>
      </c>
      <c r="AW165" s="82">
        <f t="shared" si="42"/>
        <v>45961</v>
      </c>
      <c r="AX165" s="82">
        <f t="shared" si="42"/>
        <v>45991</v>
      </c>
      <c r="AY165" s="82">
        <f t="shared" si="42"/>
        <v>46022</v>
      </c>
      <c r="AZ165" s="82">
        <f t="shared" si="42"/>
        <v>46053</v>
      </c>
      <c r="BA165" s="82">
        <f t="shared" si="42"/>
        <v>46081</v>
      </c>
      <c r="BB165" s="82">
        <f t="shared" si="42"/>
        <v>46112</v>
      </c>
      <c r="BC165" s="82">
        <f t="shared" si="42"/>
        <v>46142</v>
      </c>
      <c r="BD165" s="82">
        <f t="shared" si="42"/>
        <v>46173</v>
      </c>
      <c r="BE165" s="82">
        <f t="shared" si="42"/>
        <v>46203</v>
      </c>
      <c r="BF165" s="82">
        <f t="shared" si="42"/>
        <v>46234</v>
      </c>
      <c r="BG165" s="82">
        <f t="shared" si="42"/>
        <v>46265</v>
      </c>
      <c r="BH165" s="82">
        <f t="shared" si="42"/>
        <v>46295</v>
      </c>
      <c r="BI165" s="82">
        <f t="shared" si="42"/>
        <v>46326</v>
      </c>
      <c r="BJ165" s="82">
        <f t="shared" si="42"/>
        <v>46356</v>
      </c>
      <c r="BK165" s="82">
        <f t="shared" si="42"/>
        <v>46387</v>
      </c>
      <c r="BL165" s="82">
        <f t="shared" si="42"/>
        <v>46418</v>
      </c>
      <c r="BM165" s="82">
        <f t="shared" si="42"/>
        <v>46446</v>
      </c>
      <c r="BN165" s="82">
        <f t="shared" si="42"/>
        <v>46477</v>
      </c>
      <c r="BO165" s="82">
        <f t="shared" si="42"/>
        <v>46507</v>
      </c>
      <c r="BP165" s="82">
        <f t="shared" si="42"/>
        <v>46538</v>
      </c>
      <c r="BQ165" s="82">
        <f t="shared" si="42"/>
        <v>46568</v>
      </c>
      <c r="BR165" s="82">
        <f t="shared" ref="BR165:EC165" si="43">EOMONTH(BQ165,1)</f>
        <v>46599</v>
      </c>
      <c r="BS165" s="82">
        <f t="shared" si="43"/>
        <v>46630</v>
      </c>
      <c r="BT165" s="82">
        <f t="shared" si="43"/>
        <v>46660</v>
      </c>
      <c r="BU165" s="82">
        <f t="shared" si="43"/>
        <v>46691</v>
      </c>
      <c r="BV165" s="82">
        <f t="shared" si="43"/>
        <v>46721</v>
      </c>
      <c r="BW165" s="82">
        <f t="shared" si="43"/>
        <v>46752</v>
      </c>
      <c r="BX165" s="82">
        <f t="shared" si="43"/>
        <v>46783</v>
      </c>
      <c r="BY165" s="82">
        <f t="shared" si="43"/>
        <v>46812</v>
      </c>
      <c r="BZ165" s="82">
        <f t="shared" si="43"/>
        <v>46843</v>
      </c>
      <c r="CA165" s="82">
        <f t="shared" si="43"/>
        <v>46873</v>
      </c>
      <c r="CB165" s="82">
        <f t="shared" si="43"/>
        <v>46904</v>
      </c>
      <c r="CC165" s="82">
        <f t="shared" si="43"/>
        <v>46934</v>
      </c>
      <c r="CD165" s="82">
        <f t="shared" si="43"/>
        <v>46965</v>
      </c>
      <c r="CE165" s="82">
        <f t="shared" si="43"/>
        <v>46996</v>
      </c>
      <c r="CF165" s="82">
        <f t="shared" si="43"/>
        <v>47026</v>
      </c>
      <c r="CG165" s="82">
        <f t="shared" si="43"/>
        <v>47057</v>
      </c>
      <c r="CH165" s="82">
        <f t="shared" si="43"/>
        <v>47087</v>
      </c>
      <c r="CI165" s="82">
        <f t="shared" si="43"/>
        <v>47118</v>
      </c>
      <c r="CJ165" s="82">
        <f t="shared" si="43"/>
        <v>47149</v>
      </c>
      <c r="CK165" s="82">
        <f t="shared" si="43"/>
        <v>47177</v>
      </c>
      <c r="CL165" s="82">
        <f t="shared" si="43"/>
        <v>47208</v>
      </c>
      <c r="CM165" s="82">
        <f t="shared" si="43"/>
        <v>47238</v>
      </c>
      <c r="CN165" s="82">
        <f t="shared" si="43"/>
        <v>47269</v>
      </c>
      <c r="CO165" s="82">
        <f t="shared" si="43"/>
        <v>47299</v>
      </c>
      <c r="CP165" s="82">
        <f t="shared" si="43"/>
        <v>47330</v>
      </c>
      <c r="CQ165" s="82">
        <f t="shared" si="43"/>
        <v>47361</v>
      </c>
      <c r="CR165" s="82">
        <f t="shared" si="43"/>
        <v>47391</v>
      </c>
      <c r="CS165" s="82">
        <f t="shared" si="43"/>
        <v>47422</v>
      </c>
      <c r="CT165" s="82">
        <f t="shared" si="43"/>
        <v>47452</v>
      </c>
      <c r="CU165" s="82">
        <f t="shared" si="43"/>
        <v>47483</v>
      </c>
      <c r="CV165" s="82">
        <f t="shared" si="43"/>
        <v>47514</v>
      </c>
      <c r="CW165" s="82">
        <f t="shared" si="43"/>
        <v>47542</v>
      </c>
      <c r="CX165" s="82">
        <f t="shared" si="43"/>
        <v>47573</v>
      </c>
      <c r="CY165" s="82">
        <f t="shared" si="43"/>
        <v>47603</v>
      </c>
      <c r="CZ165" s="82">
        <f t="shared" si="43"/>
        <v>47634</v>
      </c>
      <c r="DA165" s="82">
        <f t="shared" si="43"/>
        <v>47664</v>
      </c>
      <c r="DB165" s="82">
        <f t="shared" si="43"/>
        <v>47695</v>
      </c>
      <c r="DC165" s="82">
        <f t="shared" si="43"/>
        <v>47726</v>
      </c>
      <c r="DD165" s="82">
        <f t="shared" si="43"/>
        <v>47756</v>
      </c>
      <c r="DE165" s="82">
        <f t="shared" si="43"/>
        <v>47787</v>
      </c>
      <c r="DF165" s="82">
        <f t="shared" si="43"/>
        <v>47817</v>
      </c>
      <c r="DG165" s="82">
        <f t="shared" si="43"/>
        <v>47848</v>
      </c>
      <c r="DH165" s="82">
        <f t="shared" si="43"/>
        <v>47879</v>
      </c>
      <c r="DI165" s="82">
        <f t="shared" si="43"/>
        <v>47907</v>
      </c>
      <c r="DJ165" s="82">
        <f t="shared" si="43"/>
        <v>47938</v>
      </c>
      <c r="DK165" s="82">
        <f t="shared" si="43"/>
        <v>47968</v>
      </c>
      <c r="DL165" s="82">
        <f t="shared" si="43"/>
        <v>47999</v>
      </c>
      <c r="DM165" s="82">
        <f t="shared" si="43"/>
        <v>48029</v>
      </c>
      <c r="DN165" s="82">
        <f t="shared" si="43"/>
        <v>48060</v>
      </c>
      <c r="DO165" s="82">
        <f t="shared" si="43"/>
        <v>48091</v>
      </c>
      <c r="DP165" s="82">
        <f t="shared" si="43"/>
        <v>48121</v>
      </c>
      <c r="DQ165" s="82">
        <f t="shared" si="43"/>
        <v>48152</v>
      </c>
      <c r="DR165" s="82">
        <f t="shared" si="43"/>
        <v>48182</v>
      </c>
      <c r="DS165" s="82">
        <f t="shared" si="43"/>
        <v>48213</v>
      </c>
      <c r="DT165" s="82">
        <f t="shared" si="43"/>
        <v>48244</v>
      </c>
      <c r="DU165" s="82">
        <f t="shared" si="43"/>
        <v>48273</v>
      </c>
      <c r="DV165" s="82">
        <f t="shared" si="43"/>
        <v>48304</v>
      </c>
      <c r="DW165" s="82">
        <f t="shared" si="43"/>
        <v>48334</v>
      </c>
      <c r="DX165" s="82">
        <f t="shared" si="43"/>
        <v>48365</v>
      </c>
      <c r="DY165" s="82">
        <f t="shared" si="43"/>
        <v>48395</v>
      </c>
      <c r="DZ165" s="82">
        <f t="shared" si="43"/>
        <v>48426</v>
      </c>
      <c r="EA165" s="82">
        <f t="shared" si="43"/>
        <v>48457</v>
      </c>
      <c r="EB165" s="82">
        <f t="shared" si="43"/>
        <v>48487</v>
      </c>
      <c r="EC165" s="82">
        <f t="shared" si="43"/>
        <v>48518</v>
      </c>
      <c r="ED165" s="82">
        <f t="shared" ref="ED165:GO165" si="44">EOMONTH(EC165,1)</f>
        <v>48548</v>
      </c>
      <c r="EE165" s="82">
        <f t="shared" si="44"/>
        <v>48579</v>
      </c>
      <c r="EF165" s="82">
        <f t="shared" si="44"/>
        <v>48610</v>
      </c>
      <c r="EG165" s="82">
        <f t="shared" si="44"/>
        <v>48638</v>
      </c>
      <c r="EH165" s="82">
        <f t="shared" si="44"/>
        <v>48669</v>
      </c>
      <c r="EI165" s="82">
        <f t="shared" si="44"/>
        <v>48699</v>
      </c>
      <c r="EJ165" s="82">
        <f t="shared" si="44"/>
        <v>48730</v>
      </c>
      <c r="EK165" s="82">
        <f t="shared" si="44"/>
        <v>48760</v>
      </c>
      <c r="EL165" s="82">
        <f t="shared" si="44"/>
        <v>48791</v>
      </c>
      <c r="EM165" s="82">
        <f t="shared" si="44"/>
        <v>48822</v>
      </c>
      <c r="EN165" s="82">
        <f t="shared" si="44"/>
        <v>48852</v>
      </c>
      <c r="EO165" s="82">
        <f t="shared" si="44"/>
        <v>48883</v>
      </c>
      <c r="EP165" s="82">
        <f t="shared" si="44"/>
        <v>48913</v>
      </c>
      <c r="EQ165" s="82">
        <f t="shared" si="44"/>
        <v>48944</v>
      </c>
      <c r="ER165" s="82">
        <f t="shared" si="44"/>
        <v>48975</v>
      </c>
      <c r="ES165" s="82">
        <f t="shared" si="44"/>
        <v>49003</v>
      </c>
      <c r="ET165" s="82">
        <f t="shared" si="44"/>
        <v>49034</v>
      </c>
      <c r="EU165" s="82">
        <f t="shared" si="44"/>
        <v>49064</v>
      </c>
      <c r="EV165" s="82">
        <f t="shared" si="44"/>
        <v>49095</v>
      </c>
      <c r="EW165" s="82">
        <f t="shared" si="44"/>
        <v>49125</v>
      </c>
      <c r="EX165" s="82">
        <f t="shared" si="44"/>
        <v>49156</v>
      </c>
      <c r="EY165" s="82">
        <f t="shared" si="44"/>
        <v>49187</v>
      </c>
      <c r="EZ165" s="82">
        <f t="shared" si="44"/>
        <v>49217</v>
      </c>
      <c r="FA165" s="82">
        <f t="shared" si="44"/>
        <v>49248</v>
      </c>
      <c r="FB165" s="82">
        <f t="shared" si="44"/>
        <v>49278</v>
      </c>
      <c r="FC165" s="82">
        <f t="shared" si="44"/>
        <v>49309</v>
      </c>
      <c r="FD165" s="82">
        <f t="shared" si="44"/>
        <v>49340</v>
      </c>
      <c r="FE165" s="82">
        <f t="shared" si="44"/>
        <v>49368</v>
      </c>
      <c r="FF165" s="82">
        <f t="shared" si="44"/>
        <v>49399</v>
      </c>
      <c r="FG165" s="82">
        <f t="shared" si="44"/>
        <v>49429</v>
      </c>
      <c r="FH165" s="82">
        <f t="shared" si="44"/>
        <v>49460</v>
      </c>
      <c r="FI165" s="82">
        <f t="shared" si="44"/>
        <v>49490</v>
      </c>
      <c r="FJ165" s="82">
        <f t="shared" si="44"/>
        <v>49521</v>
      </c>
      <c r="FK165" s="82">
        <f t="shared" si="44"/>
        <v>49552</v>
      </c>
      <c r="FL165" s="82">
        <f t="shared" si="44"/>
        <v>49582</v>
      </c>
      <c r="FM165" s="82">
        <f t="shared" si="44"/>
        <v>49613</v>
      </c>
      <c r="FN165" s="82">
        <f t="shared" si="44"/>
        <v>49643</v>
      </c>
      <c r="FO165" s="82">
        <f t="shared" si="44"/>
        <v>49674</v>
      </c>
      <c r="FP165" s="82">
        <f t="shared" si="44"/>
        <v>49705</v>
      </c>
      <c r="FQ165" s="82">
        <f t="shared" si="44"/>
        <v>49734</v>
      </c>
      <c r="FR165" s="82">
        <f t="shared" si="44"/>
        <v>49765</v>
      </c>
      <c r="FS165" s="82">
        <f t="shared" si="44"/>
        <v>49795</v>
      </c>
      <c r="FT165" s="82">
        <f t="shared" si="44"/>
        <v>49826</v>
      </c>
      <c r="FU165" s="82">
        <f t="shared" si="44"/>
        <v>49856</v>
      </c>
      <c r="FV165" s="82">
        <f t="shared" si="44"/>
        <v>49887</v>
      </c>
      <c r="FW165" s="82">
        <f t="shared" si="44"/>
        <v>49918</v>
      </c>
      <c r="FX165" s="82">
        <f t="shared" si="44"/>
        <v>49948</v>
      </c>
      <c r="FY165" s="82">
        <f t="shared" si="44"/>
        <v>49979</v>
      </c>
      <c r="FZ165" s="82">
        <f t="shared" si="44"/>
        <v>50009</v>
      </c>
      <c r="GA165" s="82">
        <f t="shared" si="44"/>
        <v>50040</v>
      </c>
      <c r="GB165" s="82">
        <f t="shared" si="44"/>
        <v>50071</v>
      </c>
      <c r="GC165" s="82">
        <f t="shared" si="44"/>
        <v>50099</v>
      </c>
      <c r="GD165" s="82">
        <f t="shared" si="44"/>
        <v>50130</v>
      </c>
      <c r="GE165" s="82">
        <f t="shared" si="44"/>
        <v>50160</v>
      </c>
      <c r="GF165" s="82">
        <f t="shared" si="44"/>
        <v>50191</v>
      </c>
      <c r="GG165" s="82">
        <f t="shared" si="44"/>
        <v>50221</v>
      </c>
      <c r="GH165" s="82">
        <f t="shared" si="44"/>
        <v>50252</v>
      </c>
      <c r="GI165" s="82">
        <f t="shared" si="44"/>
        <v>50283</v>
      </c>
      <c r="GJ165" s="82">
        <f t="shared" si="44"/>
        <v>50313</v>
      </c>
      <c r="GK165" s="82">
        <f t="shared" si="44"/>
        <v>50344</v>
      </c>
      <c r="GL165" s="82">
        <f t="shared" si="44"/>
        <v>50374</v>
      </c>
      <c r="GM165" s="82">
        <f t="shared" si="44"/>
        <v>50405</v>
      </c>
      <c r="GN165" s="82">
        <f t="shared" si="44"/>
        <v>50436</v>
      </c>
      <c r="GO165" s="82">
        <f t="shared" si="44"/>
        <v>50464</v>
      </c>
      <c r="GP165" s="82">
        <f t="shared" ref="GP165:JA165" si="45">EOMONTH(GO165,1)</f>
        <v>50495</v>
      </c>
      <c r="GQ165" s="82">
        <f t="shared" si="45"/>
        <v>50525</v>
      </c>
      <c r="GR165" s="82">
        <f t="shared" si="45"/>
        <v>50556</v>
      </c>
      <c r="GS165" s="82">
        <f t="shared" si="45"/>
        <v>50586</v>
      </c>
      <c r="GT165" s="82">
        <f t="shared" si="45"/>
        <v>50617</v>
      </c>
      <c r="GU165" s="82">
        <f t="shared" si="45"/>
        <v>50648</v>
      </c>
      <c r="GV165" s="82">
        <f t="shared" si="45"/>
        <v>50678</v>
      </c>
      <c r="GW165" s="82">
        <f t="shared" si="45"/>
        <v>50709</v>
      </c>
      <c r="GX165" s="82">
        <f t="shared" si="45"/>
        <v>50739</v>
      </c>
      <c r="GY165" s="82">
        <f t="shared" si="45"/>
        <v>50770</v>
      </c>
      <c r="GZ165" s="82">
        <f t="shared" si="45"/>
        <v>50801</v>
      </c>
      <c r="HA165" s="82">
        <f t="shared" si="45"/>
        <v>50829</v>
      </c>
      <c r="HB165" s="82">
        <f t="shared" si="45"/>
        <v>50860</v>
      </c>
      <c r="HC165" s="82">
        <f t="shared" si="45"/>
        <v>50890</v>
      </c>
      <c r="HD165" s="82">
        <f t="shared" si="45"/>
        <v>50921</v>
      </c>
      <c r="HE165" s="82">
        <f t="shared" si="45"/>
        <v>50951</v>
      </c>
      <c r="HF165" s="82">
        <f t="shared" si="45"/>
        <v>50982</v>
      </c>
      <c r="HG165" s="82">
        <f t="shared" si="45"/>
        <v>51013</v>
      </c>
      <c r="HH165" s="82">
        <f t="shared" si="45"/>
        <v>51043</v>
      </c>
      <c r="HI165" s="82">
        <f t="shared" si="45"/>
        <v>51074</v>
      </c>
      <c r="HJ165" s="82">
        <f t="shared" si="45"/>
        <v>51104</v>
      </c>
      <c r="HK165" s="82">
        <f t="shared" si="45"/>
        <v>51135</v>
      </c>
      <c r="HL165" s="82">
        <f t="shared" si="45"/>
        <v>51166</v>
      </c>
      <c r="HM165" s="82">
        <f t="shared" si="45"/>
        <v>51195</v>
      </c>
      <c r="HN165" s="82">
        <f t="shared" si="45"/>
        <v>51226</v>
      </c>
      <c r="HO165" s="82">
        <f t="shared" si="45"/>
        <v>51256</v>
      </c>
      <c r="HP165" s="82">
        <f t="shared" si="45"/>
        <v>51287</v>
      </c>
      <c r="HQ165" s="82">
        <f t="shared" si="45"/>
        <v>51317</v>
      </c>
      <c r="HR165" s="82">
        <f t="shared" si="45"/>
        <v>51348</v>
      </c>
      <c r="HS165" s="82">
        <f t="shared" si="45"/>
        <v>51379</v>
      </c>
      <c r="HT165" s="82">
        <f t="shared" si="45"/>
        <v>51409</v>
      </c>
      <c r="HU165" s="82">
        <f t="shared" si="45"/>
        <v>51440</v>
      </c>
      <c r="HV165" s="82">
        <f t="shared" si="45"/>
        <v>51470</v>
      </c>
      <c r="HW165" s="82">
        <f t="shared" si="45"/>
        <v>51501</v>
      </c>
      <c r="HX165" s="82">
        <f t="shared" si="45"/>
        <v>51532</v>
      </c>
      <c r="HY165" s="82">
        <f t="shared" si="45"/>
        <v>51560</v>
      </c>
      <c r="HZ165" s="82">
        <f t="shared" si="45"/>
        <v>51591</v>
      </c>
      <c r="IA165" s="82">
        <f t="shared" si="45"/>
        <v>51621</v>
      </c>
      <c r="IB165" s="82">
        <f t="shared" si="45"/>
        <v>51652</v>
      </c>
      <c r="IC165" s="82">
        <f t="shared" si="45"/>
        <v>51682</v>
      </c>
      <c r="ID165" s="82">
        <f t="shared" si="45"/>
        <v>51713</v>
      </c>
      <c r="IE165" s="82">
        <f t="shared" si="45"/>
        <v>51744</v>
      </c>
      <c r="IF165" s="82">
        <f t="shared" si="45"/>
        <v>51774</v>
      </c>
      <c r="IG165" s="82">
        <f t="shared" si="45"/>
        <v>51805</v>
      </c>
      <c r="IH165" s="82">
        <f t="shared" si="45"/>
        <v>51835</v>
      </c>
      <c r="II165" s="82">
        <f t="shared" si="45"/>
        <v>51866</v>
      </c>
      <c r="IJ165" s="82">
        <f t="shared" si="45"/>
        <v>51897</v>
      </c>
      <c r="IK165" s="82">
        <f t="shared" si="45"/>
        <v>51925</v>
      </c>
      <c r="IL165" s="82">
        <f t="shared" si="45"/>
        <v>51956</v>
      </c>
      <c r="IM165" s="82">
        <f t="shared" si="45"/>
        <v>51986</v>
      </c>
      <c r="IN165" s="82">
        <f t="shared" si="45"/>
        <v>52017</v>
      </c>
      <c r="IO165" s="82">
        <f t="shared" si="45"/>
        <v>52047</v>
      </c>
      <c r="IP165" s="82">
        <f t="shared" si="45"/>
        <v>52078</v>
      </c>
      <c r="IQ165" s="82">
        <f t="shared" si="45"/>
        <v>52109</v>
      </c>
      <c r="IR165" s="82">
        <f t="shared" si="45"/>
        <v>52139</v>
      </c>
      <c r="IS165" s="82">
        <f t="shared" si="45"/>
        <v>52170</v>
      </c>
      <c r="IT165" s="82">
        <f t="shared" si="45"/>
        <v>52200</v>
      </c>
      <c r="IU165" s="82">
        <f t="shared" si="45"/>
        <v>52231</v>
      </c>
      <c r="IV165" s="82">
        <f t="shared" si="45"/>
        <v>52262</v>
      </c>
      <c r="IW165" s="82">
        <f t="shared" si="45"/>
        <v>52290</v>
      </c>
      <c r="IX165" s="82">
        <f t="shared" si="45"/>
        <v>52321</v>
      </c>
      <c r="IY165" s="82">
        <f t="shared" si="45"/>
        <v>52351</v>
      </c>
      <c r="IZ165" s="82">
        <f t="shared" si="45"/>
        <v>52382</v>
      </c>
      <c r="JA165" s="82">
        <f t="shared" si="45"/>
        <v>52412</v>
      </c>
      <c r="JB165" s="82">
        <f t="shared" ref="JB165:LM165" si="46">EOMONTH(JA165,1)</f>
        <v>52443</v>
      </c>
      <c r="JC165" s="82">
        <f t="shared" si="46"/>
        <v>52474</v>
      </c>
      <c r="JD165" s="82">
        <f t="shared" si="46"/>
        <v>52504</v>
      </c>
      <c r="JE165" s="82">
        <f t="shared" si="46"/>
        <v>52535</v>
      </c>
      <c r="JF165" s="82">
        <f t="shared" si="46"/>
        <v>52565</v>
      </c>
      <c r="JG165" s="82">
        <f t="shared" si="46"/>
        <v>52596</v>
      </c>
      <c r="JH165" s="82">
        <f t="shared" si="46"/>
        <v>52627</v>
      </c>
      <c r="JI165" s="82">
        <f t="shared" si="46"/>
        <v>52656</v>
      </c>
      <c r="JJ165" s="82">
        <f t="shared" si="46"/>
        <v>52687</v>
      </c>
      <c r="JK165" s="82">
        <f t="shared" si="46"/>
        <v>52717</v>
      </c>
      <c r="JL165" s="82">
        <f t="shared" si="46"/>
        <v>52748</v>
      </c>
      <c r="JM165" s="82">
        <f t="shared" si="46"/>
        <v>52778</v>
      </c>
      <c r="JN165" s="82">
        <f t="shared" si="46"/>
        <v>52809</v>
      </c>
      <c r="JO165" s="82">
        <f t="shared" si="46"/>
        <v>52840</v>
      </c>
      <c r="JP165" s="82">
        <f t="shared" si="46"/>
        <v>52870</v>
      </c>
      <c r="JQ165" s="82">
        <f t="shared" si="46"/>
        <v>52901</v>
      </c>
      <c r="JR165" s="82">
        <f t="shared" si="46"/>
        <v>52931</v>
      </c>
      <c r="JS165" s="82">
        <f t="shared" si="46"/>
        <v>52962</v>
      </c>
      <c r="JT165" s="82">
        <f t="shared" si="46"/>
        <v>52993</v>
      </c>
      <c r="JU165" s="82">
        <f t="shared" si="46"/>
        <v>53021</v>
      </c>
      <c r="JV165" s="82">
        <f t="shared" si="46"/>
        <v>53052</v>
      </c>
      <c r="JW165" s="82">
        <f t="shared" si="46"/>
        <v>53082</v>
      </c>
      <c r="JX165" s="82">
        <f t="shared" si="46"/>
        <v>53113</v>
      </c>
      <c r="JY165" s="82">
        <f t="shared" si="46"/>
        <v>53143</v>
      </c>
      <c r="JZ165" s="82">
        <f t="shared" si="46"/>
        <v>53174</v>
      </c>
      <c r="KA165" s="82">
        <f t="shared" si="46"/>
        <v>53205</v>
      </c>
      <c r="KB165" s="82">
        <f t="shared" si="46"/>
        <v>53235</v>
      </c>
      <c r="KC165" s="82">
        <f t="shared" si="46"/>
        <v>53266</v>
      </c>
      <c r="KD165" s="82">
        <f t="shared" si="46"/>
        <v>53296</v>
      </c>
      <c r="KE165" s="82">
        <f t="shared" si="46"/>
        <v>53327</v>
      </c>
      <c r="KF165" s="82">
        <f t="shared" si="46"/>
        <v>53358</v>
      </c>
      <c r="KG165" s="82">
        <f t="shared" si="46"/>
        <v>53386</v>
      </c>
      <c r="KH165" s="82">
        <f t="shared" si="46"/>
        <v>53417</v>
      </c>
      <c r="KI165" s="82">
        <f t="shared" si="46"/>
        <v>53447</v>
      </c>
      <c r="KJ165" s="82">
        <f t="shared" si="46"/>
        <v>53478</v>
      </c>
      <c r="KK165" s="82">
        <f t="shared" si="46"/>
        <v>53508</v>
      </c>
      <c r="KL165" s="82">
        <f t="shared" si="46"/>
        <v>53539</v>
      </c>
      <c r="KM165" s="82">
        <f t="shared" si="46"/>
        <v>53570</v>
      </c>
      <c r="KN165" s="82">
        <f t="shared" si="46"/>
        <v>53600</v>
      </c>
      <c r="KO165" s="82">
        <f t="shared" si="46"/>
        <v>53631</v>
      </c>
      <c r="KP165" s="82">
        <f t="shared" si="46"/>
        <v>53661</v>
      </c>
      <c r="KQ165" s="82">
        <f t="shared" si="46"/>
        <v>53692</v>
      </c>
      <c r="KR165" s="82">
        <f t="shared" si="46"/>
        <v>53723</v>
      </c>
      <c r="KS165" s="82">
        <f t="shared" si="46"/>
        <v>53751</v>
      </c>
      <c r="KT165" s="82">
        <f t="shared" si="46"/>
        <v>53782</v>
      </c>
      <c r="KU165" s="82">
        <f t="shared" si="46"/>
        <v>53812</v>
      </c>
      <c r="KV165" s="82">
        <f t="shared" si="46"/>
        <v>53843</v>
      </c>
      <c r="KW165" s="82">
        <f t="shared" si="46"/>
        <v>53873</v>
      </c>
      <c r="KX165" s="82">
        <f t="shared" si="46"/>
        <v>53904</v>
      </c>
      <c r="KY165" s="82">
        <f t="shared" si="46"/>
        <v>53935</v>
      </c>
      <c r="KZ165" s="82">
        <f t="shared" si="46"/>
        <v>53965</v>
      </c>
      <c r="LA165" s="82">
        <f t="shared" si="46"/>
        <v>53996</v>
      </c>
      <c r="LB165" s="82">
        <f t="shared" si="46"/>
        <v>54026</v>
      </c>
      <c r="LC165" s="82">
        <f t="shared" si="46"/>
        <v>54057</v>
      </c>
      <c r="LD165" s="82">
        <f t="shared" si="46"/>
        <v>54088</v>
      </c>
      <c r="LE165" s="82">
        <f t="shared" si="46"/>
        <v>54117</v>
      </c>
      <c r="LF165" s="82">
        <f t="shared" si="46"/>
        <v>54148</v>
      </c>
      <c r="LG165" s="82">
        <f t="shared" si="46"/>
        <v>54178</v>
      </c>
      <c r="LH165" s="82">
        <f t="shared" si="46"/>
        <v>54209</v>
      </c>
      <c r="LI165" s="82">
        <f t="shared" si="46"/>
        <v>54239</v>
      </c>
      <c r="LJ165" s="82">
        <f t="shared" si="46"/>
        <v>54270</v>
      </c>
      <c r="LK165" s="82">
        <f t="shared" si="46"/>
        <v>54301</v>
      </c>
      <c r="LL165" s="82">
        <f t="shared" si="46"/>
        <v>54331</v>
      </c>
      <c r="LM165" s="82">
        <f t="shared" si="46"/>
        <v>54362</v>
      </c>
      <c r="LN165" s="82">
        <f t="shared" ref="LN165:NK165" si="47">EOMONTH(LM165,1)</f>
        <v>54392</v>
      </c>
      <c r="LO165" s="82">
        <f t="shared" si="47"/>
        <v>54423</v>
      </c>
      <c r="LP165" s="82">
        <f t="shared" si="47"/>
        <v>54454</v>
      </c>
      <c r="LQ165" s="82">
        <f t="shared" si="47"/>
        <v>54482</v>
      </c>
      <c r="LR165" s="82">
        <f t="shared" si="47"/>
        <v>54513</v>
      </c>
      <c r="LS165" s="82">
        <f t="shared" si="47"/>
        <v>54543</v>
      </c>
      <c r="LT165" s="82">
        <f t="shared" si="47"/>
        <v>54574</v>
      </c>
      <c r="LU165" s="82">
        <f t="shared" si="47"/>
        <v>54604</v>
      </c>
      <c r="LV165" s="82">
        <f t="shared" si="47"/>
        <v>54635</v>
      </c>
      <c r="LW165" s="82">
        <f t="shared" si="47"/>
        <v>54666</v>
      </c>
      <c r="LX165" s="82">
        <f t="shared" si="47"/>
        <v>54696</v>
      </c>
      <c r="LY165" s="82">
        <f t="shared" si="47"/>
        <v>54727</v>
      </c>
      <c r="LZ165" s="82">
        <f t="shared" si="47"/>
        <v>54757</v>
      </c>
      <c r="MA165" s="82">
        <f t="shared" si="47"/>
        <v>54788</v>
      </c>
      <c r="MB165" s="82">
        <f t="shared" si="47"/>
        <v>54819</v>
      </c>
      <c r="MC165" s="82">
        <f t="shared" si="47"/>
        <v>54847</v>
      </c>
      <c r="MD165" s="82">
        <f t="shared" si="47"/>
        <v>54878</v>
      </c>
      <c r="ME165" s="82">
        <f t="shared" si="47"/>
        <v>54908</v>
      </c>
      <c r="MF165" s="82">
        <f t="shared" si="47"/>
        <v>54939</v>
      </c>
      <c r="MG165" s="82">
        <f t="shared" si="47"/>
        <v>54969</v>
      </c>
      <c r="MH165" s="82">
        <f t="shared" si="47"/>
        <v>55000</v>
      </c>
      <c r="MI165" s="82">
        <f t="shared" si="47"/>
        <v>55031</v>
      </c>
      <c r="MJ165" s="82">
        <f t="shared" si="47"/>
        <v>55061</v>
      </c>
      <c r="MK165" s="82">
        <f t="shared" si="47"/>
        <v>55092</v>
      </c>
      <c r="ML165" s="82">
        <f t="shared" si="47"/>
        <v>55122</v>
      </c>
      <c r="MM165" s="82">
        <f t="shared" si="47"/>
        <v>55153</v>
      </c>
      <c r="MN165" s="82">
        <f t="shared" si="47"/>
        <v>55184</v>
      </c>
      <c r="MO165" s="82">
        <f t="shared" si="47"/>
        <v>55212</v>
      </c>
      <c r="MP165" s="82">
        <f t="shared" si="47"/>
        <v>55243</v>
      </c>
      <c r="MQ165" s="82">
        <f t="shared" si="47"/>
        <v>55273</v>
      </c>
      <c r="MR165" s="82">
        <f t="shared" si="47"/>
        <v>55304</v>
      </c>
      <c r="MS165" s="82">
        <f t="shared" si="47"/>
        <v>55334</v>
      </c>
      <c r="MT165" s="82">
        <f t="shared" si="47"/>
        <v>55365</v>
      </c>
      <c r="MU165" s="82">
        <f t="shared" si="47"/>
        <v>55396</v>
      </c>
      <c r="MV165" s="82">
        <f t="shared" si="47"/>
        <v>55426</v>
      </c>
      <c r="MW165" s="82">
        <f t="shared" si="47"/>
        <v>55457</v>
      </c>
      <c r="MX165" s="82">
        <f t="shared" si="47"/>
        <v>55487</v>
      </c>
      <c r="MY165" s="82">
        <f t="shared" si="47"/>
        <v>55518</v>
      </c>
      <c r="MZ165" s="82">
        <f t="shared" si="47"/>
        <v>55549</v>
      </c>
      <c r="NA165" s="82">
        <f t="shared" si="47"/>
        <v>55578</v>
      </c>
      <c r="NB165" s="82">
        <f t="shared" si="47"/>
        <v>55609</v>
      </c>
      <c r="NC165" s="82">
        <f t="shared" si="47"/>
        <v>55639</v>
      </c>
      <c r="ND165" s="82">
        <f t="shared" si="47"/>
        <v>55670</v>
      </c>
      <c r="NE165" s="82">
        <f t="shared" si="47"/>
        <v>55700</v>
      </c>
      <c r="NF165" s="82">
        <f t="shared" si="47"/>
        <v>55731</v>
      </c>
      <c r="NG165" s="82">
        <f t="shared" si="47"/>
        <v>55762</v>
      </c>
      <c r="NH165" s="82">
        <f t="shared" si="47"/>
        <v>55792</v>
      </c>
      <c r="NI165" s="82">
        <f t="shared" si="47"/>
        <v>55823</v>
      </c>
      <c r="NJ165" s="82">
        <f t="shared" si="47"/>
        <v>55853</v>
      </c>
      <c r="NK165" s="83">
        <f t="shared" si="47"/>
        <v>55884</v>
      </c>
    </row>
    <row r="166" spans="1:375" x14ac:dyDescent="0.25">
      <c r="A166" s="84"/>
      <c r="B166" s="85"/>
      <c r="C166" s="86" t="s">
        <v>90</v>
      </c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  <c r="AE166" s="87"/>
      <c r="AF166" s="87"/>
      <c r="AG166" s="87"/>
      <c r="AH166" s="87"/>
      <c r="AI166" s="87"/>
      <c r="AJ166" s="87"/>
      <c r="AK166" s="87"/>
      <c r="AL166" s="87"/>
      <c r="AM166" s="87"/>
      <c r="AN166" s="87"/>
      <c r="AO166" s="87"/>
      <c r="AP166" s="87"/>
      <c r="AQ166" s="87"/>
      <c r="AR166" s="87"/>
      <c r="AS166" s="87"/>
      <c r="AT166" s="87"/>
      <c r="AU166" s="87"/>
      <c r="AV166" s="87"/>
      <c r="AW166" s="87"/>
      <c r="AX166" s="87"/>
      <c r="AY166" s="87"/>
      <c r="AZ166" s="87"/>
      <c r="BA166" s="87"/>
      <c r="BB166" s="87"/>
      <c r="BC166" s="87"/>
      <c r="BD166" s="87"/>
      <c r="BE166" s="87"/>
      <c r="BF166" s="87"/>
      <c r="BG166" s="87"/>
      <c r="BH166" s="87"/>
      <c r="BI166" s="87"/>
      <c r="BJ166" s="87"/>
      <c r="BK166" s="87"/>
      <c r="BL166" s="87"/>
      <c r="BM166" s="87"/>
      <c r="BN166" s="87"/>
      <c r="BO166" s="87"/>
      <c r="BP166" s="87"/>
      <c r="BQ166" s="87"/>
      <c r="BR166" s="87"/>
      <c r="BS166" s="87"/>
      <c r="BT166" s="87"/>
      <c r="BU166" s="87"/>
      <c r="BV166" s="87"/>
      <c r="BW166" s="87"/>
      <c r="BX166" s="87"/>
      <c r="BY166" s="87"/>
      <c r="BZ166" s="87"/>
      <c r="CA166" s="87"/>
      <c r="CB166" s="87"/>
      <c r="CC166" s="87"/>
      <c r="CD166" s="87"/>
      <c r="CE166" s="87"/>
      <c r="CF166" s="87"/>
      <c r="CG166" s="87"/>
      <c r="CH166" s="87"/>
      <c r="CI166" s="87"/>
      <c r="CJ166" s="87"/>
      <c r="CK166" s="87"/>
      <c r="CL166" s="87"/>
      <c r="CM166" s="87"/>
      <c r="CN166" s="87"/>
      <c r="CO166" s="87"/>
      <c r="CP166" s="87"/>
      <c r="CQ166" s="87"/>
      <c r="CR166" s="87"/>
      <c r="CS166" s="87"/>
      <c r="CT166" s="87"/>
      <c r="CU166" s="87"/>
      <c r="CV166" s="87"/>
      <c r="CW166" s="87"/>
      <c r="CX166" s="87"/>
      <c r="CY166" s="87"/>
      <c r="CZ166" s="87"/>
      <c r="DA166" s="87"/>
      <c r="DB166" s="87"/>
      <c r="DC166" s="87"/>
      <c r="DD166" s="87"/>
      <c r="DE166" s="87"/>
      <c r="DF166" s="87"/>
      <c r="DG166" s="87"/>
      <c r="DH166" s="87"/>
      <c r="DI166" s="87"/>
      <c r="DJ166" s="87"/>
      <c r="DK166" s="87"/>
      <c r="DL166" s="87"/>
      <c r="DM166" s="87"/>
      <c r="DN166" s="87"/>
      <c r="DO166" s="87"/>
      <c r="DP166" s="87"/>
      <c r="DQ166" s="87"/>
      <c r="DR166" s="87"/>
      <c r="DS166" s="87"/>
      <c r="DT166" s="87"/>
      <c r="DU166" s="87"/>
      <c r="DV166" s="87"/>
      <c r="DW166" s="87"/>
      <c r="DX166" s="87"/>
      <c r="DY166" s="87"/>
      <c r="DZ166" s="87"/>
      <c r="EA166" s="87"/>
      <c r="EB166" s="87"/>
      <c r="EC166" s="87"/>
      <c r="ED166" s="87"/>
      <c r="EE166" s="87"/>
      <c r="EF166" s="87"/>
      <c r="EG166" s="87"/>
      <c r="EH166" s="87"/>
      <c r="EI166" s="87"/>
      <c r="EJ166" s="87"/>
      <c r="EK166" s="87"/>
      <c r="EL166" s="87"/>
      <c r="EM166" s="87"/>
      <c r="EN166" s="87"/>
      <c r="EO166" s="87"/>
      <c r="EP166" s="87"/>
      <c r="EQ166" s="87"/>
      <c r="ER166" s="87"/>
      <c r="ES166" s="87"/>
      <c r="ET166" s="87"/>
      <c r="EU166" s="87"/>
      <c r="EV166" s="87"/>
      <c r="EW166" s="87"/>
      <c r="EX166" s="87"/>
      <c r="EY166" s="87"/>
      <c r="EZ166" s="87"/>
      <c r="FA166" s="87"/>
      <c r="FB166" s="87"/>
      <c r="FC166" s="87"/>
      <c r="FD166" s="87"/>
      <c r="FE166" s="87"/>
      <c r="FF166" s="87"/>
      <c r="FG166" s="87"/>
      <c r="FH166" s="87"/>
      <c r="FI166" s="87"/>
      <c r="FJ166" s="87"/>
      <c r="FK166" s="87"/>
      <c r="FL166" s="87"/>
      <c r="FM166" s="87"/>
      <c r="FN166" s="87"/>
      <c r="FO166" s="87"/>
      <c r="FP166" s="87"/>
      <c r="FQ166" s="87"/>
      <c r="FR166" s="87"/>
      <c r="FS166" s="87"/>
      <c r="FT166" s="87"/>
      <c r="FU166" s="87"/>
      <c r="FV166" s="87"/>
      <c r="FW166" s="87"/>
      <c r="FX166" s="87"/>
      <c r="FY166" s="87"/>
      <c r="FZ166" s="87"/>
      <c r="GA166" s="87"/>
      <c r="GB166" s="87"/>
      <c r="GC166" s="87"/>
      <c r="GD166" s="87"/>
      <c r="GE166" s="87"/>
      <c r="GF166" s="87"/>
      <c r="GG166" s="87"/>
      <c r="GH166" s="87"/>
      <c r="GI166" s="87"/>
      <c r="GJ166" s="87"/>
      <c r="GK166" s="87"/>
      <c r="GL166" s="87"/>
      <c r="GM166" s="87"/>
      <c r="GN166" s="87"/>
      <c r="GO166" s="87"/>
      <c r="GP166" s="87"/>
      <c r="GQ166" s="87"/>
      <c r="GR166" s="87"/>
      <c r="GS166" s="87"/>
      <c r="GT166" s="87"/>
      <c r="GU166" s="87"/>
      <c r="GV166" s="87"/>
      <c r="GW166" s="87"/>
      <c r="GX166" s="87"/>
      <c r="GY166" s="87"/>
      <c r="GZ166" s="87"/>
      <c r="HA166" s="87"/>
      <c r="HB166" s="87"/>
      <c r="HC166" s="87"/>
      <c r="HD166" s="87"/>
      <c r="HE166" s="87"/>
      <c r="HF166" s="87"/>
      <c r="HG166" s="87"/>
      <c r="HH166" s="87"/>
      <c r="HI166" s="87"/>
      <c r="HJ166" s="87"/>
      <c r="HK166" s="87"/>
      <c r="HL166" s="87"/>
      <c r="HM166" s="87"/>
      <c r="HN166" s="87"/>
      <c r="HO166" s="87"/>
      <c r="HP166" s="87"/>
      <c r="HQ166" s="87"/>
      <c r="HR166" s="87"/>
      <c r="HS166" s="87"/>
      <c r="HT166" s="87"/>
      <c r="HU166" s="87"/>
      <c r="HV166" s="87"/>
      <c r="HW166" s="87"/>
      <c r="HX166" s="87"/>
      <c r="HY166" s="87"/>
      <c r="HZ166" s="87"/>
      <c r="IA166" s="87"/>
      <c r="IB166" s="87"/>
      <c r="IC166" s="87"/>
      <c r="ID166" s="87"/>
      <c r="IE166" s="87"/>
      <c r="IF166" s="87"/>
      <c r="IG166" s="87"/>
      <c r="IH166" s="87"/>
      <c r="II166" s="87"/>
      <c r="IJ166" s="87"/>
      <c r="IK166" s="87"/>
      <c r="IL166" s="87"/>
      <c r="IM166" s="87"/>
      <c r="IN166" s="87"/>
      <c r="IO166" s="87"/>
      <c r="IP166" s="87"/>
      <c r="IQ166" s="87"/>
      <c r="IR166" s="87"/>
      <c r="IS166" s="87"/>
      <c r="IT166" s="87"/>
      <c r="IU166" s="87"/>
      <c r="IV166" s="87"/>
      <c r="IW166" s="87"/>
      <c r="IX166" s="87"/>
      <c r="IY166" s="87"/>
      <c r="IZ166" s="87"/>
      <c r="JA166" s="87"/>
      <c r="JB166" s="87"/>
      <c r="JC166" s="87"/>
      <c r="JD166" s="87"/>
      <c r="JE166" s="87"/>
      <c r="JF166" s="87"/>
      <c r="JG166" s="87"/>
      <c r="JH166" s="87"/>
      <c r="JI166" s="87"/>
      <c r="JJ166" s="87"/>
      <c r="JK166" s="87"/>
      <c r="JL166" s="87"/>
      <c r="JM166" s="87"/>
      <c r="JN166" s="87"/>
      <c r="JO166" s="87"/>
      <c r="JP166" s="87"/>
      <c r="JQ166" s="87"/>
      <c r="JR166" s="87"/>
      <c r="JS166" s="87"/>
      <c r="JT166" s="87"/>
      <c r="JU166" s="87"/>
      <c r="JV166" s="87"/>
      <c r="JW166" s="87"/>
      <c r="JX166" s="87"/>
      <c r="JY166" s="87"/>
      <c r="JZ166" s="87"/>
      <c r="KA166" s="87"/>
      <c r="KB166" s="87"/>
      <c r="KC166" s="87"/>
      <c r="KD166" s="87"/>
      <c r="KE166" s="87"/>
      <c r="KF166" s="87"/>
      <c r="KG166" s="87"/>
      <c r="KH166" s="87"/>
      <c r="KI166" s="87"/>
      <c r="KJ166" s="87"/>
      <c r="KK166" s="87"/>
      <c r="KL166" s="87"/>
      <c r="KM166" s="87"/>
      <c r="KN166" s="87"/>
      <c r="KO166" s="87"/>
      <c r="KP166" s="87"/>
      <c r="KQ166" s="87"/>
      <c r="KR166" s="87"/>
      <c r="KS166" s="87"/>
      <c r="KT166" s="87"/>
      <c r="KU166" s="87"/>
      <c r="KV166" s="87"/>
      <c r="KW166" s="87"/>
      <c r="KX166" s="87"/>
      <c r="KY166" s="87"/>
      <c r="KZ166" s="87"/>
      <c r="LA166" s="87"/>
      <c r="LB166" s="87"/>
      <c r="LC166" s="87"/>
      <c r="LD166" s="87"/>
      <c r="LE166" s="87"/>
      <c r="LF166" s="87"/>
      <c r="LG166" s="87"/>
      <c r="LH166" s="87"/>
      <c r="LI166" s="87"/>
      <c r="LJ166" s="87"/>
      <c r="LK166" s="87"/>
      <c r="LL166" s="87"/>
      <c r="LM166" s="87"/>
      <c r="LN166" s="87"/>
      <c r="LO166" s="87"/>
      <c r="LP166" s="87"/>
      <c r="LQ166" s="87"/>
      <c r="LR166" s="87"/>
      <c r="LS166" s="87"/>
      <c r="LT166" s="87"/>
      <c r="LU166" s="87"/>
      <c r="LV166" s="87"/>
      <c r="LW166" s="87"/>
      <c r="LX166" s="87"/>
      <c r="LY166" s="87"/>
      <c r="LZ166" s="87"/>
      <c r="MA166" s="87"/>
      <c r="MB166" s="87"/>
      <c r="MC166" s="87"/>
      <c r="MD166" s="87"/>
      <c r="ME166" s="87"/>
      <c r="MF166" s="87"/>
      <c r="MG166" s="87"/>
      <c r="MH166" s="87"/>
      <c r="MI166" s="87"/>
      <c r="MJ166" s="87"/>
      <c r="MK166" s="87"/>
      <c r="ML166" s="87"/>
      <c r="MM166" s="87"/>
      <c r="MN166" s="87"/>
      <c r="MO166" s="87"/>
      <c r="MP166" s="87"/>
      <c r="MQ166" s="87"/>
      <c r="MR166" s="87"/>
      <c r="MS166" s="87"/>
      <c r="MT166" s="87"/>
      <c r="MU166" s="87"/>
      <c r="MV166" s="87"/>
      <c r="MW166" s="87"/>
      <c r="MX166" s="87"/>
      <c r="MY166" s="87"/>
      <c r="MZ166" s="87"/>
      <c r="NA166" s="87"/>
      <c r="NB166" s="87"/>
      <c r="NC166" s="87"/>
      <c r="ND166" s="87"/>
      <c r="NE166" s="87"/>
      <c r="NF166" s="87"/>
      <c r="NG166" s="87"/>
      <c r="NH166" s="87"/>
      <c r="NI166" s="87"/>
      <c r="NJ166" s="87"/>
      <c r="NK166" s="88"/>
    </row>
    <row r="167" spans="1:375" x14ac:dyDescent="0.25">
      <c r="A167" s="89" t="s">
        <v>88</v>
      </c>
      <c r="B167" s="90" t="s">
        <v>89</v>
      </c>
      <c r="C167" s="90" t="str">
        <f>A3&amp;" / "&amp;C3</f>
        <v>100 / Starbucks</v>
      </c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  <c r="AC167" s="91"/>
      <c r="AD167" s="91"/>
      <c r="AE167" s="91"/>
      <c r="AF167" s="91"/>
      <c r="AG167" s="91"/>
      <c r="AH167" s="91"/>
      <c r="AI167" s="91"/>
      <c r="AJ167" s="91"/>
      <c r="AK167" s="91"/>
      <c r="AL167" s="91"/>
      <c r="AM167" s="91"/>
      <c r="AN167" s="91"/>
      <c r="AO167" s="91"/>
      <c r="AP167" s="91"/>
      <c r="AQ167" s="91"/>
      <c r="AR167" s="91"/>
      <c r="AS167" s="91"/>
      <c r="AT167" s="91"/>
      <c r="AU167" s="91"/>
      <c r="AV167" s="91"/>
      <c r="AW167" s="91"/>
      <c r="AX167" s="91"/>
      <c r="AY167" s="91"/>
      <c r="AZ167" s="91"/>
      <c r="BA167" s="91"/>
      <c r="BB167" s="91"/>
      <c r="BC167" s="91"/>
      <c r="BD167" s="91"/>
      <c r="BE167" s="91"/>
      <c r="BF167" s="91"/>
      <c r="BG167" s="91"/>
      <c r="BH167" s="91"/>
      <c r="BI167" s="91"/>
      <c r="BJ167" s="91"/>
      <c r="BK167" s="91"/>
      <c r="BL167" s="91"/>
      <c r="BM167" s="91"/>
      <c r="BN167" s="91"/>
      <c r="BO167" s="91"/>
      <c r="BP167" s="91"/>
      <c r="BQ167" s="91"/>
      <c r="BR167" s="91"/>
      <c r="BS167" s="91"/>
      <c r="BT167" s="91"/>
      <c r="BU167" s="91"/>
      <c r="BV167" s="91"/>
      <c r="BW167" s="91"/>
      <c r="BX167" s="91"/>
      <c r="BY167" s="91"/>
      <c r="BZ167" s="91"/>
      <c r="CA167" s="91"/>
      <c r="CB167" s="91"/>
      <c r="CC167" s="91"/>
      <c r="CD167" s="91"/>
      <c r="CE167" s="91"/>
      <c r="CF167" s="91"/>
      <c r="CG167" s="91"/>
      <c r="CH167" s="91"/>
      <c r="CI167" s="91"/>
      <c r="CJ167" s="91"/>
      <c r="CK167" s="91"/>
      <c r="CL167" s="91"/>
      <c r="CM167" s="91"/>
      <c r="CN167" s="91"/>
      <c r="CO167" s="91"/>
      <c r="CP167" s="91"/>
      <c r="CQ167" s="91"/>
      <c r="CR167" s="91"/>
      <c r="CS167" s="91"/>
      <c r="CT167" s="91"/>
      <c r="CU167" s="91"/>
      <c r="CV167" s="91"/>
      <c r="CW167" s="91"/>
      <c r="CX167" s="91"/>
      <c r="CY167" s="91"/>
      <c r="CZ167" s="91"/>
      <c r="DA167" s="91"/>
      <c r="DB167" s="91"/>
      <c r="DC167" s="91"/>
      <c r="DD167" s="91"/>
      <c r="DE167" s="91"/>
      <c r="DF167" s="91"/>
      <c r="DG167" s="91"/>
      <c r="DH167" s="91"/>
      <c r="DI167" s="91"/>
      <c r="DJ167" s="91"/>
      <c r="DK167" s="91"/>
      <c r="DL167" s="91"/>
      <c r="DM167" s="91"/>
      <c r="DN167" s="91"/>
      <c r="DO167" s="91"/>
      <c r="DP167" s="91"/>
      <c r="DQ167" s="91"/>
      <c r="DR167" s="91"/>
      <c r="DS167" s="91"/>
      <c r="DT167" s="91"/>
      <c r="DU167" s="91"/>
      <c r="DV167" s="91"/>
      <c r="DW167" s="91"/>
      <c r="DX167" s="91"/>
      <c r="DY167" s="91"/>
      <c r="DZ167" s="91"/>
      <c r="EA167" s="91"/>
      <c r="EB167" s="91"/>
      <c r="EC167" s="91"/>
      <c r="ED167" s="91"/>
      <c r="EE167" s="91"/>
      <c r="EF167" s="91"/>
      <c r="EG167" s="91"/>
      <c r="EH167" s="91"/>
      <c r="EI167" s="91"/>
      <c r="EJ167" s="91"/>
      <c r="EK167" s="91"/>
      <c r="EL167" s="91"/>
      <c r="EM167" s="91"/>
      <c r="EN167" s="91"/>
      <c r="EO167" s="91"/>
      <c r="EP167" s="91"/>
      <c r="EQ167" s="91"/>
      <c r="ER167" s="91"/>
      <c r="ES167" s="91"/>
      <c r="ET167" s="91"/>
      <c r="EU167" s="91"/>
      <c r="EV167" s="91"/>
      <c r="EW167" s="91"/>
      <c r="EX167" s="91"/>
      <c r="EY167" s="91"/>
      <c r="EZ167" s="91"/>
      <c r="FA167" s="91"/>
      <c r="FB167" s="91"/>
      <c r="FC167" s="91"/>
      <c r="FD167" s="91"/>
      <c r="FE167" s="91"/>
      <c r="FF167" s="91"/>
      <c r="FG167" s="91"/>
      <c r="FH167" s="91"/>
      <c r="FI167" s="91"/>
      <c r="FJ167" s="91"/>
      <c r="FK167" s="91"/>
      <c r="FL167" s="91"/>
      <c r="FM167" s="91"/>
      <c r="FN167" s="91"/>
      <c r="FO167" s="91"/>
      <c r="FP167" s="91"/>
      <c r="FQ167" s="91"/>
      <c r="FR167" s="91"/>
      <c r="FS167" s="91"/>
      <c r="FT167" s="91"/>
      <c r="FU167" s="91"/>
      <c r="FV167" s="91"/>
      <c r="FW167" s="91"/>
      <c r="FX167" s="91"/>
      <c r="FY167" s="91"/>
      <c r="FZ167" s="91"/>
      <c r="GA167" s="91"/>
      <c r="GB167" s="91"/>
      <c r="GC167" s="91"/>
      <c r="GD167" s="91"/>
      <c r="GE167" s="91"/>
      <c r="GF167" s="91"/>
      <c r="GG167" s="91"/>
      <c r="GH167" s="91"/>
      <c r="GI167" s="91"/>
      <c r="GJ167" s="91"/>
      <c r="GK167" s="91"/>
      <c r="GL167" s="91"/>
      <c r="GM167" s="91"/>
      <c r="GN167" s="91"/>
      <c r="GO167" s="91"/>
      <c r="GP167" s="91"/>
      <c r="GQ167" s="91"/>
      <c r="GR167" s="91"/>
      <c r="GS167" s="91"/>
      <c r="GT167" s="91"/>
      <c r="GU167" s="91"/>
      <c r="GV167" s="91"/>
      <c r="GW167" s="91"/>
      <c r="GX167" s="91"/>
      <c r="GY167" s="91"/>
      <c r="GZ167" s="91"/>
      <c r="HA167" s="91"/>
      <c r="HB167" s="91"/>
      <c r="HC167" s="91"/>
      <c r="HD167" s="91"/>
      <c r="HE167" s="91"/>
      <c r="HF167" s="91"/>
      <c r="HG167" s="91"/>
      <c r="HH167" s="91"/>
      <c r="HI167" s="91"/>
      <c r="HJ167" s="91"/>
      <c r="HK167" s="91"/>
      <c r="HL167" s="91"/>
      <c r="HM167" s="91"/>
      <c r="HN167" s="91"/>
      <c r="HO167" s="91"/>
      <c r="HP167" s="91"/>
      <c r="HQ167" s="91"/>
      <c r="HR167" s="91"/>
      <c r="HS167" s="91"/>
      <c r="HT167" s="91"/>
      <c r="HU167" s="91"/>
      <c r="HV167" s="91"/>
      <c r="HW167" s="91"/>
      <c r="HX167" s="91"/>
      <c r="HY167" s="91"/>
      <c r="HZ167" s="91"/>
      <c r="IA167" s="91"/>
      <c r="IB167" s="91"/>
      <c r="IC167" s="91"/>
      <c r="ID167" s="91"/>
      <c r="IE167" s="91"/>
      <c r="IF167" s="91"/>
      <c r="IG167" s="91"/>
      <c r="IH167" s="91"/>
      <c r="II167" s="91"/>
      <c r="IJ167" s="91"/>
      <c r="IK167" s="91"/>
      <c r="IL167" s="91"/>
      <c r="IM167" s="91"/>
      <c r="IN167" s="91"/>
      <c r="IO167" s="91"/>
      <c r="IP167" s="91"/>
      <c r="IQ167" s="91"/>
      <c r="IR167" s="91"/>
      <c r="IS167" s="91"/>
      <c r="IT167" s="91"/>
      <c r="IU167" s="91"/>
      <c r="IV167" s="91"/>
      <c r="IW167" s="91"/>
      <c r="IX167" s="91"/>
      <c r="IY167" s="91"/>
      <c r="IZ167" s="91"/>
      <c r="JA167" s="91"/>
      <c r="JB167" s="91"/>
      <c r="JC167" s="91"/>
      <c r="JD167" s="91"/>
      <c r="JE167" s="91"/>
      <c r="JF167" s="91"/>
      <c r="JG167" s="91"/>
      <c r="JH167" s="91"/>
      <c r="JI167" s="91"/>
      <c r="JJ167" s="91"/>
      <c r="JK167" s="91"/>
      <c r="JL167" s="91"/>
      <c r="JM167" s="91"/>
      <c r="JN167" s="91"/>
      <c r="JO167" s="91"/>
      <c r="JP167" s="91"/>
      <c r="JQ167" s="91"/>
      <c r="JR167" s="91"/>
      <c r="JS167" s="91"/>
      <c r="JT167" s="91"/>
      <c r="JU167" s="91"/>
      <c r="JV167" s="91"/>
      <c r="JW167" s="91"/>
      <c r="JX167" s="91"/>
      <c r="JY167" s="91"/>
      <c r="JZ167" s="91"/>
      <c r="KA167" s="91"/>
      <c r="KB167" s="91"/>
      <c r="KC167" s="91"/>
      <c r="KD167" s="91"/>
      <c r="KE167" s="91"/>
      <c r="KF167" s="91"/>
      <c r="KG167" s="91"/>
      <c r="KH167" s="91"/>
      <c r="KI167" s="91"/>
      <c r="KJ167" s="91"/>
      <c r="KK167" s="91"/>
      <c r="KL167" s="91"/>
      <c r="KM167" s="91"/>
      <c r="KN167" s="91"/>
      <c r="KO167" s="91"/>
      <c r="KP167" s="91"/>
      <c r="KQ167" s="91"/>
      <c r="KR167" s="91"/>
      <c r="KS167" s="91"/>
      <c r="KT167" s="91"/>
      <c r="KU167" s="91"/>
      <c r="KV167" s="91"/>
      <c r="KW167" s="91"/>
      <c r="KX167" s="91"/>
      <c r="KY167" s="91"/>
      <c r="KZ167" s="91"/>
      <c r="LA167" s="91"/>
      <c r="LB167" s="91"/>
      <c r="LC167" s="91"/>
      <c r="LD167" s="91"/>
      <c r="LE167" s="91"/>
      <c r="LF167" s="91"/>
      <c r="LG167" s="91"/>
      <c r="LH167" s="91"/>
      <c r="LI167" s="91"/>
      <c r="LJ167" s="91"/>
      <c r="LK167" s="91"/>
      <c r="LL167" s="91"/>
      <c r="LM167" s="91"/>
      <c r="LN167" s="91"/>
      <c r="LO167" s="91"/>
      <c r="LP167" s="91"/>
      <c r="LQ167" s="91"/>
      <c r="LR167" s="91"/>
      <c r="LS167" s="91"/>
      <c r="LT167" s="91"/>
      <c r="LU167" s="91"/>
      <c r="LV167" s="91"/>
      <c r="LW167" s="91"/>
      <c r="LX167" s="91"/>
      <c r="LY167" s="91"/>
      <c r="LZ167" s="91"/>
      <c r="MA167" s="91"/>
      <c r="MB167" s="91"/>
      <c r="MC167" s="91"/>
      <c r="MD167" s="91"/>
      <c r="ME167" s="91"/>
      <c r="MF167" s="91"/>
      <c r="MG167" s="91"/>
      <c r="MH167" s="91"/>
      <c r="MI167" s="91"/>
      <c r="MJ167" s="91"/>
      <c r="MK167" s="91"/>
      <c r="ML167" s="91"/>
      <c r="MM167" s="91"/>
      <c r="MN167" s="91"/>
      <c r="MO167" s="91"/>
      <c r="MP167" s="91"/>
      <c r="MQ167" s="91"/>
      <c r="MR167" s="91"/>
      <c r="MS167" s="91"/>
      <c r="MT167" s="91"/>
      <c r="MU167" s="91"/>
      <c r="MV167" s="91"/>
      <c r="MW167" s="91"/>
      <c r="MX167" s="91"/>
      <c r="MY167" s="91"/>
      <c r="MZ167" s="91"/>
      <c r="NA167" s="91"/>
      <c r="NB167" s="91"/>
      <c r="NC167" s="91"/>
      <c r="ND167" s="91"/>
      <c r="NE167" s="91"/>
      <c r="NF167" s="91"/>
      <c r="NG167" s="91"/>
      <c r="NH167" s="91"/>
      <c r="NI167" s="91"/>
      <c r="NJ167" s="91"/>
      <c r="NK167" s="92"/>
    </row>
    <row r="168" spans="1:375" x14ac:dyDescent="0.25">
      <c r="A168" s="93">
        <f>SUMIF($D$163:$NK$163,"&lt;="&amp;Summary!$B$3,Leases!D168:NK168)</f>
        <v>151615.73660053662</v>
      </c>
      <c r="B168" s="16" t="s">
        <v>98</v>
      </c>
      <c r="C168" s="45" t="s">
        <v>20</v>
      </c>
      <c r="D168" s="94">
        <f t="array" ref="D168">IFERROR(INDEX($N3:$N17,MATCH(1,IF($L3:$L17&lt;=D$165,IF($M3:$M17&gt;=D$165,1)),0))*$B3/12,0)</f>
        <v>2822.8780833333335</v>
      </c>
      <c r="E168" s="94">
        <f t="array" ref="E168">IFERROR(INDEX($N3:$N17,MATCH(1,IF($L3:$L17&lt;=E$165,IF($M3:$M17&gt;=E$165,1)),0))*$B3/12,0)</f>
        <v>2822.8780833333335</v>
      </c>
      <c r="F168" s="94">
        <f t="array" ref="F168">IFERROR(INDEX($N3:$N17,MATCH(1,IF($L3:$L17&lt;=F$165,IF($M3:$M17&gt;=F$165,1)),0))*$B3/12,0)</f>
        <v>2907.5644258333336</v>
      </c>
      <c r="G168" s="94">
        <f t="array" ref="G168">IFERROR(INDEX($N3:$N17,MATCH(1,IF($L3:$L17&lt;=G$165,IF($M3:$M17&gt;=G$165,1)),0))*$B3/12,0)</f>
        <v>2907.5644258333336</v>
      </c>
      <c r="H168" s="94">
        <f t="array" ref="H168">IFERROR(INDEX($N3:$N17,MATCH(1,IF($L3:$L17&lt;=H$165,IF($M3:$M17&gt;=H$165,1)),0))*$B3/12,0)</f>
        <v>2907.5644258333336</v>
      </c>
      <c r="I168" s="94">
        <f t="array" ref="I168">IFERROR(INDEX($N3:$N17,MATCH(1,IF($L3:$L17&lt;=I$165,IF($M3:$M17&gt;=I$165,1)),0))*$B3/12,0)</f>
        <v>2907.5644258333336</v>
      </c>
      <c r="J168" s="94">
        <f t="array" ref="J168">IFERROR(INDEX($N3:$N17,MATCH(1,IF($L3:$L17&lt;=J$165,IF($M3:$M17&gt;=J$165,1)),0))*$B3/12,0)</f>
        <v>2907.5644258333336</v>
      </c>
      <c r="K168" s="94">
        <f t="array" ref="K168">IFERROR(INDEX($N3:$N17,MATCH(1,IF($L3:$L17&lt;=K$165,IF($M3:$M17&gt;=K$165,1)),0))*$B3/12,0)</f>
        <v>2907.5644258333336</v>
      </c>
      <c r="L168" s="94">
        <f t="array" ref="L168">IFERROR(INDEX($N3:$N17,MATCH(1,IF($L3:$L17&lt;=L$165,IF($M3:$M17&gt;=L$165,1)),0))*$B3/12,0)</f>
        <v>2907.5644258333336</v>
      </c>
      <c r="M168" s="94">
        <f t="array" ref="M168">IFERROR(INDEX($N3:$N17,MATCH(1,IF($L3:$L17&lt;=M$165,IF($M3:$M17&gt;=M$165,1)),0))*$B3/12,0)</f>
        <v>2907.5644258333336</v>
      </c>
      <c r="N168" s="94">
        <f t="array" ref="N168">IFERROR(INDEX($N3:$N17,MATCH(1,IF($L3:$L17&lt;=N$165,IF($M3:$M17&gt;=N$165,1)),0))*$B3/12,0)</f>
        <v>2907.5644258333336</v>
      </c>
      <c r="O168" s="94">
        <f t="array" ref="O168">IFERROR(INDEX($N3:$N17,MATCH(1,IF($L3:$L17&lt;=O$165,IF($M3:$M17&gt;=O$165,1)),0))*$B3/12,0)</f>
        <v>2907.5644258333336</v>
      </c>
      <c r="P168" s="94">
        <f t="array" ref="P168">IFERROR(INDEX($N3:$N17,MATCH(1,IF($L3:$L17&lt;=P$165,IF($M3:$M17&gt;=P$165,1)),0))*$B3/12,0)</f>
        <v>2907.5644258333336</v>
      </c>
      <c r="Q168" s="94">
        <f t="array" ref="Q168">IFERROR(INDEX($N3:$N17,MATCH(1,IF($L3:$L17&lt;=Q$165,IF($M3:$M17&gt;=Q$165,1)),0))*$B3/12,0)</f>
        <v>2907.5644258333336</v>
      </c>
      <c r="R168" s="94">
        <f t="array" ref="R168">IFERROR(INDEX($N3:$N17,MATCH(1,IF($L3:$L17&lt;=R$165,IF($M3:$M17&gt;=R$165,1)),0))*$B3/12,0)</f>
        <v>2994.7913586083341</v>
      </c>
      <c r="S168" s="94">
        <f t="array" ref="S168">IFERROR(INDEX($N3:$N17,MATCH(1,IF($L3:$L17&lt;=S$165,IF($M3:$M17&gt;=S$165,1)),0))*$B3/12,0)</f>
        <v>2994.7913586083341</v>
      </c>
      <c r="T168" s="94">
        <f t="array" ref="T168">IFERROR(INDEX($N3:$N17,MATCH(1,IF($L3:$L17&lt;=T$165,IF($M3:$M17&gt;=T$165,1)),0))*$B3/12,0)</f>
        <v>2994.7913586083341</v>
      </c>
      <c r="U168" s="94">
        <f t="array" ref="U168">IFERROR(INDEX($N3:$N17,MATCH(1,IF($L3:$L17&lt;=U$165,IF($M3:$M17&gt;=U$165,1)),0))*$B3/12,0)</f>
        <v>2994.7913586083341</v>
      </c>
      <c r="V168" s="94">
        <f t="array" ref="V168">IFERROR(INDEX($N3:$N17,MATCH(1,IF($L3:$L17&lt;=V$165,IF($M3:$M17&gt;=V$165,1)),0))*$B3/12,0)</f>
        <v>2994.7913586083341</v>
      </c>
      <c r="W168" s="94">
        <f t="array" ref="W168">IFERROR(INDEX($N3:$N17,MATCH(1,IF($L3:$L17&lt;=W$165,IF($M3:$M17&gt;=W$165,1)),0))*$B3/12,0)</f>
        <v>2994.7913586083341</v>
      </c>
      <c r="X168" s="94">
        <f t="array" ref="X168">IFERROR(INDEX($N3:$N17,MATCH(1,IF($L3:$L17&lt;=X$165,IF($M3:$M17&gt;=X$165,1)),0))*$B3/12,0)</f>
        <v>2994.7913586083341</v>
      </c>
      <c r="Y168" s="94">
        <f t="array" ref="Y168">IFERROR(INDEX($N3:$N17,MATCH(1,IF($L3:$L17&lt;=Y$165,IF($M3:$M17&gt;=Y$165,1)),0))*$B3/12,0)</f>
        <v>2994.7913586083341</v>
      </c>
      <c r="Z168" s="94">
        <f t="array" ref="Z168">IFERROR(INDEX($N3:$N17,MATCH(1,IF($L3:$L17&lt;=Z$165,IF($M3:$M17&gt;=Z$165,1)),0))*$B3/12,0)</f>
        <v>2994.7913586083341</v>
      </c>
      <c r="AA168" s="94">
        <f t="array" ref="AA168">IFERROR(INDEX($N3:$N17,MATCH(1,IF($L3:$L17&lt;=AA$165,IF($M3:$M17&gt;=AA$165,1)),0))*$B3/12,0)</f>
        <v>2994.7913586083341</v>
      </c>
      <c r="AB168" s="94">
        <f t="array" ref="AB168">IFERROR(INDEX($N3:$N17,MATCH(1,IF($L3:$L17&lt;=AB$165,IF($M3:$M17&gt;=AB$165,1)),0))*$B3/12,0)</f>
        <v>2994.7913586083341</v>
      </c>
      <c r="AC168" s="94">
        <f t="array" ref="AC168">IFERROR(INDEX($N3:$N17,MATCH(1,IF($L3:$L17&lt;=AC$165,IF($M3:$M17&gt;=AC$165,1)),0))*$B3/12,0)</f>
        <v>2994.7913586083341</v>
      </c>
      <c r="AD168" s="94">
        <f t="array" ref="AD168">IFERROR(INDEX($N3:$N17,MATCH(1,IF($L3:$L17&lt;=AD$165,IF($M3:$M17&gt;=AD$165,1)),0))*$B3/12,0)</f>
        <v>3084.6350993665842</v>
      </c>
      <c r="AE168" s="94">
        <f t="array" ref="AE168">IFERROR(INDEX($N3:$N17,MATCH(1,IF($L3:$L17&lt;=AE$165,IF($M3:$M17&gt;=AE$165,1)),0))*$B3/12,0)</f>
        <v>3084.6350993665842</v>
      </c>
      <c r="AF168" s="94">
        <f t="array" ref="AF168">IFERROR(INDEX($N3:$N17,MATCH(1,IF($L3:$L17&lt;=AF$165,IF($M3:$M17&gt;=AF$165,1)),0))*$B3/12,0)</f>
        <v>3084.6350993665842</v>
      </c>
      <c r="AG168" s="94">
        <f t="array" ref="AG168">IFERROR(INDEX($N3:$N17,MATCH(1,IF($L3:$L17&lt;=AG$165,IF($M3:$M17&gt;=AG$165,1)),0))*$B3/12,0)</f>
        <v>3084.6350993665842</v>
      </c>
      <c r="AH168" s="94">
        <f t="array" ref="AH168">IFERROR(INDEX($N3:$N17,MATCH(1,IF($L3:$L17&lt;=AH$165,IF($M3:$M17&gt;=AH$165,1)),0))*$B3/12,0)</f>
        <v>3084.6350993665842</v>
      </c>
      <c r="AI168" s="94">
        <f t="array" ref="AI168">IFERROR(INDEX($N3:$N17,MATCH(1,IF($L3:$L17&lt;=AI$165,IF($M3:$M17&gt;=AI$165,1)),0))*$B3/12,0)</f>
        <v>3084.6350993665842</v>
      </c>
      <c r="AJ168" s="94">
        <f t="array" ref="AJ168">IFERROR(INDEX($N3:$N17,MATCH(1,IF($L3:$L17&lt;=AJ$165,IF($M3:$M17&gt;=AJ$165,1)),0))*$B3/12,0)</f>
        <v>3084.6350993665842</v>
      </c>
      <c r="AK168" s="94">
        <f t="array" ref="AK168">IFERROR(INDEX($N3:$N17,MATCH(1,IF($L3:$L17&lt;=AK$165,IF($M3:$M17&gt;=AK$165,1)),0))*$B3/12,0)</f>
        <v>3084.6350993665842</v>
      </c>
      <c r="AL168" s="94">
        <f t="array" ref="AL168">IFERROR(INDEX($N3:$N17,MATCH(1,IF($L3:$L17&lt;=AL$165,IF($M3:$M17&gt;=AL$165,1)),0))*$B3/12,0)</f>
        <v>3084.6350993665842</v>
      </c>
      <c r="AM168" s="94">
        <f t="array" ref="AM168">IFERROR(INDEX($N3:$N17,MATCH(1,IF($L3:$L17&lt;=AM$165,IF($M3:$M17&gt;=AM$165,1)),0))*$B3/12,0)</f>
        <v>3084.6350993665842</v>
      </c>
      <c r="AN168" s="94">
        <f t="array" ref="AN168">IFERROR(INDEX($N3:$N17,MATCH(1,IF($L3:$L17&lt;=AN$165,IF($M3:$M17&gt;=AN$165,1)),0))*$B3/12,0)</f>
        <v>3084.6350993665842</v>
      </c>
      <c r="AO168" s="94">
        <f t="array" ref="AO168">IFERROR(INDEX($N3:$N17,MATCH(1,IF($L3:$L17&lt;=AO$165,IF($M3:$M17&gt;=AO$165,1)),0))*$B3/12,0)</f>
        <v>3084.6350993665842</v>
      </c>
      <c r="AP168" s="94">
        <f t="array" ref="AP168">IFERROR(INDEX($N3:$N17,MATCH(1,IF($L3:$L17&lt;=AP$165,IF($M3:$M17&gt;=AP$165,1)),0))*$B3/12,0)</f>
        <v>3177.1741523475816</v>
      </c>
      <c r="AQ168" s="94">
        <f t="array" ref="AQ168">IFERROR(INDEX($N3:$N17,MATCH(1,IF($L3:$L17&lt;=AQ$165,IF($M3:$M17&gt;=AQ$165,1)),0))*$B3/12,0)</f>
        <v>3177.1741523475816</v>
      </c>
      <c r="AR168" s="94">
        <f t="array" ref="AR168">IFERROR(INDEX($N3:$N17,MATCH(1,IF($L3:$L17&lt;=AR$165,IF($M3:$M17&gt;=AR$165,1)),0))*$B3/12,0)</f>
        <v>3177.1741523475816</v>
      </c>
      <c r="AS168" s="94">
        <f t="array" ref="AS168">IFERROR(INDEX($N3:$N17,MATCH(1,IF($L3:$L17&lt;=AS$165,IF($M3:$M17&gt;=AS$165,1)),0))*$B3/12,0)</f>
        <v>3177.1741523475816</v>
      </c>
      <c r="AT168" s="94">
        <f t="array" ref="AT168">IFERROR(INDEX($N3:$N17,MATCH(1,IF($L3:$L17&lt;=AT$165,IF($M3:$M17&gt;=AT$165,1)),0))*$B3/12,0)</f>
        <v>3177.1741523475816</v>
      </c>
      <c r="AU168" s="94">
        <f t="array" ref="AU168">IFERROR(INDEX($N3:$N17,MATCH(1,IF($L3:$L17&lt;=AU$165,IF($M3:$M17&gt;=AU$165,1)),0))*$B3/12,0)</f>
        <v>3177.1741523475816</v>
      </c>
      <c r="AV168" s="94">
        <f t="array" ref="AV168">IFERROR(INDEX($N3:$N17,MATCH(1,IF($L3:$L17&lt;=AV$165,IF($M3:$M17&gt;=AV$165,1)),0))*$B3/12,0)</f>
        <v>3177.1741523475816</v>
      </c>
      <c r="AW168" s="94">
        <f t="array" ref="AW168">IFERROR(INDEX($N3:$N17,MATCH(1,IF($L3:$L17&lt;=AW$165,IF($M3:$M17&gt;=AW$165,1)),0))*$B3/12,0)</f>
        <v>3177.1741523475816</v>
      </c>
      <c r="AX168" s="94">
        <f t="array" ref="AX168">IFERROR(INDEX($N3:$N17,MATCH(1,IF($L3:$L17&lt;=AX$165,IF($M3:$M17&gt;=AX$165,1)),0))*$B3/12,0)</f>
        <v>3177.1741523475816</v>
      </c>
      <c r="AY168" s="94">
        <f t="array" ref="AY168">IFERROR(INDEX($N3:$N17,MATCH(1,IF($L3:$L17&lt;=AY$165,IF($M3:$M17&gt;=AY$165,1)),0))*$B3/12,0)</f>
        <v>3177.1741523475816</v>
      </c>
      <c r="AZ168" s="94">
        <f t="array" ref="AZ168">IFERROR(INDEX($N3:$N17,MATCH(1,IF($L3:$L17&lt;=AZ$165,IF($M3:$M17&gt;=AZ$165,1)),0))*$B3/12,0)</f>
        <v>3177.1741523475816</v>
      </c>
      <c r="BA168" s="94">
        <f t="array" ref="BA168">IFERROR(INDEX($N3:$N17,MATCH(1,IF($L3:$L17&lt;=BA$165,IF($M3:$M17&gt;=BA$165,1)),0))*$B3/12,0)</f>
        <v>3177.1741523475816</v>
      </c>
      <c r="BB168" s="94">
        <f t="array" ref="BB168">IFERROR(INDEX($N3:$N17,MATCH(1,IF($L3:$L17&lt;=BB$165,IF($M3:$M17&gt;=BB$165,1)),0))*$B3/12,0)</f>
        <v>0</v>
      </c>
      <c r="BC168" s="94">
        <f t="array" ref="BC168">IFERROR(INDEX($N3:$N17,MATCH(1,IF($L3:$L17&lt;=BC$165,IF($M3:$M17&gt;=BC$165,1)),0))*$B3/12,0)</f>
        <v>0</v>
      </c>
      <c r="BD168" s="94">
        <f t="array" ref="BD168">IFERROR(INDEX($N3:$N17,MATCH(1,IF($L3:$L17&lt;=BD$165,IF($M3:$M17&gt;=BD$165,1)),0))*$B3/12,0)</f>
        <v>0</v>
      </c>
      <c r="BE168" s="94">
        <f t="array" ref="BE168">IFERROR(INDEX($N3:$N17,MATCH(1,IF($L3:$L17&lt;=BE$165,IF($M3:$M17&gt;=BE$165,1)),0))*$B3/12,0)</f>
        <v>0</v>
      </c>
      <c r="BF168" s="94">
        <f t="array" ref="BF168">IFERROR(INDEX($N3:$N17,MATCH(1,IF($L3:$L17&lt;=BF$165,IF($M3:$M17&gt;=BF$165,1)),0))*$B3/12,0)</f>
        <v>0</v>
      </c>
      <c r="BG168" s="94">
        <f t="array" ref="BG168">IFERROR(INDEX($N3:$N17,MATCH(1,IF($L3:$L17&lt;=BG$165,IF($M3:$M17&gt;=BG$165,1)),0))*$B3/12,0)</f>
        <v>0</v>
      </c>
      <c r="BH168" s="94">
        <f t="array" ref="BH168">IFERROR(INDEX($N3:$N17,MATCH(1,IF($L3:$L17&lt;=BH$165,IF($M3:$M17&gt;=BH$165,1)),0))*$B3/12,0)</f>
        <v>0</v>
      </c>
      <c r="BI168" s="94">
        <f t="array" ref="BI168">IFERROR(INDEX($N3:$N17,MATCH(1,IF($L3:$L17&lt;=BI$165,IF($M3:$M17&gt;=BI$165,1)),0))*$B3/12,0)</f>
        <v>0</v>
      </c>
      <c r="BJ168" s="94">
        <f t="array" ref="BJ168">IFERROR(INDEX($N3:$N17,MATCH(1,IF($L3:$L17&lt;=BJ$165,IF($M3:$M17&gt;=BJ$165,1)),0))*$B3/12,0)</f>
        <v>0</v>
      </c>
      <c r="BK168" s="94">
        <f t="array" ref="BK168">IFERROR(INDEX($N3:$N17,MATCH(1,IF($L3:$L17&lt;=BK$165,IF($M3:$M17&gt;=BK$165,1)),0))*$B3/12,0)</f>
        <v>0</v>
      </c>
      <c r="BL168" s="94">
        <f t="array" ref="BL168">IFERROR(INDEX($N3:$N17,MATCH(1,IF($L3:$L17&lt;=BL$165,IF($M3:$M17&gt;=BL$165,1)),0))*$B3/12,0)</f>
        <v>0</v>
      </c>
      <c r="BM168" s="94">
        <f t="array" ref="BM168">IFERROR(INDEX($N3:$N17,MATCH(1,IF($L3:$L17&lt;=BM$165,IF($M3:$M17&gt;=BM$165,1)),0))*$B3/12,0)</f>
        <v>0</v>
      </c>
      <c r="BN168" s="94">
        <f t="array" ref="BN168">IFERROR(INDEX($N3:$N17,MATCH(1,IF($L3:$L17&lt;=BN$165,IF($M3:$M17&gt;=BN$165,1)),0))*$B3/12,0)</f>
        <v>0</v>
      </c>
      <c r="BO168" s="94">
        <f t="array" ref="BO168">IFERROR(INDEX($N3:$N17,MATCH(1,IF($L3:$L17&lt;=BO$165,IF($M3:$M17&gt;=BO$165,1)),0))*$B3/12,0)</f>
        <v>0</v>
      </c>
      <c r="BP168" s="94">
        <f t="array" ref="BP168">IFERROR(INDEX($N3:$N17,MATCH(1,IF($L3:$L17&lt;=BP$165,IF($M3:$M17&gt;=BP$165,1)),0))*$B3/12,0)</f>
        <v>0</v>
      </c>
      <c r="BQ168" s="94">
        <f t="array" ref="BQ168">IFERROR(INDEX($N3:$N17,MATCH(1,IF($L3:$L17&lt;=BQ$165,IF($M3:$M17&gt;=BQ$165,1)),0))*$B3/12,0)</f>
        <v>0</v>
      </c>
      <c r="BR168" s="94">
        <f t="array" ref="BR168">IFERROR(INDEX($N3:$N17,MATCH(1,IF($L3:$L17&lt;=BR$165,IF($M3:$M17&gt;=BR$165,1)),0))*$B3/12,0)</f>
        <v>0</v>
      </c>
      <c r="BS168" s="94">
        <f t="array" ref="BS168">IFERROR(INDEX($N3:$N17,MATCH(1,IF($L3:$L17&lt;=BS$165,IF($M3:$M17&gt;=BS$165,1)),0))*$B3/12,0)</f>
        <v>0</v>
      </c>
      <c r="BT168" s="94">
        <f t="array" ref="BT168">IFERROR(INDEX($N3:$N17,MATCH(1,IF($L3:$L17&lt;=BT$165,IF($M3:$M17&gt;=BT$165,1)),0))*$B3/12,0)</f>
        <v>0</v>
      </c>
      <c r="BU168" s="94">
        <f t="array" ref="BU168">IFERROR(INDEX($N3:$N17,MATCH(1,IF($L3:$L17&lt;=BU$165,IF($M3:$M17&gt;=BU$165,1)),0))*$B3/12,0)</f>
        <v>0</v>
      </c>
      <c r="BV168" s="94">
        <f t="array" ref="BV168">IFERROR(INDEX($N3:$N17,MATCH(1,IF($L3:$L17&lt;=BV$165,IF($M3:$M17&gt;=BV$165,1)),0))*$B3/12,0)</f>
        <v>0</v>
      </c>
      <c r="BW168" s="94">
        <f t="array" ref="BW168">IFERROR(INDEX($N3:$N17,MATCH(1,IF($L3:$L17&lt;=BW$165,IF($M3:$M17&gt;=BW$165,1)),0))*$B3/12,0)</f>
        <v>0</v>
      </c>
      <c r="BX168" s="94">
        <f t="array" ref="BX168">IFERROR(INDEX($N3:$N17,MATCH(1,IF($L3:$L17&lt;=BX$165,IF($M3:$M17&gt;=BX$165,1)),0))*$B3/12,0)</f>
        <v>0</v>
      </c>
      <c r="BY168" s="94">
        <f t="array" ref="BY168">IFERROR(INDEX($N3:$N17,MATCH(1,IF($L3:$L17&lt;=BY$165,IF($M3:$M17&gt;=BY$165,1)),0))*$B3/12,0)</f>
        <v>0</v>
      </c>
      <c r="BZ168" s="94">
        <f t="array" ref="BZ168">IFERROR(INDEX($N3:$N17,MATCH(1,IF($L3:$L17&lt;=BZ$165,IF($M3:$M17&gt;=BZ$165,1)),0))*$B3/12,0)</f>
        <v>0</v>
      </c>
      <c r="CA168" s="94">
        <f t="array" ref="CA168">IFERROR(INDEX($N3:$N17,MATCH(1,IF($L3:$L17&lt;=CA$165,IF($M3:$M17&gt;=CA$165,1)),0))*$B3/12,0)</f>
        <v>0</v>
      </c>
      <c r="CB168" s="94">
        <f t="array" ref="CB168">IFERROR(INDEX($N3:$N17,MATCH(1,IF($L3:$L17&lt;=CB$165,IF($M3:$M17&gt;=CB$165,1)),0))*$B3/12,0)</f>
        <v>0</v>
      </c>
      <c r="CC168" s="94">
        <f t="array" ref="CC168">IFERROR(INDEX($N3:$N17,MATCH(1,IF($L3:$L17&lt;=CC$165,IF($M3:$M17&gt;=CC$165,1)),0))*$B3/12,0)</f>
        <v>0</v>
      </c>
      <c r="CD168" s="94">
        <f t="array" ref="CD168">IFERROR(INDEX($N3:$N17,MATCH(1,IF($L3:$L17&lt;=CD$165,IF($M3:$M17&gt;=CD$165,1)),0))*$B3/12,0)</f>
        <v>0</v>
      </c>
      <c r="CE168" s="94">
        <f t="array" ref="CE168">IFERROR(INDEX($N3:$N17,MATCH(1,IF($L3:$L17&lt;=CE$165,IF($M3:$M17&gt;=CE$165,1)),0))*$B3/12,0)</f>
        <v>0</v>
      </c>
      <c r="CF168" s="94">
        <f t="array" ref="CF168">IFERROR(INDEX($N3:$N17,MATCH(1,IF($L3:$L17&lt;=CF$165,IF($M3:$M17&gt;=CF$165,1)),0))*$B3/12,0)</f>
        <v>0</v>
      </c>
      <c r="CG168" s="94">
        <f t="array" ref="CG168">IFERROR(INDEX($N3:$N17,MATCH(1,IF($L3:$L17&lt;=CG$165,IF($M3:$M17&gt;=CG$165,1)),0))*$B3/12,0)</f>
        <v>0</v>
      </c>
      <c r="CH168" s="94">
        <f t="array" ref="CH168">IFERROR(INDEX($N3:$N17,MATCH(1,IF($L3:$L17&lt;=CH$165,IF($M3:$M17&gt;=CH$165,1)),0))*$B3/12,0)</f>
        <v>0</v>
      </c>
      <c r="CI168" s="94">
        <f t="array" ref="CI168">IFERROR(INDEX($N3:$N17,MATCH(1,IF($L3:$L17&lt;=CI$165,IF($M3:$M17&gt;=CI$165,1)),0))*$B3/12,0)</f>
        <v>0</v>
      </c>
      <c r="CJ168" s="94">
        <f t="array" ref="CJ168">IFERROR(INDEX($N3:$N17,MATCH(1,IF($L3:$L17&lt;=CJ$165,IF($M3:$M17&gt;=CJ$165,1)),0))*$B3/12,0)</f>
        <v>0</v>
      </c>
      <c r="CK168" s="94">
        <f t="array" ref="CK168">IFERROR(INDEX($N3:$N17,MATCH(1,IF($L3:$L17&lt;=CK$165,IF($M3:$M17&gt;=CK$165,1)),0))*$B3/12,0)</f>
        <v>0</v>
      </c>
      <c r="CL168" s="94">
        <f t="array" ref="CL168">IFERROR(INDEX($N3:$N17,MATCH(1,IF($L3:$L17&lt;=CL$165,IF($M3:$M17&gt;=CL$165,1)),0))*$B3/12,0)</f>
        <v>0</v>
      </c>
      <c r="CM168" s="94">
        <f t="array" ref="CM168">IFERROR(INDEX($N3:$N17,MATCH(1,IF($L3:$L17&lt;=CM$165,IF($M3:$M17&gt;=CM$165,1)),0))*$B3/12,0)</f>
        <v>0</v>
      </c>
      <c r="CN168" s="94">
        <f t="array" ref="CN168">IFERROR(INDEX($N3:$N17,MATCH(1,IF($L3:$L17&lt;=CN$165,IF($M3:$M17&gt;=CN$165,1)),0))*$B3/12,0)</f>
        <v>0</v>
      </c>
      <c r="CO168" s="94">
        <f t="array" ref="CO168">IFERROR(INDEX($N3:$N17,MATCH(1,IF($L3:$L17&lt;=CO$165,IF($M3:$M17&gt;=CO$165,1)),0))*$B3/12,0)</f>
        <v>0</v>
      </c>
      <c r="CP168" s="94">
        <f t="array" ref="CP168">IFERROR(INDEX($N3:$N17,MATCH(1,IF($L3:$L17&lt;=CP$165,IF($M3:$M17&gt;=CP$165,1)),0))*$B3/12,0)</f>
        <v>0</v>
      </c>
      <c r="CQ168" s="94">
        <f t="array" ref="CQ168">IFERROR(INDEX($N3:$N17,MATCH(1,IF($L3:$L17&lt;=CQ$165,IF($M3:$M17&gt;=CQ$165,1)),0))*$B3/12,0)</f>
        <v>0</v>
      </c>
      <c r="CR168" s="94">
        <f t="array" ref="CR168">IFERROR(INDEX($N3:$N17,MATCH(1,IF($L3:$L17&lt;=CR$165,IF($M3:$M17&gt;=CR$165,1)),0))*$B3/12,0)</f>
        <v>0</v>
      </c>
      <c r="CS168" s="94">
        <f t="array" ref="CS168">IFERROR(INDEX($N3:$N17,MATCH(1,IF($L3:$L17&lt;=CS$165,IF($M3:$M17&gt;=CS$165,1)),0))*$B3/12,0)</f>
        <v>0</v>
      </c>
      <c r="CT168" s="94">
        <f t="array" ref="CT168">IFERROR(INDEX($N3:$N17,MATCH(1,IF($L3:$L17&lt;=CT$165,IF($M3:$M17&gt;=CT$165,1)),0))*$B3/12,0)</f>
        <v>0</v>
      </c>
      <c r="CU168" s="94">
        <f t="array" ref="CU168">IFERROR(INDEX($N3:$N17,MATCH(1,IF($L3:$L17&lt;=CU$165,IF($M3:$M17&gt;=CU$165,1)),0))*$B3/12,0)</f>
        <v>0</v>
      </c>
      <c r="CV168" s="94">
        <f t="array" ref="CV168">IFERROR(INDEX($N3:$N17,MATCH(1,IF($L3:$L17&lt;=CV$165,IF($M3:$M17&gt;=CV$165,1)),0))*$B3/12,0)</f>
        <v>0</v>
      </c>
      <c r="CW168" s="94">
        <f t="array" ref="CW168">IFERROR(INDEX($N3:$N17,MATCH(1,IF($L3:$L17&lt;=CW$165,IF($M3:$M17&gt;=CW$165,1)),0))*$B3/12,0)</f>
        <v>0</v>
      </c>
      <c r="CX168" s="94">
        <f t="array" ref="CX168">IFERROR(INDEX($N3:$N17,MATCH(1,IF($L3:$L17&lt;=CX$165,IF($M3:$M17&gt;=CX$165,1)),0))*$B3/12,0)</f>
        <v>0</v>
      </c>
      <c r="CY168" s="94">
        <f t="array" ref="CY168">IFERROR(INDEX($N3:$N17,MATCH(1,IF($L3:$L17&lt;=CY$165,IF($M3:$M17&gt;=CY$165,1)),0))*$B3/12,0)</f>
        <v>0</v>
      </c>
      <c r="CZ168" s="94">
        <f t="array" ref="CZ168">IFERROR(INDEX($N3:$N17,MATCH(1,IF($L3:$L17&lt;=CZ$165,IF($M3:$M17&gt;=CZ$165,1)),0))*$B3/12,0)</f>
        <v>0</v>
      </c>
      <c r="DA168" s="94">
        <f t="array" ref="DA168">IFERROR(INDEX($N3:$N17,MATCH(1,IF($L3:$L17&lt;=DA$165,IF($M3:$M17&gt;=DA$165,1)),0))*$B3/12,0)</f>
        <v>0</v>
      </c>
      <c r="DB168" s="94">
        <f t="array" ref="DB168">IFERROR(INDEX($N3:$N17,MATCH(1,IF($L3:$L17&lt;=DB$165,IF($M3:$M17&gt;=DB$165,1)),0))*$B3/12,0)</f>
        <v>0</v>
      </c>
      <c r="DC168" s="94">
        <f t="array" ref="DC168">IFERROR(INDEX($N3:$N17,MATCH(1,IF($L3:$L17&lt;=DC$165,IF($M3:$M17&gt;=DC$165,1)),0))*$B3/12,0)</f>
        <v>0</v>
      </c>
      <c r="DD168" s="94">
        <f t="array" ref="DD168">IFERROR(INDEX($N3:$N17,MATCH(1,IF($L3:$L17&lt;=DD$165,IF($M3:$M17&gt;=DD$165,1)),0))*$B3/12,0)</f>
        <v>0</v>
      </c>
      <c r="DE168" s="94">
        <f t="array" ref="DE168">IFERROR(INDEX($N3:$N17,MATCH(1,IF($L3:$L17&lt;=DE$165,IF($M3:$M17&gt;=DE$165,1)),0))*$B3/12,0)</f>
        <v>0</v>
      </c>
      <c r="DF168" s="94">
        <f t="array" ref="DF168">IFERROR(INDEX($N3:$N17,MATCH(1,IF($L3:$L17&lt;=DF$165,IF($M3:$M17&gt;=DF$165,1)),0))*$B3/12,0)</f>
        <v>0</v>
      </c>
      <c r="DG168" s="94">
        <f t="array" ref="DG168">IFERROR(INDEX($N3:$N17,MATCH(1,IF($L3:$L17&lt;=DG$165,IF($M3:$M17&gt;=DG$165,1)),0))*$B3/12,0)</f>
        <v>0</v>
      </c>
      <c r="DH168" s="94">
        <f t="array" ref="DH168">IFERROR(INDEX($N3:$N17,MATCH(1,IF($L3:$L17&lt;=DH$165,IF($M3:$M17&gt;=DH$165,1)),0))*$B3/12,0)</f>
        <v>0</v>
      </c>
      <c r="DI168" s="94">
        <f t="array" ref="DI168">IFERROR(INDEX($N3:$N17,MATCH(1,IF($L3:$L17&lt;=DI$165,IF($M3:$M17&gt;=DI$165,1)),0))*$B3/12,0)</f>
        <v>0</v>
      </c>
      <c r="DJ168" s="94">
        <f t="array" ref="DJ168">IFERROR(INDEX($N3:$N17,MATCH(1,IF($L3:$L17&lt;=DJ$165,IF($M3:$M17&gt;=DJ$165,1)),0))*$B3/12,0)</f>
        <v>0</v>
      </c>
      <c r="DK168" s="94">
        <f t="array" ref="DK168">IFERROR(INDEX($N3:$N17,MATCH(1,IF($L3:$L17&lt;=DK$165,IF($M3:$M17&gt;=DK$165,1)),0))*$B3/12,0)</f>
        <v>0</v>
      </c>
      <c r="DL168" s="94">
        <f t="array" ref="DL168">IFERROR(INDEX($N3:$N17,MATCH(1,IF($L3:$L17&lt;=DL$165,IF($M3:$M17&gt;=DL$165,1)),0))*$B3/12,0)</f>
        <v>0</v>
      </c>
      <c r="DM168" s="94">
        <f t="array" ref="DM168">IFERROR(INDEX($N3:$N17,MATCH(1,IF($L3:$L17&lt;=DM$165,IF($M3:$M17&gt;=DM$165,1)),0))*$B3/12,0)</f>
        <v>0</v>
      </c>
      <c r="DN168" s="94">
        <f t="array" ref="DN168">IFERROR(INDEX($N3:$N17,MATCH(1,IF($L3:$L17&lt;=DN$165,IF($M3:$M17&gt;=DN$165,1)),0))*$B3/12,0)</f>
        <v>0</v>
      </c>
      <c r="DO168" s="94">
        <f t="array" ref="DO168">IFERROR(INDEX($N3:$N17,MATCH(1,IF($L3:$L17&lt;=DO$165,IF($M3:$M17&gt;=DO$165,1)),0))*$B3/12,0)</f>
        <v>0</v>
      </c>
      <c r="DP168" s="94">
        <f t="array" ref="DP168">IFERROR(INDEX($N3:$N17,MATCH(1,IF($L3:$L17&lt;=DP$165,IF($M3:$M17&gt;=DP$165,1)),0))*$B3/12,0)</f>
        <v>0</v>
      </c>
      <c r="DQ168" s="94">
        <f t="array" ref="DQ168">IFERROR(INDEX($N3:$N17,MATCH(1,IF($L3:$L17&lt;=DQ$165,IF($M3:$M17&gt;=DQ$165,1)),0))*$B3/12,0)</f>
        <v>0</v>
      </c>
      <c r="DR168" s="94">
        <f t="array" ref="DR168">IFERROR(INDEX($N3:$N17,MATCH(1,IF($L3:$L17&lt;=DR$165,IF($M3:$M17&gt;=DR$165,1)),0))*$B3/12,0)</f>
        <v>0</v>
      </c>
      <c r="DS168" s="94">
        <f t="array" ref="DS168">IFERROR(INDEX($N3:$N17,MATCH(1,IF($L3:$L17&lt;=DS$165,IF($M3:$M17&gt;=DS$165,1)),0))*$B3/12,0)</f>
        <v>0</v>
      </c>
      <c r="DT168" s="94">
        <f t="array" ref="DT168">IFERROR(INDEX($N3:$N17,MATCH(1,IF($L3:$L17&lt;=DT$165,IF($M3:$M17&gt;=DT$165,1)),0))*$B3/12,0)</f>
        <v>0</v>
      </c>
      <c r="DU168" s="94">
        <f t="array" ref="DU168">IFERROR(INDEX($N3:$N17,MATCH(1,IF($L3:$L17&lt;=DU$165,IF($M3:$M17&gt;=DU$165,1)),0))*$B3/12,0)</f>
        <v>0</v>
      </c>
      <c r="DV168" s="94">
        <f t="array" ref="DV168">IFERROR(INDEX($N3:$N17,MATCH(1,IF($L3:$L17&lt;=DV$165,IF($M3:$M17&gt;=DV$165,1)),0))*$B3/12,0)</f>
        <v>0</v>
      </c>
      <c r="DW168" s="94">
        <f t="array" ref="DW168">IFERROR(INDEX($N3:$N17,MATCH(1,IF($L3:$L17&lt;=DW$165,IF($M3:$M17&gt;=DW$165,1)),0))*$B3/12,0)</f>
        <v>0</v>
      </c>
      <c r="DX168" s="94">
        <f t="array" ref="DX168">IFERROR(INDEX($N3:$N17,MATCH(1,IF($L3:$L17&lt;=DX$165,IF($M3:$M17&gt;=DX$165,1)),0))*$B3/12,0)</f>
        <v>0</v>
      </c>
      <c r="DY168" s="94">
        <f t="array" ref="DY168">IFERROR(INDEX($N3:$N17,MATCH(1,IF($L3:$L17&lt;=DY$165,IF($M3:$M17&gt;=DY$165,1)),0))*$B3/12,0)</f>
        <v>0</v>
      </c>
      <c r="DZ168" s="94">
        <f t="array" ref="DZ168">IFERROR(INDEX($N3:$N17,MATCH(1,IF($L3:$L17&lt;=DZ$165,IF($M3:$M17&gt;=DZ$165,1)),0))*$B3/12,0)</f>
        <v>0</v>
      </c>
      <c r="EA168" s="94">
        <f t="array" ref="EA168">IFERROR(INDEX($N3:$N17,MATCH(1,IF($L3:$L17&lt;=EA$165,IF($M3:$M17&gt;=EA$165,1)),0))*$B3/12,0)</f>
        <v>0</v>
      </c>
      <c r="EB168" s="94">
        <f t="array" ref="EB168">IFERROR(INDEX($N3:$N17,MATCH(1,IF($L3:$L17&lt;=EB$165,IF($M3:$M17&gt;=EB$165,1)),0))*$B3/12,0)</f>
        <v>0</v>
      </c>
      <c r="EC168" s="94">
        <f t="array" ref="EC168">IFERROR(INDEX($N3:$N17,MATCH(1,IF($L3:$L17&lt;=EC$165,IF($M3:$M17&gt;=EC$165,1)),0))*$B3/12,0)</f>
        <v>0</v>
      </c>
      <c r="ED168" s="94">
        <f t="array" ref="ED168">IFERROR(INDEX($N3:$N17,MATCH(1,IF($L3:$L17&lt;=ED$165,IF($M3:$M17&gt;=ED$165,1)),0))*$B3/12,0)</f>
        <v>0</v>
      </c>
      <c r="EE168" s="94">
        <f t="array" ref="EE168">IFERROR(INDEX($N3:$N17,MATCH(1,IF($L3:$L17&lt;=EE$165,IF($M3:$M17&gt;=EE$165,1)),0))*$B3/12,0)</f>
        <v>0</v>
      </c>
      <c r="EF168" s="94">
        <f t="array" ref="EF168">IFERROR(INDEX($N3:$N17,MATCH(1,IF($L3:$L17&lt;=EF$165,IF($M3:$M17&gt;=EF$165,1)),0))*$B3/12,0)</f>
        <v>0</v>
      </c>
      <c r="EG168" s="94">
        <f t="array" ref="EG168">IFERROR(INDEX($N3:$N17,MATCH(1,IF($L3:$L17&lt;=EG$165,IF($M3:$M17&gt;=EG$165,1)),0))*$B3/12,0)</f>
        <v>0</v>
      </c>
      <c r="EH168" s="94">
        <f t="array" ref="EH168">IFERROR(INDEX($N3:$N17,MATCH(1,IF($L3:$L17&lt;=EH$165,IF($M3:$M17&gt;=EH$165,1)),0))*$B3/12,0)</f>
        <v>0</v>
      </c>
      <c r="EI168" s="94">
        <f t="array" ref="EI168">IFERROR(INDEX($N3:$N17,MATCH(1,IF($L3:$L17&lt;=EI$165,IF($M3:$M17&gt;=EI$165,1)),0))*$B3/12,0)</f>
        <v>0</v>
      </c>
      <c r="EJ168" s="94">
        <f t="array" ref="EJ168">IFERROR(INDEX($N3:$N17,MATCH(1,IF($L3:$L17&lt;=EJ$165,IF($M3:$M17&gt;=EJ$165,1)),0))*$B3/12,0)</f>
        <v>0</v>
      </c>
      <c r="EK168" s="94">
        <f t="array" ref="EK168">IFERROR(INDEX($N3:$N17,MATCH(1,IF($L3:$L17&lt;=EK$165,IF($M3:$M17&gt;=EK$165,1)),0))*$B3/12,0)</f>
        <v>0</v>
      </c>
      <c r="EL168" s="94">
        <f t="array" ref="EL168">IFERROR(INDEX($N3:$N17,MATCH(1,IF($L3:$L17&lt;=EL$165,IF($M3:$M17&gt;=EL$165,1)),0))*$B3/12,0)</f>
        <v>0</v>
      </c>
      <c r="EM168" s="94">
        <f t="array" ref="EM168">IFERROR(INDEX($N3:$N17,MATCH(1,IF($L3:$L17&lt;=EM$165,IF($M3:$M17&gt;=EM$165,1)),0))*$B3/12,0)</f>
        <v>0</v>
      </c>
      <c r="EN168" s="94">
        <f t="array" ref="EN168">IFERROR(INDEX($N3:$N17,MATCH(1,IF($L3:$L17&lt;=EN$165,IF($M3:$M17&gt;=EN$165,1)),0))*$B3/12,0)</f>
        <v>0</v>
      </c>
      <c r="EO168" s="94">
        <f t="array" ref="EO168">IFERROR(INDEX($N3:$N17,MATCH(1,IF($L3:$L17&lt;=EO$165,IF($M3:$M17&gt;=EO$165,1)),0))*$B3/12,0)</f>
        <v>0</v>
      </c>
      <c r="EP168" s="94">
        <f t="array" ref="EP168">IFERROR(INDEX($N3:$N17,MATCH(1,IF($L3:$L17&lt;=EP$165,IF($M3:$M17&gt;=EP$165,1)),0))*$B3/12,0)</f>
        <v>0</v>
      </c>
      <c r="EQ168" s="94">
        <f t="array" ref="EQ168">IFERROR(INDEX($N3:$N17,MATCH(1,IF($L3:$L17&lt;=EQ$165,IF($M3:$M17&gt;=EQ$165,1)),0))*$B3/12,0)</f>
        <v>0</v>
      </c>
      <c r="ER168" s="94">
        <f t="array" ref="ER168">IFERROR(INDEX($N3:$N17,MATCH(1,IF($L3:$L17&lt;=ER$165,IF($M3:$M17&gt;=ER$165,1)),0))*$B3/12,0)</f>
        <v>0</v>
      </c>
      <c r="ES168" s="94">
        <f t="array" ref="ES168">IFERROR(INDEX($N3:$N17,MATCH(1,IF($L3:$L17&lt;=ES$165,IF($M3:$M17&gt;=ES$165,1)),0))*$B3/12,0)</f>
        <v>0</v>
      </c>
      <c r="ET168" s="94">
        <f t="array" ref="ET168">IFERROR(INDEX($N3:$N17,MATCH(1,IF($L3:$L17&lt;=ET$165,IF($M3:$M17&gt;=ET$165,1)),0))*$B3/12,0)</f>
        <v>0</v>
      </c>
      <c r="EU168" s="94">
        <f t="array" ref="EU168">IFERROR(INDEX($N3:$N17,MATCH(1,IF($L3:$L17&lt;=EU$165,IF($M3:$M17&gt;=EU$165,1)),0))*$B3/12,0)</f>
        <v>0</v>
      </c>
      <c r="EV168" s="94">
        <f t="array" ref="EV168">IFERROR(INDEX($N3:$N17,MATCH(1,IF($L3:$L17&lt;=EV$165,IF($M3:$M17&gt;=EV$165,1)),0))*$B3/12,0)</f>
        <v>0</v>
      </c>
      <c r="EW168" s="94">
        <f t="array" ref="EW168">IFERROR(INDEX($N3:$N17,MATCH(1,IF($L3:$L17&lt;=EW$165,IF($M3:$M17&gt;=EW$165,1)),0))*$B3/12,0)</f>
        <v>0</v>
      </c>
      <c r="EX168" s="94">
        <f t="array" ref="EX168">IFERROR(INDEX($N3:$N17,MATCH(1,IF($L3:$L17&lt;=EX$165,IF($M3:$M17&gt;=EX$165,1)),0))*$B3/12,0)</f>
        <v>0</v>
      </c>
      <c r="EY168" s="94">
        <f t="array" ref="EY168">IFERROR(INDEX($N3:$N17,MATCH(1,IF($L3:$L17&lt;=EY$165,IF($M3:$M17&gt;=EY$165,1)),0))*$B3/12,0)</f>
        <v>0</v>
      </c>
      <c r="EZ168" s="94">
        <f t="array" ref="EZ168">IFERROR(INDEX($N3:$N17,MATCH(1,IF($L3:$L17&lt;=EZ$165,IF($M3:$M17&gt;=EZ$165,1)),0))*$B3/12,0)</f>
        <v>0</v>
      </c>
      <c r="FA168" s="94">
        <f t="array" ref="FA168">IFERROR(INDEX($N3:$N17,MATCH(1,IF($L3:$L17&lt;=FA$165,IF($M3:$M17&gt;=FA$165,1)),0))*$B3/12,0)</f>
        <v>0</v>
      </c>
      <c r="FB168" s="94">
        <f t="array" ref="FB168">IFERROR(INDEX($N3:$N17,MATCH(1,IF($L3:$L17&lt;=FB$165,IF($M3:$M17&gt;=FB$165,1)),0))*$B3/12,0)</f>
        <v>0</v>
      </c>
      <c r="FC168" s="94">
        <f t="array" ref="FC168">IFERROR(INDEX($N3:$N17,MATCH(1,IF($L3:$L17&lt;=FC$165,IF($M3:$M17&gt;=FC$165,1)),0))*$B3/12,0)</f>
        <v>0</v>
      </c>
      <c r="FD168" s="94">
        <f t="array" ref="FD168">IFERROR(INDEX($N3:$N17,MATCH(1,IF($L3:$L17&lt;=FD$165,IF($M3:$M17&gt;=FD$165,1)),0))*$B3/12,0)</f>
        <v>0</v>
      </c>
      <c r="FE168" s="94">
        <f t="array" ref="FE168">IFERROR(INDEX($N3:$N17,MATCH(1,IF($L3:$L17&lt;=FE$165,IF($M3:$M17&gt;=FE$165,1)),0))*$B3/12,0)</f>
        <v>0</v>
      </c>
      <c r="FF168" s="94">
        <f t="array" ref="FF168">IFERROR(INDEX($N3:$N17,MATCH(1,IF($L3:$L17&lt;=FF$165,IF($M3:$M17&gt;=FF$165,1)),0))*$B3/12,0)</f>
        <v>0</v>
      </c>
      <c r="FG168" s="94">
        <f t="array" ref="FG168">IFERROR(INDEX($N3:$N17,MATCH(1,IF($L3:$L17&lt;=FG$165,IF($M3:$M17&gt;=FG$165,1)),0))*$B3/12,0)</f>
        <v>0</v>
      </c>
      <c r="FH168" s="94">
        <f t="array" ref="FH168">IFERROR(INDEX($N3:$N17,MATCH(1,IF($L3:$L17&lt;=FH$165,IF($M3:$M17&gt;=FH$165,1)),0))*$B3/12,0)</f>
        <v>0</v>
      </c>
      <c r="FI168" s="94">
        <f t="array" ref="FI168">IFERROR(INDEX($N3:$N17,MATCH(1,IF($L3:$L17&lt;=FI$165,IF($M3:$M17&gt;=FI$165,1)),0))*$B3/12,0)</f>
        <v>0</v>
      </c>
      <c r="FJ168" s="94">
        <f t="array" ref="FJ168">IFERROR(INDEX($N3:$N17,MATCH(1,IF($L3:$L17&lt;=FJ$165,IF($M3:$M17&gt;=FJ$165,1)),0))*$B3/12,0)</f>
        <v>0</v>
      </c>
      <c r="FK168" s="94">
        <f t="array" ref="FK168">IFERROR(INDEX($N3:$N17,MATCH(1,IF($L3:$L17&lt;=FK$165,IF($M3:$M17&gt;=FK$165,1)),0))*$B3/12,0)</f>
        <v>0</v>
      </c>
      <c r="FL168" s="94">
        <f t="array" ref="FL168">IFERROR(INDEX($N3:$N17,MATCH(1,IF($L3:$L17&lt;=FL$165,IF($M3:$M17&gt;=FL$165,1)),0))*$B3/12,0)</f>
        <v>0</v>
      </c>
      <c r="FM168" s="94">
        <f t="array" ref="FM168">IFERROR(INDEX($N3:$N17,MATCH(1,IF($L3:$L17&lt;=FM$165,IF($M3:$M17&gt;=FM$165,1)),0))*$B3/12,0)</f>
        <v>0</v>
      </c>
      <c r="FN168" s="94">
        <f t="array" ref="FN168">IFERROR(INDEX($N3:$N17,MATCH(1,IF($L3:$L17&lt;=FN$165,IF($M3:$M17&gt;=FN$165,1)),0))*$B3/12,0)</f>
        <v>0</v>
      </c>
      <c r="FO168" s="94">
        <f t="array" ref="FO168">IFERROR(INDEX($N3:$N17,MATCH(1,IF($L3:$L17&lt;=FO$165,IF($M3:$M17&gt;=FO$165,1)),0))*$B3/12,0)</f>
        <v>0</v>
      </c>
      <c r="FP168" s="94">
        <f t="array" ref="FP168">IFERROR(INDEX($N3:$N17,MATCH(1,IF($L3:$L17&lt;=FP$165,IF($M3:$M17&gt;=FP$165,1)),0))*$B3/12,0)</f>
        <v>0</v>
      </c>
      <c r="FQ168" s="94">
        <f t="array" ref="FQ168">IFERROR(INDEX($N3:$N17,MATCH(1,IF($L3:$L17&lt;=FQ$165,IF($M3:$M17&gt;=FQ$165,1)),0))*$B3/12,0)</f>
        <v>0</v>
      </c>
      <c r="FR168" s="94">
        <f t="array" ref="FR168">IFERROR(INDEX($N3:$N17,MATCH(1,IF($L3:$L17&lt;=FR$165,IF($M3:$M17&gt;=FR$165,1)),0))*$B3/12,0)</f>
        <v>0</v>
      </c>
      <c r="FS168" s="94">
        <f t="array" ref="FS168">IFERROR(INDEX($N3:$N17,MATCH(1,IF($L3:$L17&lt;=FS$165,IF($M3:$M17&gt;=FS$165,1)),0))*$B3/12,0)</f>
        <v>0</v>
      </c>
      <c r="FT168" s="94">
        <f t="array" ref="FT168">IFERROR(INDEX($N3:$N17,MATCH(1,IF($L3:$L17&lt;=FT$165,IF($M3:$M17&gt;=FT$165,1)),0))*$B3/12,0)</f>
        <v>0</v>
      </c>
      <c r="FU168" s="94">
        <f t="array" ref="FU168">IFERROR(INDEX($N3:$N17,MATCH(1,IF($L3:$L17&lt;=FU$165,IF($M3:$M17&gt;=FU$165,1)),0))*$B3/12,0)</f>
        <v>0</v>
      </c>
      <c r="FV168" s="94">
        <f t="array" ref="FV168">IFERROR(INDEX($N3:$N17,MATCH(1,IF($L3:$L17&lt;=FV$165,IF($M3:$M17&gt;=FV$165,1)),0))*$B3/12,0)</f>
        <v>0</v>
      </c>
      <c r="FW168" s="94">
        <f t="array" ref="FW168">IFERROR(INDEX($N3:$N17,MATCH(1,IF($L3:$L17&lt;=FW$165,IF($M3:$M17&gt;=FW$165,1)),0))*$B3/12,0)</f>
        <v>0</v>
      </c>
      <c r="FX168" s="94">
        <f t="array" ref="FX168">IFERROR(INDEX($N3:$N17,MATCH(1,IF($L3:$L17&lt;=FX$165,IF($M3:$M17&gt;=FX$165,1)),0))*$B3/12,0)</f>
        <v>0</v>
      </c>
      <c r="FY168" s="94">
        <f t="array" ref="FY168">IFERROR(INDEX($N3:$N17,MATCH(1,IF($L3:$L17&lt;=FY$165,IF($M3:$M17&gt;=FY$165,1)),0))*$B3/12,0)</f>
        <v>0</v>
      </c>
      <c r="FZ168" s="94">
        <f t="array" ref="FZ168">IFERROR(INDEX($N3:$N17,MATCH(1,IF($L3:$L17&lt;=FZ$165,IF($M3:$M17&gt;=FZ$165,1)),0))*$B3/12,0)</f>
        <v>0</v>
      </c>
      <c r="GA168" s="94">
        <f t="array" ref="GA168">IFERROR(INDEX($N3:$N17,MATCH(1,IF($L3:$L17&lt;=GA$165,IF($M3:$M17&gt;=GA$165,1)),0))*$B3/12,0)</f>
        <v>0</v>
      </c>
      <c r="GB168" s="94">
        <f t="array" ref="GB168">IFERROR(INDEX($N3:$N17,MATCH(1,IF($L3:$L17&lt;=GB$165,IF($M3:$M17&gt;=GB$165,1)),0))*$B3/12,0)</f>
        <v>0</v>
      </c>
      <c r="GC168" s="94">
        <f t="array" ref="GC168">IFERROR(INDEX($N3:$N17,MATCH(1,IF($L3:$L17&lt;=GC$165,IF($M3:$M17&gt;=GC$165,1)),0))*$B3/12,0)</f>
        <v>0</v>
      </c>
      <c r="GD168" s="94">
        <f t="array" ref="GD168">IFERROR(INDEX($N3:$N17,MATCH(1,IF($L3:$L17&lt;=GD$165,IF($M3:$M17&gt;=GD$165,1)),0))*$B3/12,0)</f>
        <v>0</v>
      </c>
      <c r="GE168" s="94">
        <f t="array" ref="GE168">IFERROR(INDEX($N3:$N17,MATCH(1,IF($L3:$L17&lt;=GE$165,IF($M3:$M17&gt;=GE$165,1)),0))*$B3/12,0)</f>
        <v>0</v>
      </c>
      <c r="GF168" s="94">
        <f t="array" ref="GF168">IFERROR(INDEX($N3:$N17,MATCH(1,IF($L3:$L17&lt;=GF$165,IF($M3:$M17&gt;=GF$165,1)),0))*$B3/12,0)</f>
        <v>0</v>
      </c>
      <c r="GG168" s="94">
        <f t="array" ref="GG168">IFERROR(INDEX($N3:$N17,MATCH(1,IF($L3:$L17&lt;=GG$165,IF($M3:$M17&gt;=GG$165,1)),0))*$B3/12,0)</f>
        <v>0</v>
      </c>
      <c r="GH168" s="94">
        <f t="array" ref="GH168">IFERROR(INDEX($N3:$N17,MATCH(1,IF($L3:$L17&lt;=GH$165,IF($M3:$M17&gt;=GH$165,1)),0))*$B3/12,0)</f>
        <v>0</v>
      </c>
      <c r="GI168" s="94">
        <f t="array" ref="GI168">IFERROR(INDEX($N3:$N17,MATCH(1,IF($L3:$L17&lt;=GI$165,IF($M3:$M17&gt;=GI$165,1)),0))*$B3/12,0)</f>
        <v>0</v>
      </c>
      <c r="GJ168" s="94">
        <f t="array" ref="GJ168">IFERROR(INDEX($N3:$N17,MATCH(1,IF($L3:$L17&lt;=GJ$165,IF($M3:$M17&gt;=GJ$165,1)),0))*$B3/12,0)</f>
        <v>0</v>
      </c>
      <c r="GK168" s="94">
        <f t="array" ref="GK168">IFERROR(INDEX($N3:$N17,MATCH(1,IF($L3:$L17&lt;=GK$165,IF($M3:$M17&gt;=GK$165,1)),0))*$B3/12,0)</f>
        <v>0</v>
      </c>
      <c r="GL168" s="94">
        <f t="array" ref="GL168">IFERROR(INDEX($N3:$N17,MATCH(1,IF($L3:$L17&lt;=GL$165,IF($M3:$M17&gt;=GL$165,1)),0))*$B3/12,0)</f>
        <v>0</v>
      </c>
      <c r="GM168" s="94">
        <f t="array" ref="GM168">IFERROR(INDEX($N3:$N17,MATCH(1,IF($L3:$L17&lt;=GM$165,IF($M3:$M17&gt;=GM$165,1)),0))*$B3/12,0)</f>
        <v>0</v>
      </c>
      <c r="GN168" s="94">
        <f t="array" ref="GN168">IFERROR(INDEX($N3:$N17,MATCH(1,IF($L3:$L17&lt;=GN$165,IF($M3:$M17&gt;=GN$165,1)),0))*$B3/12,0)</f>
        <v>0</v>
      </c>
      <c r="GO168" s="94">
        <f t="array" ref="GO168">IFERROR(INDEX($N3:$N17,MATCH(1,IF($L3:$L17&lt;=GO$165,IF($M3:$M17&gt;=GO$165,1)),0))*$B3/12,0)</f>
        <v>0</v>
      </c>
      <c r="GP168" s="94">
        <f t="array" ref="GP168">IFERROR(INDEX($N3:$N17,MATCH(1,IF($L3:$L17&lt;=GP$165,IF($M3:$M17&gt;=GP$165,1)),0))*$B3/12,0)</f>
        <v>0</v>
      </c>
      <c r="GQ168" s="94">
        <f t="array" ref="GQ168">IFERROR(INDEX($N3:$N17,MATCH(1,IF($L3:$L17&lt;=GQ$165,IF($M3:$M17&gt;=GQ$165,1)),0))*$B3/12,0)</f>
        <v>0</v>
      </c>
      <c r="GR168" s="94">
        <f t="array" ref="GR168">IFERROR(INDEX($N3:$N17,MATCH(1,IF($L3:$L17&lt;=GR$165,IF($M3:$M17&gt;=GR$165,1)),0))*$B3/12,0)</f>
        <v>0</v>
      </c>
      <c r="GS168" s="94">
        <f t="array" ref="GS168">IFERROR(INDEX($N3:$N17,MATCH(1,IF($L3:$L17&lt;=GS$165,IF($M3:$M17&gt;=GS$165,1)),0))*$B3/12,0)</f>
        <v>0</v>
      </c>
      <c r="GT168" s="94">
        <f t="array" ref="GT168">IFERROR(INDEX($N3:$N17,MATCH(1,IF($L3:$L17&lt;=GT$165,IF($M3:$M17&gt;=GT$165,1)),0))*$B3/12,0)</f>
        <v>0</v>
      </c>
      <c r="GU168" s="94">
        <f t="array" ref="GU168">IFERROR(INDEX($N3:$N17,MATCH(1,IF($L3:$L17&lt;=GU$165,IF($M3:$M17&gt;=GU$165,1)),0))*$B3/12,0)</f>
        <v>0</v>
      </c>
      <c r="GV168" s="94">
        <f t="array" ref="GV168">IFERROR(INDEX($N3:$N17,MATCH(1,IF($L3:$L17&lt;=GV$165,IF($M3:$M17&gt;=GV$165,1)),0))*$B3/12,0)</f>
        <v>0</v>
      </c>
      <c r="GW168" s="94">
        <f t="array" ref="GW168">IFERROR(INDEX($N3:$N17,MATCH(1,IF($L3:$L17&lt;=GW$165,IF($M3:$M17&gt;=GW$165,1)),0))*$B3/12,0)</f>
        <v>0</v>
      </c>
      <c r="GX168" s="94">
        <f t="array" ref="GX168">IFERROR(INDEX($N3:$N17,MATCH(1,IF($L3:$L17&lt;=GX$165,IF($M3:$M17&gt;=GX$165,1)),0))*$B3/12,0)</f>
        <v>0</v>
      </c>
      <c r="GY168" s="94">
        <f t="array" ref="GY168">IFERROR(INDEX($N3:$N17,MATCH(1,IF($L3:$L17&lt;=GY$165,IF($M3:$M17&gt;=GY$165,1)),0))*$B3/12,0)</f>
        <v>0</v>
      </c>
      <c r="GZ168" s="94">
        <f t="array" ref="GZ168">IFERROR(INDEX($N3:$N17,MATCH(1,IF($L3:$L17&lt;=GZ$165,IF($M3:$M17&gt;=GZ$165,1)),0))*$B3/12,0)</f>
        <v>0</v>
      </c>
      <c r="HA168" s="94">
        <f t="array" ref="HA168">IFERROR(INDEX($N3:$N17,MATCH(1,IF($L3:$L17&lt;=HA$165,IF($M3:$M17&gt;=HA$165,1)),0))*$B3/12,0)</f>
        <v>0</v>
      </c>
      <c r="HB168" s="94">
        <f t="array" ref="HB168">IFERROR(INDEX($N3:$N17,MATCH(1,IF($L3:$L17&lt;=HB$165,IF($M3:$M17&gt;=HB$165,1)),0))*$B3/12,0)</f>
        <v>0</v>
      </c>
      <c r="HC168" s="94">
        <f t="array" ref="HC168">IFERROR(INDEX($N3:$N17,MATCH(1,IF($L3:$L17&lt;=HC$165,IF($M3:$M17&gt;=HC$165,1)),0))*$B3/12,0)</f>
        <v>0</v>
      </c>
      <c r="HD168" s="94">
        <f t="array" ref="HD168">IFERROR(INDEX($N3:$N17,MATCH(1,IF($L3:$L17&lt;=HD$165,IF($M3:$M17&gt;=HD$165,1)),0))*$B3/12,0)</f>
        <v>0</v>
      </c>
      <c r="HE168" s="94">
        <f t="array" ref="HE168">IFERROR(INDEX($N3:$N17,MATCH(1,IF($L3:$L17&lt;=HE$165,IF($M3:$M17&gt;=HE$165,1)),0))*$B3/12,0)</f>
        <v>0</v>
      </c>
      <c r="HF168" s="94">
        <f t="array" ref="HF168">IFERROR(INDEX($N3:$N17,MATCH(1,IF($L3:$L17&lt;=HF$165,IF($M3:$M17&gt;=HF$165,1)),0))*$B3/12,0)</f>
        <v>0</v>
      </c>
      <c r="HG168" s="94">
        <f t="array" ref="HG168">IFERROR(INDEX($N3:$N17,MATCH(1,IF($L3:$L17&lt;=HG$165,IF($M3:$M17&gt;=HG$165,1)),0))*$B3/12,0)</f>
        <v>0</v>
      </c>
      <c r="HH168" s="94">
        <f t="array" ref="HH168">IFERROR(INDEX($N3:$N17,MATCH(1,IF($L3:$L17&lt;=HH$165,IF($M3:$M17&gt;=HH$165,1)),0))*$B3/12,0)</f>
        <v>0</v>
      </c>
      <c r="HI168" s="94">
        <f t="array" ref="HI168">IFERROR(INDEX($N3:$N17,MATCH(1,IF($L3:$L17&lt;=HI$165,IF($M3:$M17&gt;=HI$165,1)),0))*$B3/12,0)</f>
        <v>0</v>
      </c>
      <c r="HJ168" s="94">
        <f t="array" ref="HJ168">IFERROR(INDEX($N3:$N17,MATCH(1,IF($L3:$L17&lt;=HJ$165,IF($M3:$M17&gt;=HJ$165,1)),0))*$B3/12,0)</f>
        <v>0</v>
      </c>
      <c r="HK168" s="94">
        <f t="array" ref="HK168">IFERROR(INDEX($N3:$N17,MATCH(1,IF($L3:$L17&lt;=HK$165,IF($M3:$M17&gt;=HK$165,1)),0))*$B3/12,0)</f>
        <v>0</v>
      </c>
      <c r="HL168" s="94">
        <f t="array" ref="HL168">IFERROR(INDEX($N3:$N17,MATCH(1,IF($L3:$L17&lt;=HL$165,IF($M3:$M17&gt;=HL$165,1)),0))*$B3/12,0)</f>
        <v>0</v>
      </c>
      <c r="HM168" s="94">
        <f t="array" ref="HM168">IFERROR(INDEX($N3:$N17,MATCH(1,IF($L3:$L17&lt;=HM$165,IF($M3:$M17&gt;=HM$165,1)),0))*$B3/12,0)</f>
        <v>0</v>
      </c>
      <c r="HN168" s="94">
        <f t="array" ref="HN168">IFERROR(INDEX($N3:$N17,MATCH(1,IF($L3:$L17&lt;=HN$165,IF($M3:$M17&gt;=HN$165,1)),0))*$B3/12,0)</f>
        <v>0</v>
      </c>
      <c r="HO168" s="94">
        <f t="array" ref="HO168">IFERROR(INDEX($N3:$N17,MATCH(1,IF($L3:$L17&lt;=HO$165,IF($M3:$M17&gt;=HO$165,1)),0))*$B3/12,0)</f>
        <v>0</v>
      </c>
      <c r="HP168" s="94">
        <f t="array" ref="HP168">IFERROR(INDEX($N3:$N17,MATCH(1,IF($L3:$L17&lt;=HP$165,IF($M3:$M17&gt;=HP$165,1)),0))*$B3/12,0)</f>
        <v>0</v>
      </c>
      <c r="HQ168" s="94">
        <f t="array" ref="HQ168">IFERROR(INDEX($N3:$N17,MATCH(1,IF($L3:$L17&lt;=HQ$165,IF($M3:$M17&gt;=HQ$165,1)),0))*$B3/12,0)</f>
        <v>0</v>
      </c>
      <c r="HR168" s="94">
        <f t="array" ref="HR168">IFERROR(INDEX($N3:$N17,MATCH(1,IF($L3:$L17&lt;=HR$165,IF($M3:$M17&gt;=HR$165,1)),0))*$B3/12,0)</f>
        <v>0</v>
      </c>
      <c r="HS168" s="94">
        <f t="array" ref="HS168">IFERROR(INDEX($N3:$N17,MATCH(1,IF($L3:$L17&lt;=HS$165,IF($M3:$M17&gt;=HS$165,1)),0))*$B3/12,0)</f>
        <v>0</v>
      </c>
      <c r="HT168" s="94">
        <f t="array" ref="HT168">IFERROR(INDEX($N3:$N17,MATCH(1,IF($L3:$L17&lt;=HT$165,IF($M3:$M17&gt;=HT$165,1)),0))*$B3/12,0)</f>
        <v>0</v>
      </c>
      <c r="HU168" s="94">
        <f t="array" ref="HU168">IFERROR(INDEX($N3:$N17,MATCH(1,IF($L3:$L17&lt;=HU$165,IF($M3:$M17&gt;=HU$165,1)),0))*$B3/12,0)</f>
        <v>0</v>
      </c>
      <c r="HV168" s="94">
        <f t="array" ref="HV168">IFERROR(INDEX($N3:$N17,MATCH(1,IF($L3:$L17&lt;=HV$165,IF($M3:$M17&gt;=HV$165,1)),0))*$B3/12,0)</f>
        <v>0</v>
      </c>
      <c r="HW168" s="94">
        <f t="array" ref="HW168">IFERROR(INDEX($N3:$N17,MATCH(1,IF($L3:$L17&lt;=HW$165,IF($M3:$M17&gt;=HW$165,1)),0))*$B3/12,0)</f>
        <v>0</v>
      </c>
      <c r="HX168" s="94">
        <f t="array" ref="HX168">IFERROR(INDEX($N3:$N17,MATCH(1,IF($L3:$L17&lt;=HX$165,IF($M3:$M17&gt;=HX$165,1)),0))*$B3/12,0)</f>
        <v>0</v>
      </c>
      <c r="HY168" s="94">
        <f t="array" ref="HY168">IFERROR(INDEX($N3:$N17,MATCH(1,IF($L3:$L17&lt;=HY$165,IF($M3:$M17&gt;=HY$165,1)),0))*$B3/12,0)</f>
        <v>0</v>
      </c>
      <c r="HZ168" s="94">
        <f t="array" ref="HZ168">IFERROR(INDEX($N3:$N17,MATCH(1,IF($L3:$L17&lt;=HZ$165,IF($M3:$M17&gt;=HZ$165,1)),0))*$B3/12,0)</f>
        <v>0</v>
      </c>
      <c r="IA168" s="94">
        <f t="array" ref="IA168">IFERROR(INDEX($N3:$N17,MATCH(1,IF($L3:$L17&lt;=IA$165,IF($M3:$M17&gt;=IA$165,1)),0))*$B3/12,0)</f>
        <v>0</v>
      </c>
      <c r="IB168" s="94">
        <f t="array" ref="IB168">IFERROR(INDEX($N3:$N17,MATCH(1,IF($L3:$L17&lt;=IB$165,IF($M3:$M17&gt;=IB$165,1)),0))*$B3/12,0)</f>
        <v>0</v>
      </c>
      <c r="IC168" s="94">
        <f t="array" ref="IC168">IFERROR(INDEX($N3:$N17,MATCH(1,IF($L3:$L17&lt;=IC$165,IF($M3:$M17&gt;=IC$165,1)),0))*$B3/12,0)</f>
        <v>0</v>
      </c>
      <c r="ID168" s="94">
        <f t="array" ref="ID168">IFERROR(INDEX($N3:$N17,MATCH(1,IF($L3:$L17&lt;=ID$165,IF($M3:$M17&gt;=ID$165,1)),0))*$B3/12,0)</f>
        <v>0</v>
      </c>
      <c r="IE168" s="94">
        <f t="array" ref="IE168">IFERROR(INDEX($N3:$N17,MATCH(1,IF($L3:$L17&lt;=IE$165,IF($M3:$M17&gt;=IE$165,1)),0))*$B3/12,0)</f>
        <v>0</v>
      </c>
      <c r="IF168" s="94">
        <f t="array" ref="IF168">IFERROR(INDEX($N3:$N17,MATCH(1,IF($L3:$L17&lt;=IF$165,IF($M3:$M17&gt;=IF$165,1)),0))*$B3/12,0)</f>
        <v>0</v>
      </c>
      <c r="IG168" s="94">
        <f t="array" ref="IG168">IFERROR(INDEX($N3:$N17,MATCH(1,IF($L3:$L17&lt;=IG$165,IF($M3:$M17&gt;=IG$165,1)),0))*$B3/12,0)</f>
        <v>0</v>
      </c>
      <c r="IH168" s="94">
        <f t="array" ref="IH168">IFERROR(INDEX($N3:$N17,MATCH(1,IF($L3:$L17&lt;=IH$165,IF($M3:$M17&gt;=IH$165,1)),0))*$B3/12,0)</f>
        <v>0</v>
      </c>
      <c r="II168" s="94">
        <f t="array" ref="II168">IFERROR(INDEX($N3:$N17,MATCH(1,IF($L3:$L17&lt;=II$165,IF($M3:$M17&gt;=II$165,1)),0))*$B3/12,0)</f>
        <v>0</v>
      </c>
      <c r="IJ168" s="94">
        <f t="array" ref="IJ168">IFERROR(INDEX($N3:$N17,MATCH(1,IF($L3:$L17&lt;=IJ$165,IF($M3:$M17&gt;=IJ$165,1)),0))*$B3/12,0)</f>
        <v>0</v>
      </c>
      <c r="IK168" s="94">
        <f t="array" ref="IK168">IFERROR(INDEX($N3:$N17,MATCH(1,IF($L3:$L17&lt;=IK$165,IF($M3:$M17&gt;=IK$165,1)),0))*$B3/12,0)</f>
        <v>0</v>
      </c>
      <c r="IL168" s="94">
        <f t="array" ref="IL168">IFERROR(INDEX($N3:$N17,MATCH(1,IF($L3:$L17&lt;=IL$165,IF($M3:$M17&gt;=IL$165,1)),0))*$B3/12,0)</f>
        <v>0</v>
      </c>
      <c r="IM168" s="94">
        <f t="array" ref="IM168">IFERROR(INDEX($N3:$N17,MATCH(1,IF($L3:$L17&lt;=IM$165,IF($M3:$M17&gt;=IM$165,1)),0))*$B3/12,0)</f>
        <v>0</v>
      </c>
      <c r="IN168" s="94">
        <f t="array" ref="IN168">IFERROR(INDEX($N3:$N17,MATCH(1,IF($L3:$L17&lt;=IN$165,IF($M3:$M17&gt;=IN$165,1)),0))*$B3/12,0)</f>
        <v>0</v>
      </c>
      <c r="IO168" s="94">
        <f t="array" ref="IO168">IFERROR(INDEX($N3:$N17,MATCH(1,IF($L3:$L17&lt;=IO$165,IF($M3:$M17&gt;=IO$165,1)),0))*$B3/12,0)</f>
        <v>0</v>
      </c>
      <c r="IP168" s="94">
        <f t="array" ref="IP168">IFERROR(INDEX($N3:$N17,MATCH(1,IF($L3:$L17&lt;=IP$165,IF($M3:$M17&gt;=IP$165,1)),0))*$B3/12,0)</f>
        <v>0</v>
      </c>
      <c r="IQ168" s="94">
        <f t="array" ref="IQ168">IFERROR(INDEX($N3:$N17,MATCH(1,IF($L3:$L17&lt;=IQ$165,IF($M3:$M17&gt;=IQ$165,1)),0))*$B3/12,0)</f>
        <v>0</v>
      </c>
      <c r="IR168" s="94">
        <f t="array" ref="IR168">IFERROR(INDEX($N3:$N17,MATCH(1,IF($L3:$L17&lt;=IR$165,IF($M3:$M17&gt;=IR$165,1)),0))*$B3/12,0)</f>
        <v>0</v>
      </c>
      <c r="IS168" s="94">
        <f t="array" ref="IS168">IFERROR(INDEX($N3:$N17,MATCH(1,IF($L3:$L17&lt;=IS$165,IF($M3:$M17&gt;=IS$165,1)),0))*$B3/12,0)</f>
        <v>0</v>
      </c>
      <c r="IT168" s="94">
        <f t="array" ref="IT168">IFERROR(INDEX($N3:$N17,MATCH(1,IF($L3:$L17&lt;=IT$165,IF($M3:$M17&gt;=IT$165,1)),0))*$B3/12,0)</f>
        <v>0</v>
      </c>
      <c r="IU168" s="94">
        <f t="array" ref="IU168">IFERROR(INDEX($N3:$N17,MATCH(1,IF($L3:$L17&lt;=IU$165,IF($M3:$M17&gt;=IU$165,1)),0))*$B3/12,0)</f>
        <v>0</v>
      </c>
      <c r="IV168" s="94">
        <f t="array" ref="IV168">IFERROR(INDEX($N3:$N17,MATCH(1,IF($L3:$L17&lt;=IV$165,IF($M3:$M17&gt;=IV$165,1)),0))*$B3/12,0)</f>
        <v>0</v>
      </c>
      <c r="IW168" s="94">
        <f t="array" ref="IW168">IFERROR(INDEX($N3:$N17,MATCH(1,IF($L3:$L17&lt;=IW$165,IF($M3:$M17&gt;=IW$165,1)),0))*$B3/12,0)</f>
        <v>0</v>
      </c>
      <c r="IX168" s="94">
        <f t="array" ref="IX168">IFERROR(INDEX($N3:$N17,MATCH(1,IF($L3:$L17&lt;=IX$165,IF($M3:$M17&gt;=IX$165,1)),0))*$B3/12,0)</f>
        <v>0</v>
      </c>
      <c r="IY168" s="94">
        <f t="array" ref="IY168">IFERROR(INDEX($N3:$N17,MATCH(1,IF($L3:$L17&lt;=IY$165,IF($M3:$M17&gt;=IY$165,1)),0))*$B3/12,0)</f>
        <v>0</v>
      </c>
      <c r="IZ168" s="94">
        <f t="array" ref="IZ168">IFERROR(INDEX($N3:$N17,MATCH(1,IF($L3:$L17&lt;=IZ$165,IF($M3:$M17&gt;=IZ$165,1)),0))*$B3/12,0)</f>
        <v>0</v>
      </c>
      <c r="JA168" s="94">
        <f t="array" ref="JA168">IFERROR(INDEX($N3:$N17,MATCH(1,IF($L3:$L17&lt;=JA$165,IF($M3:$M17&gt;=JA$165,1)),0))*$B3/12,0)</f>
        <v>0</v>
      </c>
      <c r="JB168" s="94">
        <f t="array" ref="JB168">IFERROR(INDEX($N3:$N17,MATCH(1,IF($L3:$L17&lt;=JB$165,IF($M3:$M17&gt;=JB$165,1)),0))*$B3/12,0)</f>
        <v>0</v>
      </c>
      <c r="JC168" s="94">
        <f t="array" ref="JC168">IFERROR(INDEX($N3:$N17,MATCH(1,IF($L3:$L17&lt;=JC$165,IF($M3:$M17&gt;=JC$165,1)),0))*$B3/12,0)</f>
        <v>0</v>
      </c>
      <c r="JD168" s="94">
        <f t="array" ref="JD168">IFERROR(INDEX($N3:$N17,MATCH(1,IF($L3:$L17&lt;=JD$165,IF($M3:$M17&gt;=JD$165,1)),0))*$B3/12,0)</f>
        <v>0</v>
      </c>
      <c r="JE168" s="94">
        <f t="array" ref="JE168">IFERROR(INDEX($N3:$N17,MATCH(1,IF($L3:$L17&lt;=JE$165,IF($M3:$M17&gt;=JE$165,1)),0))*$B3/12,0)</f>
        <v>0</v>
      </c>
      <c r="JF168" s="94">
        <f t="array" ref="JF168">IFERROR(INDEX($N3:$N17,MATCH(1,IF($L3:$L17&lt;=JF$165,IF($M3:$M17&gt;=JF$165,1)),0))*$B3/12,0)</f>
        <v>0</v>
      </c>
      <c r="JG168" s="94">
        <f t="array" ref="JG168">IFERROR(INDEX($N3:$N17,MATCH(1,IF($L3:$L17&lt;=JG$165,IF($M3:$M17&gt;=JG$165,1)),0))*$B3/12,0)</f>
        <v>0</v>
      </c>
      <c r="JH168" s="94">
        <f t="array" ref="JH168">IFERROR(INDEX($N3:$N17,MATCH(1,IF($L3:$L17&lt;=JH$165,IF($M3:$M17&gt;=JH$165,1)),0))*$B3/12,0)</f>
        <v>0</v>
      </c>
      <c r="JI168" s="94">
        <f t="array" ref="JI168">IFERROR(INDEX($N3:$N17,MATCH(1,IF($L3:$L17&lt;=JI$165,IF($M3:$M17&gt;=JI$165,1)),0))*$B3/12,0)</f>
        <v>0</v>
      </c>
      <c r="JJ168" s="94">
        <f t="array" ref="JJ168">IFERROR(INDEX($N3:$N17,MATCH(1,IF($L3:$L17&lt;=JJ$165,IF($M3:$M17&gt;=JJ$165,1)),0))*$B3/12,0)</f>
        <v>0</v>
      </c>
      <c r="JK168" s="94">
        <f t="array" ref="JK168">IFERROR(INDEX($N3:$N17,MATCH(1,IF($L3:$L17&lt;=JK$165,IF($M3:$M17&gt;=JK$165,1)),0))*$B3/12,0)</f>
        <v>0</v>
      </c>
      <c r="JL168" s="94">
        <f t="array" ref="JL168">IFERROR(INDEX($N3:$N17,MATCH(1,IF($L3:$L17&lt;=JL$165,IF($M3:$M17&gt;=JL$165,1)),0))*$B3/12,0)</f>
        <v>0</v>
      </c>
      <c r="JM168" s="94">
        <f t="array" ref="JM168">IFERROR(INDEX($N3:$N17,MATCH(1,IF($L3:$L17&lt;=JM$165,IF($M3:$M17&gt;=JM$165,1)),0))*$B3/12,0)</f>
        <v>0</v>
      </c>
      <c r="JN168" s="94">
        <f t="array" ref="JN168">IFERROR(INDEX($N3:$N17,MATCH(1,IF($L3:$L17&lt;=JN$165,IF($M3:$M17&gt;=JN$165,1)),0))*$B3/12,0)</f>
        <v>0</v>
      </c>
      <c r="JO168" s="94">
        <f t="array" ref="JO168">IFERROR(INDEX($N3:$N17,MATCH(1,IF($L3:$L17&lt;=JO$165,IF($M3:$M17&gt;=JO$165,1)),0))*$B3/12,0)</f>
        <v>0</v>
      </c>
      <c r="JP168" s="94">
        <f t="array" ref="JP168">IFERROR(INDEX($N3:$N17,MATCH(1,IF($L3:$L17&lt;=JP$165,IF($M3:$M17&gt;=JP$165,1)),0))*$B3/12,0)</f>
        <v>0</v>
      </c>
      <c r="JQ168" s="94">
        <f t="array" ref="JQ168">IFERROR(INDEX($N3:$N17,MATCH(1,IF($L3:$L17&lt;=JQ$165,IF($M3:$M17&gt;=JQ$165,1)),0))*$B3/12,0)</f>
        <v>0</v>
      </c>
      <c r="JR168" s="94">
        <f t="array" ref="JR168">IFERROR(INDEX($N3:$N17,MATCH(1,IF($L3:$L17&lt;=JR$165,IF($M3:$M17&gt;=JR$165,1)),0))*$B3/12,0)</f>
        <v>0</v>
      </c>
      <c r="JS168" s="94">
        <f t="array" ref="JS168">IFERROR(INDEX($N3:$N17,MATCH(1,IF($L3:$L17&lt;=JS$165,IF($M3:$M17&gt;=JS$165,1)),0))*$B3/12,0)</f>
        <v>0</v>
      </c>
      <c r="JT168" s="94">
        <f t="array" ref="JT168">IFERROR(INDEX($N3:$N17,MATCH(1,IF($L3:$L17&lt;=JT$165,IF($M3:$M17&gt;=JT$165,1)),0))*$B3/12,0)</f>
        <v>0</v>
      </c>
      <c r="JU168" s="94">
        <f t="array" ref="JU168">IFERROR(INDEX($N3:$N17,MATCH(1,IF($L3:$L17&lt;=JU$165,IF($M3:$M17&gt;=JU$165,1)),0))*$B3/12,0)</f>
        <v>0</v>
      </c>
      <c r="JV168" s="94">
        <f t="array" ref="JV168">IFERROR(INDEX($N3:$N17,MATCH(1,IF($L3:$L17&lt;=JV$165,IF($M3:$M17&gt;=JV$165,1)),0))*$B3/12,0)</f>
        <v>0</v>
      </c>
      <c r="JW168" s="94">
        <f t="array" ref="JW168">IFERROR(INDEX($N3:$N17,MATCH(1,IF($L3:$L17&lt;=JW$165,IF($M3:$M17&gt;=JW$165,1)),0))*$B3/12,0)</f>
        <v>0</v>
      </c>
      <c r="JX168" s="94">
        <f t="array" ref="JX168">IFERROR(INDEX($N3:$N17,MATCH(1,IF($L3:$L17&lt;=JX$165,IF($M3:$M17&gt;=JX$165,1)),0))*$B3/12,0)</f>
        <v>0</v>
      </c>
      <c r="JY168" s="94">
        <f t="array" ref="JY168">IFERROR(INDEX($N3:$N17,MATCH(1,IF($L3:$L17&lt;=JY$165,IF($M3:$M17&gt;=JY$165,1)),0))*$B3/12,0)</f>
        <v>0</v>
      </c>
      <c r="JZ168" s="94">
        <f t="array" ref="JZ168">IFERROR(INDEX($N3:$N17,MATCH(1,IF($L3:$L17&lt;=JZ$165,IF($M3:$M17&gt;=JZ$165,1)),0))*$B3/12,0)</f>
        <v>0</v>
      </c>
      <c r="KA168" s="94">
        <f t="array" ref="KA168">IFERROR(INDEX($N3:$N17,MATCH(1,IF($L3:$L17&lt;=KA$165,IF($M3:$M17&gt;=KA$165,1)),0))*$B3/12,0)</f>
        <v>0</v>
      </c>
      <c r="KB168" s="94">
        <f t="array" ref="KB168">IFERROR(INDEX($N3:$N17,MATCH(1,IF($L3:$L17&lt;=KB$165,IF($M3:$M17&gt;=KB$165,1)),0))*$B3/12,0)</f>
        <v>0</v>
      </c>
      <c r="KC168" s="94">
        <f t="array" ref="KC168">IFERROR(INDEX($N3:$N17,MATCH(1,IF($L3:$L17&lt;=KC$165,IF($M3:$M17&gt;=KC$165,1)),0))*$B3/12,0)</f>
        <v>0</v>
      </c>
      <c r="KD168" s="94">
        <f t="array" ref="KD168">IFERROR(INDEX($N3:$N17,MATCH(1,IF($L3:$L17&lt;=KD$165,IF($M3:$M17&gt;=KD$165,1)),0))*$B3/12,0)</f>
        <v>0</v>
      </c>
      <c r="KE168" s="94">
        <f t="array" ref="KE168">IFERROR(INDEX($N3:$N17,MATCH(1,IF($L3:$L17&lt;=KE$165,IF($M3:$M17&gt;=KE$165,1)),0))*$B3/12,0)</f>
        <v>0</v>
      </c>
      <c r="KF168" s="94">
        <f t="array" ref="KF168">IFERROR(INDEX($N3:$N17,MATCH(1,IF($L3:$L17&lt;=KF$165,IF($M3:$M17&gt;=KF$165,1)),0))*$B3/12,0)</f>
        <v>0</v>
      </c>
      <c r="KG168" s="94">
        <f t="array" ref="KG168">IFERROR(INDEX($N3:$N17,MATCH(1,IF($L3:$L17&lt;=KG$165,IF($M3:$M17&gt;=KG$165,1)),0))*$B3/12,0)</f>
        <v>0</v>
      </c>
      <c r="KH168" s="94">
        <f t="array" ref="KH168">IFERROR(INDEX($N3:$N17,MATCH(1,IF($L3:$L17&lt;=KH$165,IF($M3:$M17&gt;=KH$165,1)),0))*$B3/12,0)</f>
        <v>0</v>
      </c>
      <c r="KI168" s="94">
        <f t="array" ref="KI168">IFERROR(INDEX($N3:$N17,MATCH(1,IF($L3:$L17&lt;=KI$165,IF($M3:$M17&gt;=KI$165,1)),0))*$B3/12,0)</f>
        <v>0</v>
      </c>
      <c r="KJ168" s="94">
        <f t="array" ref="KJ168">IFERROR(INDEX($N3:$N17,MATCH(1,IF($L3:$L17&lt;=KJ$165,IF($M3:$M17&gt;=KJ$165,1)),0))*$B3/12,0)</f>
        <v>0</v>
      </c>
      <c r="KK168" s="94">
        <f t="array" ref="KK168">IFERROR(INDEX($N3:$N17,MATCH(1,IF($L3:$L17&lt;=KK$165,IF($M3:$M17&gt;=KK$165,1)),0))*$B3/12,0)</f>
        <v>0</v>
      </c>
      <c r="KL168" s="94">
        <f t="array" ref="KL168">IFERROR(INDEX($N3:$N17,MATCH(1,IF($L3:$L17&lt;=KL$165,IF($M3:$M17&gt;=KL$165,1)),0))*$B3/12,0)</f>
        <v>0</v>
      </c>
      <c r="KM168" s="94">
        <f t="array" ref="KM168">IFERROR(INDEX($N3:$N17,MATCH(1,IF($L3:$L17&lt;=KM$165,IF($M3:$M17&gt;=KM$165,1)),0))*$B3/12,0)</f>
        <v>0</v>
      </c>
      <c r="KN168" s="94">
        <f t="array" ref="KN168">IFERROR(INDEX($N3:$N17,MATCH(1,IF($L3:$L17&lt;=KN$165,IF($M3:$M17&gt;=KN$165,1)),0))*$B3/12,0)</f>
        <v>0</v>
      </c>
      <c r="KO168" s="94">
        <f t="array" ref="KO168">IFERROR(INDEX($N3:$N17,MATCH(1,IF($L3:$L17&lt;=KO$165,IF($M3:$M17&gt;=KO$165,1)),0))*$B3/12,0)</f>
        <v>0</v>
      </c>
      <c r="KP168" s="94">
        <f t="array" ref="KP168">IFERROR(INDEX($N3:$N17,MATCH(1,IF($L3:$L17&lt;=KP$165,IF($M3:$M17&gt;=KP$165,1)),0))*$B3/12,0)</f>
        <v>0</v>
      </c>
      <c r="KQ168" s="94">
        <f t="array" ref="KQ168">IFERROR(INDEX($N3:$N17,MATCH(1,IF($L3:$L17&lt;=KQ$165,IF($M3:$M17&gt;=KQ$165,1)),0))*$B3/12,0)</f>
        <v>0</v>
      </c>
      <c r="KR168" s="94">
        <f t="array" ref="KR168">IFERROR(INDEX($N3:$N17,MATCH(1,IF($L3:$L17&lt;=KR$165,IF($M3:$M17&gt;=KR$165,1)),0))*$B3/12,0)</f>
        <v>0</v>
      </c>
      <c r="KS168" s="94">
        <f t="array" ref="KS168">IFERROR(INDEX($N3:$N17,MATCH(1,IF($L3:$L17&lt;=KS$165,IF($M3:$M17&gt;=KS$165,1)),0))*$B3/12,0)</f>
        <v>0</v>
      </c>
      <c r="KT168" s="94">
        <f t="array" ref="KT168">IFERROR(INDEX($N3:$N17,MATCH(1,IF($L3:$L17&lt;=KT$165,IF($M3:$M17&gt;=KT$165,1)),0))*$B3/12,0)</f>
        <v>0</v>
      </c>
      <c r="KU168" s="94">
        <f t="array" ref="KU168">IFERROR(INDEX($N3:$N17,MATCH(1,IF($L3:$L17&lt;=KU$165,IF($M3:$M17&gt;=KU$165,1)),0))*$B3/12,0)</f>
        <v>0</v>
      </c>
      <c r="KV168" s="94">
        <f t="array" ref="KV168">IFERROR(INDEX($N3:$N17,MATCH(1,IF($L3:$L17&lt;=KV$165,IF($M3:$M17&gt;=KV$165,1)),0))*$B3/12,0)</f>
        <v>0</v>
      </c>
      <c r="KW168" s="94">
        <f t="array" ref="KW168">IFERROR(INDEX($N3:$N17,MATCH(1,IF($L3:$L17&lt;=KW$165,IF($M3:$M17&gt;=KW$165,1)),0))*$B3/12,0)</f>
        <v>0</v>
      </c>
      <c r="KX168" s="94">
        <f t="array" ref="KX168">IFERROR(INDEX($N3:$N17,MATCH(1,IF($L3:$L17&lt;=KX$165,IF($M3:$M17&gt;=KX$165,1)),0))*$B3/12,0)</f>
        <v>0</v>
      </c>
      <c r="KY168" s="94">
        <f t="array" ref="KY168">IFERROR(INDEX($N3:$N17,MATCH(1,IF($L3:$L17&lt;=KY$165,IF($M3:$M17&gt;=KY$165,1)),0))*$B3/12,0)</f>
        <v>0</v>
      </c>
      <c r="KZ168" s="94">
        <f t="array" ref="KZ168">IFERROR(INDEX($N3:$N17,MATCH(1,IF($L3:$L17&lt;=KZ$165,IF($M3:$M17&gt;=KZ$165,1)),0))*$B3/12,0)</f>
        <v>0</v>
      </c>
      <c r="LA168" s="94">
        <f t="array" ref="LA168">IFERROR(INDEX($N3:$N17,MATCH(1,IF($L3:$L17&lt;=LA$165,IF($M3:$M17&gt;=LA$165,1)),0))*$B3/12,0)</f>
        <v>0</v>
      </c>
      <c r="LB168" s="94">
        <f t="array" ref="LB168">IFERROR(INDEX($N3:$N17,MATCH(1,IF($L3:$L17&lt;=LB$165,IF($M3:$M17&gt;=LB$165,1)),0))*$B3/12,0)</f>
        <v>0</v>
      </c>
      <c r="LC168" s="94">
        <f t="array" ref="LC168">IFERROR(INDEX($N3:$N17,MATCH(1,IF($L3:$L17&lt;=LC$165,IF($M3:$M17&gt;=LC$165,1)),0))*$B3/12,0)</f>
        <v>0</v>
      </c>
      <c r="LD168" s="94">
        <f t="array" ref="LD168">IFERROR(INDEX($N3:$N17,MATCH(1,IF($L3:$L17&lt;=LD$165,IF($M3:$M17&gt;=LD$165,1)),0))*$B3/12,0)</f>
        <v>0</v>
      </c>
      <c r="LE168" s="94">
        <f t="array" ref="LE168">IFERROR(INDEX($N3:$N17,MATCH(1,IF($L3:$L17&lt;=LE$165,IF($M3:$M17&gt;=LE$165,1)),0))*$B3/12,0)</f>
        <v>0</v>
      </c>
      <c r="LF168" s="94">
        <f t="array" ref="LF168">IFERROR(INDEX($N3:$N17,MATCH(1,IF($L3:$L17&lt;=LF$165,IF($M3:$M17&gt;=LF$165,1)),0))*$B3/12,0)</f>
        <v>0</v>
      </c>
      <c r="LG168" s="94">
        <f t="array" ref="LG168">IFERROR(INDEX($N3:$N17,MATCH(1,IF($L3:$L17&lt;=LG$165,IF($M3:$M17&gt;=LG$165,1)),0))*$B3/12,0)</f>
        <v>0</v>
      </c>
      <c r="LH168" s="94">
        <f t="array" ref="LH168">IFERROR(INDEX($N3:$N17,MATCH(1,IF($L3:$L17&lt;=LH$165,IF($M3:$M17&gt;=LH$165,1)),0))*$B3/12,0)</f>
        <v>0</v>
      </c>
      <c r="LI168" s="94">
        <f t="array" ref="LI168">IFERROR(INDEX($N3:$N17,MATCH(1,IF($L3:$L17&lt;=LI$165,IF($M3:$M17&gt;=LI$165,1)),0))*$B3/12,0)</f>
        <v>0</v>
      </c>
      <c r="LJ168" s="94">
        <f t="array" ref="LJ168">IFERROR(INDEX($N3:$N17,MATCH(1,IF($L3:$L17&lt;=LJ$165,IF($M3:$M17&gt;=LJ$165,1)),0))*$B3/12,0)</f>
        <v>0</v>
      </c>
      <c r="LK168" s="94">
        <f t="array" ref="LK168">IFERROR(INDEX($N3:$N17,MATCH(1,IF($L3:$L17&lt;=LK$165,IF($M3:$M17&gt;=LK$165,1)),0))*$B3/12,0)</f>
        <v>0</v>
      </c>
      <c r="LL168" s="94">
        <f t="array" ref="LL168">IFERROR(INDEX($N3:$N17,MATCH(1,IF($L3:$L17&lt;=LL$165,IF($M3:$M17&gt;=LL$165,1)),0))*$B3/12,0)</f>
        <v>0</v>
      </c>
      <c r="LM168" s="94">
        <f t="array" ref="LM168">IFERROR(INDEX($N3:$N17,MATCH(1,IF($L3:$L17&lt;=LM$165,IF($M3:$M17&gt;=LM$165,1)),0))*$B3/12,0)</f>
        <v>0</v>
      </c>
      <c r="LN168" s="94">
        <f t="array" ref="LN168">IFERROR(INDEX($N3:$N17,MATCH(1,IF($L3:$L17&lt;=LN$165,IF($M3:$M17&gt;=LN$165,1)),0))*$B3/12,0)</f>
        <v>0</v>
      </c>
      <c r="LO168" s="94">
        <f t="array" ref="LO168">IFERROR(INDEX($N3:$N17,MATCH(1,IF($L3:$L17&lt;=LO$165,IF($M3:$M17&gt;=LO$165,1)),0))*$B3/12,0)</f>
        <v>0</v>
      </c>
      <c r="LP168" s="94">
        <f t="array" ref="LP168">IFERROR(INDEX($N3:$N17,MATCH(1,IF($L3:$L17&lt;=LP$165,IF($M3:$M17&gt;=LP$165,1)),0))*$B3/12,0)</f>
        <v>0</v>
      </c>
      <c r="LQ168" s="94">
        <f t="array" ref="LQ168">IFERROR(INDEX($N3:$N17,MATCH(1,IF($L3:$L17&lt;=LQ$165,IF($M3:$M17&gt;=LQ$165,1)),0))*$B3/12,0)</f>
        <v>0</v>
      </c>
      <c r="LR168" s="94">
        <f t="array" ref="LR168">IFERROR(INDEX($N3:$N17,MATCH(1,IF($L3:$L17&lt;=LR$165,IF($M3:$M17&gt;=LR$165,1)),0))*$B3/12,0)</f>
        <v>0</v>
      </c>
      <c r="LS168" s="94">
        <f t="array" ref="LS168">IFERROR(INDEX($N3:$N17,MATCH(1,IF($L3:$L17&lt;=LS$165,IF($M3:$M17&gt;=LS$165,1)),0))*$B3/12,0)</f>
        <v>0</v>
      </c>
      <c r="LT168" s="94">
        <f t="array" ref="LT168">IFERROR(INDEX($N3:$N17,MATCH(1,IF($L3:$L17&lt;=LT$165,IF($M3:$M17&gt;=LT$165,1)),0))*$B3/12,0)</f>
        <v>0</v>
      </c>
      <c r="LU168" s="94">
        <f t="array" ref="LU168">IFERROR(INDEX($N3:$N17,MATCH(1,IF($L3:$L17&lt;=LU$165,IF($M3:$M17&gt;=LU$165,1)),0))*$B3/12,0)</f>
        <v>0</v>
      </c>
      <c r="LV168" s="94">
        <f t="array" ref="LV168">IFERROR(INDEX($N3:$N17,MATCH(1,IF($L3:$L17&lt;=LV$165,IF($M3:$M17&gt;=LV$165,1)),0))*$B3/12,0)</f>
        <v>0</v>
      </c>
      <c r="LW168" s="94">
        <f t="array" ref="LW168">IFERROR(INDEX($N3:$N17,MATCH(1,IF($L3:$L17&lt;=LW$165,IF($M3:$M17&gt;=LW$165,1)),0))*$B3/12,0)</f>
        <v>0</v>
      </c>
      <c r="LX168" s="94">
        <f t="array" ref="LX168">IFERROR(INDEX($N3:$N17,MATCH(1,IF($L3:$L17&lt;=LX$165,IF($M3:$M17&gt;=LX$165,1)),0))*$B3/12,0)</f>
        <v>0</v>
      </c>
      <c r="LY168" s="94">
        <f t="array" ref="LY168">IFERROR(INDEX($N3:$N17,MATCH(1,IF($L3:$L17&lt;=LY$165,IF($M3:$M17&gt;=LY$165,1)),0))*$B3/12,0)</f>
        <v>0</v>
      </c>
      <c r="LZ168" s="94">
        <f t="array" ref="LZ168">IFERROR(INDEX($N3:$N17,MATCH(1,IF($L3:$L17&lt;=LZ$165,IF($M3:$M17&gt;=LZ$165,1)),0))*$B3/12,0)</f>
        <v>0</v>
      </c>
      <c r="MA168" s="94">
        <f t="array" ref="MA168">IFERROR(INDEX($N3:$N17,MATCH(1,IF($L3:$L17&lt;=MA$165,IF($M3:$M17&gt;=MA$165,1)),0))*$B3/12,0)</f>
        <v>0</v>
      </c>
      <c r="MB168" s="94">
        <f t="array" ref="MB168">IFERROR(INDEX($N3:$N17,MATCH(1,IF($L3:$L17&lt;=MB$165,IF($M3:$M17&gt;=MB$165,1)),0))*$B3/12,0)</f>
        <v>0</v>
      </c>
      <c r="MC168" s="94">
        <f t="array" ref="MC168">IFERROR(INDEX($N3:$N17,MATCH(1,IF($L3:$L17&lt;=MC$165,IF($M3:$M17&gt;=MC$165,1)),0))*$B3/12,0)</f>
        <v>0</v>
      </c>
      <c r="MD168" s="94">
        <f t="array" ref="MD168">IFERROR(INDEX($N3:$N17,MATCH(1,IF($L3:$L17&lt;=MD$165,IF($M3:$M17&gt;=MD$165,1)),0))*$B3/12,0)</f>
        <v>0</v>
      </c>
      <c r="ME168" s="94">
        <f t="array" ref="ME168">IFERROR(INDEX($N3:$N17,MATCH(1,IF($L3:$L17&lt;=ME$165,IF($M3:$M17&gt;=ME$165,1)),0))*$B3/12,0)</f>
        <v>0</v>
      </c>
      <c r="MF168" s="94">
        <f t="array" ref="MF168">IFERROR(INDEX($N3:$N17,MATCH(1,IF($L3:$L17&lt;=MF$165,IF($M3:$M17&gt;=MF$165,1)),0))*$B3/12,0)</f>
        <v>0</v>
      </c>
      <c r="MG168" s="94">
        <f t="array" ref="MG168">IFERROR(INDEX($N3:$N17,MATCH(1,IF($L3:$L17&lt;=MG$165,IF($M3:$M17&gt;=MG$165,1)),0))*$B3/12,0)</f>
        <v>0</v>
      </c>
      <c r="MH168" s="94">
        <f t="array" ref="MH168">IFERROR(INDEX($N3:$N17,MATCH(1,IF($L3:$L17&lt;=MH$165,IF($M3:$M17&gt;=MH$165,1)),0))*$B3/12,0)</f>
        <v>0</v>
      </c>
      <c r="MI168" s="94">
        <f t="array" ref="MI168">IFERROR(INDEX($N3:$N17,MATCH(1,IF($L3:$L17&lt;=MI$165,IF($M3:$M17&gt;=MI$165,1)),0))*$B3/12,0)</f>
        <v>0</v>
      </c>
      <c r="MJ168" s="94">
        <f t="array" ref="MJ168">IFERROR(INDEX($N3:$N17,MATCH(1,IF($L3:$L17&lt;=MJ$165,IF($M3:$M17&gt;=MJ$165,1)),0))*$B3/12,0)</f>
        <v>0</v>
      </c>
      <c r="MK168" s="94">
        <f t="array" ref="MK168">IFERROR(INDEX($N3:$N17,MATCH(1,IF($L3:$L17&lt;=MK$165,IF($M3:$M17&gt;=MK$165,1)),0))*$B3/12,0)</f>
        <v>0</v>
      </c>
      <c r="ML168" s="94">
        <f t="array" ref="ML168">IFERROR(INDEX($N3:$N17,MATCH(1,IF($L3:$L17&lt;=ML$165,IF($M3:$M17&gt;=ML$165,1)),0))*$B3/12,0)</f>
        <v>0</v>
      </c>
      <c r="MM168" s="94">
        <f t="array" ref="MM168">IFERROR(INDEX($N3:$N17,MATCH(1,IF($L3:$L17&lt;=MM$165,IF($M3:$M17&gt;=MM$165,1)),0))*$B3/12,0)</f>
        <v>0</v>
      </c>
      <c r="MN168" s="94">
        <f t="array" ref="MN168">IFERROR(INDEX($N3:$N17,MATCH(1,IF($L3:$L17&lt;=MN$165,IF($M3:$M17&gt;=MN$165,1)),0))*$B3/12,0)</f>
        <v>0</v>
      </c>
      <c r="MO168" s="94">
        <f t="array" ref="MO168">IFERROR(INDEX($N3:$N17,MATCH(1,IF($L3:$L17&lt;=MO$165,IF($M3:$M17&gt;=MO$165,1)),0))*$B3/12,0)</f>
        <v>0</v>
      </c>
      <c r="MP168" s="94">
        <f t="array" ref="MP168">IFERROR(INDEX($N3:$N17,MATCH(1,IF($L3:$L17&lt;=MP$165,IF($M3:$M17&gt;=MP$165,1)),0))*$B3/12,0)</f>
        <v>0</v>
      </c>
      <c r="MQ168" s="94">
        <f t="array" ref="MQ168">IFERROR(INDEX($N3:$N17,MATCH(1,IF($L3:$L17&lt;=MQ$165,IF($M3:$M17&gt;=MQ$165,1)),0))*$B3/12,0)</f>
        <v>0</v>
      </c>
      <c r="MR168" s="94">
        <f t="array" ref="MR168">IFERROR(INDEX($N3:$N17,MATCH(1,IF($L3:$L17&lt;=MR$165,IF($M3:$M17&gt;=MR$165,1)),0))*$B3/12,0)</f>
        <v>0</v>
      </c>
      <c r="MS168" s="94">
        <f t="array" ref="MS168">IFERROR(INDEX($N3:$N17,MATCH(1,IF($L3:$L17&lt;=MS$165,IF($M3:$M17&gt;=MS$165,1)),0))*$B3/12,0)</f>
        <v>0</v>
      </c>
      <c r="MT168" s="94">
        <f t="array" ref="MT168">IFERROR(INDEX($N3:$N17,MATCH(1,IF($L3:$L17&lt;=MT$165,IF($M3:$M17&gt;=MT$165,1)),0))*$B3/12,0)</f>
        <v>0</v>
      </c>
      <c r="MU168" s="94">
        <f t="array" ref="MU168">IFERROR(INDEX($N3:$N17,MATCH(1,IF($L3:$L17&lt;=MU$165,IF($M3:$M17&gt;=MU$165,1)),0))*$B3/12,0)</f>
        <v>0</v>
      </c>
      <c r="MV168" s="94">
        <f t="array" ref="MV168">IFERROR(INDEX($N3:$N17,MATCH(1,IF($L3:$L17&lt;=MV$165,IF($M3:$M17&gt;=MV$165,1)),0))*$B3/12,0)</f>
        <v>0</v>
      </c>
      <c r="MW168" s="94">
        <f t="array" ref="MW168">IFERROR(INDEX($N3:$N17,MATCH(1,IF($L3:$L17&lt;=MW$165,IF($M3:$M17&gt;=MW$165,1)),0))*$B3/12,0)</f>
        <v>0</v>
      </c>
      <c r="MX168" s="94">
        <f t="array" ref="MX168">IFERROR(INDEX($N3:$N17,MATCH(1,IF($L3:$L17&lt;=MX$165,IF($M3:$M17&gt;=MX$165,1)),0))*$B3/12,0)</f>
        <v>0</v>
      </c>
      <c r="MY168" s="94">
        <f t="array" ref="MY168">IFERROR(INDEX($N3:$N17,MATCH(1,IF($L3:$L17&lt;=MY$165,IF($M3:$M17&gt;=MY$165,1)),0))*$B3/12,0)</f>
        <v>0</v>
      </c>
      <c r="MZ168" s="94">
        <f t="array" ref="MZ168">IFERROR(INDEX($N3:$N17,MATCH(1,IF($L3:$L17&lt;=MZ$165,IF($M3:$M17&gt;=MZ$165,1)),0))*$B3/12,0)</f>
        <v>0</v>
      </c>
      <c r="NA168" s="94">
        <f t="array" ref="NA168">IFERROR(INDEX($N3:$N17,MATCH(1,IF($L3:$L17&lt;=NA$165,IF($M3:$M17&gt;=NA$165,1)),0))*$B3/12,0)</f>
        <v>0</v>
      </c>
      <c r="NB168" s="94">
        <f t="array" ref="NB168">IFERROR(INDEX($N3:$N17,MATCH(1,IF($L3:$L17&lt;=NB$165,IF($M3:$M17&gt;=NB$165,1)),0))*$B3/12,0)</f>
        <v>0</v>
      </c>
      <c r="NC168" s="94">
        <f t="array" ref="NC168">IFERROR(INDEX($N3:$N17,MATCH(1,IF($L3:$L17&lt;=NC$165,IF($M3:$M17&gt;=NC$165,1)),0))*$B3/12,0)</f>
        <v>0</v>
      </c>
      <c r="ND168" s="94">
        <f t="array" ref="ND168">IFERROR(INDEX($N3:$N17,MATCH(1,IF($L3:$L17&lt;=ND$165,IF($M3:$M17&gt;=ND$165,1)),0))*$B3/12,0)</f>
        <v>0</v>
      </c>
      <c r="NE168" s="94">
        <f t="array" ref="NE168">IFERROR(INDEX($N3:$N17,MATCH(1,IF($L3:$L17&lt;=NE$165,IF($M3:$M17&gt;=NE$165,1)),0))*$B3/12,0)</f>
        <v>0</v>
      </c>
      <c r="NF168" s="94">
        <f t="array" ref="NF168">IFERROR(INDEX($N3:$N17,MATCH(1,IF($L3:$L17&lt;=NF$165,IF($M3:$M17&gt;=NF$165,1)),0))*$B3/12,0)</f>
        <v>0</v>
      </c>
      <c r="NG168" s="94">
        <f t="array" ref="NG168">IFERROR(INDEX($N3:$N17,MATCH(1,IF($L3:$L17&lt;=NG$165,IF($M3:$M17&gt;=NG$165,1)),0))*$B3/12,0)</f>
        <v>0</v>
      </c>
      <c r="NH168" s="94">
        <f t="array" ref="NH168">IFERROR(INDEX($N3:$N17,MATCH(1,IF($L3:$L17&lt;=NH$165,IF($M3:$M17&gt;=NH$165,1)),0))*$B3/12,0)</f>
        <v>0</v>
      </c>
      <c r="NI168" s="94">
        <f t="array" ref="NI168">IFERROR(INDEX($N3:$N17,MATCH(1,IF($L3:$L17&lt;=NI$165,IF($M3:$M17&gt;=NI$165,1)),0))*$B3/12,0)</f>
        <v>0</v>
      </c>
      <c r="NJ168" s="94">
        <f t="array" ref="NJ168">IFERROR(INDEX($N3:$N17,MATCH(1,IF($L3:$L17&lt;=NJ$165,IF($M3:$M17&gt;=NJ$165,1)),0))*$B3/12,0)</f>
        <v>0</v>
      </c>
      <c r="NK168" s="95">
        <f t="array" ref="NK168">IFERROR(INDEX($N3:$N17,MATCH(1,IF($L3:$L17&lt;=NK$165,IF($M3:$M17&gt;=NK$165,1)),0))*$B3/12,0)</f>
        <v>0</v>
      </c>
    </row>
    <row r="169" spans="1:375" x14ac:dyDescent="0.25">
      <c r="A169" s="96">
        <f ca="1">SUMIF($D$163:$NK$163,"&lt;="&amp;Summary!$B$3,Leases!D169:NK169)</f>
        <v>64738.367089405408</v>
      </c>
      <c r="B169" s="23" t="s">
        <v>55</v>
      </c>
      <c r="C169" s="45" t="s">
        <v>22</v>
      </c>
      <c r="D169" s="94">
        <f ca="1">IF(AND(D$165&lt;=$E3,D$165&gt;=EOMONTH($D3,0)),IF($G3="NNN",Expenses!B$14*Leases!$F3,IF(Leases!$G3="FSG",0,IF(Leases!$G3="MG",SUMPRODUCT(Leases!$I3:$I7,Expenses!B$9:B$13)*Leases!$F3,MAX((Expenses!B$9-Leases!$K3/12)*Leases!$J3*Leases!$F3,0)+MAX((Expenses!B$10-Leases!$K4/12)*Leases!$J4*Leases!$F3,0)+MAX((Expenses!B$11-Leases!$K5/12)*Leases!$J5*Leases!$F3,0)+MAX((Expenses!B$12-Leases!$K6/12)*Leases!$J6*Leases!$F3,0)+MAX((Expenses!B$13-Leases!$K7/12)*Leases!$J7*Leases!$F3,0)))),0)</f>
        <v>1249.3811595679467</v>
      </c>
      <c r="E169" s="94">
        <f ca="1">IF(AND(E$165&lt;=$E3,E$165&gt;=EOMONTH($D3,0)),IF($G3="NNN",Expenses!C$14*Leases!$F3,IF(Leases!$G3="FSG",0,IF(Leases!$G3="MG",SUMPRODUCT(Leases!$I3:$I7,Expenses!C$9:C$13)*Leases!$F3,MAX((Expenses!C$9-Leases!$K3/12)*Leases!$J3*Leases!$F3,0)+MAX((Expenses!C$10-Leases!$K4/12)*Leases!$J4*Leases!$F3,0)+MAX((Expenses!C$11-Leases!$K5/12)*Leases!$J5*Leases!$F3,0)+MAX((Expenses!C$12-Leases!$K6/12)*Leases!$J6*Leases!$F3,0)+MAX((Expenses!C$13-Leases!$K7/12)*Leases!$J7*Leases!$F3,0)))),0)</f>
        <v>1250.0167961072002</v>
      </c>
      <c r="F169" s="94">
        <f ca="1">IF(AND(F$165&lt;=$E3,F$165&gt;=EOMONTH($D3,0)),IF($G3="NNN",Expenses!D$14*Leases!$F3,IF(Leases!$G3="FSG",0,IF(Leases!$G3="MG",SUMPRODUCT(Leases!$I3:$I7,Expenses!D$9:D$13)*Leases!$F3,MAX((Expenses!D$9-Leases!$K3/12)*Leases!$J3*Leases!$F3,0)+MAX((Expenses!D$10-Leases!$K4/12)*Leases!$J4*Leases!$F3,0)+MAX((Expenses!D$11-Leases!$K5/12)*Leases!$J5*Leases!$F3,0)+MAX((Expenses!D$12-Leases!$K6/12)*Leases!$J6*Leases!$F3,0)+MAX((Expenses!D$13-Leases!$K7/12)*Leases!$J7*Leases!$F3,0)))),0)</f>
        <v>1250.7631321823019</v>
      </c>
      <c r="G169" s="94">
        <f ca="1">IF(AND(G$165&lt;=$E3,G$165&gt;=EOMONTH($D3,0)),IF($G3="NNN",Expenses!E$14*Leases!$F3,IF(Leases!$G3="FSG",0,IF(Leases!$G3="MG",SUMPRODUCT(Leases!$I3:$I7,Expenses!E$9:E$13)*Leases!$F3,MAX((Expenses!E$9-Leases!$K3/12)*Leases!$J3*Leases!$F3,0)+MAX((Expenses!E$10-Leases!$K4/12)*Leases!$J4*Leases!$F3,0)+MAX((Expenses!E$11-Leases!$K5/12)*Leases!$J5*Leases!$F3,0)+MAX((Expenses!E$12-Leases!$K6/12)*Leases!$J6*Leases!$F3,0)+MAX((Expenses!E$13-Leases!$K7/12)*Leases!$J7*Leases!$F3,0)))),0)</f>
        <v>1251.4019078901717</v>
      </c>
      <c r="H169" s="94">
        <f ca="1">IF(AND(H$165&lt;=$E3,H$165&gt;=EOMONTH($D3,0)),IF($G3="NNN",Expenses!F$14*Leases!$F3,IF(Leases!$G3="FSG",0,IF(Leases!$G3="MG",SUMPRODUCT(Leases!$I3:$I7,Expenses!F$9:F$13)*Leases!$F3,MAX((Expenses!F$9-Leases!$K3/12)*Leases!$J3*Leases!$F3,0)+MAX((Expenses!F$10-Leases!$K4/12)*Leases!$J4*Leases!$F3,0)+MAX((Expenses!F$11-Leases!$K5/12)*Leases!$J5*Leases!$F3,0)+MAX((Expenses!F$12-Leases!$K6/12)*Leases!$J6*Leases!$F3,0)+MAX((Expenses!F$13-Leases!$K7/12)*Leases!$J7*Leases!$F3,0)))),0)</f>
        <v>1252.0422589912614</v>
      </c>
      <c r="I169" s="94">
        <f ca="1">IF(AND(I$165&lt;=$E3,I$165&gt;=EOMONTH($D3,0)),IF($G3="NNN",Expenses!G$14*Leases!$F3,IF(Leases!$G3="FSG",0,IF(Leases!$G3="MG",SUMPRODUCT(Leases!$I3:$I7,Expenses!G$9:G$13)*Leases!$F3,MAX((Expenses!G$9-Leases!$K3/12)*Leases!$J3*Leases!$F3,0)+MAX((Expenses!G$10-Leases!$K4/12)*Leases!$J4*Leases!$F3,0)+MAX((Expenses!G$11-Leases!$K5/12)*Leases!$J5*Leases!$F3,0)+MAX((Expenses!G$12-Leases!$K6/12)*Leases!$J6*Leases!$F3,0)+MAX((Expenses!G$13-Leases!$K7/12)*Leases!$J7*Leases!$F3,0)))),0)</f>
        <v>1252.6841893709154</v>
      </c>
      <c r="J169" s="94">
        <f ca="1">IF(AND(J$165&lt;=$E3,J$165&gt;=EOMONTH($D3,0)),IF($G3="NNN",Expenses!H$14*Leases!$F3,IF(Leases!$G3="FSG",0,IF(Leases!$G3="MG",SUMPRODUCT(Leases!$I3:$I7,Expenses!H$9:H$13)*Leases!$F3,MAX((Expenses!H$9-Leases!$K3/12)*Leases!$J3*Leases!$F3,0)+MAX((Expenses!H$10-Leases!$K4/12)*Leases!$J4*Leases!$F3,0)+MAX((Expenses!H$11-Leases!$K5/12)*Leases!$J5*Leases!$F3,0)+MAX((Expenses!H$12-Leases!$K6/12)*Leases!$J6*Leases!$F3,0)+MAX((Expenses!H$13-Leases!$K7/12)*Leases!$J7*Leases!$F3,0)))),0)</f>
        <v>1253.3277029240608</v>
      </c>
      <c r="K169" s="94">
        <f ca="1">IF(AND(K$165&lt;=$E3,K$165&gt;=EOMONTH($D3,0)),IF($G3="NNN",Expenses!I$14*Leases!$F3,IF(Leases!$G3="FSG",0,IF(Leases!$G3="MG",SUMPRODUCT(Leases!$I3:$I7,Expenses!I$9:I$13)*Leases!$F3,MAX((Expenses!I$9-Leases!$K3/12)*Leases!$J3*Leases!$F3,0)+MAX((Expenses!I$10-Leases!$K4/12)*Leases!$J4*Leases!$F3,0)+MAX((Expenses!I$11-Leases!$K5/12)*Leases!$J5*Leases!$F3,0)+MAX((Expenses!I$12-Leases!$K6/12)*Leases!$J6*Leases!$F3,0)+MAX((Expenses!I$13-Leases!$K7/12)*Leases!$J7*Leases!$F3,0)))),0)</f>
        <v>1253.9728035552303</v>
      </c>
      <c r="L169" s="94">
        <f ca="1">IF(AND(L$165&lt;=$E3,L$165&gt;=EOMONTH($D3,0)),IF($G3="NNN",Expenses!J$14*Leases!$F3,IF(Leases!$G3="FSG",0,IF(Leases!$G3="MG",SUMPRODUCT(Leases!$I3:$I7,Expenses!J$9:J$13)*Leases!$F3,MAX((Expenses!J$9-Leases!$K3/12)*Leases!$J3*Leases!$F3,0)+MAX((Expenses!J$10-Leases!$K4/12)*Leases!$J4*Leases!$F3,0)+MAX((Expenses!J$11-Leases!$K5/12)*Leases!$J5*Leases!$F3,0)+MAX((Expenses!J$12-Leases!$K6/12)*Leases!$J6*Leases!$F3,0)+MAX((Expenses!J$13-Leases!$K7/12)*Leases!$J7*Leases!$F3,0)))),0)</f>
        <v>1254.6194951785865</v>
      </c>
      <c r="M169" s="94">
        <f ca="1">IF(AND(M$165&lt;=$E3,M$165&gt;=EOMONTH($D3,0)),IF($G3="NNN",Expenses!K$14*Leases!$F3,IF(Leases!$G3="FSG",0,IF(Leases!$G3="MG",SUMPRODUCT(Leases!$I3:$I7,Expenses!K$9:K$13)*Leases!$F3,MAX((Expenses!K$9-Leases!$K3/12)*Leases!$J3*Leases!$F3,0)+MAX((Expenses!K$10-Leases!$K4/12)*Leases!$J4*Leases!$F3,0)+MAX((Expenses!K$11-Leases!$K5/12)*Leases!$J5*Leases!$F3,0)+MAX((Expenses!K$12-Leases!$K6/12)*Leases!$J6*Leases!$F3,0)+MAX((Expenses!K$13-Leases!$K7/12)*Leases!$J7*Leases!$F3,0)))),0)</f>
        <v>1257.498936138006</v>
      </c>
      <c r="N169" s="94">
        <f ca="1">IF(AND(N$165&lt;=$E3,N$165&gt;=EOMONTH($D3,0)),IF($G3="NNN",Expenses!L$14*Leases!$F3,IF(Leases!$G3="FSG",0,IF(Leases!$G3="MG",SUMPRODUCT(Leases!$I3:$I7,Expenses!L$9:L$13)*Leases!$F3,MAX((Expenses!L$9-Leases!$K3/12)*Leases!$J3*Leases!$F3,0)+MAX((Expenses!L$10-Leases!$K4/12)*Leases!$J4*Leases!$F3,0)+MAX((Expenses!L$11-Leases!$K5/12)*Leases!$J5*Leases!$F3,0)+MAX((Expenses!L$12-Leases!$K6/12)*Leases!$J6*Leases!$F3,0)+MAX((Expenses!L$13-Leases!$K7/12)*Leases!$J7*Leases!$F3,0)))),0)</f>
        <v>1258.1488215268605</v>
      </c>
      <c r="O169" s="94">
        <f ca="1">IF(AND(O$165&lt;=$E3,O$165&gt;=EOMONTH($D3,0)),IF($G3="NNN",Expenses!M$14*Leases!$F3,IF(Leases!$G3="FSG",0,IF(Leases!$G3="MG",SUMPRODUCT(Leases!$I3:$I7,Expenses!M$9:M$13)*Leases!$F3,MAX((Expenses!M$9-Leases!$K3/12)*Leases!$J3*Leases!$F3,0)+MAX((Expenses!M$10-Leases!$K4/12)*Leases!$J4*Leases!$F3,0)+MAX((Expenses!M$11-Leases!$K5/12)*Leases!$J5*Leases!$F3,0)+MAX((Expenses!M$12-Leases!$K6/12)*Leases!$J6*Leases!$F3,0)+MAX((Expenses!M$13-Leases!$K7/12)*Leases!$J7*Leases!$F3,0)))),0)</f>
        <v>1258.8003097084054</v>
      </c>
      <c r="P169" s="94">
        <f ca="1">IF(AND(P$165&lt;=$E3,P$165&gt;=EOMONTH($D3,0)),IF($G3="NNN",Expenses!N$14*Leases!$F3,IF(Leases!$G3="FSG",0,IF(Leases!$G3="MG",SUMPRODUCT(Leases!$I3:$I7,Expenses!N$9:N$13)*Leases!$F3,MAX((Expenses!N$9-Leases!$K3/12)*Leases!$J3*Leases!$F3,0)+MAX((Expenses!N$10-Leases!$K4/12)*Leases!$J4*Leases!$F3,0)+MAX((Expenses!N$11-Leases!$K5/12)*Leases!$J5*Leases!$F3,0)+MAX((Expenses!N$12-Leases!$K6/12)*Leases!$J6*Leases!$F3,0)+MAX((Expenses!N$13-Leases!$K7/12)*Leases!$J7*Leases!$F3,0)))),0)</f>
        <v>1286.8625943549855</v>
      </c>
      <c r="Q169" s="94">
        <f ca="1">IF(AND(Q$165&lt;=$E3,Q$165&gt;=EOMONTH($D3,0)),IF($G3="NNN",Expenses!O$14*Leases!$F3,IF(Leases!$G3="FSG",0,IF(Leases!$G3="MG",SUMPRODUCT(Leases!$I3:$I7,Expenses!O$9:O$13)*Leases!$F3,MAX((Expenses!O$9-Leases!$K3/12)*Leases!$J3*Leases!$F3,0)+MAX((Expenses!O$10-Leases!$K4/12)*Leases!$J4*Leases!$F3,0)+MAX((Expenses!O$11-Leases!$K5/12)*Leases!$J5*Leases!$F3,0)+MAX((Expenses!O$12-Leases!$K6/12)*Leases!$J6*Leases!$F3,0)+MAX((Expenses!O$13-Leases!$K7/12)*Leases!$J7*Leases!$F3,0)))),0)</f>
        <v>1287.5172999904166</v>
      </c>
      <c r="R169" s="94">
        <f ca="1">IF(AND(R$165&lt;=$E3,R$165&gt;=EOMONTH($D3,0)),IF($G3="NNN",Expenses!P$14*Leases!$F3,IF(Leases!$G3="FSG",0,IF(Leases!$G3="MG",SUMPRODUCT(Leases!$I3:$I7,Expenses!P$9:P$13)*Leases!$F3,MAX((Expenses!P$9-Leases!$K3/12)*Leases!$J3*Leases!$F3,0)+MAX((Expenses!P$10-Leases!$K4/12)*Leases!$J4*Leases!$F3,0)+MAX((Expenses!P$11-Leases!$K5/12)*Leases!$J5*Leases!$F3,0)+MAX((Expenses!P$12-Leases!$K6/12)*Leases!$J6*Leases!$F3,0)+MAX((Expenses!P$13-Leases!$K7/12)*Leases!$J7*Leases!$F3,0)))),0)</f>
        <v>1288.2860261477708</v>
      </c>
      <c r="S169" s="94">
        <f ca="1">IF(AND(S$165&lt;=$E3,S$165&gt;=EOMONTH($D3,0)),IF($G3="NNN",Expenses!Q$14*Leases!$F3,IF(Leases!$G3="FSG",0,IF(Leases!$G3="MG",SUMPRODUCT(Leases!$I3:$I7,Expenses!Q$9:Q$13)*Leases!$F3,MAX((Expenses!Q$9-Leases!$K3/12)*Leases!$J3*Leases!$F3,0)+MAX((Expenses!Q$10-Leases!$K4/12)*Leases!$J4*Leases!$F3,0)+MAX((Expenses!Q$11-Leases!$K5/12)*Leases!$J5*Leases!$F3,0)+MAX((Expenses!Q$12-Leases!$K6/12)*Leases!$J6*Leases!$F3,0)+MAX((Expenses!Q$13-Leases!$K7/12)*Leases!$J7*Leases!$F3,0)))),0)</f>
        <v>1288.9439651268772</v>
      </c>
      <c r="T169" s="94">
        <f ca="1">IF(AND(T$165&lt;=$E3,T$165&gt;=EOMONTH($D3,0)),IF($G3="NNN",Expenses!R$14*Leases!$F3,IF(Leases!$G3="FSG",0,IF(Leases!$G3="MG",SUMPRODUCT(Leases!$I3:$I7,Expenses!R$9:R$13)*Leases!$F3,MAX((Expenses!R$9-Leases!$K3/12)*Leases!$J3*Leases!$F3,0)+MAX((Expenses!R$10-Leases!$K4/12)*Leases!$J4*Leases!$F3,0)+MAX((Expenses!R$11-Leases!$K5/12)*Leases!$J5*Leases!$F3,0)+MAX((Expenses!R$12-Leases!$K6/12)*Leases!$J6*Leases!$F3,0)+MAX((Expenses!R$13-Leases!$K7/12)*Leases!$J7*Leases!$F3,0)))),0)</f>
        <v>1289.6035267609996</v>
      </c>
      <c r="U169" s="94">
        <f ca="1">IF(AND(U$165&lt;=$E3,U$165&gt;=EOMONTH($D3,0)),IF($G3="NNN",Expenses!S$14*Leases!$F3,IF(Leases!$G3="FSG",0,IF(Leases!$G3="MG",SUMPRODUCT(Leases!$I3:$I7,Expenses!S$9:S$13)*Leases!$F3,MAX((Expenses!S$9-Leases!$K3/12)*Leases!$J3*Leases!$F3,0)+MAX((Expenses!S$10-Leases!$K4/12)*Leases!$J4*Leases!$F3,0)+MAX((Expenses!S$11-Leases!$K5/12)*Leases!$J5*Leases!$F3,0)+MAX((Expenses!S$12-Leases!$K6/12)*Leases!$J6*Leases!$F3,0)+MAX((Expenses!S$13-Leases!$K7/12)*Leases!$J7*Leases!$F3,0)))),0)</f>
        <v>1290.2647150520434</v>
      </c>
      <c r="V169" s="94">
        <f ca="1">IF(AND(V$165&lt;=$E3,V$165&gt;=EOMONTH($D3,0)),IF($G3="NNN",Expenses!T$14*Leases!$F3,IF(Leases!$G3="FSG",0,IF(Leases!$G3="MG",SUMPRODUCT(Leases!$I3:$I7,Expenses!T$9:T$13)*Leases!$F3,MAX((Expenses!T$9-Leases!$K3/12)*Leases!$J3*Leases!$F3,0)+MAX((Expenses!T$10-Leases!$K4/12)*Leases!$J4*Leases!$F3,0)+MAX((Expenses!T$11-Leases!$K5/12)*Leases!$J5*Leases!$F3,0)+MAX((Expenses!T$12-Leases!$K6/12)*Leases!$J6*Leases!$F3,0)+MAX((Expenses!T$13-Leases!$K7/12)*Leases!$J7*Leases!$F3,0)))),0)</f>
        <v>1290.9275340117829</v>
      </c>
      <c r="W169" s="94">
        <f ca="1">IF(AND(W$165&lt;=$E3,W$165&gt;=EOMONTH($D3,0)),IF($G3="NNN",Expenses!U$14*Leases!$F3,IF(Leases!$G3="FSG",0,IF(Leases!$G3="MG",SUMPRODUCT(Leases!$I3:$I7,Expenses!U$9:U$13)*Leases!$F3,MAX((Expenses!U$9-Leases!$K3/12)*Leases!$J3*Leases!$F3,0)+MAX((Expenses!U$10-Leases!$K4/12)*Leases!$J4*Leases!$F3,0)+MAX((Expenses!U$11-Leases!$K5/12)*Leases!$J5*Leases!$F3,0)+MAX((Expenses!U$12-Leases!$K6/12)*Leases!$J6*Leases!$F3,0)+MAX((Expenses!U$13-Leases!$K7/12)*Leases!$J7*Leases!$F3,0)))),0)</f>
        <v>1291.5919876618873</v>
      </c>
      <c r="X169" s="94">
        <f ca="1">IF(AND(X$165&lt;=$E3,X$165&gt;=EOMONTH($D3,0)),IF($G3="NNN",Expenses!V$14*Leases!$F3,IF(Leases!$G3="FSG",0,IF(Leases!$G3="MG",SUMPRODUCT(Leases!$I3:$I7,Expenses!V$9:V$13)*Leases!$F3,MAX((Expenses!V$9-Leases!$K3/12)*Leases!$J3*Leases!$F3,0)+MAX((Expenses!V$10-Leases!$K4/12)*Leases!$J4*Leases!$F3,0)+MAX((Expenses!V$11-Leases!$K5/12)*Leases!$J5*Leases!$F3,0)+MAX((Expenses!V$12-Leases!$K6/12)*Leases!$J6*Leases!$F3,0)+MAX((Expenses!V$13-Leases!$K7/12)*Leases!$J7*Leases!$F3,0)))),0)</f>
        <v>1292.2580800339442</v>
      </c>
      <c r="Y169" s="94">
        <f ca="1">IF(AND(Y$165&lt;=$E3,Y$165&gt;=EOMONTH($D3,0)),IF($G3="NNN",Expenses!W$14*Leases!$F3,IF(Leases!$G3="FSG",0,IF(Leases!$G3="MG",SUMPRODUCT(Leases!$I3:$I7,Expenses!W$9:W$13)*Leases!$F3,MAX((Expenses!W$9-Leases!$K3/12)*Leases!$J3*Leases!$F3,0)+MAX((Expenses!W$10-Leases!$K4/12)*Leases!$J4*Leases!$F3,0)+MAX((Expenses!W$11-Leases!$K5/12)*Leases!$J5*Leases!$F3,0)+MAX((Expenses!W$12-Leases!$K6/12)*Leases!$J6*Leases!$F3,0)+MAX((Expenses!W$13-Leases!$K7/12)*Leases!$J7*Leases!$F3,0)))),0)</f>
        <v>1185.761971200985</v>
      </c>
      <c r="Z169" s="94">
        <f ca="1">IF(AND(Z$165&lt;=$E3,Z$165&gt;=EOMONTH($D3,0)),IF($G3="NNN",Expenses!X$14*Leases!$F3,IF(Leases!$G3="FSG",0,IF(Leases!$G3="MG",SUMPRODUCT(Leases!$I3:$I7,Expenses!X$9:X$13)*Leases!$F3,MAX((Expenses!X$9-Leases!$K3/12)*Leases!$J3*Leases!$F3,0)+MAX((Expenses!X$10-Leases!$K4/12)*Leases!$J4*Leases!$F3,0)+MAX((Expenses!X$11-Leases!$K5/12)*Leases!$J5*Leases!$F3,0)+MAX((Expenses!X$12-Leases!$K6/12)*Leases!$J6*Leases!$F3,0)+MAX((Expenses!X$13-Leases!$K7/12)*Leases!$J7*Leases!$F3,0)))),0)</f>
        <v>1186.4145345095326</v>
      </c>
      <c r="AA169" s="94">
        <f ca="1">IF(AND(AA$165&lt;=$E3,AA$165&gt;=EOMONTH($D3,0)),IF($G3="NNN",Expenses!Y$14*Leases!$F3,IF(Leases!$G3="FSG",0,IF(Leases!$G3="MG",SUMPRODUCT(Leases!$I3:$I7,Expenses!Y$9:Y$13)*Leases!$F3,MAX((Expenses!Y$9-Leases!$K3/12)*Leases!$J3*Leases!$F3,0)+MAX((Expenses!Y$10-Leases!$K4/12)*Leases!$J4*Leases!$F3,0)+MAX((Expenses!Y$11-Leases!$K5/12)*Leases!$J5*Leases!$F3,0)+MAX((Expenses!Y$12-Leases!$K6/12)*Leases!$J6*Leases!$F3,0)+MAX((Expenses!Y$13-Leases!$K7/12)*Leases!$J7*Leases!$F3,0)))),0)</f>
        <v>1187.0687072152423</v>
      </c>
      <c r="AB169" s="94">
        <f ca="1">IF(AND(AB$165&lt;=$E3,AB$165&gt;=EOMONTH($D3,0)),IF($G3="NNN",Expenses!Z$14*Leases!$F3,IF(Leases!$G3="FSG",0,IF(Leases!$G3="MG",SUMPRODUCT(Leases!$I3:$I7,Expenses!Z$9:Z$13)*Leases!$F3,MAX((Expenses!Z$9-Leases!$K3/12)*Leases!$J3*Leases!$F3,0)+MAX((Expenses!Z$10-Leases!$K4/12)*Leases!$J4*Leases!$F3,0)+MAX((Expenses!Z$11-Leases!$K5/12)*Leases!$J5*Leases!$F3,0)+MAX((Expenses!Z$12-Leases!$K6/12)*Leases!$J6*Leases!$F3,0)+MAX((Expenses!Z$13-Leases!$K7/12)*Leases!$J7*Leases!$F3,0)))),0)</f>
        <v>1215.2466253965472</v>
      </c>
      <c r="AC169" s="94">
        <f ca="1">IF(AND(AC$165&lt;=$E3,AC$165&gt;=EOMONTH($D3,0)),IF($G3="NNN",Expenses!AA$14*Leases!$F3,IF(Leases!$G3="FSG",0,IF(Leases!$G3="MG",SUMPRODUCT(Leases!$I3:$I7,Expenses!AA$9:AA$13)*Leases!$F3,MAX((Expenses!AA$9-Leases!$K3/12)*Leases!$J3*Leases!$F3,0)+MAX((Expenses!AA$10-Leases!$K4/12)*Leases!$J4*Leases!$F3,0)+MAX((Expenses!AA$11-Leases!$K5/12)*Leases!$J5*Leases!$F3,0)+MAX((Expenses!AA$12-Leases!$K6/12)*Leases!$J6*Leases!$F3,0)+MAX((Expenses!AA$13-Leases!$K7/12)*Leases!$J7*Leases!$F3,0)))),0)</f>
        <v>1247.2417615153852</v>
      </c>
      <c r="AD169" s="94">
        <f ca="1">IF(AND(AD$165&lt;=$E3,AD$165&gt;=EOMONTH($D3,0)),IF($G3="NNN",Expenses!AB$14*Leases!$F3,IF(Leases!$G3="FSG",0,IF(Leases!$G3="MG",SUMPRODUCT(Leases!$I3:$I7,Expenses!AB$9:AB$13)*Leases!$F3,MAX((Expenses!AB$9-Leases!$K3/12)*Leases!$J3*Leases!$F3,0)+MAX((Expenses!AB$10-Leases!$K4/12)*Leases!$J4*Leases!$F3,0)+MAX((Expenses!AB$11-Leases!$K5/12)*Leases!$J5*Leases!$F3,0)+MAX((Expenses!AB$12-Leases!$K6/12)*Leases!$J6*Leases!$F3,0)+MAX((Expenses!AB$13-Leases!$K7/12)*Leases!$J7*Leases!$F3,0)))),0)</f>
        <v>1248.0335494574601</v>
      </c>
      <c r="AE169" s="94">
        <f ca="1">IF(AND(AE$165&lt;=$E3,AE$165&gt;=EOMONTH($D3,0)),IF($G3="NNN",Expenses!AC$14*Leases!$F3,IF(Leases!$G3="FSG",0,IF(Leases!$G3="MG",SUMPRODUCT(Leases!$I3:$I7,Expenses!AC$9:AC$13)*Leases!$F3,MAX((Expenses!AC$9-Leases!$K3/12)*Leases!$J3*Leases!$F3,0)+MAX((Expenses!AC$10-Leases!$K4/12)*Leases!$J4*Leases!$F3,0)+MAX((Expenses!AC$11-Leases!$K5/12)*Leases!$J5*Leases!$F3,0)+MAX((Expenses!AC$12-Leases!$K6/12)*Leases!$J6*Leases!$F3,0)+MAX((Expenses!AC$13-Leases!$K7/12)*Leases!$J7*Leases!$F3,0)))),0)</f>
        <v>1248.7112266059398</v>
      </c>
      <c r="AF169" s="94">
        <f ca="1">IF(AND(AF$165&lt;=$E3,AF$165&gt;=EOMONTH($D3,0)),IF($G3="NNN",Expenses!AD$14*Leases!$F3,IF(Leases!$G3="FSG",0,IF(Leases!$G3="MG",SUMPRODUCT(Leases!$I3:$I7,Expenses!AD$9:AD$13)*Leases!$F3,MAX((Expenses!AD$9-Leases!$K3/12)*Leases!$J3*Leases!$F3,0)+MAX((Expenses!AD$10-Leases!$K4/12)*Leases!$J4*Leases!$F3,0)+MAX((Expenses!AD$11-Leases!$K5/12)*Leases!$J5*Leases!$F3,0)+MAX((Expenses!AD$12-Leases!$K6/12)*Leases!$J6*Leases!$F3,0)+MAX((Expenses!AD$13-Leases!$K7/12)*Leases!$J7*Leases!$F3,0)))),0)</f>
        <v>1249.390575089086</v>
      </c>
      <c r="AG169" s="94">
        <f ca="1">IF(AND(AG$165&lt;=$E3,AG$165&gt;=EOMONTH($D3,0)),IF($G3="NNN",Expenses!AE$14*Leases!$F3,IF(Leases!$G3="FSG",0,IF(Leases!$G3="MG",SUMPRODUCT(Leases!$I3:$I7,Expenses!AE$9:AE$13)*Leases!$F3,MAX((Expenses!AE$9-Leases!$K3/12)*Leases!$J3*Leases!$F3,0)+MAX((Expenses!AE$10-Leases!$K4/12)*Leases!$J4*Leases!$F3,0)+MAX((Expenses!AE$11-Leases!$K5/12)*Leases!$J5*Leases!$F3,0)+MAX((Expenses!AE$12-Leases!$K6/12)*Leases!$J6*Leases!$F3,0)+MAX((Expenses!AE$13-Leases!$K7/12)*Leases!$J7*Leases!$F3,0)))),0)</f>
        <v>1250.0715990288606</v>
      </c>
      <c r="AH169" s="94">
        <f ca="1">IF(AND(AH$165&lt;=$E3,AH$165&gt;=EOMONTH($D3,0)),IF($G3="NNN",Expenses!AF$14*Leases!$F3,IF(Leases!$G3="FSG",0,IF(Leases!$G3="MG",SUMPRODUCT(Leases!$I3:$I7,Expenses!AF$9:AF$13)*Leases!$F3,MAX((Expenses!AF$9-Leases!$K3/12)*Leases!$J3*Leases!$F3,0)+MAX((Expenses!AF$10-Leases!$K4/12)*Leases!$J4*Leases!$F3,0)+MAX((Expenses!AF$11-Leases!$K5/12)*Leases!$J5*Leases!$F3,0)+MAX((Expenses!AF$12-Leases!$K6/12)*Leases!$J6*Leases!$F3,0)+MAX((Expenses!AF$13-Leases!$K7/12)*Leases!$J7*Leases!$F3,0)))),0)</f>
        <v>1326.1748137257773</v>
      </c>
      <c r="AI169" s="94">
        <f ca="1">IF(AND(AI$165&lt;=$E3,AI$165&gt;=EOMONTH($D3,0)),IF($G3="NNN",Expenses!AG$14*Leases!$F3,IF(Leases!$G3="FSG",0,IF(Leases!$G3="MG",SUMPRODUCT(Leases!$I3:$I7,Expenses!AG$9:AG$13)*Leases!$F3,MAX((Expenses!AG$9-Leases!$K3/12)*Leases!$J3*Leases!$F3,0)+MAX((Expenses!AG$10-Leases!$K4/12)*Leases!$J4*Leases!$F3,0)+MAX((Expenses!AG$11-Leases!$K5/12)*Leases!$J5*Leases!$F3,0)+MAX((Expenses!AG$12-Leases!$K6/12)*Leases!$J6*Leases!$F3,0)+MAX((Expenses!AG$13-Leases!$K7/12)*Leases!$J7*Leases!$F3,0)))),0)</f>
        <v>1326.8592009853851</v>
      </c>
      <c r="AJ169" s="94">
        <f ca="1">IF(AND(AJ$165&lt;=$E3,AJ$165&gt;=EOMONTH($D3,0)),IF($G3="NNN",Expenses!AH$14*Leases!$F3,IF(Leases!$G3="FSG",0,IF(Leases!$G3="MG",SUMPRODUCT(Leases!$I3:$I7,Expenses!AH$9:AH$13)*Leases!$F3,MAX((Expenses!AH$9-Leases!$K3/12)*Leases!$J3*Leases!$F3,0)+MAX((Expenses!AH$10-Leases!$K4/12)*Leases!$J4*Leases!$F3,0)+MAX((Expenses!AH$11-Leases!$K5/12)*Leases!$J5*Leases!$F3,0)+MAX((Expenses!AH$12-Leases!$K6/12)*Leases!$J6*Leases!$F3,0)+MAX((Expenses!AH$13-Leases!$K7/12)*Leases!$J7*Leases!$F3,0)))),0)</f>
        <v>1327.5452761286037</v>
      </c>
      <c r="AK169" s="94">
        <f ca="1">IF(AND(AK$165&lt;=$E3,AK$165&gt;=EOMONTH($D3,0)),IF($G3="NNN",Expenses!AI$14*Leases!$F3,IF(Leases!$G3="FSG",0,IF(Leases!$G3="MG",SUMPRODUCT(Leases!$I3:$I7,Expenses!AI$9:AI$13)*Leases!$F3,MAX((Expenses!AI$9-Leases!$K3/12)*Leases!$J3*Leases!$F3,0)+MAX((Expenses!AI$10-Leases!$K4/12)*Leases!$J4*Leases!$F3,0)+MAX((Expenses!AI$11-Leases!$K5/12)*Leases!$J5*Leases!$F3,0)+MAX((Expenses!AI$12-Leases!$K6/12)*Leases!$J6*Leases!$F3,0)+MAX((Expenses!AI$13-Leases!$K7/12)*Leases!$J7*Leases!$F3,0)))),0)</f>
        <v>1328.2330433182096</v>
      </c>
      <c r="AL169" s="94">
        <f ca="1">IF(AND(AL$165&lt;=$E3,AL$165&gt;=EOMONTH($D3,0)),IF($G3="NNN",Expenses!AJ$14*Leases!$F3,IF(Leases!$G3="FSG",0,IF(Leases!$G3="MG",SUMPRODUCT(Leases!$I3:$I7,Expenses!AJ$9:AJ$13)*Leases!$F3,MAX((Expenses!AJ$9-Leases!$K3/12)*Leases!$J3*Leases!$F3,0)+MAX((Expenses!AJ$10-Leases!$K4/12)*Leases!$J4*Leases!$F3,0)+MAX((Expenses!AJ$11-Leases!$K5/12)*Leases!$J5*Leases!$F3,0)+MAX((Expenses!AJ$12-Leases!$K6/12)*Leases!$J6*Leases!$F3,0)+MAX((Expenses!AJ$13-Leases!$K7/12)*Leases!$J7*Leases!$F3,0)))),0)</f>
        <v>1328.9225067272455</v>
      </c>
      <c r="AM169" s="94">
        <f ca="1">IF(AND(AM$165&lt;=$E3,AM$165&gt;=EOMONTH($D3,0)),IF($G3="NNN",Expenses!AK$14*Leases!$F3,IF(Leases!$G3="FSG",0,IF(Leases!$G3="MG",SUMPRODUCT(Leases!$I3:$I7,Expenses!AK$9:AK$13)*Leases!$F3,MAX((Expenses!AK$9-Leases!$K3/12)*Leases!$J3*Leases!$F3,0)+MAX((Expenses!AK$10-Leases!$K4/12)*Leases!$J4*Leases!$F3,0)+MAX((Expenses!AK$11-Leases!$K5/12)*Leases!$J5*Leases!$F3,0)+MAX((Expenses!AK$12-Leases!$K6/12)*Leases!$J6*Leases!$F3,0)+MAX((Expenses!AK$13-Leases!$K7/12)*Leases!$J7*Leases!$F3,0)))),0)</f>
        <v>1329.6136705390463</v>
      </c>
      <c r="AN169" s="94">
        <f ca="1">IF(AND(AN$165&lt;=$E3,AN$165&gt;=EOMONTH($D3,0)),IF($G3="NNN",Expenses!AL$14*Leases!$F3,IF(Leases!$G3="FSG",0,IF(Leases!$G3="MG",SUMPRODUCT(Leases!$I3:$I7,Expenses!AL$9:AL$13)*Leases!$F3,MAX((Expenses!AL$9-Leases!$K3/12)*Leases!$J3*Leases!$F3,0)+MAX((Expenses!AL$10-Leases!$K4/12)*Leases!$J4*Leases!$F3,0)+MAX((Expenses!AL$11-Leases!$K5/12)*Leases!$J5*Leases!$F3,0)+MAX((Expenses!AL$12-Leases!$K6/12)*Leases!$J6*Leases!$F3,0)+MAX((Expenses!AL$13-Leases!$K7/12)*Leases!$J7*Leases!$F3,0)))),0)</f>
        <v>1343.801079930724</v>
      </c>
      <c r="AO169" s="94">
        <f ca="1">IF(AND(AO$165&lt;=$E3,AO$165&gt;=EOMONTH($D3,0)),IF($G3="NNN",Expenses!AM$14*Leases!$F3,IF(Leases!$G3="FSG",0,IF(Leases!$G3="MG",SUMPRODUCT(Leases!$I3:$I7,Expenses!AM$9:AM$13)*Leases!$F3,MAX((Expenses!AM$9-Leases!$K3/12)*Leases!$J3*Leases!$F3,0)+MAX((Expenses!AM$10-Leases!$K4/12)*Leases!$J4*Leases!$F3,0)+MAX((Expenses!AM$11-Leases!$K5/12)*Leases!$J5*Leases!$F3,0)+MAX((Expenses!AM$12-Leases!$K6/12)*Leases!$J6*Leases!$F3,0)+MAX((Expenses!AM$13-Leases!$K7/12)*Leases!$J7*Leases!$F3,0)))),0)</f>
        <v>1349.6907644071262</v>
      </c>
      <c r="AP169" s="94">
        <f ca="1">IF(AND(AP$165&lt;=$E3,AP$165&gt;=EOMONTH($D3,0)),IF($G3="NNN",Expenses!AN$14*Leases!$F3,IF(Leases!$G3="FSG",0,IF(Leases!$G3="MG",SUMPRODUCT(Leases!$I3:$I7,Expenses!AN$9:AN$13)*Leases!$F3,MAX((Expenses!AN$9-Leases!$K3/12)*Leases!$J3*Leases!$F3,0)+MAX((Expenses!AN$10-Leases!$K4/12)*Leases!$J4*Leases!$F3,0)+MAX((Expenses!AN$11-Leases!$K5/12)*Leases!$J5*Leases!$F3,0)+MAX((Expenses!AN$12-Leases!$K6/12)*Leases!$J6*Leases!$F3,0)+MAX((Expenses!AN$13-Leases!$K7/12)*Leases!$J7*Leases!$F3,0)))),0)</f>
        <v>1350.5063059874633</v>
      </c>
      <c r="AQ169" s="94">
        <f ca="1">IF(AND(AQ$165&lt;=$E3,AQ$165&gt;=EOMONTH($D3,0)),IF($G3="NNN",Expenses!AO$14*Leases!$F3,IF(Leases!$G3="FSG",0,IF(Leases!$G3="MG",SUMPRODUCT(Leases!$I3:$I7,Expenses!AO$9:AO$13)*Leases!$F3,MAX((Expenses!AO$9-Leases!$K3/12)*Leases!$J3*Leases!$F3,0)+MAX((Expenses!AO$10-Leases!$K4/12)*Leases!$J4*Leases!$F3,0)+MAX((Expenses!AO$11-Leases!$K5/12)*Leases!$J5*Leases!$F3,0)+MAX((Expenses!AO$12-Leases!$K6/12)*Leases!$J6*Leases!$F3,0)+MAX((Expenses!AO$13-Leases!$K7/12)*Leases!$J7*Leases!$F3,0)))),0)</f>
        <v>1351.2043134503974</v>
      </c>
      <c r="AR169" s="94">
        <f ca="1">IF(AND(AR$165&lt;=$E3,AR$165&gt;=EOMONTH($D3,0)),IF($G3="NNN",Expenses!AP$14*Leases!$F3,IF(Leases!$G3="FSG",0,IF(Leases!$G3="MG",SUMPRODUCT(Leases!$I3:$I7,Expenses!AP$9:AP$13)*Leases!$F3,MAX((Expenses!AP$9-Leases!$K3/12)*Leases!$J3*Leases!$F3,0)+MAX((Expenses!AP$10-Leases!$K4/12)*Leases!$J4*Leases!$F3,0)+MAX((Expenses!AP$11-Leases!$K5/12)*Leases!$J5*Leases!$F3,0)+MAX((Expenses!AP$12-Leases!$K6/12)*Leases!$J6*Leases!$F3,0)+MAX((Expenses!AP$13-Leases!$K7/12)*Leases!$J7*Leases!$F3,0)))),0)</f>
        <v>1351.9040423880379</v>
      </c>
      <c r="AS169" s="94">
        <f ca="1">IF(AND(AS$165&lt;=$E3,AS$165&gt;=EOMONTH($D3,0)),IF($G3="NNN",Expenses!AQ$14*Leases!$F3,IF(Leases!$G3="FSG",0,IF(Leases!$G3="MG",SUMPRODUCT(Leases!$I3:$I7,Expenses!AQ$9:AQ$13)*Leases!$F3,MAX((Expenses!AQ$9-Leases!$K3/12)*Leases!$J3*Leases!$F3,0)+MAX((Expenses!AQ$10-Leases!$K4/12)*Leases!$J4*Leases!$F3,0)+MAX((Expenses!AQ$11-Leases!$K5/12)*Leases!$J5*Leases!$F3,0)+MAX((Expenses!AQ$12-Leases!$K6/12)*Leases!$J6*Leases!$F3,0)+MAX((Expenses!AQ$13-Leases!$K7/12)*Leases!$J7*Leases!$F3,0)))),0)</f>
        <v>1352.6054970460059</v>
      </c>
      <c r="AT169" s="94">
        <f ca="1">IF(AND(AT$165&lt;=$E3,AT$165&gt;=EOMONTH($D3,0)),IF($G3="NNN",Expenses!AR$14*Leases!$F3,IF(Leases!$G3="FSG",0,IF(Leases!$G3="MG",SUMPRODUCT(Leases!$I3:$I7,Expenses!AR$9:AR$13)*Leases!$F3,MAX((Expenses!AR$9-Leases!$K3/12)*Leases!$J3*Leases!$F3,0)+MAX((Expenses!AR$10-Leases!$K4/12)*Leases!$J4*Leases!$F3,0)+MAX((Expenses!AR$11-Leases!$K5/12)*Leases!$J5*Leases!$F3,0)+MAX((Expenses!AR$12-Leases!$K6/12)*Leases!$J6*Leases!$F3,0)+MAX((Expenses!AR$13-Leases!$K7/12)*Leases!$J7*Leases!$F3,0)))),0)</f>
        <v>1365.0139564065535</v>
      </c>
      <c r="AU169" s="94">
        <f ca="1">IF(AND(AU$165&lt;=$E3,AU$165&gt;=EOMONTH($D3,0)),IF($G3="NNN",Expenses!AS$14*Leases!$F3,IF(Leases!$G3="FSG",0,IF(Leases!$G3="MG",SUMPRODUCT(Leases!$I3:$I7,Expenses!AS$9:AS$13)*Leases!$F3,MAX((Expenses!AS$9-Leases!$K3/12)*Leases!$J3*Leases!$F3,0)+MAX((Expenses!AS$10-Leases!$K4/12)*Leases!$J4*Leases!$F3,0)+MAX((Expenses!AS$11-Leases!$K5/12)*Leases!$J5*Leases!$F3,0)+MAX((Expenses!AS$12-Leases!$K6/12)*Leases!$J6*Leases!$F3,0)+MAX((Expenses!AS$13-Leases!$K7/12)*Leases!$J7*Leases!$F3,0)))),0)</f>
        <v>1365.7188752839495</v>
      </c>
      <c r="AV169" s="94">
        <f ca="1">IF(AND(AV$165&lt;=$E3,AV$165&gt;=EOMONTH($D3,0)),IF($G3="NNN",Expenses!AT$14*Leases!$F3,IF(Leases!$G3="FSG",0,IF(Leases!$G3="MG",SUMPRODUCT(Leases!$I3:$I7,Expenses!AT$9:AT$13)*Leases!$F3,MAX((Expenses!AT$9-Leases!$K3/12)*Leases!$J3*Leases!$F3,0)+MAX((Expenses!AT$10-Leases!$K4/12)*Leases!$J4*Leases!$F3,0)+MAX((Expenses!AT$11-Leases!$K5/12)*Leases!$J5*Leases!$F3,0)+MAX((Expenses!AT$12-Leases!$K6/12)*Leases!$J6*Leases!$F3,0)+MAX((Expenses!AT$13-Leases!$K7/12)*Leases!$J7*Leases!$F3,0)))),0)</f>
        <v>1366.4255326814646</v>
      </c>
      <c r="AW169" s="94">
        <f ca="1">IF(AND(AW$165&lt;=$E3,AW$165&gt;=EOMONTH($D3,0)),IF($G3="NNN",Expenses!AU$14*Leases!$F3,IF(Leases!$G3="FSG",0,IF(Leases!$G3="MG",SUMPRODUCT(Leases!$I3:$I7,Expenses!AU$9:AU$13)*Leases!$F3,MAX((Expenses!AU$9-Leases!$K3/12)*Leases!$J3*Leases!$F3,0)+MAX((Expenses!AU$10-Leases!$K4/12)*Leases!$J4*Leases!$F3,0)+MAX((Expenses!AU$11-Leases!$K5/12)*Leases!$J5*Leases!$F3,0)+MAX((Expenses!AU$12-Leases!$K6/12)*Leases!$J6*Leases!$F3,0)+MAX((Expenses!AU$13-Leases!$K7/12)*Leases!$J7*Leases!$F3,0)))),0)</f>
        <v>1367.1339328867584</v>
      </c>
      <c r="AX169" s="94">
        <f ca="1">IF(AND(AX$165&lt;=$E3,AX$165&gt;=EOMONTH($D3,0)),IF($G3="NNN",Expenses!AV$14*Leases!$F3,IF(Leases!$G3="FSG",0,IF(Leases!$G3="MG",SUMPRODUCT(Leases!$I3:$I7,Expenses!AV$9:AV$13)*Leases!$F3,MAX((Expenses!AV$9-Leases!$K3/12)*Leases!$J3*Leases!$F3,0)+MAX((Expenses!AV$10-Leases!$K4/12)*Leases!$J4*Leases!$F3,0)+MAX((Expenses!AV$11-Leases!$K5/12)*Leases!$J5*Leases!$F3,0)+MAX((Expenses!AV$12-Leases!$K6/12)*Leases!$J6*Leases!$F3,0)+MAX((Expenses!AV$13-Leases!$K7/12)*Leases!$J7*Leases!$F3,0)))),0)</f>
        <v>1367.8440801980655</v>
      </c>
      <c r="AY169" s="94">
        <f ca="1">IF(AND(AY$165&lt;=$E3,AY$165&gt;=EOMONTH($D3,0)),IF($G3="NNN",Expenses!AW$14*Leases!$F3,IF(Leases!$G3="FSG",0,IF(Leases!$G3="MG",SUMPRODUCT(Leases!$I3:$I7,Expenses!AW$9:AW$13)*Leases!$F3,MAX((Expenses!AW$9-Leases!$K3/12)*Leases!$J3*Leases!$F3,0)+MAX((Expenses!AW$10-Leases!$K4/12)*Leases!$J4*Leases!$F3,0)+MAX((Expenses!AW$11-Leases!$K5/12)*Leases!$J5*Leases!$F3,0)+MAX((Expenses!AW$12-Leases!$K6/12)*Leases!$J6*Leases!$F3,0)+MAX((Expenses!AW$13-Leases!$K7/12)*Leases!$J7*Leases!$F3,0)))),0)</f>
        <v>1368.5559789242202</v>
      </c>
      <c r="AZ169" s="94">
        <f ca="1">IF(AND(AZ$165&lt;=$E3,AZ$165&gt;=EOMONTH($D3,0)),IF($G3="NNN",Expenses!AX$14*Leases!$F3,IF(Leases!$G3="FSG",0,IF(Leases!$G3="MG",SUMPRODUCT(Leases!$I3:$I7,Expenses!AX$9:AX$13)*Leases!$F3,MAX((Expenses!AX$9-Leases!$K3/12)*Leases!$J3*Leases!$F3,0)+MAX((Expenses!AX$10-Leases!$K4/12)*Leases!$J4*Leases!$F3,0)+MAX((Expenses!AX$11-Leases!$K5/12)*Leases!$J5*Leases!$F3,0)+MAX((Expenses!AX$12-Leases!$K6/12)*Leases!$J6*Leases!$F3,0)+MAX((Expenses!AX$13-Leases!$K7/12)*Leases!$J7*Leases!$F3,0)))),0)</f>
        <v>1401.5225057823973</v>
      </c>
      <c r="BA169" s="94">
        <f ca="1">IF(AND(BA$165&lt;=$E3,BA$165&gt;=EOMONTH($D3,0)),IF($G3="NNN",Expenses!AY$14*Leases!$F3,IF(Leases!$G3="FSG",0,IF(Leases!$G3="MG",SUMPRODUCT(Leases!$I3:$I7,Expenses!AY$9:AY$13)*Leases!$F3,MAX((Expenses!AY$9-Leases!$K3/12)*Leases!$J3*Leases!$F3,0)+MAX((Expenses!AY$10-Leases!$K4/12)*Leases!$J4*Leases!$F3,0)+MAX((Expenses!AY$11-Leases!$K5/12)*Leases!$J5*Leases!$F3,0)+MAX((Expenses!AY$12-Leases!$K6/12)*Leases!$J6*Leases!$F3,0)+MAX((Expenses!AY$13-Leases!$K7/12)*Leases!$J7*Leases!$F3,0)))),0)</f>
        <v>1402.2379203072846</v>
      </c>
      <c r="BB169" s="94">
        <f>IF(AND(BB$165&lt;=$E3,BB$165&gt;=EOMONTH($D3,0)),IF($G3="NNN",Expenses!AZ$14*Leases!$F3,IF(Leases!$G3="FSG",0,IF(Leases!$G3="MG",SUMPRODUCT(Leases!$I3:$I7,Expenses!AZ$9:AZ$13)*Leases!$F3,MAX((Expenses!AZ$9-Leases!$K3/12)*Leases!$J3*Leases!$F3,0)+MAX((Expenses!AZ$10-Leases!$K4/12)*Leases!$J4*Leases!$F3,0)+MAX((Expenses!AZ$11-Leases!$K5/12)*Leases!$J5*Leases!$F3,0)+MAX((Expenses!AZ$12-Leases!$K6/12)*Leases!$J6*Leases!$F3,0)+MAX((Expenses!AZ$13-Leases!$K7/12)*Leases!$J7*Leases!$F3,0)))),0)</f>
        <v>0</v>
      </c>
      <c r="BC169" s="94">
        <f>IF(AND(BC$165&lt;=$E3,BC$165&gt;=EOMONTH($D3,0)),IF($G3="NNN",Expenses!BA$14*Leases!$F3,IF(Leases!$G3="FSG",0,IF(Leases!$G3="MG",SUMPRODUCT(Leases!$I3:$I7,Expenses!BA$9:BA$13)*Leases!$F3,MAX((Expenses!BA$9-Leases!$K3/12)*Leases!$J3*Leases!$F3,0)+MAX((Expenses!BA$10-Leases!$K4/12)*Leases!$J4*Leases!$F3,0)+MAX((Expenses!BA$11-Leases!$K5/12)*Leases!$J5*Leases!$F3,0)+MAX((Expenses!BA$12-Leases!$K6/12)*Leases!$J6*Leases!$F3,0)+MAX((Expenses!BA$13-Leases!$K7/12)*Leases!$J7*Leases!$F3,0)))),0)</f>
        <v>0</v>
      </c>
      <c r="BD169" s="94">
        <f>IF(AND(BD$165&lt;=$E3,BD$165&gt;=EOMONTH($D3,0)),IF($G3="NNN",Expenses!BB$14*Leases!$F3,IF(Leases!$G3="FSG",0,IF(Leases!$G3="MG",SUMPRODUCT(Leases!$I3:$I7,Expenses!BB$9:BB$13)*Leases!$F3,MAX((Expenses!BB$9-Leases!$K3/12)*Leases!$J3*Leases!$F3,0)+MAX((Expenses!BB$10-Leases!$K4/12)*Leases!$J4*Leases!$F3,0)+MAX((Expenses!BB$11-Leases!$K5/12)*Leases!$J5*Leases!$F3,0)+MAX((Expenses!BB$12-Leases!$K6/12)*Leases!$J6*Leases!$F3,0)+MAX((Expenses!BB$13-Leases!$K7/12)*Leases!$J7*Leases!$F3,0)))),0)</f>
        <v>0</v>
      </c>
      <c r="BE169" s="94">
        <f>IF(AND(BE$165&lt;=$E3,BE$165&gt;=EOMONTH($D3,0)),IF($G3="NNN",Expenses!BC$14*Leases!$F3,IF(Leases!$G3="FSG",0,IF(Leases!$G3="MG",SUMPRODUCT(Leases!$I3:$I7,Expenses!BC$9:BC$13)*Leases!$F3,MAX((Expenses!BC$9-Leases!$K3/12)*Leases!$J3*Leases!$F3,0)+MAX((Expenses!BC$10-Leases!$K4/12)*Leases!$J4*Leases!$F3,0)+MAX((Expenses!BC$11-Leases!$K5/12)*Leases!$J5*Leases!$F3,0)+MAX((Expenses!BC$12-Leases!$K6/12)*Leases!$J6*Leases!$F3,0)+MAX((Expenses!BC$13-Leases!$K7/12)*Leases!$J7*Leases!$F3,0)))),0)</f>
        <v>0</v>
      </c>
      <c r="BF169" s="94">
        <f>IF(AND(BF$165&lt;=$E3,BF$165&gt;=EOMONTH($D3,0)),IF($G3="NNN",Expenses!BD$14*Leases!$F3,IF(Leases!$G3="FSG",0,IF(Leases!$G3="MG",SUMPRODUCT(Leases!$I3:$I7,Expenses!BD$9:BD$13)*Leases!$F3,MAX((Expenses!BD$9-Leases!$K3/12)*Leases!$J3*Leases!$F3,0)+MAX((Expenses!BD$10-Leases!$K4/12)*Leases!$J4*Leases!$F3,0)+MAX((Expenses!BD$11-Leases!$K5/12)*Leases!$J5*Leases!$F3,0)+MAX((Expenses!BD$12-Leases!$K6/12)*Leases!$J6*Leases!$F3,0)+MAX((Expenses!BD$13-Leases!$K7/12)*Leases!$J7*Leases!$F3,0)))),0)</f>
        <v>0</v>
      </c>
      <c r="BG169" s="94">
        <f>IF(AND(BG$165&lt;=$E3,BG$165&gt;=EOMONTH($D3,0)),IF($G3="NNN",Expenses!BE$14*Leases!$F3,IF(Leases!$G3="FSG",0,IF(Leases!$G3="MG",SUMPRODUCT(Leases!$I3:$I7,Expenses!BE$9:BE$13)*Leases!$F3,MAX((Expenses!BE$9-Leases!$K3/12)*Leases!$J3*Leases!$F3,0)+MAX((Expenses!BE$10-Leases!$K4/12)*Leases!$J4*Leases!$F3,0)+MAX((Expenses!BE$11-Leases!$K5/12)*Leases!$J5*Leases!$F3,0)+MAX((Expenses!BE$12-Leases!$K6/12)*Leases!$J6*Leases!$F3,0)+MAX((Expenses!BE$13-Leases!$K7/12)*Leases!$J7*Leases!$F3,0)))),0)</f>
        <v>0</v>
      </c>
      <c r="BH169" s="94">
        <f>IF(AND(BH$165&lt;=$E3,BH$165&gt;=EOMONTH($D3,0)),IF($G3="NNN",Expenses!BF$14*Leases!$F3,IF(Leases!$G3="FSG",0,IF(Leases!$G3="MG",SUMPRODUCT(Leases!$I3:$I7,Expenses!BF$9:BF$13)*Leases!$F3,MAX((Expenses!BF$9-Leases!$K3/12)*Leases!$J3*Leases!$F3,0)+MAX((Expenses!BF$10-Leases!$K4/12)*Leases!$J4*Leases!$F3,0)+MAX((Expenses!BF$11-Leases!$K5/12)*Leases!$J5*Leases!$F3,0)+MAX((Expenses!BF$12-Leases!$K6/12)*Leases!$J6*Leases!$F3,0)+MAX((Expenses!BF$13-Leases!$K7/12)*Leases!$J7*Leases!$F3,0)))),0)</f>
        <v>0</v>
      </c>
      <c r="BI169" s="94">
        <f>IF(AND(BI$165&lt;=$E3,BI$165&gt;=EOMONTH($D3,0)),IF($G3="NNN",Expenses!BG$14*Leases!$F3,IF(Leases!$G3="FSG",0,IF(Leases!$G3="MG",SUMPRODUCT(Leases!$I3:$I7,Expenses!BG$9:BG$13)*Leases!$F3,MAX((Expenses!BG$9-Leases!$K3/12)*Leases!$J3*Leases!$F3,0)+MAX((Expenses!BG$10-Leases!$K4/12)*Leases!$J4*Leases!$F3,0)+MAX((Expenses!BG$11-Leases!$K5/12)*Leases!$J5*Leases!$F3,0)+MAX((Expenses!BG$12-Leases!$K6/12)*Leases!$J6*Leases!$F3,0)+MAX((Expenses!BG$13-Leases!$K7/12)*Leases!$J7*Leases!$F3,0)))),0)</f>
        <v>0</v>
      </c>
      <c r="BJ169" s="94">
        <f>IF(AND(BJ$165&lt;=$E3,BJ$165&gt;=EOMONTH($D3,0)),IF($G3="NNN",Expenses!BH$14*Leases!$F3,IF(Leases!$G3="FSG",0,IF(Leases!$G3="MG",SUMPRODUCT(Leases!$I3:$I7,Expenses!BH$9:BH$13)*Leases!$F3,MAX((Expenses!BH$9-Leases!$K3/12)*Leases!$J3*Leases!$F3,0)+MAX((Expenses!BH$10-Leases!$K4/12)*Leases!$J4*Leases!$F3,0)+MAX((Expenses!BH$11-Leases!$K5/12)*Leases!$J5*Leases!$F3,0)+MAX((Expenses!BH$12-Leases!$K6/12)*Leases!$J6*Leases!$F3,0)+MAX((Expenses!BH$13-Leases!$K7/12)*Leases!$J7*Leases!$F3,0)))),0)</f>
        <v>0</v>
      </c>
      <c r="BK169" s="94">
        <f>IF(AND(BK$165&lt;=$E3,BK$165&gt;=EOMONTH($D3,0)),IF($G3="NNN",Expenses!BI$14*Leases!$F3,IF(Leases!$G3="FSG",0,IF(Leases!$G3="MG",SUMPRODUCT(Leases!$I3:$I7,Expenses!BI$9:BI$13)*Leases!$F3,MAX((Expenses!BI$9-Leases!$K3/12)*Leases!$J3*Leases!$F3,0)+MAX((Expenses!BI$10-Leases!$K4/12)*Leases!$J4*Leases!$F3,0)+MAX((Expenses!BI$11-Leases!$K5/12)*Leases!$J5*Leases!$F3,0)+MAX((Expenses!BI$12-Leases!$K6/12)*Leases!$J6*Leases!$F3,0)+MAX((Expenses!BI$13-Leases!$K7/12)*Leases!$J7*Leases!$F3,0)))),0)</f>
        <v>0</v>
      </c>
      <c r="BL169" s="94">
        <f>IF(AND(BL$165&lt;=$E3,BL$165&gt;=EOMONTH($D3,0)),IF($G3="NNN",Expenses!BJ$14*Leases!$F3,IF(Leases!$G3="FSG",0,IF(Leases!$G3="MG",SUMPRODUCT(Leases!$I3:$I7,Expenses!BJ$9:BJ$13)*Leases!$F3,MAX((Expenses!BJ$9-Leases!$K3/12)*Leases!$J3*Leases!$F3,0)+MAX((Expenses!BJ$10-Leases!$K4/12)*Leases!$J4*Leases!$F3,0)+MAX((Expenses!BJ$11-Leases!$K5/12)*Leases!$J5*Leases!$F3,0)+MAX((Expenses!BJ$12-Leases!$K6/12)*Leases!$J6*Leases!$F3,0)+MAX((Expenses!BJ$13-Leases!$K7/12)*Leases!$J7*Leases!$F3,0)))),0)</f>
        <v>0</v>
      </c>
      <c r="BM169" s="94">
        <f>IF(AND(BM$165&lt;=$E3,BM$165&gt;=EOMONTH($D3,0)),IF($G3="NNN",Expenses!BK$14*Leases!$F3,IF(Leases!$G3="FSG",0,IF(Leases!$G3="MG",SUMPRODUCT(Leases!$I3:$I7,Expenses!BK$9:BK$13)*Leases!$F3,MAX((Expenses!BK$9-Leases!$K3/12)*Leases!$J3*Leases!$F3,0)+MAX((Expenses!BK$10-Leases!$K4/12)*Leases!$J4*Leases!$F3,0)+MAX((Expenses!BK$11-Leases!$K5/12)*Leases!$J5*Leases!$F3,0)+MAX((Expenses!BK$12-Leases!$K6/12)*Leases!$J6*Leases!$F3,0)+MAX((Expenses!BK$13-Leases!$K7/12)*Leases!$J7*Leases!$F3,0)))),0)</f>
        <v>0</v>
      </c>
      <c r="BN169" s="94">
        <f>IF(AND(BN$165&lt;=$E3,BN$165&gt;=EOMONTH($D3,0)),IF($G3="NNN",Expenses!BL$14*Leases!$F3,IF(Leases!$G3="FSG",0,IF(Leases!$G3="MG",SUMPRODUCT(Leases!$I3:$I7,Expenses!BL$9:BL$13)*Leases!$F3,MAX((Expenses!BL$9-Leases!$K3/12)*Leases!$J3*Leases!$F3,0)+MAX((Expenses!BL$10-Leases!$K4/12)*Leases!$J4*Leases!$F3,0)+MAX((Expenses!BL$11-Leases!$K5/12)*Leases!$J5*Leases!$F3,0)+MAX((Expenses!BL$12-Leases!$K6/12)*Leases!$J6*Leases!$F3,0)+MAX((Expenses!BL$13-Leases!$K7/12)*Leases!$J7*Leases!$F3,0)))),0)</f>
        <v>0</v>
      </c>
      <c r="BO169" s="94">
        <f>IF(AND(BO$165&lt;=$E3,BO$165&gt;=EOMONTH($D3,0)),IF($G3="NNN",Expenses!BM$14*Leases!$F3,IF(Leases!$G3="FSG",0,IF(Leases!$G3="MG",SUMPRODUCT(Leases!$I3:$I7,Expenses!BM$9:BM$13)*Leases!$F3,MAX((Expenses!BM$9-Leases!$K3/12)*Leases!$J3*Leases!$F3,0)+MAX((Expenses!BM$10-Leases!$K4/12)*Leases!$J4*Leases!$F3,0)+MAX((Expenses!BM$11-Leases!$K5/12)*Leases!$J5*Leases!$F3,0)+MAX((Expenses!BM$12-Leases!$K6/12)*Leases!$J6*Leases!$F3,0)+MAX((Expenses!BM$13-Leases!$K7/12)*Leases!$J7*Leases!$F3,0)))),0)</f>
        <v>0</v>
      </c>
      <c r="BP169" s="94">
        <f>IF(AND(BP$165&lt;=$E3,BP$165&gt;=EOMONTH($D3,0)),IF($G3="NNN",Expenses!BN$14*Leases!$F3,IF(Leases!$G3="FSG",0,IF(Leases!$G3="MG",SUMPRODUCT(Leases!$I3:$I7,Expenses!BN$9:BN$13)*Leases!$F3,MAX((Expenses!BN$9-Leases!$K3/12)*Leases!$J3*Leases!$F3,0)+MAX((Expenses!BN$10-Leases!$K4/12)*Leases!$J4*Leases!$F3,0)+MAX((Expenses!BN$11-Leases!$K5/12)*Leases!$J5*Leases!$F3,0)+MAX((Expenses!BN$12-Leases!$K6/12)*Leases!$J6*Leases!$F3,0)+MAX((Expenses!BN$13-Leases!$K7/12)*Leases!$J7*Leases!$F3,0)))),0)</f>
        <v>0</v>
      </c>
      <c r="BQ169" s="94">
        <f>IF(AND(BQ$165&lt;=$E3,BQ$165&gt;=EOMONTH($D3,0)),IF($G3="NNN",Expenses!BO$14*Leases!$F3,IF(Leases!$G3="FSG",0,IF(Leases!$G3="MG",SUMPRODUCT(Leases!$I3:$I7,Expenses!BO$9:BO$13)*Leases!$F3,MAX((Expenses!BO$9-Leases!$K3/12)*Leases!$J3*Leases!$F3,0)+MAX((Expenses!BO$10-Leases!$K4/12)*Leases!$J4*Leases!$F3,0)+MAX((Expenses!BO$11-Leases!$K5/12)*Leases!$J5*Leases!$F3,0)+MAX((Expenses!BO$12-Leases!$K6/12)*Leases!$J6*Leases!$F3,0)+MAX((Expenses!BO$13-Leases!$K7/12)*Leases!$J7*Leases!$F3,0)))),0)</f>
        <v>0</v>
      </c>
      <c r="BR169" s="94">
        <f>IF(AND(BR$165&lt;=$E3,BR$165&gt;=EOMONTH($D3,0)),IF($G3="NNN",Expenses!BP$14*Leases!$F3,IF(Leases!$G3="FSG",0,IF(Leases!$G3="MG",SUMPRODUCT(Leases!$I3:$I7,Expenses!BP$9:BP$13)*Leases!$F3,MAX((Expenses!BP$9-Leases!$K3/12)*Leases!$J3*Leases!$F3,0)+MAX((Expenses!BP$10-Leases!$K4/12)*Leases!$J4*Leases!$F3,0)+MAX((Expenses!BP$11-Leases!$K5/12)*Leases!$J5*Leases!$F3,0)+MAX((Expenses!BP$12-Leases!$K6/12)*Leases!$J6*Leases!$F3,0)+MAX((Expenses!BP$13-Leases!$K7/12)*Leases!$J7*Leases!$F3,0)))),0)</f>
        <v>0</v>
      </c>
      <c r="BS169" s="94">
        <f>IF(AND(BS$165&lt;=$E3,BS$165&gt;=EOMONTH($D3,0)),IF($G3="NNN",Expenses!BQ$14*Leases!$F3,IF(Leases!$G3="FSG",0,IF(Leases!$G3="MG",SUMPRODUCT(Leases!$I3:$I7,Expenses!BQ$9:BQ$13)*Leases!$F3,MAX((Expenses!BQ$9-Leases!$K3/12)*Leases!$J3*Leases!$F3,0)+MAX((Expenses!BQ$10-Leases!$K4/12)*Leases!$J4*Leases!$F3,0)+MAX((Expenses!BQ$11-Leases!$K5/12)*Leases!$J5*Leases!$F3,0)+MAX((Expenses!BQ$12-Leases!$K6/12)*Leases!$J6*Leases!$F3,0)+MAX((Expenses!BQ$13-Leases!$K7/12)*Leases!$J7*Leases!$F3,0)))),0)</f>
        <v>0</v>
      </c>
      <c r="BT169" s="94">
        <f>IF(AND(BT$165&lt;=$E3,BT$165&gt;=EOMONTH($D3,0)),IF($G3="NNN",Expenses!BR$14*Leases!$F3,IF(Leases!$G3="FSG",0,IF(Leases!$G3="MG",SUMPRODUCT(Leases!$I3:$I7,Expenses!BR$9:BR$13)*Leases!$F3,MAX((Expenses!BR$9-Leases!$K3/12)*Leases!$J3*Leases!$F3,0)+MAX((Expenses!BR$10-Leases!$K4/12)*Leases!$J4*Leases!$F3,0)+MAX((Expenses!BR$11-Leases!$K5/12)*Leases!$J5*Leases!$F3,0)+MAX((Expenses!BR$12-Leases!$K6/12)*Leases!$J6*Leases!$F3,0)+MAX((Expenses!BR$13-Leases!$K7/12)*Leases!$J7*Leases!$F3,0)))),0)</f>
        <v>0</v>
      </c>
      <c r="BU169" s="94">
        <f>IF(AND(BU$165&lt;=$E3,BU$165&gt;=EOMONTH($D3,0)),IF($G3="NNN",Expenses!BS$14*Leases!$F3,IF(Leases!$G3="FSG",0,IF(Leases!$G3="MG",SUMPRODUCT(Leases!$I3:$I7,Expenses!BS$9:BS$13)*Leases!$F3,MAX((Expenses!BS$9-Leases!$K3/12)*Leases!$J3*Leases!$F3,0)+MAX((Expenses!BS$10-Leases!$K4/12)*Leases!$J4*Leases!$F3,0)+MAX((Expenses!BS$11-Leases!$K5/12)*Leases!$J5*Leases!$F3,0)+MAX((Expenses!BS$12-Leases!$K6/12)*Leases!$J6*Leases!$F3,0)+MAX((Expenses!BS$13-Leases!$K7/12)*Leases!$J7*Leases!$F3,0)))),0)</f>
        <v>0</v>
      </c>
      <c r="BV169" s="94">
        <f>IF(AND(BV$165&lt;=$E3,BV$165&gt;=EOMONTH($D3,0)),IF($G3="NNN",Expenses!BT$14*Leases!$F3,IF(Leases!$G3="FSG",0,IF(Leases!$G3="MG",SUMPRODUCT(Leases!$I3:$I7,Expenses!BT$9:BT$13)*Leases!$F3,MAX((Expenses!BT$9-Leases!$K3/12)*Leases!$J3*Leases!$F3,0)+MAX((Expenses!BT$10-Leases!$K4/12)*Leases!$J4*Leases!$F3,0)+MAX((Expenses!BT$11-Leases!$K5/12)*Leases!$J5*Leases!$F3,0)+MAX((Expenses!BT$12-Leases!$K6/12)*Leases!$J6*Leases!$F3,0)+MAX((Expenses!BT$13-Leases!$K7/12)*Leases!$J7*Leases!$F3,0)))),0)</f>
        <v>0</v>
      </c>
      <c r="BW169" s="94">
        <f>IF(AND(BW$165&lt;=$E3,BW$165&gt;=EOMONTH($D3,0)),IF($G3="NNN",Expenses!BU$14*Leases!$F3,IF(Leases!$G3="FSG",0,IF(Leases!$G3="MG",SUMPRODUCT(Leases!$I3:$I7,Expenses!BU$9:BU$13)*Leases!$F3,MAX((Expenses!BU$9-Leases!$K3/12)*Leases!$J3*Leases!$F3,0)+MAX((Expenses!BU$10-Leases!$K4/12)*Leases!$J4*Leases!$F3,0)+MAX((Expenses!BU$11-Leases!$K5/12)*Leases!$J5*Leases!$F3,0)+MAX((Expenses!BU$12-Leases!$K6/12)*Leases!$J6*Leases!$F3,0)+MAX((Expenses!BU$13-Leases!$K7/12)*Leases!$J7*Leases!$F3,0)))),0)</f>
        <v>0</v>
      </c>
      <c r="BX169" s="94">
        <f>IF(AND(BX$165&lt;=$E3,BX$165&gt;=EOMONTH($D3,0)),IF($G3="NNN",Expenses!BV$14*Leases!$F3,IF(Leases!$G3="FSG",0,IF(Leases!$G3="MG",SUMPRODUCT(Leases!$I3:$I7,Expenses!BV$9:BV$13)*Leases!$F3,MAX((Expenses!BV$9-Leases!$K3/12)*Leases!$J3*Leases!$F3,0)+MAX((Expenses!BV$10-Leases!$K4/12)*Leases!$J4*Leases!$F3,0)+MAX((Expenses!BV$11-Leases!$K5/12)*Leases!$J5*Leases!$F3,0)+MAX((Expenses!BV$12-Leases!$K6/12)*Leases!$J6*Leases!$F3,0)+MAX((Expenses!BV$13-Leases!$K7/12)*Leases!$J7*Leases!$F3,0)))),0)</f>
        <v>0</v>
      </c>
      <c r="BY169" s="94">
        <f>IF(AND(BY$165&lt;=$E3,BY$165&gt;=EOMONTH($D3,0)),IF($G3="NNN",Expenses!BW$14*Leases!$F3,IF(Leases!$G3="FSG",0,IF(Leases!$G3="MG",SUMPRODUCT(Leases!$I3:$I7,Expenses!BW$9:BW$13)*Leases!$F3,MAX((Expenses!BW$9-Leases!$K3/12)*Leases!$J3*Leases!$F3,0)+MAX((Expenses!BW$10-Leases!$K4/12)*Leases!$J4*Leases!$F3,0)+MAX((Expenses!BW$11-Leases!$K5/12)*Leases!$J5*Leases!$F3,0)+MAX((Expenses!BW$12-Leases!$K6/12)*Leases!$J6*Leases!$F3,0)+MAX((Expenses!BW$13-Leases!$K7/12)*Leases!$J7*Leases!$F3,0)))),0)</f>
        <v>0</v>
      </c>
      <c r="BZ169" s="94">
        <f>IF(AND(BZ$165&lt;=$E3,BZ$165&gt;=EOMONTH($D3,0)),IF($G3="NNN",Expenses!BX$14*Leases!$F3,IF(Leases!$G3="FSG",0,IF(Leases!$G3="MG",SUMPRODUCT(Leases!$I3:$I7,Expenses!BX$9:BX$13)*Leases!$F3,MAX((Expenses!BX$9-Leases!$K3/12)*Leases!$J3*Leases!$F3,0)+MAX((Expenses!BX$10-Leases!$K4/12)*Leases!$J4*Leases!$F3,0)+MAX((Expenses!BX$11-Leases!$K5/12)*Leases!$J5*Leases!$F3,0)+MAX((Expenses!BX$12-Leases!$K6/12)*Leases!$J6*Leases!$F3,0)+MAX((Expenses!BX$13-Leases!$K7/12)*Leases!$J7*Leases!$F3,0)))),0)</f>
        <v>0</v>
      </c>
      <c r="CA169" s="94">
        <f>IF(AND(CA$165&lt;=$E3,CA$165&gt;=EOMONTH($D3,0)),IF($G3="NNN",Expenses!BY$14*Leases!$F3,IF(Leases!$G3="FSG",0,IF(Leases!$G3="MG",SUMPRODUCT(Leases!$I3:$I7,Expenses!BY$9:BY$13)*Leases!$F3,MAX((Expenses!BY$9-Leases!$K3/12)*Leases!$J3*Leases!$F3,0)+MAX((Expenses!BY$10-Leases!$K4/12)*Leases!$J4*Leases!$F3,0)+MAX((Expenses!BY$11-Leases!$K5/12)*Leases!$J5*Leases!$F3,0)+MAX((Expenses!BY$12-Leases!$K6/12)*Leases!$J6*Leases!$F3,0)+MAX((Expenses!BY$13-Leases!$K7/12)*Leases!$J7*Leases!$F3,0)))),0)</f>
        <v>0</v>
      </c>
      <c r="CB169" s="94">
        <f>IF(AND(CB$165&lt;=$E3,CB$165&gt;=EOMONTH($D3,0)),IF($G3="NNN",Expenses!BZ$14*Leases!$F3,IF(Leases!$G3="FSG",0,IF(Leases!$G3="MG",SUMPRODUCT(Leases!$I3:$I7,Expenses!BZ$9:BZ$13)*Leases!$F3,MAX((Expenses!BZ$9-Leases!$K3/12)*Leases!$J3*Leases!$F3,0)+MAX((Expenses!BZ$10-Leases!$K4/12)*Leases!$J4*Leases!$F3,0)+MAX((Expenses!BZ$11-Leases!$K5/12)*Leases!$J5*Leases!$F3,0)+MAX((Expenses!BZ$12-Leases!$K6/12)*Leases!$J6*Leases!$F3,0)+MAX((Expenses!BZ$13-Leases!$K7/12)*Leases!$J7*Leases!$F3,0)))),0)</f>
        <v>0</v>
      </c>
      <c r="CC169" s="94">
        <f>IF(AND(CC$165&lt;=$E3,CC$165&gt;=EOMONTH($D3,0)),IF($G3="NNN",Expenses!CA$14*Leases!$F3,IF(Leases!$G3="FSG",0,IF(Leases!$G3="MG",SUMPRODUCT(Leases!$I3:$I7,Expenses!CA$9:CA$13)*Leases!$F3,MAX((Expenses!CA$9-Leases!$K3/12)*Leases!$J3*Leases!$F3,0)+MAX((Expenses!CA$10-Leases!$K4/12)*Leases!$J4*Leases!$F3,0)+MAX((Expenses!CA$11-Leases!$K5/12)*Leases!$J5*Leases!$F3,0)+MAX((Expenses!CA$12-Leases!$K6/12)*Leases!$J6*Leases!$F3,0)+MAX((Expenses!CA$13-Leases!$K7/12)*Leases!$J7*Leases!$F3,0)))),0)</f>
        <v>0</v>
      </c>
      <c r="CD169" s="94">
        <f>IF(AND(CD$165&lt;=$E3,CD$165&gt;=EOMONTH($D3,0)),IF($G3="NNN",Expenses!CB$14*Leases!$F3,IF(Leases!$G3="FSG",0,IF(Leases!$G3="MG",SUMPRODUCT(Leases!$I3:$I7,Expenses!CB$9:CB$13)*Leases!$F3,MAX((Expenses!CB$9-Leases!$K3/12)*Leases!$J3*Leases!$F3,0)+MAX((Expenses!CB$10-Leases!$K4/12)*Leases!$J4*Leases!$F3,0)+MAX((Expenses!CB$11-Leases!$K5/12)*Leases!$J5*Leases!$F3,0)+MAX((Expenses!CB$12-Leases!$K6/12)*Leases!$J6*Leases!$F3,0)+MAX((Expenses!CB$13-Leases!$K7/12)*Leases!$J7*Leases!$F3,0)))),0)</f>
        <v>0</v>
      </c>
      <c r="CE169" s="94">
        <f>IF(AND(CE$165&lt;=$E3,CE$165&gt;=EOMONTH($D3,0)),IF($G3="NNN",Expenses!CC$14*Leases!$F3,IF(Leases!$G3="FSG",0,IF(Leases!$G3="MG",SUMPRODUCT(Leases!$I3:$I7,Expenses!CC$9:CC$13)*Leases!$F3,MAX((Expenses!CC$9-Leases!$K3/12)*Leases!$J3*Leases!$F3,0)+MAX((Expenses!CC$10-Leases!$K4/12)*Leases!$J4*Leases!$F3,0)+MAX((Expenses!CC$11-Leases!$K5/12)*Leases!$J5*Leases!$F3,0)+MAX((Expenses!CC$12-Leases!$K6/12)*Leases!$J6*Leases!$F3,0)+MAX((Expenses!CC$13-Leases!$K7/12)*Leases!$J7*Leases!$F3,0)))),0)</f>
        <v>0</v>
      </c>
      <c r="CF169" s="94">
        <f>IF(AND(CF$165&lt;=$E3,CF$165&gt;=EOMONTH($D3,0)),IF($G3="NNN",Expenses!CD$14*Leases!$F3,IF(Leases!$G3="FSG",0,IF(Leases!$G3="MG",SUMPRODUCT(Leases!$I3:$I7,Expenses!CD$9:CD$13)*Leases!$F3,MAX((Expenses!CD$9-Leases!$K3/12)*Leases!$J3*Leases!$F3,0)+MAX((Expenses!CD$10-Leases!$K4/12)*Leases!$J4*Leases!$F3,0)+MAX((Expenses!CD$11-Leases!$K5/12)*Leases!$J5*Leases!$F3,0)+MAX((Expenses!CD$12-Leases!$K6/12)*Leases!$J6*Leases!$F3,0)+MAX((Expenses!CD$13-Leases!$K7/12)*Leases!$J7*Leases!$F3,0)))),0)</f>
        <v>0</v>
      </c>
      <c r="CG169" s="94">
        <f>IF(AND(CG$165&lt;=$E3,CG$165&gt;=EOMONTH($D3,0)),IF($G3="NNN",Expenses!CE$14*Leases!$F3,IF(Leases!$G3="FSG",0,IF(Leases!$G3="MG",SUMPRODUCT(Leases!$I3:$I7,Expenses!CE$9:CE$13)*Leases!$F3,MAX((Expenses!CE$9-Leases!$K3/12)*Leases!$J3*Leases!$F3,0)+MAX((Expenses!CE$10-Leases!$K4/12)*Leases!$J4*Leases!$F3,0)+MAX((Expenses!CE$11-Leases!$K5/12)*Leases!$J5*Leases!$F3,0)+MAX((Expenses!CE$12-Leases!$K6/12)*Leases!$J6*Leases!$F3,0)+MAX((Expenses!CE$13-Leases!$K7/12)*Leases!$J7*Leases!$F3,0)))),0)</f>
        <v>0</v>
      </c>
      <c r="CH169" s="94">
        <f>IF(AND(CH$165&lt;=$E3,CH$165&gt;=EOMONTH($D3,0)),IF($G3="NNN",Expenses!CF$14*Leases!$F3,IF(Leases!$G3="FSG",0,IF(Leases!$G3="MG",SUMPRODUCT(Leases!$I3:$I7,Expenses!CF$9:CF$13)*Leases!$F3,MAX((Expenses!CF$9-Leases!$K3/12)*Leases!$J3*Leases!$F3,0)+MAX((Expenses!CF$10-Leases!$K4/12)*Leases!$J4*Leases!$F3,0)+MAX((Expenses!CF$11-Leases!$K5/12)*Leases!$J5*Leases!$F3,0)+MAX((Expenses!CF$12-Leases!$K6/12)*Leases!$J6*Leases!$F3,0)+MAX((Expenses!CF$13-Leases!$K7/12)*Leases!$J7*Leases!$F3,0)))),0)</f>
        <v>0</v>
      </c>
      <c r="CI169" s="94">
        <f>IF(AND(CI$165&lt;=$E3,CI$165&gt;=EOMONTH($D3,0)),IF($G3="NNN",Expenses!CG$14*Leases!$F3,IF(Leases!$G3="FSG",0,IF(Leases!$G3="MG",SUMPRODUCT(Leases!$I3:$I7,Expenses!CG$9:CG$13)*Leases!$F3,MAX((Expenses!CG$9-Leases!$K3/12)*Leases!$J3*Leases!$F3,0)+MAX((Expenses!CG$10-Leases!$K4/12)*Leases!$J4*Leases!$F3,0)+MAX((Expenses!CG$11-Leases!$K5/12)*Leases!$J5*Leases!$F3,0)+MAX((Expenses!CG$12-Leases!$K6/12)*Leases!$J6*Leases!$F3,0)+MAX((Expenses!CG$13-Leases!$K7/12)*Leases!$J7*Leases!$F3,0)))),0)</f>
        <v>0</v>
      </c>
      <c r="CJ169" s="94">
        <f>IF(AND(CJ$165&lt;=$E3,CJ$165&gt;=EOMONTH($D3,0)),IF($G3="NNN",Expenses!CH$14*Leases!$F3,IF(Leases!$G3="FSG",0,IF(Leases!$G3="MG",SUMPRODUCT(Leases!$I3:$I7,Expenses!CH$9:CH$13)*Leases!$F3,MAX((Expenses!CH$9-Leases!$K3/12)*Leases!$J3*Leases!$F3,0)+MAX((Expenses!CH$10-Leases!$K4/12)*Leases!$J4*Leases!$F3,0)+MAX((Expenses!CH$11-Leases!$K5/12)*Leases!$J5*Leases!$F3,0)+MAX((Expenses!CH$12-Leases!$K6/12)*Leases!$J6*Leases!$F3,0)+MAX((Expenses!CH$13-Leases!$K7/12)*Leases!$J7*Leases!$F3,0)))),0)</f>
        <v>0</v>
      </c>
      <c r="CK169" s="94">
        <f>IF(AND(CK$165&lt;=$E3,CK$165&gt;=EOMONTH($D3,0)),IF($G3="NNN",Expenses!CI$14*Leases!$F3,IF(Leases!$G3="FSG",0,IF(Leases!$G3="MG",SUMPRODUCT(Leases!$I3:$I7,Expenses!CI$9:CI$13)*Leases!$F3,MAX((Expenses!CI$9-Leases!$K3/12)*Leases!$J3*Leases!$F3,0)+MAX((Expenses!CI$10-Leases!$K4/12)*Leases!$J4*Leases!$F3,0)+MAX((Expenses!CI$11-Leases!$K5/12)*Leases!$J5*Leases!$F3,0)+MAX((Expenses!CI$12-Leases!$K6/12)*Leases!$J6*Leases!$F3,0)+MAX((Expenses!CI$13-Leases!$K7/12)*Leases!$J7*Leases!$F3,0)))),0)</f>
        <v>0</v>
      </c>
      <c r="CL169" s="94">
        <f>IF(AND(CL$165&lt;=$E3,CL$165&gt;=EOMONTH($D3,0)),IF($G3="NNN",Expenses!CJ$14*Leases!$F3,IF(Leases!$G3="FSG",0,IF(Leases!$G3="MG",SUMPRODUCT(Leases!$I3:$I7,Expenses!CJ$9:CJ$13)*Leases!$F3,MAX((Expenses!CJ$9-Leases!$K3/12)*Leases!$J3*Leases!$F3,0)+MAX((Expenses!CJ$10-Leases!$K4/12)*Leases!$J4*Leases!$F3,0)+MAX((Expenses!CJ$11-Leases!$K5/12)*Leases!$J5*Leases!$F3,0)+MAX((Expenses!CJ$12-Leases!$K6/12)*Leases!$J6*Leases!$F3,0)+MAX((Expenses!CJ$13-Leases!$K7/12)*Leases!$J7*Leases!$F3,0)))),0)</f>
        <v>0</v>
      </c>
      <c r="CM169" s="94">
        <f>IF(AND(CM$165&lt;=$E3,CM$165&gt;=EOMONTH($D3,0)),IF($G3="NNN",Expenses!CK$14*Leases!$F3,IF(Leases!$G3="FSG",0,IF(Leases!$G3="MG",SUMPRODUCT(Leases!$I3:$I7,Expenses!CK$9:CK$13)*Leases!$F3,MAX((Expenses!CK$9-Leases!$K3/12)*Leases!$J3*Leases!$F3,0)+MAX((Expenses!CK$10-Leases!$K4/12)*Leases!$J4*Leases!$F3,0)+MAX((Expenses!CK$11-Leases!$K5/12)*Leases!$J5*Leases!$F3,0)+MAX((Expenses!CK$12-Leases!$K6/12)*Leases!$J6*Leases!$F3,0)+MAX((Expenses!CK$13-Leases!$K7/12)*Leases!$J7*Leases!$F3,0)))),0)</f>
        <v>0</v>
      </c>
      <c r="CN169" s="94">
        <f>IF(AND(CN$165&lt;=$E3,CN$165&gt;=EOMONTH($D3,0)),IF($G3="NNN",Expenses!CL$14*Leases!$F3,IF(Leases!$G3="FSG",0,IF(Leases!$G3="MG",SUMPRODUCT(Leases!$I3:$I7,Expenses!CL$9:CL$13)*Leases!$F3,MAX((Expenses!CL$9-Leases!$K3/12)*Leases!$J3*Leases!$F3,0)+MAX((Expenses!CL$10-Leases!$K4/12)*Leases!$J4*Leases!$F3,0)+MAX((Expenses!CL$11-Leases!$K5/12)*Leases!$J5*Leases!$F3,0)+MAX((Expenses!CL$12-Leases!$K6/12)*Leases!$J6*Leases!$F3,0)+MAX((Expenses!CL$13-Leases!$K7/12)*Leases!$J7*Leases!$F3,0)))),0)</f>
        <v>0</v>
      </c>
      <c r="CO169" s="94">
        <f>IF(AND(CO$165&lt;=$E3,CO$165&gt;=EOMONTH($D3,0)),IF($G3="NNN",Expenses!CM$14*Leases!$F3,IF(Leases!$G3="FSG",0,IF(Leases!$G3="MG",SUMPRODUCT(Leases!$I3:$I7,Expenses!CM$9:CM$13)*Leases!$F3,MAX((Expenses!CM$9-Leases!$K3/12)*Leases!$J3*Leases!$F3,0)+MAX((Expenses!CM$10-Leases!$K4/12)*Leases!$J4*Leases!$F3,0)+MAX((Expenses!CM$11-Leases!$K5/12)*Leases!$J5*Leases!$F3,0)+MAX((Expenses!CM$12-Leases!$K6/12)*Leases!$J6*Leases!$F3,0)+MAX((Expenses!CM$13-Leases!$K7/12)*Leases!$J7*Leases!$F3,0)))),0)</f>
        <v>0</v>
      </c>
      <c r="CP169" s="94">
        <f>IF(AND(CP$165&lt;=$E3,CP$165&gt;=EOMONTH($D3,0)),IF($G3="NNN",Expenses!CN$14*Leases!$F3,IF(Leases!$G3="FSG",0,IF(Leases!$G3="MG",SUMPRODUCT(Leases!$I3:$I7,Expenses!CN$9:CN$13)*Leases!$F3,MAX((Expenses!CN$9-Leases!$K3/12)*Leases!$J3*Leases!$F3,0)+MAX((Expenses!CN$10-Leases!$K4/12)*Leases!$J4*Leases!$F3,0)+MAX((Expenses!CN$11-Leases!$K5/12)*Leases!$J5*Leases!$F3,0)+MAX((Expenses!CN$12-Leases!$K6/12)*Leases!$J6*Leases!$F3,0)+MAX((Expenses!CN$13-Leases!$K7/12)*Leases!$J7*Leases!$F3,0)))),0)</f>
        <v>0</v>
      </c>
      <c r="CQ169" s="94">
        <f>IF(AND(CQ$165&lt;=$E3,CQ$165&gt;=EOMONTH($D3,0)),IF($G3="NNN",Expenses!CO$14*Leases!$F3,IF(Leases!$G3="FSG",0,IF(Leases!$G3="MG",SUMPRODUCT(Leases!$I3:$I7,Expenses!CO$9:CO$13)*Leases!$F3,MAX((Expenses!CO$9-Leases!$K3/12)*Leases!$J3*Leases!$F3,0)+MAX((Expenses!CO$10-Leases!$K4/12)*Leases!$J4*Leases!$F3,0)+MAX((Expenses!CO$11-Leases!$K5/12)*Leases!$J5*Leases!$F3,0)+MAX((Expenses!CO$12-Leases!$K6/12)*Leases!$J6*Leases!$F3,0)+MAX((Expenses!CO$13-Leases!$K7/12)*Leases!$J7*Leases!$F3,0)))),0)</f>
        <v>0</v>
      </c>
      <c r="CR169" s="94">
        <f>IF(AND(CR$165&lt;=$E3,CR$165&gt;=EOMONTH($D3,0)),IF($G3="NNN",Expenses!CP$14*Leases!$F3,IF(Leases!$G3="FSG",0,IF(Leases!$G3="MG",SUMPRODUCT(Leases!$I3:$I7,Expenses!CP$9:CP$13)*Leases!$F3,MAX((Expenses!CP$9-Leases!$K3/12)*Leases!$J3*Leases!$F3,0)+MAX((Expenses!CP$10-Leases!$K4/12)*Leases!$J4*Leases!$F3,0)+MAX((Expenses!CP$11-Leases!$K5/12)*Leases!$J5*Leases!$F3,0)+MAX((Expenses!CP$12-Leases!$K6/12)*Leases!$J6*Leases!$F3,0)+MAX((Expenses!CP$13-Leases!$K7/12)*Leases!$J7*Leases!$F3,0)))),0)</f>
        <v>0</v>
      </c>
      <c r="CS169" s="94">
        <f>IF(AND(CS$165&lt;=$E3,CS$165&gt;=EOMONTH($D3,0)),IF($G3="NNN",Expenses!CQ$14*Leases!$F3,IF(Leases!$G3="FSG",0,IF(Leases!$G3="MG",SUMPRODUCT(Leases!$I3:$I7,Expenses!CQ$9:CQ$13)*Leases!$F3,MAX((Expenses!CQ$9-Leases!$K3/12)*Leases!$J3*Leases!$F3,0)+MAX((Expenses!CQ$10-Leases!$K4/12)*Leases!$J4*Leases!$F3,0)+MAX((Expenses!CQ$11-Leases!$K5/12)*Leases!$J5*Leases!$F3,0)+MAX((Expenses!CQ$12-Leases!$K6/12)*Leases!$J6*Leases!$F3,0)+MAX((Expenses!CQ$13-Leases!$K7/12)*Leases!$J7*Leases!$F3,0)))),0)</f>
        <v>0</v>
      </c>
      <c r="CT169" s="94">
        <f>IF(AND(CT$165&lt;=$E3,CT$165&gt;=EOMONTH($D3,0)),IF($G3="NNN",Expenses!CR$14*Leases!$F3,IF(Leases!$G3="FSG",0,IF(Leases!$G3="MG",SUMPRODUCT(Leases!$I3:$I7,Expenses!CR$9:CR$13)*Leases!$F3,MAX((Expenses!CR$9-Leases!$K3/12)*Leases!$J3*Leases!$F3,0)+MAX((Expenses!CR$10-Leases!$K4/12)*Leases!$J4*Leases!$F3,0)+MAX((Expenses!CR$11-Leases!$K5/12)*Leases!$J5*Leases!$F3,0)+MAX((Expenses!CR$12-Leases!$K6/12)*Leases!$J6*Leases!$F3,0)+MAX((Expenses!CR$13-Leases!$K7/12)*Leases!$J7*Leases!$F3,0)))),0)</f>
        <v>0</v>
      </c>
      <c r="CU169" s="94">
        <f>IF(AND(CU$165&lt;=$E3,CU$165&gt;=EOMONTH($D3,0)),IF($G3="NNN",Expenses!CS$14*Leases!$F3,IF(Leases!$G3="FSG",0,IF(Leases!$G3="MG",SUMPRODUCT(Leases!$I3:$I7,Expenses!CS$9:CS$13)*Leases!$F3,MAX((Expenses!CS$9-Leases!$K3/12)*Leases!$J3*Leases!$F3,0)+MAX((Expenses!CS$10-Leases!$K4/12)*Leases!$J4*Leases!$F3,0)+MAX((Expenses!CS$11-Leases!$K5/12)*Leases!$J5*Leases!$F3,0)+MAX((Expenses!CS$12-Leases!$K6/12)*Leases!$J6*Leases!$F3,0)+MAX((Expenses!CS$13-Leases!$K7/12)*Leases!$J7*Leases!$F3,0)))),0)</f>
        <v>0</v>
      </c>
      <c r="CV169" s="94">
        <f>IF(AND(CV$165&lt;=$E3,CV$165&gt;=EOMONTH($D3,0)),IF($G3="NNN",Expenses!CT$14*Leases!$F3,IF(Leases!$G3="FSG",0,IF(Leases!$G3="MG",SUMPRODUCT(Leases!$I3:$I7,Expenses!CT$9:CT$13)*Leases!$F3,MAX((Expenses!CT$9-Leases!$K3/12)*Leases!$J3*Leases!$F3,0)+MAX((Expenses!CT$10-Leases!$K4/12)*Leases!$J4*Leases!$F3,0)+MAX((Expenses!CT$11-Leases!$K5/12)*Leases!$J5*Leases!$F3,0)+MAX((Expenses!CT$12-Leases!$K6/12)*Leases!$J6*Leases!$F3,0)+MAX((Expenses!CT$13-Leases!$K7/12)*Leases!$J7*Leases!$F3,0)))),0)</f>
        <v>0</v>
      </c>
      <c r="CW169" s="94">
        <f>IF(AND(CW$165&lt;=$E3,CW$165&gt;=EOMONTH($D3,0)),IF($G3="NNN",Expenses!CU$14*Leases!$F3,IF(Leases!$G3="FSG",0,IF(Leases!$G3="MG",SUMPRODUCT(Leases!$I3:$I7,Expenses!CU$9:CU$13)*Leases!$F3,MAX((Expenses!CU$9-Leases!$K3/12)*Leases!$J3*Leases!$F3,0)+MAX((Expenses!CU$10-Leases!$K4/12)*Leases!$J4*Leases!$F3,0)+MAX((Expenses!CU$11-Leases!$K5/12)*Leases!$J5*Leases!$F3,0)+MAX((Expenses!CU$12-Leases!$K6/12)*Leases!$J6*Leases!$F3,0)+MAX((Expenses!CU$13-Leases!$K7/12)*Leases!$J7*Leases!$F3,0)))),0)</f>
        <v>0</v>
      </c>
      <c r="CX169" s="94">
        <f>IF(AND(CX$165&lt;=$E3,CX$165&gt;=EOMONTH($D3,0)),IF($G3="NNN",Expenses!CV$14*Leases!$F3,IF(Leases!$G3="FSG",0,IF(Leases!$G3="MG",SUMPRODUCT(Leases!$I3:$I7,Expenses!CV$9:CV$13)*Leases!$F3,MAX((Expenses!CV$9-Leases!$K3/12)*Leases!$J3*Leases!$F3,0)+MAX((Expenses!CV$10-Leases!$K4/12)*Leases!$J4*Leases!$F3,0)+MAX((Expenses!CV$11-Leases!$K5/12)*Leases!$J5*Leases!$F3,0)+MAX((Expenses!CV$12-Leases!$K6/12)*Leases!$J6*Leases!$F3,0)+MAX((Expenses!CV$13-Leases!$K7/12)*Leases!$J7*Leases!$F3,0)))),0)</f>
        <v>0</v>
      </c>
      <c r="CY169" s="94">
        <f>IF(AND(CY$165&lt;=$E3,CY$165&gt;=EOMONTH($D3,0)),IF($G3="NNN",Expenses!CW$14*Leases!$F3,IF(Leases!$G3="FSG",0,IF(Leases!$G3="MG",SUMPRODUCT(Leases!$I3:$I7,Expenses!CW$9:CW$13)*Leases!$F3,MAX((Expenses!CW$9-Leases!$K3/12)*Leases!$J3*Leases!$F3,0)+MAX((Expenses!CW$10-Leases!$K4/12)*Leases!$J4*Leases!$F3,0)+MAX((Expenses!CW$11-Leases!$K5/12)*Leases!$J5*Leases!$F3,0)+MAX((Expenses!CW$12-Leases!$K6/12)*Leases!$J6*Leases!$F3,0)+MAX((Expenses!CW$13-Leases!$K7/12)*Leases!$J7*Leases!$F3,0)))),0)</f>
        <v>0</v>
      </c>
      <c r="CZ169" s="94">
        <f>IF(AND(CZ$165&lt;=$E3,CZ$165&gt;=EOMONTH($D3,0)),IF($G3="NNN",Expenses!CX$14*Leases!$F3,IF(Leases!$G3="FSG",0,IF(Leases!$G3="MG",SUMPRODUCT(Leases!$I3:$I7,Expenses!CX$9:CX$13)*Leases!$F3,MAX((Expenses!CX$9-Leases!$K3/12)*Leases!$J3*Leases!$F3,0)+MAX((Expenses!CX$10-Leases!$K4/12)*Leases!$J4*Leases!$F3,0)+MAX((Expenses!CX$11-Leases!$K5/12)*Leases!$J5*Leases!$F3,0)+MAX((Expenses!CX$12-Leases!$K6/12)*Leases!$J6*Leases!$F3,0)+MAX((Expenses!CX$13-Leases!$K7/12)*Leases!$J7*Leases!$F3,0)))),0)</f>
        <v>0</v>
      </c>
      <c r="DA169" s="94">
        <f>IF(AND(DA$165&lt;=$E3,DA$165&gt;=EOMONTH($D3,0)),IF($G3="NNN",Expenses!CY$14*Leases!$F3,IF(Leases!$G3="FSG",0,IF(Leases!$G3="MG",SUMPRODUCT(Leases!$I3:$I7,Expenses!CY$9:CY$13)*Leases!$F3,MAX((Expenses!CY$9-Leases!$K3/12)*Leases!$J3*Leases!$F3,0)+MAX((Expenses!CY$10-Leases!$K4/12)*Leases!$J4*Leases!$F3,0)+MAX((Expenses!CY$11-Leases!$K5/12)*Leases!$J5*Leases!$F3,0)+MAX((Expenses!CY$12-Leases!$K6/12)*Leases!$J6*Leases!$F3,0)+MAX((Expenses!CY$13-Leases!$K7/12)*Leases!$J7*Leases!$F3,0)))),0)</f>
        <v>0</v>
      </c>
      <c r="DB169" s="94">
        <f>IF(AND(DB$165&lt;=$E3,DB$165&gt;=EOMONTH($D3,0)),IF($G3="NNN",Expenses!CZ$14*Leases!$F3,IF(Leases!$G3="FSG",0,IF(Leases!$G3="MG",SUMPRODUCT(Leases!$I3:$I7,Expenses!CZ$9:CZ$13)*Leases!$F3,MAX((Expenses!CZ$9-Leases!$K3/12)*Leases!$J3*Leases!$F3,0)+MAX((Expenses!CZ$10-Leases!$K4/12)*Leases!$J4*Leases!$F3,0)+MAX((Expenses!CZ$11-Leases!$K5/12)*Leases!$J5*Leases!$F3,0)+MAX((Expenses!CZ$12-Leases!$K6/12)*Leases!$J6*Leases!$F3,0)+MAX((Expenses!CZ$13-Leases!$K7/12)*Leases!$J7*Leases!$F3,0)))),0)</f>
        <v>0</v>
      </c>
      <c r="DC169" s="94">
        <f>IF(AND(DC$165&lt;=$E3,DC$165&gt;=EOMONTH($D3,0)),IF($G3="NNN",Expenses!DA$14*Leases!$F3,IF(Leases!$G3="FSG",0,IF(Leases!$G3="MG",SUMPRODUCT(Leases!$I3:$I7,Expenses!DA$9:DA$13)*Leases!$F3,MAX((Expenses!DA$9-Leases!$K3/12)*Leases!$J3*Leases!$F3,0)+MAX((Expenses!DA$10-Leases!$K4/12)*Leases!$J4*Leases!$F3,0)+MAX((Expenses!DA$11-Leases!$K5/12)*Leases!$J5*Leases!$F3,0)+MAX((Expenses!DA$12-Leases!$K6/12)*Leases!$J6*Leases!$F3,0)+MAX((Expenses!DA$13-Leases!$K7/12)*Leases!$J7*Leases!$F3,0)))),0)</f>
        <v>0</v>
      </c>
      <c r="DD169" s="94">
        <f>IF(AND(DD$165&lt;=$E3,DD$165&gt;=EOMONTH($D3,0)),IF($G3="NNN",Expenses!DB$14*Leases!$F3,IF(Leases!$G3="FSG",0,IF(Leases!$G3="MG",SUMPRODUCT(Leases!$I3:$I7,Expenses!DB$9:DB$13)*Leases!$F3,MAX((Expenses!DB$9-Leases!$K3/12)*Leases!$J3*Leases!$F3,0)+MAX((Expenses!DB$10-Leases!$K4/12)*Leases!$J4*Leases!$F3,0)+MAX((Expenses!DB$11-Leases!$K5/12)*Leases!$J5*Leases!$F3,0)+MAX((Expenses!DB$12-Leases!$K6/12)*Leases!$J6*Leases!$F3,0)+MAX((Expenses!DB$13-Leases!$K7/12)*Leases!$J7*Leases!$F3,0)))),0)</f>
        <v>0</v>
      </c>
      <c r="DE169" s="94">
        <f>IF(AND(DE$165&lt;=$E3,DE$165&gt;=EOMONTH($D3,0)),IF($G3="NNN",Expenses!DC$14*Leases!$F3,IF(Leases!$G3="FSG",0,IF(Leases!$G3="MG",SUMPRODUCT(Leases!$I3:$I7,Expenses!DC$9:DC$13)*Leases!$F3,MAX((Expenses!DC$9-Leases!$K3/12)*Leases!$J3*Leases!$F3,0)+MAX((Expenses!DC$10-Leases!$K4/12)*Leases!$J4*Leases!$F3,0)+MAX((Expenses!DC$11-Leases!$K5/12)*Leases!$J5*Leases!$F3,0)+MAX((Expenses!DC$12-Leases!$K6/12)*Leases!$J6*Leases!$F3,0)+MAX((Expenses!DC$13-Leases!$K7/12)*Leases!$J7*Leases!$F3,0)))),0)</f>
        <v>0</v>
      </c>
      <c r="DF169" s="94">
        <f>IF(AND(DF$165&lt;=$E3,DF$165&gt;=EOMONTH($D3,0)),IF($G3="NNN",Expenses!DD$14*Leases!$F3,IF(Leases!$G3="FSG",0,IF(Leases!$G3="MG",SUMPRODUCT(Leases!$I3:$I7,Expenses!DD$9:DD$13)*Leases!$F3,MAX((Expenses!DD$9-Leases!$K3/12)*Leases!$J3*Leases!$F3,0)+MAX((Expenses!DD$10-Leases!$K4/12)*Leases!$J4*Leases!$F3,0)+MAX((Expenses!DD$11-Leases!$K5/12)*Leases!$J5*Leases!$F3,0)+MAX((Expenses!DD$12-Leases!$K6/12)*Leases!$J6*Leases!$F3,0)+MAX((Expenses!DD$13-Leases!$K7/12)*Leases!$J7*Leases!$F3,0)))),0)</f>
        <v>0</v>
      </c>
      <c r="DG169" s="94">
        <f>IF(AND(DG$165&lt;=$E3,DG$165&gt;=EOMONTH($D3,0)),IF($G3="NNN",Expenses!DE$14*Leases!$F3,IF(Leases!$G3="FSG",0,IF(Leases!$G3="MG",SUMPRODUCT(Leases!$I3:$I7,Expenses!DE$9:DE$13)*Leases!$F3,MAX((Expenses!DE$9-Leases!$K3/12)*Leases!$J3*Leases!$F3,0)+MAX((Expenses!DE$10-Leases!$K4/12)*Leases!$J4*Leases!$F3,0)+MAX((Expenses!DE$11-Leases!$K5/12)*Leases!$J5*Leases!$F3,0)+MAX((Expenses!DE$12-Leases!$K6/12)*Leases!$J6*Leases!$F3,0)+MAX((Expenses!DE$13-Leases!$K7/12)*Leases!$J7*Leases!$F3,0)))),0)</f>
        <v>0</v>
      </c>
      <c r="DH169" s="94">
        <f>IF(AND(DH$165&lt;=$E3,DH$165&gt;=EOMONTH($D3,0)),IF($G3="NNN",Expenses!DF$14*Leases!$F3,IF(Leases!$G3="FSG",0,IF(Leases!$G3="MG",SUMPRODUCT(Leases!$I3:$I7,Expenses!DF$9:DF$13)*Leases!$F3,MAX((Expenses!DF$9-Leases!$K3/12)*Leases!$J3*Leases!$F3,0)+MAX((Expenses!DF$10-Leases!$K4/12)*Leases!$J4*Leases!$F3,0)+MAX((Expenses!DF$11-Leases!$K5/12)*Leases!$J5*Leases!$F3,0)+MAX((Expenses!DF$12-Leases!$K6/12)*Leases!$J6*Leases!$F3,0)+MAX((Expenses!DF$13-Leases!$K7/12)*Leases!$J7*Leases!$F3,0)))),0)</f>
        <v>0</v>
      </c>
      <c r="DI169" s="94">
        <f>IF(AND(DI$165&lt;=$E3,DI$165&gt;=EOMONTH($D3,0)),IF($G3="NNN",Expenses!DG$14*Leases!$F3,IF(Leases!$G3="FSG",0,IF(Leases!$G3="MG",SUMPRODUCT(Leases!$I3:$I7,Expenses!DG$9:DG$13)*Leases!$F3,MAX((Expenses!DG$9-Leases!$K3/12)*Leases!$J3*Leases!$F3,0)+MAX((Expenses!DG$10-Leases!$K4/12)*Leases!$J4*Leases!$F3,0)+MAX((Expenses!DG$11-Leases!$K5/12)*Leases!$J5*Leases!$F3,0)+MAX((Expenses!DG$12-Leases!$K6/12)*Leases!$J6*Leases!$F3,0)+MAX((Expenses!DG$13-Leases!$K7/12)*Leases!$J7*Leases!$F3,0)))),0)</f>
        <v>0</v>
      </c>
      <c r="DJ169" s="94">
        <f>IF(AND(DJ$165&lt;=$E3,DJ$165&gt;=EOMONTH($D3,0)),IF($G3="NNN",Expenses!DH$14*Leases!$F3,IF(Leases!$G3="FSG",0,IF(Leases!$G3="MG",SUMPRODUCT(Leases!$I3:$I7,Expenses!DH$9:DH$13)*Leases!$F3,MAX((Expenses!DH$9-Leases!$K3/12)*Leases!$J3*Leases!$F3,0)+MAX((Expenses!DH$10-Leases!$K4/12)*Leases!$J4*Leases!$F3,0)+MAX((Expenses!DH$11-Leases!$K5/12)*Leases!$J5*Leases!$F3,0)+MAX((Expenses!DH$12-Leases!$K6/12)*Leases!$J6*Leases!$F3,0)+MAX((Expenses!DH$13-Leases!$K7/12)*Leases!$J7*Leases!$F3,0)))),0)</f>
        <v>0</v>
      </c>
      <c r="DK169" s="94">
        <f>IF(AND(DK$165&lt;=$E3,DK$165&gt;=EOMONTH($D3,0)),IF($G3="NNN",Expenses!DI$14*Leases!$F3,IF(Leases!$G3="FSG",0,IF(Leases!$G3="MG",SUMPRODUCT(Leases!$I3:$I7,Expenses!DI$9:DI$13)*Leases!$F3,MAX((Expenses!DI$9-Leases!$K3/12)*Leases!$J3*Leases!$F3,0)+MAX((Expenses!DI$10-Leases!$K4/12)*Leases!$J4*Leases!$F3,0)+MAX((Expenses!DI$11-Leases!$K5/12)*Leases!$J5*Leases!$F3,0)+MAX((Expenses!DI$12-Leases!$K6/12)*Leases!$J6*Leases!$F3,0)+MAX((Expenses!DI$13-Leases!$K7/12)*Leases!$J7*Leases!$F3,0)))),0)</f>
        <v>0</v>
      </c>
      <c r="DL169" s="94">
        <f>IF(AND(DL$165&lt;=$E3,DL$165&gt;=EOMONTH($D3,0)),IF($G3="NNN",Expenses!DJ$14*Leases!$F3,IF(Leases!$G3="FSG",0,IF(Leases!$G3="MG",SUMPRODUCT(Leases!$I3:$I7,Expenses!DJ$9:DJ$13)*Leases!$F3,MAX((Expenses!DJ$9-Leases!$K3/12)*Leases!$J3*Leases!$F3,0)+MAX((Expenses!DJ$10-Leases!$K4/12)*Leases!$J4*Leases!$F3,0)+MAX((Expenses!DJ$11-Leases!$K5/12)*Leases!$J5*Leases!$F3,0)+MAX((Expenses!DJ$12-Leases!$K6/12)*Leases!$J6*Leases!$F3,0)+MAX((Expenses!DJ$13-Leases!$K7/12)*Leases!$J7*Leases!$F3,0)))),0)</f>
        <v>0</v>
      </c>
      <c r="DM169" s="94">
        <f>IF(AND(DM$165&lt;=$E3,DM$165&gt;=EOMONTH($D3,0)),IF($G3="NNN",Expenses!DK$14*Leases!$F3,IF(Leases!$G3="FSG",0,IF(Leases!$G3="MG",SUMPRODUCT(Leases!$I3:$I7,Expenses!DK$9:DK$13)*Leases!$F3,MAX((Expenses!DK$9-Leases!$K3/12)*Leases!$J3*Leases!$F3,0)+MAX((Expenses!DK$10-Leases!$K4/12)*Leases!$J4*Leases!$F3,0)+MAX((Expenses!DK$11-Leases!$K5/12)*Leases!$J5*Leases!$F3,0)+MAX((Expenses!DK$12-Leases!$K6/12)*Leases!$J6*Leases!$F3,0)+MAX((Expenses!DK$13-Leases!$K7/12)*Leases!$J7*Leases!$F3,0)))),0)</f>
        <v>0</v>
      </c>
      <c r="DN169" s="94">
        <f>IF(AND(DN$165&lt;=$E3,DN$165&gt;=EOMONTH($D3,0)),IF($G3="NNN",Expenses!DL$14*Leases!$F3,IF(Leases!$G3="FSG",0,IF(Leases!$G3="MG",SUMPRODUCT(Leases!$I3:$I7,Expenses!DL$9:DL$13)*Leases!$F3,MAX((Expenses!DL$9-Leases!$K3/12)*Leases!$J3*Leases!$F3,0)+MAX((Expenses!DL$10-Leases!$K4/12)*Leases!$J4*Leases!$F3,0)+MAX((Expenses!DL$11-Leases!$K5/12)*Leases!$J5*Leases!$F3,0)+MAX((Expenses!DL$12-Leases!$K6/12)*Leases!$J6*Leases!$F3,0)+MAX((Expenses!DL$13-Leases!$K7/12)*Leases!$J7*Leases!$F3,0)))),0)</f>
        <v>0</v>
      </c>
      <c r="DO169" s="94">
        <f>IF(AND(DO$165&lt;=$E3,DO$165&gt;=EOMONTH($D3,0)),IF($G3="NNN",Expenses!DM$14*Leases!$F3,IF(Leases!$G3="FSG",0,IF(Leases!$G3="MG",SUMPRODUCT(Leases!$I3:$I7,Expenses!DM$9:DM$13)*Leases!$F3,MAX((Expenses!DM$9-Leases!$K3/12)*Leases!$J3*Leases!$F3,0)+MAX((Expenses!DM$10-Leases!$K4/12)*Leases!$J4*Leases!$F3,0)+MAX((Expenses!DM$11-Leases!$K5/12)*Leases!$J5*Leases!$F3,0)+MAX((Expenses!DM$12-Leases!$K6/12)*Leases!$J6*Leases!$F3,0)+MAX((Expenses!DM$13-Leases!$K7/12)*Leases!$J7*Leases!$F3,0)))),0)</f>
        <v>0</v>
      </c>
      <c r="DP169" s="94">
        <f>IF(AND(DP$165&lt;=$E3,DP$165&gt;=EOMONTH($D3,0)),IF($G3="NNN",Expenses!DN$14*Leases!$F3,IF(Leases!$G3="FSG",0,IF(Leases!$G3="MG",SUMPRODUCT(Leases!$I3:$I7,Expenses!DN$9:DN$13)*Leases!$F3,MAX((Expenses!DN$9-Leases!$K3/12)*Leases!$J3*Leases!$F3,0)+MAX((Expenses!DN$10-Leases!$K4/12)*Leases!$J4*Leases!$F3,0)+MAX((Expenses!DN$11-Leases!$K5/12)*Leases!$J5*Leases!$F3,0)+MAX((Expenses!DN$12-Leases!$K6/12)*Leases!$J6*Leases!$F3,0)+MAX((Expenses!DN$13-Leases!$K7/12)*Leases!$J7*Leases!$F3,0)))),0)</f>
        <v>0</v>
      </c>
      <c r="DQ169" s="94">
        <f>IF(AND(DQ$165&lt;=$E3,DQ$165&gt;=EOMONTH($D3,0)),IF($G3="NNN",Expenses!DO$14*Leases!$F3,IF(Leases!$G3="FSG",0,IF(Leases!$G3="MG",SUMPRODUCT(Leases!$I3:$I7,Expenses!DO$9:DO$13)*Leases!$F3,MAX((Expenses!DO$9-Leases!$K3/12)*Leases!$J3*Leases!$F3,0)+MAX((Expenses!DO$10-Leases!$K4/12)*Leases!$J4*Leases!$F3,0)+MAX((Expenses!DO$11-Leases!$K5/12)*Leases!$J5*Leases!$F3,0)+MAX((Expenses!DO$12-Leases!$K6/12)*Leases!$J6*Leases!$F3,0)+MAX((Expenses!DO$13-Leases!$K7/12)*Leases!$J7*Leases!$F3,0)))),0)</f>
        <v>0</v>
      </c>
      <c r="DR169" s="94">
        <f>IF(AND(DR$165&lt;=$E3,DR$165&gt;=EOMONTH($D3,0)),IF($G3="NNN",Expenses!DP$14*Leases!$F3,IF(Leases!$G3="FSG",0,IF(Leases!$G3="MG",SUMPRODUCT(Leases!$I3:$I7,Expenses!DP$9:DP$13)*Leases!$F3,MAX((Expenses!DP$9-Leases!$K3/12)*Leases!$J3*Leases!$F3,0)+MAX((Expenses!DP$10-Leases!$K4/12)*Leases!$J4*Leases!$F3,0)+MAX((Expenses!DP$11-Leases!$K5/12)*Leases!$J5*Leases!$F3,0)+MAX((Expenses!DP$12-Leases!$K6/12)*Leases!$J6*Leases!$F3,0)+MAX((Expenses!DP$13-Leases!$K7/12)*Leases!$J7*Leases!$F3,0)))),0)</f>
        <v>0</v>
      </c>
      <c r="DS169" s="94">
        <f>IF(AND(DS$165&lt;=$E3,DS$165&gt;=EOMONTH($D3,0)),IF($G3="NNN",Expenses!DQ$14*Leases!$F3,IF(Leases!$G3="FSG",0,IF(Leases!$G3="MG",SUMPRODUCT(Leases!$I3:$I7,Expenses!DQ$9:DQ$13)*Leases!$F3,MAX((Expenses!DQ$9-Leases!$K3/12)*Leases!$J3*Leases!$F3,0)+MAX((Expenses!DQ$10-Leases!$K4/12)*Leases!$J4*Leases!$F3,0)+MAX((Expenses!DQ$11-Leases!$K5/12)*Leases!$J5*Leases!$F3,0)+MAX((Expenses!DQ$12-Leases!$K6/12)*Leases!$J6*Leases!$F3,0)+MAX((Expenses!DQ$13-Leases!$K7/12)*Leases!$J7*Leases!$F3,0)))),0)</f>
        <v>0</v>
      </c>
      <c r="DT169" s="94">
        <f>IF(AND(DT$165&lt;=$E3,DT$165&gt;=EOMONTH($D3,0)),IF($G3="NNN",Expenses!DR$14*Leases!$F3,IF(Leases!$G3="FSG",0,IF(Leases!$G3="MG",SUMPRODUCT(Leases!$I3:$I7,Expenses!DR$9:DR$13)*Leases!$F3,MAX((Expenses!DR$9-Leases!$K3/12)*Leases!$J3*Leases!$F3,0)+MAX((Expenses!DR$10-Leases!$K4/12)*Leases!$J4*Leases!$F3,0)+MAX((Expenses!DR$11-Leases!$K5/12)*Leases!$J5*Leases!$F3,0)+MAX((Expenses!DR$12-Leases!$K6/12)*Leases!$J6*Leases!$F3,0)+MAX((Expenses!DR$13-Leases!$K7/12)*Leases!$J7*Leases!$F3,0)))),0)</f>
        <v>0</v>
      </c>
      <c r="DU169" s="94">
        <f>IF(AND(DU$165&lt;=$E3,DU$165&gt;=EOMONTH($D3,0)),IF($G3="NNN",Expenses!DS$14*Leases!$F3,IF(Leases!$G3="FSG",0,IF(Leases!$G3="MG",SUMPRODUCT(Leases!$I3:$I7,Expenses!DS$9:DS$13)*Leases!$F3,MAX((Expenses!DS$9-Leases!$K3/12)*Leases!$J3*Leases!$F3,0)+MAX((Expenses!DS$10-Leases!$K4/12)*Leases!$J4*Leases!$F3,0)+MAX((Expenses!DS$11-Leases!$K5/12)*Leases!$J5*Leases!$F3,0)+MAX((Expenses!DS$12-Leases!$K6/12)*Leases!$J6*Leases!$F3,0)+MAX((Expenses!DS$13-Leases!$K7/12)*Leases!$J7*Leases!$F3,0)))),0)</f>
        <v>0</v>
      </c>
      <c r="DV169" s="94">
        <f>IF(AND(DV$165&lt;=$E3,DV$165&gt;=EOMONTH($D3,0)),IF($G3="NNN",Expenses!DT$14*Leases!$F3,IF(Leases!$G3="FSG",0,IF(Leases!$G3="MG",SUMPRODUCT(Leases!$I3:$I7,Expenses!DT$9:DT$13)*Leases!$F3,MAX((Expenses!DT$9-Leases!$K3/12)*Leases!$J3*Leases!$F3,0)+MAX((Expenses!DT$10-Leases!$K4/12)*Leases!$J4*Leases!$F3,0)+MAX((Expenses!DT$11-Leases!$K5/12)*Leases!$J5*Leases!$F3,0)+MAX((Expenses!DT$12-Leases!$K6/12)*Leases!$J6*Leases!$F3,0)+MAX((Expenses!DT$13-Leases!$K7/12)*Leases!$J7*Leases!$F3,0)))),0)</f>
        <v>0</v>
      </c>
      <c r="DW169" s="94">
        <f>IF(AND(DW$165&lt;=$E3,DW$165&gt;=EOMONTH($D3,0)),IF($G3="NNN",Expenses!DU$14*Leases!$F3,IF(Leases!$G3="FSG",0,IF(Leases!$G3="MG",SUMPRODUCT(Leases!$I3:$I7,Expenses!DU$9:DU$13)*Leases!$F3,MAX((Expenses!DU$9-Leases!$K3/12)*Leases!$J3*Leases!$F3,0)+MAX((Expenses!DU$10-Leases!$K4/12)*Leases!$J4*Leases!$F3,0)+MAX((Expenses!DU$11-Leases!$K5/12)*Leases!$J5*Leases!$F3,0)+MAX((Expenses!DU$12-Leases!$K6/12)*Leases!$J6*Leases!$F3,0)+MAX((Expenses!DU$13-Leases!$K7/12)*Leases!$J7*Leases!$F3,0)))),0)</f>
        <v>0</v>
      </c>
      <c r="DX169" s="94">
        <f>IF(AND(DX$165&lt;=$E3,DX$165&gt;=EOMONTH($D3,0)),IF($G3="NNN",Expenses!DV$14*Leases!$F3,IF(Leases!$G3="FSG",0,IF(Leases!$G3="MG",SUMPRODUCT(Leases!$I3:$I7,Expenses!DV$9:DV$13)*Leases!$F3,MAX((Expenses!DV$9-Leases!$K3/12)*Leases!$J3*Leases!$F3,0)+MAX((Expenses!DV$10-Leases!$K4/12)*Leases!$J4*Leases!$F3,0)+MAX((Expenses!DV$11-Leases!$K5/12)*Leases!$J5*Leases!$F3,0)+MAX((Expenses!DV$12-Leases!$K6/12)*Leases!$J6*Leases!$F3,0)+MAX((Expenses!DV$13-Leases!$K7/12)*Leases!$J7*Leases!$F3,0)))),0)</f>
        <v>0</v>
      </c>
      <c r="DY169" s="94">
        <f>IF(AND(DY$165&lt;=$E3,DY$165&gt;=EOMONTH($D3,0)),IF($G3="NNN",Expenses!DW$14*Leases!$F3,IF(Leases!$G3="FSG",0,IF(Leases!$G3="MG",SUMPRODUCT(Leases!$I3:$I7,Expenses!DW$9:DW$13)*Leases!$F3,MAX((Expenses!DW$9-Leases!$K3/12)*Leases!$J3*Leases!$F3,0)+MAX((Expenses!DW$10-Leases!$K4/12)*Leases!$J4*Leases!$F3,0)+MAX((Expenses!DW$11-Leases!$K5/12)*Leases!$J5*Leases!$F3,0)+MAX((Expenses!DW$12-Leases!$K6/12)*Leases!$J6*Leases!$F3,0)+MAX((Expenses!DW$13-Leases!$K7/12)*Leases!$J7*Leases!$F3,0)))),0)</f>
        <v>0</v>
      </c>
      <c r="DZ169" s="94">
        <f>IF(AND(DZ$165&lt;=$E3,DZ$165&gt;=EOMONTH($D3,0)),IF($G3="NNN",Expenses!DX$14*Leases!$F3,IF(Leases!$G3="FSG",0,IF(Leases!$G3="MG",SUMPRODUCT(Leases!$I3:$I7,Expenses!DX$9:DX$13)*Leases!$F3,MAX((Expenses!DX$9-Leases!$K3/12)*Leases!$J3*Leases!$F3,0)+MAX((Expenses!DX$10-Leases!$K4/12)*Leases!$J4*Leases!$F3,0)+MAX((Expenses!DX$11-Leases!$K5/12)*Leases!$J5*Leases!$F3,0)+MAX((Expenses!DX$12-Leases!$K6/12)*Leases!$J6*Leases!$F3,0)+MAX((Expenses!DX$13-Leases!$K7/12)*Leases!$J7*Leases!$F3,0)))),0)</f>
        <v>0</v>
      </c>
      <c r="EA169" s="94">
        <f>IF(AND(EA$165&lt;=$E3,EA$165&gt;=EOMONTH($D3,0)),IF($G3="NNN",Expenses!DY$14*Leases!$F3,IF(Leases!$G3="FSG",0,IF(Leases!$G3="MG",SUMPRODUCT(Leases!$I3:$I7,Expenses!DY$9:DY$13)*Leases!$F3,MAX((Expenses!DY$9-Leases!$K3/12)*Leases!$J3*Leases!$F3,0)+MAX((Expenses!DY$10-Leases!$K4/12)*Leases!$J4*Leases!$F3,0)+MAX((Expenses!DY$11-Leases!$K5/12)*Leases!$J5*Leases!$F3,0)+MAX((Expenses!DY$12-Leases!$K6/12)*Leases!$J6*Leases!$F3,0)+MAX((Expenses!DY$13-Leases!$K7/12)*Leases!$J7*Leases!$F3,0)))),0)</f>
        <v>0</v>
      </c>
      <c r="EB169" s="94">
        <f>IF(AND(EB$165&lt;=$E3,EB$165&gt;=EOMONTH($D3,0)),IF($G3="NNN",Expenses!DZ$14*Leases!$F3,IF(Leases!$G3="FSG",0,IF(Leases!$G3="MG",SUMPRODUCT(Leases!$I3:$I7,Expenses!DZ$9:DZ$13)*Leases!$F3,MAX((Expenses!DZ$9-Leases!$K3/12)*Leases!$J3*Leases!$F3,0)+MAX((Expenses!DZ$10-Leases!$K4/12)*Leases!$J4*Leases!$F3,0)+MAX((Expenses!DZ$11-Leases!$K5/12)*Leases!$J5*Leases!$F3,0)+MAX((Expenses!DZ$12-Leases!$K6/12)*Leases!$J6*Leases!$F3,0)+MAX((Expenses!DZ$13-Leases!$K7/12)*Leases!$J7*Leases!$F3,0)))),0)</f>
        <v>0</v>
      </c>
      <c r="EC169" s="94">
        <f>IF(AND(EC$165&lt;=$E3,EC$165&gt;=EOMONTH($D3,0)),IF($G3="NNN",Expenses!EA$14*Leases!$F3,IF(Leases!$G3="FSG",0,IF(Leases!$G3="MG",SUMPRODUCT(Leases!$I3:$I7,Expenses!EA$9:EA$13)*Leases!$F3,MAX((Expenses!EA$9-Leases!$K3/12)*Leases!$J3*Leases!$F3,0)+MAX((Expenses!EA$10-Leases!$K4/12)*Leases!$J4*Leases!$F3,0)+MAX((Expenses!EA$11-Leases!$K5/12)*Leases!$J5*Leases!$F3,0)+MAX((Expenses!EA$12-Leases!$K6/12)*Leases!$J6*Leases!$F3,0)+MAX((Expenses!EA$13-Leases!$K7/12)*Leases!$J7*Leases!$F3,0)))),0)</f>
        <v>0</v>
      </c>
      <c r="ED169" s="94">
        <f>IF(AND(ED$165&lt;=$E3,ED$165&gt;=EOMONTH($D3,0)),IF($G3="NNN",Expenses!EB$14*Leases!$F3,IF(Leases!$G3="FSG",0,IF(Leases!$G3="MG",SUMPRODUCT(Leases!$I3:$I7,Expenses!EB$9:EB$13)*Leases!$F3,MAX((Expenses!EB$9-Leases!$K3/12)*Leases!$J3*Leases!$F3,0)+MAX((Expenses!EB$10-Leases!$K4/12)*Leases!$J4*Leases!$F3,0)+MAX((Expenses!EB$11-Leases!$K5/12)*Leases!$J5*Leases!$F3,0)+MAX((Expenses!EB$12-Leases!$K6/12)*Leases!$J6*Leases!$F3,0)+MAX((Expenses!EB$13-Leases!$K7/12)*Leases!$J7*Leases!$F3,0)))),0)</f>
        <v>0</v>
      </c>
      <c r="EE169" s="94">
        <f>IF(AND(EE$165&lt;=$E3,EE$165&gt;=EOMONTH($D3,0)),IF($G3="NNN",Expenses!EC$14*Leases!$F3,IF(Leases!$G3="FSG",0,IF(Leases!$G3="MG",SUMPRODUCT(Leases!$I3:$I7,Expenses!EC$9:EC$13)*Leases!$F3,MAX((Expenses!EC$9-Leases!$K3/12)*Leases!$J3*Leases!$F3,0)+MAX((Expenses!EC$10-Leases!$K4/12)*Leases!$J4*Leases!$F3,0)+MAX((Expenses!EC$11-Leases!$K5/12)*Leases!$J5*Leases!$F3,0)+MAX((Expenses!EC$12-Leases!$K6/12)*Leases!$J6*Leases!$F3,0)+MAX((Expenses!EC$13-Leases!$K7/12)*Leases!$J7*Leases!$F3,0)))),0)</f>
        <v>0</v>
      </c>
      <c r="EF169" s="94">
        <f>IF(AND(EF$165&lt;=$E3,EF$165&gt;=EOMONTH($D3,0)),IF($G3="NNN",Expenses!ED$14*Leases!$F3,IF(Leases!$G3="FSG",0,IF(Leases!$G3="MG",SUMPRODUCT(Leases!$I3:$I7,Expenses!ED$9:ED$13)*Leases!$F3,MAX((Expenses!ED$9-Leases!$K3/12)*Leases!$J3*Leases!$F3,0)+MAX((Expenses!ED$10-Leases!$K4/12)*Leases!$J4*Leases!$F3,0)+MAX((Expenses!ED$11-Leases!$K5/12)*Leases!$J5*Leases!$F3,0)+MAX((Expenses!ED$12-Leases!$K6/12)*Leases!$J6*Leases!$F3,0)+MAX((Expenses!ED$13-Leases!$K7/12)*Leases!$J7*Leases!$F3,0)))),0)</f>
        <v>0</v>
      </c>
      <c r="EG169" s="94">
        <f>IF(AND(EG$165&lt;=$E3,EG$165&gt;=EOMONTH($D3,0)),IF($G3="NNN",Expenses!EE$14*Leases!$F3,IF(Leases!$G3="FSG",0,IF(Leases!$G3="MG",SUMPRODUCT(Leases!$I3:$I7,Expenses!EE$9:EE$13)*Leases!$F3,MAX((Expenses!EE$9-Leases!$K3/12)*Leases!$J3*Leases!$F3,0)+MAX((Expenses!EE$10-Leases!$K4/12)*Leases!$J4*Leases!$F3,0)+MAX((Expenses!EE$11-Leases!$K5/12)*Leases!$J5*Leases!$F3,0)+MAX((Expenses!EE$12-Leases!$K6/12)*Leases!$J6*Leases!$F3,0)+MAX((Expenses!EE$13-Leases!$K7/12)*Leases!$J7*Leases!$F3,0)))),0)</f>
        <v>0</v>
      </c>
      <c r="EH169" s="94">
        <f>IF(AND(EH$165&lt;=$E3,EH$165&gt;=EOMONTH($D3,0)),IF($G3="NNN",Expenses!EF$14*Leases!$F3,IF(Leases!$G3="FSG",0,IF(Leases!$G3="MG",SUMPRODUCT(Leases!$I3:$I7,Expenses!EF$9:EF$13)*Leases!$F3,MAX((Expenses!EF$9-Leases!$K3/12)*Leases!$J3*Leases!$F3,0)+MAX((Expenses!EF$10-Leases!$K4/12)*Leases!$J4*Leases!$F3,0)+MAX((Expenses!EF$11-Leases!$K5/12)*Leases!$J5*Leases!$F3,0)+MAX((Expenses!EF$12-Leases!$K6/12)*Leases!$J6*Leases!$F3,0)+MAX((Expenses!EF$13-Leases!$K7/12)*Leases!$J7*Leases!$F3,0)))),0)</f>
        <v>0</v>
      </c>
      <c r="EI169" s="94">
        <f>IF(AND(EI$165&lt;=$E3,EI$165&gt;=EOMONTH($D3,0)),IF($G3="NNN",Expenses!EG$14*Leases!$F3,IF(Leases!$G3="FSG",0,IF(Leases!$G3="MG",SUMPRODUCT(Leases!$I3:$I7,Expenses!EG$9:EG$13)*Leases!$F3,MAX((Expenses!EG$9-Leases!$K3/12)*Leases!$J3*Leases!$F3,0)+MAX((Expenses!EG$10-Leases!$K4/12)*Leases!$J4*Leases!$F3,0)+MAX((Expenses!EG$11-Leases!$K5/12)*Leases!$J5*Leases!$F3,0)+MAX((Expenses!EG$12-Leases!$K6/12)*Leases!$J6*Leases!$F3,0)+MAX((Expenses!EG$13-Leases!$K7/12)*Leases!$J7*Leases!$F3,0)))),0)</f>
        <v>0</v>
      </c>
      <c r="EJ169" s="94">
        <f>IF(AND(EJ$165&lt;=$E3,EJ$165&gt;=EOMONTH($D3,0)),IF($G3="NNN",Expenses!EH$14*Leases!$F3,IF(Leases!$G3="FSG",0,IF(Leases!$G3="MG",SUMPRODUCT(Leases!$I3:$I7,Expenses!EH$9:EH$13)*Leases!$F3,MAX((Expenses!EH$9-Leases!$K3/12)*Leases!$J3*Leases!$F3,0)+MAX((Expenses!EH$10-Leases!$K4/12)*Leases!$J4*Leases!$F3,0)+MAX((Expenses!EH$11-Leases!$K5/12)*Leases!$J5*Leases!$F3,0)+MAX((Expenses!EH$12-Leases!$K6/12)*Leases!$J6*Leases!$F3,0)+MAX((Expenses!EH$13-Leases!$K7/12)*Leases!$J7*Leases!$F3,0)))),0)</f>
        <v>0</v>
      </c>
      <c r="EK169" s="94">
        <f>IF(AND(EK$165&lt;=$E3,EK$165&gt;=EOMONTH($D3,0)),IF($G3="NNN",Expenses!EI$14*Leases!$F3,IF(Leases!$G3="FSG",0,IF(Leases!$G3="MG",SUMPRODUCT(Leases!$I3:$I7,Expenses!EI$9:EI$13)*Leases!$F3,MAX((Expenses!EI$9-Leases!$K3/12)*Leases!$J3*Leases!$F3,0)+MAX((Expenses!EI$10-Leases!$K4/12)*Leases!$J4*Leases!$F3,0)+MAX((Expenses!EI$11-Leases!$K5/12)*Leases!$J5*Leases!$F3,0)+MAX((Expenses!EI$12-Leases!$K6/12)*Leases!$J6*Leases!$F3,0)+MAX((Expenses!EI$13-Leases!$K7/12)*Leases!$J7*Leases!$F3,0)))),0)</f>
        <v>0</v>
      </c>
      <c r="EL169" s="94">
        <f>IF(AND(EL$165&lt;=$E3,EL$165&gt;=EOMONTH($D3,0)),IF($G3="NNN",Expenses!EJ$14*Leases!$F3,IF(Leases!$G3="FSG",0,IF(Leases!$G3="MG",SUMPRODUCT(Leases!$I3:$I7,Expenses!EJ$9:EJ$13)*Leases!$F3,MAX((Expenses!EJ$9-Leases!$K3/12)*Leases!$J3*Leases!$F3,0)+MAX((Expenses!EJ$10-Leases!$K4/12)*Leases!$J4*Leases!$F3,0)+MAX((Expenses!EJ$11-Leases!$K5/12)*Leases!$J5*Leases!$F3,0)+MAX((Expenses!EJ$12-Leases!$K6/12)*Leases!$J6*Leases!$F3,0)+MAX((Expenses!EJ$13-Leases!$K7/12)*Leases!$J7*Leases!$F3,0)))),0)</f>
        <v>0</v>
      </c>
      <c r="EM169" s="94">
        <f>IF(AND(EM$165&lt;=$E3,EM$165&gt;=EOMONTH($D3,0)),IF($G3="NNN",Expenses!EK$14*Leases!$F3,IF(Leases!$G3="FSG",0,IF(Leases!$G3="MG",SUMPRODUCT(Leases!$I3:$I7,Expenses!EK$9:EK$13)*Leases!$F3,MAX((Expenses!EK$9-Leases!$K3/12)*Leases!$J3*Leases!$F3,0)+MAX((Expenses!EK$10-Leases!$K4/12)*Leases!$J4*Leases!$F3,0)+MAX((Expenses!EK$11-Leases!$K5/12)*Leases!$J5*Leases!$F3,0)+MAX((Expenses!EK$12-Leases!$K6/12)*Leases!$J6*Leases!$F3,0)+MAX((Expenses!EK$13-Leases!$K7/12)*Leases!$J7*Leases!$F3,0)))),0)</f>
        <v>0</v>
      </c>
      <c r="EN169" s="94">
        <f>IF(AND(EN$165&lt;=$E3,EN$165&gt;=EOMONTH($D3,0)),IF($G3="NNN",Expenses!EL$14*Leases!$F3,IF(Leases!$G3="FSG",0,IF(Leases!$G3="MG",SUMPRODUCT(Leases!$I3:$I7,Expenses!EL$9:EL$13)*Leases!$F3,MAX((Expenses!EL$9-Leases!$K3/12)*Leases!$J3*Leases!$F3,0)+MAX((Expenses!EL$10-Leases!$K4/12)*Leases!$J4*Leases!$F3,0)+MAX((Expenses!EL$11-Leases!$K5/12)*Leases!$J5*Leases!$F3,0)+MAX((Expenses!EL$12-Leases!$K6/12)*Leases!$J6*Leases!$F3,0)+MAX((Expenses!EL$13-Leases!$K7/12)*Leases!$J7*Leases!$F3,0)))),0)</f>
        <v>0</v>
      </c>
      <c r="EO169" s="94">
        <f>IF(AND(EO$165&lt;=$E3,EO$165&gt;=EOMONTH($D3,0)),IF($G3="NNN",Expenses!EM$14*Leases!$F3,IF(Leases!$G3="FSG",0,IF(Leases!$G3="MG",SUMPRODUCT(Leases!$I3:$I7,Expenses!EM$9:EM$13)*Leases!$F3,MAX((Expenses!EM$9-Leases!$K3/12)*Leases!$J3*Leases!$F3,0)+MAX((Expenses!EM$10-Leases!$K4/12)*Leases!$J4*Leases!$F3,0)+MAX((Expenses!EM$11-Leases!$K5/12)*Leases!$J5*Leases!$F3,0)+MAX((Expenses!EM$12-Leases!$K6/12)*Leases!$J6*Leases!$F3,0)+MAX((Expenses!EM$13-Leases!$K7/12)*Leases!$J7*Leases!$F3,0)))),0)</f>
        <v>0</v>
      </c>
      <c r="EP169" s="94">
        <f>IF(AND(EP$165&lt;=$E3,EP$165&gt;=EOMONTH($D3,0)),IF($G3="NNN",Expenses!EN$14*Leases!$F3,IF(Leases!$G3="FSG",0,IF(Leases!$G3="MG",SUMPRODUCT(Leases!$I3:$I7,Expenses!EN$9:EN$13)*Leases!$F3,MAX((Expenses!EN$9-Leases!$K3/12)*Leases!$J3*Leases!$F3,0)+MAX((Expenses!EN$10-Leases!$K4/12)*Leases!$J4*Leases!$F3,0)+MAX((Expenses!EN$11-Leases!$K5/12)*Leases!$J5*Leases!$F3,0)+MAX((Expenses!EN$12-Leases!$K6/12)*Leases!$J6*Leases!$F3,0)+MAX((Expenses!EN$13-Leases!$K7/12)*Leases!$J7*Leases!$F3,0)))),0)</f>
        <v>0</v>
      </c>
      <c r="EQ169" s="94">
        <f>IF(AND(EQ$165&lt;=$E3,EQ$165&gt;=EOMONTH($D3,0)),IF($G3="NNN",Expenses!EO$14*Leases!$F3,IF(Leases!$G3="FSG",0,IF(Leases!$G3="MG",SUMPRODUCT(Leases!$I3:$I7,Expenses!EO$9:EO$13)*Leases!$F3,MAX((Expenses!EO$9-Leases!$K3/12)*Leases!$J3*Leases!$F3,0)+MAX((Expenses!EO$10-Leases!$K4/12)*Leases!$J4*Leases!$F3,0)+MAX((Expenses!EO$11-Leases!$K5/12)*Leases!$J5*Leases!$F3,0)+MAX((Expenses!EO$12-Leases!$K6/12)*Leases!$J6*Leases!$F3,0)+MAX((Expenses!EO$13-Leases!$K7/12)*Leases!$J7*Leases!$F3,0)))),0)</f>
        <v>0</v>
      </c>
      <c r="ER169" s="94">
        <f>IF(AND(ER$165&lt;=$E3,ER$165&gt;=EOMONTH($D3,0)),IF($G3="NNN",Expenses!EP$14*Leases!$F3,IF(Leases!$G3="FSG",0,IF(Leases!$G3="MG",SUMPRODUCT(Leases!$I3:$I7,Expenses!EP$9:EP$13)*Leases!$F3,MAX((Expenses!EP$9-Leases!$K3/12)*Leases!$J3*Leases!$F3,0)+MAX((Expenses!EP$10-Leases!$K4/12)*Leases!$J4*Leases!$F3,0)+MAX((Expenses!EP$11-Leases!$K5/12)*Leases!$J5*Leases!$F3,0)+MAX((Expenses!EP$12-Leases!$K6/12)*Leases!$J6*Leases!$F3,0)+MAX((Expenses!EP$13-Leases!$K7/12)*Leases!$J7*Leases!$F3,0)))),0)</f>
        <v>0</v>
      </c>
      <c r="ES169" s="94">
        <f>IF(AND(ES$165&lt;=$E3,ES$165&gt;=EOMONTH($D3,0)),IF($G3="NNN",Expenses!EQ$14*Leases!$F3,IF(Leases!$G3="FSG",0,IF(Leases!$G3="MG",SUMPRODUCT(Leases!$I3:$I7,Expenses!EQ$9:EQ$13)*Leases!$F3,MAX((Expenses!EQ$9-Leases!$K3/12)*Leases!$J3*Leases!$F3,0)+MAX((Expenses!EQ$10-Leases!$K4/12)*Leases!$J4*Leases!$F3,0)+MAX((Expenses!EQ$11-Leases!$K5/12)*Leases!$J5*Leases!$F3,0)+MAX((Expenses!EQ$12-Leases!$K6/12)*Leases!$J6*Leases!$F3,0)+MAX((Expenses!EQ$13-Leases!$K7/12)*Leases!$J7*Leases!$F3,0)))),0)</f>
        <v>0</v>
      </c>
      <c r="ET169" s="94">
        <f>IF(AND(ET$165&lt;=$E3,ET$165&gt;=EOMONTH($D3,0)),IF($G3="NNN",Expenses!ER$14*Leases!$F3,IF(Leases!$G3="FSG",0,IF(Leases!$G3="MG",SUMPRODUCT(Leases!$I3:$I7,Expenses!ER$9:ER$13)*Leases!$F3,MAX((Expenses!ER$9-Leases!$K3/12)*Leases!$J3*Leases!$F3,0)+MAX((Expenses!ER$10-Leases!$K4/12)*Leases!$J4*Leases!$F3,0)+MAX((Expenses!ER$11-Leases!$K5/12)*Leases!$J5*Leases!$F3,0)+MAX((Expenses!ER$12-Leases!$K6/12)*Leases!$J6*Leases!$F3,0)+MAX((Expenses!ER$13-Leases!$K7/12)*Leases!$J7*Leases!$F3,0)))),0)</f>
        <v>0</v>
      </c>
      <c r="EU169" s="94">
        <f>IF(AND(EU$165&lt;=$E3,EU$165&gt;=EOMONTH($D3,0)),IF($G3="NNN",Expenses!ES$14*Leases!$F3,IF(Leases!$G3="FSG",0,IF(Leases!$G3="MG",SUMPRODUCT(Leases!$I3:$I7,Expenses!ES$9:ES$13)*Leases!$F3,MAX((Expenses!ES$9-Leases!$K3/12)*Leases!$J3*Leases!$F3,0)+MAX((Expenses!ES$10-Leases!$K4/12)*Leases!$J4*Leases!$F3,0)+MAX((Expenses!ES$11-Leases!$K5/12)*Leases!$J5*Leases!$F3,0)+MAX((Expenses!ES$12-Leases!$K6/12)*Leases!$J6*Leases!$F3,0)+MAX((Expenses!ES$13-Leases!$K7/12)*Leases!$J7*Leases!$F3,0)))),0)</f>
        <v>0</v>
      </c>
      <c r="EV169" s="94">
        <f>IF(AND(EV$165&lt;=$E3,EV$165&gt;=EOMONTH($D3,0)),IF($G3="NNN",Expenses!ET$14*Leases!$F3,IF(Leases!$G3="FSG",0,IF(Leases!$G3="MG",SUMPRODUCT(Leases!$I3:$I7,Expenses!ET$9:ET$13)*Leases!$F3,MAX((Expenses!ET$9-Leases!$K3/12)*Leases!$J3*Leases!$F3,0)+MAX((Expenses!ET$10-Leases!$K4/12)*Leases!$J4*Leases!$F3,0)+MAX((Expenses!ET$11-Leases!$K5/12)*Leases!$J5*Leases!$F3,0)+MAX((Expenses!ET$12-Leases!$K6/12)*Leases!$J6*Leases!$F3,0)+MAX((Expenses!ET$13-Leases!$K7/12)*Leases!$J7*Leases!$F3,0)))),0)</f>
        <v>0</v>
      </c>
      <c r="EW169" s="94">
        <f>IF(AND(EW$165&lt;=$E3,EW$165&gt;=EOMONTH($D3,0)),IF($G3="NNN",Expenses!EU$14*Leases!$F3,IF(Leases!$G3="FSG",0,IF(Leases!$G3="MG",SUMPRODUCT(Leases!$I3:$I7,Expenses!EU$9:EU$13)*Leases!$F3,MAX((Expenses!EU$9-Leases!$K3/12)*Leases!$J3*Leases!$F3,0)+MAX((Expenses!EU$10-Leases!$K4/12)*Leases!$J4*Leases!$F3,0)+MAX((Expenses!EU$11-Leases!$K5/12)*Leases!$J5*Leases!$F3,0)+MAX((Expenses!EU$12-Leases!$K6/12)*Leases!$J6*Leases!$F3,0)+MAX((Expenses!EU$13-Leases!$K7/12)*Leases!$J7*Leases!$F3,0)))),0)</f>
        <v>0</v>
      </c>
      <c r="EX169" s="94">
        <f>IF(AND(EX$165&lt;=$E3,EX$165&gt;=EOMONTH($D3,0)),IF($G3="NNN",Expenses!EV$14*Leases!$F3,IF(Leases!$G3="FSG",0,IF(Leases!$G3="MG",SUMPRODUCT(Leases!$I3:$I7,Expenses!EV$9:EV$13)*Leases!$F3,MAX((Expenses!EV$9-Leases!$K3/12)*Leases!$J3*Leases!$F3,0)+MAX((Expenses!EV$10-Leases!$K4/12)*Leases!$J4*Leases!$F3,0)+MAX((Expenses!EV$11-Leases!$K5/12)*Leases!$J5*Leases!$F3,0)+MAX((Expenses!EV$12-Leases!$K6/12)*Leases!$J6*Leases!$F3,0)+MAX((Expenses!EV$13-Leases!$K7/12)*Leases!$J7*Leases!$F3,0)))),0)</f>
        <v>0</v>
      </c>
      <c r="EY169" s="94">
        <f>IF(AND(EY$165&lt;=$E3,EY$165&gt;=EOMONTH($D3,0)),IF($G3="NNN",Expenses!EW$14*Leases!$F3,IF(Leases!$G3="FSG",0,IF(Leases!$G3="MG",SUMPRODUCT(Leases!$I3:$I7,Expenses!EW$9:EW$13)*Leases!$F3,MAX((Expenses!EW$9-Leases!$K3/12)*Leases!$J3*Leases!$F3,0)+MAX((Expenses!EW$10-Leases!$K4/12)*Leases!$J4*Leases!$F3,0)+MAX((Expenses!EW$11-Leases!$K5/12)*Leases!$J5*Leases!$F3,0)+MAX((Expenses!EW$12-Leases!$K6/12)*Leases!$J6*Leases!$F3,0)+MAX((Expenses!EW$13-Leases!$K7/12)*Leases!$J7*Leases!$F3,0)))),0)</f>
        <v>0</v>
      </c>
      <c r="EZ169" s="94">
        <f>IF(AND(EZ$165&lt;=$E3,EZ$165&gt;=EOMONTH($D3,0)),IF($G3="NNN",Expenses!EX$14*Leases!$F3,IF(Leases!$G3="FSG",0,IF(Leases!$G3="MG",SUMPRODUCT(Leases!$I3:$I7,Expenses!EX$9:EX$13)*Leases!$F3,MAX((Expenses!EX$9-Leases!$K3/12)*Leases!$J3*Leases!$F3,0)+MAX((Expenses!EX$10-Leases!$K4/12)*Leases!$J4*Leases!$F3,0)+MAX((Expenses!EX$11-Leases!$K5/12)*Leases!$J5*Leases!$F3,0)+MAX((Expenses!EX$12-Leases!$K6/12)*Leases!$J6*Leases!$F3,0)+MAX((Expenses!EX$13-Leases!$K7/12)*Leases!$J7*Leases!$F3,0)))),0)</f>
        <v>0</v>
      </c>
      <c r="FA169" s="94">
        <f>IF(AND(FA$165&lt;=$E3,FA$165&gt;=EOMONTH($D3,0)),IF($G3="NNN",Expenses!EY$14*Leases!$F3,IF(Leases!$G3="FSG",0,IF(Leases!$G3="MG",SUMPRODUCT(Leases!$I3:$I7,Expenses!EY$9:EY$13)*Leases!$F3,MAX((Expenses!EY$9-Leases!$K3/12)*Leases!$J3*Leases!$F3,0)+MAX((Expenses!EY$10-Leases!$K4/12)*Leases!$J4*Leases!$F3,0)+MAX((Expenses!EY$11-Leases!$K5/12)*Leases!$J5*Leases!$F3,0)+MAX((Expenses!EY$12-Leases!$K6/12)*Leases!$J6*Leases!$F3,0)+MAX((Expenses!EY$13-Leases!$K7/12)*Leases!$J7*Leases!$F3,0)))),0)</f>
        <v>0</v>
      </c>
      <c r="FB169" s="94">
        <f>IF(AND(FB$165&lt;=$E3,FB$165&gt;=EOMONTH($D3,0)),IF($G3="NNN",Expenses!EZ$14*Leases!$F3,IF(Leases!$G3="FSG",0,IF(Leases!$G3="MG",SUMPRODUCT(Leases!$I3:$I7,Expenses!EZ$9:EZ$13)*Leases!$F3,MAX((Expenses!EZ$9-Leases!$K3/12)*Leases!$J3*Leases!$F3,0)+MAX((Expenses!EZ$10-Leases!$K4/12)*Leases!$J4*Leases!$F3,0)+MAX((Expenses!EZ$11-Leases!$K5/12)*Leases!$J5*Leases!$F3,0)+MAX((Expenses!EZ$12-Leases!$K6/12)*Leases!$J6*Leases!$F3,0)+MAX((Expenses!EZ$13-Leases!$K7/12)*Leases!$J7*Leases!$F3,0)))),0)</f>
        <v>0</v>
      </c>
      <c r="FC169" s="94">
        <f>IF(AND(FC$165&lt;=$E3,FC$165&gt;=EOMONTH($D3,0)),IF($G3="NNN",Expenses!FA$14*Leases!$F3,IF(Leases!$G3="FSG",0,IF(Leases!$G3="MG",SUMPRODUCT(Leases!$I3:$I7,Expenses!FA$9:FA$13)*Leases!$F3,MAX((Expenses!FA$9-Leases!$K3/12)*Leases!$J3*Leases!$F3,0)+MAX((Expenses!FA$10-Leases!$K4/12)*Leases!$J4*Leases!$F3,0)+MAX((Expenses!FA$11-Leases!$K5/12)*Leases!$J5*Leases!$F3,0)+MAX((Expenses!FA$12-Leases!$K6/12)*Leases!$J6*Leases!$F3,0)+MAX((Expenses!FA$13-Leases!$K7/12)*Leases!$J7*Leases!$F3,0)))),0)</f>
        <v>0</v>
      </c>
      <c r="FD169" s="94">
        <f>IF(AND(FD$165&lt;=$E3,FD$165&gt;=EOMONTH($D3,0)),IF($G3="NNN",Expenses!FB$14*Leases!$F3,IF(Leases!$G3="FSG",0,IF(Leases!$G3="MG",SUMPRODUCT(Leases!$I3:$I7,Expenses!FB$9:FB$13)*Leases!$F3,MAX((Expenses!FB$9-Leases!$K3/12)*Leases!$J3*Leases!$F3,0)+MAX((Expenses!FB$10-Leases!$K4/12)*Leases!$J4*Leases!$F3,0)+MAX((Expenses!FB$11-Leases!$K5/12)*Leases!$J5*Leases!$F3,0)+MAX((Expenses!FB$12-Leases!$K6/12)*Leases!$J6*Leases!$F3,0)+MAX((Expenses!FB$13-Leases!$K7/12)*Leases!$J7*Leases!$F3,0)))),0)</f>
        <v>0</v>
      </c>
      <c r="FE169" s="94">
        <f>IF(AND(FE$165&lt;=$E3,FE$165&gt;=EOMONTH($D3,0)),IF($G3="NNN",Expenses!FC$14*Leases!$F3,IF(Leases!$G3="FSG",0,IF(Leases!$G3="MG",SUMPRODUCT(Leases!$I3:$I7,Expenses!FC$9:FC$13)*Leases!$F3,MAX((Expenses!FC$9-Leases!$K3/12)*Leases!$J3*Leases!$F3,0)+MAX((Expenses!FC$10-Leases!$K4/12)*Leases!$J4*Leases!$F3,0)+MAX((Expenses!FC$11-Leases!$K5/12)*Leases!$J5*Leases!$F3,0)+MAX((Expenses!FC$12-Leases!$K6/12)*Leases!$J6*Leases!$F3,0)+MAX((Expenses!FC$13-Leases!$K7/12)*Leases!$J7*Leases!$F3,0)))),0)</f>
        <v>0</v>
      </c>
      <c r="FF169" s="94">
        <f>IF(AND(FF$165&lt;=$E3,FF$165&gt;=EOMONTH($D3,0)),IF($G3="NNN",Expenses!FD$14*Leases!$F3,IF(Leases!$G3="FSG",0,IF(Leases!$G3="MG",SUMPRODUCT(Leases!$I3:$I7,Expenses!FD$9:FD$13)*Leases!$F3,MAX((Expenses!FD$9-Leases!$K3/12)*Leases!$J3*Leases!$F3,0)+MAX((Expenses!FD$10-Leases!$K4/12)*Leases!$J4*Leases!$F3,0)+MAX((Expenses!FD$11-Leases!$K5/12)*Leases!$J5*Leases!$F3,0)+MAX((Expenses!FD$12-Leases!$K6/12)*Leases!$J6*Leases!$F3,0)+MAX((Expenses!FD$13-Leases!$K7/12)*Leases!$J7*Leases!$F3,0)))),0)</f>
        <v>0</v>
      </c>
      <c r="FG169" s="94">
        <f>IF(AND(FG$165&lt;=$E3,FG$165&gt;=EOMONTH($D3,0)),IF($G3="NNN",Expenses!FE$14*Leases!$F3,IF(Leases!$G3="FSG",0,IF(Leases!$G3="MG",SUMPRODUCT(Leases!$I3:$I7,Expenses!FE$9:FE$13)*Leases!$F3,MAX((Expenses!FE$9-Leases!$K3/12)*Leases!$J3*Leases!$F3,0)+MAX((Expenses!FE$10-Leases!$K4/12)*Leases!$J4*Leases!$F3,0)+MAX((Expenses!FE$11-Leases!$K5/12)*Leases!$J5*Leases!$F3,0)+MAX((Expenses!FE$12-Leases!$K6/12)*Leases!$J6*Leases!$F3,0)+MAX((Expenses!FE$13-Leases!$K7/12)*Leases!$J7*Leases!$F3,0)))),0)</f>
        <v>0</v>
      </c>
      <c r="FH169" s="94">
        <f>IF(AND(FH$165&lt;=$E3,FH$165&gt;=EOMONTH($D3,0)),IF($G3="NNN",Expenses!FF$14*Leases!$F3,IF(Leases!$G3="FSG",0,IF(Leases!$G3="MG",SUMPRODUCT(Leases!$I3:$I7,Expenses!FF$9:FF$13)*Leases!$F3,MAX((Expenses!FF$9-Leases!$K3/12)*Leases!$J3*Leases!$F3,0)+MAX((Expenses!FF$10-Leases!$K4/12)*Leases!$J4*Leases!$F3,0)+MAX((Expenses!FF$11-Leases!$K5/12)*Leases!$J5*Leases!$F3,0)+MAX((Expenses!FF$12-Leases!$K6/12)*Leases!$J6*Leases!$F3,0)+MAX((Expenses!FF$13-Leases!$K7/12)*Leases!$J7*Leases!$F3,0)))),0)</f>
        <v>0</v>
      </c>
      <c r="FI169" s="94">
        <f>IF(AND(FI$165&lt;=$E3,FI$165&gt;=EOMONTH($D3,0)),IF($G3="NNN",Expenses!FG$14*Leases!$F3,IF(Leases!$G3="FSG",0,IF(Leases!$G3="MG",SUMPRODUCT(Leases!$I3:$I7,Expenses!FG$9:FG$13)*Leases!$F3,MAX((Expenses!FG$9-Leases!$K3/12)*Leases!$J3*Leases!$F3,0)+MAX((Expenses!FG$10-Leases!$K4/12)*Leases!$J4*Leases!$F3,0)+MAX((Expenses!FG$11-Leases!$K5/12)*Leases!$J5*Leases!$F3,0)+MAX((Expenses!FG$12-Leases!$K6/12)*Leases!$J6*Leases!$F3,0)+MAX((Expenses!FG$13-Leases!$K7/12)*Leases!$J7*Leases!$F3,0)))),0)</f>
        <v>0</v>
      </c>
      <c r="FJ169" s="94">
        <f>IF(AND(FJ$165&lt;=$E3,FJ$165&gt;=EOMONTH($D3,0)),IF($G3="NNN",Expenses!FH$14*Leases!$F3,IF(Leases!$G3="FSG",0,IF(Leases!$G3="MG",SUMPRODUCT(Leases!$I3:$I7,Expenses!FH$9:FH$13)*Leases!$F3,MAX((Expenses!FH$9-Leases!$K3/12)*Leases!$J3*Leases!$F3,0)+MAX((Expenses!FH$10-Leases!$K4/12)*Leases!$J4*Leases!$F3,0)+MAX((Expenses!FH$11-Leases!$K5/12)*Leases!$J5*Leases!$F3,0)+MAX((Expenses!FH$12-Leases!$K6/12)*Leases!$J6*Leases!$F3,0)+MAX((Expenses!FH$13-Leases!$K7/12)*Leases!$J7*Leases!$F3,0)))),0)</f>
        <v>0</v>
      </c>
      <c r="FK169" s="94">
        <f>IF(AND(FK$165&lt;=$E3,FK$165&gt;=EOMONTH($D3,0)),IF($G3="NNN",Expenses!FI$14*Leases!$F3,IF(Leases!$G3="FSG",0,IF(Leases!$G3="MG",SUMPRODUCT(Leases!$I3:$I7,Expenses!FI$9:FI$13)*Leases!$F3,MAX((Expenses!FI$9-Leases!$K3/12)*Leases!$J3*Leases!$F3,0)+MAX((Expenses!FI$10-Leases!$K4/12)*Leases!$J4*Leases!$F3,0)+MAX((Expenses!FI$11-Leases!$K5/12)*Leases!$J5*Leases!$F3,0)+MAX((Expenses!FI$12-Leases!$K6/12)*Leases!$J6*Leases!$F3,0)+MAX((Expenses!FI$13-Leases!$K7/12)*Leases!$J7*Leases!$F3,0)))),0)</f>
        <v>0</v>
      </c>
      <c r="FL169" s="94">
        <f>IF(AND(FL$165&lt;=$E3,FL$165&gt;=EOMONTH($D3,0)),IF($G3="NNN",Expenses!FJ$14*Leases!$F3,IF(Leases!$G3="FSG",0,IF(Leases!$G3="MG",SUMPRODUCT(Leases!$I3:$I7,Expenses!FJ$9:FJ$13)*Leases!$F3,MAX((Expenses!FJ$9-Leases!$K3/12)*Leases!$J3*Leases!$F3,0)+MAX((Expenses!FJ$10-Leases!$K4/12)*Leases!$J4*Leases!$F3,0)+MAX((Expenses!FJ$11-Leases!$K5/12)*Leases!$J5*Leases!$F3,0)+MAX((Expenses!FJ$12-Leases!$K6/12)*Leases!$J6*Leases!$F3,0)+MAX((Expenses!FJ$13-Leases!$K7/12)*Leases!$J7*Leases!$F3,0)))),0)</f>
        <v>0</v>
      </c>
      <c r="FM169" s="94">
        <f>IF(AND(FM$165&lt;=$E3,FM$165&gt;=EOMONTH($D3,0)),IF($G3="NNN",Expenses!FK$14*Leases!$F3,IF(Leases!$G3="FSG",0,IF(Leases!$G3="MG",SUMPRODUCT(Leases!$I3:$I7,Expenses!FK$9:FK$13)*Leases!$F3,MAX((Expenses!FK$9-Leases!$K3/12)*Leases!$J3*Leases!$F3,0)+MAX((Expenses!FK$10-Leases!$K4/12)*Leases!$J4*Leases!$F3,0)+MAX((Expenses!FK$11-Leases!$K5/12)*Leases!$J5*Leases!$F3,0)+MAX((Expenses!FK$12-Leases!$K6/12)*Leases!$J6*Leases!$F3,0)+MAX((Expenses!FK$13-Leases!$K7/12)*Leases!$J7*Leases!$F3,0)))),0)</f>
        <v>0</v>
      </c>
      <c r="FN169" s="94">
        <f>IF(AND(FN$165&lt;=$E3,FN$165&gt;=EOMONTH($D3,0)),IF($G3="NNN",Expenses!FL$14*Leases!$F3,IF(Leases!$G3="FSG",0,IF(Leases!$G3="MG",SUMPRODUCT(Leases!$I3:$I7,Expenses!FL$9:FL$13)*Leases!$F3,MAX((Expenses!FL$9-Leases!$K3/12)*Leases!$J3*Leases!$F3,0)+MAX((Expenses!FL$10-Leases!$K4/12)*Leases!$J4*Leases!$F3,0)+MAX((Expenses!FL$11-Leases!$K5/12)*Leases!$J5*Leases!$F3,0)+MAX((Expenses!FL$12-Leases!$K6/12)*Leases!$J6*Leases!$F3,0)+MAX((Expenses!FL$13-Leases!$K7/12)*Leases!$J7*Leases!$F3,0)))),0)</f>
        <v>0</v>
      </c>
      <c r="FO169" s="94">
        <f>IF(AND(FO$165&lt;=$E3,FO$165&gt;=EOMONTH($D3,0)),IF($G3="NNN",Expenses!FM$14*Leases!$F3,IF(Leases!$G3="FSG",0,IF(Leases!$G3="MG",SUMPRODUCT(Leases!$I3:$I7,Expenses!FM$9:FM$13)*Leases!$F3,MAX((Expenses!FM$9-Leases!$K3/12)*Leases!$J3*Leases!$F3,0)+MAX((Expenses!FM$10-Leases!$K4/12)*Leases!$J4*Leases!$F3,0)+MAX((Expenses!FM$11-Leases!$K5/12)*Leases!$J5*Leases!$F3,0)+MAX((Expenses!FM$12-Leases!$K6/12)*Leases!$J6*Leases!$F3,0)+MAX((Expenses!FM$13-Leases!$K7/12)*Leases!$J7*Leases!$F3,0)))),0)</f>
        <v>0</v>
      </c>
      <c r="FP169" s="94">
        <f>IF(AND(FP$165&lt;=$E3,FP$165&gt;=EOMONTH($D3,0)),IF($G3="NNN",Expenses!FN$14*Leases!$F3,IF(Leases!$G3="FSG",0,IF(Leases!$G3="MG",SUMPRODUCT(Leases!$I3:$I7,Expenses!FN$9:FN$13)*Leases!$F3,MAX((Expenses!FN$9-Leases!$K3/12)*Leases!$J3*Leases!$F3,0)+MAX((Expenses!FN$10-Leases!$K4/12)*Leases!$J4*Leases!$F3,0)+MAX((Expenses!FN$11-Leases!$K5/12)*Leases!$J5*Leases!$F3,0)+MAX((Expenses!FN$12-Leases!$K6/12)*Leases!$J6*Leases!$F3,0)+MAX((Expenses!FN$13-Leases!$K7/12)*Leases!$J7*Leases!$F3,0)))),0)</f>
        <v>0</v>
      </c>
      <c r="FQ169" s="94">
        <f>IF(AND(FQ$165&lt;=$E3,FQ$165&gt;=EOMONTH($D3,0)),IF($G3="NNN",Expenses!FO$14*Leases!$F3,IF(Leases!$G3="FSG",0,IF(Leases!$G3="MG",SUMPRODUCT(Leases!$I3:$I7,Expenses!FO$9:FO$13)*Leases!$F3,MAX((Expenses!FO$9-Leases!$K3/12)*Leases!$J3*Leases!$F3,0)+MAX((Expenses!FO$10-Leases!$K4/12)*Leases!$J4*Leases!$F3,0)+MAX((Expenses!FO$11-Leases!$K5/12)*Leases!$J5*Leases!$F3,0)+MAX((Expenses!FO$12-Leases!$K6/12)*Leases!$J6*Leases!$F3,0)+MAX((Expenses!FO$13-Leases!$K7/12)*Leases!$J7*Leases!$F3,0)))),0)</f>
        <v>0</v>
      </c>
      <c r="FR169" s="94">
        <f>IF(AND(FR$165&lt;=$E3,FR$165&gt;=EOMONTH($D3,0)),IF($G3="NNN",Expenses!FP$14*Leases!$F3,IF(Leases!$G3="FSG",0,IF(Leases!$G3="MG",SUMPRODUCT(Leases!$I3:$I7,Expenses!FP$9:FP$13)*Leases!$F3,MAX((Expenses!FP$9-Leases!$K3/12)*Leases!$J3*Leases!$F3,0)+MAX((Expenses!FP$10-Leases!$K4/12)*Leases!$J4*Leases!$F3,0)+MAX((Expenses!FP$11-Leases!$K5/12)*Leases!$J5*Leases!$F3,0)+MAX((Expenses!FP$12-Leases!$K6/12)*Leases!$J6*Leases!$F3,0)+MAX((Expenses!FP$13-Leases!$K7/12)*Leases!$J7*Leases!$F3,0)))),0)</f>
        <v>0</v>
      </c>
      <c r="FS169" s="94">
        <f>IF(AND(FS$165&lt;=$E3,FS$165&gt;=EOMONTH($D3,0)),IF($G3="NNN",Expenses!FQ$14*Leases!$F3,IF(Leases!$G3="FSG",0,IF(Leases!$G3="MG",SUMPRODUCT(Leases!$I3:$I7,Expenses!FQ$9:FQ$13)*Leases!$F3,MAX((Expenses!FQ$9-Leases!$K3/12)*Leases!$J3*Leases!$F3,0)+MAX((Expenses!FQ$10-Leases!$K4/12)*Leases!$J4*Leases!$F3,0)+MAX((Expenses!FQ$11-Leases!$K5/12)*Leases!$J5*Leases!$F3,0)+MAX((Expenses!FQ$12-Leases!$K6/12)*Leases!$J6*Leases!$F3,0)+MAX((Expenses!FQ$13-Leases!$K7/12)*Leases!$J7*Leases!$F3,0)))),0)</f>
        <v>0</v>
      </c>
      <c r="FT169" s="94">
        <f>IF(AND(FT$165&lt;=$E3,FT$165&gt;=EOMONTH($D3,0)),IF($G3="NNN",Expenses!FR$14*Leases!$F3,IF(Leases!$G3="FSG",0,IF(Leases!$G3="MG",SUMPRODUCT(Leases!$I3:$I7,Expenses!FR$9:FR$13)*Leases!$F3,MAX((Expenses!FR$9-Leases!$K3/12)*Leases!$J3*Leases!$F3,0)+MAX((Expenses!FR$10-Leases!$K4/12)*Leases!$J4*Leases!$F3,0)+MAX((Expenses!FR$11-Leases!$K5/12)*Leases!$J5*Leases!$F3,0)+MAX((Expenses!FR$12-Leases!$K6/12)*Leases!$J6*Leases!$F3,0)+MAX((Expenses!FR$13-Leases!$K7/12)*Leases!$J7*Leases!$F3,0)))),0)</f>
        <v>0</v>
      </c>
      <c r="FU169" s="94">
        <f>IF(AND(FU$165&lt;=$E3,FU$165&gt;=EOMONTH($D3,0)),IF($G3="NNN",Expenses!FS$14*Leases!$F3,IF(Leases!$G3="FSG",0,IF(Leases!$G3="MG",SUMPRODUCT(Leases!$I3:$I7,Expenses!FS$9:FS$13)*Leases!$F3,MAX((Expenses!FS$9-Leases!$K3/12)*Leases!$J3*Leases!$F3,0)+MAX((Expenses!FS$10-Leases!$K4/12)*Leases!$J4*Leases!$F3,0)+MAX((Expenses!FS$11-Leases!$K5/12)*Leases!$J5*Leases!$F3,0)+MAX((Expenses!FS$12-Leases!$K6/12)*Leases!$J6*Leases!$F3,0)+MAX((Expenses!FS$13-Leases!$K7/12)*Leases!$J7*Leases!$F3,0)))),0)</f>
        <v>0</v>
      </c>
      <c r="FV169" s="94">
        <f>IF(AND(FV$165&lt;=$E3,FV$165&gt;=EOMONTH($D3,0)),IF($G3="NNN",Expenses!FT$14*Leases!$F3,IF(Leases!$G3="FSG",0,IF(Leases!$G3="MG",SUMPRODUCT(Leases!$I3:$I7,Expenses!FT$9:FT$13)*Leases!$F3,MAX((Expenses!FT$9-Leases!$K3/12)*Leases!$J3*Leases!$F3,0)+MAX((Expenses!FT$10-Leases!$K4/12)*Leases!$J4*Leases!$F3,0)+MAX((Expenses!FT$11-Leases!$K5/12)*Leases!$J5*Leases!$F3,0)+MAX((Expenses!FT$12-Leases!$K6/12)*Leases!$J6*Leases!$F3,0)+MAX((Expenses!FT$13-Leases!$K7/12)*Leases!$J7*Leases!$F3,0)))),0)</f>
        <v>0</v>
      </c>
      <c r="FW169" s="94">
        <f>IF(AND(FW$165&lt;=$E3,FW$165&gt;=EOMONTH($D3,0)),IF($G3="NNN",Expenses!FU$14*Leases!$F3,IF(Leases!$G3="FSG",0,IF(Leases!$G3="MG",SUMPRODUCT(Leases!$I3:$I7,Expenses!FU$9:FU$13)*Leases!$F3,MAX((Expenses!FU$9-Leases!$K3/12)*Leases!$J3*Leases!$F3,0)+MAX((Expenses!FU$10-Leases!$K4/12)*Leases!$J4*Leases!$F3,0)+MAX((Expenses!FU$11-Leases!$K5/12)*Leases!$J5*Leases!$F3,0)+MAX((Expenses!FU$12-Leases!$K6/12)*Leases!$J6*Leases!$F3,0)+MAX((Expenses!FU$13-Leases!$K7/12)*Leases!$J7*Leases!$F3,0)))),0)</f>
        <v>0</v>
      </c>
      <c r="FX169" s="94">
        <f>IF(AND(FX$165&lt;=$E3,FX$165&gt;=EOMONTH($D3,0)),IF($G3="NNN",Expenses!FV$14*Leases!$F3,IF(Leases!$G3="FSG",0,IF(Leases!$G3="MG",SUMPRODUCT(Leases!$I3:$I7,Expenses!FV$9:FV$13)*Leases!$F3,MAX((Expenses!FV$9-Leases!$K3/12)*Leases!$J3*Leases!$F3,0)+MAX((Expenses!FV$10-Leases!$K4/12)*Leases!$J4*Leases!$F3,0)+MAX((Expenses!FV$11-Leases!$K5/12)*Leases!$J5*Leases!$F3,0)+MAX((Expenses!FV$12-Leases!$K6/12)*Leases!$J6*Leases!$F3,0)+MAX((Expenses!FV$13-Leases!$K7/12)*Leases!$J7*Leases!$F3,0)))),0)</f>
        <v>0</v>
      </c>
      <c r="FY169" s="94">
        <f>IF(AND(FY$165&lt;=$E3,FY$165&gt;=EOMONTH($D3,0)),IF($G3="NNN",Expenses!FW$14*Leases!$F3,IF(Leases!$G3="FSG",0,IF(Leases!$G3="MG",SUMPRODUCT(Leases!$I3:$I7,Expenses!FW$9:FW$13)*Leases!$F3,MAX((Expenses!FW$9-Leases!$K3/12)*Leases!$J3*Leases!$F3,0)+MAX((Expenses!FW$10-Leases!$K4/12)*Leases!$J4*Leases!$F3,0)+MAX((Expenses!FW$11-Leases!$K5/12)*Leases!$J5*Leases!$F3,0)+MAX((Expenses!FW$12-Leases!$K6/12)*Leases!$J6*Leases!$F3,0)+MAX((Expenses!FW$13-Leases!$K7/12)*Leases!$J7*Leases!$F3,0)))),0)</f>
        <v>0</v>
      </c>
      <c r="FZ169" s="94">
        <f>IF(AND(FZ$165&lt;=$E3,FZ$165&gt;=EOMONTH($D3,0)),IF($G3="NNN",Expenses!FX$14*Leases!$F3,IF(Leases!$G3="FSG",0,IF(Leases!$G3="MG",SUMPRODUCT(Leases!$I3:$I7,Expenses!FX$9:FX$13)*Leases!$F3,MAX((Expenses!FX$9-Leases!$K3/12)*Leases!$J3*Leases!$F3,0)+MAX((Expenses!FX$10-Leases!$K4/12)*Leases!$J4*Leases!$F3,0)+MAX((Expenses!FX$11-Leases!$K5/12)*Leases!$J5*Leases!$F3,0)+MAX((Expenses!FX$12-Leases!$K6/12)*Leases!$J6*Leases!$F3,0)+MAX((Expenses!FX$13-Leases!$K7/12)*Leases!$J7*Leases!$F3,0)))),0)</f>
        <v>0</v>
      </c>
      <c r="GA169" s="94">
        <f>IF(AND(GA$165&lt;=$E3,GA$165&gt;=EOMONTH($D3,0)),IF($G3="NNN",Expenses!FY$14*Leases!$F3,IF(Leases!$G3="FSG",0,IF(Leases!$G3="MG",SUMPRODUCT(Leases!$I3:$I7,Expenses!FY$9:FY$13)*Leases!$F3,MAX((Expenses!FY$9-Leases!$K3/12)*Leases!$J3*Leases!$F3,0)+MAX((Expenses!FY$10-Leases!$K4/12)*Leases!$J4*Leases!$F3,0)+MAX((Expenses!FY$11-Leases!$K5/12)*Leases!$J5*Leases!$F3,0)+MAX((Expenses!FY$12-Leases!$K6/12)*Leases!$J6*Leases!$F3,0)+MAX((Expenses!FY$13-Leases!$K7/12)*Leases!$J7*Leases!$F3,0)))),0)</f>
        <v>0</v>
      </c>
      <c r="GB169" s="94">
        <f>IF(AND(GB$165&lt;=$E3,GB$165&gt;=EOMONTH($D3,0)),IF($G3="NNN",Expenses!FZ$14*Leases!$F3,IF(Leases!$G3="FSG",0,IF(Leases!$G3="MG",SUMPRODUCT(Leases!$I3:$I7,Expenses!FZ$9:FZ$13)*Leases!$F3,MAX((Expenses!FZ$9-Leases!$K3/12)*Leases!$J3*Leases!$F3,0)+MAX((Expenses!FZ$10-Leases!$K4/12)*Leases!$J4*Leases!$F3,0)+MAX((Expenses!FZ$11-Leases!$K5/12)*Leases!$J5*Leases!$F3,0)+MAX((Expenses!FZ$12-Leases!$K6/12)*Leases!$J6*Leases!$F3,0)+MAX((Expenses!FZ$13-Leases!$K7/12)*Leases!$J7*Leases!$F3,0)))),0)</f>
        <v>0</v>
      </c>
      <c r="GC169" s="94">
        <f>IF(AND(GC$165&lt;=$E3,GC$165&gt;=EOMONTH($D3,0)),IF($G3="NNN",Expenses!GA$14*Leases!$F3,IF(Leases!$G3="FSG",0,IF(Leases!$G3="MG",SUMPRODUCT(Leases!$I3:$I7,Expenses!GA$9:GA$13)*Leases!$F3,MAX((Expenses!GA$9-Leases!$K3/12)*Leases!$J3*Leases!$F3,0)+MAX((Expenses!GA$10-Leases!$K4/12)*Leases!$J4*Leases!$F3,0)+MAX((Expenses!GA$11-Leases!$K5/12)*Leases!$J5*Leases!$F3,0)+MAX((Expenses!GA$12-Leases!$K6/12)*Leases!$J6*Leases!$F3,0)+MAX((Expenses!GA$13-Leases!$K7/12)*Leases!$J7*Leases!$F3,0)))),0)</f>
        <v>0</v>
      </c>
      <c r="GD169" s="94">
        <f>IF(AND(GD$165&lt;=$E3,GD$165&gt;=EOMONTH($D3,0)),IF($G3="NNN",Expenses!GB$14*Leases!$F3,IF(Leases!$G3="FSG",0,IF(Leases!$G3="MG",SUMPRODUCT(Leases!$I3:$I7,Expenses!GB$9:GB$13)*Leases!$F3,MAX((Expenses!GB$9-Leases!$K3/12)*Leases!$J3*Leases!$F3,0)+MAX((Expenses!GB$10-Leases!$K4/12)*Leases!$J4*Leases!$F3,0)+MAX((Expenses!GB$11-Leases!$K5/12)*Leases!$J5*Leases!$F3,0)+MAX((Expenses!GB$12-Leases!$K6/12)*Leases!$J6*Leases!$F3,0)+MAX((Expenses!GB$13-Leases!$K7/12)*Leases!$J7*Leases!$F3,0)))),0)</f>
        <v>0</v>
      </c>
      <c r="GE169" s="94">
        <f>IF(AND(GE$165&lt;=$E3,GE$165&gt;=EOMONTH($D3,0)),IF($G3="NNN",Expenses!GC$14*Leases!$F3,IF(Leases!$G3="FSG",0,IF(Leases!$G3="MG",SUMPRODUCT(Leases!$I3:$I7,Expenses!GC$9:GC$13)*Leases!$F3,MAX((Expenses!GC$9-Leases!$K3/12)*Leases!$J3*Leases!$F3,0)+MAX((Expenses!GC$10-Leases!$K4/12)*Leases!$J4*Leases!$F3,0)+MAX((Expenses!GC$11-Leases!$K5/12)*Leases!$J5*Leases!$F3,0)+MAX((Expenses!GC$12-Leases!$K6/12)*Leases!$J6*Leases!$F3,0)+MAX((Expenses!GC$13-Leases!$K7/12)*Leases!$J7*Leases!$F3,0)))),0)</f>
        <v>0</v>
      </c>
      <c r="GF169" s="94">
        <f>IF(AND(GF$165&lt;=$E3,GF$165&gt;=EOMONTH($D3,0)),IF($G3="NNN",Expenses!GD$14*Leases!$F3,IF(Leases!$G3="FSG",0,IF(Leases!$G3="MG",SUMPRODUCT(Leases!$I3:$I7,Expenses!GD$9:GD$13)*Leases!$F3,MAX((Expenses!GD$9-Leases!$K3/12)*Leases!$J3*Leases!$F3,0)+MAX((Expenses!GD$10-Leases!$K4/12)*Leases!$J4*Leases!$F3,0)+MAX((Expenses!GD$11-Leases!$K5/12)*Leases!$J5*Leases!$F3,0)+MAX((Expenses!GD$12-Leases!$K6/12)*Leases!$J6*Leases!$F3,0)+MAX((Expenses!GD$13-Leases!$K7/12)*Leases!$J7*Leases!$F3,0)))),0)</f>
        <v>0</v>
      </c>
      <c r="GG169" s="94">
        <f>IF(AND(GG$165&lt;=$E3,GG$165&gt;=EOMONTH($D3,0)),IF($G3="NNN",Expenses!GE$14*Leases!$F3,IF(Leases!$G3="FSG",0,IF(Leases!$G3="MG",SUMPRODUCT(Leases!$I3:$I7,Expenses!GE$9:GE$13)*Leases!$F3,MAX((Expenses!GE$9-Leases!$K3/12)*Leases!$J3*Leases!$F3,0)+MAX((Expenses!GE$10-Leases!$K4/12)*Leases!$J4*Leases!$F3,0)+MAX((Expenses!GE$11-Leases!$K5/12)*Leases!$J5*Leases!$F3,0)+MAX((Expenses!GE$12-Leases!$K6/12)*Leases!$J6*Leases!$F3,0)+MAX((Expenses!GE$13-Leases!$K7/12)*Leases!$J7*Leases!$F3,0)))),0)</f>
        <v>0</v>
      </c>
      <c r="GH169" s="94">
        <f>IF(AND(GH$165&lt;=$E3,GH$165&gt;=EOMONTH($D3,0)),IF($G3="NNN",Expenses!GF$14*Leases!$F3,IF(Leases!$G3="FSG",0,IF(Leases!$G3="MG",SUMPRODUCT(Leases!$I3:$I7,Expenses!GF$9:GF$13)*Leases!$F3,MAX((Expenses!GF$9-Leases!$K3/12)*Leases!$J3*Leases!$F3,0)+MAX((Expenses!GF$10-Leases!$K4/12)*Leases!$J4*Leases!$F3,0)+MAX((Expenses!GF$11-Leases!$K5/12)*Leases!$J5*Leases!$F3,0)+MAX((Expenses!GF$12-Leases!$K6/12)*Leases!$J6*Leases!$F3,0)+MAX((Expenses!GF$13-Leases!$K7/12)*Leases!$J7*Leases!$F3,0)))),0)</f>
        <v>0</v>
      </c>
      <c r="GI169" s="94">
        <f>IF(AND(GI$165&lt;=$E3,GI$165&gt;=EOMONTH($D3,0)),IF($G3="NNN",Expenses!GG$14*Leases!$F3,IF(Leases!$G3="FSG",0,IF(Leases!$G3="MG",SUMPRODUCT(Leases!$I3:$I7,Expenses!GG$9:GG$13)*Leases!$F3,MAX((Expenses!GG$9-Leases!$K3/12)*Leases!$J3*Leases!$F3,0)+MAX((Expenses!GG$10-Leases!$K4/12)*Leases!$J4*Leases!$F3,0)+MAX((Expenses!GG$11-Leases!$K5/12)*Leases!$J5*Leases!$F3,0)+MAX((Expenses!GG$12-Leases!$K6/12)*Leases!$J6*Leases!$F3,0)+MAX((Expenses!GG$13-Leases!$K7/12)*Leases!$J7*Leases!$F3,0)))),0)</f>
        <v>0</v>
      </c>
      <c r="GJ169" s="94">
        <f>IF(AND(GJ$165&lt;=$E3,GJ$165&gt;=EOMONTH($D3,0)),IF($G3="NNN",Expenses!GH$14*Leases!$F3,IF(Leases!$G3="FSG",0,IF(Leases!$G3="MG",SUMPRODUCT(Leases!$I3:$I7,Expenses!GH$9:GH$13)*Leases!$F3,MAX((Expenses!GH$9-Leases!$K3/12)*Leases!$J3*Leases!$F3,0)+MAX((Expenses!GH$10-Leases!$K4/12)*Leases!$J4*Leases!$F3,0)+MAX((Expenses!GH$11-Leases!$K5/12)*Leases!$J5*Leases!$F3,0)+MAX((Expenses!GH$12-Leases!$K6/12)*Leases!$J6*Leases!$F3,0)+MAX((Expenses!GH$13-Leases!$K7/12)*Leases!$J7*Leases!$F3,0)))),0)</f>
        <v>0</v>
      </c>
      <c r="GK169" s="94">
        <f>IF(AND(GK$165&lt;=$E3,GK$165&gt;=EOMONTH($D3,0)),IF($G3="NNN",Expenses!GI$14*Leases!$F3,IF(Leases!$G3="FSG",0,IF(Leases!$G3="MG",SUMPRODUCT(Leases!$I3:$I7,Expenses!GI$9:GI$13)*Leases!$F3,MAX((Expenses!GI$9-Leases!$K3/12)*Leases!$J3*Leases!$F3,0)+MAX((Expenses!GI$10-Leases!$K4/12)*Leases!$J4*Leases!$F3,0)+MAX((Expenses!GI$11-Leases!$K5/12)*Leases!$J5*Leases!$F3,0)+MAX((Expenses!GI$12-Leases!$K6/12)*Leases!$J6*Leases!$F3,0)+MAX((Expenses!GI$13-Leases!$K7/12)*Leases!$J7*Leases!$F3,0)))),0)</f>
        <v>0</v>
      </c>
      <c r="GL169" s="94">
        <f>IF(AND(GL$165&lt;=$E3,GL$165&gt;=EOMONTH($D3,0)),IF($G3="NNN",Expenses!GJ$14*Leases!$F3,IF(Leases!$G3="FSG",0,IF(Leases!$G3="MG",SUMPRODUCT(Leases!$I3:$I7,Expenses!GJ$9:GJ$13)*Leases!$F3,MAX((Expenses!GJ$9-Leases!$K3/12)*Leases!$J3*Leases!$F3,0)+MAX((Expenses!GJ$10-Leases!$K4/12)*Leases!$J4*Leases!$F3,0)+MAX((Expenses!GJ$11-Leases!$K5/12)*Leases!$J5*Leases!$F3,0)+MAX((Expenses!GJ$12-Leases!$K6/12)*Leases!$J6*Leases!$F3,0)+MAX((Expenses!GJ$13-Leases!$K7/12)*Leases!$J7*Leases!$F3,0)))),0)</f>
        <v>0</v>
      </c>
      <c r="GM169" s="94">
        <f>IF(AND(GM$165&lt;=$E3,GM$165&gt;=EOMONTH($D3,0)),IF($G3="NNN",Expenses!GK$14*Leases!$F3,IF(Leases!$G3="FSG",0,IF(Leases!$G3="MG",SUMPRODUCT(Leases!$I3:$I7,Expenses!GK$9:GK$13)*Leases!$F3,MAX((Expenses!GK$9-Leases!$K3/12)*Leases!$J3*Leases!$F3,0)+MAX((Expenses!GK$10-Leases!$K4/12)*Leases!$J4*Leases!$F3,0)+MAX((Expenses!GK$11-Leases!$K5/12)*Leases!$J5*Leases!$F3,0)+MAX((Expenses!GK$12-Leases!$K6/12)*Leases!$J6*Leases!$F3,0)+MAX((Expenses!GK$13-Leases!$K7/12)*Leases!$J7*Leases!$F3,0)))),0)</f>
        <v>0</v>
      </c>
      <c r="GN169" s="94">
        <f>IF(AND(GN$165&lt;=$E3,GN$165&gt;=EOMONTH($D3,0)),IF($G3="NNN",Expenses!GL$14*Leases!$F3,IF(Leases!$G3="FSG",0,IF(Leases!$G3="MG",SUMPRODUCT(Leases!$I3:$I7,Expenses!GL$9:GL$13)*Leases!$F3,MAX((Expenses!GL$9-Leases!$K3/12)*Leases!$J3*Leases!$F3,0)+MAX((Expenses!GL$10-Leases!$K4/12)*Leases!$J4*Leases!$F3,0)+MAX((Expenses!GL$11-Leases!$K5/12)*Leases!$J5*Leases!$F3,0)+MAX((Expenses!GL$12-Leases!$K6/12)*Leases!$J6*Leases!$F3,0)+MAX((Expenses!GL$13-Leases!$K7/12)*Leases!$J7*Leases!$F3,0)))),0)</f>
        <v>0</v>
      </c>
      <c r="GO169" s="94">
        <f>IF(AND(GO$165&lt;=$E3,GO$165&gt;=EOMONTH($D3,0)),IF($G3="NNN",Expenses!GM$14*Leases!$F3,IF(Leases!$G3="FSG",0,IF(Leases!$G3="MG",SUMPRODUCT(Leases!$I3:$I7,Expenses!GM$9:GM$13)*Leases!$F3,MAX((Expenses!GM$9-Leases!$K3/12)*Leases!$J3*Leases!$F3,0)+MAX((Expenses!GM$10-Leases!$K4/12)*Leases!$J4*Leases!$F3,0)+MAX((Expenses!GM$11-Leases!$K5/12)*Leases!$J5*Leases!$F3,0)+MAX((Expenses!GM$12-Leases!$K6/12)*Leases!$J6*Leases!$F3,0)+MAX((Expenses!GM$13-Leases!$K7/12)*Leases!$J7*Leases!$F3,0)))),0)</f>
        <v>0</v>
      </c>
      <c r="GP169" s="94">
        <f>IF(AND(GP$165&lt;=$E3,GP$165&gt;=EOMONTH($D3,0)),IF($G3="NNN",Expenses!GN$14*Leases!$F3,IF(Leases!$G3="FSG",0,IF(Leases!$G3="MG",SUMPRODUCT(Leases!$I3:$I7,Expenses!GN$9:GN$13)*Leases!$F3,MAX((Expenses!GN$9-Leases!$K3/12)*Leases!$J3*Leases!$F3,0)+MAX((Expenses!GN$10-Leases!$K4/12)*Leases!$J4*Leases!$F3,0)+MAX((Expenses!GN$11-Leases!$K5/12)*Leases!$J5*Leases!$F3,0)+MAX((Expenses!GN$12-Leases!$K6/12)*Leases!$J6*Leases!$F3,0)+MAX((Expenses!GN$13-Leases!$K7/12)*Leases!$J7*Leases!$F3,0)))),0)</f>
        <v>0</v>
      </c>
      <c r="GQ169" s="94">
        <f>IF(AND(GQ$165&lt;=$E3,GQ$165&gt;=EOMONTH($D3,0)),IF($G3="NNN",Expenses!GO$14*Leases!$F3,IF(Leases!$G3="FSG",0,IF(Leases!$G3="MG",SUMPRODUCT(Leases!$I3:$I7,Expenses!GO$9:GO$13)*Leases!$F3,MAX((Expenses!GO$9-Leases!$K3/12)*Leases!$J3*Leases!$F3,0)+MAX((Expenses!GO$10-Leases!$K4/12)*Leases!$J4*Leases!$F3,0)+MAX((Expenses!GO$11-Leases!$K5/12)*Leases!$J5*Leases!$F3,0)+MAX((Expenses!GO$12-Leases!$K6/12)*Leases!$J6*Leases!$F3,0)+MAX((Expenses!GO$13-Leases!$K7/12)*Leases!$J7*Leases!$F3,0)))),0)</f>
        <v>0</v>
      </c>
      <c r="GR169" s="94">
        <f>IF(AND(GR$165&lt;=$E3,GR$165&gt;=EOMONTH($D3,0)),IF($G3="NNN",Expenses!GP$14*Leases!$F3,IF(Leases!$G3="FSG",0,IF(Leases!$G3="MG",SUMPRODUCT(Leases!$I3:$I7,Expenses!GP$9:GP$13)*Leases!$F3,MAX((Expenses!GP$9-Leases!$K3/12)*Leases!$J3*Leases!$F3,0)+MAX((Expenses!GP$10-Leases!$K4/12)*Leases!$J4*Leases!$F3,0)+MAX((Expenses!GP$11-Leases!$K5/12)*Leases!$J5*Leases!$F3,0)+MAX((Expenses!GP$12-Leases!$K6/12)*Leases!$J6*Leases!$F3,0)+MAX((Expenses!GP$13-Leases!$K7/12)*Leases!$J7*Leases!$F3,0)))),0)</f>
        <v>0</v>
      </c>
      <c r="GS169" s="94">
        <f>IF(AND(GS$165&lt;=$E3,GS$165&gt;=EOMONTH($D3,0)),IF($G3="NNN",Expenses!GQ$14*Leases!$F3,IF(Leases!$G3="FSG",0,IF(Leases!$G3="MG",SUMPRODUCT(Leases!$I3:$I7,Expenses!GQ$9:GQ$13)*Leases!$F3,MAX((Expenses!GQ$9-Leases!$K3/12)*Leases!$J3*Leases!$F3,0)+MAX((Expenses!GQ$10-Leases!$K4/12)*Leases!$J4*Leases!$F3,0)+MAX((Expenses!GQ$11-Leases!$K5/12)*Leases!$J5*Leases!$F3,0)+MAX((Expenses!GQ$12-Leases!$K6/12)*Leases!$J6*Leases!$F3,0)+MAX((Expenses!GQ$13-Leases!$K7/12)*Leases!$J7*Leases!$F3,0)))),0)</f>
        <v>0</v>
      </c>
      <c r="GT169" s="94">
        <f>IF(AND(GT$165&lt;=$E3,GT$165&gt;=EOMONTH($D3,0)),IF($G3="NNN",Expenses!GR$14*Leases!$F3,IF(Leases!$G3="FSG",0,IF(Leases!$G3="MG",SUMPRODUCT(Leases!$I3:$I7,Expenses!GR$9:GR$13)*Leases!$F3,MAX((Expenses!GR$9-Leases!$K3/12)*Leases!$J3*Leases!$F3,0)+MAX((Expenses!GR$10-Leases!$K4/12)*Leases!$J4*Leases!$F3,0)+MAX((Expenses!GR$11-Leases!$K5/12)*Leases!$J5*Leases!$F3,0)+MAX((Expenses!GR$12-Leases!$K6/12)*Leases!$J6*Leases!$F3,0)+MAX((Expenses!GR$13-Leases!$K7/12)*Leases!$J7*Leases!$F3,0)))),0)</f>
        <v>0</v>
      </c>
      <c r="GU169" s="94">
        <f>IF(AND(GU$165&lt;=$E3,GU$165&gt;=EOMONTH($D3,0)),IF($G3="NNN",Expenses!GS$14*Leases!$F3,IF(Leases!$G3="FSG",0,IF(Leases!$G3="MG",SUMPRODUCT(Leases!$I3:$I7,Expenses!GS$9:GS$13)*Leases!$F3,MAX((Expenses!GS$9-Leases!$K3/12)*Leases!$J3*Leases!$F3,0)+MAX((Expenses!GS$10-Leases!$K4/12)*Leases!$J4*Leases!$F3,0)+MAX((Expenses!GS$11-Leases!$K5/12)*Leases!$J5*Leases!$F3,0)+MAX((Expenses!GS$12-Leases!$K6/12)*Leases!$J6*Leases!$F3,0)+MAX((Expenses!GS$13-Leases!$K7/12)*Leases!$J7*Leases!$F3,0)))),0)</f>
        <v>0</v>
      </c>
      <c r="GV169" s="94">
        <f>IF(AND(GV$165&lt;=$E3,GV$165&gt;=EOMONTH($D3,0)),IF($G3="NNN",Expenses!GT$14*Leases!$F3,IF(Leases!$G3="FSG",0,IF(Leases!$G3="MG",SUMPRODUCT(Leases!$I3:$I7,Expenses!GT$9:GT$13)*Leases!$F3,MAX((Expenses!GT$9-Leases!$K3/12)*Leases!$J3*Leases!$F3,0)+MAX((Expenses!GT$10-Leases!$K4/12)*Leases!$J4*Leases!$F3,0)+MAX((Expenses!GT$11-Leases!$K5/12)*Leases!$J5*Leases!$F3,0)+MAX((Expenses!GT$12-Leases!$K6/12)*Leases!$J6*Leases!$F3,0)+MAX((Expenses!GT$13-Leases!$K7/12)*Leases!$J7*Leases!$F3,0)))),0)</f>
        <v>0</v>
      </c>
      <c r="GW169" s="94">
        <f>IF(AND(GW$165&lt;=$E3,GW$165&gt;=EOMONTH($D3,0)),IF($G3="NNN",Expenses!GU$14*Leases!$F3,IF(Leases!$G3="FSG",0,IF(Leases!$G3="MG",SUMPRODUCT(Leases!$I3:$I7,Expenses!GU$9:GU$13)*Leases!$F3,MAX((Expenses!GU$9-Leases!$K3/12)*Leases!$J3*Leases!$F3,0)+MAX((Expenses!GU$10-Leases!$K4/12)*Leases!$J4*Leases!$F3,0)+MAX((Expenses!GU$11-Leases!$K5/12)*Leases!$J5*Leases!$F3,0)+MAX((Expenses!GU$12-Leases!$K6/12)*Leases!$J6*Leases!$F3,0)+MAX((Expenses!GU$13-Leases!$K7/12)*Leases!$J7*Leases!$F3,0)))),0)</f>
        <v>0</v>
      </c>
      <c r="GX169" s="94">
        <f>IF(AND(GX$165&lt;=$E3,GX$165&gt;=EOMONTH($D3,0)),IF($G3="NNN",Expenses!GV$14*Leases!$F3,IF(Leases!$G3="FSG",0,IF(Leases!$G3="MG",SUMPRODUCT(Leases!$I3:$I7,Expenses!GV$9:GV$13)*Leases!$F3,MAX((Expenses!GV$9-Leases!$K3/12)*Leases!$J3*Leases!$F3,0)+MAX((Expenses!GV$10-Leases!$K4/12)*Leases!$J4*Leases!$F3,0)+MAX((Expenses!GV$11-Leases!$K5/12)*Leases!$J5*Leases!$F3,0)+MAX((Expenses!GV$12-Leases!$K6/12)*Leases!$J6*Leases!$F3,0)+MAX((Expenses!GV$13-Leases!$K7/12)*Leases!$J7*Leases!$F3,0)))),0)</f>
        <v>0</v>
      </c>
      <c r="GY169" s="94">
        <f>IF(AND(GY$165&lt;=$E3,GY$165&gt;=EOMONTH($D3,0)),IF($G3="NNN",Expenses!GW$14*Leases!$F3,IF(Leases!$G3="FSG",0,IF(Leases!$G3="MG",SUMPRODUCT(Leases!$I3:$I7,Expenses!GW$9:GW$13)*Leases!$F3,MAX((Expenses!GW$9-Leases!$K3/12)*Leases!$J3*Leases!$F3,0)+MAX((Expenses!GW$10-Leases!$K4/12)*Leases!$J4*Leases!$F3,0)+MAX((Expenses!GW$11-Leases!$K5/12)*Leases!$J5*Leases!$F3,0)+MAX((Expenses!GW$12-Leases!$K6/12)*Leases!$J6*Leases!$F3,0)+MAX((Expenses!GW$13-Leases!$K7/12)*Leases!$J7*Leases!$F3,0)))),0)</f>
        <v>0</v>
      </c>
      <c r="GZ169" s="94">
        <f>IF(AND(GZ$165&lt;=$E3,GZ$165&gt;=EOMONTH($D3,0)),IF($G3="NNN",Expenses!GX$14*Leases!$F3,IF(Leases!$G3="FSG",0,IF(Leases!$G3="MG",SUMPRODUCT(Leases!$I3:$I7,Expenses!GX$9:GX$13)*Leases!$F3,MAX((Expenses!GX$9-Leases!$K3/12)*Leases!$J3*Leases!$F3,0)+MAX((Expenses!GX$10-Leases!$K4/12)*Leases!$J4*Leases!$F3,0)+MAX((Expenses!GX$11-Leases!$K5/12)*Leases!$J5*Leases!$F3,0)+MAX((Expenses!GX$12-Leases!$K6/12)*Leases!$J6*Leases!$F3,0)+MAX((Expenses!GX$13-Leases!$K7/12)*Leases!$J7*Leases!$F3,0)))),0)</f>
        <v>0</v>
      </c>
      <c r="HA169" s="94">
        <f>IF(AND(HA$165&lt;=$E3,HA$165&gt;=EOMONTH($D3,0)),IF($G3="NNN",Expenses!GY$14*Leases!$F3,IF(Leases!$G3="FSG",0,IF(Leases!$G3="MG",SUMPRODUCT(Leases!$I3:$I7,Expenses!GY$9:GY$13)*Leases!$F3,MAX((Expenses!GY$9-Leases!$K3/12)*Leases!$J3*Leases!$F3,0)+MAX((Expenses!GY$10-Leases!$K4/12)*Leases!$J4*Leases!$F3,0)+MAX((Expenses!GY$11-Leases!$K5/12)*Leases!$J5*Leases!$F3,0)+MAX((Expenses!GY$12-Leases!$K6/12)*Leases!$J6*Leases!$F3,0)+MAX((Expenses!GY$13-Leases!$K7/12)*Leases!$J7*Leases!$F3,0)))),0)</f>
        <v>0</v>
      </c>
      <c r="HB169" s="94">
        <f>IF(AND(HB$165&lt;=$E3,HB$165&gt;=EOMONTH($D3,0)),IF($G3="NNN",Expenses!GZ$14*Leases!$F3,IF(Leases!$G3="FSG",0,IF(Leases!$G3="MG",SUMPRODUCT(Leases!$I3:$I7,Expenses!GZ$9:GZ$13)*Leases!$F3,MAX((Expenses!GZ$9-Leases!$K3/12)*Leases!$J3*Leases!$F3,0)+MAX((Expenses!GZ$10-Leases!$K4/12)*Leases!$J4*Leases!$F3,0)+MAX((Expenses!GZ$11-Leases!$K5/12)*Leases!$J5*Leases!$F3,0)+MAX((Expenses!GZ$12-Leases!$K6/12)*Leases!$J6*Leases!$F3,0)+MAX((Expenses!GZ$13-Leases!$K7/12)*Leases!$J7*Leases!$F3,0)))),0)</f>
        <v>0</v>
      </c>
      <c r="HC169" s="94">
        <f>IF(AND(HC$165&lt;=$E3,HC$165&gt;=EOMONTH($D3,0)),IF($G3="NNN",Expenses!HA$14*Leases!$F3,IF(Leases!$G3="FSG",0,IF(Leases!$G3="MG",SUMPRODUCT(Leases!$I3:$I7,Expenses!HA$9:HA$13)*Leases!$F3,MAX((Expenses!HA$9-Leases!$K3/12)*Leases!$J3*Leases!$F3,0)+MAX((Expenses!HA$10-Leases!$K4/12)*Leases!$J4*Leases!$F3,0)+MAX((Expenses!HA$11-Leases!$K5/12)*Leases!$J5*Leases!$F3,0)+MAX((Expenses!HA$12-Leases!$K6/12)*Leases!$J6*Leases!$F3,0)+MAX((Expenses!HA$13-Leases!$K7/12)*Leases!$J7*Leases!$F3,0)))),0)</f>
        <v>0</v>
      </c>
      <c r="HD169" s="94">
        <f>IF(AND(HD$165&lt;=$E3,HD$165&gt;=EOMONTH($D3,0)),IF($G3="NNN",Expenses!HB$14*Leases!$F3,IF(Leases!$G3="FSG",0,IF(Leases!$G3="MG",SUMPRODUCT(Leases!$I3:$I7,Expenses!HB$9:HB$13)*Leases!$F3,MAX((Expenses!HB$9-Leases!$K3/12)*Leases!$J3*Leases!$F3,0)+MAX((Expenses!HB$10-Leases!$K4/12)*Leases!$J4*Leases!$F3,0)+MAX((Expenses!HB$11-Leases!$K5/12)*Leases!$J5*Leases!$F3,0)+MAX((Expenses!HB$12-Leases!$K6/12)*Leases!$J6*Leases!$F3,0)+MAX((Expenses!HB$13-Leases!$K7/12)*Leases!$J7*Leases!$F3,0)))),0)</f>
        <v>0</v>
      </c>
      <c r="HE169" s="94">
        <f>IF(AND(HE$165&lt;=$E3,HE$165&gt;=EOMONTH($D3,0)),IF($G3="NNN",Expenses!HC$14*Leases!$F3,IF(Leases!$G3="FSG",0,IF(Leases!$G3="MG",SUMPRODUCT(Leases!$I3:$I7,Expenses!HC$9:HC$13)*Leases!$F3,MAX((Expenses!HC$9-Leases!$K3/12)*Leases!$J3*Leases!$F3,0)+MAX((Expenses!HC$10-Leases!$K4/12)*Leases!$J4*Leases!$F3,0)+MAX((Expenses!HC$11-Leases!$K5/12)*Leases!$J5*Leases!$F3,0)+MAX((Expenses!HC$12-Leases!$K6/12)*Leases!$J6*Leases!$F3,0)+MAX((Expenses!HC$13-Leases!$K7/12)*Leases!$J7*Leases!$F3,0)))),0)</f>
        <v>0</v>
      </c>
      <c r="HF169" s="94">
        <f>IF(AND(HF$165&lt;=$E3,HF$165&gt;=EOMONTH($D3,0)),IF($G3="NNN",Expenses!HD$14*Leases!$F3,IF(Leases!$G3="FSG",0,IF(Leases!$G3="MG",SUMPRODUCT(Leases!$I3:$I7,Expenses!HD$9:HD$13)*Leases!$F3,MAX((Expenses!HD$9-Leases!$K3/12)*Leases!$J3*Leases!$F3,0)+MAX((Expenses!HD$10-Leases!$K4/12)*Leases!$J4*Leases!$F3,0)+MAX((Expenses!HD$11-Leases!$K5/12)*Leases!$J5*Leases!$F3,0)+MAX((Expenses!HD$12-Leases!$K6/12)*Leases!$J6*Leases!$F3,0)+MAX((Expenses!HD$13-Leases!$K7/12)*Leases!$J7*Leases!$F3,0)))),0)</f>
        <v>0</v>
      </c>
      <c r="HG169" s="94">
        <f>IF(AND(HG$165&lt;=$E3,HG$165&gt;=EOMONTH($D3,0)),IF($G3="NNN",Expenses!HE$14*Leases!$F3,IF(Leases!$G3="FSG",0,IF(Leases!$G3="MG",SUMPRODUCT(Leases!$I3:$I7,Expenses!HE$9:HE$13)*Leases!$F3,MAX((Expenses!HE$9-Leases!$K3/12)*Leases!$J3*Leases!$F3,0)+MAX((Expenses!HE$10-Leases!$K4/12)*Leases!$J4*Leases!$F3,0)+MAX((Expenses!HE$11-Leases!$K5/12)*Leases!$J5*Leases!$F3,0)+MAX((Expenses!HE$12-Leases!$K6/12)*Leases!$J6*Leases!$F3,0)+MAX((Expenses!HE$13-Leases!$K7/12)*Leases!$J7*Leases!$F3,0)))),0)</f>
        <v>0</v>
      </c>
      <c r="HH169" s="94">
        <f>IF(AND(HH$165&lt;=$E3,HH$165&gt;=EOMONTH($D3,0)),IF($G3="NNN",Expenses!HF$14*Leases!$F3,IF(Leases!$G3="FSG",0,IF(Leases!$G3="MG",SUMPRODUCT(Leases!$I3:$I7,Expenses!HF$9:HF$13)*Leases!$F3,MAX((Expenses!HF$9-Leases!$K3/12)*Leases!$J3*Leases!$F3,0)+MAX((Expenses!HF$10-Leases!$K4/12)*Leases!$J4*Leases!$F3,0)+MAX((Expenses!HF$11-Leases!$K5/12)*Leases!$J5*Leases!$F3,0)+MAX((Expenses!HF$12-Leases!$K6/12)*Leases!$J6*Leases!$F3,0)+MAX((Expenses!HF$13-Leases!$K7/12)*Leases!$J7*Leases!$F3,0)))),0)</f>
        <v>0</v>
      </c>
      <c r="HI169" s="94">
        <f>IF(AND(HI$165&lt;=$E3,HI$165&gt;=EOMONTH($D3,0)),IF($G3="NNN",Expenses!HG$14*Leases!$F3,IF(Leases!$G3="FSG",0,IF(Leases!$G3="MG",SUMPRODUCT(Leases!$I3:$I7,Expenses!HG$9:HG$13)*Leases!$F3,MAX((Expenses!HG$9-Leases!$K3/12)*Leases!$J3*Leases!$F3,0)+MAX((Expenses!HG$10-Leases!$K4/12)*Leases!$J4*Leases!$F3,0)+MAX((Expenses!HG$11-Leases!$K5/12)*Leases!$J5*Leases!$F3,0)+MAX((Expenses!HG$12-Leases!$K6/12)*Leases!$J6*Leases!$F3,0)+MAX((Expenses!HG$13-Leases!$K7/12)*Leases!$J7*Leases!$F3,0)))),0)</f>
        <v>0</v>
      </c>
      <c r="HJ169" s="94">
        <f>IF(AND(HJ$165&lt;=$E3,HJ$165&gt;=EOMONTH($D3,0)),IF($G3="NNN",Expenses!HH$14*Leases!$F3,IF(Leases!$G3="FSG",0,IF(Leases!$G3="MG",SUMPRODUCT(Leases!$I3:$I7,Expenses!HH$9:HH$13)*Leases!$F3,MAX((Expenses!HH$9-Leases!$K3/12)*Leases!$J3*Leases!$F3,0)+MAX((Expenses!HH$10-Leases!$K4/12)*Leases!$J4*Leases!$F3,0)+MAX((Expenses!HH$11-Leases!$K5/12)*Leases!$J5*Leases!$F3,0)+MAX((Expenses!HH$12-Leases!$K6/12)*Leases!$J6*Leases!$F3,0)+MAX((Expenses!HH$13-Leases!$K7/12)*Leases!$J7*Leases!$F3,0)))),0)</f>
        <v>0</v>
      </c>
      <c r="HK169" s="94">
        <f>IF(AND(HK$165&lt;=$E3,HK$165&gt;=EOMONTH($D3,0)),IF($G3="NNN",Expenses!HI$14*Leases!$F3,IF(Leases!$G3="FSG",0,IF(Leases!$G3="MG",SUMPRODUCT(Leases!$I3:$I7,Expenses!HI$9:HI$13)*Leases!$F3,MAX((Expenses!HI$9-Leases!$K3/12)*Leases!$J3*Leases!$F3,0)+MAX((Expenses!HI$10-Leases!$K4/12)*Leases!$J4*Leases!$F3,0)+MAX((Expenses!HI$11-Leases!$K5/12)*Leases!$J5*Leases!$F3,0)+MAX((Expenses!HI$12-Leases!$K6/12)*Leases!$J6*Leases!$F3,0)+MAX((Expenses!HI$13-Leases!$K7/12)*Leases!$J7*Leases!$F3,0)))),0)</f>
        <v>0</v>
      </c>
      <c r="HL169" s="94">
        <f>IF(AND(HL$165&lt;=$E3,HL$165&gt;=EOMONTH($D3,0)),IF($G3="NNN",Expenses!HJ$14*Leases!$F3,IF(Leases!$G3="FSG",0,IF(Leases!$G3="MG",SUMPRODUCT(Leases!$I3:$I7,Expenses!HJ$9:HJ$13)*Leases!$F3,MAX((Expenses!HJ$9-Leases!$K3/12)*Leases!$J3*Leases!$F3,0)+MAX((Expenses!HJ$10-Leases!$K4/12)*Leases!$J4*Leases!$F3,0)+MAX((Expenses!HJ$11-Leases!$K5/12)*Leases!$J5*Leases!$F3,0)+MAX((Expenses!HJ$12-Leases!$K6/12)*Leases!$J6*Leases!$F3,0)+MAX((Expenses!HJ$13-Leases!$K7/12)*Leases!$J7*Leases!$F3,0)))),0)</f>
        <v>0</v>
      </c>
      <c r="HM169" s="94">
        <f>IF(AND(HM$165&lt;=$E3,HM$165&gt;=EOMONTH($D3,0)),IF($G3="NNN",Expenses!HK$14*Leases!$F3,IF(Leases!$G3="FSG",0,IF(Leases!$G3="MG",SUMPRODUCT(Leases!$I3:$I7,Expenses!HK$9:HK$13)*Leases!$F3,MAX((Expenses!HK$9-Leases!$K3/12)*Leases!$J3*Leases!$F3,0)+MAX((Expenses!HK$10-Leases!$K4/12)*Leases!$J4*Leases!$F3,0)+MAX((Expenses!HK$11-Leases!$K5/12)*Leases!$J5*Leases!$F3,0)+MAX((Expenses!HK$12-Leases!$K6/12)*Leases!$J6*Leases!$F3,0)+MAX((Expenses!HK$13-Leases!$K7/12)*Leases!$J7*Leases!$F3,0)))),0)</f>
        <v>0</v>
      </c>
      <c r="HN169" s="94">
        <f>IF(AND(HN$165&lt;=$E3,HN$165&gt;=EOMONTH($D3,0)),IF($G3="NNN",Expenses!HL$14*Leases!$F3,IF(Leases!$G3="FSG",0,IF(Leases!$G3="MG",SUMPRODUCT(Leases!$I3:$I7,Expenses!HL$9:HL$13)*Leases!$F3,MAX((Expenses!HL$9-Leases!$K3/12)*Leases!$J3*Leases!$F3,0)+MAX((Expenses!HL$10-Leases!$K4/12)*Leases!$J4*Leases!$F3,0)+MAX((Expenses!HL$11-Leases!$K5/12)*Leases!$J5*Leases!$F3,0)+MAX((Expenses!HL$12-Leases!$K6/12)*Leases!$J6*Leases!$F3,0)+MAX((Expenses!HL$13-Leases!$K7/12)*Leases!$J7*Leases!$F3,0)))),0)</f>
        <v>0</v>
      </c>
      <c r="HO169" s="94">
        <f>IF(AND(HO$165&lt;=$E3,HO$165&gt;=EOMONTH($D3,0)),IF($G3="NNN",Expenses!HM$14*Leases!$F3,IF(Leases!$G3="FSG",0,IF(Leases!$G3="MG",SUMPRODUCT(Leases!$I3:$I7,Expenses!HM$9:HM$13)*Leases!$F3,MAX((Expenses!HM$9-Leases!$K3/12)*Leases!$J3*Leases!$F3,0)+MAX((Expenses!HM$10-Leases!$K4/12)*Leases!$J4*Leases!$F3,0)+MAX((Expenses!HM$11-Leases!$K5/12)*Leases!$J5*Leases!$F3,0)+MAX((Expenses!HM$12-Leases!$K6/12)*Leases!$J6*Leases!$F3,0)+MAX((Expenses!HM$13-Leases!$K7/12)*Leases!$J7*Leases!$F3,0)))),0)</f>
        <v>0</v>
      </c>
      <c r="HP169" s="94">
        <f>IF(AND(HP$165&lt;=$E3,HP$165&gt;=EOMONTH($D3,0)),IF($G3="NNN",Expenses!HN$14*Leases!$F3,IF(Leases!$G3="FSG",0,IF(Leases!$G3="MG",SUMPRODUCT(Leases!$I3:$I7,Expenses!HN$9:HN$13)*Leases!$F3,MAX((Expenses!HN$9-Leases!$K3/12)*Leases!$J3*Leases!$F3,0)+MAX((Expenses!HN$10-Leases!$K4/12)*Leases!$J4*Leases!$F3,0)+MAX((Expenses!HN$11-Leases!$K5/12)*Leases!$J5*Leases!$F3,0)+MAX((Expenses!HN$12-Leases!$K6/12)*Leases!$J6*Leases!$F3,0)+MAX((Expenses!HN$13-Leases!$K7/12)*Leases!$J7*Leases!$F3,0)))),0)</f>
        <v>0</v>
      </c>
      <c r="HQ169" s="94">
        <f>IF(AND(HQ$165&lt;=$E3,HQ$165&gt;=EOMONTH($D3,0)),IF($G3="NNN",Expenses!HO$14*Leases!$F3,IF(Leases!$G3="FSG",0,IF(Leases!$G3="MG",SUMPRODUCT(Leases!$I3:$I7,Expenses!HO$9:HO$13)*Leases!$F3,MAX((Expenses!HO$9-Leases!$K3/12)*Leases!$J3*Leases!$F3,0)+MAX((Expenses!HO$10-Leases!$K4/12)*Leases!$J4*Leases!$F3,0)+MAX((Expenses!HO$11-Leases!$K5/12)*Leases!$J5*Leases!$F3,0)+MAX((Expenses!HO$12-Leases!$K6/12)*Leases!$J6*Leases!$F3,0)+MAX((Expenses!HO$13-Leases!$K7/12)*Leases!$J7*Leases!$F3,0)))),0)</f>
        <v>0</v>
      </c>
      <c r="HR169" s="94">
        <f>IF(AND(HR$165&lt;=$E3,HR$165&gt;=EOMONTH($D3,0)),IF($G3="NNN",Expenses!HP$14*Leases!$F3,IF(Leases!$G3="FSG",0,IF(Leases!$G3="MG",SUMPRODUCT(Leases!$I3:$I7,Expenses!HP$9:HP$13)*Leases!$F3,MAX((Expenses!HP$9-Leases!$K3/12)*Leases!$J3*Leases!$F3,0)+MAX((Expenses!HP$10-Leases!$K4/12)*Leases!$J4*Leases!$F3,0)+MAX((Expenses!HP$11-Leases!$K5/12)*Leases!$J5*Leases!$F3,0)+MAX((Expenses!HP$12-Leases!$K6/12)*Leases!$J6*Leases!$F3,0)+MAX((Expenses!HP$13-Leases!$K7/12)*Leases!$J7*Leases!$F3,0)))),0)</f>
        <v>0</v>
      </c>
      <c r="HS169" s="94">
        <f>IF(AND(HS$165&lt;=$E3,HS$165&gt;=EOMONTH($D3,0)),IF($G3="NNN",Expenses!HQ$14*Leases!$F3,IF(Leases!$G3="FSG",0,IF(Leases!$G3="MG",SUMPRODUCT(Leases!$I3:$I7,Expenses!HQ$9:HQ$13)*Leases!$F3,MAX((Expenses!HQ$9-Leases!$K3/12)*Leases!$J3*Leases!$F3,0)+MAX((Expenses!HQ$10-Leases!$K4/12)*Leases!$J4*Leases!$F3,0)+MAX((Expenses!HQ$11-Leases!$K5/12)*Leases!$J5*Leases!$F3,0)+MAX((Expenses!HQ$12-Leases!$K6/12)*Leases!$J6*Leases!$F3,0)+MAX((Expenses!HQ$13-Leases!$K7/12)*Leases!$J7*Leases!$F3,0)))),0)</f>
        <v>0</v>
      </c>
      <c r="HT169" s="94">
        <f>IF(AND(HT$165&lt;=$E3,HT$165&gt;=EOMONTH($D3,0)),IF($G3="NNN",Expenses!HR$14*Leases!$F3,IF(Leases!$G3="FSG",0,IF(Leases!$G3="MG",SUMPRODUCT(Leases!$I3:$I7,Expenses!HR$9:HR$13)*Leases!$F3,MAX((Expenses!HR$9-Leases!$K3/12)*Leases!$J3*Leases!$F3,0)+MAX((Expenses!HR$10-Leases!$K4/12)*Leases!$J4*Leases!$F3,0)+MAX((Expenses!HR$11-Leases!$K5/12)*Leases!$J5*Leases!$F3,0)+MAX((Expenses!HR$12-Leases!$K6/12)*Leases!$J6*Leases!$F3,0)+MAX((Expenses!HR$13-Leases!$K7/12)*Leases!$J7*Leases!$F3,0)))),0)</f>
        <v>0</v>
      </c>
      <c r="HU169" s="94">
        <f>IF(AND(HU$165&lt;=$E3,HU$165&gt;=EOMONTH($D3,0)),IF($G3="NNN",Expenses!HS$14*Leases!$F3,IF(Leases!$G3="FSG",0,IF(Leases!$G3="MG",SUMPRODUCT(Leases!$I3:$I7,Expenses!HS$9:HS$13)*Leases!$F3,MAX((Expenses!HS$9-Leases!$K3/12)*Leases!$J3*Leases!$F3,0)+MAX((Expenses!HS$10-Leases!$K4/12)*Leases!$J4*Leases!$F3,0)+MAX((Expenses!HS$11-Leases!$K5/12)*Leases!$J5*Leases!$F3,0)+MAX((Expenses!HS$12-Leases!$K6/12)*Leases!$J6*Leases!$F3,0)+MAX((Expenses!HS$13-Leases!$K7/12)*Leases!$J7*Leases!$F3,0)))),0)</f>
        <v>0</v>
      </c>
      <c r="HV169" s="94">
        <f>IF(AND(HV$165&lt;=$E3,HV$165&gt;=EOMONTH($D3,0)),IF($G3="NNN",Expenses!HT$14*Leases!$F3,IF(Leases!$G3="FSG",0,IF(Leases!$G3="MG",SUMPRODUCT(Leases!$I3:$I7,Expenses!HT$9:HT$13)*Leases!$F3,MAX((Expenses!HT$9-Leases!$K3/12)*Leases!$J3*Leases!$F3,0)+MAX((Expenses!HT$10-Leases!$K4/12)*Leases!$J4*Leases!$F3,0)+MAX((Expenses!HT$11-Leases!$K5/12)*Leases!$J5*Leases!$F3,0)+MAX((Expenses!HT$12-Leases!$K6/12)*Leases!$J6*Leases!$F3,0)+MAX((Expenses!HT$13-Leases!$K7/12)*Leases!$J7*Leases!$F3,0)))),0)</f>
        <v>0</v>
      </c>
      <c r="HW169" s="94">
        <f>IF(AND(HW$165&lt;=$E3,HW$165&gt;=EOMONTH($D3,0)),IF($G3="NNN",Expenses!HU$14*Leases!$F3,IF(Leases!$G3="FSG",0,IF(Leases!$G3="MG",SUMPRODUCT(Leases!$I3:$I7,Expenses!HU$9:HU$13)*Leases!$F3,MAX((Expenses!HU$9-Leases!$K3/12)*Leases!$J3*Leases!$F3,0)+MAX((Expenses!HU$10-Leases!$K4/12)*Leases!$J4*Leases!$F3,0)+MAX((Expenses!HU$11-Leases!$K5/12)*Leases!$J5*Leases!$F3,0)+MAX((Expenses!HU$12-Leases!$K6/12)*Leases!$J6*Leases!$F3,0)+MAX((Expenses!HU$13-Leases!$K7/12)*Leases!$J7*Leases!$F3,0)))),0)</f>
        <v>0</v>
      </c>
      <c r="HX169" s="94">
        <f>IF(AND(HX$165&lt;=$E3,HX$165&gt;=EOMONTH($D3,0)),IF($G3="NNN",Expenses!HV$14*Leases!$F3,IF(Leases!$G3="FSG",0,IF(Leases!$G3="MG",SUMPRODUCT(Leases!$I3:$I7,Expenses!HV$9:HV$13)*Leases!$F3,MAX((Expenses!HV$9-Leases!$K3/12)*Leases!$J3*Leases!$F3,0)+MAX((Expenses!HV$10-Leases!$K4/12)*Leases!$J4*Leases!$F3,0)+MAX((Expenses!HV$11-Leases!$K5/12)*Leases!$J5*Leases!$F3,0)+MAX((Expenses!HV$12-Leases!$K6/12)*Leases!$J6*Leases!$F3,0)+MAX((Expenses!HV$13-Leases!$K7/12)*Leases!$J7*Leases!$F3,0)))),0)</f>
        <v>0</v>
      </c>
      <c r="HY169" s="94">
        <f>IF(AND(HY$165&lt;=$E3,HY$165&gt;=EOMONTH($D3,0)),IF($G3="NNN",Expenses!HW$14*Leases!$F3,IF(Leases!$G3="FSG",0,IF(Leases!$G3="MG",SUMPRODUCT(Leases!$I3:$I7,Expenses!HW$9:HW$13)*Leases!$F3,MAX((Expenses!HW$9-Leases!$K3/12)*Leases!$J3*Leases!$F3,0)+MAX((Expenses!HW$10-Leases!$K4/12)*Leases!$J4*Leases!$F3,0)+MAX((Expenses!HW$11-Leases!$K5/12)*Leases!$J5*Leases!$F3,0)+MAX((Expenses!HW$12-Leases!$K6/12)*Leases!$J6*Leases!$F3,0)+MAX((Expenses!HW$13-Leases!$K7/12)*Leases!$J7*Leases!$F3,0)))),0)</f>
        <v>0</v>
      </c>
      <c r="HZ169" s="94">
        <f>IF(AND(HZ$165&lt;=$E3,HZ$165&gt;=EOMONTH($D3,0)),IF($G3="NNN",Expenses!HX$14*Leases!$F3,IF(Leases!$G3="FSG",0,IF(Leases!$G3="MG",SUMPRODUCT(Leases!$I3:$I7,Expenses!HX$9:HX$13)*Leases!$F3,MAX((Expenses!HX$9-Leases!$K3/12)*Leases!$J3*Leases!$F3,0)+MAX((Expenses!HX$10-Leases!$K4/12)*Leases!$J4*Leases!$F3,0)+MAX((Expenses!HX$11-Leases!$K5/12)*Leases!$J5*Leases!$F3,0)+MAX((Expenses!HX$12-Leases!$K6/12)*Leases!$J6*Leases!$F3,0)+MAX((Expenses!HX$13-Leases!$K7/12)*Leases!$J7*Leases!$F3,0)))),0)</f>
        <v>0</v>
      </c>
      <c r="IA169" s="94">
        <f>IF(AND(IA$165&lt;=$E3,IA$165&gt;=EOMONTH($D3,0)),IF($G3="NNN",Expenses!HY$14*Leases!$F3,IF(Leases!$G3="FSG",0,IF(Leases!$G3="MG",SUMPRODUCT(Leases!$I3:$I7,Expenses!HY$9:HY$13)*Leases!$F3,MAX((Expenses!HY$9-Leases!$K3/12)*Leases!$J3*Leases!$F3,0)+MAX((Expenses!HY$10-Leases!$K4/12)*Leases!$J4*Leases!$F3,0)+MAX((Expenses!HY$11-Leases!$K5/12)*Leases!$J5*Leases!$F3,0)+MAX((Expenses!HY$12-Leases!$K6/12)*Leases!$J6*Leases!$F3,0)+MAX((Expenses!HY$13-Leases!$K7/12)*Leases!$J7*Leases!$F3,0)))),0)</f>
        <v>0</v>
      </c>
      <c r="IB169" s="94">
        <f>IF(AND(IB$165&lt;=$E3,IB$165&gt;=EOMONTH($D3,0)),IF($G3="NNN",Expenses!HZ$14*Leases!$F3,IF(Leases!$G3="FSG",0,IF(Leases!$G3="MG",SUMPRODUCT(Leases!$I3:$I7,Expenses!HZ$9:HZ$13)*Leases!$F3,MAX((Expenses!HZ$9-Leases!$K3/12)*Leases!$J3*Leases!$F3,0)+MAX((Expenses!HZ$10-Leases!$K4/12)*Leases!$J4*Leases!$F3,0)+MAX((Expenses!HZ$11-Leases!$K5/12)*Leases!$J5*Leases!$F3,0)+MAX((Expenses!HZ$12-Leases!$K6/12)*Leases!$J6*Leases!$F3,0)+MAX((Expenses!HZ$13-Leases!$K7/12)*Leases!$J7*Leases!$F3,0)))),0)</f>
        <v>0</v>
      </c>
      <c r="IC169" s="94">
        <f>IF(AND(IC$165&lt;=$E3,IC$165&gt;=EOMONTH($D3,0)),IF($G3="NNN",Expenses!IA$14*Leases!$F3,IF(Leases!$G3="FSG",0,IF(Leases!$G3="MG",SUMPRODUCT(Leases!$I3:$I7,Expenses!IA$9:IA$13)*Leases!$F3,MAX((Expenses!IA$9-Leases!$K3/12)*Leases!$J3*Leases!$F3,0)+MAX((Expenses!IA$10-Leases!$K4/12)*Leases!$J4*Leases!$F3,0)+MAX((Expenses!IA$11-Leases!$K5/12)*Leases!$J5*Leases!$F3,0)+MAX((Expenses!IA$12-Leases!$K6/12)*Leases!$J6*Leases!$F3,0)+MAX((Expenses!IA$13-Leases!$K7/12)*Leases!$J7*Leases!$F3,0)))),0)</f>
        <v>0</v>
      </c>
      <c r="ID169" s="94">
        <f>IF(AND(ID$165&lt;=$E3,ID$165&gt;=EOMONTH($D3,0)),IF($G3="NNN",Expenses!IB$14*Leases!$F3,IF(Leases!$G3="FSG",0,IF(Leases!$G3="MG",SUMPRODUCT(Leases!$I3:$I7,Expenses!IB$9:IB$13)*Leases!$F3,MAX((Expenses!IB$9-Leases!$K3/12)*Leases!$J3*Leases!$F3,0)+MAX((Expenses!IB$10-Leases!$K4/12)*Leases!$J4*Leases!$F3,0)+MAX((Expenses!IB$11-Leases!$K5/12)*Leases!$J5*Leases!$F3,0)+MAX((Expenses!IB$12-Leases!$K6/12)*Leases!$J6*Leases!$F3,0)+MAX((Expenses!IB$13-Leases!$K7/12)*Leases!$J7*Leases!$F3,0)))),0)</f>
        <v>0</v>
      </c>
      <c r="IE169" s="94">
        <f>IF(AND(IE$165&lt;=$E3,IE$165&gt;=EOMONTH($D3,0)),IF($G3="NNN",Expenses!IC$14*Leases!$F3,IF(Leases!$G3="FSG",0,IF(Leases!$G3="MG",SUMPRODUCT(Leases!$I3:$I7,Expenses!IC$9:IC$13)*Leases!$F3,MAX((Expenses!IC$9-Leases!$K3/12)*Leases!$J3*Leases!$F3,0)+MAX((Expenses!IC$10-Leases!$K4/12)*Leases!$J4*Leases!$F3,0)+MAX((Expenses!IC$11-Leases!$K5/12)*Leases!$J5*Leases!$F3,0)+MAX((Expenses!IC$12-Leases!$K6/12)*Leases!$J6*Leases!$F3,0)+MAX((Expenses!IC$13-Leases!$K7/12)*Leases!$J7*Leases!$F3,0)))),0)</f>
        <v>0</v>
      </c>
      <c r="IF169" s="94">
        <f>IF(AND(IF$165&lt;=$E3,IF$165&gt;=EOMONTH($D3,0)),IF($G3="NNN",Expenses!ID$14*Leases!$F3,IF(Leases!$G3="FSG",0,IF(Leases!$G3="MG",SUMPRODUCT(Leases!$I3:$I7,Expenses!ID$9:ID$13)*Leases!$F3,MAX((Expenses!ID$9-Leases!$K3/12)*Leases!$J3*Leases!$F3,0)+MAX((Expenses!ID$10-Leases!$K4/12)*Leases!$J4*Leases!$F3,0)+MAX((Expenses!ID$11-Leases!$K5/12)*Leases!$J5*Leases!$F3,0)+MAX((Expenses!ID$12-Leases!$K6/12)*Leases!$J6*Leases!$F3,0)+MAX((Expenses!ID$13-Leases!$K7/12)*Leases!$J7*Leases!$F3,0)))),0)</f>
        <v>0</v>
      </c>
      <c r="IG169" s="94">
        <f>IF(AND(IG$165&lt;=$E3,IG$165&gt;=EOMONTH($D3,0)),IF($G3="NNN",Expenses!IE$14*Leases!$F3,IF(Leases!$G3="FSG",0,IF(Leases!$G3="MG",SUMPRODUCT(Leases!$I3:$I7,Expenses!IE$9:IE$13)*Leases!$F3,MAX((Expenses!IE$9-Leases!$K3/12)*Leases!$J3*Leases!$F3,0)+MAX((Expenses!IE$10-Leases!$K4/12)*Leases!$J4*Leases!$F3,0)+MAX((Expenses!IE$11-Leases!$K5/12)*Leases!$J5*Leases!$F3,0)+MAX((Expenses!IE$12-Leases!$K6/12)*Leases!$J6*Leases!$F3,0)+MAX((Expenses!IE$13-Leases!$K7/12)*Leases!$J7*Leases!$F3,0)))),0)</f>
        <v>0</v>
      </c>
      <c r="IH169" s="94">
        <f>IF(AND(IH$165&lt;=$E3,IH$165&gt;=EOMONTH($D3,0)),IF($G3="NNN",Expenses!IF$14*Leases!$F3,IF(Leases!$G3="FSG",0,IF(Leases!$G3="MG",SUMPRODUCT(Leases!$I3:$I7,Expenses!IF$9:IF$13)*Leases!$F3,MAX((Expenses!IF$9-Leases!$K3/12)*Leases!$J3*Leases!$F3,0)+MAX((Expenses!IF$10-Leases!$K4/12)*Leases!$J4*Leases!$F3,0)+MAX((Expenses!IF$11-Leases!$K5/12)*Leases!$J5*Leases!$F3,0)+MAX((Expenses!IF$12-Leases!$K6/12)*Leases!$J6*Leases!$F3,0)+MAX((Expenses!IF$13-Leases!$K7/12)*Leases!$J7*Leases!$F3,0)))),0)</f>
        <v>0</v>
      </c>
      <c r="II169" s="94">
        <f>IF(AND(II$165&lt;=$E3,II$165&gt;=EOMONTH($D3,0)),IF($G3="NNN",Expenses!IG$14*Leases!$F3,IF(Leases!$G3="FSG",0,IF(Leases!$G3="MG",SUMPRODUCT(Leases!$I3:$I7,Expenses!IG$9:IG$13)*Leases!$F3,MAX((Expenses!IG$9-Leases!$K3/12)*Leases!$J3*Leases!$F3,0)+MAX((Expenses!IG$10-Leases!$K4/12)*Leases!$J4*Leases!$F3,0)+MAX((Expenses!IG$11-Leases!$K5/12)*Leases!$J5*Leases!$F3,0)+MAX((Expenses!IG$12-Leases!$K6/12)*Leases!$J6*Leases!$F3,0)+MAX((Expenses!IG$13-Leases!$K7/12)*Leases!$J7*Leases!$F3,0)))),0)</f>
        <v>0</v>
      </c>
      <c r="IJ169" s="94">
        <f>IF(AND(IJ$165&lt;=$E3,IJ$165&gt;=EOMONTH($D3,0)),IF($G3="NNN",Expenses!IH$14*Leases!$F3,IF(Leases!$G3="FSG",0,IF(Leases!$G3="MG",SUMPRODUCT(Leases!$I3:$I7,Expenses!IH$9:IH$13)*Leases!$F3,MAX((Expenses!IH$9-Leases!$K3/12)*Leases!$J3*Leases!$F3,0)+MAX((Expenses!IH$10-Leases!$K4/12)*Leases!$J4*Leases!$F3,0)+MAX((Expenses!IH$11-Leases!$K5/12)*Leases!$J5*Leases!$F3,0)+MAX((Expenses!IH$12-Leases!$K6/12)*Leases!$J6*Leases!$F3,0)+MAX((Expenses!IH$13-Leases!$K7/12)*Leases!$J7*Leases!$F3,0)))),0)</f>
        <v>0</v>
      </c>
      <c r="IK169" s="94">
        <f>IF(AND(IK$165&lt;=$E3,IK$165&gt;=EOMONTH($D3,0)),IF($G3="NNN",Expenses!II$14*Leases!$F3,IF(Leases!$G3="FSG",0,IF(Leases!$G3="MG",SUMPRODUCT(Leases!$I3:$I7,Expenses!II$9:II$13)*Leases!$F3,MAX((Expenses!II$9-Leases!$K3/12)*Leases!$J3*Leases!$F3,0)+MAX((Expenses!II$10-Leases!$K4/12)*Leases!$J4*Leases!$F3,0)+MAX((Expenses!II$11-Leases!$K5/12)*Leases!$J5*Leases!$F3,0)+MAX((Expenses!II$12-Leases!$K6/12)*Leases!$J6*Leases!$F3,0)+MAX((Expenses!II$13-Leases!$K7/12)*Leases!$J7*Leases!$F3,0)))),0)</f>
        <v>0</v>
      </c>
      <c r="IL169" s="94">
        <f>IF(AND(IL$165&lt;=$E3,IL$165&gt;=EOMONTH($D3,0)),IF($G3="NNN",Expenses!IJ$14*Leases!$F3,IF(Leases!$G3="FSG",0,IF(Leases!$G3="MG",SUMPRODUCT(Leases!$I3:$I7,Expenses!IJ$9:IJ$13)*Leases!$F3,MAX((Expenses!IJ$9-Leases!$K3/12)*Leases!$J3*Leases!$F3,0)+MAX((Expenses!IJ$10-Leases!$K4/12)*Leases!$J4*Leases!$F3,0)+MAX((Expenses!IJ$11-Leases!$K5/12)*Leases!$J5*Leases!$F3,0)+MAX((Expenses!IJ$12-Leases!$K6/12)*Leases!$J6*Leases!$F3,0)+MAX((Expenses!IJ$13-Leases!$K7/12)*Leases!$J7*Leases!$F3,0)))),0)</f>
        <v>0</v>
      </c>
      <c r="IM169" s="94">
        <f>IF(AND(IM$165&lt;=$E3,IM$165&gt;=EOMONTH($D3,0)),IF($G3="NNN",Expenses!IK$14*Leases!$F3,IF(Leases!$G3="FSG",0,IF(Leases!$G3="MG",SUMPRODUCT(Leases!$I3:$I7,Expenses!IK$9:IK$13)*Leases!$F3,MAX((Expenses!IK$9-Leases!$K3/12)*Leases!$J3*Leases!$F3,0)+MAX((Expenses!IK$10-Leases!$K4/12)*Leases!$J4*Leases!$F3,0)+MAX((Expenses!IK$11-Leases!$K5/12)*Leases!$J5*Leases!$F3,0)+MAX((Expenses!IK$12-Leases!$K6/12)*Leases!$J6*Leases!$F3,0)+MAX((Expenses!IK$13-Leases!$K7/12)*Leases!$J7*Leases!$F3,0)))),0)</f>
        <v>0</v>
      </c>
      <c r="IN169" s="94">
        <f>IF(AND(IN$165&lt;=$E3,IN$165&gt;=EOMONTH($D3,0)),IF($G3="NNN",Expenses!IL$14*Leases!$F3,IF(Leases!$G3="FSG",0,IF(Leases!$G3="MG",SUMPRODUCT(Leases!$I3:$I7,Expenses!IL$9:IL$13)*Leases!$F3,MAX((Expenses!IL$9-Leases!$K3/12)*Leases!$J3*Leases!$F3,0)+MAX((Expenses!IL$10-Leases!$K4/12)*Leases!$J4*Leases!$F3,0)+MAX((Expenses!IL$11-Leases!$K5/12)*Leases!$J5*Leases!$F3,0)+MAX((Expenses!IL$12-Leases!$K6/12)*Leases!$J6*Leases!$F3,0)+MAX((Expenses!IL$13-Leases!$K7/12)*Leases!$J7*Leases!$F3,0)))),0)</f>
        <v>0</v>
      </c>
      <c r="IO169" s="94">
        <f>IF(AND(IO$165&lt;=$E3,IO$165&gt;=EOMONTH($D3,0)),IF($G3="NNN",Expenses!IM$14*Leases!$F3,IF(Leases!$G3="FSG",0,IF(Leases!$G3="MG",SUMPRODUCT(Leases!$I3:$I7,Expenses!IM$9:IM$13)*Leases!$F3,MAX((Expenses!IM$9-Leases!$K3/12)*Leases!$J3*Leases!$F3,0)+MAX((Expenses!IM$10-Leases!$K4/12)*Leases!$J4*Leases!$F3,0)+MAX((Expenses!IM$11-Leases!$K5/12)*Leases!$J5*Leases!$F3,0)+MAX((Expenses!IM$12-Leases!$K6/12)*Leases!$J6*Leases!$F3,0)+MAX((Expenses!IM$13-Leases!$K7/12)*Leases!$J7*Leases!$F3,0)))),0)</f>
        <v>0</v>
      </c>
      <c r="IP169" s="94">
        <f>IF(AND(IP$165&lt;=$E3,IP$165&gt;=EOMONTH($D3,0)),IF($G3="NNN",Expenses!IN$14*Leases!$F3,IF(Leases!$G3="FSG",0,IF(Leases!$G3="MG",SUMPRODUCT(Leases!$I3:$I7,Expenses!IN$9:IN$13)*Leases!$F3,MAX((Expenses!IN$9-Leases!$K3/12)*Leases!$J3*Leases!$F3,0)+MAX((Expenses!IN$10-Leases!$K4/12)*Leases!$J4*Leases!$F3,0)+MAX((Expenses!IN$11-Leases!$K5/12)*Leases!$J5*Leases!$F3,0)+MAX((Expenses!IN$12-Leases!$K6/12)*Leases!$J6*Leases!$F3,0)+MAX((Expenses!IN$13-Leases!$K7/12)*Leases!$J7*Leases!$F3,0)))),0)</f>
        <v>0</v>
      </c>
      <c r="IQ169" s="94">
        <f>IF(AND(IQ$165&lt;=$E3,IQ$165&gt;=EOMONTH($D3,0)),IF($G3="NNN",Expenses!IO$14*Leases!$F3,IF(Leases!$G3="FSG",0,IF(Leases!$G3="MG",SUMPRODUCT(Leases!$I3:$I7,Expenses!IO$9:IO$13)*Leases!$F3,MAX((Expenses!IO$9-Leases!$K3/12)*Leases!$J3*Leases!$F3,0)+MAX((Expenses!IO$10-Leases!$K4/12)*Leases!$J4*Leases!$F3,0)+MAX((Expenses!IO$11-Leases!$K5/12)*Leases!$J5*Leases!$F3,0)+MAX((Expenses!IO$12-Leases!$K6/12)*Leases!$J6*Leases!$F3,0)+MAX((Expenses!IO$13-Leases!$K7/12)*Leases!$J7*Leases!$F3,0)))),0)</f>
        <v>0</v>
      </c>
      <c r="IR169" s="94">
        <f>IF(AND(IR$165&lt;=$E3,IR$165&gt;=EOMONTH($D3,0)),IF($G3="NNN",Expenses!IP$14*Leases!$F3,IF(Leases!$G3="FSG",0,IF(Leases!$G3="MG",SUMPRODUCT(Leases!$I3:$I7,Expenses!IP$9:IP$13)*Leases!$F3,MAX((Expenses!IP$9-Leases!$K3/12)*Leases!$J3*Leases!$F3,0)+MAX((Expenses!IP$10-Leases!$K4/12)*Leases!$J4*Leases!$F3,0)+MAX((Expenses!IP$11-Leases!$K5/12)*Leases!$J5*Leases!$F3,0)+MAX((Expenses!IP$12-Leases!$K6/12)*Leases!$J6*Leases!$F3,0)+MAX((Expenses!IP$13-Leases!$K7/12)*Leases!$J7*Leases!$F3,0)))),0)</f>
        <v>0</v>
      </c>
      <c r="IS169" s="94">
        <f>IF(AND(IS$165&lt;=$E3,IS$165&gt;=EOMONTH($D3,0)),IF($G3="NNN",Expenses!IQ$14*Leases!$F3,IF(Leases!$G3="FSG",0,IF(Leases!$G3="MG",SUMPRODUCT(Leases!$I3:$I7,Expenses!IQ$9:IQ$13)*Leases!$F3,MAX((Expenses!IQ$9-Leases!$K3/12)*Leases!$J3*Leases!$F3,0)+MAX((Expenses!IQ$10-Leases!$K4/12)*Leases!$J4*Leases!$F3,0)+MAX((Expenses!IQ$11-Leases!$K5/12)*Leases!$J5*Leases!$F3,0)+MAX((Expenses!IQ$12-Leases!$K6/12)*Leases!$J6*Leases!$F3,0)+MAX((Expenses!IQ$13-Leases!$K7/12)*Leases!$J7*Leases!$F3,0)))),0)</f>
        <v>0</v>
      </c>
      <c r="IT169" s="94">
        <f>IF(AND(IT$165&lt;=$E3,IT$165&gt;=EOMONTH($D3,0)),IF($G3="NNN",Expenses!IR$14*Leases!$F3,IF(Leases!$G3="FSG",0,IF(Leases!$G3="MG",SUMPRODUCT(Leases!$I3:$I7,Expenses!IR$9:IR$13)*Leases!$F3,MAX((Expenses!IR$9-Leases!$K3/12)*Leases!$J3*Leases!$F3,0)+MAX((Expenses!IR$10-Leases!$K4/12)*Leases!$J4*Leases!$F3,0)+MAX((Expenses!IR$11-Leases!$K5/12)*Leases!$J5*Leases!$F3,0)+MAX((Expenses!IR$12-Leases!$K6/12)*Leases!$J6*Leases!$F3,0)+MAX((Expenses!IR$13-Leases!$K7/12)*Leases!$J7*Leases!$F3,0)))),0)</f>
        <v>0</v>
      </c>
      <c r="IU169" s="94">
        <f>IF(AND(IU$165&lt;=$E3,IU$165&gt;=EOMONTH($D3,0)),IF($G3="NNN",Expenses!IS$14*Leases!$F3,IF(Leases!$G3="FSG",0,IF(Leases!$G3="MG",SUMPRODUCT(Leases!$I3:$I7,Expenses!IS$9:IS$13)*Leases!$F3,MAX((Expenses!IS$9-Leases!$K3/12)*Leases!$J3*Leases!$F3,0)+MAX((Expenses!IS$10-Leases!$K4/12)*Leases!$J4*Leases!$F3,0)+MAX((Expenses!IS$11-Leases!$K5/12)*Leases!$J5*Leases!$F3,0)+MAX((Expenses!IS$12-Leases!$K6/12)*Leases!$J6*Leases!$F3,0)+MAX((Expenses!IS$13-Leases!$K7/12)*Leases!$J7*Leases!$F3,0)))),0)</f>
        <v>0</v>
      </c>
      <c r="IV169" s="94">
        <f>IF(AND(IV$165&lt;=$E3,IV$165&gt;=EOMONTH($D3,0)),IF($G3="NNN",Expenses!IT$14*Leases!$F3,IF(Leases!$G3="FSG",0,IF(Leases!$G3="MG",SUMPRODUCT(Leases!$I3:$I7,Expenses!IT$9:IT$13)*Leases!$F3,MAX((Expenses!IT$9-Leases!$K3/12)*Leases!$J3*Leases!$F3,0)+MAX((Expenses!IT$10-Leases!$K4/12)*Leases!$J4*Leases!$F3,0)+MAX((Expenses!IT$11-Leases!$K5/12)*Leases!$J5*Leases!$F3,0)+MAX((Expenses!IT$12-Leases!$K6/12)*Leases!$J6*Leases!$F3,0)+MAX((Expenses!IT$13-Leases!$K7/12)*Leases!$J7*Leases!$F3,0)))),0)</f>
        <v>0</v>
      </c>
      <c r="IW169" s="94">
        <f>IF(AND(IW$165&lt;=$E3,IW$165&gt;=EOMONTH($D3,0)),IF($G3="NNN",Expenses!IU$14*Leases!$F3,IF(Leases!$G3="FSG",0,IF(Leases!$G3="MG",SUMPRODUCT(Leases!$I3:$I7,Expenses!IU$9:IU$13)*Leases!$F3,MAX((Expenses!IU$9-Leases!$K3/12)*Leases!$J3*Leases!$F3,0)+MAX((Expenses!IU$10-Leases!$K4/12)*Leases!$J4*Leases!$F3,0)+MAX((Expenses!IU$11-Leases!$K5/12)*Leases!$J5*Leases!$F3,0)+MAX((Expenses!IU$12-Leases!$K6/12)*Leases!$J6*Leases!$F3,0)+MAX((Expenses!IU$13-Leases!$K7/12)*Leases!$J7*Leases!$F3,0)))),0)</f>
        <v>0</v>
      </c>
      <c r="IX169" s="94">
        <f>IF(AND(IX$165&lt;=$E3,IX$165&gt;=EOMONTH($D3,0)),IF($G3="NNN",Expenses!IV$14*Leases!$F3,IF(Leases!$G3="FSG",0,IF(Leases!$G3="MG",SUMPRODUCT(Leases!$I3:$I7,Expenses!IV$9:IV$13)*Leases!$F3,MAX((Expenses!IV$9-Leases!$K3/12)*Leases!$J3*Leases!$F3,0)+MAX((Expenses!IV$10-Leases!$K4/12)*Leases!$J4*Leases!$F3,0)+MAX((Expenses!IV$11-Leases!$K5/12)*Leases!$J5*Leases!$F3,0)+MAX((Expenses!IV$12-Leases!$K6/12)*Leases!$J6*Leases!$F3,0)+MAX((Expenses!IV$13-Leases!$K7/12)*Leases!$J7*Leases!$F3,0)))),0)</f>
        <v>0</v>
      </c>
      <c r="IY169" s="94">
        <f>IF(AND(IY$165&lt;=$E3,IY$165&gt;=EOMONTH($D3,0)),IF($G3="NNN",Expenses!IW$14*Leases!$F3,IF(Leases!$G3="FSG",0,IF(Leases!$G3="MG",SUMPRODUCT(Leases!$I3:$I7,Expenses!IW$9:IW$13)*Leases!$F3,MAX((Expenses!IW$9-Leases!$K3/12)*Leases!$J3*Leases!$F3,0)+MAX((Expenses!IW$10-Leases!$K4/12)*Leases!$J4*Leases!$F3,0)+MAX((Expenses!IW$11-Leases!$K5/12)*Leases!$J5*Leases!$F3,0)+MAX((Expenses!IW$12-Leases!$K6/12)*Leases!$J6*Leases!$F3,0)+MAX((Expenses!IW$13-Leases!$K7/12)*Leases!$J7*Leases!$F3,0)))),0)</f>
        <v>0</v>
      </c>
      <c r="IZ169" s="94">
        <f>IF(AND(IZ$165&lt;=$E3,IZ$165&gt;=EOMONTH($D3,0)),IF($G3="NNN",Expenses!IX$14*Leases!$F3,IF(Leases!$G3="FSG",0,IF(Leases!$G3="MG",SUMPRODUCT(Leases!$I3:$I7,Expenses!IX$9:IX$13)*Leases!$F3,MAX((Expenses!IX$9-Leases!$K3/12)*Leases!$J3*Leases!$F3,0)+MAX((Expenses!IX$10-Leases!$K4/12)*Leases!$J4*Leases!$F3,0)+MAX((Expenses!IX$11-Leases!$K5/12)*Leases!$J5*Leases!$F3,0)+MAX((Expenses!IX$12-Leases!$K6/12)*Leases!$J6*Leases!$F3,0)+MAX((Expenses!IX$13-Leases!$K7/12)*Leases!$J7*Leases!$F3,0)))),0)</f>
        <v>0</v>
      </c>
      <c r="JA169" s="94">
        <f>IF(AND(JA$165&lt;=$E3,JA$165&gt;=EOMONTH($D3,0)),IF($G3="NNN",Expenses!IY$14*Leases!$F3,IF(Leases!$G3="FSG",0,IF(Leases!$G3="MG",SUMPRODUCT(Leases!$I3:$I7,Expenses!IY$9:IY$13)*Leases!$F3,MAX((Expenses!IY$9-Leases!$K3/12)*Leases!$J3*Leases!$F3,0)+MAX((Expenses!IY$10-Leases!$K4/12)*Leases!$J4*Leases!$F3,0)+MAX((Expenses!IY$11-Leases!$K5/12)*Leases!$J5*Leases!$F3,0)+MAX((Expenses!IY$12-Leases!$K6/12)*Leases!$J6*Leases!$F3,0)+MAX((Expenses!IY$13-Leases!$K7/12)*Leases!$J7*Leases!$F3,0)))),0)</f>
        <v>0</v>
      </c>
      <c r="JB169" s="94">
        <f>IF(AND(JB$165&lt;=$E3,JB$165&gt;=EOMONTH($D3,0)),IF($G3="NNN",Expenses!IZ$14*Leases!$F3,IF(Leases!$G3="FSG",0,IF(Leases!$G3="MG",SUMPRODUCT(Leases!$I3:$I7,Expenses!IZ$9:IZ$13)*Leases!$F3,MAX((Expenses!IZ$9-Leases!$K3/12)*Leases!$J3*Leases!$F3,0)+MAX((Expenses!IZ$10-Leases!$K4/12)*Leases!$J4*Leases!$F3,0)+MAX((Expenses!IZ$11-Leases!$K5/12)*Leases!$J5*Leases!$F3,0)+MAX((Expenses!IZ$12-Leases!$K6/12)*Leases!$J6*Leases!$F3,0)+MAX((Expenses!IZ$13-Leases!$K7/12)*Leases!$J7*Leases!$F3,0)))),0)</f>
        <v>0</v>
      </c>
      <c r="JC169" s="94">
        <f>IF(AND(JC$165&lt;=$E3,JC$165&gt;=EOMONTH($D3,0)),IF($G3="NNN",Expenses!JA$14*Leases!$F3,IF(Leases!$G3="FSG",0,IF(Leases!$G3="MG",SUMPRODUCT(Leases!$I3:$I7,Expenses!JA$9:JA$13)*Leases!$F3,MAX((Expenses!JA$9-Leases!$K3/12)*Leases!$J3*Leases!$F3,0)+MAX((Expenses!JA$10-Leases!$K4/12)*Leases!$J4*Leases!$F3,0)+MAX((Expenses!JA$11-Leases!$K5/12)*Leases!$J5*Leases!$F3,0)+MAX((Expenses!JA$12-Leases!$K6/12)*Leases!$J6*Leases!$F3,0)+MAX((Expenses!JA$13-Leases!$K7/12)*Leases!$J7*Leases!$F3,0)))),0)</f>
        <v>0</v>
      </c>
      <c r="JD169" s="94">
        <f>IF(AND(JD$165&lt;=$E3,JD$165&gt;=EOMONTH($D3,0)),IF($G3="NNN",Expenses!JB$14*Leases!$F3,IF(Leases!$G3="FSG",0,IF(Leases!$G3="MG",SUMPRODUCT(Leases!$I3:$I7,Expenses!JB$9:JB$13)*Leases!$F3,MAX((Expenses!JB$9-Leases!$K3/12)*Leases!$J3*Leases!$F3,0)+MAX((Expenses!JB$10-Leases!$K4/12)*Leases!$J4*Leases!$F3,0)+MAX((Expenses!JB$11-Leases!$K5/12)*Leases!$J5*Leases!$F3,0)+MAX((Expenses!JB$12-Leases!$K6/12)*Leases!$J6*Leases!$F3,0)+MAX((Expenses!JB$13-Leases!$K7/12)*Leases!$J7*Leases!$F3,0)))),0)</f>
        <v>0</v>
      </c>
      <c r="JE169" s="94">
        <f>IF(AND(JE$165&lt;=$E3,JE$165&gt;=EOMONTH($D3,0)),IF($G3="NNN",Expenses!JC$14*Leases!$F3,IF(Leases!$G3="FSG",0,IF(Leases!$G3="MG",SUMPRODUCT(Leases!$I3:$I7,Expenses!JC$9:JC$13)*Leases!$F3,MAX((Expenses!JC$9-Leases!$K3/12)*Leases!$J3*Leases!$F3,0)+MAX((Expenses!JC$10-Leases!$K4/12)*Leases!$J4*Leases!$F3,0)+MAX((Expenses!JC$11-Leases!$K5/12)*Leases!$J5*Leases!$F3,0)+MAX((Expenses!JC$12-Leases!$K6/12)*Leases!$J6*Leases!$F3,0)+MAX((Expenses!JC$13-Leases!$K7/12)*Leases!$J7*Leases!$F3,0)))),0)</f>
        <v>0</v>
      </c>
      <c r="JF169" s="94">
        <f>IF(AND(JF$165&lt;=$E3,JF$165&gt;=EOMONTH($D3,0)),IF($G3="NNN",Expenses!JD$14*Leases!$F3,IF(Leases!$G3="FSG",0,IF(Leases!$G3="MG",SUMPRODUCT(Leases!$I3:$I7,Expenses!JD$9:JD$13)*Leases!$F3,MAX((Expenses!JD$9-Leases!$K3/12)*Leases!$J3*Leases!$F3,0)+MAX((Expenses!JD$10-Leases!$K4/12)*Leases!$J4*Leases!$F3,0)+MAX((Expenses!JD$11-Leases!$K5/12)*Leases!$J5*Leases!$F3,0)+MAX((Expenses!JD$12-Leases!$K6/12)*Leases!$J6*Leases!$F3,0)+MAX((Expenses!JD$13-Leases!$K7/12)*Leases!$J7*Leases!$F3,0)))),0)</f>
        <v>0</v>
      </c>
      <c r="JG169" s="94">
        <f>IF(AND(JG$165&lt;=$E3,JG$165&gt;=EOMONTH($D3,0)),IF($G3="NNN",Expenses!JE$14*Leases!$F3,IF(Leases!$G3="FSG",0,IF(Leases!$G3="MG",SUMPRODUCT(Leases!$I3:$I7,Expenses!JE$9:JE$13)*Leases!$F3,MAX((Expenses!JE$9-Leases!$K3/12)*Leases!$J3*Leases!$F3,0)+MAX((Expenses!JE$10-Leases!$K4/12)*Leases!$J4*Leases!$F3,0)+MAX((Expenses!JE$11-Leases!$K5/12)*Leases!$J5*Leases!$F3,0)+MAX((Expenses!JE$12-Leases!$K6/12)*Leases!$J6*Leases!$F3,0)+MAX((Expenses!JE$13-Leases!$K7/12)*Leases!$J7*Leases!$F3,0)))),0)</f>
        <v>0</v>
      </c>
      <c r="JH169" s="94">
        <f>IF(AND(JH$165&lt;=$E3,JH$165&gt;=EOMONTH($D3,0)),IF($G3="NNN",Expenses!JF$14*Leases!$F3,IF(Leases!$G3="FSG",0,IF(Leases!$G3="MG",SUMPRODUCT(Leases!$I3:$I7,Expenses!JF$9:JF$13)*Leases!$F3,MAX((Expenses!JF$9-Leases!$K3/12)*Leases!$J3*Leases!$F3,0)+MAX((Expenses!JF$10-Leases!$K4/12)*Leases!$J4*Leases!$F3,0)+MAX((Expenses!JF$11-Leases!$K5/12)*Leases!$J5*Leases!$F3,0)+MAX((Expenses!JF$12-Leases!$K6/12)*Leases!$J6*Leases!$F3,0)+MAX((Expenses!JF$13-Leases!$K7/12)*Leases!$J7*Leases!$F3,0)))),0)</f>
        <v>0</v>
      </c>
      <c r="JI169" s="94">
        <f>IF(AND(JI$165&lt;=$E3,JI$165&gt;=EOMONTH($D3,0)),IF($G3="NNN",Expenses!JG$14*Leases!$F3,IF(Leases!$G3="FSG",0,IF(Leases!$G3="MG",SUMPRODUCT(Leases!$I3:$I7,Expenses!JG$9:JG$13)*Leases!$F3,MAX((Expenses!JG$9-Leases!$K3/12)*Leases!$J3*Leases!$F3,0)+MAX((Expenses!JG$10-Leases!$K4/12)*Leases!$J4*Leases!$F3,0)+MAX((Expenses!JG$11-Leases!$K5/12)*Leases!$J5*Leases!$F3,0)+MAX((Expenses!JG$12-Leases!$K6/12)*Leases!$J6*Leases!$F3,0)+MAX((Expenses!JG$13-Leases!$K7/12)*Leases!$J7*Leases!$F3,0)))),0)</f>
        <v>0</v>
      </c>
      <c r="JJ169" s="94">
        <f>IF(AND(JJ$165&lt;=$E3,JJ$165&gt;=EOMONTH($D3,0)),IF($G3="NNN",Expenses!JH$14*Leases!$F3,IF(Leases!$G3="FSG",0,IF(Leases!$G3="MG",SUMPRODUCT(Leases!$I3:$I7,Expenses!JH$9:JH$13)*Leases!$F3,MAX((Expenses!JH$9-Leases!$K3/12)*Leases!$J3*Leases!$F3,0)+MAX((Expenses!JH$10-Leases!$K4/12)*Leases!$J4*Leases!$F3,0)+MAX((Expenses!JH$11-Leases!$K5/12)*Leases!$J5*Leases!$F3,0)+MAX((Expenses!JH$12-Leases!$K6/12)*Leases!$J6*Leases!$F3,0)+MAX((Expenses!JH$13-Leases!$K7/12)*Leases!$J7*Leases!$F3,0)))),0)</f>
        <v>0</v>
      </c>
      <c r="JK169" s="94">
        <f>IF(AND(JK$165&lt;=$E3,JK$165&gt;=EOMONTH($D3,0)),IF($G3="NNN",Expenses!JI$14*Leases!$F3,IF(Leases!$G3="FSG",0,IF(Leases!$G3="MG",SUMPRODUCT(Leases!$I3:$I7,Expenses!JI$9:JI$13)*Leases!$F3,MAX((Expenses!JI$9-Leases!$K3/12)*Leases!$J3*Leases!$F3,0)+MAX((Expenses!JI$10-Leases!$K4/12)*Leases!$J4*Leases!$F3,0)+MAX((Expenses!JI$11-Leases!$K5/12)*Leases!$J5*Leases!$F3,0)+MAX((Expenses!JI$12-Leases!$K6/12)*Leases!$J6*Leases!$F3,0)+MAX((Expenses!JI$13-Leases!$K7/12)*Leases!$J7*Leases!$F3,0)))),0)</f>
        <v>0</v>
      </c>
      <c r="JL169" s="94">
        <f>IF(AND(JL$165&lt;=$E3,JL$165&gt;=EOMONTH($D3,0)),IF($G3="NNN",Expenses!JJ$14*Leases!$F3,IF(Leases!$G3="FSG",0,IF(Leases!$G3="MG",SUMPRODUCT(Leases!$I3:$I7,Expenses!JJ$9:JJ$13)*Leases!$F3,MAX((Expenses!JJ$9-Leases!$K3/12)*Leases!$J3*Leases!$F3,0)+MAX((Expenses!JJ$10-Leases!$K4/12)*Leases!$J4*Leases!$F3,0)+MAX((Expenses!JJ$11-Leases!$K5/12)*Leases!$J5*Leases!$F3,0)+MAX((Expenses!JJ$12-Leases!$K6/12)*Leases!$J6*Leases!$F3,0)+MAX((Expenses!JJ$13-Leases!$K7/12)*Leases!$J7*Leases!$F3,0)))),0)</f>
        <v>0</v>
      </c>
      <c r="JM169" s="94">
        <f>IF(AND(JM$165&lt;=$E3,JM$165&gt;=EOMONTH($D3,0)),IF($G3="NNN",Expenses!JK$14*Leases!$F3,IF(Leases!$G3="FSG",0,IF(Leases!$G3="MG",SUMPRODUCT(Leases!$I3:$I7,Expenses!JK$9:JK$13)*Leases!$F3,MAX((Expenses!JK$9-Leases!$K3/12)*Leases!$J3*Leases!$F3,0)+MAX((Expenses!JK$10-Leases!$K4/12)*Leases!$J4*Leases!$F3,0)+MAX((Expenses!JK$11-Leases!$K5/12)*Leases!$J5*Leases!$F3,0)+MAX((Expenses!JK$12-Leases!$K6/12)*Leases!$J6*Leases!$F3,0)+MAX((Expenses!JK$13-Leases!$K7/12)*Leases!$J7*Leases!$F3,0)))),0)</f>
        <v>0</v>
      </c>
      <c r="JN169" s="94">
        <f>IF(AND(JN$165&lt;=$E3,JN$165&gt;=EOMONTH($D3,0)),IF($G3="NNN",Expenses!JL$14*Leases!$F3,IF(Leases!$G3="FSG",0,IF(Leases!$G3="MG",SUMPRODUCT(Leases!$I3:$I7,Expenses!JL$9:JL$13)*Leases!$F3,MAX((Expenses!JL$9-Leases!$K3/12)*Leases!$J3*Leases!$F3,0)+MAX((Expenses!JL$10-Leases!$K4/12)*Leases!$J4*Leases!$F3,0)+MAX((Expenses!JL$11-Leases!$K5/12)*Leases!$J5*Leases!$F3,0)+MAX((Expenses!JL$12-Leases!$K6/12)*Leases!$J6*Leases!$F3,0)+MAX((Expenses!JL$13-Leases!$K7/12)*Leases!$J7*Leases!$F3,0)))),0)</f>
        <v>0</v>
      </c>
      <c r="JO169" s="94">
        <f>IF(AND(JO$165&lt;=$E3,JO$165&gt;=EOMONTH($D3,0)),IF($G3="NNN",Expenses!JM$14*Leases!$F3,IF(Leases!$G3="FSG",0,IF(Leases!$G3="MG",SUMPRODUCT(Leases!$I3:$I7,Expenses!JM$9:JM$13)*Leases!$F3,MAX((Expenses!JM$9-Leases!$K3/12)*Leases!$J3*Leases!$F3,0)+MAX((Expenses!JM$10-Leases!$K4/12)*Leases!$J4*Leases!$F3,0)+MAX((Expenses!JM$11-Leases!$K5/12)*Leases!$J5*Leases!$F3,0)+MAX((Expenses!JM$12-Leases!$K6/12)*Leases!$J6*Leases!$F3,0)+MAX((Expenses!JM$13-Leases!$K7/12)*Leases!$J7*Leases!$F3,0)))),0)</f>
        <v>0</v>
      </c>
      <c r="JP169" s="94">
        <f>IF(AND(JP$165&lt;=$E3,JP$165&gt;=EOMONTH($D3,0)),IF($G3="NNN",Expenses!JN$14*Leases!$F3,IF(Leases!$G3="FSG",0,IF(Leases!$G3="MG",SUMPRODUCT(Leases!$I3:$I7,Expenses!JN$9:JN$13)*Leases!$F3,MAX((Expenses!JN$9-Leases!$K3/12)*Leases!$J3*Leases!$F3,0)+MAX((Expenses!JN$10-Leases!$K4/12)*Leases!$J4*Leases!$F3,0)+MAX((Expenses!JN$11-Leases!$K5/12)*Leases!$J5*Leases!$F3,0)+MAX((Expenses!JN$12-Leases!$K6/12)*Leases!$J6*Leases!$F3,0)+MAX((Expenses!JN$13-Leases!$K7/12)*Leases!$J7*Leases!$F3,0)))),0)</f>
        <v>0</v>
      </c>
      <c r="JQ169" s="94">
        <f>IF(AND(JQ$165&lt;=$E3,JQ$165&gt;=EOMONTH($D3,0)),IF($G3="NNN",Expenses!JO$14*Leases!$F3,IF(Leases!$G3="FSG",0,IF(Leases!$G3="MG",SUMPRODUCT(Leases!$I3:$I7,Expenses!JO$9:JO$13)*Leases!$F3,MAX((Expenses!JO$9-Leases!$K3/12)*Leases!$J3*Leases!$F3,0)+MAX((Expenses!JO$10-Leases!$K4/12)*Leases!$J4*Leases!$F3,0)+MAX((Expenses!JO$11-Leases!$K5/12)*Leases!$J5*Leases!$F3,0)+MAX((Expenses!JO$12-Leases!$K6/12)*Leases!$J6*Leases!$F3,0)+MAX((Expenses!JO$13-Leases!$K7/12)*Leases!$J7*Leases!$F3,0)))),0)</f>
        <v>0</v>
      </c>
      <c r="JR169" s="94">
        <f>IF(AND(JR$165&lt;=$E3,JR$165&gt;=EOMONTH($D3,0)),IF($G3="NNN",Expenses!JP$14*Leases!$F3,IF(Leases!$G3="FSG",0,IF(Leases!$G3="MG",SUMPRODUCT(Leases!$I3:$I7,Expenses!JP$9:JP$13)*Leases!$F3,MAX((Expenses!JP$9-Leases!$K3/12)*Leases!$J3*Leases!$F3,0)+MAX((Expenses!JP$10-Leases!$K4/12)*Leases!$J4*Leases!$F3,0)+MAX((Expenses!JP$11-Leases!$K5/12)*Leases!$J5*Leases!$F3,0)+MAX((Expenses!JP$12-Leases!$K6/12)*Leases!$J6*Leases!$F3,0)+MAX((Expenses!JP$13-Leases!$K7/12)*Leases!$J7*Leases!$F3,0)))),0)</f>
        <v>0</v>
      </c>
      <c r="JS169" s="94">
        <f>IF(AND(JS$165&lt;=$E3,JS$165&gt;=EOMONTH($D3,0)),IF($G3="NNN",Expenses!JQ$14*Leases!$F3,IF(Leases!$G3="FSG",0,IF(Leases!$G3="MG",SUMPRODUCT(Leases!$I3:$I7,Expenses!JQ$9:JQ$13)*Leases!$F3,MAX((Expenses!JQ$9-Leases!$K3/12)*Leases!$J3*Leases!$F3,0)+MAX((Expenses!JQ$10-Leases!$K4/12)*Leases!$J4*Leases!$F3,0)+MAX((Expenses!JQ$11-Leases!$K5/12)*Leases!$J5*Leases!$F3,0)+MAX((Expenses!JQ$12-Leases!$K6/12)*Leases!$J6*Leases!$F3,0)+MAX((Expenses!JQ$13-Leases!$K7/12)*Leases!$J7*Leases!$F3,0)))),0)</f>
        <v>0</v>
      </c>
      <c r="JT169" s="94">
        <f>IF(AND(JT$165&lt;=$E3,JT$165&gt;=EOMONTH($D3,0)),IF($G3="NNN",Expenses!JR$14*Leases!$F3,IF(Leases!$G3="FSG",0,IF(Leases!$G3="MG",SUMPRODUCT(Leases!$I3:$I7,Expenses!JR$9:JR$13)*Leases!$F3,MAX((Expenses!JR$9-Leases!$K3/12)*Leases!$J3*Leases!$F3,0)+MAX((Expenses!JR$10-Leases!$K4/12)*Leases!$J4*Leases!$F3,0)+MAX((Expenses!JR$11-Leases!$K5/12)*Leases!$J5*Leases!$F3,0)+MAX((Expenses!JR$12-Leases!$K6/12)*Leases!$J6*Leases!$F3,0)+MAX((Expenses!JR$13-Leases!$K7/12)*Leases!$J7*Leases!$F3,0)))),0)</f>
        <v>0</v>
      </c>
      <c r="JU169" s="94">
        <f>IF(AND(JU$165&lt;=$E3,JU$165&gt;=EOMONTH($D3,0)),IF($G3="NNN",Expenses!JS$14*Leases!$F3,IF(Leases!$G3="FSG",0,IF(Leases!$G3="MG",SUMPRODUCT(Leases!$I3:$I7,Expenses!JS$9:JS$13)*Leases!$F3,MAX((Expenses!JS$9-Leases!$K3/12)*Leases!$J3*Leases!$F3,0)+MAX((Expenses!JS$10-Leases!$K4/12)*Leases!$J4*Leases!$F3,0)+MAX((Expenses!JS$11-Leases!$K5/12)*Leases!$J5*Leases!$F3,0)+MAX((Expenses!JS$12-Leases!$K6/12)*Leases!$J6*Leases!$F3,0)+MAX((Expenses!JS$13-Leases!$K7/12)*Leases!$J7*Leases!$F3,0)))),0)</f>
        <v>0</v>
      </c>
      <c r="JV169" s="94">
        <f>IF(AND(JV$165&lt;=$E3,JV$165&gt;=EOMONTH($D3,0)),IF($G3="NNN",Expenses!JT$14*Leases!$F3,IF(Leases!$G3="FSG",0,IF(Leases!$G3="MG",SUMPRODUCT(Leases!$I3:$I7,Expenses!JT$9:JT$13)*Leases!$F3,MAX((Expenses!JT$9-Leases!$K3/12)*Leases!$J3*Leases!$F3,0)+MAX((Expenses!JT$10-Leases!$K4/12)*Leases!$J4*Leases!$F3,0)+MAX((Expenses!JT$11-Leases!$K5/12)*Leases!$J5*Leases!$F3,0)+MAX((Expenses!JT$12-Leases!$K6/12)*Leases!$J6*Leases!$F3,0)+MAX((Expenses!JT$13-Leases!$K7/12)*Leases!$J7*Leases!$F3,0)))),0)</f>
        <v>0</v>
      </c>
      <c r="JW169" s="94">
        <f>IF(AND(JW$165&lt;=$E3,JW$165&gt;=EOMONTH($D3,0)),IF($G3="NNN",Expenses!JU$14*Leases!$F3,IF(Leases!$G3="FSG",0,IF(Leases!$G3="MG",SUMPRODUCT(Leases!$I3:$I7,Expenses!JU$9:JU$13)*Leases!$F3,MAX((Expenses!JU$9-Leases!$K3/12)*Leases!$J3*Leases!$F3,0)+MAX((Expenses!JU$10-Leases!$K4/12)*Leases!$J4*Leases!$F3,0)+MAX((Expenses!JU$11-Leases!$K5/12)*Leases!$J5*Leases!$F3,0)+MAX((Expenses!JU$12-Leases!$K6/12)*Leases!$J6*Leases!$F3,0)+MAX((Expenses!JU$13-Leases!$K7/12)*Leases!$J7*Leases!$F3,0)))),0)</f>
        <v>0</v>
      </c>
      <c r="JX169" s="94">
        <f>IF(AND(JX$165&lt;=$E3,JX$165&gt;=EOMONTH($D3,0)),IF($G3="NNN",Expenses!JV$14*Leases!$F3,IF(Leases!$G3="FSG",0,IF(Leases!$G3="MG",SUMPRODUCT(Leases!$I3:$I7,Expenses!JV$9:JV$13)*Leases!$F3,MAX((Expenses!JV$9-Leases!$K3/12)*Leases!$J3*Leases!$F3,0)+MAX((Expenses!JV$10-Leases!$K4/12)*Leases!$J4*Leases!$F3,0)+MAX((Expenses!JV$11-Leases!$K5/12)*Leases!$J5*Leases!$F3,0)+MAX((Expenses!JV$12-Leases!$K6/12)*Leases!$J6*Leases!$F3,0)+MAX((Expenses!JV$13-Leases!$K7/12)*Leases!$J7*Leases!$F3,0)))),0)</f>
        <v>0</v>
      </c>
      <c r="JY169" s="94">
        <f>IF(AND(JY$165&lt;=$E3,JY$165&gt;=EOMONTH($D3,0)),IF($G3="NNN",Expenses!JW$14*Leases!$F3,IF(Leases!$G3="FSG",0,IF(Leases!$G3="MG",SUMPRODUCT(Leases!$I3:$I7,Expenses!JW$9:JW$13)*Leases!$F3,MAX((Expenses!JW$9-Leases!$K3/12)*Leases!$J3*Leases!$F3,0)+MAX((Expenses!JW$10-Leases!$K4/12)*Leases!$J4*Leases!$F3,0)+MAX((Expenses!JW$11-Leases!$K5/12)*Leases!$J5*Leases!$F3,0)+MAX((Expenses!JW$12-Leases!$K6/12)*Leases!$J6*Leases!$F3,0)+MAX((Expenses!JW$13-Leases!$K7/12)*Leases!$J7*Leases!$F3,0)))),0)</f>
        <v>0</v>
      </c>
      <c r="JZ169" s="94">
        <f>IF(AND(JZ$165&lt;=$E3,JZ$165&gt;=EOMONTH($D3,0)),IF($G3="NNN",Expenses!JX$14*Leases!$F3,IF(Leases!$G3="FSG",0,IF(Leases!$G3="MG",SUMPRODUCT(Leases!$I3:$I7,Expenses!JX$9:JX$13)*Leases!$F3,MAX((Expenses!JX$9-Leases!$K3/12)*Leases!$J3*Leases!$F3,0)+MAX((Expenses!JX$10-Leases!$K4/12)*Leases!$J4*Leases!$F3,0)+MAX((Expenses!JX$11-Leases!$K5/12)*Leases!$J5*Leases!$F3,0)+MAX((Expenses!JX$12-Leases!$K6/12)*Leases!$J6*Leases!$F3,0)+MAX((Expenses!JX$13-Leases!$K7/12)*Leases!$J7*Leases!$F3,0)))),0)</f>
        <v>0</v>
      </c>
      <c r="KA169" s="94">
        <f>IF(AND(KA$165&lt;=$E3,KA$165&gt;=EOMONTH($D3,0)),IF($G3="NNN",Expenses!JY$14*Leases!$F3,IF(Leases!$G3="FSG",0,IF(Leases!$G3="MG",SUMPRODUCT(Leases!$I3:$I7,Expenses!JY$9:JY$13)*Leases!$F3,MAX((Expenses!JY$9-Leases!$K3/12)*Leases!$J3*Leases!$F3,0)+MAX((Expenses!JY$10-Leases!$K4/12)*Leases!$J4*Leases!$F3,0)+MAX((Expenses!JY$11-Leases!$K5/12)*Leases!$J5*Leases!$F3,0)+MAX((Expenses!JY$12-Leases!$K6/12)*Leases!$J6*Leases!$F3,0)+MAX((Expenses!JY$13-Leases!$K7/12)*Leases!$J7*Leases!$F3,0)))),0)</f>
        <v>0</v>
      </c>
      <c r="KB169" s="94">
        <f>IF(AND(KB$165&lt;=$E3,KB$165&gt;=EOMONTH($D3,0)),IF($G3="NNN",Expenses!JZ$14*Leases!$F3,IF(Leases!$G3="FSG",0,IF(Leases!$G3="MG",SUMPRODUCT(Leases!$I3:$I7,Expenses!JZ$9:JZ$13)*Leases!$F3,MAX((Expenses!JZ$9-Leases!$K3/12)*Leases!$J3*Leases!$F3,0)+MAX((Expenses!JZ$10-Leases!$K4/12)*Leases!$J4*Leases!$F3,0)+MAX((Expenses!JZ$11-Leases!$K5/12)*Leases!$J5*Leases!$F3,0)+MAX((Expenses!JZ$12-Leases!$K6/12)*Leases!$J6*Leases!$F3,0)+MAX((Expenses!JZ$13-Leases!$K7/12)*Leases!$J7*Leases!$F3,0)))),0)</f>
        <v>0</v>
      </c>
      <c r="KC169" s="94">
        <f>IF(AND(KC$165&lt;=$E3,KC$165&gt;=EOMONTH($D3,0)),IF($G3="NNN",Expenses!KA$14*Leases!$F3,IF(Leases!$G3="FSG",0,IF(Leases!$G3="MG",SUMPRODUCT(Leases!$I3:$I7,Expenses!KA$9:KA$13)*Leases!$F3,MAX((Expenses!KA$9-Leases!$K3/12)*Leases!$J3*Leases!$F3,0)+MAX((Expenses!KA$10-Leases!$K4/12)*Leases!$J4*Leases!$F3,0)+MAX((Expenses!KA$11-Leases!$K5/12)*Leases!$J5*Leases!$F3,0)+MAX((Expenses!KA$12-Leases!$K6/12)*Leases!$J6*Leases!$F3,0)+MAX((Expenses!KA$13-Leases!$K7/12)*Leases!$J7*Leases!$F3,0)))),0)</f>
        <v>0</v>
      </c>
      <c r="KD169" s="94">
        <f>IF(AND(KD$165&lt;=$E3,KD$165&gt;=EOMONTH($D3,0)),IF($G3="NNN",Expenses!KB$14*Leases!$F3,IF(Leases!$G3="FSG",0,IF(Leases!$G3="MG",SUMPRODUCT(Leases!$I3:$I7,Expenses!KB$9:KB$13)*Leases!$F3,MAX((Expenses!KB$9-Leases!$K3/12)*Leases!$J3*Leases!$F3,0)+MAX((Expenses!KB$10-Leases!$K4/12)*Leases!$J4*Leases!$F3,0)+MAX((Expenses!KB$11-Leases!$K5/12)*Leases!$J5*Leases!$F3,0)+MAX((Expenses!KB$12-Leases!$K6/12)*Leases!$J6*Leases!$F3,0)+MAX((Expenses!KB$13-Leases!$K7/12)*Leases!$J7*Leases!$F3,0)))),0)</f>
        <v>0</v>
      </c>
      <c r="KE169" s="94">
        <f>IF(AND(KE$165&lt;=$E3,KE$165&gt;=EOMONTH($D3,0)),IF($G3="NNN",Expenses!KC$14*Leases!$F3,IF(Leases!$G3="FSG",0,IF(Leases!$G3="MG",SUMPRODUCT(Leases!$I3:$I7,Expenses!KC$9:KC$13)*Leases!$F3,MAX((Expenses!KC$9-Leases!$K3/12)*Leases!$J3*Leases!$F3,0)+MAX((Expenses!KC$10-Leases!$K4/12)*Leases!$J4*Leases!$F3,0)+MAX((Expenses!KC$11-Leases!$K5/12)*Leases!$J5*Leases!$F3,0)+MAX((Expenses!KC$12-Leases!$K6/12)*Leases!$J6*Leases!$F3,0)+MAX((Expenses!KC$13-Leases!$K7/12)*Leases!$J7*Leases!$F3,0)))),0)</f>
        <v>0</v>
      </c>
      <c r="KF169" s="94">
        <f>IF(AND(KF$165&lt;=$E3,KF$165&gt;=EOMONTH($D3,0)),IF($G3="NNN",Expenses!KD$14*Leases!$F3,IF(Leases!$G3="FSG",0,IF(Leases!$G3="MG",SUMPRODUCT(Leases!$I3:$I7,Expenses!KD$9:KD$13)*Leases!$F3,MAX((Expenses!KD$9-Leases!$K3/12)*Leases!$J3*Leases!$F3,0)+MAX((Expenses!KD$10-Leases!$K4/12)*Leases!$J4*Leases!$F3,0)+MAX((Expenses!KD$11-Leases!$K5/12)*Leases!$J5*Leases!$F3,0)+MAX((Expenses!KD$12-Leases!$K6/12)*Leases!$J6*Leases!$F3,0)+MAX((Expenses!KD$13-Leases!$K7/12)*Leases!$J7*Leases!$F3,0)))),0)</f>
        <v>0</v>
      </c>
      <c r="KG169" s="94">
        <f>IF(AND(KG$165&lt;=$E3,KG$165&gt;=EOMONTH($D3,0)),IF($G3="NNN",Expenses!KE$14*Leases!$F3,IF(Leases!$G3="FSG",0,IF(Leases!$G3="MG",SUMPRODUCT(Leases!$I3:$I7,Expenses!KE$9:KE$13)*Leases!$F3,MAX((Expenses!KE$9-Leases!$K3/12)*Leases!$J3*Leases!$F3,0)+MAX((Expenses!KE$10-Leases!$K4/12)*Leases!$J4*Leases!$F3,0)+MAX((Expenses!KE$11-Leases!$K5/12)*Leases!$J5*Leases!$F3,0)+MAX((Expenses!KE$12-Leases!$K6/12)*Leases!$J6*Leases!$F3,0)+MAX((Expenses!KE$13-Leases!$K7/12)*Leases!$J7*Leases!$F3,0)))),0)</f>
        <v>0</v>
      </c>
      <c r="KH169" s="94">
        <f>IF(AND(KH$165&lt;=$E3,KH$165&gt;=EOMONTH($D3,0)),IF($G3="NNN",Expenses!KF$14*Leases!$F3,IF(Leases!$G3="FSG",0,IF(Leases!$G3="MG",SUMPRODUCT(Leases!$I3:$I7,Expenses!KF$9:KF$13)*Leases!$F3,MAX((Expenses!KF$9-Leases!$K3/12)*Leases!$J3*Leases!$F3,0)+MAX((Expenses!KF$10-Leases!$K4/12)*Leases!$J4*Leases!$F3,0)+MAX((Expenses!KF$11-Leases!$K5/12)*Leases!$J5*Leases!$F3,0)+MAX((Expenses!KF$12-Leases!$K6/12)*Leases!$J6*Leases!$F3,0)+MAX((Expenses!KF$13-Leases!$K7/12)*Leases!$J7*Leases!$F3,0)))),0)</f>
        <v>0</v>
      </c>
      <c r="KI169" s="94">
        <f>IF(AND(KI$165&lt;=$E3,KI$165&gt;=EOMONTH($D3,0)),IF($G3="NNN",Expenses!KG$14*Leases!$F3,IF(Leases!$G3="FSG",0,IF(Leases!$G3="MG",SUMPRODUCT(Leases!$I3:$I7,Expenses!KG$9:KG$13)*Leases!$F3,MAX((Expenses!KG$9-Leases!$K3/12)*Leases!$J3*Leases!$F3,0)+MAX((Expenses!KG$10-Leases!$K4/12)*Leases!$J4*Leases!$F3,0)+MAX((Expenses!KG$11-Leases!$K5/12)*Leases!$J5*Leases!$F3,0)+MAX((Expenses!KG$12-Leases!$K6/12)*Leases!$J6*Leases!$F3,0)+MAX((Expenses!KG$13-Leases!$K7/12)*Leases!$J7*Leases!$F3,0)))),0)</f>
        <v>0</v>
      </c>
      <c r="KJ169" s="94">
        <f>IF(AND(KJ$165&lt;=$E3,KJ$165&gt;=EOMONTH($D3,0)),IF($G3="NNN",Expenses!KH$14*Leases!$F3,IF(Leases!$G3="FSG",0,IF(Leases!$G3="MG",SUMPRODUCT(Leases!$I3:$I7,Expenses!KH$9:KH$13)*Leases!$F3,MAX((Expenses!KH$9-Leases!$K3/12)*Leases!$J3*Leases!$F3,0)+MAX((Expenses!KH$10-Leases!$K4/12)*Leases!$J4*Leases!$F3,0)+MAX((Expenses!KH$11-Leases!$K5/12)*Leases!$J5*Leases!$F3,0)+MAX((Expenses!KH$12-Leases!$K6/12)*Leases!$J6*Leases!$F3,0)+MAX((Expenses!KH$13-Leases!$K7/12)*Leases!$J7*Leases!$F3,0)))),0)</f>
        <v>0</v>
      </c>
      <c r="KK169" s="94">
        <f>IF(AND(KK$165&lt;=$E3,KK$165&gt;=EOMONTH($D3,0)),IF($G3="NNN",Expenses!KI$14*Leases!$F3,IF(Leases!$G3="FSG",0,IF(Leases!$G3="MG",SUMPRODUCT(Leases!$I3:$I7,Expenses!KI$9:KI$13)*Leases!$F3,MAX((Expenses!KI$9-Leases!$K3/12)*Leases!$J3*Leases!$F3,0)+MAX((Expenses!KI$10-Leases!$K4/12)*Leases!$J4*Leases!$F3,0)+MAX((Expenses!KI$11-Leases!$K5/12)*Leases!$J5*Leases!$F3,0)+MAX((Expenses!KI$12-Leases!$K6/12)*Leases!$J6*Leases!$F3,0)+MAX((Expenses!KI$13-Leases!$K7/12)*Leases!$J7*Leases!$F3,0)))),0)</f>
        <v>0</v>
      </c>
      <c r="KL169" s="94">
        <f>IF(AND(KL$165&lt;=$E3,KL$165&gt;=EOMONTH($D3,0)),IF($G3="NNN",Expenses!KJ$14*Leases!$F3,IF(Leases!$G3="FSG",0,IF(Leases!$G3="MG",SUMPRODUCT(Leases!$I3:$I7,Expenses!KJ$9:KJ$13)*Leases!$F3,MAX((Expenses!KJ$9-Leases!$K3/12)*Leases!$J3*Leases!$F3,0)+MAX((Expenses!KJ$10-Leases!$K4/12)*Leases!$J4*Leases!$F3,0)+MAX((Expenses!KJ$11-Leases!$K5/12)*Leases!$J5*Leases!$F3,0)+MAX((Expenses!KJ$12-Leases!$K6/12)*Leases!$J6*Leases!$F3,0)+MAX((Expenses!KJ$13-Leases!$K7/12)*Leases!$J7*Leases!$F3,0)))),0)</f>
        <v>0</v>
      </c>
      <c r="KM169" s="94">
        <f>IF(AND(KM$165&lt;=$E3,KM$165&gt;=EOMONTH($D3,0)),IF($G3="NNN",Expenses!KK$14*Leases!$F3,IF(Leases!$G3="FSG",0,IF(Leases!$G3="MG",SUMPRODUCT(Leases!$I3:$I7,Expenses!KK$9:KK$13)*Leases!$F3,MAX((Expenses!KK$9-Leases!$K3/12)*Leases!$J3*Leases!$F3,0)+MAX((Expenses!KK$10-Leases!$K4/12)*Leases!$J4*Leases!$F3,0)+MAX((Expenses!KK$11-Leases!$K5/12)*Leases!$J5*Leases!$F3,0)+MAX((Expenses!KK$12-Leases!$K6/12)*Leases!$J6*Leases!$F3,0)+MAX((Expenses!KK$13-Leases!$K7/12)*Leases!$J7*Leases!$F3,0)))),0)</f>
        <v>0</v>
      </c>
      <c r="KN169" s="94">
        <f>IF(AND(KN$165&lt;=$E3,KN$165&gt;=EOMONTH($D3,0)),IF($G3="NNN",Expenses!KL$14*Leases!$F3,IF(Leases!$G3="FSG",0,IF(Leases!$G3="MG",SUMPRODUCT(Leases!$I3:$I7,Expenses!KL$9:KL$13)*Leases!$F3,MAX((Expenses!KL$9-Leases!$K3/12)*Leases!$J3*Leases!$F3,0)+MAX((Expenses!KL$10-Leases!$K4/12)*Leases!$J4*Leases!$F3,0)+MAX((Expenses!KL$11-Leases!$K5/12)*Leases!$J5*Leases!$F3,0)+MAX((Expenses!KL$12-Leases!$K6/12)*Leases!$J6*Leases!$F3,0)+MAX((Expenses!KL$13-Leases!$K7/12)*Leases!$J7*Leases!$F3,0)))),0)</f>
        <v>0</v>
      </c>
      <c r="KO169" s="94">
        <f>IF(AND(KO$165&lt;=$E3,KO$165&gt;=EOMONTH($D3,0)),IF($G3="NNN",Expenses!KM$14*Leases!$F3,IF(Leases!$G3="FSG",0,IF(Leases!$G3="MG",SUMPRODUCT(Leases!$I3:$I7,Expenses!KM$9:KM$13)*Leases!$F3,MAX((Expenses!KM$9-Leases!$K3/12)*Leases!$J3*Leases!$F3,0)+MAX((Expenses!KM$10-Leases!$K4/12)*Leases!$J4*Leases!$F3,0)+MAX((Expenses!KM$11-Leases!$K5/12)*Leases!$J5*Leases!$F3,0)+MAX((Expenses!KM$12-Leases!$K6/12)*Leases!$J6*Leases!$F3,0)+MAX((Expenses!KM$13-Leases!$K7/12)*Leases!$J7*Leases!$F3,0)))),0)</f>
        <v>0</v>
      </c>
      <c r="KP169" s="94">
        <f>IF(AND(KP$165&lt;=$E3,KP$165&gt;=EOMONTH($D3,0)),IF($G3="NNN",Expenses!KN$14*Leases!$F3,IF(Leases!$G3="FSG",0,IF(Leases!$G3="MG",SUMPRODUCT(Leases!$I3:$I7,Expenses!KN$9:KN$13)*Leases!$F3,MAX((Expenses!KN$9-Leases!$K3/12)*Leases!$J3*Leases!$F3,0)+MAX((Expenses!KN$10-Leases!$K4/12)*Leases!$J4*Leases!$F3,0)+MAX((Expenses!KN$11-Leases!$K5/12)*Leases!$J5*Leases!$F3,0)+MAX((Expenses!KN$12-Leases!$K6/12)*Leases!$J6*Leases!$F3,0)+MAX((Expenses!KN$13-Leases!$K7/12)*Leases!$J7*Leases!$F3,0)))),0)</f>
        <v>0</v>
      </c>
      <c r="KQ169" s="94">
        <f>IF(AND(KQ$165&lt;=$E3,KQ$165&gt;=EOMONTH($D3,0)),IF($G3="NNN",Expenses!KO$14*Leases!$F3,IF(Leases!$G3="FSG",0,IF(Leases!$G3="MG",SUMPRODUCT(Leases!$I3:$I7,Expenses!KO$9:KO$13)*Leases!$F3,MAX((Expenses!KO$9-Leases!$K3/12)*Leases!$J3*Leases!$F3,0)+MAX((Expenses!KO$10-Leases!$K4/12)*Leases!$J4*Leases!$F3,0)+MAX((Expenses!KO$11-Leases!$K5/12)*Leases!$J5*Leases!$F3,0)+MAX((Expenses!KO$12-Leases!$K6/12)*Leases!$J6*Leases!$F3,0)+MAX((Expenses!KO$13-Leases!$K7/12)*Leases!$J7*Leases!$F3,0)))),0)</f>
        <v>0</v>
      </c>
      <c r="KR169" s="94">
        <f>IF(AND(KR$165&lt;=$E3,KR$165&gt;=EOMONTH($D3,0)),IF($G3="NNN",Expenses!KP$14*Leases!$F3,IF(Leases!$G3="FSG",0,IF(Leases!$G3="MG",SUMPRODUCT(Leases!$I3:$I7,Expenses!KP$9:KP$13)*Leases!$F3,MAX((Expenses!KP$9-Leases!$K3/12)*Leases!$J3*Leases!$F3,0)+MAX((Expenses!KP$10-Leases!$K4/12)*Leases!$J4*Leases!$F3,0)+MAX((Expenses!KP$11-Leases!$K5/12)*Leases!$J5*Leases!$F3,0)+MAX((Expenses!KP$12-Leases!$K6/12)*Leases!$J6*Leases!$F3,0)+MAX((Expenses!KP$13-Leases!$K7/12)*Leases!$J7*Leases!$F3,0)))),0)</f>
        <v>0</v>
      </c>
      <c r="KS169" s="94">
        <f>IF(AND(KS$165&lt;=$E3,KS$165&gt;=EOMONTH($D3,0)),IF($G3="NNN",Expenses!KQ$14*Leases!$F3,IF(Leases!$G3="FSG",0,IF(Leases!$G3="MG",SUMPRODUCT(Leases!$I3:$I7,Expenses!KQ$9:KQ$13)*Leases!$F3,MAX((Expenses!KQ$9-Leases!$K3/12)*Leases!$J3*Leases!$F3,0)+MAX((Expenses!KQ$10-Leases!$K4/12)*Leases!$J4*Leases!$F3,0)+MAX((Expenses!KQ$11-Leases!$K5/12)*Leases!$J5*Leases!$F3,0)+MAX((Expenses!KQ$12-Leases!$K6/12)*Leases!$J6*Leases!$F3,0)+MAX((Expenses!KQ$13-Leases!$K7/12)*Leases!$J7*Leases!$F3,0)))),0)</f>
        <v>0</v>
      </c>
      <c r="KT169" s="94">
        <f>IF(AND(KT$165&lt;=$E3,KT$165&gt;=EOMONTH($D3,0)),IF($G3="NNN",Expenses!KR$14*Leases!$F3,IF(Leases!$G3="FSG",0,IF(Leases!$G3="MG",SUMPRODUCT(Leases!$I3:$I7,Expenses!KR$9:KR$13)*Leases!$F3,MAX((Expenses!KR$9-Leases!$K3/12)*Leases!$J3*Leases!$F3,0)+MAX((Expenses!KR$10-Leases!$K4/12)*Leases!$J4*Leases!$F3,0)+MAX((Expenses!KR$11-Leases!$K5/12)*Leases!$J5*Leases!$F3,0)+MAX((Expenses!KR$12-Leases!$K6/12)*Leases!$J6*Leases!$F3,0)+MAX((Expenses!KR$13-Leases!$K7/12)*Leases!$J7*Leases!$F3,0)))),0)</f>
        <v>0</v>
      </c>
      <c r="KU169" s="94">
        <f>IF(AND(KU$165&lt;=$E3,KU$165&gt;=EOMONTH($D3,0)),IF($G3="NNN",Expenses!KS$14*Leases!$F3,IF(Leases!$G3="FSG",0,IF(Leases!$G3="MG",SUMPRODUCT(Leases!$I3:$I7,Expenses!KS$9:KS$13)*Leases!$F3,MAX((Expenses!KS$9-Leases!$K3/12)*Leases!$J3*Leases!$F3,0)+MAX((Expenses!KS$10-Leases!$K4/12)*Leases!$J4*Leases!$F3,0)+MAX((Expenses!KS$11-Leases!$K5/12)*Leases!$J5*Leases!$F3,0)+MAX((Expenses!KS$12-Leases!$K6/12)*Leases!$J6*Leases!$F3,0)+MAX((Expenses!KS$13-Leases!$K7/12)*Leases!$J7*Leases!$F3,0)))),0)</f>
        <v>0</v>
      </c>
      <c r="KV169" s="94">
        <f>IF(AND(KV$165&lt;=$E3,KV$165&gt;=EOMONTH($D3,0)),IF($G3="NNN",Expenses!KT$14*Leases!$F3,IF(Leases!$G3="FSG",0,IF(Leases!$G3="MG",SUMPRODUCT(Leases!$I3:$I7,Expenses!KT$9:KT$13)*Leases!$F3,MAX((Expenses!KT$9-Leases!$K3/12)*Leases!$J3*Leases!$F3,0)+MAX((Expenses!KT$10-Leases!$K4/12)*Leases!$J4*Leases!$F3,0)+MAX((Expenses!KT$11-Leases!$K5/12)*Leases!$J5*Leases!$F3,0)+MAX((Expenses!KT$12-Leases!$K6/12)*Leases!$J6*Leases!$F3,0)+MAX((Expenses!KT$13-Leases!$K7/12)*Leases!$J7*Leases!$F3,0)))),0)</f>
        <v>0</v>
      </c>
      <c r="KW169" s="94">
        <f>IF(AND(KW$165&lt;=$E3,KW$165&gt;=EOMONTH($D3,0)),IF($G3="NNN",Expenses!KU$14*Leases!$F3,IF(Leases!$G3="FSG",0,IF(Leases!$G3="MG",SUMPRODUCT(Leases!$I3:$I7,Expenses!KU$9:KU$13)*Leases!$F3,MAX((Expenses!KU$9-Leases!$K3/12)*Leases!$J3*Leases!$F3,0)+MAX((Expenses!KU$10-Leases!$K4/12)*Leases!$J4*Leases!$F3,0)+MAX((Expenses!KU$11-Leases!$K5/12)*Leases!$J5*Leases!$F3,0)+MAX((Expenses!KU$12-Leases!$K6/12)*Leases!$J6*Leases!$F3,0)+MAX((Expenses!KU$13-Leases!$K7/12)*Leases!$J7*Leases!$F3,0)))),0)</f>
        <v>0</v>
      </c>
      <c r="KX169" s="94">
        <f>IF(AND(KX$165&lt;=$E3,KX$165&gt;=EOMONTH($D3,0)),IF($G3="NNN",Expenses!KV$14*Leases!$F3,IF(Leases!$G3="FSG",0,IF(Leases!$G3="MG",SUMPRODUCT(Leases!$I3:$I7,Expenses!KV$9:KV$13)*Leases!$F3,MAX((Expenses!KV$9-Leases!$K3/12)*Leases!$J3*Leases!$F3,0)+MAX((Expenses!KV$10-Leases!$K4/12)*Leases!$J4*Leases!$F3,0)+MAX((Expenses!KV$11-Leases!$K5/12)*Leases!$J5*Leases!$F3,0)+MAX((Expenses!KV$12-Leases!$K6/12)*Leases!$J6*Leases!$F3,0)+MAX((Expenses!KV$13-Leases!$K7/12)*Leases!$J7*Leases!$F3,0)))),0)</f>
        <v>0</v>
      </c>
      <c r="KY169" s="94">
        <f>IF(AND(KY$165&lt;=$E3,KY$165&gt;=EOMONTH($D3,0)),IF($G3="NNN",Expenses!KW$14*Leases!$F3,IF(Leases!$G3="FSG",0,IF(Leases!$G3="MG",SUMPRODUCT(Leases!$I3:$I7,Expenses!KW$9:KW$13)*Leases!$F3,MAX((Expenses!KW$9-Leases!$K3/12)*Leases!$J3*Leases!$F3,0)+MAX((Expenses!KW$10-Leases!$K4/12)*Leases!$J4*Leases!$F3,0)+MAX((Expenses!KW$11-Leases!$K5/12)*Leases!$J5*Leases!$F3,0)+MAX((Expenses!KW$12-Leases!$K6/12)*Leases!$J6*Leases!$F3,0)+MAX((Expenses!KW$13-Leases!$K7/12)*Leases!$J7*Leases!$F3,0)))),0)</f>
        <v>0</v>
      </c>
      <c r="KZ169" s="94">
        <f>IF(AND(KZ$165&lt;=$E3,KZ$165&gt;=EOMONTH($D3,0)),IF($G3="NNN",Expenses!KX$14*Leases!$F3,IF(Leases!$G3="FSG",0,IF(Leases!$G3="MG",SUMPRODUCT(Leases!$I3:$I7,Expenses!KX$9:KX$13)*Leases!$F3,MAX((Expenses!KX$9-Leases!$K3/12)*Leases!$J3*Leases!$F3,0)+MAX((Expenses!KX$10-Leases!$K4/12)*Leases!$J4*Leases!$F3,0)+MAX((Expenses!KX$11-Leases!$K5/12)*Leases!$J5*Leases!$F3,0)+MAX((Expenses!KX$12-Leases!$K6/12)*Leases!$J6*Leases!$F3,0)+MAX((Expenses!KX$13-Leases!$K7/12)*Leases!$J7*Leases!$F3,0)))),0)</f>
        <v>0</v>
      </c>
      <c r="LA169" s="94">
        <f>IF(AND(LA$165&lt;=$E3,LA$165&gt;=EOMONTH($D3,0)),IF($G3="NNN",Expenses!KY$14*Leases!$F3,IF(Leases!$G3="FSG",0,IF(Leases!$G3="MG",SUMPRODUCT(Leases!$I3:$I7,Expenses!KY$9:KY$13)*Leases!$F3,MAX((Expenses!KY$9-Leases!$K3/12)*Leases!$J3*Leases!$F3,0)+MAX((Expenses!KY$10-Leases!$K4/12)*Leases!$J4*Leases!$F3,0)+MAX((Expenses!KY$11-Leases!$K5/12)*Leases!$J5*Leases!$F3,0)+MAX((Expenses!KY$12-Leases!$K6/12)*Leases!$J6*Leases!$F3,0)+MAX((Expenses!KY$13-Leases!$K7/12)*Leases!$J7*Leases!$F3,0)))),0)</f>
        <v>0</v>
      </c>
      <c r="LB169" s="94">
        <f>IF(AND(LB$165&lt;=$E3,LB$165&gt;=EOMONTH($D3,0)),IF($G3="NNN",Expenses!KZ$14*Leases!$F3,IF(Leases!$G3="FSG",0,IF(Leases!$G3="MG",SUMPRODUCT(Leases!$I3:$I7,Expenses!KZ$9:KZ$13)*Leases!$F3,MAX((Expenses!KZ$9-Leases!$K3/12)*Leases!$J3*Leases!$F3,0)+MAX((Expenses!KZ$10-Leases!$K4/12)*Leases!$J4*Leases!$F3,0)+MAX((Expenses!KZ$11-Leases!$K5/12)*Leases!$J5*Leases!$F3,0)+MAX((Expenses!KZ$12-Leases!$K6/12)*Leases!$J6*Leases!$F3,0)+MAX((Expenses!KZ$13-Leases!$K7/12)*Leases!$J7*Leases!$F3,0)))),0)</f>
        <v>0</v>
      </c>
      <c r="LC169" s="94">
        <f>IF(AND(LC$165&lt;=$E3,LC$165&gt;=EOMONTH($D3,0)),IF($G3="NNN",Expenses!LA$14*Leases!$F3,IF(Leases!$G3="FSG",0,IF(Leases!$G3="MG",SUMPRODUCT(Leases!$I3:$I7,Expenses!LA$9:LA$13)*Leases!$F3,MAX((Expenses!LA$9-Leases!$K3/12)*Leases!$J3*Leases!$F3,0)+MAX((Expenses!LA$10-Leases!$K4/12)*Leases!$J4*Leases!$F3,0)+MAX((Expenses!LA$11-Leases!$K5/12)*Leases!$J5*Leases!$F3,0)+MAX((Expenses!LA$12-Leases!$K6/12)*Leases!$J6*Leases!$F3,0)+MAX((Expenses!LA$13-Leases!$K7/12)*Leases!$J7*Leases!$F3,0)))),0)</f>
        <v>0</v>
      </c>
      <c r="LD169" s="94">
        <f>IF(AND(LD$165&lt;=$E3,LD$165&gt;=EOMONTH($D3,0)),IF($G3="NNN",Expenses!LB$14*Leases!$F3,IF(Leases!$G3="FSG",0,IF(Leases!$G3="MG",SUMPRODUCT(Leases!$I3:$I7,Expenses!LB$9:LB$13)*Leases!$F3,MAX((Expenses!LB$9-Leases!$K3/12)*Leases!$J3*Leases!$F3,0)+MAX((Expenses!LB$10-Leases!$K4/12)*Leases!$J4*Leases!$F3,0)+MAX((Expenses!LB$11-Leases!$K5/12)*Leases!$J5*Leases!$F3,0)+MAX((Expenses!LB$12-Leases!$K6/12)*Leases!$J6*Leases!$F3,0)+MAX((Expenses!LB$13-Leases!$K7/12)*Leases!$J7*Leases!$F3,0)))),0)</f>
        <v>0</v>
      </c>
      <c r="LE169" s="94">
        <f>IF(AND(LE$165&lt;=$E3,LE$165&gt;=EOMONTH($D3,0)),IF($G3="NNN",Expenses!LC$14*Leases!$F3,IF(Leases!$G3="FSG",0,IF(Leases!$G3="MG",SUMPRODUCT(Leases!$I3:$I7,Expenses!LC$9:LC$13)*Leases!$F3,MAX((Expenses!LC$9-Leases!$K3/12)*Leases!$J3*Leases!$F3,0)+MAX((Expenses!LC$10-Leases!$K4/12)*Leases!$J4*Leases!$F3,0)+MAX((Expenses!LC$11-Leases!$K5/12)*Leases!$J5*Leases!$F3,0)+MAX((Expenses!LC$12-Leases!$K6/12)*Leases!$J6*Leases!$F3,0)+MAX((Expenses!LC$13-Leases!$K7/12)*Leases!$J7*Leases!$F3,0)))),0)</f>
        <v>0</v>
      </c>
      <c r="LF169" s="94">
        <f>IF(AND(LF$165&lt;=$E3,LF$165&gt;=EOMONTH($D3,0)),IF($G3="NNN",Expenses!LD$14*Leases!$F3,IF(Leases!$G3="FSG",0,IF(Leases!$G3="MG",SUMPRODUCT(Leases!$I3:$I7,Expenses!LD$9:LD$13)*Leases!$F3,MAX((Expenses!LD$9-Leases!$K3/12)*Leases!$J3*Leases!$F3,0)+MAX((Expenses!LD$10-Leases!$K4/12)*Leases!$J4*Leases!$F3,0)+MAX((Expenses!LD$11-Leases!$K5/12)*Leases!$J5*Leases!$F3,0)+MAX((Expenses!LD$12-Leases!$K6/12)*Leases!$J6*Leases!$F3,0)+MAX((Expenses!LD$13-Leases!$K7/12)*Leases!$J7*Leases!$F3,0)))),0)</f>
        <v>0</v>
      </c>
      <c r="LG169" s="94">
        <f>IF(AND(LG$165&lt;=$E3,LG$165&gt;=EOMONTH($D3,0)),IF($G3="NNN",Expenses!LE$14*Leases!$F3,IF(Leases!$G3="FSG",0,IF(Leases!$G3="MG",SUMPRODUCT(Leases!$I3:$I7,Expenses!LE$9:LE$13)*Leases!$F3,MAX((Expenses!LE$9-Leases!$K3/12)*Leases!$J3*Leases!$F3,0)+MAX((Expenses!LE$10-Leases!$K4/12)*Leases!$J4*Leases!$F3,0)+MAX((Expenses!LE$11-Leases!$K5/12)*Leases!$J5*Leases!$F3,0)+MAX((Expenses!LE$12-Leases!$K6/12)*Leases!$J6*Leases!$F3,0)+MAX((Expenses!LE$13-Leases!$K7/12)*Leases!$J7*Leases!$F3,0)))),0)</f>
        <v>0</v>
      </c>
      <c r="LH169" s="94">
        <f>IF(AND(LH$165&lt;=$E3,LH$165&gt;=EOMONTH($D3,0)),IF($G3="NNN",Expenses!LF$14*Leases!$F3,IF(Leases!$G3="FSG",0,IF(Leases!$G3="MG",SUMPRODUCT(Leases!$I3:$I7,Expenses!LF$9:LF$13)*Leases!$F3,MAX((Expenses!LF$9-Leases!$K3/12)*Leases!$J3*Leases!$F3,0)+MAX((Expenses!LF$10-Leases!$K4/12)*Leases!$J4*Leases!$F3,0)+MAX((Expenses!LF$11-Leases!$K5/12)*Leases!$J5*Leases!$F3,0)+MAX((Expenses!LF$12-Leases!$K6/12)*Leases!$J6*Leases!$F3,0)+MAX((Expenses!LF$13-Leases!$K7/12)*Leases!$J7*Leases!$F3,0)))),0)</f>
        <v>0</v>
      </c>
      <c r="LI169" s="94">
        <f>IF(AND(LI$165&lt;=$E3,LI$165&gt;=EOMONTH($D3,0)),IF($G3="NNN",Expenses!LG$14*Leases!$F3,IF(Leases!$G3="FSG",0,IF(Leases!$G3="MG",SUMPRODUCT(Leases!$I3:$I7,Expenses!LG$9:LG$13)*Leases!$F3,MAX((Expenses!LG$9-Leases!$K3/12)*Leases!$J3*Leases!$F3,0)+MAX((Expenses!LG$10-Leases!$K4/12)*Leases!$J4*Leases!$F3,0)+MAX((Expenses!LG$11-Leases!$K5/12)*Leases!$J5*Leases!$F3,0)+MAX((Expenses!LG$12-Leases!$K6/12)*Leases!$J6*Leases!$F3,0)+MAX((Expenses!LG$13-Leases!$K7/12)*Leases!$J7*Leases!$F3,0)))),0)</f>
        <v>0</v>
      </c>
      <c r="LJ169" s="94">
        <f>IF(AND(LJ$165&lt;=$E3,LJ$165&gt;=EOMONTH($D3,0)),IF($G3="NNN",Expenses!LH$14*Leases!$F3,IF(Leases!$G3="FSG",0,IF(Leases!$G3="MG",SUMPRODUCT(Leases!$I3:$I7,Expenses!LH$9:LH$13)*Leases!$F3,MAX((Expenses!LH$9-Leases!$K3/12)*Leases!$J3*Leases!$F3,0)+MAX((Expenses!LH$10-Leases!$K4/12)*Leases!$J4*Leases!$F3,0)+MAX((Expenses!LH$11-Leases!$K5/12)*Leases!$J5*Leases!$F3,0)+MAX((Expenses!LH$12-Leases!$K6/12)*Leases!$J6*Leases!$F3,0)+MAX((Expenses!LH$13-Leases!$K7/12)*Leases!$J7*Leases!$F3,0)))),0)</f>
        <v>0</v>
      </c>
      <c r="LK169" s="94">
        <f>IF(AND(LK$165&lt;=$E3,LK$165&gt;=EOMONTH($D3,0)),IF($G3="NNN",Expenses!LI$14*Leases!$F3,IF(Leases!$G3="FSG",0,IF(Leases!$G3="MG",SUMPRODUCT(Leases!$I3:$I7,Expenses!LI$9:LI$13)*Leases!$F3,MAX((Expenses!LI$9-Leases!$K3/12)*Leases!$J3*Leases!$F3,0)+MAX((Expenses!LI$10-Leases!$K4/12)*Leases!$J4*Leases!$F3,0)+MAX((Expenses!LI$11-Leases!$K5/12)*Leases!$J5*Leases!$F3,0)+MAX((Expenses!LI$12-Leases!$K6/12)*Leases!$J6*Leases!$F3,0)+MAX((Expenses!LI$13-Leases!$K7/12)*Leases!$J7*Leases!$F3,0)))),0)</f>
        <v>0</v>
      </c>
      <c r="LL169" s="94">
        <f>IF(AND(LL$165&lt;=$E3,LL$165&gt;=EOMONTH($D3,0)),IF($G3="NNN",Expenses!LJ$14*Leases!$F3,IF(Leases!$G3="FSG",0,IF(Leases!$G3="MG",SUMPRODUCT(Leases!$I3:$I7,Expenses!LJ$9:LJ$13)*Leases!$F3,MAX((Expenses!LJ$9-Leases!$K3/12)*Leases!$J3*Leases!$F3,0)+MAX((Expenses!LJ$10-Leases!$K4/12)*Leases!$J4*Leases!$F3,0)+MAX((Expenses!LJ$11-Leases!$K5/12)*Leases!$J5*Leases!$F3,0)+MAX((Expenses!LJ$12-Leases!$K6/12)*Leases!$J6*Leases!$F3,0)+MAX((Expenses!LJ$13-Leases!$K7/12)*Leases!$J7*Leases!$F3,0)))),0)</f>
        <v>0</v>
      </c>
      <c r="LM169" s="94">
        <f>IF(AND(LM$165&lt;=$E3,LM$165&gt;=EOMONTH($D3,0)),IF($G3="NNN",Expenses!LK$14*Leases!$F3,IF(Leases!$G3="FSG",0,IF(Leases!$G3="MG",SUMPRODUCT(Leases!$I3:$I7,Expenses!LK$9:LK$13)*Leases!$F3,MAX((Expenses!LK$9-Leases!$K3/12)*Leases!$J3*Leases!$F3,0)+MAX((Expenses!LK$10-Leases!$K4/12)*Leases!$J4*Leases!$F3,0)+MAX((Expenses!LK$11-Leases!$K5/12)*Leases!$J5*Leases!$F3,0)+MAX((Expenses!LK$12-Leases!$K6/12)*Leases!$J6*Leases!$F3,0)+MAX((Expenses!LK$13-Leases!$K7/12)*Leases!$J7*Leases!$F3,0)))),0)</f>
        <v>0</v>
      </c>
      <c r="LN169" s="94">
        <f>IF(AND(LN$165&lt;=$E3,LN$165&gt;=EOMONTH($D3,0)),IF($G3="NNN",Expenses!LL$14*Leases!$F3,IF(Leases!$G3="FSG",0,IF(Leases!$G3="MG",SUMPRODUCT(Leases!$I3:$I7,Expenses!LL$9:LL$13)*Leases!$F3,MAX((Expenses!LL$9-Leases!$K3/12)*Leases!$J3*Leases!$F3,0)+MAX((Expenses!LL$10-Leases!$K4/12)*Leases!$J4*Leases!$F3,0)+MAX((Expenses!LL$11-Leases!$K5/12)*Leases!$J5*Leases!$F3,0)+MAX((Expenses!LL$12-Leases!$K6/12)*Leases!$J6*Leases!$F3,0)+MAX((Expenses!LL$13-Leases!$K7/12)*Leases!$J7*Leases!$F3,0)))),0)</f>
        <v>0</v>
      </c>
      <c r="LO169" s="94">
        <f>IF(AND(LO$165&lt;=$E3,LO$165&gt;=EOMONTH($D3,0)),IF($G3="NNN",Expenses!LM$14*Leases!$F3,IF(Leases!$G3="FSG",0,IF(Leases!$G3="MG",SUMPRODUCT(Leases!$I3:$I7,Expenses!LM$9:LM$13)*Leases!$F3,MAX((Expenses!LM$9-Leases!$K3/12)*Leases!$J3*Leases!$F3,0)+MAX((Expenses!LM$10-Leases!$K4/12)*Leases!$J4*Leases!$F3,0)+MAX((Expenses!LM$11-Leases!$K5/12)*Leases!$J5*Leases!$F3,0)+MAX((Expenses!LM$12-Leases!$K6/12)*Leases!$J6*Leases!$F3,0)+MAX((Expenses!LM$13-Leases!$K7/12)*Leases!$J7*Leases!$F3,0)))),0)</f>
        <v>0</v>
      </c>
      <c r="LP169" s="94">
        <f>IF(AND(LP$165&lt;=$E3,LP$165&gt;=EOMONTH($D3,0)),IF($G3="NNN",Expenses!LN$14*Leases!$F3,IF(Leases!$G3="FSG",0,IF(Leases!$G3="MG",SUMPRODUCT(Leases!$I3:$I7,Expenses!LN$9:LN$13)*Leases!$F3,MAX((Expenses!LN$9-Leases!$K3/12)*Leases!$J3*Leases!$F3,0)+MAX((Expenses!LN$10-Leases!$K4/12)*Leases!$J4*Leases!$F3,0)+MAX((Expenses!LN$11-Leases!$K5/12)*Leases!$J5*Leases!$F3,0)+MAX((Expenses!LN$12-Leases!$K6/12)*Leases!$J6*Leases!$F3,0)+MAX((Expenses!LN$13-Leases!$K7/12)*Leases!$J7*Leases!$F3,0)))),0)</f>
        <v>0</v>
      </c>
      <c r="LQ169" s="94">
        <f>IF(AND(LQ$165&lt;=$E3,LQ$165&gt;=EOMONTH($D3,0)),IF($G3="NNN",Expenses!LO$14*Leases!$F3,IF(Leases!$G3="FSG",0,IF(Leases!$G3="MG",SUMPRODUCT(Leases!$I3:$I7,Expenses!LO$9:LO$13)*Leases!$F3,MAX((Expenses!LO$9-Leases!$K3/12)*Leases!$J3*Leases!$F3,0)+MAX((Expenses!LO$10-Leases!$K4/12)*Leases!$J4*Leases!$F3,0)+MAX((Expenses!LO$11-Leases!$K5/12)*Leases!$J5*Leases!$F3,0)+MAX((Expenses!LO$12-Leases!$K6/12)*Leases!$J6*Leases!$F3,0)+MAX((Expenses!LO$13-Leases!$K7/12)*Leases!$J7*Leases!$F3,0)))),0)</f>
        <v>0</v>
      </c>
      <c r="LR169" s="94">
        <f>IF(AND(LR$165&lt;=$E3,LR$165&gt;=EOMONTH($D3,0)),IF($G3="NNN",Expenses!LP$14*Leases!$F3,IF(Leases!$G3="FSG",0,IF(Leases!$G3="MG",SUMPRODUCT(Leases!$I3:$I7,Expenses!LP$9:LP$13)*Leases!$F3,MAX((Expenses!LP$9-Leases!$K3/12)*Leases!$J3*Leases!$F3,0)+MAX((Expenses!LP$10-Leases!$K4/12)*Leases!$J4*Leases!$F3,0)+MAX((Expenses!LP$11-Leases!$K5/12)*Leases!$J5*Leases!$F3,0)+MAX((Expenses!LP$12-Leases!$K6/12)*Leases!$J6*Leases!$F3,0)+MAX((Expenses!LP$13-Leases!$K7/12)*Leases!$J7*Leases!$F3,0)))),0)</f>
        <v>0</v>
      </c>
      <c r="LS169" s="94">
        <f>IF(AND(LS$165&lt;=$E3,LS$165&gt;=EOMONTH($D3,0)),IF($G3="NNN",Expenses!LQ$14*Leases!$F3,IF(Leases!$G3="FSG",0,IF(Leases!$G3="MG",SUMPRODUCT(Leases!$I3:$I7,Expenses!LQ$9:LQ$13)*Leases!$F3,MAX((Expenses!LQ$9-Leases!$K3/12)*Leases!$J3*Leases!$F3,0)+MAX((Expenses!LQ$10-Leases!$K4/12)*Leases!$J4*Leases!$F3,0)+MAX((Expenses!LQ$11-Leases!$K5/12)*Leases!$J5*Leases!$F3,0)+MAX((Expenses!LQ$12-Leases!$K6/12)*Leases!$J6*Leases!$F3,0)+MAX((Expenses!LQ$13-Leases!$K7/12)*Leases!$J7*Leases!$F3,0)))),0)</f>
        <v>0</v>
      </c>
      <c r="LT169" s="94">
        <f>IF(AND(LT$165&lt;=$E3,LT$165&gt;=EOMONTH($D3,0)),IF($G3="NNN",Expenses!LR$14*Leases!$F3,IF(Leases!$G3="FSG",0,IF(Leases!$G3="MG",SUMPRODUCT(Leases!$I3:$I7,Expenses!LR$9:LR$13)*Leases!$F3,MAX((Expenses!LR$9-Leases!$K3/12)*Leases!$J3*Leases!$F3,0)+MAX((Expenses!LR$10-Leases!$K4/12)*Leases!$J4*Leases!$F3,0)+MAX((Expenses!LR$11-Leases!$K5/12)*Leases!$J5*Leases!$F3,0)+MAX((Expenses!LR$12-Leases!$K6/12)*Leases!$J6*Leases!$F3,0)+MAX((Expenses!LR$13-Leases!$K7/12)*Leases!$J7*Leases!$F3,0)))),0)</f>
        <v>0</v>
      </c>
      <c r="LU169" s="94">
        <f>IF(AND(LU$165&lt;=$E3,LU$165&gt;=EOMONTH($D3,0)),IF($G3="NNN",Expenses!LS$14*Leases!$F3,IF(Leases!$G3="FSG",0,IF(Leases!$G3="MG",SUMPRODUCT(Leases!$I3:$I7,Expenses!LS$9:LS$13)*Leases!$F3,MAX((Expenses!LS$9-Leases!$K3/12)*Leases!$J3*Leases!$F3,0)+MAX((Expenses!LS$10-Leases!$K4/12)*Leases!$J4*Leases!$F3,0)+MAX((Expenses!LS$11-Leases!$K5/12)*Leases!$J5*Leases!$F3,0)+MAX((Expenses!LS$12-Leases!$K6/12)*Leases!$J6*Leases!$F3,0)+MAX((Expenses!LS$13-Leases!$K7/12)*Leases!$J7*Leases!$F3,0)))),0)</f>
        <v>0</v>
      </c>
      <c r="LV169" s="94">
        <f>IF(AND(LV$165&lt;=$E3,LV$165&gt;=EOMONTH($D3,0)),IF($G3="NNN",Expenses!LT$14*Leases!$F3,IF(Leases!$G3="FSG",0,IF(Leases!$G3="MG",SUMPRODUCT(Leases!$I3:$I7,Expenses!LT$9:LT$13)*Leases!$F3,MAX((Expenses!LT$9-Leases!$K3/12)*Leases!$J3*Leases!$F3,0)+MAX((Expenses!LT$10-Leases!$K4/12)*Leases!$J4*Leases!$F3,0)+MAX((Expenses!LT$11-Leases!$K5/12)*Leases!$J5*Leases!$F3,0)+MAX((Expenses!LT$12-Leases!$K6/12)*Leases!$J6*Leases!$F3,0)+MAX((Expenses!LT$13-Leases!$K7/12)*Leases!$J7*Leases!$F3,0)))),0)</f>
        <v>0</v>
      </c>
      <c r="LW169" s="94">
        <f>IF(AND(LW$165&lt;=$E3,LW$165&gt;=EOMONTH($D3,0)),IF($G3="NNN",Expenses!LU$14*Leases!$F3,IF(Leases!$G3="FSG",0,IF(Leases!$G3="MG",SUMPRODUCT(Leases!$I3:$I7,Expenses!LU$9:LU$13)*Leases!$F3,MAX((Expenses!LU$9-Leases!$K3/12)*Leases!$J3*Leases!$F3,0)+MAX((Expenses!LU$10-Leases!$K4/12)*Leases!$J4*Leases!$F3,0)+MAX((Expenses!LU$11-Leases!$K5/12)*Leases!$J5*Leases!$F3,0)+MAX((Expenses!LU$12-Leases!$K6/12)*Leases!$J6*Leases!$F3,0)+MAX((Expenses!LU$13-Leases!$K7/12)*Leases!$J7*Leases!$F3,0)))),0)</f>
        <v>0</v>
      </c>
      <c r="LX169" s="94">
        <f>IF(AND(LX$165&lt;=$E3,LX$165&gt;=EOMONTH($D3,0)),IF($G3="NNN",Expenses!LV$14*Leases!$F3,IF(Leases!$G3="FSG",0,IF(Leases!$G3="MG",SUMPRODUCT(Leases!$I3:$I7,Expenses!LV$9:LV$13)*Leases!$F3,MAX((Expenses!LV$9-Leases!$K3/12)*Leases!$J3*Leases!$F3,0)+MAX((Expenses!LV$10-Leases!$K4/12)*Leases!$J4*Leases!$F3,0)+MAX((Expenses!LV$11-Leases!$K5/12)*Leases!$J5*Leases!$F3,0)+MAX((Expenses!LV$12-Leases!$K6/12)*Leases!$J6*Leases!$F3,0)+MAX((Expenses!LV$13-Leases!$K7/12)*Leases!$J7*Leases!$F3,0)))),0)</f>
        <v>0</v>
      </c>
      <c r="LY169" s="94">
        <f>IF(AND(LY$165&lt;=$E3,LY$165&gt;=EOMONTH($D3,0)),IF($G3="NNN",Expenses!LW$14*Leases!$F3,IF(Leases!$G3="FSG",0,IF(Leases!$G3="MG",SUMPRODUCT(Leases!$I3:$I7,Expenses!LW$9:LW$13)*Leases!$F3,MAX((Expenses!LW$9-Leases!$K3/12)*Leases!$J3*Leases!$F3,0)+MAX((Expenses!LW$10-Leases!$K4/12)*Leases!$J4*Leases!$F3,0)+MAX((Expenses!LW$11-Leases!$K5/12)*Leases!$J5*Leases!$F3,0)+MAX((Expenses!LW$12-Leases!$K6/12)*Leases!$J6*Leases!$F3,0)+MAX((Expenses!LW$13-Leases!$K7/12)*Leases!$J7*Leases!$F3,0)))),0)</f>
        <v>0</v>
      </c>
      <c r="LZ169" s="94">
        <f>IF(AND(LZ$165&lt;=$E3,LZ$165&gt;=EOMONTH($D3,0)),IF($G3="NNN",Expenses!LX$14*Leases!$F3,IF(Leases!$G3="FSG",0,IF(Leases!$G3="MG",SUMPRODUCT(Leases!$I3:$I7,Expenses!LX$9:LX$13)*Leases!$F3,MAX((Expenses!LX$9-Leases!$K3/12)*Leases!$J3*Leases!$F3,0)+MAX((Expenses!LX$10-Leases!$K4/12)*Leases!$J4*Leases!$F3,0)+MAX((Expenses!LX$11-Leases!$K5/12)*Leases!$J5*Leases!$F3,0)+MAX((Expenses!LX$12-Leases!$K6/12)*Leases!$J6*Leases!$F3,0)+MAX((Expenses!LX$13-Leases!$K7/12)*Leases!$J7*Leases!$F3,0)))),0)</f>
        <v>0</v>
      </c>
      <c r="MA169" s="94">
        <f>IF(AND(MA$165&lt;=$E3,MA$165&gt;=EOMONTH($D3,0)),IF($G3="NNN",Expenses!LY$14*Leases!$F3,IF(Leases!$G3="FSG",0,IF(Leases!$G3="MG",SUMPRODUCT(Leases!$I3:$I7,Expenses!LY$9:LY$13)*Leases!$F3,MAX((Expenses!LY$9-Leases!$K3/12)*Leases!$J3*Leases!$F3,0)+MAX((Expenses!LY$10-Leases!$K4/12)*Leases!$J4*Leases!$F3,0)+MAX((Expenses!LY$11-Leases!$K5/12)*Leases!$J5*Leases!$F3,0)+MAX((Expenses!LY$12-Leases!$K6/12)*Leases!$J6*Leases!$F3,0)+MAX((Expenses!LY$13-Leases!$K7/12)*Leases!$J7*Leases!$F3,0)))),0)</f>
        <v>0</v>
      </c>
      <c r="MB169" s="94">
        <f>IF(AND(MB$165&lt;=$E3,MB$165&gt;=EOMONTH($D3,0)),IF($G3="NNN",Expenses!LZ$14*Leases!$F3,IF(Leases!$G3="FSG",0,IF(Leases!$G3="MG",SUMPRODUCT(Leases!$I3:$I7,Expenses!LZ$9:LZ$13)*Leases!$F3,MAX((Expenses!LZ$9-Leases!$K3/12)*Leases!$J3*Leases!$F3,0)+MAX((Expenses!LZ$10-Leases!$K4/12)*Leases!$J4*Leases!$F3,0)+MAX((Expenses!LZ$11-Leases!$K5/12)*Leases!$J5*Leases!$F3,0)+MAX((Expenses!LZ$12-Leases!$K6/12)*Leases!$J6*Leases!$F3,0)+MAX((Expenses!LZ$13-Leases!$K7/12)*Leases!$J7*Leases!$F3,0)))),0)</f>
        <v>0</v>
      </c>
      <c r="MC169" s="94">
        <f>IF(AND(MC$165&lt;=$E3,MC$165&gt;=EOMONTH($D3,0)),IF($G3="NNN",Expenses!MA$14*Leases!$F3,IF(Leases!$G3="FSG",0,IF(Leases!$G3="MG",SUMPRODUCT(Leases!$I3:$I7,Expenses!MA$9:MA$13)*Leases!$F3,MAX((Expenses!MA$9-Leases!$K3/12)*Leases!$J3*Leases!$F3,0)+MAX((Expenses!MA$10-Leases!$K4/12)*Leases!$J4*Leases!$F3,0)+MAX((Expenses!MA$11-Leases!$K5/12)*Leases!$J5*Leases!$F3,0)+MAX((Expenses!MA$12-Leases!$K6/12)*Leases!$J6*Leases!$F3,0)+MAX((Expenses!MA$13-Leases!$K7/12)*Leases!$J7*Leases!$F3,0)))),0)</f>
        <v>0</v>
      </c>
      <c r="MD169" s="94">
        <f>IF(AND(MD$165&lt;=$E3,MD$165&gt;=EOMONTH($D3,0)),IF($G3="NNN",Expenses!MB$14*Leases!$F3,IF(Leases!$G3="FSG",0,IF(Leases!$G3="MG",SUMPRODUCT(Leases!$I3:$I7,Expenses!MB$9:MB$13)*Leases!$F3,MAX((Expenses!MB$9-Leases!$K3/12)*Leases!$J3*Leases!$F3,0)+MAX((Expenses!MB$10-Leases!$K4/12)*Leases!$J4*Leases!$F3,0)+MAX((Expenses!MB$11-Leases!$K5/12)*Leases!$J5*Leases!$F3,0)+MAX((Expenses!MB$12-Leases!$K6/12)*Leases!$J6*Leases!$F3,0)+MAX((Expenses!MB$13-Leases!$K7/12)*Leases!$J7*Leases!$F3,0)))),0)</f>
        <v>0</v>
      </c>
      <c r="ME169" s="94">
        <f>IF(AND(ME$165&lt;=$E3,ME$165&gt;=EOMONTH($D3,0)),IF($G3="NNN",Expenses!MC$14*Leases!$F3,IF(Leases!$G3="FSG",0,IF(Leases!$G3="MG",SUMPRODUCT(Leases!$I3:$I7,Expenses!MC$9:MC$13)*Leases!$F3,MAX((Expenses!MC$9-Leases!$K3/12)*Leases!$J3*Leases!$F3,0)+MAX((Expenses!MC$10-Leases!$K4/12)*Leases!$J4*Leases!$F3,0)+MAX((Expenses!MC$11-Leases!$K5/12)*Leases!$J5*Leases!$F3,0)+MAX((Expenses!MC$12-Leases!$K6/12)*Leases!$J6*Leases!$F3,0)+MAX((Expenses!MC$13-Leases!$K7/12)*Leases!$J7*Leases!$F3,0)))),0)</f>
        <v>0</v>
      </c>
      <c r="MF169" s="94">
        <f>IF(AND(MF$165&lt;=$E3,MF$165&gt;=EOMONTH($D3,0)),IF($G3="NNN",Expenses!MD$14*Leases!$F3,IF(Leases!$G3="FSG",0,IF(Leases!$G3="MG",SUMPRODUCT(Leases!$I3:$I7,Expenses!MD$9:MD$13)*Leases!$F3,MAX((Expenses!MD$9-Leases!$K3/12)*Leases!$J3*Leases!$F3,0)+MAX((Expenses!MD$10-Leases!$K4/12)*Leases!$J4*Leases!$F3,0)+MAX((Expenses!MD$11-Leases!$K5/12)*Leases!$J5*Leases!$F3,0)+MAX((Expenses!MD$12-Leases!$K6/12)*Leases!$J6*Leases!$F3,0)+MAX((Expenses!MD$13-Leases!$K7/12)*Leases!$J7*Leases!$F3,0)))),0)</f>
        <v>0</v>
      </c>
      <c r="MG169" s="94">
        <f>IF(AND(MG$165&lt;=$E3,MG$165&gt;=EOMONTH($D3,0)),IF($G3="NNN",Expenses!ME$14*Leases!$F3,IF(Leases!$G3="FSG",0,IF(Leases!$G3="MG",SUMPRODUCT(Leases!$I3:$I7,Expenses!ME$9:ME$13)*Leases!$F3,MAX((Expenses!ME$9-Leases!$K3/12)*Leases!$J3*Leases!$F3,0)+MAX((Expenses!ME$10-Leases!$K4/12)*Leases!$J4*Leases!$F3,0)+MAX((Expenses!ME$11-Leases!$K5/12)*Leases!$J5*Leases!$F3,0)+MAX((Expenses!ME$12-Leases!$K6/12)*Leases!$J6*Leases!$F3,0)+MAX((Expenses!ME$13-Leases!$K7/12)*Leases!$J7*Leases!$F3,0)))),0)</f>
        <v>0</v>
      </c>
      <c r="MH169" s="94">
        <f>IF(AND(MH$165&lt;=$E3,MH$165&gt;=EOMONTH($D3,0)),IF($G3="NNN",Expenses!MF$14*Leases!$F3,IF(Leases!$G3="FSG",0,IF(Leases!$G3="MG",SUMPRODUCT(Leases!$I3:$I7,Expenses!MF$9:MF$13)*Leases!$F3,MAX((Expenses!MF$9-Leases!$K3/12)*Leases!$J3*Leases!$F3,0)+MAX((Expenses!MF$10-Leases!$K4/12)*Leases!$J4*Leases!$F3,0)+MAX((Expenses!MF$11-Leases!$K5/12)*Leases!$J5*Leases!$F3,0)+MAX((Expenses!MF$12-Leases!$K6/12)*Leases!$J6*Leases!$F3,0)+MAX((Expenses!MF$13-Leases!$K7/12)*Leases!$J7*Leases!$F3,0)))),0)</f>
        <v>0</v>
      </c>
      <c r="MI169" s="94">
        <f>IF(AND(MI$165&lt;=$E3,MI$165&gt;=EOMONTH($D3,0)),IF($G3="NNN",Expenses!MG$14*Leases!$F3,IF(Leases!$G3="FSG",0,IF(Leases!$G3="MG",SUMPRODUCT(Leases!$I3:$I7,Expenses!MG$9:MG$13)*Leases!$F3,MAX((Expenses!MG$9-Leases!$K3/12)*Leases!$J3*Leases!$F3,0)+MAX((Expenses!MG$10-Leases!$K4/12)*Leases!$J4*Leases!$F3,0)+MAX((Expenses!MG$11-Leases!$K5/12)*Leases!$J5*Leases!$F3,0)+MAX((Expenses!MG$12-Leases!$K6/12)*Leases!$J6*Leases!$F3,0)+MAX((Expenses!MG$13-Leases!$K7/12)*Leases!$J7*Leases!$F3,0)))),0)</f>
        <v>0</v>
      </c>
      <c r="MJ169" s="94">
        <f>IF(AND(MJ$165&lt;=$E3,MJ$165&gt;=EOMONTH($D3,0)),IF($G3="NNN",Expenses!MH$14*Leases!$F3,IF(Leases!$G3="FSG",0,IF(Leases!$G3="MG",SUMPRODUCT(Leases!$I3:$I7,Expenses!MH$9:MH$13)*Leases!$F3,MAX((Expenses!MH$9-Leases!$K3/12)*Leases!$J3*Leases!$F3,0)+MAX((Expenses!MH$10-Leases!$K4/12)*Leases!$J4*Leases!$F3,0)+MAX((Expenses!MH$11-Leases!$K5/12)*Leases!$J5*Leases!$F3,0)+MAX((Expenses!MH$12-Leases!$K6/12)*Leases!$J6*Leases!$F3,0)+MAX((Expenses!MH$13-Leases!$K7/12)*Leases!$J7*Leases!$F3,0)))),0)</f>
        <v>0</v>
      </c>
      <c r="MK169" s="94">
        <f>IF(AND(MK$165&lt;=$E3,MK$165&gt;=EOMONTH($D3,0)),IF($G3="NNN",Expenses!MI$14*Leases!$F3,IF(Leases!$G3="FSG",0,IF(Leases!$G3="MG",SUMPRODUCT(Leases!$I3:$I7,Expenses!MI$9:MI$13)*Leases!$F3,MAX((Expenses!MI$9-Leases!$K3/12)*Leases!$J3*Leases!$F3,0)+MAX((Expenses!MI$10-Leases!$K4/12)*Leases!$J4*Leases!$F3,0)+MAX((Expenses!MI$11-Leases!$K5/12)*Leases!$J5*Leases!$F3,0)+MAX((Expenses!MI$12-Leases!$K6/12)*Leases!$J6*Leases!$F3,0)+MAX((Expenses!MI$13-Leases!$K7/12)*Leases!$J7*Leases!$F3,0)))),0)</f>
        <v>0</v>
      </c>
      <c r="ML169" s="94">
        <f>IF(AND(ML$165&lt;=$E3,ML$165&gt;=EOMONTH($D3,0)),IF($G3="NNN",Expenses!MJ$14*Leases!$F3,IF(Leases!$G3="FSG",0,IF(Leases!$G3="MG",SUMPRODUCT(Leases!$I3:$I7,Expenses!MJ$9:MJ$13)*Leases!$F3,MAX((Expenses!MJ$9-Leases!$K3/12)*Leases!$J3*Leases!$F3,0)+MAX((Expenses!MJ$10-Leases!$K4/12)*Leases!$J4*Leases!$F3,0)+MAX((Expenses!MJ$11-Leases!$K5/12)*Leases!$J5*Leases!$F3,0)+MAX((Expenses!MJ$12-Leases!$K6/12)*Leases!$J6*Leases!$F3,0)+MAX((Expenses!MJ$13-Leases!$K7/12)*Leases!$J7*Leases!$F3,0)))),0)</f>
        <v>0</v>
      </c>
      <c r="MM169" s="94">
        <f>IF(AND(MM$165&lt;=$E3,MM$165&gt;=EOMONTH($D3,0)),IF($G3="NNN",Expenses!MK$14*Leases!$F3,IF(Leases!$G3="FSG",0,IF(Leases!$G3="MG",SUMPRODUCT(Leases!$I3:$I7,Expenses!MK$9:MK$13)*Leases!$F3,MAX((Expenses!MK$9-Leases!$K3/12)*Leases!$J3*Leases!$F3,0)+MAX((Expenses!MK$10-Leases!$K4/12)*Leases!$J4*Leases!$F3,0)+MAX((Expenses!MK$11-Leases!$K5/12)*Leases!$J5*Leases!$F3,0)+MAX((Expenses!MK$12-Leases!$K6/12)*Leases!$J6*Leases!$F3,0)+MAX((Expenses!MK$13-Leases!$K7/12)*Leases!$J7*Leases!$F3,0)))),0)</f>
        <v>0</v>
      </c>
      <c r="MN169" s="94">
        <f>IF(AND(MN$165&lt;=$E3,MN$165&gt;=EOMONTH($D3,0)),IF($G3="NNN",Expenses!ML$14*Leases!$F3,IF(Leases!$G3="FSG",0,IF(Leases!$G3="MG",SUMPRODUCT(Leases!$I3:$I7,Expenses!ML$9:ML$13)*Leases!$F3,MAX((Expenses!ML$9-Leases!$K3/12)*Leases!$J3*Leases!$F3,0)+MAX((Expenses!ML$10-Leases!$K4/12)*Leases!$J4*Leases!$F3,0)+MAX((Expenses!ML$11-Leases!$K5/12)*Leases!$J5*Leases!$F3,0)+MAX((Expenses!ML$12-Leases!$K6/12)*Leases!$J6*Leases!$F3,0)+MAX((Expenses!ML$13-Leases!$K7/12)*Leases!$J7*Leases!$F3,0)))),0)</f>
        <v>0</v>
      </c>
      <c r="MO169" s="94">
        <f>IF(AND(MO$165&lt;=$E3,MO$165&gt;=EOMONTH($D3,0)),IF($G3="NNN",Expenses!MM$14*Leases!$F3,IF(Leases!$G3="FSG",0,IF(Leases!$G3="MG",SUMPRODUCT(Leases!$I3:$I7,Expenses!MM$9:MM$13)*Leases!$F3,MAX((Expenses!MM$9-Leases!$K3/12)*Leases!$J3*Leases!$F3,0)+MAX((Expenses!MM$10-Leases!$K4/12)*Leases!$J4*Leases!$F3,0)+MAX((Expenses!MM$11-Leases!$K5/12)*Leases!$J5*Leases!$F3,0)+MAX((Expenses!MM$12-Leases!$K6/12)*Leases!$J6*Leases!$F3,0)+MAX((Expenses!MM$13-Leases!$K7/12)*Leases!$J7*Leases!$F3,0)))),0)</f>
        <v>0</v>
      </c>
      <c r="MP169" s="94">
        <f>IF(AND(MP$165&lt;=$E3,MP$165&gt;=EOMONTH($D3,0)),IF($G3="NNN",Expenses!MN$14*Leases!$F3,IF(Leases!$G3="FSG",0,IF(Leases!$G3="MG",SUMPRODUCT(Leases!$I3:$I7,Expenses!MN$9:MN$13)*Leases!$F3,MAX((Expenses!MN$9-Leases!$K3/12)*Leases!$J3*Leases!$F3,0)+MAX((Expenses!MN$10-Leases!$K4/12)*Leases!$J4*Leases!$F3,0)+MAX((Expenses!MN$11-Leases!$K5/12)*Leases!$J5*Leases!$F3,0)+MAX((Expenses!MN$12-Leases!$K6/12)*Leases!$J6*Leases!$F3,0)+MAX((Expenses!MN$13-Leases!$K7/12)*Leases!$J7*Leases!$F3,0)))),0)</f>
        <v>0</v>
      </c>
      <c r="MQ169" s="94">
        <f>IF(AND(MQ$165&lt;=$E3,MQ$165&gt;=EOMONTH($D3,0)),IF($G3="NNN",Expenses!MO$14*Leases!$F3,IF(Leases!$G3="FSG",0,IF(Leases!$G3="MG",SUMPRODUCT(Leases!$I3:$I7,Expenses!MO$9:MO$13)*Leases!$F3,MAX((Expenses!MO$9-Leases!$K3/12)*Leases!$J3*Leases!$F3,0)+MAX((Expenses!MO$10-Leases!$K4/12)*Leases!$J4*Leases!$F3,0)+MAX((Expenses!MO$11-Leases!$K5/12)*Leases!$J5*Leases!$F3,0)+MAX((Expenses!MO$12-Leases!$K6/12)*Leases!$J6*Leases!$F3,0)+MAX((Expenses!MO$13-Leases!$K7/12)*Leases!$J7*Leases!$F3,0)))),0)</f>
        <v>0</v>
      </c>
      <c r="MR169" s="94">
        <f>IF(AND(MR$165&lt;=$E3,MR$165&gt;=EOMONTH($D3,0)),IF($G3="NNN",Expenses!MP$14*Leases!$F3,IF(Leases!$G3="FSG",0,IF(Leases!$G3="MG",SUMPRODUCT(Leases!$I3:$I7,Expenses!MP$9:MP$13)*Leases!$F3,MAX((Expenses!MP$9-Leases!$K3/12)*Leases!$J3*Leases!$F3,0)+MAX((Expenses!MP$10-Leases!$K4/12)*Leases!$J4*Leases!$F3,0)+MAX((Expenses!MP$11-Leases!$K5/12)*Leases!$J5*Leases!$F3,0)+MAX((Expenses!MP$12-Leases!$K6/12)*Leases!$J6*Leases!$F3,0)+MAX((Expenses!MP$13-Leases!$K7/12)*Leases!$J7*Leases!$F3,0)))),0)</f>
        <v>0</v>
      </c>
      <c r="MS169" s="94">
        <f>IF(AND(MS$165&lt;=$E3,MS$165&gt;=EOMONTH($D3,0)),IF($G3="NNN",Expenses!MQ$14*Leases!$F3,IF(Leases!$G3="FSG",0,IF(Leases!$G3="MG",SUMPRODUCT(Leases!$I3:$I7,Expenses!MQ$9:MQ$13)*Leases!$F3,MAX((Expenses!MQ$9-Leases!$K3/12)*Leases!$J3*Leases!$F3,0)+MAX((Expenses!MQ$10-Leases!$K4/12)*Leases!$J4*Leases!$F3,0)+MAX((Expenses!MQ$11-Leases!$K5/12)*Leases!$J5*Leases!$F3,0)+MAX((Expenses!MQ$12-Leases!$K6/12)*Leases!$J6*Leases!$F3,0)+MAX((Expenses!MQ$13-Leases!$K7/12)*Leases!$J7*Leases!$F3,0)))),0)</f>
        <v>0</v>
      </c>
      <c r="MT169" s="94">
        <f>IF(AND(MT$165&lt;=$E3,MT$165&gt;=EOMONTH($D3,0)),IF($G3="NNN",Expenses!MR$14*Leases!$F3,IF(Leases!$G3="FSG",0,IF(Leases!$G3="MG",SUMPRODUCT(Leases!$I3:$I7,Expenses!MR$9:MR$13)*Leases!$F3,MAX((Expenses!MR$9-Leases!$K3/12)*Leases!$J3*Leases!$F3,0)+MAX((Expenses!MR$10-Leases!$K4/12)*Leases!$J4*Leases!$F3,0)+MAX((Expenses!MR$11-Leases!$K5/12)*Leases!$J5*Leases!$F3,0)+MAX((Expenses!MR$12-Leases!$K6/12)*Leases!$J6*Leases!$F3,0)+MAX((Expenses!MR$13-Leases!$K7/12)*Leases!$J7*Leases!$F3,0)))),0)</f>
        <v>0</v>
      </c>
      <c r="MU169" s="94">
        <f>IF(AND(MU$165&lt;=$E3,MU$165&gt;=EOMONTH($D3,0)),IF($G3="NNN",Expenses!MS$14*Leases!$F3,IF(Leases!$G3="FSG",0,IF(Leases!$G3="MG",SUMPRODUCT(Leases!$I3:$I7,Expenses!MS$9:MS$13)*Leases!$F3,MAX((Expenses!MS$9-Leases!$K3/12)*Leases!$J3*Leases!$F3,0)+MAX((Expenses!MS$10-Leases!$K4/12)*Leases!$J4*Leases!$F3,0)+MAX((Expenses!MS$11-Leases!$K5/12)*Leases!$J5*Leases!$F3,0)+MAX((Expenses!MS$12-Leases!$K6/12)*Leases!$J6*Leases!$F3,0)+MAX((Expenses!MS$13-Leases!$K7/12)*Leases!$J7*Leases!$F3,0)))),0)</f>
        <v>0</v>
      </c>
      <c r="MV169" s="94">
        <f>IF(AND(MV$165&lt;=$E3,MV$165&gt;=EOMONTH($D3,0)),IF($G3="NNN",Expenses!MT$14*Leases!$F3,IF(Leases!$G3="FSG",0,IF(Leases!$G3="MG",SUMPRODUCT(Leases!$I3:$I7,Expenses!MT$9:MT$13)*Leases!$F3,MAX((Expenses!MT$9-Leases!$K3/12)*Leases!$J3*Leases!$F3,0)+MAX((Expenses!MT$10-Leases!$K4/12)*Leases!$J4*Leases!$F3,0)+MAX((Expenses!MT$11-Leases!$K5/12)*Leases!$J5*Leases!$F3,0)+MAX((Expenses!MT$12-Leases!$K6/12)*Leases!$J6*Leases!$F3,0)+MAX((Expenses!MT$13-Leases!$K7/12)*Leases!$J7*Leases!$F3,0)))),0)</f>
        <v>0</v>
      </c>
      <c r="MW169" s="94">
        <f>IF(AND(MW$165&lt;=$E3,MW$165&gt;=EOMONTH($D3,0)),IF($G3="NNN",Expenses!MU$14*Leases!$F3,IF(Leases!$G3="FSG",0,IF(Leases!$G3="MG",SUMPRODUCT(Leases!$I3:$I7,Expenses!MU$9:MU$13)*Leases!$F3,MAX((Expenses!MU$9-Leases!$K3/12)*Leases!$J3*Leases!$F3,0)+MAX((Expenses!MU$10-Leases!$K4/12)*Leases!$J4*Leases!$F3,0)+MAX((Expenses!MU$11-Leases!$K5/12)*Leases!$J5*Leases!$F3,0)+MAX((Expenses!MU$12-Leases!$K6/12)*Leases!$J6*Leases!$F3,0)+MAX((Expenses!MU$13-Leases!$K7/12)*Leases!$J7*Leases!$F3,0)))),0)</f>
        <v>0</v>
      </c>
      <c r="MX169" s="94">
        <f>IF(AND(MX$165&lt;=$E3,MX$165&gt;=EOMONTH($D3,0)),IF($G3="NNN",Expenses!MV$14*Leases!$F3,IF(Leases!$G3="FSG",0,IF(Leases!$G3="MG",SUMPRODUCT(Leases!$I3:$I7,Expenses!MV$9:MV$13)*Leases!$F3,MAX((Expenses!MV$9-Leases!$K3/12)*Leases!$J3*Leases!$F3,0)+MAX((Expenses!MV$10-Leases!$K4/12)*Leases!$J4*Leases!$F3,0)+MAX((Expenses!MV$11-Leases!$K5/12)*Leases!$J5*Leases!$F3,0)+MAX((Expenses!MV$12-Leases!$K6/12)*Leases!$J6*Leases!$F3,0)+MAX((Expenses!MV$13-Leases!$K7/12)*Leases!$J7*Leases!$F3,0)))),0)</f>
        <v>0</v>
      </c>
      <c r="MY169" s="94">
        <f>IF(AND(MY$165&lt;=$E3,MY$165&gt;=EOMONTH($D3,0)),IF($G3="NNN",Expenses!MW$14*Leases!$F3,IF(Leases!$G3="FSG",0,IF(Leases!$G3="MG",SUMPRODUCT(Leases!$I3:$I7,Expenses!MW$9:MW$13)*Leases!$F3,MAX((Expenses!MW$9-Leases!$K3/12)*Leases!$J3*Leases!$F3,0)+MAX((Expenses!MW$10-Leases!$K4/12)*Leases!$J4*Leases!$F3,0)+MAX((Expenses!MW$11-Leases!$K5/12)*Leases!$J5*Leases!$F3,0)+MAX((Expenses!MW$12-Leases!$K6/12)*Leases!$J6*Leases!$F3,0)+MAX((Expenses!MW$13-Leases!$K7/12)*Leases!$J7*Leases!$F3,0)))),0)</f>
        <v>0</v>
      </c>
      <c r="MZ169" s="94">
        <f>IF(AND(MZ$165&lt;=$E3,MZ$165&gt;=EOMONTH($D3,0)),IF($G3="NNN",Expenses!MX$14*Leases!$F3,IF(Leases!$G3="FSG",0,IF(Leases!$G3="MG",SUMPRODUCT(Leases!$I3:$I7,Expenses!MX$9:MX$13)*Leases!$F3,MAX((Expenses!MX$9-Leases!$K3/12)*Leases!$J3*Leases!$F3,0)+MAX((Expenses!MX$10-Leases!$K4/12)*Leases!$J4*Leases!$F3,0)+MAX((Expenses!MX$11-Leases!$K5/12)*Leases!$J5*Leases!$F3,0)+MAX((Expenses!MX$12-Leases!$K6/12)*Leases!$J6*Leases!$F3,0)+MAX((Expenses!MX$13-Leases!$K7/12)*Leases!$J7*Leases!$F3,0)))),0)</f>
        <v>0</v>
      </c>
      <c r="NA169" s="94">
        <f>IF(AND(NA$165&lt;=$E3,NA$165&gt;=EOMONTH($D3,0)),IF($G3="NNN",Expenses!MY$14*Leases!$F3,IF(Leases!$G3="FSG",0,IF(Leases!$G3="MG",SUMPRODUCT(Leases!$I3:$I7,Expenses!MY$9:MY$13)*Leases!$F3,MAX((Expenses!MY$9-Leases!$K3/12)*Leases!$J3*Leases!$F3,0)+MAX((Expenses!MY$10-Leases!$K4/12)*Leases!$J4*Leases!$F3,0)+MAX((Expenses!MY$11-Leases!$K5/12)*Leases!$J5*Leases!$F3,0)+MAX((Expenses!MY$12-Leases!$K6/12)*Leases!$J6*Leases!$F3,0)+MAX((Expenses!MY$13-Leases!$K7/12)*Leases!$J7*Leases!$F3,0)))),0)</f>
        <v>0</v>
      </c>
      <c r="NB169" s="94">
        <f>IF(AND(NB$165&lt;=$E3,NB$165&gt;=EOMONTH($D3,0)),IF($G3="NNN",Expenses!MZ$14*Leases!$F3,IF(Leases!$G3="FSG",0,IF(Leases!$G3="MG",SUMPRODUCT(Leases!$I3:$I7,Expenses!MZ$9:MZ$13)*Leases!$F3,MAX((Expenses!MZ$9-Leases!$K3/12)*Leases!$J3*Leases!$F3,0)+MAX((Expenses!MZ$10-Leases!$K4/12)*Leases!$J4*Leases!$F3,0)+MAX((Expenses!MZ$11-Leases!$K5/12)*Leases!$J5*Leases!$F3,0)+MAX((Expenses!MZ$12-Leases!$K6/12)*Leases!$J6*Leases!$F3,0)+MAX((Expenses!MZ$13-Leases!$K7/12)*Leases!$J7*Leases!$F3,0)))),0)</f>
        <v>0</v>
      </c>
      <c r="NC169" s="94">
        <f>IF(AND(NC$165&lt;=$E3,NC$165&gt;=EOMONTH($D3,0)),IF($G3="NNN",Expenses!NA$14*Leases!$F3,IF(Leases!$G3="FSG",0,IF(Leases!$G3="MG",SUMPRODUCT(Leases!$I3:$I7,Expenses!NA$9:NA$13)*Leases!$F3,MAX((Expenses!NA$9-Leases!$K3/12)*Leases!$J3*Leases!$F3,0)+MAX((Expenses!NA$10-Leases!$K4/12)*Leases!$J4*Leases!$F3,0)+MAX((Expenses!NA$11-Leases!$K5/12)*Leases!$J5*Leases!$F3,0)+MAX((Expenses!NA$12-Leases!$K6/12)*Leases!$J6*Leases!$F3,0)+MAX((Expenses!NA$13-Leases!$K7/12)*Leases!$J7*Leases!$F3,0)))),0)</f>
        <v>0</v>
      </c>
      <c r="ND169" s="94">
        <f>IF(AND(ND$165&lt;=$E3,ND$165&gt;=EOMONTH($D3,0)),IF($G3="NNN",Expenses!NB$14*Leases!$F3,IF(Leases!$G3="FSG",0,IF(Leases!$G3="MG",SUMPRODUCT(Leases!$I3:$I7,Expenses!NB$9:NB$13)*Leases!$F3,MAX((Expenses!NB$9-Leases!$K3/12)*Leases!$J3*Leases!$F3,0)+MAX((Expenses!NB$10-Leases!$K4/12)*Leases!$J4*Leases!$F3,0)+MAX((Expenses!NB$11-Leases!$K5/12)*Leases!$J5*Leases!$F3,0)+MAX((Expenses!NB$12-Leases!$K6/12)*Leases!$J6*Leases!$F3,0)+MAX((Expenses!NB$13-Leases!$K7/12)*Leases!$J7*Leases!$F3,0)))),0)</f>
        <v>0</v>
      </c>
      <c r="NE169" s="94">
        <f>IF(AND(NE$165&lt;=$E3,NE$165&gt;=EOMONTH($D3,0)),IF($G3="NNN",Expenses!NC$14*Leases!$F3,IF(Leases!$G3="FSG",0,IF(Leases!$G3="MG",SUMPRODUCT(Leases!$I3:$I7,Expenses!NC$9:NC$13)*Leases!$F3,MAX((Expenses!NC$9-Leases!$K3/12)*Leases!$J3*Leases!$F3,0)+MAX((Expenses!NC$10-Leases!$K4/12)*Leases!$J4*Leases!$F3,0)+MAX((Expenses!NC$11-Leases!$K5/12)*Leases!$J5*Leases!$F3,0)+MAX((Expenses!NC$12-Leases!$K6/12)*Leases!$J6*Leases!$F3,0)+MAX((Expenses!NC$13-Leases!$K7/12)*Leases!$J7*Leases!$F3,0)))),0)</f>
        <v>0</v>
      </c>
      <c r="NF169" s="94">
        <f>IF(AND(NF$165&lt;=$E3,NF$165&gt;=EOMONTH($D3,0)),IF($G3="NNN",Expenses!ND$14*Leases!$F3,IF(Leases!$G3="FSG",0,IF(Leases!$G3="MG",SUMPRODUCT(Leases!$I3:$I7,Expenses!ND$9:ND$13)*Leases!$F3,MAX((Expenses!ND$9-Leases!$K3/12)*Leases!$J3*Leases!$F3,0)+MAX((Expenses!ND$10-Leases!$K4/12)*Leases!$J4*Leases!$F3,0)+MAX((Expenses!ND$11-Leases!$K5/12)*Leases!$J5*Leases!$F3,0)+MAX((Expenses!ND$12-Leases!$K6/12)*Leases!$J6*Leases!$F3,0)+MAX((Expenses!ND$13-Leases!$K7/12)*Leases!$J7*Leases!$F3,0)))),0)</f>
        <v>0</v>
      </c>
      <c r="NG169" s="94">
        <f>IF(AND(NG$165&lt;=$E3,NG$165&gt;=EOMONTH($D3,0)),IF($G3="NNN",Expenses!NE$14*Leases!$F3,IF(Leases!$G3="FSG",0,IF(Leases!$G3="MG",SUMPRODUCT(Leases!$I3:$I7,Expenses!NE$9:NE$13)*Leases!$F3,MAX((Expenses!NE$9-Leases!$K3/12)*Leases!$J3*Leases!$F3,0)+MAX((Expenses!NE$10-Leases!$K4/12)*Leases!$J4*Leases!$F3,0)+MAX((Expenses!NE$11-Leases!$K5/12)*Leases!$J5*Leases!$F3,0)+MAX((Expenses!NE$12-Leases!$K6/12)*Leases!$J6*Leases!$F3,0)+MAX((Expenses!NE$13-Leases!$K7/12)*Leases!$J7*Leases!$F3,0)))),0)</f>
        <v>0</v>
      </c>
      <c r="NH169" s="94">
        <f>IF(AND(NH$165&lt;=$E3,NH$165&gt;=EOMONTH($D3,0)),IF($G3="NNN",Expenses!NF$14*Leases!$F3,IF(Leases!$G3="FSG",0,IF(Leases!$G3="MG",SUMPRODUCT(Leases!$I3:$I7,Expenses!NF$9:NF$13)*Leases!$F3,MAX((Expenses!NF$9-Leases!$K3/12)*Leases!$J3*Leases!$F3,0)+MAX((Expenses!NF$10-Leases!$K4/12)*Leases!$J4*Leases!$F3,0)+MAX((Expenses!NF$11-Leases!$K5/12)*Leases!$J5*Leases!$F3,0)+MAX((Expenses!NF$12-Leases!$K6/12)*Leases!$J6*Leases!$F3,0)+MAX((Expenses!NF$13-Leases!$K7/12)*Leases!$J7*Leases!$F3,0)))),0)</f>
        <v>0</v>
      </c>
      <c r="NI169" s="94">
        <f>IF(AND(NI$165&lt;=$E3,NI$165&gt;=EOMONTH($D3,0)),IF($G3="NNN",Expenses!NG$14*Leases!$F3,IF(Leases!$G3="FSG",0,IF(Leases!$G3="MG",SUMPRODUCT(Leases!$I3:$I7,Expenses!NG$9:NG$13)*Leases!$F3,MAX((Expenses!NG$9-Leases!$K3/12)*Leases!$J3*Leases!$F3,0)+MAX((Expenses!NG$10-Leases!$K4/12)*Leases!$J4*Leases!$F3,0)+MAX((Expenses!NG$11-Leases!$K5/12)*Leases!$J5*Leases!$F3,0)+MAX((Expenses!NG$12-Leases!$K6/12)*Leases!$J6*Leases!$F3,0)+MAX((Expenses!NG$13-Leases!$K7/12)*Leases!$J7*Leases!$F3,0)))),0)</f>
        <v>0</v>
      </c>
      <c r="NJ169" s="94">
        <f>IF(AND(NJ$165&lt;=$E3,NJ$165&gt;=EOMONTH($D3,0)),IF($G3="NNN",Expenses!NH$14*Leases!$F3,IF(Leases!$G3="FSG",0,IF(Leases!$G3="MG",SUMPRODUCT(Leases!$I3:$I7,Expenses!NH$9:NH$13)*Leases!$F3,MAX((Expenses!NH$9-Leases!$K3/12)*Leases!$J3*Leases!$F3,0)+MAX((Expenses!NH$10-Leases!$K4/12)*Leases!$J4*Leases!$F3,0)+MAX((Expenses!NH$11-Leases!$K5/12)*Leases!$J5*Leases!$F3,0)+MAX((Expenses!NH$12-Leases!$K6/12)*Leases!$J6*Leases!$F3,0)+MAX((Expenses!NH$13-Leases!$K7/12)*Leases!$J7*Leases!$F3,0)))),0)</f>
        <v>0</v>
      </c>
      <c r="NK169" s="97">
        <f>IF(AND(NK$165&lt;=$E3,NK$165&gt;=EOMONTH($D3,0)),IF($G3="NNN",Expenses!NI$14*Leases!$F3,IF(Leases!$G3="FSG",0,IF(Leases!$G3="MG",SUMPRODUCT(Leases!$I3:$I7,Expenses!NI$9:NI$13)*Leases!$F3,MAX((Expenses!NI$9-Leases!$K3/12)*Leases!$J3*Leases!$F3,0)+MAX((Expenses!NI$10-Leases!$K4/12)*Leases!$J4*Leases!$F3,0)+MAX((Expenses!NI$11-Leases!$K5/12)*Leases!$J5*Leases!$F3,0)+MAX((Expenses!NI$12-Leases!$K6/12)*Leases!$J6*Leases!$F3,0)+MAX((Expenses!NI$13-Leases!$K7/12)*Leases!$J7*Leases!$F3,0)))),0)</f>
        <v>0</v>
      </c>
    </row>
    <row r="170" spans="1:375" x14ac:dyDescent="0.25">
      <c r="A170" s="96">
        <f>SUMIF($D$163:$NK$163,"&lt;="&amp;Summary!$B$3,Leases!D170:NK170)</f>
        <v>0</v>
      </c>
      <c r="B170" s="23" t="s">
        <v>99</v>
      </c>
      <c r="C170" s="45" t="s">
        <v>23</v>
      </c>
      <c r="D170" s="94">
        <f t="shared" ref="D170:BO170" si="48">IF(OR($AL3=0,D$165&gt;$E3,D$165&lt;EOMONTH($D3,0)),0,IF(((($AJ3*((1+$AN3)^(D$163-1))/12))-(D168/$AM3))*$AM3&lt;0,0,((($AJ3*((1+$AN3)^(D$163-1))/12))-(D168/$AM3))*$AM3))</f>
        <v>0</v>
      </c>
      <c r="E170" s="94">
        <f t="shared" si="48"/>
        <v>0</v>
      </c>
      <c r="F170" s="94">
        <f t="shared" si="48"/>
        <v>0</v>
      </c>
      <c r="G170" s="94">
        <f t="shared" si="48"/>
        <v>0</v>
      </c>
      <c r="H170" s="94">
        <f t="shared" si="48"/>
        <v>0</v>
      </c>
      <c r="I170" s="94">
        <f t="shared" si="48"/>
        <v>0</v>
      </c>
      <c r="J170" s="94">
        <f t="shared" si="48"/>
        <v>0</v>
      </c>
      <c r="K170" s="94">
        <f t="shared" si="48"/>
        <v>0</v>
      </c>
      <c r="L170" s="94">
        <f t="shared" si="48"/>
        <v>0</v>
      </c>
      <c r="M170" s="94">
        <f t="shared" si="48"/>
        <v>0</v>
      </c>
      <c r="N170" s="94">
        <f t="shared" si="48"/>
        <v>0</v>
      </c>
      <c r="O170" s="94">
        <f t="shared" si="48"/>
        <v>0</v>
      </c>
      <c r="P170" s="94">
        <f t="shared" si="48"/>
        <v>0</v>
      </c>
      <c r="Q170" s="94">
        <f t="shared" si="48"/>
        <v>0</v>
      </c>
      <c r="R170" s="94">
        <f t="shared" si="48"/>
        <v>0</v>
      </c>
      <c r="S170" s="94">
        <f t="shared" si="48"/>
        <v>0</v>
      </c>
      <c r="T170" s="94">
        <f t="shared" si="48"/>
        <v>0</v>
      </c>
      <c r="U170" s="94">
        <f t="shared" si="48"/>
        <v>0</v>
      </c>
      <c r="V170" s="94">
        <f t="shared" si="48"/>
        <v>0</v>
      </c>
      <c r="W170" s="94">
        <f t="shared" si="48"/>
        <v>0</v>
      </c>
      <c r="X170" s="94">
        <f t="shared" si="48"/>
        <v>0</v>
      </c>
      <c r="Y170" s="94">
        <f t="shared" si="48"/>
        <v>0</v>
      </c>
      <c r="Z170" s="94">
        <f t="shared" si="48"/>
        <v>0</v>
      </c>
      <c r="AA170" s="94">
        <f t="shared" si="48"/>
        <v>0</v>
      </c>
      <c r="AB170" s="94">
        <f t="shared" si="48"/>
        <v>0</v>
      </c>
      <c r="AC170" s="94">
        <f t="shared" si="48"/>
        <v>0</v>
      </c>
      <c r="AD170" s="94">
        <f t="shared" si="48"/>
        <v>0</v>
      </c>
      <c r="AE170" s="94">
        <f t="shared" si="48"/>
        <v>0</v>
      </c>
      <c r="AF170" s="94">
        <f t="shared" si="48"/>
        <v>0</v>
      </c>
      <c r="AG170" s="94">
        <f t="shared" si="48"/>
        <v>0</v>
      </c>
      <c r="AH170" s="94">
        <f t="shared" si="48"/>
        <v>0</v>
      </c>
      <c r="AI170" s="94">
        <f t="shared" si="48"/>
        <v>0</v>
      </c>
      <c r="AJ170" s="94">
        <f t="shared" si="48"/>
        <v>0</v>
      </c>
      <c r="AK170" s="94">
        <f t="shared" si="48"/>
        <v>0</v>
      </c>
      <c r="AL170" s="94">
        <f t="shared" si="48"/>
        <v>0</v>
      </c>
      <c r="AM170" s="94">
        <f t="shared" si="48"/>
        <v>0</v>
      </c>
      <c r="AN170" s="94">
        <f t="shared" si="48"/>
        <v>0</v>
      </c>
      <c r="AO170" s="94">
        <f t="shared" si="48"/>
        <v>0</v>
      </c>
      <c r="AP170" s="94">
        <f t="shared" si="48"/>
        <v>0</v>
      </c>
      <c r="AQ170" s="94">
        <f t="shared" si="48"/>
        <v>0</v>
      </c>
      <c r="AR170" s="94">
        <f t="shared" si="48"/>
        <v>0</v>
      </c>
      <c r="AS170" s="94">
        <f t="shared" si="48"/>
        <v>0</v>
      </c>
      <c r="AT170" s="94">
        <f t="shared" si="48"/>
        <v>0</v>
      </c>
      <c r="AU170" s="94">
        <f t="shared" si="48"/>
        <v>0</v>
      </c>
      <c r="AV170" s="94">
        <f t="shared" si="48"/>
        <v>0</v>
      </c>
      <c r="AW170" s="94">
        <f t="shared" si="48"/>
        <v>0</v>
      </c>
      <c r="AX170" s="94">
        <f t="shared" si="48"/>
        <v>0</v>
      </c>
      <c r="AY170" s="94">
        <f t="shared" si="48"/>
        <v>0</v>
      </c>
      <c r="AZ170" s="94">
        <f t="shared" si="48"/>
        <v>0</v>
      </c>
      <c r="BA170" s="94">
        <f t="shared" si="48"/>
        <v>0</v>
      </c>
      <c r="BB170" s="94">
        <f t="shared" si="48"/>
        <v>0</v>
      </c>
      <c r="BC170" s="94">
        <f t="shared" si="48"/>
        <v>0</v>
      </c>
      <c r="BD170" s="94">
        <f t="shared" si="48"/>
        <v>0</v>
      </c>
      <c r="BE170" s="94">
        <f t="shared" si="48"/>
        <v>0</v>
      </c>
      <c r="BF170" s="94">
        <f t="shared" si="48"/>
        <v>0</v>
      </c>
      <c r="BG170" s="94">
        <f t="shared" si="48"/>
        <v>0</v>
      </c>
      <c r="BH170" s="94">
        <f t="shared" si="48"/>
        <v>0</v>
      </c>
      <c r="BI170" s="94">
        <f t="shared" si="48"/>
        <v>0</v>
      </c>
      <c r="BJ170" s="94">
        <f t="shared" si="48"/>
        <v>0</v>
      </c>
      <c r="BK170" s="94">
        <f t="shared" si="48"/>
        <v>0</v>
      </c>
      <c r="BL170" s="94">
        <f t="shared" si="48"/>
        <v>0</v>
      </c>
      <c r="BM170" s="94">
        <f t="shared" si="48"/>
        <v>0</v>
      </c>
      <c r="BN170" s="94">
        <f t="shared" si="48"/>
        <v>0</v>
      </c>
      <c r="BO170" s="94">
        <f t="shared" si="48"/>
        <v>0</v>
      </c>
      <c r="BP170" s="94">
        <f t="shared" ref="BP170:EA170" si="49">IF(OR($AL3=0,BP$165&gt;$E3,BP$165&lt;EOMONTH($D3,0)),0,IF(((($AJ3*((1+$AN3)^(BP$163-1))/12))-(BP168/$AM3))*$AM3&lt;0,0,((($AJ3*((1+$AN3)^(BP$163-1))/12))-(BP168/$AM3))*$AM3))</f>
        <v>0</v>
      </c>
      <c r="BQ170" s="94">
        <f t="shared" si="49"/>
        <v>0</v>
      </c>
      <c r="BR170" s="94">
        <f t="shared" si="49"/>
        <v>0</v>
      </c>
      <c r="BS170" s="94">
        <f t="shared" si="49"/>
        <v>0</v>
      </c>
      <c r="BT170" s="94">
        <f t="shared" si="49"/>
        <v>0</v>
      </c>
      <c r="BU170" s="94">
        <f t="shared" si="49"/>
        <v>0</v>
      </c>
      <c r="BV170" s="94">
        <f t="shared" si="49"/>
        <v>0</v>
      </c>
      <c r="BW170" s="94">
        <f t="shared" si="49"/>
        <v>0</v>
      </c>
      <c r="BX170" s="94">
        <f t="shared" si="49"/>
        <v>0</v>
      </c>
      <c r="BY170" s="94">
        <f t="shared" si="49"/>
        <v>0</v>
      </c>
      <c r="BZ170" s="94">
        <f t="shared" si="49"/>
        <v>0</v>
      </c>
      <c r="CA170" s="94">
        <f t="shared" si="49"/>
        <v>0</v>
      </c>
      <c r="CB170" s="94">
        <f t="shared" si="49"/>
        <v>0</v>
      </c>
      <c r="CC170" s="94">
        <f t="shared" si="49"/>
        <v>0</v>
      </c>
      <c r="CD170" s="94">
        <f t="shared" si="49"/>
        <v>0</v>
      </c>
      <c r="CE170" s="94">
        <f t="shared" si="49"/>
        <v>0</v>
      </c>
      <c r="CF170" s="94">
        <f t="shared" si="49"/>
        <v>0</v>
      </c>
      <c r="CG170" s="94">
        <f t="shared" si="49"/>
        <v>0</v>
      </c>
      <c r="CH170" s="94">
        <f t="shared" si="49"/>
        <v>0</v>
      </c>
      <c r="CI170" s="94">
        <f t="shared" si="49"/>
        <v>0</v>
      </c>
      <c r="CJ170" s="94">
        <f t="shared" si="49"/>
        <v>0</v>
      </c>
      <c r="CK170" s="94">
        <f t="shared" si="49"/>
        <v>0</v>
      </c>
      <c r="CL170" s="94">
        <f t="shared" si="49"/>
        <v>0</v>
      </c>
      <c r="CM170" s="94">
        <f t="shared" si="49"/>
        <v>0</v>
      </c>
      <c r="CN170" s="94">
        <f t="shared" si="49"/>
        <v>0</v>
      </c>
      <c r="CO170" s="94">
        <f t="shared" si="49"/>
        <v>0</v>
      </c>
      <c r="CP170" s="94">
        <f t="shared" si="49"/>
        <v>0</v>
      </c>
      <c r="CQ170" s="94">
        <f t="shared" si="49"/>
        <v>0</v>
      </c>
      <c r="CR170" s="94">
        <f t="shared" si="49"/>
        <v>0</v>
      </c>
      <c r="CS170" s="94">
        <f t="shared" si="49"/>
        <v>0</v>
      </c>
      <c r="CT170" s="94">
        <f t="shared" si="49"/>
        <v>0</v>
      </c>
      <c r="CU170" s="94">
        <f t="shared" si="49"/>
        <v>0</v>
      </c>
      <c r="CV170" s="94">
        <f t="shared" si="49"/>
        <v>0</v>
      </c>
      <c r="CW170" s="94">
        <f t="shared" si="49"/>
        <v>0</v>
      </c>
      <c r="CX170" s="94">
        <f t="shared" si="49"/>
        <v>0</v>
      </c>
      <c r="CY170" s="94">
        <f t="shared" si="49"/>
        <v>0</v>
      </c>
      <c r="CZ170" s="94">
        <f t="shared" si="49"/>
        <v>0</v>
      </c>
      <c r="DA170" s="94">
        <f t="shared" si="49"/>
        <v>0</v>
      </c>
      <c r="DB170" s="94">
        <f t="shared" si="49"/>
        <v>0</v>
      </c>
      <c r="DC170" s="94">
        <f t="shared" si="49"/>
        <v>0</v>
      </c>
      <c r="DD170" s="94">
        <f t="shared" si="49"/>
        <v>0</v>
      </c>
      <c r="DE170" s="94">
        <f t="shared" si="49"/>
        <v>0</v>
      </c>
      <c r="DF170" s="94">
        <f t="shared" si="49"/>
        <v>0</v>
      </c>
      <c r="DG170" s="94">
        <f t="shared" si="49"/>
        <v>0</v>
      </c>
      <c r="DH170" s="94">
        <f t="shared" si="49"/>
        <v>0</v>
      </c>
      <c r="DI170" s="94">
        <f t="shared" si="49"/>
        <v>0</v>
      </c>
      <c r="DJ170" s="94">
        <f t="shared" si="49"/>
        <v>0</v>
      </c>
      <c r="DK170" s="94">
        <f t="shared" si="49"/>
        <v>0</v>
      </c>
      <c r="DL170" s="94">
        <f t="shared" si="49"/>
        <v>0</v>
      </c>
      <c r="DM170" s="94">
        <f t="shared" si="49"/>
        <v>0</v>
      </c>
      <c r="DN170" s="94">
        <f t="shared" si="49"/>
        <v>0</v>
      </c>
      <c r="DO170" s="94">
        <f t="shared" si="49"/>
        <v>0</v>
      </c>
      <c r="DP170" s="94">
        <f t="shared" si="49"/>
        <v>0</v>
      </c>
      <c r="DQ170" s="94">
        <f t="shared" si="49"/>
        <v>0</v>
      </c>
      <c r="DR170" s="94">
        <f t="shared" si="49"/>
        <v>0</v>
      </c>
      <c r="DS170" s="94">
        <f t="shared" si="49"/>
        <v>0</v>
      </c>
      <c r="DT170" s="94">
        <f t="shared" si="49"/>
        <v>0</v>
      </c>
      <c r="DU170" s="94">
        <f t="shared" si="49"/>
        <v>0</v>
      </c>
      <c r="DV170" s="94">
        <f t="shared" si="49"/>
        <v>0</v>
      </c>
      <c r="DW170" s="94">
        <f t="shared" si="49"/>
        <v>0</v>
      </c>
      <c r="DX170" s="94">
        <f t="shared" si="49"/>
        <v>0</v>
      </c>
      <c r="DY170" s="94">
        <f t="shared" si="49"/>
        <v>0</v>
      </c>
      <c r="DZ170" s="94">
        <f t="shared" si="49"/>
        <v>0</v>
      </c>
      <c r="EA170" s="94">
        <f t="shared" si="49"/>
        <v>0</v>
      </c>
      <c r="EB170" s="94">
        <f t="shared" ref="EB170:GM170" si="50">IF(OR($AL3=0,EB$165&gt;$E3,EB$165&lt;EOMONTH($D3,0)),0,IF(((($AJ3*((1+$AN3)^(EB$163-1))/12))-(EB168/$AM3))*$AM3&lt;0,0,((($AJ3*((1+$AN3)^(EB$163-1))/12))-(EB168/$AM3))*$AM3))</f>
        <v>0</v>
      </c>
      <c r="EC170" s="94">
        <f t="shared" si="50"/>
        <v>0</v>
      </c>
      <c r="ED170" s="94">
        <f t="shared" si="50"/>
        <v>0</v>
      </c>
      <c r="EE170" s="94">
        <f t="shared" si="50"/>
        <v>0</v>
      </c>
      <c r="EF170" s="94">
        <f t="shared" si="50"/>
        <v>0</v>
      </c>
      <c r="EG170" s="94">
        <f t="shared" si="50"/>
        <v>0</v>
      </c>
      <c r="EH170" s="94">
        <f t="shared" si="50"/>
        <v>0</v>
      </c>
      <c r="EI170" s="94">
        <f t="shared" si="50"/>
        <v>0</v>
      </c>
      <c r="EJ170" s="94">
        <f t="shared" si="50"/>
        <v>0</v>
      </c>
      <c r="EK170" s="94">
        <f t="shared" si="50"/>
        <v>0</v>
      </c>
      <c r="EL170" s="94">
        <f t="shared" si="50"/>
        <v>0</v>
      </c>
      <c r="EM170" s="94">
        <f t="shared" si="50"/>
        <v>0</v>
      </c>
      <c r="EN170" s="94">
        <f t="shared" si="50"/>
        <v>0</v>
      </c>
      <c r="EO170" s="94">
        <f t="shared" si="50"/>
        <v>0</v>
      </c>
      <c r="EP170" s="94">
        <f t="shared" si="50"/>
        <v>0</v>
      </c>
      <c r="EQ170" s="94">
        <f t="shared" si="50"/>
        <v>0</v>
      </c>
      <c r="ER170" s="94">
        <f t="shared" si="50"/>
        <v>0</v>
      </c>
      <c r="ES170" s="94">
        <f t="shared" si="50"/>
        <v>0</v>
      </c>
      <c r="ET170" s="94">
        <f t="shared" si="50"/>
        <v>0</v>
      </c>
      <c r="EU170" s="94">
        <f t="shared" si="50"/>
        <v>0</v>
      </c>
      <c r="EV170" s="94">
        <f t="shared" si="50"/>
        <v>0</v>
      </c>
      <c r="EW170" s="94">
        <f t="shared" si="50"/>
        <v>0</v>
      </c>
      <c r="EX170" s="94">
        <f t="shared" si="50"/>
        <v>0</v>
      </c>
      <c r="EY170" s="94">
        <f t="shared" si="50"/>
        <v>0</v>
      </c>
      <c r="EZ170" s="94">
        <f t="shared" si="50"/>
        <v>0</v>
      </c>
      <c r="FA170" s="94">
        <f t="shared" si="50"/>
        <v>0</v>
      </c>
      <c r="FB170" s="94">
        <f t="shared" si="50"/>
        <v>0</v>
      </c>
      <c r="FC170" s="94">
        <f t="shared" si="50"/>
        <v>0</v>
      </c>
      <c r="FD170" s="94">
        <f t="shared" si="50"/>
        <v>0</v>
      </c>
      <c r="FE170" s="94">
        <f t="shared" si="50"/>
        <v>0</v>
      </c>
      <c r="FF170" s="94">
        <f t="shared" si="50"/>
        <v>0</v>
      </c>
      <c r="FG170" s="94">
        <f t="shared" si="50"/>
        <v>0</v>
      </c>
      <c r="FH170" s="94">
        <f t="shared" si="50"/>
        <v>0</v>
      </c>
      <c r="FI170" s="94">
        <f t="shared" si="50"/>
        <v>0</v>
      </c>
      <c r="FJ170" s="94">
        <f t="shared" si="50"/>
        <v>0</v>
      </c>
      <c r="FK170" s="94">
        <f t="shared" si="50"/>
        <v>0</v>
      </c>
      <c r="FL170" s="94">
        <f t="shared" si="50"/>
        <v>0</v>
      </c>
      <c r="FM170" s="94">
        <f t="shared" si="50"/>
        <v>0</v>
      </c>
      <c r="FN170" s="94">
        <f t="shared" si="50"/>
        <v>0</v>
      </c>
      <c r="FO170" s="94">
        <f t="shared" si="50"/>
        <v>0</v>
      </c>
      <c r="FP170" s="94">
        <f t="shared" si="50"/>
        <v>0</v>
      </c>
      <c r="FQ170" s="94">
        <f t="shared" si="50"/>
        <v>0</v>
      </c>
      <c r="FR170" s="94">
        <f t="shared" si="50"/>
        <v>0</v>
      </c>
      <c r="FS170" s="94">
        <f t="shared" si="50"/>
        <v>0</v>
      </c>
      <c r="FT170" s="94">
        <f t="shared" si="50"/>
        <v>0</v>
      </c>
      <c r="FU170" s="94">
        <f t="shared" si="50"/>
        <v>0</v>
      </c>
      <c r="FV170" s="94">
        <f t="shared" si="50"/>
        <v>0</v>
      </c>
      <c r="FW170" s="94">
        <f t="shared" si="50"/>
        <v>0</v>
      </c>
      <c r="FX170" s="94">
        <f t="shared" si="50"/>
        <v>0</v>
      </c>
      <c r="FY170" s="94">
        <f t="shared" si="50"/>
        <v>0</v>
      </c>
      <c r="FZ170" s="94">
        <f t="shared" si="50"/>
        <v>0</v>
      </c>
      <c r="GA170" s="94">
        <f t="shared" si="50"/>
        <v>0</v>
      </c>
      <c r="GB170" s="94">
        <f t="shared" si="50"/>
        <v>0</v>
      </c>
      <c r="GC170" s="94">
        <f t="shared" si="50"/>
        <v>0</v>
      </c>
      <c r="GD170" s="94">
        <f t="shared" si="50"/>
        <v>0</v>
      </c>
      <c r="GE170" s="94">
        <f t="shared" si="50"/>
        <v>0</v>
      </c>
      <c r="GF170" s="94">
        <f t="shared" si="50"/>
        <v>0</v>
      </c>
      <c r="GG170" s="94">
        <f t="shared" si="50"/>
        <v>0</v>
      </c>
      <c r="GH170" s="94">
        <f t="shared" si="50"/>
        <v>0</v>
      </c>
      <c r="GI170" s="94">
        <f t="shared" si="50"/>
        <v>0</v>
      </c>
      <c r="GJ170" s="94">
        <f t="shared" si="50"/>
        <v>0</v>
      </c>
      <c r="GK170" s="94">
        <f t="shared" si="50"/>
        <v>0</v>
      </c>
      <c r="GL170" s="94">
        <f t="shared" si="50"/>
        <v>0</v>
      </c>
      <c r="GM170" s="94">
        <f t="shared" si="50"/>
        <v>0</v>
      </c>
      <c r="GN170" s="94">
        <f t="shared" ref="GN170:IY170" si="51">IF(OR($AL3=0,GN$165&gt;$E3,GN$165&lt;EOMONTH($D3,0)),0,IF(((($AJ3*((1+$AN3)^(GN$163-1))/12))-(GN168/$AM3))*$AM3&lt;0,0,((($AJ3*((1+$AN3)^(GN$163-1))/12))-(GN168/$AM3))*$AM3))</f>
        <v>0</v>
      </c>
      <c r="GO170" s="94">
        <f t="shared" si="51"/>
        <v>0</v>
      </c>
      <c r="GP170" s="94">
        <f t="shared" si="51"/>
        <v>0</v>
      </c>
      <c r="GQ170" s="94">
        <f t="shared" si="51"/>
        <v>0</v>
      </c>
      <c r="GR170" s="94">
        <f t="shared" si="51"/>
        <v>0</v>
      </c>
      <c r="GS170" s="94">
        <f t="shared" si="51"/>
        <v>0</v>
      </c>
      <c r="GT170" s="94">
        <f t="shared" si="51"/>
        <v>0</v>
      </c>
      <c r="GU170" s="94">
        <f t="shared" si="51"/>
        <v>0</v>
      </c>
      <c r="GV170" s="94">
        <f t="shared" si="51"/>
        <v>0</v>
      </c>
      <c r="GW170" s="94">
        <f t="shared" si="51"/>
        <v>0</v>
      </c>
      <c r="GX170" s="94">
        <f t="shared" si="51"/>
        <v>0</v>
      </c>
      <c r="GY170" s="94">
        <f t="shared" si="51"/>
        <v>0</v>
      </c>
      <c r="GZ170" s="94">
        <f t="shared" si="51"/>
        <v>0</v>
      </c>
      <c r="HA170" s="94">
        <f t="shared" si="51"/>
        <v>0</v>
      </c>
      <c r="HB170" s="94">
        <f t="shared" si="51"/>
        <v>0</v>
      </c>
      <c r="HC170" s="94">
        <f t="shared" si="51"/>
        <v>0</v>
      </c>
      <c r="HD170" s="94">
        <f t="shared" si="51"/>
        <v>0</v>
      </c>
      <c r="HE170" s="94">
        <f t="shared" si="51"/>
        <v>0</v>
      </c>
      <c r="HF170" s="94">
        <f t="shared" si="51"/>
        <v>0</v>
      </c>
      <c r="HG170" s="94">
        <f t="shared" si="51"/>
        <v>0</v>
      </c>
      <c r="HH170" s="94">
        <f t="shared" si="51"/>
        <v>0</v>
      </c>
      <c r="HI170" s="94">
        <f t="shared" si="51"/>
        <v>0</v>
      </c>
      <c r="HJ170" s="94">
        <f t="shared" si="51"/>
        <v>0</v>
      </c>
      <c r="HK170" s="94">
        <f t="shared" si="51"/>
        <v>0</v>
      </c>
      <c r="HL170" s="94">
        <f t="shared" si="51"/>
        <v>0</v>
      </c>
      <c r="HM170" s="94">
        <f t="shared" si="51"/>
        <v>0</v>
      </c>
      <c r="HN170" s="94">
        <f t="shared" si="51"/>
        <v>0</v>
      </c>
      <c r="HO170" s="94">
        <f t="shared" si="51"/>
        <v>0</v>
      </c>
      <c r="HP170" s="94">
        <f t="shared" si="51"/>
        <v>0</v>
      </c>
      <c r="HQ170" s="94">
        <f t="shared" si="51"/>
        <v>0</v>
      </c>
      <c r="HR170" s="94">
        <f t="shared" si="51"/>
        <v>0</v>
      </c>
      <c r="HS170" s="94">
        <f t="shared" si="51"/>
        <v>0</v>
      </c>
      <c r="HT170" s="94">
        <f t="shared" si="51"/>
        <v>0</v>
      </c>
      <c r="HU170" s="94">
        <f t="shared" si="51"/>
        <v>0</v>
      </c>
      <c r="HV170" s="94">
        <f t="shared" si="51"/>
        <v>0</v>
      </c>
      <c r="HW170" s="94">
        <f t="shared" si="51"/>
        <v>0</v>
      </c>
      <c r="HX170" s="94">
        <f t="shared" si="51"/>
        <v>0</v>
      </c>
      <c r="HY170" s="94">
        <f t="shared" si="51"/>
        <v>0</v>
      </c>
      <c r="HZ170" s="94">
        <f t="shared" si="51"/>
        <v>0</v>
      </c>
      <c r="IA170" s="94">
        <f t="shared" si="51"/>
        <v>0</v>
      </c>
      <c r="IB170" s="94">
        <f t="shared" si="51"/>
        <v>0</v>
      </c>
      <c r="IC170" s="94">
        <f t="shared" si="51"/>
        <v>0</v>
      </c>
      <c r="ID170" s="94">
        <f t="shared" si="51"/>
        <v>0</v>
      </c>
      <c r="IE170" s="94">
        <f t="shared" si="51"/>
        <v>0</v>
      </c>
      <c r="IF170" s="94">
        <f t="shared" si="51"/>
        <v>0</v>
      </c>
      <c r="IG170" s="94">
        <f t="shared" si="51"/>
        <v>0</v>
      </c>
      <c r="IH170" s="94">
        <f t="shared" si="51"/>
        <v>0</v>
      </c>
      <c r="II170" s="94">
        <f t="shared" si="51"/>
        <v>0</v>
      </c>
      <c r="IJ170" s="94">
        <f t="shared" si="51"/>
        <v>0</v>
      </c>
      <c r="IK170" s="94">
        <f t="shared" si="51"/>
        <v>0</v>
      </c>
      <c r="IL170" s="94">
        <f t="shared" si="51"/>
        <v>0</v>
      </c>
      <c r="IM170" s="94">
        <f t="shared" si="51"/>
        <v>0</v>
      </c>
      <c r="IN170" s="94">
        <f t="shared" si="51"/>
        <v>0</v>
      </c>
      <c r="IO170" s="94">
        <f t="shared" si="51"/>
        <v>0</v>
      </c>
      <c r="IP170" s="94">
        <f t="shared" si="51"/>
        <v>0</v>
      </c>
      <c r="IQ170" s="94">
        <f t="shared" si="51"/>
        <v>0</v>
      </c>
      <c r="IR170" s="94">
        <f t="shared" si="51"/>
        <v>0</v>
      </c>
      <c r="IS170" s="94">
        <f t="shared" si="51"/>
        <v>0</v>
      </c>
      <c r="IT170" s="94">
        <f t="shared" si="51"/>
        <v>0</v>
      </c>
      <c r="IU170" s="94">
        <f t="shared" si="51"/>
        <v>0</v>
      </c>
      <c r="IV170" s="94">
        <f t="shared" si="51"/>
        <v>0</v>
      </c>
      <c r="IW170" s="94">
        <f t="shared" si="51"/>
        <v>0</v>
      </c>
      <c r="IX170" s="94">
        <f t="shared" si="51"/>
        <v>0</v>
      </c>
      <c r="IY170" s="94">
        <f t="shared" si="51"/>
        <v>0</v>
      </c>
      <c r="IZ170" s="94">
        <f t="shared" ref="IZ170:LK170" si="52">IF(OR($AL3=0,IZ$165&gt;$E3,IZ$165&lt;EOMONTH($D3,0)),0,IF(((($AJ3*((1+$AN3)^(IZ$163-1))/12))-(IZ168/$AM3))*$AM3&lt;0,0,((($AJ3*((1+$AN3)^(IZ$163-1))/12))-(IZ168/$AM3))*$AM3))</f>
        <v>0</v>
      </c>
      <c r="JA170" s="94">
        <f t="shared" si="52"/>
        <v>0</v>
      </c>
      <c r="JB170" s="94">
        <f t="shared" si="52"/>
        <v>0</v>
      </c>
      <c r="JC170" s="94">
        <f t="shared" si="52"/>
        <v>0</v>
      </c>
      <c r="JD170" s="94">
        <f t="shared" si="52"/>
        <v>0</v>
      </c>
      <c r="JE170" s="94">
        <f t="shared" si="52"/>
        <v>0</v>
      </c>
      <c r="JF170" s="94">
        <f t="shared" si="52"/>
        <v>0</v>
      </c>
      <c r="JG170" s="94">
        <f t="shared" si="52"/>
        <v>0</v>
      </c>
      <c r="JH170" s="94">
        <f t="shared" si="52"/>
        <v>0</v>
      </c>
      <c r="JI170" s="94">
        <f t="shared" si="52"/>
        <v>0</v>
      </c>
      <c r="JJ170" s="94">
        <f t="shared" si="52"/>
        <v>0</v>
      </c>
      <c r="JK170" s="94">
        <f t="shared" si="52"/>
        <v>0</v>
      </c>
      <c r="JL170" s="94">
        <f t="shared" si="52"/>
        <v>0</v>
      </c>
      <c r="JM170" s="94">
        <f t="shared" si="52"/>
        <v>0</v>
      </c>
      <c r="JN170" s="94">
        <f t="shared" si="52"/>
        <v>0</v>
      </c>
      <c r="JO170" s="94">
        <f t="shared" si="52"/>
        <v>0</v>
      </c>
      <c r="JP170" s="94">
        <f t="shared" si="52"/>
        <v>0</v>
      </c>
      <c r="JQ170" s="94">
        <f t="shared" si="52"/>
        <v>0</v>
      </c>
      <c r="JR170" s="94">
        <f t="shared" si="52"/>
        <v>0</v>
      </c>
      <c r="JS170" s="94">
        <f t="shared" si="52"/>
        <v>0</v>
      </c>
      <c r="JT170" s="94">
        <f t="shared" si="52"/>
        <v>0</v>
      </c>
      <c r="JU170" s="94">
        <f t="shared" si="52"/>
        <v>0</v>
      </c>
      <c r="JV170" s="94">
        <f t="shared" si="52"/>
        <v>0</v>
      </c>
      <c r="JW170" s="94">
        <f t="shared" si="52"/>
        <v>0</v>
      </c>
      <c r="JX170" s="94">
        <f t="shared" si="52"/>
        <v>0</v>
      </c>
      <c r="JY170" s="94">
        <f t="shared" si="52"/>
        <v>0</v>
      </c>
      <c r="JZ170" s="94">
        <f t="shared" si="52"/>
        <v>0</v>
      </c>
      <c r="KA170" s="94">
        <f t="shared" si="52"/>
        <v>0</v>
      </c>
      <c r="KB170" s="94">
        <f t="shared" si="52"/>
        <v>0</v>
      </c>
      <c r="KC170" s="94">
        <f t="shared" si="52"/>
        <v>0</v>
      </c>
      <c r="KD170" s="94">
        <f t="shared" si="52"/>
        <v>0</v>
      </c>
      <c r="KE170" s="94">
        <f t="shared" si="52"/>
        <v>0</v>
      </c>
      <c r="KF170" s="94">
        <f t="shared" si="52"/>
        <v>0</v>
      </c>
      <c r="KG170" s="94">
        <f t="shared" si="52"/>
        <v>0</v>
      </c>
      <c r="KH170" s="94">
        <f t="shared" si="52"/>
        <v>0</v>
      </c>
      <c r="KI170" s="94">
        <f t="shared" si="52"/>
        <v>0</v>
      </c>
      <c r="KJ170" s="94">
        <f t="shared" si="52"/>
        <v>0</v>
      </c>
      <c r="KK170" s="94">
        <f t="shared" si="52"/>
        <v>0</v>
      </c>
      <c r="KL170" s="94">
        <f t="shared" si="52"/>
        <v>0</v>
      </c>
      <c r="KM170" s="94">
        <f t="shared" si="52"/>
        <v>0</v>
      </c>
      <c r="KN170" s="94">
        <f t="shared" si="52"/>
        <v>0</v>
      </c>
      <c r="KO170" s="94">
        <f t="shared" si="52"/>
        <v>0</v>
      </c>
      <c r="KP170" s="94">
        <f t="shared" si="52"/>
        <v>0</v>
      </c>
      <c r="KQ170" s="94">
        <f t="shared" si="52"/>
        <v>0</v>
      </c>
      <c r="KR170" s="94">
        <f t="shared" si="52"/>
        <v>0</v>
      </c>
      <c r="KS170" s="94">
        <f t="shared" si="52"/>
        <v>0</v>
      </c>
      <c r="KT170" s="94">
        <f t="shared" si="52"/>
        <v>0</v>
      </c>
      <c r="KU170" s="94">
        <f t="shared" si="52"/>
        <v>0</v>
      </c>
      <c r="KV170" s="94">
        <f t="shared" si="52"/>
        <v>0</v>
      </c>
      <c r="KW170" s="94">
        <f t="shared" si="52"/>
        <v>0</v>
      </c>
      <c r="KX170" s="94">
        <f t="shared" si="52"/>
        <v>0</v>
      </c>
      <c r="KY170" s="94">
        <f t="shared" si="52"/>
        <v>0</v>
      </c>
      <c r="KZ170" s="94">
        <f t="shared" si="52"/>
        <v>0</v>
      </c>
      <c r="LA170" s="94">
        <f t="shared" si="52"/>
        <v>0</v>
      </c>
      <c r="LB170" s="94">
        <f t="shared" si="52"/>
        <v>0</v>
      </c>
      <c r="LC170" s="94">
        <f t="shared" si="52"/>
        <v>0</v>
      </c>
      <c r="LD170" s="94">
        <f t="shared" si="52"/>
        <v>0</v>
      </c>
      <c r="LE170" s="94">
        <f t="shared" si="52"/>
        <v>0</v>
      </c>
      <c r="LF170" s="94">
        <f t="shared" si="52"/>
        <v>0</v>
      </c>
      <c r="LG170" s="94">
        <f t="shared" si="52"/>
        <v>0</v>
      </c>
      <c r="LH170" s="94">
        <f t="shared" si="52"/>
        <v>0</v>
      </c>
      <c r="LI170" s="94">
        <f t="shared" si="52"/>
        <v>0</v>
      </c>
      <c r="LJ170" s="94">
        <f t="shared" si="52"/>
        <v>0</v>
      </c>
      <c r="LK170" s="94">
        <f t="shared" si="52"/>
        <v>0</v>
      </c>
      <c r="LL170" s="94">
        <f t="shared" ref="LL170:NK170" si="53">IF(OR($AL3=0,LL$165&gt;$E3,LL$165&lt;EOMONTH($D3,0)),0,IF(((($AJ3*((1+$AN3)^(LL$163-1))/12))-(LL168/$AM3))*$AM3&lt;0,0,((($AJ3*((1+$AN3)^(LL$163-1))/12))-(LL168/$AM3))*$AM3))</f>
        <v>0</v>
      </c>
      <c r="LM170" s="94">
        <f t="shared" si="53"/>
        <v>0</v>
      </c>
      <c r="LN170" s="94">
        <f t="shared" si="53"/>
        <v>0</v>
      </c>
      <c r="LO170" s="94">
        <f t="shared" si="53"/>
        <v>0</v>
      </c>
      <c r="LP170" s="94">
        <f t="shared" si="53"/>
        <v>0</v>
      </c>
      <c r="LQ170" s="94">
        <f t="shared" si="53"/>
        <v>0</v>
      </c>
      <c r="LR170" s="94">
        <f t="shared" si="53"/>
        <v>0</v>
      </c>
      <c r="LS170" s="94">
        <f t="shared" si="53"/>
        <v>0</v>
      </c>
      <c r="LT170" s="94">
        <f t="shared" si="53"/>
        <v>0</v>
      </c>
      <c r="LU170" s="94">
        <f t="shared" si="53"/>
        <v>0</v>
      </c>
      <c r="LV170" s="94">
        <f t="shared" si="53"/>
        <v>0</v>
      </c>
      <c r="LW170" s="94">
        <f t="shared" si="53"/>
        <v>0</v>
      </c>
      <c r="LX170" s="94">
        <f t="shared" si="53"/>
        <v>0</v>
      </c>
      <c r="LY170" s="94">
        <f t="shared" si="53"/>
        <v>0</v>
      </c>
      <c r="LZ170" s="94">
        <f t="shared" si="53"/>
        <v>0</v>
      </c>
      <c r="MA170" s="94">
        <f t="shared" si="53"/>
        <v>0</v>
      </c>
      <c r="MB170" s="94">
        <f t="shared" si="53"/>
        <v>0</v>
      </c>
      <c r="MC170" s="94">
        <f t="shared" si="53"/>
        <v>0</v>
      </c>
      <c r="MD170" s="94">
        <f t="shared" si="53"/>
        <v>0</v>
      </c>
      <c r="ME170" s="94">
        <f t="shared" si="53"/>
        <v>0</v>
      </c>
      <c r="MF170" s="94">
        <f t="shared" si="53"/>
        <v>0</v>
      </c>
      <c r="MG170" s="94">
        <f t="shared" si="53"/>
        <v>0</v>
      </c>
      <c r="MH170" s="94">
        <f t="shared" si="53"/>
        <v>0</v>
      </c>
      <c r="MI170" s="94">
        <f t="shared" si="53"/>
        <v>0</v>
      </c>
      <c r="MJ170" s="94">
        <f t="shared" si="53"/>
        <v>0</v>
      </c>
      <c r="MK170" s="94">
        <f t="shared" si="53"/>
        <v>0</v>
      </c>
      <c r="ML170" s="94">
        <f t="shared" si="53"/>
        <v>0</v>
      </c>
      <c r="MM170" s="94">
        <f t="shared" si="53"/>
        <v>0</v>
      </c>
      <c r="MN170" s="94">
        <f t="shared" si="53"/>
        <v>0</v>
      </c>
      <c r="MO170" s="94">
        <f t="shared" si="53"/>
        <v>0</v>
      </c>
      <c r="MP170" s="94">
        <f t="shared" si="53"/>
        <v>0</v>
      </c>
      <c r="MQ170" s="94">
        <f t="shared" si="53"/>
        <v>0</v>
      </c>
      <c r="MR170" s="94">
        <f t="shared" si="53"/>
        <v>0</v>
      </c>
      <c r="MS170" s="94">
        <f t="shared" si="53"/>
        <v>0</v>
      </c>
      <c r="MT170" s="94">
        <f t="shared" si="53"/>
        <v>0</v>
      </c>
      <c r="MU170" s="94">
        <f t="shared" si="53"/>
        <v>0</v>
      </c>
      <c r="MV170" s="94">
        <f t="shared" si="53"/>
        <v>0</v>
      </c>
      <c r="MW170" s="94">
        <f t="shared" si="53"/>
        <v>0</v>
      </c>
      <c r="MX170" s="94">
        <f t="shared" si="53"/>
        <v>0</v>
      </c>
      <c r="MY170" s="94">
        <f t="shared" si="53"/>
        <v>0</v>
      </c>
      <c r="MZ170" s="94">
        <f t="shared" si="53"/>
        <v>0</v>
      </c>
      <c r="NA170" s="94">
        <f t="shared" si="53"/>
        <v>0</v>
      </c>
      <c r="NB170" s="94">
        <f t="shared" si="53"/>
        <v>0</v>
      </c>
      <c r="NC170" s="94">
        <f t="shared" si="53"/>
        <v>0</v>
      </c>
      <c r="ND170" s="94">
        <f t="shared" si="53"/>
        <v>0</v>
      </c>
      <c r="NE170" s="94">
        <f t="shared" si="53"/>
        <v>0</v>
      </c>
      <c r="NF170" s="94">
        <f t="shared" si="53"/>
        <v>0</v>
      </c>
      <c r="NG170" s="94">
        <f t="shared" si="53"/>
        <v>0</v>
      </c>
      <c r="NH170" s="94">
        <f t="shared" si="53"/>
        <v>0</v>
      </c>
      <c r="NI170" s="94">
        <f t="shared" si="53"/>
        <v>0</v>
      </c>
      <c r="NJ170" s="94">
        <f t="shared" si="53"/>
        <v>0</v>
      </c>
      <c r="NK170" s="97">
        <f t="shared" si="53"/>
        <v>0</v>
      </c>
    </row>
    <row r="171" spans="1:375" x14ac:dyDescent="0.25">
      <c r="A171" s="96">
        <f>SUMIF($D$163:$NK$163,"&lt;="&amp;Summary!$B$3,Leases!D171:NK171)</f>
        <v>0</v>
      </c>
      <c r="B171" s="23" t="s">
        <v>100</v>
      </c>
      <c r="C171" s="45" t="s">
        <v>21</v>
      </c>
      <c r="D171" s="94">
        <f t="shared" ref="D171:BO171" si="54">IF(AND(D$165&gt;=EOMONTH($D3,0),D$165&lt;EOMONTH($D3,$S3)),-D168,0)</f>
        <v>0</v>
      </c>
      <c r="E171" s="94">
        <f t="shared" si="54"/>
        <v>0</v>
      </c>
      <c r="F171" s="94">
        <f t="shared" si="54"/>
        <v>0</v>
      </c>
      <c r="G171" s="94">
        <f t="shared" si="54"/>
        <v>0</v>
      </c>
      <c r="H171" s="94">
        <f t="shared" si="54"/>
        <v>0</v>
      </c>
      <c r="I171" s="94">
        <f t="shared" si="54"/>
        <v>0</v>
      </c>
      <c r="J171" s="94">
        <f t="shared" si="54"/>
        <v>0</v>
      </c>
      <c r="K171" s="94">
        <f t="shared" si="54"/>
        <v>0</v>
      </c>
      <c r="L171" s="94">
        <f t="shared" si="54"/>
        <v>0</v>
      </c>
      <c r="M171" s="94">
        <f t="shared" si="54"/>
        <v>0</v>
      </c>
      <c r="N171" s="94">
        <f t="shared" si="54"/>
        <v>0</v>
      </c>
      <c r="O171" s="94">
        <f t="shared" si="54"/>
        <v>0</v>
      </c>
      <c r="P171" s="94">
        <f t="shared" si="54"/>
        <v>0</v>
      </c>
      <c r="Q171" s="94">
        <f t="shared" si="54"/>
        <v>0</v>
      </c>
      <c r="R171" s="94">
        <f t="shared" si="54"/>
        <v>0</v>
      </c>
      <c r="S171" s="94">
        <f t="shared" si="54"/>
        <v>0</v>
      </c>
      <c r="T171" s="94">
        <f t="shared" si="54"/>
        <v>0</v>
      </c>
      <c r="U171" s="94">
        <f t="shared" si="54"/>
        <v>0</v>
      </c>
      <c r="V171" s="94">
        <f t="shared" si="54"/>
        <v>0</v>
      </c>
      <c r="W171" s="94">
        <f t="shared" si="54"/>
        <v>0</v>
      </c>
      <c r="X171" s="94">
        <f t="shared" si="54"/>
        <v>0</v>
      </c>
      <c r="Y171" s="94">
        <f t="shared" si="54"/>
        <v>0</v>
      </c>
      <c r="Z171" s="94">
        <f t="shared" si="54"/>
        <v>0</v>
      </c>
      <c r="AA171" s="94">
        <f t="shared" si="54"/>
        <v>0</v>
      </c>
      <c r="AB171" s="94">
        <f t="shared" si="54"/>
        <v>0</v>
      </c>
      <c r="AC171" s="94">
        <f t="shared" si="54"/>
        <v>0</v>
      </c>
      <c r="AD171" s="94">
        <f t="shared" si="54"/>
        <v>0</v>
      </c>
      <c r="AE171" s="94">
        <f t="shared" si="54"/>
        <v>0</v>
      </c>
      <c r="AF171" s="94">
        <f t="shared" si="54"/>
        <v>0</v>
      </c>
      <c r="AG171" s="94">
        <f t="shared" si="54"/>
        <v>0</v>
      </c>
      <c r="AH171" s="94">
        <f t="shared" si="54"/>
        <v>0</v>
      </c>
      <c r="AI171" s="94">
        <f t="shared" si="54"/>
        <v>0</v>
      </c>
      <c r="AJ171" s="94">
        <f t="shared" si="54"/>
        <v>0</v>
      </c>
      <c r="AK171" s="94">
        <f t="shared" si="54"/>
        <v>0</v>
      </c>
      <c r="AL171" s="94">
        <f t="shared" si="54"/>
        <v>0</v>
      </c>
      <c r="AM171" s="94">
        <f t="shared" si="54"/>
        <v>0</v>
      </c>
      <c r="AN171" s="94">
        <f t="shared" si="54"/>
        <v>0</v>
      </c>
      <c r="AO171" s="94">
        <f t="shared" si="54"/>
        <v>0</v>
      </c>
      <c r="AP171" s="94">
        <f t="shared" si="54"/>
        <v>0</v>
      </c>
      <c r="AQ171" s="94">
        <f t="shared" si="54"/>
        <v>0</v>
      </c>
      <c r="AR171" s="94">
        <f t="shared" si="54"/>
        <v>0</v>
      </c>
      <c r="AS171" s="94">
        <f t="shared" si="54"/>
        <v>0</v>
      </c>
      <c r="AT171" s="94">
        <f t="shared" si="54"/>
        <v>0</v>
      </c>
      <c r="AU171" s="94">
        <f t="shared" si="54"/>
        <v>0</v>
      </c>
      <c r="AV171" s="94">
        <f t="shared" si="54"/>
        <v>0</v>
      </c>
      <c r="AW171" s="94">
        <f t="shared" si="54"/>
        <v>0</v>
      </c>
      <c r="AX171" s="94">
        <f t="shared" si="54"/>
        <v>0</v>
      </c>
      <c r="AY171" s="94">
        <f t="shared" si="54"/>
        <v>0</v>
      </c>
      <c r="AZ171" s="94">
        <f t="shared" si="54"/>
        <v>0</v>
      </c>
      <c r="BA171" s="94">
        <f t="shared" si="54"/>
        <v>0</v>
      </c>
      <c r="BB171" s="94">
        <f t="shared" si="54"/>
        <v>0</v>
      </c>
      <c r="BC171" s="94">
        <f t="shared" si="54"/>
        <v>0</v>
      </c>
      <c r="BD171" s="94">
        <f t="shared" si="54"/>
        <v>0</v>
      </c>
      <c r="BE171" s="94">
        <f t="shared" si="54"/>
        <v>0</v>
      </c>
      <c r="BF171" s="94">
        <f t="shared" si="54"/>
        <v>0</v>
      </c>
      <c r="BG171" s="94">
        <f t="shared" si="54"/>
        <v>0</v>
      </c>
      <c r="BH171" s="94">
        <f t="shared" si="54"/>
        <v>0</v>
      </c>
      <c r="BI171" s="94">
        <f t="shared" si="54"/>
        <v>0</v>
      </c>
      <c r="BJ171" s="94">
        <f t="shared" si="54"/>
        <v>0</v>
      </c>
      <c r="BK171" s="94">
        <f t="shared" si="54"/>
        <v>0</v>
      </c>
      <c r="BL171" s="94">
        <f t="shared" si="54"/>
        <v>0</v>
      </c>
      <c r="BM171" s="94">
        <f t="shared" si="54"/>
        <v>0</v>
      </c>
      <c r="BN171" s="94">
        <f t="shared" si="54"/>
        <v>0</v>
      </c>
      <c r="BO171" s="94">
        <f t="shared" si="54"/>
        <v>0</v>
      </c>
      <c r="BP171" s="94">
        <f t="shared" ref="BP171:EA171" si="55">IF(AND(BP$165&gt;=EOMONTH($D3,0),BP$165&lt;EOMONTH($D3,$S3)),-BP168,0)</f>
        <v>0</v>
      </c>
      <c r="BQ171" s="94">
        <f t="shared" si="55"/>
        <v>0</v>
      </c>
      <c r="BR171" s="94">
        <f t="shared" si="55"/>
        <v>0</v>
      </c>
      <c r="BS171" s="94">
        <f t="shared" si="55"/>
        <v>0</v>
      </c>
      <c r="BT171" s="94">
        <f t="shared" si="55"/>
        <v>0</v>
      </c>
      <c r="BU171" s="94">
        <f t="shared" si="55"/>
        <v>0</v>
      </c>
      <c r="BV171" s="94">
        <f t="shared" si="55"/>
        <v>0</v>
      </c>
      <c r="BW171" s="94">
        <f t="shared" si="55"/>
        <v>0</v>
      </c>
      <c r="BX171" s="94">
        <f t="shared" si="55"/>
        <v>0</v>
      </c>
      <c r="BY171" s="94">
        <f t="shared" si="55"/>
        <v>0</v>
      </c>
      <c r="BZ171" s="94">
        <f t="shared" si="55"/>
        <v>0</v>
      </c>
      <c r="CA171" s="94">
        <f t="shared" si="55"/>
        <v>0</v>
      </c>
      <c r="CB171" s="94">
        <f t="shared" si="55"/>
        <v>0</v>
      </c>
      <c r="CC171" s="94">
        <f t="shared" si="55"/>
        <v>0</v>
      </c>
      <c r="CD171" s="94">
        <f t="shared" si="55"/>
        <v>0</v>
      </c>
      <c r="CE171" s="94">
        <f t="shared" si="55"/>
        <v>0</v>
      </c>
      <c r="CF171" s="94">
        <f t="shared" si="55"/>
        <v>0</v>
      </c>
      <c r="CG171" s="94">
        <f t="shared" si="55"/>
        <v>0</v>
      </c>
      <c r="CH171" s="94">
        <f t="shared" si="55"/>
        <v>0</v>
      </c>
      <c r="CI171" s="94">
        <f t="shared" si="55"/>
        <v>0</v>
      </c>
      <c r="CJ171" s="94">
        <f t="shared" si="55"/>
        <v>0</v>
      </c>
      <c r="CK171" s="94">
        <f t="shared" si="55"/>
        <v>0</v>
      </c>
      <c r="CL171" s="94">
        <f t="shared" si="55"/>
        <v>0</v>
      </c>
      <c r="CM171" s="94">
        <f t="shared" si="55"/>
        <v>0</v>
      </c>
      <c r="CN171" s="94">
        <f t="shared" si="55"/>
        <v>0</v>
      </c>
      <c r="CO171" s="94">
        <f t="shared" si="55"/>
        <v>0</v>
      </c>
      <c r="CP171" s="94">
        <f t="shared" si="55"/>
        <v>0</v>
      </c>
      <c r="CQ171" s="94">
        <f t="shared" si="55"/>
        <v>0</v>
      </c>
      <c r="CR171" s="94">
        <f t="shared" si="55"/>
        <v>0</v>
      </c>
      <c r="CS171" s="94">
        <f t="shared" si="55"/>
        <v>0</v>
      </c>
      <c r="CT171" s="94">
        <f t="shared" si="55"/>
        <v>0</v>
      </c>
      <c r="CU171" s="94">
        <f t="shared" si="55"/>
        <v>0</v>
      </c>
      <c r="CV171" s="94">
        <f t="shared" si="55"/>
        <v>0</v>
      </c>
      <c r="CW171" s="94">
        <f t="shared" si="55"/>
        <v>0</v>
      </c>
      <c r="CX171" s="94">
        <f t="shared" si="55"/>
        <v>0</v>
      </c>
      <c r="CY171" s="94">
        <f t="shared" si="55"/>
        <v>0</v>
      </c>
      <c r="CZ171" s="94">
        <f t="shared" si="55"/>
        <v>0</v>
      </c>
      <c r="DA171" s="94">
        <f t="shared" si="55"/>
        <v>0</v>
      </c>
      <c r="DB171" s="94">
        <f t="shared" si="55"/>
        <v>0</v>
      </c>
      <c r="DC171" s="94">
        <f t="shared" si="55"/>
        <v>0</v>
      </c>
      <c r="DD171" s="94">
        <f t="shared" si="55"/>
        <v>0</v>
      </c>
      <c r="DE171" s="94">
        <f t="shared" si="55"/>
        <v>0</v>
      </c>
      <c r="DF171" s="94">
        <f t="shared" si="55"/>
        <v>0</v>
      </c>
      <c r="DG171" s="94">
        <f t="shared" si="55"/>
        <v>0</v>
      </c>
      <c r="DH171" s="94">
        <f t="shared" si="55"/>
        <v>0</v>
      </c>
      <c r="DI171" s="94">
        <f t="shared" si="55"/>
        <v>0</v>
      </c>
      <c r="DJ171" s="94">
        <f t="shared" si="55"/>
        <v>0</v>
      </c>
      <c r="DK171" s="94">
        <f t="shared" si="55"/>
        <v>0</v>
      </c>
      <c r="DL171" s="94">
        <f t="shared" si="55"/>
        <v>0</v>
      </c>
      <c r="DM171" s="94">
        <f t="shared" si="55"/>
        <v>0</v>
      </c>
      <c r="DN171" s="94">
        <f t="shared" si="55"/>
        <v>0</v>
      </c>
      <c r="DO171" s="94">
        <f t="shared" si="55"/>
        <v>0</v>
      </c>
      <c r="DP171" s="94">
        <f t="shared" si="55"/>
        <v>0</v>
      </c>
      <c r="DQ171" s="94">
        <f t="shared" si="55"/>
        <v>0</v>
      </c>
      <c r="DR171" s="94">
        <f t="shared" si="55"/>
        <v>0</v>
      </c>
      <c r="DS171" s="94">
        <f t="shared" si="55"/>
        <v>0</v>
      </c>
      <c r="DT171" s="94">
        <f t="shared" si="55"/>
        <v>0</v>
      </c>
      <c r="DU171" s="94">
        <f t="shared" si="55"/>
        <v>0</v>
      </c>
      <c r="DV171" s="94">
        <f t="shared" si="55"/>
        <v>0</v>
      </c>
      <c r="DW171" s="94">
        <f t="shared" si="55"/>
        <v>0</v>
      </c>
      <c r="DX171" s="94">
        <f t="shared" si="55"/>
        <v>0</v>
      </c>
      <c r="DY171" s="94">
        <f t="shared" si="55"/>
        <v>0</v>
      </c>
      <c r="DZ171" s="94">
        <f t="shared" si="55"/>
        <v>0</v>
      </c>
      <c r="EA171" s="94">
        <f t="shared" si="55"/>
        <v>0</v>
      </c>
      <c r="EB171" s="94">
        <f t="shared" ref="EB171:GM171" si="56">IF(AND(EB$165&gt;=EOMONTH($D3,0),EB$165&lt;EOMONTH($D3,$S3)),-EB168,0)</f>
        <v>0</v>
      </c>
      <c r="EC171" s="94">
        <f t="shared" si="56"/>
        <v>0</v>
      </c>
      <c r="ED171" s="94">
        <f t="shared" si="56"/>
        <v>0</v>
      </c>
      <c r="EE171" s="94">
        <f t="shared" si="56"/>
        <v>0</v>
      </c>
      <c r="EF171" s="94">
        <f t="shared" si="56"/>
        <v>0</v>
      </c>
      <c r="EG171" s="94">
        <f t="shared" si="56"/>
        <v>0</v>
      </c>
      <c r="EH171" s="94">
        <f t="shared" si="56"/>
        <v>0</v>
      </c>
      <c r="EI171" s="94">
        <f t="shared" si="56"/>
        <v>0</v>
      </c>
      <c r="EJ171" s="94">
        <f t="shared" si="56"/>
        <v>0</v>
      </c>
      <c r="EK171" s="94">
        <f t="shared" si="56"/>
        <v>0</v>
      </c>
      <c r="EL171" s="94">
        <f t="shared" si="56"/>
        <v>0</v>
      </c>
      <c r="EM171" s="94">
        <f t="shared" si="56"/>
        <v>0</v>
      </c>
      <c r="EN171" s="94">
        <f t="shared" si="56"/>
        <v>0</v>
      </c>
      <c r="EO171" s="94">
        <f t="shared" si="56"/>
        <v>0</v>
      </c>
      <c r="EP171" s="94">
        <f t="shared" si="56"/>
        <v>0</v>
      </c>
      <c r="EQ171" s="94">
        <f t="shared" si="56"/>
        <v>0</v>
      </c>
      <c r="ER171" s="94">
        <f t="shared" si="56"/>
        <v>0</v>
      </c>
      <c r="ES171" s="94">
        <f t="shared" si="56"/>
        <v>0</v>
      </c>
      <c r="ET171" s="94">
        <f t="shared" si="56"/>
        <v>0</v>
      </c>
      <c r="EU171" s="94">
        <f t="shared" si="56"/>
        <v>0</v>
      </c>
      <c r="EV171" s="94">
        <f t="shared" si="56"/>
        <v>0</v>
      </c>
      <c r="EW171" s="94">
        <f t="shared" si="56"/>
        <v>0</v>
      </c>
      <c r="EX171" s="94">
        <f t="shared" si="56"/>
        <v>0</v>
      </c>
      <c r="EY171" s="94">
        <f t="shared" si="56"/>
        <v>0</v>
      </c>
      <c r="EZ171" s="94">
        <f t="shared" si="56"/>
        <v>0</v>
      </c>
      <c r="FA171" s="94">
        <f t="shared" si="56"/>
        <v>0</v>
      </c>
      <c r="FB171" s="94">
        <f t="shared" si="56"/>
        <v>0</v>
      </c>
      <c r="FC171" s="94">
        <f t="shared" si="56"/>
        <v>0</v>
      </c>
      <c r="FD171" s="94">
        <f t="shared" si="56"/>
        <v>0</v>
      </c>
      <c r="FE171" s="94">
        <f t="shared" si="56"/>
        <v>0</v>
      </c>
      <c r="FF171" s="94">
        <f t="shared" si="56"/>
        <v>0</v>
      </c>
      <c r="FG171" s="94">
        <f t="shared" si="56"/>
        <v>0</v>
      </c>
      <c r="FH171" s="94">
        <f t="shared" si="56"/>
        <v>0</v>
      </c>
      <c r="FI171" s="94">
        <f t="shared" si="56"/>
        <v>0</v>
      </c>
      <c r="FJ171" s="94">
        <f t="shared" si="56"/>
        <v>0</v>
      </c>
      <c r="FK171" s="94">
        <f t="shared" si="56"/>
        <v>0</v>
      </c>
      <c r="FL171" s="94">
        <f t="shared" si="56"/>
        <v>0</v>
      </c>
      <c r="FM171" s="94">
        <f t="shared" si="56"/>
        <v>0</v>
      </c>
      <c r="FN171" s="94">
        <f t="shared" si="56"/>
        <v>0</v>
      </c>
      <c r="FO171" s="94">
        <f t="shared" si="56"/>
        <v>0</v>
      </c>
      <c r="FP171" s="94">
        <f t="shared" si="56"/>
        <v>0</v>
      </c>
      <c r="FQ171" s="94">
        <f t="shared" si="56"/>
        <v>0</v>
      </c>
      <c r="FR171" s="94">
        <f t="shared" si="56"/>
        <v>0</v>
      </c>
      <c r="FS171" s="94">
        <f t="shared" si="56"/>
        <v>0</v>
      </c>
      <c r="FT171" s="94">
        <f t="shared" si="56"/>
        <v>0</v>
      </c>
      <c r="FU171" s="94">
        <f t="shared" si="56"/>
        <v>0</v>
      </c>
      <c r="FV171" s="94">
        <f t="shared" si="56"/>
        <v>0</v>
      </c>
      <c r="FW171" s="94">
        <f t="shared" si="56"/>
        <v>0</v>
      </c>
      <c r="FX171" s="94">
        <f t="shared" si="56"/>
        <v>0</v>
      </c>
      <c r="FY171" s="94">
        <f t="shared" si="56"/>
        <v>0</v>
      </c>
      <c r="FZ171" s="94">
        <f t="shared" si="56"/>
        <v>0</v>
      </c>
      <c r="GA171" s="94">
        <f t="shared" si="56"/>
        <v>0</v>
      </c>
      <c r="GB171" s="94">
        <f t="shared" si="56"/>
        <v>0</v>
      </c>
      <c r="GC171" s="94">
        <f t="shared" si="56"/>
        <v>0</v>
      </c>
      <c r="GD171" s="94">
        <f t="shared" si="56"/>
        <v>0</v>
      </c>
      <c r="GE171" s="94">
        <f t="shared" si="56"/>
        <v>0</v>
      </c>
      <c r="GF171" s="94">
        <f t="shared" si="56"/>
        <v>0</v>
      </c>
      <c r="GG171" s="94">
        <f t="shared" si="56"/>
        <v>0</v>
      </c>
      <c r="GH171" s="94">
        <f t="shared" si="56"/>
        <v>0</v>
      </c>
      <c r="GI171" s="94">
        <f t="shared" si="56"/>
        <v>0</v>
      </c>
      <c r="GJ171" s="94">
        <f t="shared" si="56"/>
        <v>0</v>
      </c>
      <c r="GK171" s="94">
        <f t="shared" si="56"/>
        <v>0</v>
      </c>
      <c r="GL171" s="94">
        <f t="shared" si="56"/>
        <v>0</v>
      </c>
      <c r="GM171" s="94">
        <f t="shared" si="56"/>
        <v>0</v>
      </c>
      <c r="GN171" s="94">
        <f t="shared" ref="GN171:IY171" si="57">IF(AND(GN$165&gt;=EOMONTH($D3,0),GN$165&lt;EOMONTH($D3,$S3)),-GN168,0)</f>
        <v>0</v>
      </c>
      <c r="GO171" s="94">
        <f t="shared" si="57"/>
        <v>0</v>
      </c>
      <c r="GP171" s="94">
        <f t="shared" si="57"/>
        <v>0</v>
      </c>
      <c r="GQ171" s="94">
        <f t="shared" si="57"/>
        <v>0</v>
      </c>
      <c r="GR171" s="94">
        <f t="shared" si="57"/>
        <v>0</v>
      </c>
      <c r="GS171" s="94">
        <f t="shared" si="57"/>
        <v>0</v>
      </c>
      <c r="GT171" s="94">
        <f t="shared" si="57"/>
        <v>0</v>
      </c>
      <c r="GU171" s="94">
        <f t="shared" si="57"/>
        <v>0</v>
      </c>
      <c r="GV171" s="94">
        <f t="shared" si="57"/>
        <v>0</v>
      </c>
      <c r="GW171" s="94">
        <f t="shared" si="57"/>
        <v>0</v>
      </c>
      <c r="GX171" s="94">
        <f t="shared" si="57"/>
        <v>0</v>
      </c>
      <c r="GY171" s="94">
        <f t="shared" si="57"/>
        <v>0</v>
      </c>
      <c r="GZ171" s="94">
        <f t="shared" si="57"/>
        <v>0</v>
      </c>
      <c r="HA171" s="94">
        <f t="shared" si="57"/>
        <v>0</v>
      </c>
      <c r="HB171" s="94">
        <f t="shared" si="57"/>
        <v>0</v>
      </c>
      <c r="HC171" s="94">
        <f t="shared" si="57"/>
        <v>0</v>
      </c>
      <c r="HD171" s="94">
        <f t="shared" si="57"/>
        <v>0</v>
      </c>
      <c r="HE171" s="94">
        <f t="shared" si="57"/>
        <v>0</v>
      </c>
      <c r="HF171" s="94">
        <f t="shared" si="57"/>
        <v>0</v>
      </c>
      <c r="HG171" s="94">
        <f t="shared" si="57"/>
        <v>0</v>
      </c>
      <c r="HH171" s="94">
        <f t="shared" si="57"/>
        <v>0</v>
      </c>
      <c r="HI171" s="94">
        <f t="shared" si="57"/>
        <v>0</v>
      </c>
      <c r="HJ171" s="94">
        <f t="shared" si="57"/>
        <v>0</v>
      </c>
      <c r="HK171" s="94">
        <f t="shared" si="57"/>
        <v>0</v>
      </c>
      <c r="HL171" s="94">
        <f t="shared" si="57"/>
        <v>0</v>
      </c>
      <c r="HM171" s="94">
        <f t="shared" si="57"/>
        <v>0</v>
      </c>
      <c r="HN171" s="94">
        <f t="shared" si="57"/>
        <v>0</v>
      </c>
      <c r="HO171" s="94">
        <f t="shared" si="57"/>
        <v>0</v>
      </c>
      <c r="HP171" s="94">
        <f t="shared" si="57"/>
        <v>0</v>
      </c>
      <c r="HQ171" s="94">
        <f t="shared" si="57"/>
        <v>0</v>
      </c>
      <c r="HR171" s="94">
        <f t="shared" si="57"/>
        <v>0</v>
      </c>
      <c r="HS171" s="94">
        <f t="shared" si="57"/>
        <v>0</v>
      </c>
      <c r="HT171" s="94">
        <f t="shared" si="57"/>
        <v>0</v>
      </c>
      <c r="HU171" s="94">
        <f t="shared" si="57"/>
        <v>0</v>
      </c>
      <c r="HV171" s="94">
        <f t="shared" si="57"/>
        <v>0</v>
      </c>
      <c r="HW171" s="94">
        <f t="shared" si="57"/>
        <v>0</v>
      </c>
      <c r="HX171" s="94">
        <f t="shared" si="57"/>
        <v>0</v>
      </c>
      <c r="HY171" s="94">
        <f t="shared" si="57"/>
        <v>0</v>
      </c>
      <c r="HZ171" s="94">
        <f t="shared" si="57"/>
        <v>0</v>
      </c>
      <c r="IA171" s="94">
        <f t="shared" si="57"/>
        <v>0</v>
      </c>
      <c r="IB171" s="94">
        <f t="shared" si="57"/>
        <v>0</v>
      </c>
      <c r="IC171" s="94">
        <f t="shared" si="57"/>
        <v>0</v>
      </c>
      <c r="ID171" s="94">
        <f t="shared" si="57"/>
        <v>0</v>
      </c>
      <c r="IE171" s="94">
        <f t="shared" si="57"/>
        <v>0</v>
      </c>
      <c r="IF171" s="94">
        <f t="shared" si="57"/>
        <v>0</v>
      </c>
      <c r="IG171" s="94">
        <f t="shared" si="57"/>
        <v>0</v>
      </c>
      <c r="IH171" s="94">
        <f t="shared" si="57"/>
        <v>0</v>
      </c>
      <c r="II171" s="94">
        <f t="shared" si="57"/>
        <v>0</v>
      </c>
      <c r="IJ171" s="94">
        <f t="shared" si="57"/>
        <v>0</v>
      </c>
      <c r="IK171" s="94">
        <f t="shared" si="57"/>
        <v>0</v>
      </c>
      <c r="IL171" s="94">
        <f t="shared" si="57"/>
        <v>0</v>
      </c>
      <c r="IM171" s="94">
        <f t="shared" si="57"/>
        <v>0</v>
      </c>
      <c r="IN171" s="94">
        <f t="shared" si="57"/>
        <v>0</v>
      </c>
      <c r="IO171" s="94">
        <f t="shared" si="57"/>
        <v>0</v>
      </c>
      <c r="IP171" s="94">
        <f t="shared" si="57"/>
        <v>0</v>
      </c>
      <c r="IQ171" s="94">
        <f t="shared" si="57"/>
        <v>0</v>
      </c>
      <c r="IR171" s="94">
        <f t="shared" si="57"/>
        <v>0</v>
      </c>
      <c r="IS171" s="94">
        <f t="shared" si="57"/>
        <v>0</v>
      </c>
      <c r="IT171" s="94">
        <f t="shared" si="57"/>
        <v>0</v>
      </c>
      <c r="IU171" s="94">
        <f t="shared" si="57"/>
        <v>0</v>
      </c>
      <c r="IV171" s="94">
        <f t="shared" si="57"/>
        <v>0</v>
      </c>
      <c r="IW171" s="94">
        <f t="shared" si="57"/>
        <v>0</v>
      </c>
      <c r="IX171" s="94">
        <f t="shared" si="57"/>
        <v>0</v>
      </c>
      <c r="IY171" s="94">
        <f t="shared" si="57"/>
        <v>0</v>
      </c>
      <c r="IZ171" s="94">
        <f t="shared" ref="IZ171:LK171" si="58">IF(AND(IZ$165&gt;=EOMONTH($D3,0),IZ$165&lt;EOMONTH($D3,$S3)),-IZ168,0)</f>
        <v>0</v>
      </c>
      <c r="JA171" s="94">
        <f t="shared" si="58"/>
        <v>0</v>
      </c>
      <c r="JB171" s="94">
        <f t="shared" si="58"/>
        <v>0</v>
      </c>
      <c r="JC171" s="94">
        <f t="shared" si="58"/>
        <v>0</v>
      </c>
      <c r="JD171" s="94">
        <f t="shared" si="58"/>
        <v>0</v>
      </c>
      <c r="JE171" s="94">
        <f t="shared" si="58"/>
        <v>0</v>
      </c>
      <c r="JF171" s="94">
        <f t="shared" si="58"/>
        <v>0</v>
      </c>
      <c r="JG171" s="94">
        <f t="shared" si="58"/>
        <v>0</v>
      </c>
      <c r="JH171" s="94">
        <f t="shared" si="58"/>
        <v>0</v>
      </c>
      <c r="JI171" s="94">
        <f t="shared" si="58"/>
        <v>0</v>
      </c>
      <c r="JJ171" s="94">
        <f t="shared" si="58"/>
        <v>0</v>
      </c>
      <c r="JK171" s="94">
        <f t="shared" si="58"/>
        <v>0</v>
      </c>
      <c r="JL171" s="94">
        <f t="shared" si="58"/>
        <v>0</v>
      </c>
      <c r="JM171" s="94">
        <f t="shared" si="58"/>
        <v>0</v>
      </c>
      <c r="JN171" s="94">
        <f t="shared" si="58"/>
        <v>0</v>
      </c>
      <c r="JO171" s="94">
        <f t="shared" si="58"/>
        <v>0</v>
      </c>
      <c r="JP171" s="94">
        <f t="shared" si="58"/>
        <v>0</v>
      </c>
      <c r="JQ171" s="94">
        <f t="shared" si="58"/>
        <v>0</v>
      </c>
      <c r="JR171" s="94">
        <f t="shared" si="58"/>
        <v>0</v>
      </c>
      <c r="JS171" s="94">
        <f t="shared" si="58"/>
        <v>0</v>
      </c>
      <c r="JT171" s="94">
        <f t="shared" si="58"/>
        <v>0</v>
      </c>
      <c r="JU171" s="94">
        <f t="shared" si="58"/>
        <v>0</v>
      </c>
      <c r="JV171" s="94">
        <f t="shared" si="58"/>
        <v>0</v>
      </c>
      <c r="JW171" s="94">
        <f t="shared" si="58"/>
        <v>0</v>
      </c>
      <c r="JX171" s="94">
        <f t="shared" si="58"/>
        <v>0</v>
      </c>
      <c r="JY171" s="94">
        <f t="shared" si="58"/>
        <v>0</v>
      </c>
      <c r="JZ171" s="94">
        <f t="shared" si="58"/>
        <v>0</v>
      </c>
      <c r="KA171" s="94">
        <f t="shared" si="58"/>
        <v>0</v>
      </c>
      <c r="KB171" s="94">
        <f t="shared" si="58"/>
        <v>0</v>
      </c>
      <c r="KC171" s="94">
        <f t="shared" si="58"/>
        <v>0</v>
      </c>
      <c r="KD171" s="94">
        <f t="shared" si="58"/>
        <v>0</v>
      </c>
      <c r="KE171" s="94">
        <f t="shared" si="58"/>
        <v>0</v>
      </c>
      <c r="KF171" s="94">
        <f t="shared" si="58"/>
        <v>0</v>
      </c>
      <c r="KG171" s="94">
        <f t="shared" si="58"/>
        <v>0</v>
      </c>
      <c r="KH171" s="94">
        <f t="shared" si="58"/>
        <v>0</v>
      </c>
      <c r="KI171" s="94">
        <f t="shared" si="58"/>
        <v>0</v>
      </c>
      <c r="KJ171" s="94">
        <f t="shared" si="58"/>
        <v>0</v>
      </c>
      <c r="KK171" s="94">
        <f t="shared" si="58"/>
        <v>0</v>
      </c>
      <c r="KL171" s="94">
        <f t="shared" si="58"/>
        <v>0</v>
      </c>
      <c r="KM171" s="94">
        <f t="shared" si="58"/>
        <v>0</v>
      </c>
      <c r="KN171" s="94">
        <f t="shared" si="58"/>
        <v>0</v>
      </c>
      <c r="KO171" s="94">
        <f t="shared" si="58"/>
        <v>0</v>
      </c>
      <c r="KP171" s="94">
        <f t="shared" si="58"/>
        <v>0</v>
      </c>
      <c r="KQ171" s="94">
        <f t="shared" si="58"/>
        <v>0</v>
      </c>
      <c r="KR171" s="94">
        <f t="shared" si="58"/>
        <v>0</v>
      </c>
      <c r="KS171" s="94">
        <f t="shared" si="58"/>
        <v>0</v>
      </c>
      <c r="KT171" s="94">
        <f t="shared" si="58"/>
        <v>0</v>
      </c>
      <c r="KU171" s="94">
        <f t="shared" si="58"/>
        <v>0</v>
      </c>
      <c r="KV171" s="94">
        <f t="shared" si="58"/>
        <v>0</v>
      </c>
      <c r="KW171" s="94">
        <f t="shared" si="58"/>
        <v>0</v>
      </c>
      <c r="KX171" s="94">
        <f t="shared" si="58"/>
        <v>0</v>
      </c>
      <c r="KY171" s="94">
        <f t="shared" si="58"/>
        <v>0</v>
      </c>
      <c r="KZ171" s="94">
        <f t="shared" si="58"/>
        <v>0</v>
      </c>
      <c r="LA171" s="94">
        <f t="shared" si="58"/>
        <v>0</v>
      </c>
      <c r="LB171" s="94">
        <f t="shared" si="58"/>
        <v>0</v>
      </c>
      <c r="LC171" s="94">
        <f t="shared" si="58"/>
        <v>0</v>
      </c>
      <c r="LD171" s="94">
        <f t="shared" si="58"/>
        <v>0</v>
      </c>
      <c r="LE171" s="94">
        <f t="shared" si="58"/>
        <v>0</v>
      </c>
      <c r="LF171" s="94">
        <f t="shared" si="58"/>
        <v>0</v>
      </c>
      <c r="LG171" s="94">
        <f t="shared" si="58"/>
        <v>0</v>
      </c>
      <c r="LH171" s="94">
        <f t="shared" si="58"/>
        <v>0</v>
      </c>
      <c r="LI171" s="94">
        <f t="shared" si="58"/>
        <v>0</v>
      </c>
      <c r="LJ171" s="94">
        <f t="shared" si="58"/>
        <v>0</v>
      </c>
      <c r="LK171" s="94">
        <f t="shared" si="58"/>
        <v>0</v>
      </c>
      <c r="LL171" s="94">
        <f t="shared" ref="LL171:NK171" si="59">IF(AND(LL$165&gt;=EOMONTH($D3,0),LL$165&lt;EOMONTH($D3,$S3)),-LL168,0)</f>
        <v>0</v>
      </c>
      <c r="LM171" s="94">
        <f t="shared" si="59"/>
        <v>0</v>
      </c>
      <c r="LN171" s="94">
        <f t="shared" si="59"/>
        <v>0</v>
      </c>
      <c r="LO171" s="94">
        <f t="shared" si="59"/>
        <v>0</v>
      </c>
      <c r="LP171" s="94">
        <f t="shared" si="59"/>
        <v>0</v>
      </c>
      <c r="LQ171" s="94">
        <f t="shared" si="59"/>
        <v>0</v>
      </c>
      <c r="LR171" s="94">
        <f t="shared" si="59"/>
        <v>0</v>
      </c>
      <c r="LS171" s="94">
        <f t="shared" si="59"/>
        <v>0</v>
      </c>
      <c r="LT171" s="94">
        <f t="shared" si="59"/>
        <v>0</v>
      </c>
      <c r="LU171" s="94">
        <f t="shared" si="59"/>
        <v>0</v>
      </c>
      <c r="LV171" s="94">
        <f t="shared" si="59"/>
        <v>0</v>
      </c>
      <c r="LW171" s="94">
        <f t="shared" si="59"/>
        <v>0</v>
      </c>
      <c r="LX171" s="94">
        <f t="shared" si="59"/>
        <v>0</v>
      </c>
      <c r="LY171" s="94">
        <f t="shared" si="59"/>
        <v>0</v>
      </c>
      <c r="LZ171" s="94">
        <f t="shared" si="59"/>
        <v>0</v>
      </c>
      <c r="MA171" s="94">
        <f t="shared" si="59"/>
        <v>0</v>
      </c>
      <c r="MB171" s="94">
        <f t="shared" si="59"/>
        <v>0</v>
      </c>
      <c r="MC171" s="94">
        <f t="shared" si="59"/>
        <v>0</v>
      </c>
      <c r="MD171" s="94">
        <f t="shared" si="59"/>
        <v>0</v>
      </c>
      <c r="ME171" s="94">
        <f t="shared" si="59"/>
        <v>0</v>
      </c>
      <c r="MF171" s="94">
        <f t="shared" si="59"/>
        <v>0</v>
      </c>
      <c r="MG171" s="94">
        <f t="shared" si="59"/>
        <v>0</v>
      </c>
      <c r="MH171" s="94">
        <f t="shared" si="59"/>
        <v>0</v>
      </c>
      <c r="MI171" s="94">
        <f t="shared" si="59"/>
        <v>0</v>
      </c>
      <c r="MJ171" s="94">
        <f t="shared" si="59"/>
        <v>0</v>
      </c>
      <c r="MK171" s="94">
        <f t="shared" si="59"/>
        <v>0</v>
      </c>
      <c r="ML171" s="94">
        <f t="shared" si="59"/>
        <v>0</v>
      </c>
      <c r="MM171" s="94">
        <f t="shared" si="59"/>
        <v>0</v>
      </c>
      <c r="MN171" s="94">
        <f t="shared" si="59"/>
        <v>0</v>
      </c>
      <c r="MO171" s="94">
        <f t="shared" si="59"/>
        <v>0</v>
      </c>
      <c r="MP171" s="94">
        <f t="shared" si="59"/>
        <v>0</v>
      </c>
      <c r="MQ171" s="94">
        <f t="shared" si="59"/>
        <v>0</v>
      </c>
      <c r="MR171" s="94">
        <f t="shared" si="59"/>
        <v>0</v>
      </c>
      <c r="MS171" s="94">
        <f t="shared" si="59"/>
        <v>0</v>
      </c>
      <c r="MT171" s="94">
        <f t="shared" si="59"/>
        <v>0</v>
      </c>
      <c r="MU171" s="94">
        <f t="shared" si="59"/>
        <v>0</v>
      </c>
      <c r="MV171" s="94">
        <f t="shared" si="59"/>
        <v>0</v>
      </c>
      <c r="MW171" s="94">
        <f t="shared" si="59"/>
        <v>0</v>
      </c>
      <c r="MX171" s="94">
        <f t="shared" si="59"/>
        <v>0</v>
      </c>
      <c r="MY171" s="94">
        <f t="shared" si="59"/>
        <v>0</v>
      </c>
      <c r="MZ171" s="94">
        <f t="shared" si="59"/>
        <v>0</v>
      </c>
      <c r="NA171" s="94">
        <f t="shared" si="59"/>
        <v>0</v>
      </c>
      <c r="NB171" s="94">
        <f t="shared" si="59"/>
        <v>0</v>
      </c>
      <c r="NC171" s="94">
        <f t="shared" si="59"/>
        <v>0</v>
      </c>
      <c r="ND171" s="94">
        <f t="shared" si="59"/>
        <v>0</v>
      </c>
      <c r="NE171" s="94">
        <f t="shared" si="59"/>
        <v>0</v>
      </c>
      <c r="NF171" s="94">
        <f t="shared" si="59"/>
        <v>0</v>
      </c>
      <c r="NG171" s="94">
        <f t="shared" si="59"/>
        <v>0</v>
      </c>
      <c r="NH171" s="94">
        <f t="shared" si="59"/>
        <v>0</v>
      </c>
      <c r="NI171" s="94">
        <f t="shared" si="59"/>
        <v>0</v>
      </c>
      <c r="NJ171" s="94">
        <f t="shared" si="59"/>
        <v>0</v>
      </c>
      <c r="NK171" s="97">
        <f t="shared" si="59"/>
        <v>0</v>
      </c>
    </row>
    <row r="172" spans="1:375" x14ac:dyDescent="0.25">
      <c r="A172" s="96">
        <f>SUMIF($D$163:$NK$163,"&lt;="&amp;Summary!$B$3,Leases!D172:NK172)</f>
        <v>232603.61842347059</v>
      </c>
      <c r="B172" s="23" t="s">
        <v>98</v>
      </c>
      <c r="C172" s="45" t="s">
        <v>27</v>
      </c>
      <c r="D172" s="94">
        <f t="shared" ref="D172:BO172" si="60">IF(OR(D$165&lt;=EOMONTH($E3,$R3*(1-$O3)),D$165&gt;EOMONTH($E3,$P3*12*(1-$O3)+$Q3*12*$O3+$R3*(1-$O3))),0,FV($W3,ROUNDDOWN(YEARFRAC($D$165,D$165,1),0),,-($U3*(1-$O3)+$V3*$O3)*$B3/12,0))</f>
        <v>0</v>
      </c>
      <c r="E172" s="94">
        <f t="shared" si="60"/>
        <v>0</v>
      </c>
      <c r="F172" s="94">
        <f t="shared" si="60"/>
        <v>0</v>
      </c>
      <c r="G172" s="94">
        <f t="shared" si="60"/>
        <v>0</v>
      </c>
      <c r="H172" s="94">
        <f t="shared" si="60"/>
        <v>0</v>
      </c>
      <c r="I172" s="94">
        <f t="shared" si="60"/>
        <v>0</v>
      </c>
      <c r="J172" s="94">
        <f t="shared" si="60"/>
        <v>0</v>
      </c>
      <c r="K172" s="94">
        <f t="shared" si="60"/>
        <v>0</v>
      </c>
      <c r="L172" s="94">
        <f t="shared" si="60"/>
        <v>0</v>
      </c>
      <c r="M172" s="94">
        <f t="shared" si="60"/>
        <v>0</v>
      </c>
      <c r="N172" s="94">
        <f t="shared" si="60"/>
        <v>0</v>
      </c>
      <c r="O172" s="94">
        <f t="shared" si="60"/>
        <v>0</v>
      </c>
      <c r="P172" s="94">
        <f t="shared" si="60"/>
        <v>0</v>
      </c>
      <c r="Q172" s="94">
        <f t="shared" si="60"/>
        <v>0</v>
      </c>
      <c r="R172" s="94">
        <f t="shared" si="60"/>
        <v>0</v>
      </c>
      <c r="S172" s="94">
        <f t="shared" si="60"/>
        <v>0</v>
      </c>
      <c r="T172" s="94">
        <f t="shared" si="60"/>
        <v>0</v>
      </c>
      <c r="U172" s="94">
        <f t="shared" si="60"/>
        <v>0</v>
      </c>
      <c r="V172" s="94">
        <f t="shared" si="60"/>
        <v>0</v>
      </c>
      <c r="W172" s="94">
        <f t="shared" si="60"/>
        <v>0</v>
      </c>
      <c r="X172" s="94">
        <f t="shared" si="60"/>
        <v>0</v>
      </c>
      <c r="Y172" s="94">
        <f t="shared" si="60"/>
        <v>0</v>
      </c>
      <c r="Z172" s="94">
        <f t="shared" si="60"/>
        <v>0</v>
      </c>
      <c r="AA172" s="94">
        <f t="shared" si="60"/>
        <v>0</v>
      </c>
      <c r="AB172" s="94">
        <f t="shared" si="60"/>
        <v>0</v>
      </c>
      <c r="AC172" s="94">
        <f t="shared" si="60"/>
        <v>0</v>
      </c>
      <c r="AD172" s="94">
        <f t="shared" si="60"/>
        <v>0</v>
      </c>
      <c r="AE172" s="94">
        <f t="shared" si="60"/>
        <v>0</v>
      </c>
      <c r="AF172" s="94">
        <f t="shared" si="60"/>
        <v>0</v>
      </c>
      <c r="AG172" s="94">
        <f t="shared" si="60"/>
        <v>0</v>
      </c>
      <c r="AH172" s="94">
        <f t="shared" si="60"/>
        <v>0</v>
      </c>
      <c r="AI172" s="94">
        <f t="shared" si="60"/>
        <v>0</v>
      </c>
      <c r="AJ172" s="94">
        <f t="shared" si="60"/>
        <v>0</v>
      </c>
      <c r="AK172" s="94">
        <f t="shared" si="60"/>
        <v>0</v>
      </c>
      <c r="AL172" s="94">
        <f t="shared" si="60"/>
        <v>0</v>
      </c>
      <c r="AM172" s="94">
        <f t="shared" si="60"/>
        <v>0</v>
      </c>
      <c r="AN172" s="94">
        <f t="shared" si="60"/>
        <v>0</v>
      </c>
      <c r="AO172" s="94">
        <f t="shared" si="60"/>
        <v>0</v>
      </c>
      <c r="AP172" s="94">
        <f t="shared" si="60"/>
        <v>0</v>
      </c>
      <c r="AQ172" s="94">
        <f t="shared" si="60"/>
        <v>0</v>
      </c>
      <c r="AR172" s="94">
        <f t="shared" si="60"/>
        <v>0</v>
      </c>
      <c r="AS172" s="94">
        <f t="shared" si="60"/>
        <v>0</v>
      </c>
      <c r="AT172" s="94">
        <f t="shared" si="60"/>
        <v>0</v>
      </c>
      <c r="AU172" s="94">
        <f t="shared" si="60"/>
        <v>0</v>
      </c>
      <c r="AV172" s="94">
        <f t="shared" si="60"/>
        <v>0</v>
      </c>
      <c r="AW172" s="94">
        <f t="shared" si="60"/>
        <v>0</v>
      </c>
      <c r="AX172" s="94">
        <f t="shared" si="60"/>
        <v>0</v>
      </c>
      <c r="AY172" s="94">
        <f t="shared" si="60"/>
        <v>0</v>
      </c>
      <c r="AZ172" s="94">
        <f t="shared" si="60"/>
        <v>0</v>
      </c>
      <c r="BA172" s="94">
        <f t="shared" si="60"/>
        <v>0</v>
      </c>
      <c r="BB172" s="94">
        <f t="shared" si="60"/>
        <v>0</v>
      </c>
      <c r="BC172" s="94">
        <f t="shared" si="60"/>
        <v>0</v>
      </c>
      <c r="BD172" s="94">
        <f t="shared" si="60"/>
        <v>3160.8039080833332</v>
      </c>
      <c r="BE172" s="94">
        <f t="shared" si="60"/>
        <v>3160.8039080833332</v>
      </c>
      <c r="BF172" s="94">
        <f t="shared" si="60"/>
        <v>3160.8039080833332</v>
      </c>
      <c r="BG172" s="94">
        <f t="shared" si="60"/>
        <v>3160.8039080833332</v>
      </c>
      <c r="BH172" s="94">
        <f t="shared" si="60"/>
        <v>3160.8039080833332</v>
      </c>
      <c r="BI172" s="94">
        <f t="shared" si="60"/>
        <v>3160.8039080833332</v>
      </c>
      <c r="BJ172" s="94">
        <f t="shared" si="60"/>
        <v>3160.8039080833332</v>
      </c>
      <c r="BK172" s="94">
        <f t="shared" si="60"/>
        <v>3160.8039080833332</v>
      </c>
      <c r="BL172" s="94">
        <f t="shared" si="60"/>
        <v>3255.6280253258333</v>
      </c>
      <c r="BM172" s="94">
        <f t="shared" si="60"/>
        <v>3255.6280253258333</v>
      </c>
      <c r="BN172" s="94">
        <f t="shared" si="60"/>
        <v>3255.6280253258333</v>
      </c>
      <c r="BO172" s="94">
        <f t="shared" si="60"/>
        <v>3255.6280253258333</v>
      </c>
      <c r="BP172" s="94">
        <f t="shared" ref="BP172:EA172" si="61">IF(OR(BP$165&lt;=EOMONTH($E3,$R3*(1-$O3)),BP$165&gt;EOMONTH($E3,$P3*12*(1-$O3)+$Q3*12*$O3+$R3*(1-$O3))),0,FV($W3,ROUNDDOWN(YEARFRAC($D$165,BP$165,1),0),,-($U3*(1-$O3)+$V3*$O3)*$B3/12,0))</f>
        <v>3255.6280253258333</v>
      </c>
      <c r="BQ172" s="94">
        <f t="shared" si="61"/>
        <v>3255.6280253258333</v>
      </c>
      <c r="BR172" s="94">
        <f t="shared" si="61"/>
        <v>3255.6280253258333</v>
      </c>
      <c r="BS172" s="94">
        <f t="shared" si="61"/>
        <v>3255.6280253258333</v>
      </c>
      <c r="BT172" s="94">
        <f t="shared" si="61"/>
        <v>3255.6280253258333</v>
      </c>
      <c r="BU172" s="94">
        <f t="shared" si="61"/>
        <v>3255.6280253258333</v>
      </c>
      <c r="BV172" s="94">
        <f t="shared" si="61"/>
        <v>3255.6280253258333</v>
      </c>
      <c r="BW172" s="94">
        <f t="shared" si="61"/>
        <v>3255.6280253258333</v>
      </c>
      <c r="BX172" s="94">
        <f t="shared" si="61"/>
        <v>3255.6280253258333</v>
      </c>
      <c r="BY172" s="94">
        <f t="shared" si="61"/>
        <v>3353.2968660856081</v>
      </c>
      <c r="BZ172" s="94">
        <f t="shared" si="61"/>
        <v>3353.2968660856081</v>
      </c>
      <c r="CA172" s="94">
        <f t="shared" si="61"/>
        <v>3353.2968660856081</v>
      </c>
      <c r="CB172" s="94">
        <f t="shared" si="61"/>
        <v>3353.2968660856081</v>
      </c>
      <c r="CC172" s="94">
        <f t="shared" si="61"/>
        <v>3353.2968660856081</v>
      </c>
      <c r="CD172" s="94">
        <f t="shared" si="61"/>
        <v>3353.2968660856081</v>
      </c>
      <c r="CE172" s="94">
        <f t="shared" si="61"/>
        <v>3353.2968660856081</v>
      </c>
      <c r="CF172" s="94">
        <f t="shared" si="61"/>
        <v>3353.2968660856081</v>
      </c>
      <c r="CG172" s="94">
        <f t="shared" si="61"/>
        <v>3353.2968660856081</v>
      </c>
      <c r="CH172" s="94">
        <f t="shared" si="61"/>
        <v>3353.2968660856081</v>
      </c>
      <c r="CI172" s="94">
        <f t="shared" si="61"/>
        <v>3353.2968660856081</v>
      </c>
      <c r="CJ172" s="94">
        <f t="shared" si="61"/>
        <v>3453.8957720681769</v>
      </c>
      <c r="CK172" s="94">
        <f t="shared" si="61"/>
        <v>3453.8957720681769</v>
      </c>
      <c r="CL172" s="94">
        <f t="shared" si="61"/>
        <v>3453.8957720681769</v>
      </c>
      <c r="CM172" s="94">
        <f t="shared" si="61"/>
        <v>3453.8957720681769</v>
      </c>
      <c r="CN172" s="94">
        <f t="shared" si="61"/>
        <v>3453.8957720681769</v>
      </c>
      <c r="CO172" s="94">
        <f t="shared" si="61"/>
        <v>3453.8957720681769</v>
      </c>
      <c r="CP172" s="94">
        <f t="shared" si="61"/>
        <v>3453.8957720681769</v>
      </c>
      <c r="CQ172" s="94">
        <f t="shared" si="61"/>
        <v>3453.8957720681769</v>
      </c>
      <c r="CR172" s="94">
        <f t="shared" si="61"/>
        <v>3453.8957720681769</v>
      </c>
      <c r="CS172" s="94">
        <f t="shared" si="61"/>
        <v>3453.8957720681769</v>
      </c>
      <c r="CT172" s="94">
        <f t="shared" si="61"/>
        <v>3453.8957720681769</v>
      </c>
      <c r="CU172" s="94">
        <f t="shared" si="61"/>
        <v>3453.8957720681769</v>
      </c>
      <c r="CV172" s="94">
        <f t="shared" si="61"/>
        <v>3557.5126452302216</v>
      </c>
      <c r="CW172" s="94">
        <f t="shared" si="61"/>
        <v>3557.5126452302216</v>
      </c>
      <c r="CX172" s="94">
        <f t="shared" si="61"/>
        <v>3557.5126452302216</v>
      </c>
      <c r="CY172" s="94">
        <f t="shared" si="61"/>
        <v>3557.5126452302216</v>
      </c>
      <c r="CZ172" s="94">
        <f t="shared" si="61"/>
        <v>3557.5126452302216</v>
      </c>
      <c r="DA172" s="94">
        <f t="shared" si="61"/>
        <v>3557.5126452302216</v>
      </c>
      <c r="DB172" s="94">
        <f t="shared" si="61"/>
        <v>3557.5126452302216</v>
      </c>
      <c r="DC172" s="94">
        <f t="shared" si="61"/>
        <v>3557.5126452302216</v>
      </c>
      <c r="DD172" s="94">
        <f t="shared" si="61"/>
        <v>3557.5126452302216</v>
      </c>
      <c r="DE172" s="94">
        <f t="shared" si="61"/>
        <v>3557.5126452302216</v>
      </c>
      <c r="DF172" s="94">
        <f t="shared" si="61"/>
        <v>3557.5126452302216</v>
      </c>
      <c r="DG172" s="94">
        <f t="shared" si="61"/>
        <v>3557.5126452302216</v>
      </c>
      <c r="DH172" s="94">
        <f t="shared" si="61"/>
        <v>3664.2380245871282</v>
      </c>
      <c r="DI172" s="94">
        <f t="shared" si="61"/>
        <v>3664.2380245871282</v>
      </c>
      <c r="DJ172" s="94">
        <f t="shared" si="61"/>
        <v>3664.2380245871282</v>
      </c>
      <c r="DK172" s="94">
        <f t="shared" si="61"/>
        <v>3664.2380245871282</v>
      </c>
      <c r="DL172" s="94">
        <f t="shared" si="61"/>
        <v>3664.2380245871282</v>
      </c>
      <c r="DM172" s="94">
        <f t="shared" si="61"/>
        <v>3664.2380245871282</v>
      </c>
      <c r="DN172" s="94">
        <f t="shared" si="61"/>
        <v>3664.2380245871282</v>
      </c>
      <c r="DO172" s="94">
        <f t="shared" si="61"/>
        <v>3664.2380245871282</v>
      </c>
      <c r="DP172" s="94">
        <f t="shared" si="61"/>
        <v>3664.2380245871282</v>
      </c>
      <c r="DQ172" s="94">
        <f t="shared" si="61"/>
        <v>3664.2380245871282</v>
      </c>
      <c r="DR172" s="94">
        <f t="shared" si="61"/>
        <v>3664.2380245871282</v>
      </c>
      <c r="DS172" s="94">
        <f t="shared" si="61"/>
        <v>3664.2380245871282</v>
      </c>
      <c r="DT172" s="94">
        <f t="shared" si="61"/>
        <v>3664.2380245871282</v>
      </c>
      <c r="DU172" s="94">
        <f t="shared" si="61"/>
        <v>3774.1651653247422</v>
      </c>
      <c r="DV172" s="94">
        <f t="shared" si="61"/>
        <v>3774.1651653247422</v>
      </c>
      <c r="DW172" s="94">
        <f t="shared" si="61"/>
        <v>3774.1651653247422</v>
      </c>
      <c r="DX172" s="94">
        <f t="shared" si="61"/>
        <v>3774.1651653247422</v>
      </c>
      <c r="DY172" s="94">
        <f t="shared" si="61"/>
        <v>3774.1651653247422</v>
      </c>
      <c r="DZ172" s="94">
        <f t="shared" si="61"/>
        <v>3774.1651653247422</v>
      </c>
      <c r="EA172" s="94">
        <f t="shared" si="61"/>
        <v>3774.1651653247422</v>
      </c>
      <c r="EB172" s="94">
        <f t="shared" ref="EB172:GM172" si="62">IF(OR(EB$165&lt;=EOMONTH($E3,$R3*(1-$O3)),EB$165&gt;EOMONTH($E3,$P3*12*(1-$O3)+$Q3*12*$O3+$R3*(1-$O3))),0,FV($W3,ROUNDDOWN(YEARFRAC($D$165,EB$165,1),0),,-($U3*(1-$O3)+$V3*$O3)*$B3/12,0))</f>
        <v>3774.1651653247422</v>
      </c>
      <c r="EC172" s="94">
        <f t="shared" si="62"/>
        <v>3774.1651653247422</v>
      </c>
      <c r="ED172" s="94">
        <f t="shared" si="62"/>
        <v>3774.1651653247422</v>
      </c>
      <c r="EE172" s="94">
        <f t="shared" si="62"/>
        <v>3774.1651653247422</v>
      </c>
      <c r="EF172" s="94">
        <f t="shared" si="62"/>
        <v>3887.3901202844845</v>
      </c>
      <c r="EG172" s="94">
        <f t="shared" si="62"/>
        <v>3887.3901202844845</v>
      </c>
      <c r="EH172" s="94">
        <f t="shared" si="62"/>
        <v>3887.3901202844845</v>
      </c>
      <c r="EI172" s="94">
        <f t="shared" si="62"/>
        <v>3887.3901202844845</v>
      </c>
      <c r="EJ172" s="94">
        <f t="shared" si="62"/>
        <v>3887.3901202844845</v>
      </c>
      <c r="EK172" s="94">
        <f t="shared" si="62"/>
        <v>3887.3901202844845</v>
      </c>
      <c r="EL172" s="94">
        <f t="shared" si="62"/>
        <v>3887.3901202844845</v>
      </c>
      <c r="EM172" s="94">
        <f t="shared" si="62"/>
        <v>3887.3901202844845</v>
      </c>
      <c r="EN172" s="94">
        <f t="shared" si="62"/>
        <v>3887.3901202844845</v>
      </c>
      <c r="EO172" s="94">
        <f t="shared" si="62"/>
        <v>3887.3901202844845</v>
      </c>
      <c r="EP172" s="94">
        <f t="shared" si="62"/>
        <v>3887.3901202844845</v>
      </c>
      <c r="EQ172" s="94">
        <f t="shared" si="62"/>
        <v>3887.3901202844845</v>
      </c>
      <c r="ER172" s="94">
        <f t="shared" si="62"/>
        <v>4004.0118238930186</v>
      </c>
      <c r="ES172" s="94">
        <f t="shared" si="62"/>
        <v>4004.0118238930186</v>
      </c>
      <c r="ET172" s="94">
        <f t="shared" si="62"/>
        <v>4004.0118238930186</v>
      </c>
      <c r="EU172" s="94">
        <f t="shared" si="62"/>
        <v>4004.0118238930186</v>
      </c>
      <c r="EV172" s="94">
        <f t="shared" si="62"/>
        <v>0</v>
      </c>
      <c r="EW172" s="94">
        <f t="shared" si="62"/>
        <v>0</v>
      </c>
      <c r="EX172" s="94">
        <f t="shared" si="62"/>
        <v>0</v>
      </c>
      <c r="EY172" s="94">
        <f t="shared" si="62"/>
        <v>0</v>
      </c>
      <c r="EZ172" s="94">
        <f t="shared" si="62"/>
        <v>0</v>
      </c>
      <c r="FA172" s="94">
        <f t="shared" si="62"/>
        <v>0</v>
      </c>
      <c r="FB172" s="94">
        <f t="shared" si="62"/>
        <v>0</v>
      </c>
      <c r="FC172" s="94">
        <f t="shared" si="62"/>
        <v>0</v>
      </c>
      <c r="FD172" s="94">
        <f t="shared" si="62"/>
        <v>0</v>
      </c>
      <c r="FE172" s="94">
        <f t="shared" si="62"/>
        <v>0</v>
      </c>
      <c r="FF172" s="94">
        <f t="shared" si="62"/>
        <v>0</v>
      </c>
      <c r="FG172" s="94">
        <f t="shared" si="62"/>
        <v>0</v>
      </c>
      <c r="FH172" s="94">
        <f t="shared" si="62"/>
        <v>0</v>
      </c>
      <c r="FI172" s="94">
        <f t="shared" si="62"/>
        <v>0</v>
      </c>
      <c r="FJ172" s="94">
        <f t="shared" si="62"/>
        <v>0</v>
      </c>
      <c r="FK172" s="94">
        <f t="shared" si="62"/>
        <v>0</v>
      </c>
      <c r="FL172" s="94">
        <f t="shared" si="62"/>
        <v>0</v>
      </c>
      <c r="FM172" s="94">
        <f t="shared" si="62"/>
        <v>0</v>
      </c>
      <c r="FN172" s="94">
        <f t="shared" si="62"/>
        <v>0</v>
      </c>
      <c r="FO172" s="94">
        <f t="shared" si="62"/>
        <v>0</v>
      </c>
      <c r="FP172" s="94">
        <f t="shared" si="62"/>
        <v>0</v>
      </c>
      <c r="FQ172" s="94">
        <f t="shared" si="62"/>
        <v>0</v>
      </c>
      <c r="FR172" s="94">
        <f t="shared" si="62"/>
        <v>0</v>
      </c>
      <c r="FS172" s="94">
        <f t="shared" si="62"/>
        <v>0</v>
      </c>
      <c r="FT172" s="94">
        <f t="shared" si="62"/>
        <v>0</v>
      </c>
      <c r="FU172" s="94">
        <f t="shared" si="62"/>
        <v>0</v>
      </c>
      <c r="FV172" s="94">
        <f t="shared" si="62"/>
        <v>0</v>
      </c>
      <c r="FW172" s="94">
        <f t="shared" si="62"/>
        <v>0</v>
      </c>
      <c r="FX172" s="94">
        <f t="shared" si="62"/>
        <v>0</v>
      </c>
      <c r="FY172" s="94">
        <f t="shared" si="62"/>
        <v>0</v>
      </c>
      <c r="FZ172" s="94">
        <f t="shared" si="62"/>
        <v>0</v>
      </c>
      <c r="GA172" s="94">
        <f t="shared" si="62"/>
        <v>0</v>
      </c>
      <c r="GB172" s="94">
        <f t="shared" si="62"/>
        <v>0</v>
      </c>
      <c r="GC172" s="94">
        <f t="shared" si="62"/>
        <v>0</v>
      </c>
      <c r="GD172" s="94">
        <f t="shared" si="62"/>
        <v>0</v>
      </c>
      <c r="GE172" s="94">
        <f t="shared" si="62"/>
        <v>0</v>
      </c>
      <c r="GF172" s="94">
        <f t="shared" si="62"/>
        <v>0</v>
      </c>
      <c r="GG172" s="94">
        <f t="shared" si="62"/>
        <v>0</v>
      </c>
      <c r="GH172" s="94">
        <f t="shared" si="62"/>
        <v>0</v>
      </c>
      <c r="GI172" s="94">
        <f t="shared" si="62"/>
        <v>0</v>
      </c>
      <c r="GJ172" s="94">
        <f t="shared" si="62"/>
        <v>0</v>
      </c>
      <c r="GK172" s="94">
        <f t="shared" si="62"/>
        <v>0</v>
      </c>
      <c r="GL172" s="94">
        <f t="shared" si="62"/>
        <v>0</v>
      </c>
      <c r="GM172" s="94">
        <f t="shared" si="62"/>
        <v>0</v>
      </c>
      <c r="GN172" s="94">
        <f t="shared" ref="GN172:IY172" si="63">IF(OR(GN$165&lt;=EOMONTH($E3,$R3*(1-$O3)),GN$165&gt;EOMONTH($E3,$P3*12*(1-$O3)+$Q3*12*$O3+$R3*(1-$O3))),0,FV($W3,ROUNDDOWN(YEARFRAC($D$165,GN$165,1),0),,-($U3*(1-$O3)+$V3*$O3)*$B3/12,0))</f>
        <v>0</v>
      </c>
      <c r="GO172" s="94">
        <f t="shared" si="63"/>
        <v>0</v>
      </c>
      <c r="GP172" s="94">
        <f t="shared" si="63"/>
        <v>0</v>
      </c>
      <c r="GQ172" s="94">
        <f t="shared" si="63"/>
        <v>0</v>
      </c>
      <c r="GR172" s="94">
        <f t="shared" si="63"/>
        <v>0</v>
      </c>
      <c r="GS172" s="94">
        <f t="shared" si="63"/>
        <v>0</v>
      </c>
      <c r="GT172" s="94">
        <f t="shared" si="63"/>
        <v>0</v>
      </c>
      <c r="GU172" s="94">
        <f t="shared" si="63"/>
        <v>0</v>
      </c>
      <c r="GV172" s="94">
        <f t="shared" si="63"/>
        <v>0</v>
      </c>
      <c r="GW172" s="94">
        <f t="shared" si="63"/>
        <v>0</v>
      </c>
      <c r="GX172" s="94">
        <f t="shared" si="63"/>
        <v>0</v>
      </c>
      <c r="GY172" s="94">
        <f t="shared" si="63"/>
        <v>0</v>
      </c>
      <c r="GZ172" s="94">
        <f t="shared" si="63"/>
        <v>0</v>
      </c>
      <c r="HA172" s="94">
        <f t="shared" si="63"/>
        <v>0</v>
      </c>
      <c r="HB172" s="94">
        <f t="shared" si="63"/>
        <v>0</v>
      </c>
      <c r="HC172" s="94">
        <f t="shared" si="63"/>
        <v>0</v>
      </c>
      <c r="HD172" s="94">
        <f t="shared" si="63"/>
        <v>0</v>
      </c>
      <c r="HE172" s="94">
        <f t="shared" si="63"/>
        <v>0</v>
      </c>
      <c r="HF172" s="94">
        <f t="shared" si="63"/>
        <v>0</v>
      </c>
      <c r="HG172" s="94">
        <f t="shared" si="63"/>
        <v>0</v>
      </c>
      <c r="HH172" s="94">
        <f t="shared" si="63"/>
        <v>0</v>
      </c>
      <c r="HI172" s="94">
        <f t="shared" si="63"/>
        <v>0</v>
      </c>
      <c r="HJ172" s="94">
        <f t="shared" si="63"/>
        <v>0</v>
      </c>
      <c r="HK172" s="94">
        <f t="shared" si="63"/>
        <v>0</v>
      </c>
      <c r="HL172" s="94">
        <f t="shared" si="63"/>
        <v>0</v>
      </c>
      <c r="HM172" s="94">
        <f t="shared" si="63"/>
        <v>0</v>
      </c>
      <c r="HN172" s="94">
        <f t="shared" si="63"/>
        <v>0</v>
      </c>
      <c r="HO172" s="94">
        <f t="shared" si="63"/>
        <v>0</v>
      </c>
      <c r="HP172" s="94">
        <f t="shared" si="63"/>
        <v>0</v>
      </c>
      <c r="HQ172" s="94">
        <f t="shared" si="63"/>
        <v>0</v>
      </c>
      <c r="HR172" s="94">
        <f t="shared" si="63"/>
        <v>0</v>
      </c>
      <c r="HS172" s="94">
        <f t="shared" si="63"/>
        <v>0</v>
      </c>
      <c r="HT172" s="94">
        <f t="shared" si="63"/>
        <v>0</v>
      </c>
      <c r="HU172" s="94">
        <f t="shared" si="63"/>
        <v>0</v>
      </c>
      <c r="HV172" s="94">
        <f t="shared" si="63"/>
        <v>0</v>
      </c>
      <c r="HW172" s="94">
        <f t="shared" si="63"/>
        <v>0</v>
      </c>
      <c r="HX172" s="94">
        <f t="shared" si="63"/>
        <v>0</v>
      </c>
      <c r="HY172" s="94">
        <f t="shared" si="63"/>
        <v>0</v>
      </c>
      <c r="HZ172" s="94">
        <f t="shared" si="63"/>
        <v>0</v>
      </c>
      <c r="IA172" s="94">
        <f t="shared" si="63"/>
        <v>0</v>
      </c>
      <c r="IB172" s="94">
        <f t="shared" si="63"/>
        <v>0</v>
      </c>
      <c r="IC172" s="94">
        <f t="shared" si="63"/>
        <v>0</v>
      </c>
      <c r="ID172" s="94">
        <f t="shared" si="63"/>
        <v>0</v>
      </c>
      <c r="IE172" s="94">
        <f t="shared" si="63"/>
        <v>0</v>
      </c>
      <c r="IF172" s="94">
        <f t="shared" si="63"/>
        <v>0</v>
      </c>
      <c r="IG172" s="94">
        <f t="shared" si="63"/>
        <v>0</v>
      </c>
      <c r="IH172" s="94">
        <f t="shared" si="63"/>
        <v>0</v>
      </c>
      <c r="II172" s="94">
        <f t="shared" si="63"/>
        <v>0</v>
      </c>
      <c r="IJ172" s="94">
        <f t="shared" si="63"/>
        <v>0</v>
      </c>
      <c r="IK172" s="94">
        <f t="shared" si="63"/>
        <v>0</v>
      </c>
      <c r="IL172" s="94">
        <f t="shared" si="63"/>
        <v>0</v>
      </c>
      <c r="IM172" s="94">
        <f t="shared" si="63"/>
        <v>0</v>
      </c>
      <c r="IN172" s="94">
        <f t="shared" si="63"/>
        <v>0</v>
      </c>
      <c r="IO172" s="94">
        <f t="shared" si="63"/>
        <v>0</v>
      </c>
      <c r="IP172" s="94">
        <f t="shared" si="63"/>
        <v>0</v>
      </c>
      <c r="IQ172" s="94">
        <f t="shared" si="63"/>
        <v>0</v>
      </c>
      <c r="IR172" s="94">
        <f t="shared" si="63"/>
        <v>0</v>
      </c>
      <c r="IS172" s="94">
        <f t="shared" si="63"/>
        <v>0</v>
      </c>
      <c r="IT172" s="94">
        <f t="shared" si="63"/>
        <v>0</v>
      </c>
      <c r="IU172" s="94">
        <f t="shared" si="63"/>
        <v>0</v>
      </c>
      <c r="IV172" s="94">
        <f t="shared" si="63"/>
        <v>0</v>
      </c>
      <c r="IW172" s="94">
        <f t="shared" si="63"/>
        <v>0</v>
      </c>
      <c r="IX172" s="94">
        <f t="shared" si="63"/>
        <v>0</v>
      </c>
      <c r="IY172" s="94">
        <f t="shared" si="63"/>
        <v>0</v>
      </c>
      <c r="IZ172" s="94">
        <f t="shared" ref="IZ172:LK172" si="64">IF(OR(IZ$165&lt;=EOMONTH($E3,$R3*(1-$O3)),IZ$165&gt;EOMONTH($E3,$P3*12*(1-$O3)+$Q3*12*$O3+$R3*(1-$O3))),0,FV($W3,ROUNDDOWN(YEARFRAC($D$165,IZ$165,1),0),,-($U3*(1-$O3)+$V3*$O3)*$B3/12,0))</f>
        <v>0</v>
      </c>
      <c r="JA172" s="94">
        <f t="shared" si="64"/>
        <v>0</v>
      </c>
      <c r="JB172" s="94">
        <f t="shared" si="64"/>
        <v>0</v>
      </c>
      <c r="JC172" s="94">
        <f t="shared" si="64"/>
        <v>0</v>
      </c>
      <c r="JD172" s="94">
        <f t="shared" si="64"/>
        <v>0</v>
      </c>
      <c r="JE172" s="94">
        <f t="shared" si="64"/>
        <v>0</v>
      </c>
      <c r="JF172" s="94">
        <f t="shared" si="64"/>
        <v>0</v>
      </c>
      <c r="JG172" s="94">
        <f t="shared" si="64"/>
        <v>0</v>
      </c>
      <c r="JH172" s="94">
        <f t="shared" si="64"/>
        <v>0</v>
      </c>
      <c r="JI172" s="94">
        <f t="shared" si="64"/>
        <v>0</v>
      </c>
      <c r="JJ172" s="94">
        <f t="shared" si="64"/>
        <v>0</v>
      </c>
      <c r="JK172" s="94">
        <f t="shared" si="64"/>
        <v>0</v>
      </c>
      <c r="JL172" s="94">
        <f t="shared" si="64"/>
        <v>0</v>
      </c>
      <c r="JM172" s="94">
        <f t="shared" si="64"/>
        <v>0</v>
      </c>
      <c r="JN172" s="94">
        <f t="shared" si="64"/>
        <v>0</v>
      </c>
      <c r="JO172" s="94">
        <f t="shared" si="64"/>
        <v>0</v>
      </c>
      <c r="JP172" s="94">
        <f t="shared" si="64"/>
        <v>0</v>
      </c>
      <c r="JQ172" s="94">
        <f t="shared" si="64"/>
        <v>0</v>
      </c>
      <c r="JR172" s="94">
        <f t="shared" si="64"/>
        <v>0</v>
      </c>
      <c r="JS172" s="94">
        <f t="shared" si="64"/>
        <v>0</v>
      </c>
      <c r="JT172" s="94">
        <f t="shared" si="64"/>
        <v>0</v>
      </c>
      <c r="JU172" s="94">
        <f t="shared" si="64"/>
        <v>0</v>
      </c>
      <c r="JV172" s="94">
        <f t="shared" si="64"/>
        <v>0</v>
      </c>
      <c r="JW172" s="94">
        <f t="shared" si="64"/>
        <v>0</v>
      </c>
      <c r="JX172" s="94">
        <f t="shared" si="64"/>
        <v>0</v>
      </c>
      <c r="JY172" s="94">
        <f t="shared" si="64"/>
        <v>0</v>
      </c>
      <c r="JZ172" s="94">
        <f t="shared" si="64"/>
        <v>0</v>
      </c>
      <c r="KA172" s="94">
        <f t="shared" si="64"/>
        <v>0</v>
      </c>
      <c r="KB172" s="94">
        <f t="shared" si="64"/>
        <v>0</v>
      </c>
      <c r="KC172" s="94">
        <f t="shared" si="64"/>
        <v>0</v>
      </c>
      <c r="KD172" s="94">
        <f t="shared" si="64"/>
        <v>0</v>
      </c>
      <c r="KE172" s="94">
        <f t="shared" si="64"/>
        <v>0</v>
      </c>
      <c r="KF172" s="94">
        <f t="shared" si="64"/>
        <v>0</v>
      </c>
      <c r="KG172" s="94">
        <f t="shared" si="64"/>
        <v>0</v>
      </c>
      <c r="KH172" s="94">
        <f t="shared" si="64"/>
        <v>0</v>
      </c>
      <c r="KI172" s="94">
        <f t="shared" si="64"/>
        <v>0</v>
      </c>
      <c r="KJ172" s="94">
        <f t="shared" si="64"/>
        <v>0</v>
      </c>
      <c r="KK172" s="94">
        <f t="shared" si="64"/>
        <v>0</v>
      </c>
      <c r="KL172" s="94">
        <f t="shared" si="64"/>
        <v>0</v>
      </c>
      <c r="KM172" s="94">
        <f t="shared" si="64"/>
        <v>0</v>
      </c>
      <c r="KN172" s="94">
        <f t="shared" si="64"/>
        <v>0</v>
      </c>
      <c r="KO172" s="94">
        <f t="shared" si="64"/>
        <v>0</v>
      </c>
      <c r="KP172" s="94">
        <f t="shared" si="64"/>
        <v>0</v>
      </c>
      <c r="KQ172" s="94">
        <f t="shared" si="64"/>
        <v>0</v>
      </c>
      <c r="KR172" s="94">
        <f t="shared" si="64"/>
        <v>0</v>
      </c>
      <c r="KS172" s="94">
        <f t="shared" si="64"/>
        <v>0</v>
      </c>
      <c r="KT172" s="94">
        <f t="shared" si="64"/>
        <v>0</v>
      </c>
      <c r="KU172" s="94">
        <f t="shared" si="64"/>
        <v>0</v>
      </c>
      <c r="KV172" s="94">
        <f t="shared" si="64"/>
        <v>0</v>
      </c>
      <c r="KW172" s="94">
        <f t="shared" si="64"/>
        <v>0</v>
      </c>
      <c r="KX172" s="94">
        <f t="shared" si="64"/>
        <v>0</v>
      </c>
      <c r="KY172" s="94">
        <f t="shared" si="64"/>
        <v>0</v>
      </c>
      <c r="KZ172" s="94">
        <f t="shared" si="64"/>
        <v>0</v>
      </c>
      <c r="LA172" s="94">
        <f t="shared" si="64"/>
        <v>0</v>
      </c>
      <c r="LB172" s="94">
        <f t="shared" si="64"/>
        <v>0</v>
      </c>
      <c r="LC172" s="94">
        <f t="shared" si="64"/>
        <v>0</v>
      </c>
      <c r="LD172" s="94">
        <f t="shared" si="64"/>
        <v>0</v>
      </c>
      <c r="LE172" s="94">
        <f t="shared" si="64"/>
        <v>0</v>
      </c>
      <c r="LF172" s="94">
        <f t="shared" si="64"/>
        <v>0</v>
      </c>
      <c r="LG172" s="94">
        <f t="shared" si="64"/>
        <v>0</v>
      </c>
      <c r="LH172" s="94">
        <f t="shared" si="64"/>
        <v>0</v>
      </c>
      <c r="LI172" s="94">
        <f t="shared" si="64"/>
        <v>0</v>
      </c>
      <c r="LJ172" s="94">
        <f t="shared" si="64"/>
        <v>0</v>
      </c>
      <c r="LK172" s="94">
        <f t="shared" si="64"/>
        <v>0</v>
      </c>
      <c r="LL172" s="94">
        <f t="shared" ref="LL172:NK172" si="65">IF(OR(LL$165&lt;=EOMONTH($E3,$R3*(1-$O3)),LL$165&gt;EOMONTH($E3,$P3*12*(1-$O3)+$Q3*12*$O3+$R3*(1-$O3))),0,FV($W3,ROUNDDOWN(YEARFRAC($D$165,LL$165,1),0),,-($U3*(1-$O3)+$V3*$O3)*$B3/12,0))</f>
        <v>0</v>
      </c>
      <c r="LM172" s="94">
        <f t="shared" si="65"/>
        <v>0</v>
      </c>
      <c r="LN172" s="94">
        <f t="shared" si="65"/>
        <v>0</v>
      </c>
      <c r="LO172" s="94">
        <f t="shared" si="65"/>
        <v>0</v>
      </c>
      <c r="LP172" s="94">
        <f t="shared" si="65"/>
        <v>0</v>
      </c>
      <c r="LQ172" s="94">
        <f t="shared" si="65"/>
        <v>0</v>
      </c>
      <c r="LR172" s="94">
        <f t="shared" si="65"/>
        <v>0</v>
      </c>
      <c r="LS172" s="94">
        <f t="shared" si="65"/>
        <v>0</v>
      </c>
      <c r="LT172" s="94">
        <f t="shared" si="65"/>
        <v>0</v>
      </c>
      <c r="LU172" s="94">
        <f t="shared" si="65"/>
        <v>0</v>
      </c>
      <c r="LV172" s="94">
        <f t="shared" si="65"/>
        <v>0</v>
      </c>
      <c r="LW172" s="94">
        <f t="shared" si="65"/>
        <v>0</v>
      </c>
      <c r="LX172" s="94">
        <f t="shared" si="65"/>
        <v>0</v>
      </c>
      <c r="LY172" s="94">
        <f t="shared" si="65"/>
        <v>0</v>
      </c>
      <c r="LZ172" s="94">
        <f t="shared" si="65"/>
        <v>0</v>
      </c>
      <c r="MA172" s="94">
        <f t="shared" si="65"/>
        <v>0</v>
      </c>
      <c r="MB172" s="94">
        <f t="shared" si="65"/>
        <v>0</v>
      </c>
      <c r="MC172" s="94">
        <f t="shared" si="65"/>
        <v>0</v>
      </c>
      <c r="MD172" s="94">
        <f t="shared" si="65"/>
        <v>0</v>
      </c>
      <c r="ME172" s="94">
        <f t="shared" si="65"/>
        <v>0</v>
      </c>
      <c r="MF172" s="94">
        <f t="shared" si="65"/>
        <v>0</v>
      </c>
      <c r="MG172" s="94">
        <f t="shared" si="65"/>
        <v>0</v>
      </c>
      <c r="MH172" s="94">
        <f t="shared" si="65"/>
        <v>0</v>
      </c>
      <c r="MI172" s="94">
        <f t="shared" si="65"/>
        <v>0</v>
      </c>
      <c r="MJ172" s="94">
        <f t="shared" si="65"/>
        <v>0</v>
      </c>
      <c r="MK172" s="94">
        <f t="shared" si="65"/>
        <v>0</v>
      </c>
      <c r="ML172" s="94">
        <f t="shared" si="65"/>
        <v>0</v>
      </c>
      <c r="MM172" s="94">
        <f t="shared" si="65"/>
        <v>0</v>
      </c>
      <c r="MN172" s="94">
        <f t="shared" si="65"/>
        <v>0</v>
      </c>
      <c r="MO172" s="94">
        <f t="shared" si="65"/>
        <v>0</v>
      </c>
      <c r="MP172" s="94">
        <f t="shared" si="65"/>
        <v>0</v>
      </c>
      <c r="MQ172" s="94">
        <f t="shared" si="65"/>
        <v>0</v>
      </c>
      <c r="MR172" s="94">
        <f t="shared" si="65"/>
        <v>0</v>
      </c>
      <c r="MS172" s="94">
        <f t="shared" si="65"/>
        <v>0</v>
      </c>
      <c r="MT172" s="94">
        <f t="shared" si="65"/>
        <v>0</v>
      </c>
      <c r="MU172" s="94">
        <f t="shared" si="65"/>
        <v>0</v>
      </c>
      <c r="MV172" s="94">
        <f t="shared" si="65"/>
        <v>0</v>
      </c>
      <c r="MW172" s="94">
        <f t="shared" si="65"/>
        <v>0</v>
      </c>
      <c r="MX172" s="94">
        <f t="shared" si="65"/>
        <v>0</v>
      </c>
      <c r="MY172" s="94">
        <f t="shared" si="65"/>
        <v>0</v>
      </c>
      <c r="MZ172" s="94">
        <f t="shared" si="65"/>
        <v>0</v>
      </c>
      <c r="NA172" s="94">
        <f t="shared" si="65"/>
        <v>0</v>
      </c>
      <c r="NB172" s="94">
        <f t="shared" si="65"/>
        <v>0</v>
      </c>
      <c r="NC172" s="94">
        <f t="shared" si="65"/>
        <v>0</v>
      </c>
      <c r="ND172" s="94">
        <f t="shared" si="65"/>
        <v>0</v>
      </c>
      <c r="NE172" s="94">
        <f t="shared" si="65"/>
        <v>0</v>
      </c>
      <c r="NF172" s="94">
        <f t="shared" si="65"/>
        <v>0</v>
      </c>
      <c r="NG172" s="94">
        <f t="shared" si="65"/>
        <v>0</v>
      </c>
      <c r="NH172" s="94">
        <f t="shared" si="65"/>
        <v>0</v>
      </c>
      <c r="NI172" s="94">
        <f t="shared" si="65"/>
        <v>0</v>
      </c>
      <c r="NJ172" s="94">
        <f t="shared" si="65"/>
        <v>0</v>
      </c>
      <c r="NK172" s="97">
        <f t="shared" si="65"/>
        <v>0</v>
      </c>
    </row>
    <row r="173" spans="1:375" x14ac:dyDescent="0.25">
      <c r="A173" s="96">
        <f>SUMIF($D$163:$NK$163,"&lt;="&amp;Summary!$B$3,Leases!D173:NK173)</f>
        <v>-12643.215632333333</v>
      </c>
      <c r="B173" s="23" t="s">
        <v>100</v>
      </c>
      <c r="C173" s="45" t="s">
        <v>28</v>
      </c>
      <c r="D173" s="94">
        <f t="shared" ref="D173:BO173" si="66">IF(AND(D$165&gt;EOMONTH($E3,$R3*(1-$O3)),D$165&lt;=EOMONTH($E3,$R3*(1-$O3)+$S3*(1-$O3)+$T3*$O3)),-D172,0)</f>
        <v>0</v>
      </c>
      <c r="E173" s="94">
        <f t="shared" si="66"/>
        <v>0</v>
      </c>
      <c r="F173" s="94">
        <f t="shared" si="66"/>
        <v>0</v>
      </c>
      <c r="G173" s="94">
        <f t="shared" si="66"/>
        <v>0</v>
      </c>
      <c r="H173" s="94">
        <f t="shared" si="66"/>
        <v>0</v>
      </c>
      <c r="I173" s="94">
        <f t="shared" si="66"/>
        <v>0</v>
      </c>
      <c r="J173" s="94">
        <f t="shared" si="66"/>
        <v>0</v>
      </c>
      <c r="K173" s="94">
        <f t="shared" si="66"/>
        <v>0</v>
      </c>
      <c r="L173" s="94">
        <f t="shared" si="66"/>
        <v>0</v>
      </c>
      <c r="M173" s="94">
        <f t="shared" si="66"/>
        <v>0</v>
      </c>
      <c r="N173" s="94">
        <f t="shared" si="66"/>
        <v>0</v>
      </c>
      <c r="O173" s="94">
        <f t="shared" si="66"/>
        <v>0</v>
      </c>
      <c r="P173" s="94">
        <f t="shared" si="66"/>
        <v>0</v>
      </c>
      <c r="Q173" s="94">
        <f t="shared" si="66"/>
        <v>0</v>
      </c>
      <c r="R173" s="94">
        <f t="shared" si="66"/>
        <v>0</v>
      </c>
      <c r="S173" s="94">
        <f t="shared" si="66"/>
        <v>0</v>
      </c>
      <c r="T173" s="94">
        <f t="shared" si="66"/>
        <v>0</v>
      </c>
      <c r="U173" s="94">
        <f t="shared" si="66"/>
        <v>0</v>
      </c>
      <c r="V173" s="94">
        <f t="shared" si="66"/>
        <v>0</v>
      </c>
      <c r="W173" s="94">
        <f t="shared" si="66"/>
        <v>0</v>
      </c>
      <c r="X173" s="94">
        <f t="shared" si="66"/>
        <v>0</v>
      </c>
      <c r="Y173" s="94">
        <f t="shared" si="66"/>
        <v>0</v>
      </c>
      <c r="Z173" s="94">
        <f t="shared" si="66"/>
        <v>0</v>
      </c>
      <c r="AA173" s="94">
        <f t="shared" si="66"/>
        <v>0</v>
      </c>
      <c r="AB173" s="94">
        <f t="shared" si="66"/>
        <v>0</v>
      </c>
      <c r="AC173" s="94">
        <f t="shared" si="66"/>
        <v>0</v>
      </c>
      <c r="AD173" s="94">
        <f t="shared" si="66"/>
        <v>0</v>
      </c>
      <c r="AE173" s="94">
        <f t="shared" si="66"/>
        <v>0</v>
      </c>
      <c r="AF173" s="94">
        <f t="shared" si="66"/>
        <v>0</v>
      </c>
      <c r="AG173" s="94">
        <f t="shared" si="66"/>
        <v>0</v>
      </c>
      <c r="AH173" s="94">
        <f t="shared" si="66"/>
        <v>0</v>
      </c>
      <c r="AI173" s="94">
        <f t="shared" si="66"/>
        <v>0</v>
      </c>
      <c r="AJ173" s="94">
        <f t="shared" si="66"/>
        <v>0</v>
      </c>
      <c r="AK173" s="94">
        <f t="shared" si="66"/>
        <v>0</v>
      </c>
      <c r="AL173" s="94">
        <f t="shared" si="66"/>
        <v>0</v>
      </c>
      <c r="AM173" s="94">
        <f t="shared" si="66"/>
        <v>0</v>
      </c>
      <c r="AN173" s="94">
        <f t="shared" si="66"/>
        <v>0</v>
      </c>
      <c r="AO173" s="94">
        <f t="shared" si="66"/>
        <v>0</v>
      </c>
      <c r="AP173" s="94">
        <f t="shared" si="66"/>
        <v>0</v>
      </c>
      <c r="AQ173" s="94">
        <f t="shared" si="66"/>
        <v>0</v>
      </c>
      <c r="AR173" s="94">
        <f t="shared" si="66"/>
        <v>0</v>
      </c>
      <c r="AS173" s="94">
        <f t="shared" si="66"/>
        <v>0</v>
      </c>
      <c r="AT173" s="94">
        <f t="shared" si="66"/>
        <v>0</v>
      </c>
      <c r="AU173" s="94">
        <f t="shared" si="66"/>
        <v>0</v>
      </c>
      <c r="AV173" s="94">
        <f t="shared" si="66"/>
        <v>0</v>
      </c>
      <c r="AW173" s="94">
        <f t="shared" si="66"/>
        <v>0</v>
      </c>
      <c r="AX173" s="94">
        <f t="shared" si="66"/>
        <v>0</v>
      </c>
      <c r="AY173" s="94">
        <f t="shared" si="66"/>
        <v>0</v>
      </c>
      <c r="AZ173" s="94">
        <f t="shared" si="66"/>
        <v>0</v>
      </c>
      <c r="BA173" s="94">
        <f t="shared" si="66"/>
        <v>0</v>
      </c>
      <c r="BB173" s="94">
        <f t="shared" si="66"/>
        <v>0</v>
      </c>
      <c r="BC173" s="94">
        <f t="shared" si="66"/>
        <v>0</v>
      </c>
      <c r="BD173" s="94">
        <f t="shared" si="66"/>
        <v>-3160.8039080833332</v>
      </c>
      <c r="BE173" s="94">
        <f t="shared" si="66"/>
        <v>-3160.8039080833332</v>
      </c>
      <c r="BF173" s="94">
        <f t="shared" si="66"/>
        <v>-3160.8039080833332</v>
      </c>
      <c r="BG173" s="94">
        <f t="shared" si="66"/>
        <v>-3160.8039080833332</v>
      </c>
      <c r="BH173" s="94">
        <f t="shared" si="66"/>
        <v>0</v>
      </c>
      <c r="BI173" s="94">
        <f t="shared" si="66"/>
        <v>0</v>
      </c>
      <c r="BJ173" s="94">
        <f t="shared" si="66"/>
        <v>0</v>
      </c>
      <c r="BK173" s="94">
        <f t="shared" si="66"/>
        <v>0</v>
      </c>
      <c r="BL173" s="94">
        <f t="shared" si="66"/>
        <v>0</v>
      </c>
      <c r="BM173" s="94">
        <f t="shared" si="66"/>
        <v>0</v>
      </c>
      <c r="BN173" s="94">
        <f t="shared" si="66"/>
        <v>0</v>
      </c>
      <c r="BO173" s="94">
        <f t="shared" si="66"/>
        <v>0</v>
      </c>
      <c r="BP173" s="94">
        <f t="shared" ref="BP173:EA173" si="67">IF(AND(BP$165&gt;EOMONTH($E3,$R3*(1-$O3)),BP$165&lt;=EOMONTH($E3,$R3*(1-$O3)+$S3*(1-$O3)+$T3*$O3)),-BP172,0)</f>
        <v>0</v>
      </c>
      <c r="BQ173" s="94">
        <f t="shared" si="67"/>
        <v>0</v>
      </c>
      <c r="BR173" s="94">
        <f t="shared" si="67"/>
        <v>0</v>
      </c>
      <c r="BS173" s="94">
        <f t="shared" si="67"/>
        <v>0</v>
      </c>
      <c r="BT173" s="94">
        <f t="shared" si="67"/>
        <v>0</v>
      </c>
      <c r="BU173" s="94">
        <f t="shared" si="67"/>
        <v>0</v>
      </c>
      <c r="BV173" s="94">
        <f t="shared" si="67"/>
        <v>0</v>
      </c>
      <c r="BW173" s="94">
        <f t="shared" si="67"/>
        <v>0</v>
      </c>
      <c r="BX173" s="94">
        <f t="shared" si="67"/>
        <v>0</v>
      </c>
      <c r="BY173" s="94">
        <f t="shared" si="67"/>
        <v>0</v>
      </c>
      <c r="BZ173" s="94">
        <f t="shared" si="67"/>
        <v>0</v>
      </c>
      <c r="CA173" s="94">
        <f t="shared" si="67"/>
        <v>0</v>
      </c>
      <c r="CB173" s="94">
        <f t="shared" si="67"/>
        <v>0</v>
      </c>
      <c r="CC173" s="94">
        <f t="shared" si="67"/>
        <v>0</v>
      </c>
      <c r="CD173" s="94">
        <f t="shared" si="67"/>
        <v>0</v>
      </c>
      <c r="CE173" s="94">
        <f t="shared" si="67"/>
        <v>0</v>
      </c>
      <c r="CF173" s="94">
        <f t="shared" si="67"/>
        <v>0</v>
      </c>
      <c r="CG173" s="94">
        <f t="shared" si="67"/>
        <v>0</v>
      </c>
      <c r="CH173" s="94">
        <f t="shared" si="67"/>
        <v>0</v>
      </c>
      <c r="CI173" s="94">
        <f t="shared" si="67"/>
        <v>0</v>
      </c>
      <c r="CJ173" s="94">
        <f t="shared" si="67"/>
        <v>0</v>
      </c>
      <c r="CK173" s="94">
        <f t="shared" si="67"/>
        <v>0</v>
      </c>
      <c r="CL173" s="94">
        <f t="shared" si="67"/>
        <v>0</v>
      </c>
      <c r="CM173" s="94">
        <f t="shared" si="67"/>
        <v>0</v>
      </c>
      <c r="CN173" s="94">
        <f t="shared" si="67"/>
        <v>0</v>
      </c>
      <c r="CO173" s="94">
        <f t="shared" si="67"/>
        <v>0</v>
      </c>
      <c r="CP173" s="94">
        <f t="shared" si="67"/>
        <v>0</v>
      </c>
      <c r="CQ173" s="94">
        <f t="shared" si="67"/>
        <v>0</v>
      </c>
      <c r="CR173" s="94">
        <f t="shared" si="67"/>
        <v>0</v>
      </c>
      <c r="CS173" s="94">
        <f t="shared" si="67"/>
        <v>0</v>
      </c>
      <c r="CT173" s="94">
        <f t="shared" si="67"/>
        <v>0</v>
      </c>
      <c r="CU173" s="94">
        <f t="shared" si="67"/>
        <v>0</v>
      </c>
      <c r="CV173" s="94">
        <f t="shared" si="67"/>
        <v>0</v>
      </c>
      <c r="CW173" s="94">
        <f t="shared" si="67"/>
        <v>0</v>
      </c>
      <c r="CX173" s="94">
        <f t="shared" si="67"/>
        <v>0</v>
      </c>
      <c r="CY173" s="94">
        <f t="shared" si="67"/>
        <v>0</v>
      </c>
      <c r="CZ173" s="94">
        <f t="shared" si="67"/>
        <v>0</v>
      </c>
      <c r="DA173" s="94">
        <f t="shared" si="67"/>
        <v>0</v>
      </c>
      <c r="DB173" s="94">
        <f t="shared" si="67"/>
        <v>0</v>
      </c>
      <c r="DC173" s="94">
        <f t="shared" si="67"/>
        <v>0</v>
      </c>
      <c r="DD173" s="94">
        <f t="shared" si="67"/>
        <v>0</v>
      </c>
      <c r="DE173" s="94">
        <f t="shared" si="67"/>
        <v>0</v>
      </c>
      <c r="DF173" s="94">
        <f t="shared" si="67"/>
        <v>0</v>
      </c>
      <c r="DG173" s="94">
        <f t="shared" si="67"/>
        <v>0</v>
      </c>
      <c r="DH173" s="94">
        <f t="shared" si="67"/>
        <v>0</v>
      </c>
      <c r="DI173" s="94">
        <f t="shared" si="67"/>
        <v>0</v>
      </c>
      <c r="DJ173" s="94">
        <f t="shared" si="67"/>
        <v>0</v>
      </c>
      <c r="DK173" s="94">
        <f t="shared" si="67"/>
        <v>0</v>
      </c>
      <c r="DL173" s="94">
        <f t="shared" si="67"/>
        <v>0</v>
      </c>
      <c r="DM173" s="94">
        <f t="shared" si="67"/>
        <v>0</v>
      </c>
      <c r="DN173" s="94">
        <f t="shared" si="67"/>
        <v>0</v>
      </c>
      <c r="DO173" s="94">
        <f t="shared" si="67"/>
        <v>0</v>
      </c>
      <c r="DP173" s="94">
        <f t="shared" si="67"/>
        <v>0</v>
      </c>
      <c r="DQ173" s="94">
        <f t="shared" si="67"/>
        <v>0</v>
      </c>
      <c r="DR173" s="94">
        <f t="shared" si="67"/>
        <v>0</v>
      </c>
      <c r="DS173" s="94">
        <f t="shared" si="67"/>
        <v>0</v>
      </c>
      <c r="DT173" s="94">
        <f t="shared" si="67"/>
        <v>0</v>
      </c>
      <c r="DU173" s="94">
        <f t="shared" si="67"/>
        <v>0</v>
      </c>
      <c r="DV173" s="94">
        <f t="shared" si="67"/>
        <v>0</v>
      </c>
      <c r="DW173" s="94">
        <f t="shared" si="67"/>
        <v>0</v>
      </c>
      <c r="DX173" s="94">
        <f t="shared" si="67"/>
        <v>0</v>
      </c>
      <c r="DY173" s="94">
        <f t="shared" si="67"/>
        <v>0</v>
      </c>
      <c r="DZ173" s="94">
        <f t="shared" si="67"/>
        <v>0</v>
      </c>
      <c r="EA173" s="94">
        <f t="shared" si="67"/>
        <v>0</v>
      </c>
      <c r="EB173" s="94">
        <f t="shared" ref="EB173:GM173" si="68">IF(AND(EB$165&gt;EOMONTH($E3,$R3*(1-$O3)),EB$165&lt;=EOMONTH($E3,$R3*(1-$O3)+$S3*(1-$O3)+$T3*$O3)),-EB172,0)</f>
        <v>0</v>
      </c>
      <c r="EC173" s="94">
        <f t="shared" si="68"/>
        <v>0</v>
      </c>
      <c r="ED173" s="94">
        <f t="shared" si="68"/>
        <v>0</v>
      </c>
      <c r="EE173" s="94">
        <f t="shared" si="68"/>
        <v>0</v>
      </c>
      <c r="EF173" s="94">
        <f t="shared" si="68"/>
        <v>0</v>
      </c>
      <c r="EG173" s="94">
        <f t="shared" si="68"/>
        <v>0</v>
      </c>
      <c r="EH173" s="94">
        <f t="shared" si="68"/>
        <v>0</v>
      </c>
      <c r="EI173" s="94">
        <f t="shared" si="68"/>
        <v>0</v>
      </c>
      <c r="EJ173" s="94">
        <f t="shared" si="68"/>
        <v>0</v>
      </c>
      <c r="EK173" s="94">
        <f t="shared" si="68"/>
        <v>0</v>
      </c>
      <c r="EL173" s="94">
        <f t="shared" si="68"/>
        <v>0</v>
      </c>
      <c r="EM173" s="94">
        <f t="shared" si="68"/>
        <v>0</v>
      </c>
      <c r="EN173" s="94">
        <f t="shared" si="68"/>
        <v>0</v>
      </c>
      <c r="EO173" s="94">
        <f t="shared" si="68"/>
        <v>0</v>
      </c>
      <c r="EP173" s="94">
        <f t="shared" si="68"/>
        <v>0</v>
      </c>
      <c r="EQ173" s="94">
        <f t="shared" si="68"/>
        <v>0</v>
      </c>
      <c r="ER173" s="94">
        <f t="shared" si="68"/>
        <v>0</v>
      </c>
      <c r="ES173" s="94">
        <f t="shared" si="68"/>
        <v>0</v>
      </c>
      <c r="ET173" s="94">
        <f t="shared" si="68"/>
        <v>0</v>
      </c>
      <c r="EU173" s="94">
        <f t="shared" si="68"/>
        <v>0</v>
      </c>
      <c r="EV173" s="94">
        <f t="shared" si="68"/>
        <v>0</v>
      </c>
      <c r="EW173" s="94">
        <f t="shared" si="68"/>
        <v>0</v>
      </c>
      <c r="EX173" s="94">
        <f t="shared" si="68"/>
        <v>0</v>
      </c>
      <c r="EY173" s="94">
        <f t="shared" si="68"/>
        <v>0</v>
      </c>
      <c r="EZ173" s="94">
        <f t="shared" si="68"/>
        <v>0</v>
      </c>
      <c r="FA173" s="94">
        <f t="shared" si="68"/>
        <v>0</v>
      </c>
      <c r="FB173" s="94">
        <f t="shared" si="68"/>
        <v>0</v>
      </c>
      <c r="FC173" s="94">
        <f t="shared" si="68"/>
        <v>0</v>
      </c>
      <c r="FD173" s="94">
        <f t="shared" si="68"/>
        <v>0</v>
      </c>
      <c r="FE173" s="94">
        <f t="shared" si="68"/>
        <v>0</v>
      </c>
      <c r="FF173" s="94">
        <f t="shared" si="68"/>
        <v>0</v>
      </c>
      <c r="FG173" s="94">
        <f t="shared" si="68"/>
        <v>0</v>
      </c>
      <c r="FH173" s="94">
        <f t="shared" si="68"/>
        <v>0</v>
      </c>
      <c r="FI173" s="94">
        <f t="shared" si="68"/>
        <v>0</v>
      </c>
      <c r="FJ173" s="94">
        <f t="shared" si="68"/>
        <v>0</v>
      </c>
      <c r="FK173" s="94">
        <f t="shared" si="68"/>
        <v>0</v>
      </c>
      <c r="FL173" s="94">
        <f t="shared" si="68"/>
        <v>0</v>
      </c>
      <c r="FM173" s="94">
        <f t="shared" si="68"/>
        <v>0</v>
      </c>
      <c r="FN173" s="94">
        <f t="shared" si="68"/>
        <v>0</v>
      </c>
      <c r="FO173" s="94">
        <f t="shared" si="68"/>
        <v>0</v>
      </c>
      <c r="FP173" s="94">
        <f t="shared" si="68"/>
        <v>0</v>
      </c>
      <c r="FQ173" s="94">
        <f t="shared" si="68"/>
        <v>0</v>
      </c>
      <c r="FR173" s="94">
        <f t="shared" si="68"/>
        <v>0</v>
      </c>
      <c r="FS173" s="94">
        <f t="shared" si="68"/>
        <v>0</v>
      </c>
      <c r="FT173" s="94">
        <f t="shared" si="68"/>
        <v>0</v>
      </c>
      <c r="FU173" s="94">
        <f t="shared" si="68"/>
        <v>0</v>
      </c>
      <c r="FV173" s="94">
        <f t="shared" si="68"/>
        <v>0</v>
      </c>
      <c r="FW173" s="94">
        <f t="shared" si="68"/>
        <v>0</v>
      </c>
      <c r="FX173" s="94">
        <f t="shared" si="68"/>
        <v>0</v>
      </c>
      <c r="FY173" s="94">
        <f t="shared" si="68"/>
        <v>0</v>
      </c>
      <c r="FZ173" s="94">
        <f t="shared" si="68"/>
        <v>0</v>
      </c>
      <c r="GA173" s="94">
        <f t="shared" si="68"/>
        <v>0</v>
      </c>
      <c r="GB173" s="94">
        <f t="shared" si="68"/>
        <v>0</v>
      </c>
      <c r="GC173" s="94">
        <f t="shared" si="68"/>
        <v>0</v>
      </c>
      <c r="GD173" s="94">
        <f t="shared" si="68"/>
        <v>0</v>
      </c>
      <c r="GE173" s="94">
        <f t="shared" si="68"/>
        <v>0</v>
      </c>
      <c r="GF173" s="94">
        <f t="shared" si="68"/>
        <v>0</v>
      </c>
      <c r="GG173" s="94">
        <f t="shared" si="68"/>
        <v>0</v>
      </c>
      <c r="GH173" s="94">
        <f t="shared" si="68"/>
        <v>0</v>
      </c>
      <c r="GI173" s="94">
        <f t="shared" si="68"/>
        <v>0</v>
      </c>
      <c r="GJ173" s="94">
        <f t="shared" si="68"/>
        <v>0</v>
      </c>
      <c r="GK173" s="94">
        <f t="shared" si="68"/>
        <v>0</v>
      </c>
      <c r="GL173" s="94">
        <f t="shared" si="68"/>
        <v>0</v>
      </c>
      <c r="GM173" s="94">
        <f t="shared" si="68"/>
        <v>0</v>
      </c>
      <c r="GN173" s="94">
        <f t="shared" ref="GN173:IY173" si="69">IF(AND(GN$165&gt;EOMONTH($E3,$R3*(1-$O3)),GN$165&lt;=EOMONTH($E3,$R3*(1-$O3)+$S3*(1-$O3)+$T3*$O3)),-GN172,0)</f>
        <v>0</v>
      </c>
      <c r="GO173" s="94">
        <f t="shared" si="69"/>
        <v>0</v>
      </c>
      <c r="GP173" s="94">
        <f t="shared" si="69"/>
        <v>0</v>
      </c>
      <c r="GQ173" s="94">
        <f t="shared" si="69"/>
        <v>0</v>
      </c>
      <c r="GR173" s="94">
        <f t="shared" si="69"/>
        <v>0</v>
      </c>
      <c r="GS173" s="94">
        <f t="shared" si="69"/>
        <v>0</v>
      </c>
      <c r="GT173" s="94">
        <f t="shared" si="69"/>
        <v>0</v>
      </c>
      <c r="GU173" s="94">
        <f t="shared" si="69"/>
        <v>0</v>
      </c>
      <c r="GV173" s="94">
        <f t="shared" si="69"/>
        <v>0</v>
      </c>
      <c r="GW173" s="94">
        <f t="shared" si="69"/>
        <v>0</v>
      </c>
      <c r="GX173" s="94">
        <f t="shared" si="69"/>
        <v>0</v>
      </c>
      <c r="GY173" s="94">
        <f t="shared" si="69"/>
        <v>0</v>
      </c>
      <c r="GZ173" s="94">
        <f t="shared" si="69"/>
        <v>0</v>
      </c>
      <c r="HA173" s="94">
        <f t="shared" si="69"/>
        <v>0</v>
      </c>
      <c r="HB173" s="94">
        <f t="shared" si="69"/>
        <v>0</v>
      </c>
      <c r="HC173" s="94">
        <f t="shared" si="69"/>
        <v>0</v>
      </c>
      <c r="HD173" s="94">
        <f t="shared" si="69"/>
        <v>0</v>
      </c>
      <c r="HE173" s="94">
        <f t="shared" si="69"/>
        <v>0</v>
      </c>
      <c r="HF173" s="94">
        <f t="shared" si="69"/>
        <v>0</v>
      </c>
      <c r="HG173" s="94">
        <f t="shared" si="69"/>
        <v>0</v>
      </c>
      <c r="HH173" s="94">
        <f t="shared" si="69"/>
        <v>0</v>
      </c>
      <c r="HI173" s="94">
        <f t="shared" si="69"/>
        <v>0</v>
      </c>
      <c r="HJ173" s="94">
        <f t="shared" si="69"/>
        <v>0</v>
      </c>
      <c r="HK173" s="94">
        <f t="shared" si="69"/>
        <v>0</v>
      </c>
      <c r="HL173" s="94">
        <f t="shared" si="69"/>
        <v>0</v>
      </c>
      <c r="HM173" s="94">
        <f t="shared" si="69"/>
        <v>0</v>
      </c>
      <c r="HN173" s="94">
        <f t="shared" si="69"/>
        <v>0</v>
      </c>
      <c r="HO173" s="94">
        <f t="shared" si="69"/>
        <v>0</v>
      </c>
      <c r="HP173" s="94">
        <f t="shared" si="69"/>
        <v>0</v>
      </c>
      <c r="HQ173" s="94">
        <f t="shared" si="69"/>
        <v>0</v>
      </c>
      <c r="HR173" s="94">
        <f t="shared" si="69"/>
        <v>0</v>
      </c>
      <c r="HS173" s="94">
        <f t="shared" si="69"/>
        <v>0</v>
      </c>
      <c r="HT173" s="94">
        <f t="shared" si="69"/>
        <v>0</v>
      </c>
      <c r="HU173" s="94">
        <f t="shared" si="69"/>
        <v>0</v>
      </c>
      <c r="HV173" s="94">
        <f t="shared" si="69"/>
        <v>0</v>
      </c>
      <c r="HW173" s="94">
        <f t="shared" si="69"/>
        <v>0</v>
      </c>
      <c r="HX173" s="94">
        <f t="shared" si="69"/>
        <v>0</v>
      </c>
      <c r="HY173" s="94">
        <f t="shared" si="69"/>
        <v>0</v>
      </c>
      <c r="HZ173" s="94">
        <f t="shared" si="69"/>
        <v>0</v>
      </c>
      <c r="IA173" s="94">
        <f t="shared" si="69"/>
        <v>0</v>
      </c>
      <c r="IB173" s="94">
        <f t="shared" si="69"/>
        <v>0</v>
      </c>
      <c r="IC173" s="94">
        <f t="shared" si="69"/>
        <v>0</v>
      </c>
      <c r="ID173" s="94">
        <f t="shared" si="69"/>
        <v>0</v>
      </c>
      <c r="IE173" s="94">
        <f t="shared" si="69"/>
        <v>0</v>
      </c>
      <c r="IF173" s="94">
        <f t="shared" si="69"/>
        <v>0</v>
      </c>
      <c r="IG173" s="94">
        <f t="shared" si="69"/>
        <v>0</v>
      </c>
      <c r="IH173" s="94">
        <f t="shared" si="69"/>
        <v>0</v>
      </c>
      <c r="II173" s="94">
        <f t="shared" si="69"/>
        <v>0</v>
      </c>
      <c r="IJ173" s="94">
        <f t="shared" si="69"/>
        <v>0</v>
      </c>
      <c r="IK173" s="94">
        <f t="shared" si="69"/>
        <v>0</v>
      </c>
      <c r="IL173" s="94">
        <f t="shared" si="69"/>
        <v>0</v>
      </c>
      <c r="IM173" s="94">
        <f t="shared" si="69"/>
        <v>0</v>
      </c>
      <c r="IN173" s="94">
        <f t="shared" si="69"/>
        <v>0</v>
      </c>
      <c r="IO173" s="94">
        <f t="shared" si="69"/>
        <v>0</v>
      </c>
      <c r="IP173" s="94">
        <f t="shared" si="69"/>
        <v>0</v>
      </c>
      <c r="IQ173" s="94">
        <f t="shared" si="69"/>
        <v>0</v>
      </c>
      <c r="IR173" s="94">
        <f t="shared" si="69"/>
        <v>0</v>
      </c>
      <c r="IS173" s="94">
        <f t="shared" si="69"/>
        <v>0</v>
      </c>
      <c r="IT173" s="94">
        <f t="shared" si="69"/>
        <v>0</v>
      </c>
      <c r="IU173" s="94">
        <f t="shared" si="69"/>
        <v>0</v>
      </c>
      <c r="IV173" s="94">
        <f t="shared" si="69"/>
        <v>0</v>
      </c>
      <c r="IW173" s="94">
        <f t="shared" si="69"/>
        <v>0</v>
      </c>
      <c r="IX173" s="94">
        <f t="shared" si="69"/>
        <v>0</v>
      </c>
      <c r="IY173" s="94">
        <f t="shared" si="69"/>
        <v>0</v>
      </c>
      <c r="IZ173" s="94">
        <f t="shared" ref="IZ173:LK173" si="70">IF(AND(IZ$165&gt;EOMONTH($E3,$R3*(1-$O3)),IZ$165&lt;=EOMONTH($E3,$R3*(1-$O3)+$S3*(1-$O3)+$T3*$O3)),-IZ172,0)</f>
        <v>0</v>
      </c>
      <c r="JA173" s="94">
        <f t="shared" si="70"/>
        <v>0</v>
      </c>
      <c r="JB173" s="94">
        <f t="shared" si="70"/>
        <v>0</v>
      </c>
      <c r="JC173" s="94">
        <f t="shared" si="70"/>
        <v>0</v>
      </c>
      <c r="JD173" s="94">
        <f t="shared" si="70"/>
        <v>0</v>
      </c>
      <c r="JE173" s="94">
        <f t="shared" si="70"/>
        <v>0</v>
      </c>
      <c r="JF173" s="94">
        <f t="shared" si="70"/>
        <v>0</v>
      </c>
      <c r="JG173" s="94">
        <f t="shared" si="70"/>
        <v>0</v>
      </c>
      <c r="JH173" s="94">
        <f t="shared" si="70"/>
        <v>0</v>
      </c>
      <c r="JI173" s="94">
        <f t="shared" si="70"/>
        <v>0</v>
      </c>
      <c r="JJ173" s="94">
        <f t="shared" si="70"/>
        <v>0</v>
      </c>
      <c r="JK173" s="94">
        <f t="shared" si="70"/>
        <v>0</v>
      </c>
      <c r="JL173" s="94">
        <f t="shared" si="70"/>
        <v>0</v>
      </c>
      <c r="JM173" s="94">
        <f t="shared" si="70"/>
        <v>0</v>
      </c>
      <c r="JN173" s="94">
        <f t="shared" si="70"/>
        <v>0</v>
      </c>
      <c r="JO173" s="94">
        <f t="shared" si="70"/>
        <v>0</v>
      </c>
      <c r="JP173" s="94">
        <f t="shared" si="70"/>
        <v>0</v>
      </c>
      <c r="JQ173" s="94">
        <f t="shared" si="70"/>
        <v>0</v>
      </c>
      <c r="JR173" s="94">
        <f t="shared" si="70"/>
        <v>0</v>
      </c>
      <c r="JS173" s="94">
        <f t="shared" si="70"/>
        <v>0</v>
      </c>
      <c r="JT173" s="94">
        <f t="shared" si="70"/>
        <v>0</v>
      </c>
      <c r="JU173" s="94">
        <f t="shared" si="70"/>
        <v>0</v>
      </c>
      <c r="JV173" s="94">
        <f t="shared" si="70"/>
        <v>0</v>
      </c>
      <c r="JW173" s="94">
        <f t="shared" si="70"/>
        <v>0</v>
      </c>
      <c r="JX173" s="94">
        <f t="shared" si="70"/>
        <v>0</v>
      </c>
      <c r="JY173" s="94">
        <f t="shared" si="70"/>
        <v>0</v>
      </c>
      <c r="JZ173" s="94">
        <f t="shared" si="70"/>
        <v>0</v>
      </c>
      <c r="KA173" s="94">
        <f t="shared" si="70"/>
        <v>0</v>
      </c>
      <c r="KB173" s="94">
        <f t="shared" si="70"/>
        <v>0</v>
      </c>
      <c r="KC173" s="94">
        <f t="shared" si="70"/>
        <v>0</v>
      </c>
      <c r="KD173" s="94">
        <f t="shared" si="70"/>
        <v>0</v>
      </c>
      <c r="KE173" s="94">
        <f t="shared" si="70"/>
        <v>0</v>
      </c>
      <c r="KF173" s="94">
        <f t="shared" si="70"/>
        <v>0</v>
      </c>
      <c r="KG173" s="94">
        <f t="shared" si="70"/>
        <v>0</v>
      </c>
      <c r="KH173" s="94">
        <f t="shared" si="70"/>
        <v>0</v>
      </c>
      <c r="KI173" s="94">
        <f t="shared" si="70"/>
        <v>0</v>
      </c>
      <c r="KJ173" s="94">
        <f t="shared" si="70"/>
        <v>0</v>
      </c>
      <c r="KK173" s="94">
        <f t="shared" si="70"/>
        <v>0</v>
      </c>
      <c r="KL173" s="94">
        <f t="shared" si="70"/>
        <v>0</v>
      </c>
      <c r="KM173" s="94">
        <f t="shared" si="70"/>
        <v>0</v>
      </c>
      <c r="KN173" s="94">
        <f t="shared" si="70"/>
        <v>0</v>
      </c>
      <c r="KO173" s="94">
        <f t="shared" si="70"/>
        <v>0</v>
      </c>
      <c r="KP173" s="94">
        <f t="shared" si="70"/>
        <v>0</v>
      </c>
      <c r="KQ173" s="94">
        <f t="shared" si="70"/>
        <v>0</v>
      </c>
      <c r="KR173" s="94">
        <f t="shared" si="70"/>
        <v>0</v>
      </c>
      <c r="KS173" s="94">
        <f t="shared" si="70"/>
        <v>0</v>
      </c>
      <c r="KT173" s="94">
        <f t="shared" si="70"/>
        <v>0</v>
      </c>
      <c r="KU173" s="94">
        <f t="shared" si="70"/>
        <v>0</v>
      </c>
      <c r="KV173" s="94">
        <f t="shared" si="70"/>
        <v>0</v>
      </c>
      <c r="KW173" s="94">
        <f t="shared" si="70"/>
        <v>0</v>
      </c>
      <c r="KX173" s="94">
        <f t="shared" si="70"/>
        <v>0</v>
      </c>
      <c r="KY173" s="94">
        <f t="shared" si="70"/>
        <v>0</v>
      </c>
      <c r="KZ173" s="94">
        <f t="shared" si="70"/>
        <v>0</v>
      </c>
      <c r="LA173" s="94">
        <f t="shared" si="70"/>
        <v>0</v>
      </c>
      <c r="LB173" s="94">
        <f t="shared" si="70"/>
        <v>0</v>
      </c>
      <c r="LC173" s="94">
        <f t="shared" si="70"/>
        <v>0</v>
      </c>
      <c r="LD173" s="94">
        <f t="shared" si="70"/>
        <v>0</v>
      </c>
      <c r="LE173" s="94">
        <f t="shared" si="70"/>
        <v>0</v>
      </c>
      <c r="LF173" s="94">
        <f t="shared" si="70"/>
        <v>0</v>
      </c>
      <c r="LG173" s="94">
        <f t="shared" si="70"/>
        <v>0</v>
      </c>
      <c r="LH173" s="94">
        <f t="shared" si="70"/>
        <v>0</v>
      </c>
      <c r="LI173" s="94">
        <f t="shared" si="70"/>
        <v>0</v>
      </c>
      <c r="LJ173" s="94">
        <f t="shared" si="70"/>
        <v>0</v>
      </c>
      <c r="LK173" s="94">
        <f t="shared" si="70"/>
        <v>0</v>
      </c>
      <c r="LL173" s="94">
        <f t="shared" ref="LL173:NK173" si="71">IF(AND(LL$165&gt;EOMONTH($E3,$R3*(1-$O3)),LL$165&lt;=EOMONTH($E3,$R3*(1-$O3)+$S3*(1-$O3)+$T3*$O3)),-LL172,0)</f>
        <v>0</v>
      </c>
      <c r="LM173" s="94">
        <f t="shared" si="71"/>
        <v>0</v>
      </c>
      <c r="LN173" s="94">
        <f t="shared" si="71"/>
        <v>0</v>
      </c>
      <c r="LO173" s="94">
        <f t="shared" si="71"/>
        <v>0</v>
      </c>
      <c r="LP173" s="94">
        <f t="shared" si="71"/>
        <v>0</v>
      </c>
      <c r="LQ173" s="94">
        <f t="shared" si="71"/>
        <v>0</v>
      </c>
      <c r="LR173" s="94">
        <f t="shared" si="71"/>
        <v>0</v>
      </c>
      <c r="LS173" s="94">
        <f t="shared" si="71"/>
        <v>0</v>
      </c>
      <c r="LT173" s="94">
        <f t="shared" si="71"/>
        <v>0</v>
      </c>
      <c r="LU173" s="94">
        <f t="shared" si="71"/>
        <v>0</v>
      </c>
      <c r="LV173" s="94">
        <f t="shared" si="71"/>
        <v>0</v>
      </c>
      <c r="LW173" s="94">
        <f t="shared" si="71"/>
        <v>0</v>
      </c>
      <c r="LX173" s="94">
        <f t="shared" si="71"/>
        <v>0</v>
      </c>
      <c r="LY173" s="94">
        <f t="shared" si="71"/>
        <v>0</v>
      </c>
      <c r="LZ173" s="94">
        <f t="shared" si="71"/>
        <v>0</v>
      </c>
      <c r="MA173" s="94">
        <f t="shared" si="71"/>
        <v>0</v>
      </c>
      <c r="MB173" s="94">
        <f t="shared" si="71"/>
        <v>0</v>
      </c>
      <c r="MC173" s="94">
        <f t="shared" si="71"/>
        <v>0</v>
      </c>
      <c r="MD173" s="94">
        <f t="shared" si="71"/>
        <v>0</v>
      </c>
      <c r="ME173" s="94">
        <f t="shared" si="71"/>
        <v>0</v>
      </c>
      <c r="MF173" s="94">
        <f t="shared" si="71"/>
        <v>0</v>
      </c>
      <c r="MG173" s="94">
        <f t="shared" si="71"/>
        <v>0</v>
      </c>
      <c r="MH173" s="94">
        <f t="shared" si="71"/>
        <v>0</v>
      </c>
      <c r="MI173" s="94">
        <f t="shared" si="71"/>
        <v>0</v>
      </c>
      <c r="MJ173" s="94">
        <f t="shared" si="71"/>
        <v>0</v>
      </c>
      <c r="MK173" s="94">
        <f t="shared" si="71"/>
        <v>0</v>
      </c>
      <c r="ML173" s="94">
        <f t="shared" si="71"/>
        <v>0</v>
      </c>
      <c r="MM173" s="94">
        <f t="shared" si="71"/>
        <v>0</v>
      </c>
      <c r="MN173" s="94">
        <f t="shared" si="71"/>
        <v>0</v>
      </c>
      <c r="MO173" s="94">
        <f t="shared" si="71"/>
        <v>0</v>
      </c>
      <c r="MP173" s="94">
        <f t="shared" si="71"/>
        <v>0</v>
      </c>
      <c r="MQ173" s="94">
        <f t="shared" si="71"/>
        <v>0</v>
      </c>
      <c r="MR173" s="94">
        <f t="shared" si="71"/>
        <v>0</v>
      </c>
      <c r="MS173" s="94">
        <f t="shared" si="71"/>
        <v>0</v>
      </c>
      <c r="MT173" s="94">
        <f t="shared" si="71"/>
        <v>0</v>
      </c>
      <c r="MU173" s="94">
        <f t="shared" si="71"/>
        <v>0</v>
      </c>
      <c r="MV173" s="94">
        <f t="shared" si="71"/>
        <v>0</v>
      </c>
      <c r="MW173" s="94">
        <f t="shared" si="71"/>
        <v>0</v>
      </c>
      <c r="MX173" s="94">
        <f t="shared" si="71"/>
        <v>0</v>
      </c>
      <c r="MY173" s="94">
        <f t="shared" si="71"/>
        <v>0</v>
      </c>
      <c r="MZ173" s="94">
        <f t="shared" si="71"/>
        <v>0</v>
      </c>
      <c r="NA173" s="94">
        <f t="shared" si="71"/>
        <v>0</v>
      </c>
      <c r="NB173" s="94">
        <f t="shared" si="71"/>
        <v>0</v>
      </c>
      <c r="NC173" s="94">
        <f t="shared" si="71"/>
        <v>0</v>
      </c>
      <c r="ND173" s="94">
        <f t="shared" si="71"/>
        <v>0</v>
      </c>
      <c r="NE173" s="94">
        <f t="shared" si="71"/>
        <v>0</v>
      </c>
      <c r="NF173" s="94">
        <f t="shared" si="71"/>
        <v>0</v>
      </c>
      <c r="NG173" s="94">
        <f t="shared" si="71"/>
        <v>0</v>
      </c>
      <c r="NH173" s="94">
        <f t="shared" si="71"/>
        <v>0</v>
      </c>
      <c r="NI173" s="94">
        <f t="shared" si="71"/>
        <v>0</v>
      </c>
      <c r="NJ173" s="94">
        <f t="shared" si="71"/>
        <v>0</v>
      </c>
      <c r="NK173" s="97">
        <f t="shared" si="71"/>
        <v>0</v>
      </c>
    </row>
    <row r="174" spans="1:375" x14ac:dyDescent="0.25">
      <c r="A174" s="96">
        <f ca="1">SUMIF($D$163:$NK$163,"&lt;="&amp;Summary!$B$3,Leases!D174:NK174)</f>
        <v>103464.20412273861</v>
      </c>
      <c r="B174" s="23" t="s">
        <v>55</v>
      </c>
      <c r="C174" s="45" t="s">
        <v>29</v>
      </c>
      <c r="D174" s="94">
        <f>IF(OR(D$165&lt;=EOMONTH($E3,$R3*(1-$O3)),D$165&gt;EOMONTH($E3,$P3*12*(1-$O3)+$Q3*12*$O3+$R3*(1-$O3))),0,IF($X3="NNN",Expenses!B$14*Leases!$F3,IF(Leases!$X3="FSG",0,IF(Leases!$X3="MG",SUMPRODUCT(Leases!$Z3:$Z7,Expenses!B$9:B$13)*Leases!$F3,MAX((Expenses!B$9-Leases!$AB3/12)*Leases!$AA3*Leases!$F3,0)+MAX((Expenses!B$10-Leases!$AB4/12)*Leases!$AA4*Leases!$F3,0)+MAX((Expenses!B$11-Leases!$AB5/12)*Leases!$AA5*Leases!$F3,0)+MAX((Expenses!B$12-Leases!$AB6/12)*Leases!$AA6*Leases!$F3,0)+MAX((Expenses!B$13-Leases!$AB7/12)*Leases!$AA7*Leases!$F3,0)))))</f>
        <v>0</v>
      </c>
      <c r="E174" s="94">
        <f>IF(OR(E$165&lt;=EOMONTH($E3,$R3*(1-$O3)),E$165&gt;EOMONTH($E3,$P3*12*(1-$O3)+$Q3*12*$O3+$R3*(1-$O3))),0,IF($X3="NNN",Expenses!C$14*Leases!$F3,IF(Leases!$X3="FSG",0,IF(Leases!$X3="MG",SUMPRODUCT(Leases!$Z3:$Z7,Expenses!C$9:C$13)*Leases!$F3,MAX((Expenses!C$9-Leases!$AB3/12)*Leases!$AA3*Leases!$F3,0)+MAX((Expenses!C$10-Leases!$AB4/12)*Leases!$AA4*Leases!$F3,0)+MAX((Expenses!C$11-Leases!$AB5/12)*Leases!$AA5*Leases!$F3,0)+MAX((Expenses!C$12-Leases!$AB6/12)*Leases!$AA6*Leases!$F3,0)+MAX((Expenses!C$13-Leases!$AB7/12)*Leases!$AA7*Leases!$F3,0)))))</f>
        <v>0</v>
      </c>
      <c r="F174" s="94">
        <f>IF(OR(F$165&lt;=EOMONTH($E3,$R3*(1-$O3)),F$165&gt;EOMONTH($E3,$P3*12*(1-$O3)+$Q3*12*$O3+$R3*(1-$O3))),0,IF($X3="NNN",Expenses!D$14*Leases!$F3,IF(Leases!$X3="FSG",0,IF(Leases!$X3="MG",SUMPRODUCT(Leases!$Z3:$Z7,Expenses!D$9:D$13)*Leases!$F3,MAX((Expenses!D$9-Leases!$AB3/12)*Leases!$AA3*Leases!$F3,0)+MAX((Expenses!D$10-Leases!$AB4/12)*Leases!$AA4*Leases!$F3,0)+MAX((Expenses!D$11-Leases!$AB5/12)*Leases!$AA5*Leases!$F3,0)+MAX((Expenses!D$12-Leases!$AB6/12)*Leases!$AA6*Leases!$F3,0)+MAX((Expenses!D$13-Leases!$AB7/12)*Leases!$AA7*Leases!$F3,0)))))</f>
        <v>0</v>
      </c>
      <c r="G174" s="94">
        <f>IF(OR(G$165&lt;=EOMONTH($E3,$R3*(1-$O3)),G$165&gt;EOMONTH($E3,$P3*12*(1-$O3)+$Q3*12*$O3+$R3*(1-$O3))),0,IF($X3="NNN",Expenses!E$14*Leases!$F3,IF(Leases!$X3="FSG",0,IF(Leases!$X3="MG",SUMPRODUCT(Leases!$Z3:$Z7,Expenses!E$9:E$13)*Leases!$F3,MAX((Expenses!E$9-Leases!$AB3/12)*Leases!$AA3*Leases!$F3,0)+MAX((Expenses!E$10-Leases!$AB4/12)*Leases!$AA4*Leases!$F3,0)+MAX((Expenses!E$11-Leases!$AB5/12)*Leases!$AA5*Leases!$F3,0)+MAX((Expenses!E$12-Leases!$AB6/12)*Leases!$AA6*Leases!$F3,0)+MAX((Expenses!E$13-Leases!$AB7/12)*Leases!$AA7*Leases!$F3,0)))))</f>
        <v>0</v>
      </c>
      <c r="H174" s="94">
        <f>IF(OR(H$165&lt;=EOMONTH($E3,$R3*(1-$O3)),H$165&gt;EOMONTH($E3,$P3*12*(1-$O3)+$Q3*12*$O3+$R3*(1-$O3))),0,IF($X3="NNN",Expenses!F$14*Leases!$F3,IF(Leases!$X3="FSG",0,IF(Leases!$X3="MG",SUMPRODUCT(Leases!$Z3:$Z7,Expenses!F$9:F$13)*Leases!$F3,MAX((Expenses!F$9-Leases!$AB3/12)*Leases!$AA3*Leases!$F3,0)+MAX((Expenses!F$10-Leases!$AB4/12)*Leases!$AA4*Leases!$F3,0)+MAX((Expenses!F$11-Leases!$AB5/12)*Leases!$AA5*Leases!$F3,0)+MAX((Expenses!F$12-Leases!$AB6/12)*Leases!$AA6*Leases!$F3,0)+MAX((Expenses!F$13-Leases!$AB7/12)*Leases!$AA7*Leases!$F3,0)))))</f>
        <v>0</v>
      </c>
      <c r="I174" s="94">
        <f>IF(OR(I$165&lt;=EOMONTH($E3,$R3*(1-$O3)),I$165&gt;EOMONTH($E3,$P3*12*(1-$O3)+$Q3*12*$O3+$R3*(1-$O3))),0,IF($X3="NNN",Expenses!G$14*Leases!$F3,IF(Leases!$X3="FSG",0,IF(Leases!$X3="MG",SUMPRODUCT(Leases!$Z3:$Z7,Expenses!G$9:G$13)*Leases!$F3,MAX((Expenses!G$9-Leases!$AB3/12)*Leases!$AA3*Leases!$F3,0)+MAX((Expenses!G$10-Leases!$AB4/12)*Leases!$AA4*Leases!$F3,0)+MAX((Expenses!G$11-Leases!$AB5/12)*Leases!$AA5*Leases!$F3,0)+MAX((Expenses!G$12-Leases!$AB6/12)*Leases!$AA6*Leases!$F3,0)+MAX((Expenses!G$13-Leases!$AB7/12)*Leases!$AA7*Leases!$F3,0)))))</f>
        <v>0</v>
      </c>
      <c r="J174" s="94">
        <f>IF(OR(J$165&lt;=EOMONTH($E3,$R3*(1-$O3)),J$165&gt;EOMONTH($E3,$P3*12*(1-$O3)+$Q3*12*$O3+$R3*(1-$O3))),0,IF($X3="NNN",Expenses!H$14*Leases!$F3,IF(Leases!$X3="FSG",0,IF(Leases!$X3="MG",SUMPRODUCT(Leases!$Z3:$Z7,Expenses!H$9:H$13)*Leases!$F3,MAX((Expenses!H$9-Leases!$AB3/12)*Leases!$AA3*Leases!$F3,0)+MAX((Expenses!H$10-Leases!$AB4/12)*Leases!$AA4*Leases!$F3,0)+MAX((Expenses!H$11-Leases!$AB5/12)*Leases!$AA5*Leases!$F3,0)+MAX((Expenses!H$12-Leases!$AB6/12)*Leases!$AA6*Leases!$F3,0)+MAX((Expenses!H$13-Leases!$AB7/12)*Leases!$AA7*Leases!$F3,0)))))</f>
        <v>0</v>
      </c>
      <c r="K174" s="94">
        <f>IF(OR(K$165&lt;=EOMONTH($E3,$R3*(1-$O3)),K$165&gt;EOMONTH($E3,$P3*12*(1-$O3)+$Q3*12*$O3+$R3*(1-$O3))),0,IF($X3="NNN",Expenses!I$14*Leases!$F3,IF(Leases!$X3="FSG",0,IF(Leases!$X3="MG",SUMPRODUCT(Leases!$Z3:$Z7,Expenses!I$9:I$13)*Leases!$F3,MAX((Expenses!I$9-Leases!$AB3/12)*Leases!$AA3*Leases!$F3,0)+MAX((Expenses!I$10-Leases!$AB4/12)*Leases!$AA4*Leases!$F3,0)+MAX((Expenses!I$11-Leases!$AB5/12)*Leases!$AA5*Leases!$F3,0)+MAX((Expenses!I$12-Leases!$AB6/12)*Leases!$AA6*Leases!$F3,0)+MAX((Expenses!I$13-Leases!$AB7/12)*Leases!$AA7*Leases!$F3,0)))))</f>
        <v>0</v>
      </c>
      <c r="L174" s="94">
        <f>IF(OR(L$165&lt;=EOMONTH($E3,$R3*(1-$O3)),L$165&gt;EOMONTH($E3,$P3*12*(1-$O3)+$Q3*12*$O3+$R3*(1-$O3))),0,IF($X3="NNN",Expenses!J$14*Leases!$F3,IF(Leases!$X3="FSG",0,IF(Leases!$X3="MG",SUMPRODUCT(Leases!$Z3:$Z7,Expenses!J$9:J$13)*Leases!$F3,MAX((Expenses!J$9-Leases!$AB3/12)*Leases!$AA3*Leases!$F3,0)+MAX((Expenses!J$10-Leases!$AB4/12)*Leases!$AA4*Leases!$F3,0)+MAX((Expenses!J$11-Leases!$AB5/12)*Leases!$AA5*Leases!$F3,0)+MAX((Expenses!J$12-Leases!$AB6/12)*Leases!$AA6*Leases!$F3,0)+MAX((Expenses!J$13-Leases!$AB7/12)*Leases!$AA7*Leases!$F3,0)))))</f>
        <v>0</v>
      </c>
      <c r="M174" s="94">
        <f>IF(OR(M$165&lt;=EOMONTH($E3,$R3*(1-$O3)),M$165&gt;EOMONTH($E3,$P3*12*(1-$O3)+$Q3*12*$O3+$R3*(1-$O3))),0,IF($X3="NNN",Expenses!K$14*Leases!$F3,IF(Leases!$X3="FSG",0,IF(Leases!$X3="MG",SUMPRODUCT(Leases!$Z3:$Z7,Expenses!K$9:K$13)*Leases!$F3,MAX((Expenses!K$9-Leases!$AB3/12)*Leases!$AA3*Leases!$F3,0)+MAX((Expenses!K$10-Leases!$AB4/12)*Leases!$AA4*Leases!$F3,0)+MAX((Expenses!K$11-Leases!$AB5/12)*Leases!$AA5*Leases!$F3,0)+MAX((Expenses!K$12-Leases!$AB6/12)*Leases!$AA6*Leases!$F3,0)+MAX((Expenses!K$13-Leases!$AB7/12)*Leases!$AA7*Leases!$F3,0)))))</f>
        <v>0</v>
      </c>
      <c r="N174" s="94">
        <f>IF(OR(N$165&lt;=EOMONTH($E3,$R3*(1-$O3)),N$165&gt;EOMONTH($E3,$P3*12*(1-$O3)+$Q3*12*$O3+$R3*(1-$O3))),0,IF($X3="NNN",Expenses!L$14*Leases!$F3,IF(Leases!$X3="FSG",0,IF(Leases!$X3="MG",SUMPRODUCT(Leases!$Z3:$Z7,Expenses!L$9:L$13)*Leases!$F3,MAX((Expenses!L$9-Leases!$AB3/12)*Leases!$AA3*Leases!$F3,0)+MAX((Expenses!L$10-Leases!$AB4/12)*Leases!$AA4*Leases!$F3,0)+MAX((Expenses!L$11-Leases!$AB5/12)*Leases!$AA5*Leases!$F3,0)+MAX((Expenses!L$12-Leases!$AB6/12)*Leases!$AA6*Leases!$F3,0)+MAX((Expenses!L$13-Leases!$AB7/12)*Leases!$AA7*Leases!$F3,0)))))</f>
        <v>0</v>
      </c>
      <c r="O174" s="94">
        <f>IF(OR(O$165&lt;=EOMONTH($E3,$R3*(1-$O3)),O$165&gt;EOMONTH($E3,$P3*12*(1-$O3)+$Q3*12*$O3+$R3*(1-$O3))),0,IF($X3="NNN",Expenses!M$14*Leases!$F3,IF(Leases!$X3="FSG",0,IF(Leases!$X3="MG",SUMPRODUCT(Leases!$Z3:$Z7,Expenses!M$9:M$13)*Leases!$F3,MAX((Expenses!M$9-Leases!$AB3/12)*Leases!$AA3*Leases!$F3,0)+MAX((Expenses!M$10-Leases!$AB4/12)*Leases!$AA4*Leases!$F3,0)+MAX((Expenses!M$11-Leases!$AB5/12)*Leases!$AA5*Leases!$F3,0)+MAX((Expenses!M$12-Leases!$AB6/12)*Leases!$AA6*Leases!$F3,0)+MAX((Expenses!M$13-Leases!$AB7/12)*Leases!$AA7*Leases!$F3,0)))))</f>
        <v>0</v>
      </c>
      <c r="P174" s="94">
        <f>IF(OR(P$165&lt;=EOMONTH($E3,$R3*(1-$O3)),P$165&gt;EOMONTH($E3,$P3*12*(1-$O3)+$Q3*12*$O3+$R3*(1-$O3))),0,IF($X3="NNN",Expenses!N$14*Leases!$F3,IF(Leases!$X3="FSG",0,IF(Leases!$X3="MG",SUMPRODUCT(Leases!$Z3:$Z7,Expenses!N$9:N$13)*Leases!$F3,MAX((Expenses!N$9-Leases!$AB3/12)*Leases!$AA3*Leases!$F3,0)+MAX((Expenses!N$10-Leases!$AB4/12)*Leases!$AA4*Leases!$F3,0)+MAX((Expenses!N$11-Leases!$AB5/12)*Leases!$AA5*Leases!$F3,0)+MAX((Expenses!N$12-Leases!$AB6/12)*Leases!$AA6*Leases!$F3,0)+MAX((Expenses!N$13-Leases!$AB7/12)*Leases!$AA7*Leases!$F3,0)))))</f>
        <v>0</v>
      </c>
      <c r="Q174" s="94">
        <f>IF(OR(Q$165&lt;=EOMONTH($E3,$R3*(1-$O3)),Q$165&gt;EOMONTH($E3,$P3*12*(1-$O3)+$Q3*12*$O3+$R3*(1-$O3))),0,IF($X3="NNN",Expenses!O$14*Leases!$F3,IF(Leases!$X3="FSG",0,IF(Leases!$X3="MG",SUMPRODUCT(Leases!$Z3:$Z7,Expenses!O$9:O$13)*Leases!$F3,MAX((Expenses!O$9-Leases!$AB3/12)*Leases!$AA3*Leases!$F3,0)+MAX((Expenses!O$10-Leases!$AB4/12)*Leases!$AA4*Leases!$F3,0)+MAX((Expenses!O$11-Leases!$AB5/12)*Leases!$AA5*Leases!$F3,0)+MAX((Expenses!O$12-Leases!$AB6/12)*Leases!$AA6*Leases!$F3,0)+MAX((Expenses!O$13-Leases!$AB7/12)*Leases!$AA7*Leases!$F3,0)))))</f>
        <v>0</v>
      </c>
      <c r="R174" s="94">
        <f>IF(OR(R$165&lt;=EOMONTH($E3,$R3*(1-$O3)),R$165&gt;EOMONTH($E3,$P3*12*(1-$O3)+$Q3*12*$O3+$R3*(1-$O3))),0,IF($X3="NNN",Expenses!P$14*Leases!$F3,IF(Leases!$X3="FSG",0,IF(Leases!$X3="MG",SUMPRODUCT(Leases!$Z3:$Z7,Expenses!P$9:P$13)*Leases!$F3,MAX((Expenses!P$9-Leases!$AB3/12)*Leases!$AA3*Leases!$F3,0)+MAX((Expenses!P$10-Leases!$AB4/12)*Leases!$AA4*Leases!$F3,0)+MAX((Expenses!P$11-Leases!$AB5/12)*Leases!$AA5*Leases!$F3,0)+MAX((Expenses!P$12-Leases!$AB6/12)*Leases!$AA6*Leases!$F3,0)+MAX((Expenses!P$13-Leases!$AB7/12)*Leases!$AA7*Leases!$F3,0)))))</f>
        <v>0</v>
      </c>
      <c r="S174" s="94">
        <f>IF(OR(S$165&lt;=EOMONTH($E3,$R3*(1-$O3)),S$165&gt;EOMONTH($E3,$P3*12*(1-$O3)+$Q3*12*$O3+$R3*(1-$O3))),0,IF($X3="NNN",Expenses!Q$14*Leases!$F3,IF(Leases!$X3="FSG",0,IF(Leases!$X3="MG",SUMPRODUCT(Leases!$Z3:$Z7,Expenses!Q$9:Q$13)*Leases!$F3,MAX((Expenses!Q$9-Leases!$AB3/12)*Leases!$AA3*Leases!$F3,0)+MAX((Expenses!Q$10-Leases!$AB4/12)*Leases!$AA4*Leases!$F3,0)+MAX((Expenses!Q$11-Leases!$AB5/12)*Leases!$AA5*Leases!$F3,0)+MAX((Expenses!Q$12-Leases!$AB6/12)*Leases!$AA6*Leases!$F3,0)+MAX((Expenses!Q$13-Leases!$AB7/12)*Leases!$AA7*Leases!$F3,0)))))</f>
        <v>0</v>
      </c>
      <c r="T174" s="94">
        <f>IF(OR(T$165&lt;=EOMONTH($E3,$R3*(1-$O3)),T$165&gt;EOMONTH($E3,$P3*12*(1-$O3)+$Q3*12*$O3+$R3*(1-$O3))),0,IF($X3="NNN",Expenses!R$14*Leases!$F3,IF(Leases!$X3="FSG",0,IF(Leases!$X3="MG",SUMPRODUCT(Leases!$Z3:$Z7,Expenses!R$9:R$13)*Leases!$F3,MAX((Expenses!R$9-Leases!$AB3/12)*Leases!$AA3*Leases!$F3,0)+MAX((Expenses!R$10-Leases!$AB4/12)*Leases!$AA4*Leases!$F3,0)+MAX((Expenses!R$11-Leases!$AB5/12)*Leases!$AA5*Leases!$F3,0)+MAX((Expenses!R$12-Leases!$AB6/12)*Leases!$AA6*Leases!$F3,0)+MAX((Expenses!R$13-Leases!$AB7/12)*Leases!$AA7*Leases!$F3,0)))))</f>
        <v>0</v>
      </c>
      <c r="U174" s="94">
        <f>IF(OR(U$165&lt;=EOMONTH($E3,$R3*(1-$O3)),U$165&gt;EOMONTH($E3,$P3*12*(1-$O3)+$Q3*12*$O3+$R3*(1-$O3))),0,IF($X3="NNN",Expenses!S$14*Leases!$F3,IF(Leases!$X3="FSG",0,IF(Leases!$X3="MG",SUMPRODUCT(Leases!$Z3:$Z7,Expenses!S$9:S$13)*Leases!$F3,MAX((Expenses!S$9-Leases!$AB3/12)*Leases!$AA3*Leases!$F3,0)+MAX((Expenses!S$10-Leases!$AB4/12)*Leases!$AA4*Leases!$F3,0)+MAX((Expenses!S$11-Leases!$AB5/12)*Leases!$AA5*Leases!$F3,0)+MAX((Expenses!S$12-Leases!$AB6/12)*Leases!$AA6*Leases!$F3,0)+MAX((Expenses!S$13-Leases!$AB7/12)*Leases!$AA7*Leases!$F3,0)))))</f>
        <v>0</v>
      </c>
      <c r="V174" s="94">
        <f>IF(OR(V$165&lt;=EOMONTH($E3,$R3*(1-$O3)),V$165&gt;EOMONTH($E3,$P3*12*(1-$O3)+$Q3*12*$O3+$R3*(1-$O3))),0,IF($X3="NNN",Expenses!T$14*Leases!$F3,IF(Leases!$X3="FSG",0,IF(Leases!$X3="MG",SUMPRODUCT(Leases!$Z3:$Z7,Expenses!T$9:T$13)*Leases!$F3,MAX((Expenses!T$9-Leases!$AB3/12)*Leases!$AA3*Leases!$F3,0)+MAX((Expenses!T$10-Leases!$AB4/12)*Leases!$AA4*Leases!$F3,0)+MAX((Expenses!T$11-Leases!$AB5/12)*Leases!$AA5*Leases!$F3,0)+MAX((Expenses!T$12-Leases!$AB6/12)*Leases!$AA6*Leases!$F3,0)+MAX((Expenses!T$13-Leases!$AB7/12)*Leases!$AA7*Leases!$F3,0)))))</f>
        <v>0</v>
      </c>
      <c r="W174" s="94">
        <f>IF(OR(W$165&lt;=EOMONTH($E3,$R3*(1-$O3)),W$165&gt;EOMONTH($E3,$P3*12*(1-$O3)+$Q3*12*$O3+$R3*(1-$O3))),0,IF($X3="NNN",Expenses!U$14*Leases!$F3,IF(Leases!$X3="FSG",0,IF(Leases!$X3="MG",SUMPRODUCT(Leases!$Z3:$Z7,Expenses!U$9:U$13)*Leases!$F3,MAX((Expenses!U$9-Leases!$AB3/12)*Leases!$AA3*Leases!$F3,0)+MAX((Expenses!U$10-Leases!$AB4/12)*Leases!$AA4*Leases!$F3,0)+MAX((Expenses!U$11-Leases!$AB5/12)*Leases!$AA5*Leases!$F3,0)+MAX((Expenses!U$12-Leases!$AB6/12)*Leases!$AA6*Leases!$F3,0)+MAX((Expenses!U$13-Leases!$AB7/12)*Leases!$AA7*Leases!$F3,0)))))</f>
        <v>0</v>
      </c>
      <c r="X174" s="94">
        <f>IF(OR(X$165&lt;=EOMONTH($E3,$R3*(1-$O3)),X$165&gt;EOMONTH($E3,$P3*12*(1-$O3)+$Q3*12*$O3+$R3*(1-$O3))),0,IF($X3="NNN",Expenses!V$14*Leases!$F3,IF(Leases!$X3="FSG",0,IF(Leases!$X3="MG",SUMPRODUCT(Leases!$Z3:$Z7,Expenses!V$9:V$13)*Leases!$F3,MAX((Expenses!V$9-Leases!$AB3/12)*Leases!$AA3*Leases!$F3,0)+MAX((Expenses!V$10-Leases!$AB4/12)*Leases!$AA4*Leases!$F3,0)+MAX((Expenses!V$11-Leases!$AB5/12)*Leases!$AA5*Leases!$F3,0)+MAX((Expenses!V$12-Leases!$AB6/12)*Leases!$AA6*Leases!$F3,0)+MAX((Expenses!V$13-Leases!$AB7/12)*Leases!$AA7*Leases!$F3,0)))))</f>
        <v>0</v>
      </c>
      <c r="Y174" s="94">
        <f>IF(OR(Y$165&lt;=EOMONTH($E3,$R3*(1-$O3)),Y$165&gt;EOMONTH($E3,$P3*12*(1-$O3)+$Q3*12*$O3+$R3*(1-$O3))),0,IF($X3="NNN",Expenses!W$14*Leases!$F3,IF(Leases!$X3="FSG",0,IF(Leases!$X3="MG",SUMPRODUCT(Leases!$Z3:$Z7,Expenses!W$9:W$13)*Leases!$F3,MAX((Expenses!W$9-Leases!$AB3/12)*Leases!$AA3*Leases!$F3,0)+MAX((Expenses!W$10-Leases!$AB4/12)*Leases!$AA4*Leases!$F3,0)+MAX((Expenses!W$11-Leases!$AB5/12)*Leases!$AA5*Leases!$F3,0)+MAX((Expenses!W$12-Leases!$AB6/12)*Leases!$AA6*Leases!$F3,0)+MAX((Expenses!W$13-Leases!$AB7/12)*Leases!$AA7*Leases!$F3,0)))))</f>
        <v>0</v>
      </c>
      <c r="Z174" s="94">
        <f>IF(OR(Z$165&lt;=EOMONTH($E3,$R3*(1-$O3)),Z$165&gt;EOMONTH($E3,$P3*12*(1-$O3)+$Q3*12*$O3+$R3*(1-$O3))),0,IF($X3="NNN",Expenses!X$14*Leases!$F3,IF(Leases!$X3="FSG",0,IF(Leases!$X3="MG",SUMPRODUCT(Leases!$Z3:$Z7,Expenses!X$9:X$13)*Leases!$F3,MAX((Expenses!X$9-Leases!$AB3/12)*Leases!$AA3*Leases!$F3,0)+MAX((Expenses!X$10-Leases!$AB4/12)*Leases!$AA4*Leases!$F3,0)+MAX((Expenses!X$11-Leases!$AB5/12)*Leases!$AA5*Leases!$F3,0)+MAX((Expenses!X$12-Leases!$AB6/12)*Leases!$AA6*Leases!$F3,0)+MAX((Expenses!X$13-Leases!$AB7/12)*Leases!$AA7*Leases!$F3,0)))))</f>
        <v>0</v>
      </c>
      <c r="AA174" s="94">
        <f>IF(OR(AA$165&lt;=EOMONTH($E3,$R3*(1-$O3)),AA$165&gt;EOMONTH($E3,$P3*12*(1-$O3)+$Q3*12*$O3+$R3*(1-$O3))),0,IF($X3="NNN",Expenses!Y$14*Leases!$F3,IF(Leases!$X3="FSG",0,IF(Leases!$X3="MG",SUMPRODUCT(Leases!$Z3:$Z7,Expenses!Y$9:Y$13)*Leases!$F3,MAX((Expenses!Y$9-Leases!$AB3/12)*Leases!$AA3*Leases!$F3,0)+MAX((Expenses!Y$10-Leases!$AB4/12)*Leases!$AA4*Leases!$F3,0)+MAX((Expenses!Y$11-Leases!$AB5/12)*Leases!$AA5*Leases!$F3,0)+MAX((Expenses!Y$12-Leases!$AB6/12)*Leases!$AA6*Leases!$F3,0)+MAX((Expenses!Y$13-Leases!$AB7/12)*Leases!$AA7*Leases!$F3,0)))))</f>
        <v>0</v>
      </c>
      <c r="AB174" s="94">
        <f>IF(OR(AB$165&lt;=EOMONTH($E3,$R3*(1-$O3)),AB$165&gt;EOMONTH($E3,$P3*12*(1-$O3)+$Q3*12*$O3+$R3*(1-$O3))),0,IF($X3="NNN",Expenses!Z$14*Leases!$F3,IF(Leases!$X3="FSG",0,IF(Leases!$X3="MG",SUMPRODUCT(Leases!$Z3:$Z7,Expenses!Z$9:Z$13)*Leases!$F3,MAX((Expenses!Z$9-Leases!$AB3/12)*Leases!$AA3*Leases!$F3,0)+MAX((Expenses!Z$10-Leases!$AB4/12)*Leases!$AA4*Leases!$F3,0)+MAX((Expenses!Z$11-Leases!$AB5/12)*Leases!$AA5*Leases!$F3,0)+MAX((Expenses!Z$12-Leases!$AB6/12)*Leases!$AA6*Leases!$F3,0)+MAX((Expenses!Z$13-Leases!$AB7/12)*Leases!$AA7*Leases!$F3,0)))))</f>
        <v>0</v>
      </c>
      <c r="AC174" s="94">
        <f>IF(OR(AC$165&lt;=EOMONTH($E3,$R3*(1-$O3)),AC$165&gt;EOMONTH($E3,$P3*12*(1-$O3)+$Q3*12*$O3+$R3*(1-$O3))),0,IF($X3="NNN",Expenses!AA$14*Leases!$F3,IF(Leases!$X3="FSG",0,IF(Leases!$X3="MG",SUMPRODUCT(Leases!$Z3:$Z7,Expenses!AA$9:AA$13)*Leases!$F3,MAX((Expenses!AA$9-Leases!$AB3/12)*Leases!$AA3*Leases!$F3,0)+MAX((Expenses!AA$10-Leases!$AB4/12)*Leases!$AA4*Leases!$F3,0)+MAX((Expenses!AA$11-Leases!$AB5/12)*Leases!$AA5*Leases!$F3,0)+MAX((Expenses!AA$12-Leases!$AB6/12)*Leases!$AA6*Leases!$F3,0)+MAX((Expenses!AA$13-Leases!$AB7/12)*Leases!$AA7*Leases!$F3,0)))))</f>
        <v>0</v>
      </c>
      <c r="AD174" s="94">
        <f>IF(OR(AD$165&lt;=EOMONTH($E3,$R3*(1-$O3)),AD$165&gt;EOMONTH($E3,$P3*12*(1-$O3)+$Q3*12*$O3+$R3*(1-$O3))),0,IF($X3="NNN",Expenses!AB$14*Leases!$F3,IF(Leases!$X3="FSG",0,IF(Leases!$X3="MG",SUMPRODUCT(Leases!$Z3:$Z7,Expenses!AB$9:AB$13)*Leases!$F3,MAX((Expenses!AB$9-Leases!$AB3/12)*Leases!$AA3*Leases!$F3,0)+MAX((Expenses!AB$10-Leases!$AB4/12)*Leases!$AA4*Leases!$F3,0)+MAX((Expenses!AB$11-Leases!$AB5/12)*Leases!$AA5*Leases!$F3,0)+MAX((Expenses!AB$12-Leases!$AB6/12)*Leases!$AA6*Leases!$F3,0)+MAX((Expenses!AB$13-Leases!$AB7/12)*Leases!$AA7*Leases!$F3,0)))))</f>
        <v>0</v>
      </c>
      <c r="AE174" s="94">
        <f>IF(OR(AE$165&lt;=EOMONTH($E3,$R3*(1-$O3)),AE$165&gt;EOMONTH($E3,$P3*12*(1-$O3)+$Q3*12*$O3+$R3*(1-$O3))),0,IF($X3="NNN",Expenses!AC$14*Leases!$F3,IF(Leases!$X3="FSG",0,IF(Leases!$X3="MG",SUMPRODUCT(Leases!$Z3:$Z7,Expenses!AC$9:AC$13)*Leases!$F3,MAX((Expenses!AC$9-Leases!$AB3/12)*Leases!$AA3*Leases!$F3,0)+MAX((Expenses!AC$10-Leases!$AB4/12)*Leases!$AA4*Leases!$F3,0)+MAX((Expenses!AC$11-Leases!$AB5/12)*Leases!$AA5*Leases!$F3,0)+MAX((Expenses!AC$12-Leases!$AB6/12)*Leases!$AA6*Leases!$F3,0)+MAX((Expenses!AC$13-Leases!$AB7/12)*Leases!$AA7*Leases!$F3,0)))))</f>
        <v>0</v>
      </c>
      <c r="AF174" s="94">
        <f>IF(OR(AF$165&lt;=EOMONTH($E3,$R3*(1-$O3)),AF$165&gt;EOMONTH($E3,$P3*12*(1-$O3)+$Q3*12*$O3+$R3*(1-$O3))),0,IF($X3="NNN",Expenses!AD$14*Leases!$F3,IF(Leases!$X3="FSG",0,IF(Leases!$X3="MG",SUMPRODUCT(Leases!$Z3:$Z7,Expenses!AD$9:AD$13)*Leases!$F3,MAX((Expenses!AD$9-Leases!$AB3/12)*Leases!$AA3*Leases!$F3,0)+MAX((Expenses!AD$10-Leases!$AB4/12)*Leases!$AA4*Leases!$F3,0)+MAX((Expenses!AD$11-Leases!$AB5/12)*Leases!$AA5*Leases!$F3,0)+MAX((Expenses!AD$12-Leases!$AB6/12)*Leases!$AA6*Leases!$F3,0)+MAX((Expenses!AD$13-Leases!$AB7/12)*Leases!$AA7*Leases!$F3,0)))))</f>
        <v>0</v>
      </c>
      <c r="AG174" s="94">
        <f>IF(OR(AG$165&lt;=EOMONTH($E3,$R3*(1-$O3)),AG$165&gt;EOMONTH($E3,$P3*12*(1-$O3)+$Q3*12*$O3+$R3*(1-$O3))),0,IF($X3="NNN",Expenses!AE$14*Leases!$F3,IF(Leases!$X3="FSG",0,IF(Leases!$X3="MG",SUMPRODUCT(Leases!$Z3:$Z7,Expenses!AE$9:AE$13)*Leases!$F3,MAX((Expenses!AE$9-Leases!$AB3/12)*Leases!$AA3*Leases!$F3,0)+MAX((Expenses!AE$10-Leases!$AB4/12)*Leases!$AA4*Leases!$F3,0)+MAX((Expenses!AE$11-Leases!$AB5/12)*Leases!$AA5*Leases!$F3,0)+MAX((Expenses!AE$12-Leases!$AB6/12)*Leases!$AA6*Leases!$F3,0)+MAX((Expenses!AE$13-Leases!$AB7/12)*Leases!$AA7*Leases!$F3,0)))))</f>
        <v>0</v>
      </c>
      <c r="AH174" s="94">
        <f>IF(OR(AH$165&lt;=EOMONTH($E3,$R3*(1-$O3)),AH$165&gt;EOMONTH($E3,$P3*12*(1-$O3)+$Q3*12*$O3+$R3*(1-$O3))),0,IF($X3="NNN",Expenses!AF$14*Leases!$F3,IF(Leases!$X3="FSG",0,IF(Leases!$X3="MG",SUMPRODUCT(Leases!$Z3:$Z7,Expenses!AF$9:AF$13)*Leases!$F3,MAX((Expenses!AF$9-Leases!$AB3/12)*Leases!$AA3*Leases!$F3,0)+MAX((Expenses!AF$10-Leases!$AB4/12)*Leases!$AA4*Leases!$F3,0)+MAX((Expenses!AF$11-Leases!$AB5/12)*Leases!$AA5*Leases!$F3,0)+MAX((Expenses!AF$12-Leases!$AB6/12)*Leases!$AA6*Leases!$F3,0)+MAX((Expenses!AF$13-Leases!$AB7/12)*Leases!$AA7*Leases!$F3,0)))))</f>
        <v>0</v>
      </c>
      <c r="AI174" s="94">
        <f>IF(OR(AI$165&lt;=EOMONTH($E3,$R3*(1-$O3)),AI$165&gt;EOMONTH($E3,$P3*12*(1-$O3)+$Q3*12*$O3+$R3*(1-$O3))),0,IF($X3="NNN",Expenses!AG$14*Leases!$F3,IF(Leases!$X3="FSG",0,IF(Leases!$X3="MG",SUMPRODUCT(Leases!$Z3:$Z7,Expenses!AG$9:AG$13)*Leases!$F3,MAX((Expenses!AG$9-Leases!$AB3/12)*Leases!$AA3*Leases!$F3,0)+MAX((Expenses!AG$10-Leases!$AB4/12)*Leases!$AA4*Leases!$F3,0)+MAX((Expenses!AG$11-Leases!$AB5/12)*Leases!$AA5*Leases!$F3,0)+MAX((Expenses!AG$12-Leases!$AB6/12)*Leases!$AA6*Leases!$F3,0)+MAX((Expenses!AG$13-Leases!$AB7/12)*Leases!$AA7*Leases!$F3,0)))))</f>
        <v>0</v>
      </c>
      <c r="AJ174" s="94">
        <f>IF(OR(AJ$165&lt;=EOMONTH($E3,$R3*(1-$O3)),AJ$165&gt;EOMONTH($E3,$P3*12*(1-$O3)+$Q3*12*$O3+$R3*(1-$O3))),0,IF($X3="NNN",Expenses!AH$14*Leases!$F3,IF(Leases!$X3="FSG",0,IF(Leases!$X3="MG",SUMPRODUCT(Leases!$Z3:$Z7,Expenses!AH$9:AH$13)*Leases!$F3,MAX((Expenses!AH$9-Leases!$AB3/12)*Leases!$AA3*Leases!$F3,0)+MAX((Expenses!AH$10-Leases!$AB4/12)*Leases!$AA4*Leases!$F3,0)+MAX((Expenses!AH$11-Leases!$AB5/12)*Leases!$AA5*Leases!$F3,0)+MAX((Expenses!AH$12-Leases!$AB6/12)*Leases!$AA6*Leases!$F3,0)+MAX((Expenses!AH$13-Leases!$AB7/12)*Leases!$AA7*Leases!$F3,0)))))</f>
        <v>0</v>
      </c>
      <c r="AK174" s="94">
        <f>IF(OR(AK$165&lt;=EOMONTH($E3,$R3*(1-$O3)),AK$165&gt;EOMONTH($E3,$P3*12*(1-$O3)+$Q3*12*$O3+$R3*(1-$O3))),0,IF($X3="NNN",Expenses!AI$14*Leases!$F3,IF(Leases!$X3="FSG",0,IF(Leases!$X3="MG",SUMPRODUCT(Leases!$Z3:$Z7,Expenses!AI$9:AI$13)*Leases!$F3,MAX((Expenses!AI$9-Leases!$AB3/12)*Leases!$AA3*Leases!$F3,0)+MAX((Expenses!AI$10-Leases!$AB4/12)*Leases!$AA4*Leases!$F3,0)+MAX((Expenses!AI$11-Leases!$AB5/12)*Leases!$AA5*Leases!$F3,0)+MAX((Expenses!AI$12-Leases!$AB6/12)*Leases!$AA6*Leases!$F3,0)+MAX((Expenses!AI$13-Leases!$AB7/12)*Leases!$AA7*Leases!$F3,0)))))</f>
        <v>0</v>
      </c>
      <c r="AL174" s="94">
        <f>IF(OR(AL$165&lt;=EOMONTH($E3,$R3*(1-$O3)),AL$165&gt;EOMONTH($E3,$P3*12*(1-$O3)+$Q3*12*$O3+$R3*(1-$O3))),0,IF($X3="NNN",Expenses!AJ$14*Leases!$F3,IF(Leases!$X3="FSG",0,IF(Leases!$X3="MG",SUMPRODUCT(Leases!$Z3:$Z7,Expenses!AJ$9:AJ$13)*Leases!$F3,MAX((Expenses!AJ$9-Leases!$AB3/12)*Leases!$AA3*Leases!$F3,0)+MAX((Expenses!AJ$10-Leases!$AB4/12)*Leases!$AA4*Leases!$F3,0)+MAX((Expenses!AJ$11-Leases!$AB5/12)*Leases!$AA5*Leases!$F3,0)+MAX((Expenses!AJ$12-Leases!$AB6/12)*Leases!$AA6*Leases!$F3,0)+MAX((Expenses!AJ$13-Leases!$AB7/12)*Leases!$AA7*Leases!$F3,0)))))</f>
        <v>0</v>
      </c>
      <c r="AM174" s="94">
        <f>IF(OR(AM$165&lt;=EOMONTH($E3,$R3*(1-$O3)),AM$165&gt;EOMONTH($E3,$P3*12*(1-$O3)+$Q3*12*$O3+$R3*(1-$O3))),0,IF($X3="NNN",Expenses!AK$14*Leases!$F3,IF(Leases!$X3="FSG",0,IF(Leases!$X3="MG",SUMPRODUCT(Leases!$Z3:$Z7,Expenses!AK$9:AK$13)*Leases!$F3,MAX((Expenses!AK$9-Leases!$AB3/12)*Leases!$AA3*Leases!$F3,0)+MAX((Expenses!AK$10-Leases!$AB4/12)*Leases!$AA4*Leases!$F3,0)+MAX((Expenses!AK$11-Leases!$AB5/12)*Leases!$AA5*Leases!$F3,0)+MAX((Expenses!AK$12-Leases!$AB6/12)*Leases!$AA6*Leases!$F3,0)+MAX((Expenses!AK$13-Leases!$AB7/12)*Leases!$AA7*Leases!$F3,0)))))</f>
        <v>0</v>
      </c>
      <c r="AN174" s="94">
        <f>IF(OR(AN$165&lt;=EOMONTH($E3,$R3*(1-$O3)),AN$165&gt;EOMONTH($E3,$P3*12*(1-$O3)+$Q3*12*$O3+$R3*(1-$O3))),0,IF($X3="NNN",Expenses!AL$14*Leases!$F3,IF(Leases!$X3="FSG",0,IF(Leases!$X3="MG",SUMPRODUCT(Leases!$Z3:$Z7,Expenses!AL$9:AL$13)*Leases!$F3,MAX((Expenses!AL$9-Leases!$AB3/12)*Leases!$AA3*Leases!$F3,0)+MAX((Expenses!AL$10-Leases!$AB4/12)*Leases!$AA4*Leases!$F3,0)+MAX((Expenses!AL$11-Leases!$AB5/12)*Leases!$AA5*Leases!$F3,0)+MAX((Expenses!AL$12-Leases!$AB6/12)*Leases!$AA6*Leases!$F3,0)+MAX((Expenses!AL$13-Leases!$AB7/12)*Leases!$AA7*Leases!$F3,0)))))</f>
        <v>0</v>
      </c>
      <c r="AO174" s="94">
        <f>IF(OR(AO$165&lt;=EOMONTH($E3,$R3*(1-$O3)),AO$165&gt;EOMONTH($E3,$P3*12*(1-$O3)+$Q3*12*$O3+$R3*(1-$O3))),0,IF($X3="NNN",Expenses!AM$14*Leases!$F3,IF(Leases!$X3="FSG",0,IF(Leases!$X3="MG",SUMPRODUCT(Leases!$Z3:$Z7,Expenses!AM$9:AM$13)*Leases!$F3,MAX((Expenses!AM$9-Leases!$AB3/12)*Leases!$AA3*Leases!$F3,0)+MAX((Expenses!AM$10-Leases!$AB4/12)*Leases!$AA4*Leases!$F3,0)+MAX((Expenses!AM$11-Leases!$AB5/12)*Leases!$AA5*Leases!$F3,0)+MAX((Expenses!AM$12-Leases!$AB6/12)*Leases!$AA6*Leases!$F3,0)+MAX((Expenses!AM$13-Leases!$AB7/12)*Leases!$AA7*Leases!$F3,0)))))</f>
        <v>0</v>
      </c>
      <c r="AP174" s="94">
        <f>IF(OR(AP$165&lt;=EOMONTH($E3,$R3*(1-$O3)),AP$165&gt;EOMONTH($E3,$P3*12*(1-$O3)+$Q3*12*$O3+$R3*(1-$O3))),0,IF($X3="NNN",Expenses!AN$14*Leases!$F3,IF(Leases!$X3="FSG",0,IF(Leases!$X3="MG",SUMPRODUCT(Leases!$Z3:$Z7,Expenses!AN$9:AN$13)*Leases!$F3,MAX((Expenses!AN$9-Leases!$AB3/12)*Leases!$AA3*Leases!$F3,0)+MAX((Expenses!AN$10-Leases!$AB4/12)*Leases!$AA4*Leases!$F3,0)+MAX((Expenses!AN$11-Leases!$AB5/12)*Leases!$AA5*Leases!$F3,0)+MAX((Expenses!AN$12-Leases!$AB6/12)*Leases!$AA6*Leases!$F3,0)+MAX((Expenses!AN$13-Leases!$AB7/12)*Leases!$AA7*Leases!$F3,0)))))</f>
        <v>0</v>
      </c>
      <c r="AQ174" s="94">
        <f>IF(OR(AQ$165&lt;=EOMONTH($E3,$R3*(1-$O3)),AQ$165&gt;EOMONTH($E3,$P3*12*(1-$O3)+$Q3*12*$O3+$R3*(1-$O3))),0,IF($X3="NNN",Expenses!AO$14*Leases!$F3,IF(Leases!$X3="FSG",0,IF(Leases!$X3="MG",SUMPRODUCT(Leases!$Z3:$Z7,Expenses!AO$9:AO$13)*Leases!$F3,MAX((Expenses!AO$9-Leases!$AB3/12)*Leases!$AA3*Leases!$F3,0)+MAX((Expenses!AO$10-Leases!$AB4/12)*Leases!$AA4*Leases!$F3,0)+MAX((Expenses!AO$11-Leases!$AB5/12)*Leases!$AA5*Leases!$F3,0)+MAX((Expenses!AO$12-Leases!$AB6/12)*Leases!$AA6*Leases!$F3,0)+MAX((Expenses!AO$13-Leases!$AB7/12)*Leases!$AA7*Leases!$F3,0)))))</f>
        <v>0</v>
      </c>
      <c r="AR174" s="94">
        <f>IF(OR(AR$165&lt;=EOMONTH($E3,$R3*(1-$O3)),AR$165&gt;EOMONTH($E3,$P3*12*(1-$O3)+$Q3*12*$O3+$R3*(1-$O3))),0,IF($X3="NNN",Expenses!AP$14*Leases!$F3,IF(Leases!$X3="FSG",0,IF(Leases!$X3="MG",SUMPRODUCT(Leases!$Z3:$Z7,Expenses!AP$9:AP$13)*Leases!$F3,MAX((Expenses!AP$9-Leases!$AB3/12)*Leases!$AA3*Leases!$F3,0)+MAX((Expenses!AP$10-Leases!$AB4/12)*Leases!$AA4*Leases!$F3,0)+MAX((Expenses!AP$11-Leases!$AB5/12)*Leases!$AA5*Leases!$F3,0)+MAX((Expenses!AP$12-Leases!$AB6/12)*Leases!$AA6*Leases!$F3,0)+MAX((Expenses!AP$13-Leases!$AB7/12)*Leases!$AA7*Leases!$F3,0)))))</f>
        <v>0</v>
      </c>
      <c r="AS174" s="94">
        <f>IF(OR(AS$165&lt;=EOMONTH($E3,$R3*(1-$O3)),AS$165&gt;EOMONTH($E3,$P3*12*(1-$O3)+$Q3*12*$O3+$R3*(1-$O3))),0,IF($X3="NNN",Expenses!AQ$14*Leases!$F3,IF(Leases!$X3="FSG",0,IF(Leases!$X3="MG",SUMPRODUCT(Leases!$Z3:$Z7,Expenses!AQ$9:AQ$13)*Leases!$F3,MAX((Expenses!AQ$9-Leases!$AB3/12)*Leases!$AA3*Leases!$F3,0)+MAX((Expenses!AQ$10-Leases!$AB4/12)*Leases!$AA4*Leases!$F3,0)+MAX((Expenses!AQ$11-Leases!$AB5/12)*Leases!$AA5*Leases!$F3,0)+MAX((Expenses!AQ$12-Leases!$AB6/12)*Leases!$AA6*Leases!$F3,0)+MAX((Expenses!AQ$13-Leases!$AB7/12)*Leases!$AA7*Leases!$F3,0)))))</f>
        <v>0</v>
      </c>
      <c r="AT174" s="94">
        <f>IF(OR(AT$165&lt;=EOMONTH($E3,$R3*(1-$O3)),AT$165&gt;EOMONTH($E3,$P3*12*(1-$O3)+$Q3*12*$O3+$R3*(1-$O3))),0,IF($X3="NNN",Expenses!AR$14*Leases!$F3,IF(Leases!$X3="FSG",0,IF(Leases!$X3="MG",SUMPRODUCT(Leases!$Z3:$Z7,Expenses!AR$9:AR$13)*Leases!$F3,MAX((Expenses!AR$9-Leases!$AB3/12)*Leases!$AA3*Leases!$F3,0)+MAX((Expenses!AR$10-Leases!$AB4/12)*Leases!$AA4*Leases!$F3,0)+MAX((Expenses!AR$11-Leases!$AB5/12)*Leases!$AA5*Leases!$F3,0)+MAX((Expenses!AR$12-Leases!$AB6/12)*Leases!$AA6*Leases!$F3,0)+MAX((Expenses!AR$13-Leases!$AB7/12)*Leases!$AA7*Leases!$F3,0)))))</f>
        <v>0</v>
      </c>
      <c r="AU174" s="94">
        <f>IF(OR(AU$165&lt;=EOMONTH($E3,$R3*(1-$O3)),AU$165&gt;EOMONTH($E3,$P3*12*(1-$O3)+$Q3*12*$O3+$R3*(1-$O3))),0,IF($X3="NNN",Expenses!AS$14*Leases!$F3,IF(Leases!$X3="FSG",0,IF(Leases!$X3="MG",SUMPRODUCT(Leases!$Z3:$Z7,Expenses!AS$9:AS$13)*Leases!$F3,MAX((Expenses!AS$9-Leases!$AB3/12)*Leases!$AA3*Leases!$F3,0)+MAX((Expenses!AS$10-Leases!$AB4/12)*Leases!$AA4*Leases!$F3,0)+MAX((Expenses!AS$11-Leases!$AB5/12)*Leases!$AA5*Leases!$F3,0)+MAX((Expenses!AS$12-Leases!$AB6/12)*Leases!$AA6*Leases!$F3,0)+MAX((Expenses!AS$13-Leases!$AB7/12)*Leases!$AA7*Leases!$F3,0)))))</f>
        <v>0</v>
      </c>
      <c r="AV174" s="94">
        <f>IF(OR(AV$165&lt;=EOMONTH($E3,$R3*(1-$O3)),AV$165&gt;EOMONTH($E3,$P3*12*(1-$O3)+$Q3*12*$O3+$R3*(1-$O3))),0,IF($X3="NNN",Expenses!AT$14*Leases!$F3,IF(Leases!$X3="FSG",0,IF(Leases!$X3="MG",SUMPRODUCT(Leases!$Z3:$Z7,Expenses!AT$9:AT$13)*Leases!$F3,MAX((Expenses!AT$9-Leases!$AB3/12)*Leases!$AA3*Leases!$F3,0)+MAX((Expenses!AT$10-Leases!$AB4/12)*Leases!$AA4*Leases!$F3,0)+MAX((Expenses!AT$11-Leases!$AB5/12)*Leases!$AA5*Leases!$F3,0)+MAX((Expenses!AT$12-Leases!$AB6/12)*Leases!$AA6*Leases!$F3,0)+MAX((Expenses!AT$13-Leases!$AB7/12)*Leases!$AA7*Leases!$F3,0)))))</f>
        <v>0</v>
      </c>
      <c r="AW174" s="94">
        <f>IF(OR(AW$165&lt;=EOMONTH($E3,$R3*(1-$O3)),AW$165&gt;EOMONTH($E3,$P3*12*(1-$O3)+$Q3*12*$O3+$R3*(1-$O3))),0,IF($X3="NNN",Expenses!AU$14*Leases!$F3,IF(Leases!$X3="FSG",0,IF(Leases!$X3="MG",SUMPRODUCT(Leases!$Z3:$Z7,Expenses!AU$9:AU$13)*Leases!$F3,MAX((Expenses!AU$9-Leases!$AB3/12)*Leases!$AA3*Leases!$F3,0)+MAX((Expenses!AU$10-Leases!$AB4/12)*Leases!$AA4*Leases!$F3,0)+MAX((Expenses!AU$11-Leases!$AB5/12)*Leases!$AA5*Leases!$F3,0)+MAX((Expenses!AU$12-Leases!$AB6/12)*Leases!$AA6*Leases!$F3,0)+MAX((Expenses!AU$13-Leases!$AB7/12)*Leases!$AA7*Leases!$F3,0)))))</f>
        <v>0</v>
      </c>
      <c r="AX174" s="94">
        <f>IF(OR(AX$165&lt;=EOMONTH($E3,$R3*(1-$O3)),AX$165&gt;EOMONTH($E3,$P3*12*(1-$O3)+$Q3*12*$O3+$R3*(1-$O3))),0,IF($X3="NNN",Expenses!AV$14*Leases!$F3,IF(Leases!$X3="FSG",0,IF(Leases!$X3="MG",SUMPRODUCT(Leases!$Z3:$Z7,Expenses!AV$9:AV$13)*Leases!$F3,MAX((Expenses!AV$9-Leases!$AB3/12)*Leases!$AA3*Leases!$F3,0)+MAX((Expenses!AV$10-Leases!$AB4/12)*Leases!$AA4*Leases!$F3,0)+MAX((Expenses!AV$11-Leases!$AB5/12)*Leases!$AA5*Leases!$F3,0)+MAX((Expenses!AV$12-Leases!$AB6/12)*Leases!$AA6*Leases!$F3,0)+MAX((Expenses!AV$13-Leases!$AB7/12)*Leases!$AA7*Leases!$F3,0)))))</f>
        <v>0</v>
      </c>
      <c r="AY174" s="94">
        <f>IF(OR(AY$165&lt;=EOMONTH($E3,$R3*(1-$O3)),AY$165&gt;EOMONTH($E3,$P3*12*(1-$O3)+$Q3*12*$O3+$R3*(1-$O3))),0,IF($X3="NNN",Expenses!AW$14*Leases!$F3,IF(Leases!$X3="FSG",0,IF(Leases!$X3="MG",SUMPRODUCT(Leases!$Z3:$Z7,Expenses!AW$9:AW$13)*Leases!$F3,MAX((Expenses!AW$9-Leases!$AB3/12)*Leases!$AA3*Leases!$F3,0)+MAX((Expenses!AW$10-Leases!$AB4/12)*Leases!$AA4*Leases!$F3,0)+MAX((Expenses!AW$11-Leases!$AB5/12)*Leases!$AA5*Leases!$F3,0)+MAX((Expenses!AW$12-Leases!$AB6/12)*Leases!$AA6*Leases!$F3,0)+MAX((Expenses!AW$13-Leases!$AB7/12)*Leases!$AA7*Leases!$F3,0)))))</f>
        <v>0</v>
      </c>
      <c r="AZ174" s="94">
        <f>IF(OR(AZ$165&lt;=EOMONTH($E3,$R3*(1-$O3)),AZ$165&gt;EOMONTH($E3,$P3*12*(1-$O3)+$Q3*12*$O3+$R3*(1-$O3))),0,IF($X3="NNN",Expenses!AX$14*Leases!$F3,IF(Leases!$X3="FSG",0,IF(Leases!$X3="MG",SUMPRODUCT(Leases!$Z3:$Z7,Expenses!AX$9:AX$13)*Leases!$F3,MAX((Expenses!AX$9-Leases!$AB3/12)*Leases!$AA3*Leases!$F3,0)+MAX((Expenses!AX$10-Leases!$AB4/12)*Leases!$AA4*Leases!$F3,0)+MAX((Expenses!AX$11-Leases!$AB5/12)*Leases!$AA5*Leases!$F3,0)+MAX((Expenses!AX$12-Leases!$AB6/12)*Leases!$AA6*Leases!$F3,0)+MAX((Expenses!AX$13-Leases!$AB7/12)*Leases!$AA7*Leases!$F3,0)))))</f>
        <v>0</v>
      </c>
      <c r="BA174" s="94">
        <f>IF(OR(BA$165&lt;=EOMONTH($E3,$R3*(1-$O3)),BA$165&gt;EOMONTH($E3,$P3*12*(1-$O3)+$Q3*12*$O3+$R3*(1-$O3))),0,IF($X3="NNN",Expenses!AY$14*Leases!$F3,IF(Leases!$X3="FSG",0,IF(Leases!$X3="MG",SUMPRODUCT(Leases!$Z3:$Z7,Expenses!AY$9:AY$13)*Leases!$F3,MAX((Expenses!AY$9-Leases!$AB3/12)*Leases!$AA3*Leases!$F3,0)+MAX((Expenses!AY$10-Leases!$AB4/12)*Leases!$AA4*Leases!$F3,0)+MAX((Expenses!AY$11-Leases!$AB5/12)*Leases!$AA5*Leases!$F3,0)+MAX((Expenses!AY$12-Leases!$AB6/12)*Leases!$AA6*Leases!$F3,0)+MAX((Expenses!AY$13-Leases!$AB7/12)*Leases!$AA7*Leases!$F3,0)))))</f>
        <v>0</v>
      </c>
      <c r="BB174" s="94">
        <f>IF(OR(BB$165&lt;=EOMONTH($E3,$R3*(1-$O3)),BB$165&gt;EOMONTH($E3,$P3*12*(1-$O3)+$Q3*12*$O3+$R3*(1-$O3))),0,IF($X3="NNN",Expenses!AZ$14*Leases!$F3,IF(Leases!$X3="FSG",0,IF(Leases!$X3="MG",SUMPRODUCT(Leases!$Z3:$Z7,Expenses!AZ$9:AZ$13)*Leases!$F3,MAX((Expenses!AZ$9-Leases!$AB3/12)*Leases!$AA3*Leases!$F3,0)+MAX((Expenses!AZ$10-Leases!$AB4/12)*Leases!$AA4*Leases!$F3,0)+MAX((Expenses!AZ$11-Leases!$AB5/12)*Leases!$AA5*Leases!$F3,0)+MAX((Expenses!AZ$12-Leases!$AB6/12)*Leases!$AA6*Leases!$F3,0)+MAX((Expenses!AZ$13-Leases!$AB7/12)*Leases!$AA7*Leases!$F3,0)))))</f>
        <v>0</v>
      </c>
      <c r="BC174" s="94">
        <f>IF(OR(BC$165&lt;=EOMONTH($E3,$R3*(1-$O3)),BC$165&gt;EOMONTH($E3,$P3*12*(1-$O3)+$Q3*12*$O3+$R3*(1-$O3))),0,IF($X3="NNN",Expenses!BA$14*Leases!$F3,IF(Leases!$X3="FSG",0,IF(Leases!$X3="MG",SUMPRODUCT(Leases!$Z3:$Z7,Expenses!BA$9:BA$13)*Leases!$F3,MAX((Expenses!BA$9-Leases!$AB3/12)*Leases!$AA3*Leases!$F3,0)+MAX((Expenses!BA$10-Leases!$AB4/12)*Leases!$AA4*Leases!$F3,0)+MAX((Expenses!BA$11-Leases!$AB5/12)*Leases!$AA5*Leases!$F3,0)+MAX((Expenses!BA$12-Leases!$AB6/12)*Leases!$AA6*Leases!$F3,0)+MAX((Expenses!BA$13-Leases!$AB7/12)*Leases!$AA7*Leases!$F3,0)))))</f>
        <v>0</v>
      </c>
      <c r="BD174" s="94">
        <f ca="1">IF(OR(BD$165&lt;=EOMONTH($E3,$R3*(1-$O3)),BD$165&gt;EOMONTH($E3,$P3*12*(1-$O3)+$Q3*12*$O3+$R3*(1-$O3))),0,IF($X3="NNN",Expenses!BB$14*Leases!$F3,IF(Leases!$X3="FSG",0,IF(Leases!$X3="MG",SUMPRODUCT(Leases!$Z3:$Z7,Expenses!BB$9:BB$13)*Leases!$F3,MAX((Expenses!BB$9-Leases!$AB3/12)*Leases!$AA3*Leases!$F3,0)+MAX((Expenses!BB$10-Leases!$AB4/12)*Leases!$AA4*Leases!$F3,0)+MAX((Expenses!BB$11-Leases!$AB5/12)*Leases!$AA5*Leases!$F3,0)+MAX((Expenses!BB$12-Leases!$AB6/12)*Leases!$AA6*Leases!$F3,0)+MAX((Expenses!BB$13-Leases!$AB7/12)*Leases!$AA7*Leases!$F3,0)))))</f>
        <v>1400.3004711419048</v>
      </c>
      <c r="BE174" s="94">
        <f ca="1">IF(OR(BE$165&lt;=EOMONTH($E3,$R3*(1-$O3)),BE$165&gt;EOMONTH($E3,$P3*12*(1-$O3)+$Q3*12*$O3+$R3*(1-$O3))),0,IF($X3="NNN",Expenses!BC$14*Leases!$F3,IF(Leases!$X3="FSG",0,IF(Leases!$X3="MG",SUMPRODUCT(Leases!$Z3:$Z7,Expenses!BC$9:BC$13)*Leases!$F3,MAX((Expenses!BC$9-Leases!$AB3/12)*Leases!$AA3*Leases!$F3,0)+MAX((Expenses!BC$10-Leases!$AB4/12)*Leases!$AA4*Leases!$F3,0)+MAX((Expenses!BC$11-Leases!$AB5/12)*Leases!$AA5*Leases!$F3,0)+MAX((Expenses!BC$12-Leases!$AB6/12)*Leases!$AA6*Leases!$F3,0)+MAX((Expenses!BC$13-Leases!$AB7/12)*Leases!$AA7*Leases!$F3,0)))))</f>
        <v>1401.0229694396121</v>
      </c>
      <c r="BF174" s="94">
        <f ca="1">IF(OR(BF$165&lt;=EOMONTH($E3,$R3*(1-$O3)),BF$165&gt;EOMONTH($E3,$P3*12*(1-$O3)+$Q3*12*$O3+$R3*(1-$O3))),0,IF($X3="NNN",Expenses!BD$14*Leases!$F3,IF(Leases!$X3="FSG",0,IF(Leases!$X3="MG",SUMPRODUCT(Leases!$Z3:$Z7,Expenses!BD$9:BD$13)*Leases!$F3,MAX((Expenses!BD$9-Leases!$AB3/12)*Leases!$AA3*Leases!$F3,0)+MAX((Expenses!BD$10-Leases!$AB4/12)*Leases!$AA4*Leases!$F3,0)+MAX((Expenses!BD$11-Leases!$AB5/12)*Leases!$AA5*Leases!$F3,0)+MAX((Expenses!BD$12-Leases!$AB6/12)*Leases!$AA6*Leases!$F3,0)+MAX((Expenses!BD$13-Leases!$AB7/12)*Leases!$AA7*Leases!$F3,0)))))</f>
        <v>1401.7472496130313</v>
      </c>
      <c r="BG174" s="94">
        <f ca="1">IF(OR(BG$165&lt;=EOMONTH($E3,$R3*(1-$O3)),BG$165&gt;EOMONTH($E3,$P3*12*(1-$O3)+$Q3*12*$O3+$R3*(1-$O3))),0,IF($X3="NNN",Expenses!BE$14*Leases!$F3,IF(Leases!$X3="FSG",0,IF(Leases!$X3="MG",SUMPRODUCT(Leases!$Z3:$Z7,Expenses!BE$9:BE$13)*Leases!$F3,MAX((Expenses!BE$9-Leases!$AB3/12)*Leases!$AA3*Leases!$F3,0)+MAX((Expenses!BE$10-Leases!$AB4/12)*Leases!$AA4*Leases!$F3,0)+MAX((Expenses!BE$11-Leases!$AB5/12)*Leases!$AA5*Leases!$F3,0)+MAX((Expenses!BE$12-Leases!$AB6/12)*Leases!$AA6*Leases!$F3,0)+MAX((Expenses!BE$13-Leases!$AB7/12)*Leases!$AA7*Leases!$F3,0)))))</f>
        <v>1402.4733160567494</v>
      </c>
      <c r="BH174" s="94">
        <f ca="1">IF(OR(BH$165&lt;=EOMONTH($E3,$R3*(1-$O3)),BH$165&gt;EOMONTH($E3,$P3*12*(1-$O3)+$Q3*12*$O3+$R3*(1-$O3))),0,IF($X3="NNN",Expenses!BF$14*Leases!$F3,IF(Leases!$X3="FSG",0,IF(Leases!$X3="MG",SUMPRODUCT(Leases!$Z3:$Z7,Expenses!BF$9:BF$13)*Leases!$F3,MAX((Expenses!BF$9-Leases!$AB3/12)*Leases!$AA3*Leases!$F3,0)+MAX((Expenses!BF$10-Leases!$AB4/12)*Leases!$AA4*Leases!$F3,0)+MAX((Expenses!BF$11-Leases!$AB5/12)*Leases!$AA5*Leases!$F3,0)+MAX((Expenses!BF$12-Leases!$AB6/12)*Leases!$AA6*Leases!$F3,0)+MAX((Expenses!BF$13-Leases!$AB7/12)*Leases!$AA7*Leases!$F3,0)))))</f>
        <v>1407.2743740886683</v>
      </c>
      <c r="BI174" s="94">
        <f ca="1">IF(OR(BI$165&lt;=EOMONTH($E3,$R3*(1-$O3)),BI$165&gt;EOMONTH($E3,$P3*12*(1-$O3)+$Q3*12*$O3+$R3*(1-$O3))),0,IF($X3="NNN",Expenses!BG$14*Leases!$F3,IF(Leases!$X3="FSG",0,IF(Leases!$X3="MG",SUMPRODUCT(Leases!$Z3:$Z7,Expenses!BG$9:BG$13)*Leases!$F3,MAX((Expenses!BG$9-Leases!$AB3/12)*Leases!$AA3*Leases!$F3,0)+MAX((Expenses!BG$10-Leases!$AB4/12)*Leases!$AA4*Leases!$F3,0)+MAX((Expenses!BG$11-Leases!$AB5/12)*Leases!$AA5*Leases!$F3,0)+MAX((Expenses!BG$12-Leases!$AB6/12)*Leases!$AA6*Leases!$F3,0)+MAX((Expenses!BG$13-Leases!$AB7/12)*Leases!$AA7*Leases!$F3,0)))))</f>
        <v>1408.0040263001213</v>
      </c>
      <c r="BJ174" s="94">
        <f ca="1">IF(OR(BJ$165&lt;=EOMONTH($E3,$R3*(1-$O3)),BJ$165&gt;EOMONTH($E3,$P3*12*(1-$O3)+$Q3*12*$O3+$R3*(1-$O3))),0,IF($X3="NNN",Expenses!BH$14*Leases!$F3,IF(Leases!$X3="FSG",0,IF(Leases!$X3="MG",SUMPRODUCT(Leases!$Z3:$Z7,Expenses!BH$9:BH$13)*Leases!$F3,MAX((Expenses!BH$9-Leases!$AB3/12)*Leases!$AA3*Leases!$F3,0)+MAX((Expenses!BH$10-Leases!$AB4/12)*Leases!$AA4*Leases!$F3,0)+MAX((Expenses!BH$11-Leases!$AB5/12)*Leases!$AA5*Leases!$F3,0)+MAX((Expenses!BH$12-Leases!$AB6/12)*Leases!$AA6*Leases!$F3,0)+MAX((Expenses!BH$13-Leases!$AB7/12)*Leases!$AA7*Leases!$F3,0)))))</f>
        <v>1408.7354780307674</v>
      </c>
      <c r="BK174" s="94">
        <f ca="1">IF(OR(BK$165&lt;=EOMONTH($E3,$R3*(1-$O3)),BK$165&gt;EOMONTH($E3,$P3*12*(1-$O3)+$Q3*12*$O3+$R3*(1-$O3))),0,IF($X3="NNN",Expenses!BI$14*Leases!$F3,IF(Leases!$X3="FSG",0,IF(Leases!$X3="MG",SUMPRODUCT(Leases!$Z3:$Z7,Expenses!BI$9:BI$13)*Leases!$F3,MAX((Expenses!BI$9-Leases!$AB3/12)*Leases!$AA3*Leases!$F3,0)+MAX((Expenses!BI$10-Leases!$AB4/12)*Leases!$AA4*Leases!$F3,0)+MAX((Expenses!BI$11-Leases!$AB5/12)*Leases!$AA5*Leases!$F3,0)+MAX((Expenses!BI$12-Leases!$AB6/12)*Leases!$AA6*Leases!$F3,0)+MAX((Expenses!BI$13-Leases!$AB7/12)*Leases!$AA7*Leases!$F3,0)))))</f>
        <v>1409.468733718707</v>
      </c>
      <c r="BL174" s="94">
        <f ca="1">IF(OR(BL$165&lt;=EOMONTH($E3,$R3*(1-$O3)),BL$165&gt;EOMONTH($E3,$P3*12*(1-$O3)+$Q3*12*$O3+$R3*(1-$O3))),0,IF($X3="NNN",Expenses!BJ$14*Leases!$F3,IF(Leases!$X3="FSG",0,IF(Leases!$X3="MG",SUMPRODUCT(Leases!$Z3:$Z7,Expenses!BJ$9:BJ$13)*Leases!$F3,MAX((Expenses!BJ$9-Leases!$AB3/12)*Leases!$AA3*Leases!$F3,0)+MAX((Expenses!BJ$10-Leases!$AB4/12)*Leases!$AA4*Leases!$F3,0)+MAX((Expenses!BJ$11-Leases!$AB5/12)*Leases!$AA5*Leases!$F3,0)+MAX((Expenses!BJ$12-Leases!$AB6/12)*Leases!$AA6*Leases!$F3,0)+MAX((Expenses!BJ$13-Leases!$AB7/12)*Leases!$AA7*Leases!$F3,0)))))</f>
        <v>1443.5464524100034</v>
      </c>
      <c r="BM174" s="94">
        <f ca="1">IF(OR(BM$165&lt;=EOMONTH($E3,$R3*(1-$O3)),BM$165&gt;EOMONTH($E3,$P3*12*(1-$O3)+$Q3*12*$O3+$R3*(1-$O3))),0,IF($X3="NNN",Expenses!BK$14*Leases!$F3,IF(Leases!$X3="FSG",0,IF(Leases!$X3="MG",SUMPRODUCT(Leases!$Z3:$Z7,Expenses!BK$9:BK$13)*Leases!$F3,MAX((Expenses!BK$9-Leases!$AB3/12)*Leases!$AA3*Leases!$F3,0)+MAX((Expenses!BK$10-Leases!$AB4/12)*Leases!$AA4*Leases!$F3,0)+MAX((Expenses!BK$11-Leases!$AB5/12)*Leases!$AA5*Leases!$F3,0)+MAX((Expenses!BK$12-Leases!$AB6/12)*Leases!$AA6*Leases!$F3,0)+MAX((Expenses!BK$13-Leases!$AB7/12)*Leases!$AA7*Leases!$F3,0)))))</f>
        <v>1444.2833293706376</v>
      </c>
      <c r="BN174" s="94">
        <f ca="1">IF(OR(BN$165&lt;=EOMONTH($E3,$R3*(1-$O3)),BN$165&gt;EOMONTH($E3,$P3*12*(1-$O3)+$Q3*12*$O3+$R3*(1-$O3))),0,IF($X3="NNN",Expenses!BL$14*Leases!$F3,IF(Leases!$X3="FSG",0,IF(Leases!$X3="MG",SUMPRODUCT(Leases!$Z3:$Z7,Expenses!BL$9:BL$13)*Leases!$F3,MAX((Expenses!BL$9-Leases!$AB3/12)*Leases!$AA3*Leases!$F3,0)+MAX((Expenses!BL$10-Leases!$AB4/12)*Leases!$AA4*Leases!$F3,0)+MAX((Expenses!BL$11-Leases!$AB5/12)*Leases!$AA5*Leases!$F3,0)+MAX((Expenses!BL$12-Leases!$AB6/12)*Leases!$AA6*Leases!$F3,0)+MAX((Expenses!BL$13-Leases!$AB7/12)*Leases!$AA7*Leases!$F3,0)))))</f>
        <v>1445.0220236686457</v>
      </c>
      <c r="BO174" s="94">
        <f ca="1">IF(OR(BO$165&lt;=EOMONTH($E3,$R3*(1-$O3)),BO$165&gt;EOMONTH($E3,$P3*12*(1-$O3)+$Q3*12*$O3+$R3*(1-$O3))),0,IF($X3="NNN",Expenses!BM$14*Leases!$F3,IF(Leases!$X3="FSG",0,IF(Leases!$X3="MG",SUMPRODUCT(Leases!$Z3:$Z7,Expenses!BM$9:BM$13)*Leases!$F3,MAX((Expenses!BM$9-Leases!$AB3/12)*Leases!$AA3*Leases!$F3,0)+MAX((Expenses!BM$10-Leases!$AB4/12)*Leases!$AA4*Leases!$F3,0)+MAX((Expenses!BM$11-Leases!$AB5/12)*Leases!$AA5*Leases!$F3,0)+MAX((Expenses!BM$12-Leases!$AB6/12)*Leases!$AA6*Leases!$F3,0)+MAX((Expenses!BM$13-Leases!$AB7/12)*Leases!$AA7*Leases!$F3,0)))))</f>
        <v>1445.7625397860722</v>
      </c>
      <c r="BP174" s="94">
        <f ca="1">IF(OR(BP$165&lt;=EOMONTH($E3,$R3*(1-$O3)),BP$165&gt;EOMONTH($E3,$P3*12*(1-$O3)+$Q3*12*$O3+$R3*(1-$O3))),0,IF($X3="NNN",Expenses!BN$14*Leases!$F3,IF(Leases!$X3="FSG",0,IF(Leases!$X3="MG",SUMPRODUCT(Leases!$Z3:$Z7,Expenses!BN$9:BN$13)*Leases!$F3,MAX((Expenses!BN$9-Leases!$AB3/12)*Leases!$AA3*Leases!$F3,0)+MAX((Expenses!BN$10-Leases!$AB4/12)*Leases!$AA4*Leases!$F3,0)+MAX((Expenses!BN$11-Leases!$AB5/12)*Leases!$AA5*Leases!$F3,0)+MAX((Expenses!BN$12-Leases!$AB6/12)*Leases!$AA6*Leases!$F3,0)+MAX((Expenses!BN$13-Leases!$AB7/12)*Leases!$AA7*Leases!$F3,0)))))</f>
        <v>1446.5048822160152</v>
      </c>
      <c r="BQ174" s="94">
        <f ca="1">IF(OR(BQ$165&lt;=EOMONTH($E3,$R3*(1-$O3)),BQ$165&gt;EOMONTH($E3,$P3*12*(1-$O3)+$Q3*12*$O3+$R3*(1-$O3))),0,IF($X3="NNN",Expenses!BO$14*Leases!$F3,IF(Leases!$X3="FSG",0,IF(Leases!$X3="MG",SUMPRODUCT(Leases!$Z3:$Z7,Expenses!BO$9:BO$13)*Leases!$F3,MAX((Expenses!BO$9-Leases!$AB3/12)*Leases!$AA3*Leases!$F3,0)+MAX((Expenses!BO$10-Leases!$AB4/12)*Leases!$AA4*Leases!$F3,0)+MAX((Expenses!BO$11-Leases!$AB5/12)*Leases!$AA5*Leases!$F3,0)+MAX((Expenses!BO$12-Leases!$AB6/12)*Leases!$AA6*Leases!$F3,0)+MAX((Expenses!BO$13-Leases!$AB7/12)*Leases!$AA7*Leases!$F3,0)))))</f>
        <v>1447.2490554626534</v>
      </c>
      <c r="BR174" s="94">
        <f ca="1">IF(OR(BR$165&lt;=EOMONTH($E3,$R3*(1-$O3)),BR$165&gt;EOMONTH($E3,$P3*12*(1-$O3)+$Q3*12*$O3+$R3*(1-$O3))),0,IF($X3="NNN",Expenses!BP$14*Leases!$F3,IF(Leases!$X3="FSG",0,IF(Leases!$X3="MG",SUMPRODUCT(Leases!$Z3:$Z7,Expenses!BP$9:BP$13)*Leases!$F3,MAX((Expenses!BP$9-Leases!$AB3/12)*Leases!$AA3*Leases!$F3,0)+MAX((Expenses!BP$10-Leases!$AB4/12)*Leases!$AA4*Leases!$F3,0)+MAX((Expenses!BP$11-Leases!$AB5/12)*Leases!$AA5*Leases!$F3,0)+MAX((Expenses!BP$12-Leases!$AB6/12)*Leases!$AA6*Leases!$F3,0)+MAX((Expenses!BP$13-Leases!$AB7/12)*Leases!$AA7*Leases!$F3,0)))))</f>
        <v>1447.9950640412756</v>
      </c>
      <c r="BS174" s="94">
        <f ca="1">IF(OR(BS$165&lt;=EOMONTH($E3,$R3*(1-$O3)),BS$165&gt;EOMONTH($E3,$P3*12*(1-$O3)+$Q3*12*$O3+$R3*(1-$O3))),0,IF($X3="NNN",Expenses!BQ$14*Leases!$F3,IF(Leases!$X3="FSG",0,IF(Leases!$X3="MG",SUMPRODUCT(Leases!$Z3:$Z7,Expenses!BQ$9:BQ$13)*Leases!$F3,MAX((Expenses!BQ$9-Leases!$AB3/12)*Leases!$AA3*Leases!$F3,0)+MAX((Expenses!BQ$10-Leases!$AB4/12)*Leases!$AA4*Leases!$F3,0)+MAX((Expenses!BQ$11-Leases!$AB5/12)*Leases!$AA5*Leases!$F3,0)+MAX((Expenses!BQ$12-Leases!$AB6/12)*Leases!$AA6*Leases!$F3,0)+MAX((Expenses!BQ$13-Leases!$AB7/12)*Leases!$AA7*Leases!$F3,0)))))</f>
        <v>1448.7429124783048</v>
      </c>
      <c r="BT174" s="94">
        <f ca="1">IF(OR(BT$165&lt;=EOMONTH($E3,$R3*(1-$O3)),BT$165&gt;EOMONTH($E3,$P3*12*(1-$O3)+$Q3*12*$O3+$R3*(1-$O3))),0,IF($X3="NNN",Expenses!BR$14*Leases!$F3,IF(Leases!$X3="FSG",0,IF(Leases!$X3="MG",SUMPRODUCT(Leases!$Z3:$Z7,Expenses!BR$9:BR$13)*Leases!$F3,MAX((Expenses!BR$9-Leases!$AB3/12)*Leases!$AA3*Leases!$F3,0)+MAX((Expenses!BR$10-Leases!$AB4/12)*Leases!$AA4*Leases!$F3,0)+MAX((Expenses!BR$11-Leases!$AB5/12)*Leases!$AA5*Leases!$F3,0)+MAX((Expenses!BR$12-Leases!$AB6/12)*Leases!$AA6*Leases!$F3,0)+MAX((Expenses!BR$13-Leases!$AB7/12)*Leases!$AA7*Leases!$F3,0)))))</f>
        <v>1449.4926053113286</v>
      </c>
      <c r="BU174" s="94">
        <f ca="1">IF(OR(BU$165&lt;=EOMONTH($E3,$R3*(1-$O3)),BU$165&gt;EOMONTH($E3,$P3*12*(1-$O3)+$Q3*12*$O3+$R3*(1-$O3))),0,IF($X3="NNN",Expenses!BS$14*Leases!$F3,IF(Leases!$X3="FSG",0,IF(Leases!$X3="MG",SUMPRODUCT(Leases!$Z3:$Z7,Expenses!BS$9:BS$13)*Leases!$F3,MAX((Expenses!BS$9-Leases!$AB3/12)*Leases!$AA3*Leases!$F3,0)+MAX((Expenses!BS$10-Leases!$AB4/12)*Leases!$AA4*Leases!$F3,0)+MAX((Expenses!BS$11-Leases!$AB5/12)*Leases!$AA5*Leases!$F3,0)+MAX((Expenses!BS$12-Leases!$AB6/12)*Leases!$AA6*Leases!$F3,0)+MAX((Expenses!BS$13-Leases!$AB7/12)*Leases!$AA7*Leases!$F3,0)))))</f>
        <v>1450.2441470891249</v>
      </c>
      <c r="BV174" s="94">
        <f ca="1">IF(OR(BV$165&lt;=EOMONTH($E3,$R3*(1-$O3)),BV$165&gt;EOMONTH($E3,$P3*12*(1-$O3)+$Q3*12*$O3+$R3*(1-$O3))),0,IF($X3="NNN",Expenses!BT$14*Leases!$F3,IF(Leases!$X3="FSG",0,IF(Leases!$X3="MG",SUMPRODUCT(Leases!$Z3:$Z7,Expenses!BT$9:BT$13)*Leases!$F3,MAX((Expenses!BT$9-Leases!$AB3/12)*Leases!$AA3*Leases!$F3,0)+MAX((Expenses!BT$10-Leases!$AB4/12)*Leases!$AA4*Leases!$F3,0)+MAX((Expenses!BT$11-Leases!$AB5/12)*Leases!$AA5*Leases!$F3,0)+MAX((Expenses!BT$12-Leases!$AB6/12)*Leases!$AA6*Leases!$F3,0)+MAX((Expenses!BT$13-Leases!$AB7/12)*Leases!$AA7*Leases!$F3,0)))))</f>
        <v>1450.9975423716905</v>
      </c>
      <c r="BW174" s="94">
        <f ca="1">IF(OR(BW$165&lt;=EOMONTH($E3,$R3*(1-$O3)),BW$165&gt;EOMONTH($E3,$P3*12*(1-$O3)+$Q3*12*$O3+$R3*(1-$O3))),0,IF($X3="NNN",Expenses!BU$14*Leases!$F3,IF(Leases!$X3="FSG",0,IF(Leases!$X3="MG",SUMPRODUCT(Leases!$Z3:$Z7,Expenses!BU$9:BU$13)*Leases!$F3,MAX((Expenses!BU$9-Leases!$AB3/12)*Leases!$AA3*Leases!$F3,0)+MAX((Expenses!BU$10-Leases!$AB4/12)*Leases!$AA4*Leases!$F3,0)+MAX((Expenses!BU$11-Leases!$AB5/12)*Leases!$AA5*Leases!$F3,0)+MAX((Expenses!BU$12-Leases!$AB6/12)*Leases!$AA6*Leases!$F3,0)+MAX((Expenses!BU$13-Leases!$AB7/12)*Leases!$AA7*Leases!$F3,0)))))</f>
        <v>1451.7527957302682</v>
      </c>
      <c r="BX174" s="94">
        <f ca="1">IF(OR(BX$165&lt;=EOMONTH($E3,$R3*(1-$O3)),BX$165&gt;EOMONTH($E3,$P3*12*(1-$O3)+$Q3*12*$O3+$R3*(1-$O3))),0,IF($X3="NNN",Expenses!BV$14*Leases!$F3,IF(Leases!$X3="FSG",0,IF(Leases!$X3="MG",SUMPRODUCT(Leases!$Z3:$Z7,Expenses!BV$9:BV$13)*Leases!$F3,MAX((Expenses!BV$9-Leases!$AB3/12)*Leases!$AA3*Leases!$F3,0)+MAX((Expenses!BV$10-Leases!$AB4/12)*Leases!$AA4*Leases!$F3,0)+MAX((Expenses!BV$11-Leases!$AB5/12)*Leases!$AA5*Leases!$F3,0)+MAX((Expenses!BV$12-Leases!$AB6/12)*Leases!$AA6*Leases!$F3,0)+MAX((Expenses!BV$13-Leases!$AB7/12)*Leases!$AA7*Leases!$F3,0)))))</f>
        <v>1483.8820194281734</v>
      </c>
      <c r="BY174" s="94">
        <f ca="1">IF(OR(BY$165&lt;=EOMONTH($E3,$R3*(1-$O3)),BY$165&gt;EOMONTH($E3,$P3*12*(1-$O3)+$Q3*12*$O3+$R3*(1-$O3))),0,IF($X3="NNN",Expenses!BW$14*Leases!$F3,IF(Leases!$X3="FSG",0,IF(Leases!$X3="MG",SUMPRODUCT(Leases!$Z3:$Z7,Expenses!BW$9:BW$13)*Leases!$F3,MAX((Expenses!BW$9-Leases!$AB3/12)*Leases!$AA3*Leases!$F3,0)+MAX((Expenses!BW$10-Leases!$AB4/12)*Leases!$AA4*Leases!$F3,0)+MAX((Expenses!BW$11-Leases!$AB5/12)*Leases!$AA5*Leases!$F3,0)+MAX((Expenses!BW$12-Leases!$AB6/12)*Leases!$AA6*Leases!$F3,0)+MAX((Expenses!BW$13-Leases!$AB7/12)*Leases!$AA7*Leases!$F3,0)))))</f>
        <v>1487.6118292517569</v>
      </c>
      <c r="BZ174" s="94">
        <f ca="1">IF(OR(BZ$165&lt;=EOMONTH($E3,$R3*(1-$O3)),BZ$165&gt;EOMONTH($E3,$P3*12*(1-$O3)+$Q3*12*$O3+$R3*(1-$O3))),0,IF($X3="NNN",Expenses!BX$14*Leases!$F3,IF(Leases!$X3="FSG",0,IF(Leases!$X3="MG",SUMPRODUCT(Leases!$Z3:$Z7,Expenses!BX$9:BX$13)*Leases!$F3,MAX((Expenses!BX$9-Leases!$AB3/12)*Leases!$AA3*Leases!$F3,0)+MAX((Expenses!BX$10-Leases!$AB4/12)*Leases!$AA4*Leases!$F3,0)+MAX((Expenses!BX$11-Leases!$AB5/12)*Leases!$AA5*Leases!$F3,0)+MAX((Expenses!BX$12-Leases!$AB6/12)*Leases!$AA6*Leases!$F3,0)+MAX((Expenses!BX$13-Leases!$AB7/12)*Leases!$AA7*Leases!$F3,0)))))</f>
        <v>1488.3726843787053</v>
      </c>
      <c r="CA174" s="94">
        <f ca="1">IF(OR(CA$165&lt;=EOMONTH($E3,$R3*(1-$O3)),CA$165&gt;EOMONTH($E3,$P3*12*(1-$O3)+$Q3*12*$O3+$R3*(1-$O3))),0,IF($X3="NNN",Expenses!BY$14*Leases!$F3,IF(Leases!$X3="FSG",0,IF(Leases!$X3="MG",SUMPRODUCT(Leases!$Z3:$Z7,Expenses!BY$9:BY$13)*Leases!$F3,MAX((Expenses!BY$9-Leases!$AB3/12)*Leases!$AA3*Leases!$F3,0)+MAX((Expenses!BY$10-Leases!$AB4/12)*Leases!$AA4*Leases!$F3,0)+MAX((Expenses!BY$11-Leases!$AB5/12)*Leases!$AA5*Leases!$F3,0)+MAX((Expenses!BY$12-Leases!$AB6/12)*Leases!$AA6*Leases!$F3,0)+MAX((Expenses!BY$13-Leases!$AB7/12)*Leases!$AA7*Leases!$F3,0)))))</f>
        <v>1489.1354159796547</v>
      </c>
      <c r="CB174" s="94">
        <f ca="1">IF(OR(CB$165&lt;=EOMONTH($E3,$R3*(1-$O3)),CB$165&gt;EOMONTH($E3,$P3*12*(1-$O3)+$Q3*12*$O3+$R3*(1-$O3))),0,IF($X3="NNN",Expenses!BZ$14*Leases!$F3,IF(Leases!$X3="FSG",0,IF(Leases!$X3="MG",SUMPRODUCT(Leases!$Z3:$Z7,Expenses!BZ$9:BZ$13)*Leases!$F3,MAX((Expenses!BZ$9-Leases!$AB3/12)*Leases!$AA3*Leases!$F3,0)+MAX((Expenses!BZ$10-Leases!$AB4/12)*Leases!$AA4*Leases!$F3,0)+MAX((Expenses!BZ$11-Leases!$AB5/12)*Leases!$AA5*Leases!$F3,0)+MAX((Expenses!BZ$12-Leases!$AB6/12)*Leases!$AA6*Leases!$F3,0)+MAX((Expenses!BZ$13-Leases!$AB7/12)*Leases!$AA7*Leases!$F3,0)))))</f>
        <v>1489.9000286824958</v>
      </c>
      <c r="CC174" s="94">
        <f ca="1">IF(OR(CC$165&lt;=EOMONTH($E3,$R3*(1-$O3)),CC$165&gt;EOMONTH($E3,$P3*12*(1-$O3)+$Q3*12*$O3+$R3*(1-$O3))),0,IF($X3="NNN",Expenses!CA$14*Leases!$F3,IF(Leases!$X3="FSG",0,IF(Leases!$X3="MG",SUMPRODUCT(Leases!$Z3:$Z7,Expenses!CA$9:CA$13)*Leases!$F3,MAX((Expenses!CA$9-Leases!$AB3/12)*Leases!$AA3*Leases!$F3,0)+MAX((Expenses!CA$10-Leases!$AB4/12)*Leases!$AA4*Leases!$F3,0)+MAX((Expenses!CA$11-Leases!$AB5/12)*Leases!$AA5*Leases!$F3,0)+MAX((Expenses!CA$12-Leases!$AB6/12)*Leases!$AA6*Leases!$F3,0)+MAX((Expenses!CA$13-Leases!$AB7/12)*Leases!$AA7*Leases!$F3,0)))))</f>
        <v>1490.6665271265333</v>
      </c>
      <c r="CD174" s="94">
        <f ca="1">IF(OR(CD$165&lt;=EOMONTH($E3,$R3*(1-$O3)),CD$165&gt;EOMONTH($E3,$P3*12*(1-$O3)+$Q3*12*$O3+$R3*(1-$O3))),0,IF($X3="NNN",Expenses!CB$14*Leases!$F3,IF(Leases!$X3="FSG",0,IF(Leases!$X3="MG",SUMPRODUCT(Leases!$Z3:$Z7,Expenses!CB$9:CB$13)*Leases!$F3,MAX((Expenses!CB$9-Leases!$AB3/12)*Leases!$AA3*Leases!$F3,0)+MAX((Expenses!CB$10-Leases!$AB4/12)*Leases!$AA4*Leases!$F3,0)+MAX((Expenses!CB$11-Leases!$AB5/12)*Leases!$AA5*Leases!$F3,0)+MAX((Expenses!CB$12-Leases!$AB6/12)*Leases!$AA6*Leases!$F3,0)+MAX((Expenses!CB$13-Leases!$AB7/12)*Leases!$AA7*Leases!$F3,0)))))</f>
        <v>1491.4349159625137</v>
      </c>
      <c r="CE174" s="94">
        <f ca="1">IF(OR(CE$165&lt;=EOMONTH($E3,$R3*(1-$O3)),CE$165&gt;EOMONTH($E3,$P3*12*(1-$O3)+$Q3*12*$O3+$R3*(1-$O3))),0,IF($X3="NNN",Expenses!CC$14*Leases!$F3,IF(Leases!$X3="FSG",0,IF(Leases!$X3="MG",SUMPRODUCT(Leases!$Z3:$Z7,Expenses!CC$9:CC$13)*Leases!$F3,MAX((Expenses!CC$9-Leases!$AB3/12)*Leases!$AA3*Leases!$F3,0)+MAX((Expenses!CC$10-Leases!$AB4/12)*Leases!$AA4*Leases!$F3,0)+MAX((Expenses!CC$11-Leases!$AB5/12)*Leases!$AA5*Leases!$F3,0)+MAX((Expenses!CC$12-Leases!$AB6/12)*Leases!$AA6*Leases!$F3,0)+MAX((Expenses!CC$13-Leases!$AB7/12)*Leases!$AA7*Leases!$F3,0)))))</f>
        <v>1492.2051998526542</v>
      </c>
      <c r="CF174" s="94">
        <f ca="1">IF(OR(CF$165&lt;=EOMONTH($E3,$R3*(1-$O3)),CF$165&gt;EOMONTH($E3,$P3*12*(1-$O3)+$Q3*12*$O3+$R3*(1-$O3))),0,IF($X3="NNN",Expenses!CD$14*Leases!$F3,IF(Leases!$X3="FSG",0,IF(Leases!$X3="MG",SUMPRODUCT(Leases!$Z3:$Z7,Expenses!CD$9:CD$13)*Leases!$F3,MAX((Expenses!CD$9-Leases!$AB3/12)*Leases!$AA3*Leases!$F3,0)+MAX((Expenses!CD$10-Leases!$AB4/12)*Leases!$AA4*Leases!$F3,0)+MAX((Expenses!CD$11-Leases!$AB5/12)*Leases!$AA5*Leases!$F3,0)+MAX((Expenses!CD$12-Leases!$AB6/12)*Leases!$AA6*Leases!$F3,0)+MAX((Expenses!CD$13-Leases!$AB7/12)*Leases!$AA7*Leases!$F3,0)))))</f>
        <v>1492.9773834706687</v>
      </c>
      <c r="CG174" s="94">
        <f ca="1">IF(OR(CG$165&lt;=EOMONTH($E3,$R3*(1-$O3)),CG$165&gt;EOMONTH($E3,$P3*12*(1-$O3)+$Q3*12*$O3+$R3*(1-$O3))),0,IF($X3="NNN",Expenses!CE$14*Leases!$F3,IF(Leases!$X3="FSG",0,IF(Leases!$X3="MG",SUMPRODUCT(Leases!$Z3:$Z7,Expenses!CE$9:CE$13)*Leases!$F3,MAX((Expenses!CE$9-Leases!$AB3/12)*Leases!$AA3*Leases!$F3,0)+MAX((Expenses!CE$10-Leases!$AB4/12)*Leases!$AA4*Leases!$F3,0)+MAX((Expenses!CE$11-Leases!$AB5/12)*Leases!$AA5*Leases!$F3,0)+MAX((Expenses!CE$12-Leases!$AB6/12)*Leases!$AA6*Leases!$F3,0)+MAX((Expenses!CE$13-Leases!$AB7/12)*Leases!$AA7*Leases!$F3,0)))))</f>
        <v>1493.751471501799</v>
      </c>
      <c r="CH174" s="94">
        <f ca="1">IF(OR(CH$165&lt;=EOMONTH($E3,$R3*(1-$O3)),CH$165&gt;EOMONTH($E3,$P3*12*(1-$O3)+$Q3*12*$O3+$R3*(1-$O3))),0,IF($X3="NNN",Expenses!CF$14*Leases!$F3,IF(Leases!$X3="FSG",0,IF(Leases!$X3="MG",SUMPRODUCT(Leases!$Z3:$Z7,Expenses!CF$9:CF$13)*Leases!$F3,MAX((Expenses!CF$9-Leases!$AB3/12)*Leases!$AA3*Leases!$F3,0)+MAX((Expenses!CF$10-Leases!$AB4/12)*Leases!$AA4*Leases!$F3,0)+MAX((Expenses!CF$11-Leases!$AB5/12)*Leases!$AA5*Leases!$F3,0)+MAX((Expenses!CF$12-Leases!$AB6/12)*Leases!$AA6*Leases!$F3,0)+MAX((Expenses!CF$13-Leases!$AB7/12)*Leases!$AA7*Leases!$F3,0)))))</f>
        <v>1494.5274686428413</v>
      </c>
      <c r="CI174" s="94">
        <f ca="1">IF(OR(CI$165&lt;=EOMONTH($E3,$R3*(1-$O3)),CI$165&gt;EOMONTH($E3,$P3*12*(1-$O3)+$Q3*12*$O3+$R3*(1-$O3))),0,IF($X3="NNN",Expenses!CG$14*Leases!$F3,IF(Leases!$X3="FSG",0,IF(Leases!$X3="MG",SUMPRODUCT(Leases!$Z3:$Z7,Expenses!CG$9:CG$13)*Leases!$F3,MAX((Expenses!CG$9-Leases!$AB3/12)*Leases!$AA3*Leases!$F3,0)+MAX((Expenses!CG$10-Leases!$AB4/12)*Leases!$AA4*Leases!$F3,0)+MAX((Expenses!CG$11-Leases!$AB5/12)*Leases!$AA5*Leases!$F3,0)+MAX((Expenses!CG$12-Leases!$AB6/12)*Leases!$AA6*Leases!$F3,0)+MAX((Expenses!CG$13-Leases!$AB7/12)*Leases!$AA7*Leases!$F3,0)))))</f>
        <v>1495.3053796021763</v>
      </c>
      <c r="CJ174" s="94">
        <f ca="1">IF(OR(CJ$165&lt;=EOMONTH($E3,$R3*(1-$O3)),CJ$165&gt;EOMONTH($E3,$P3*12*(1-$O3)+$Q3*12*$O3+$R3*(1-$O3))),0,IF($X3="NNN",Expenses!CH$14*Leases!$F3,IF(Leases!$X3="FSG",0,IF(Leases!$X3="MG",SUMPRODUCT(Leases!$Z3:$Z7,Expenses!CH$9:CH$13)*Leases!$F3,MAX((Expenses!CH$9-Leases!$AB3/12)*Leases!$AA3*Leases!$F3,0)+MAX((Expenses!CH$10-Leases!$AB4/12)*Leases!$AA4*Leases!$F3,0)+MAX((Expenses!CH$11-Leases!$AB5/12)*Leases!$AA5*Leases!$F3,0)+MAX((Expenses!CH$12-Leases!$AB6/12)*Leases!$AA6*Leases!$F3,0)+MAX((Expenses!CH$13-Leases!$AB7/12)*Leases!$AA7*Leases!$F3,0)))))</f>
        <v>1531.4584313617729</v>
      </c>
      <c r="CK174" s="94">
        <f ca="1">IF(OR(CK$165&lt;=EOMONTH($E3,$R3*(1-$O3)),CK$165&gt;EOMONTH($E3,$P3*12*(1-$O3)+$Q3*12*$O3+$R3*(1-$O3))),0,IF($X3="NNN",Expenses!CI$14*Leases!$F3,IF(Leases!$X3="FSG",0,IF(Leases!$X3="MG",SUMPRODUCT(Leases!$Z3:$Z7,Expenses!CI$9:CI$13)*Leases!$F3,MAX((Expenses!CI$9-Leases!$AB3/12)*Leases!$AA3*Leases!$F3,0)+MAX((Expenses!CI$10-Leases!$AB4/12)*Leases!$AA4*Leases!$F3,0)+MAX((Expenses!CI$11-Leases!$AB5/12)*Leases!$AA5*Leases!$F3,0)+MAX((Expenses!CI$12-Leases!$AB6/12)*Leases!$AA6*Leases!$F3,0)+MAX((Expenses!CI$13-Leases!$AB7/12)*Leases!$AA7*Leases!$F3,0)))))</f>
        <v>1532.2401841293099</v>
      </c>
      <c r="CL174" s="94">
        <f ca="1">IF(OR(CL$165&lt;=EOMONTH($E3,$R3*(1-$O3)),CL$165&gt;EOMONTH($E3,$P3*12*(1-$O3)+$Q3*12*$O3+$R3*(1-$O3))),0,IF($X3="NNN",Expenses!CJ$14*Leases!$F3,IF(Leases!$X3="FSG",0,IF(Leases!$X3="MG",SUMPRODUCT(Leases!$Z3:$Z7,Expenses!CJ$9:CJ$13)*Leases!$F3,MAX((Expenses!CJ$9-Leases!$AB3/12)*Leases!$AA3*Leases!$F3,0)+MAX((Expenses!CJ$10-Leases!$AB4/12)*Leases!$AA4*Leases!$F3,0)+MAX((Expenses!CJ$11-Leases!$AB5/12)*Leases!$AA5*Leases!$F3,0)+MAX((Expenses!CJ$12-Leases!$AB6/12)*Leases!$AA6*Leases!$F3,0)+MAX((Expenses!CJ$13-Leases!$AB7/12)*Leases!$AA7*Leases!$F3,0)))))</f>
        <v>1533.023864910067</v>
      </c>
      <c r="CM174" s="94">
        <f ca="1">IF(OR(CM$165&lt;=EOMONTH($E3,$R3*(1-$O3)),CM$165&gt;EOMONTH($E3,$P3*12*(1-$O3)+$Q3*12*$O3+$R3*(1-$O3))),0,IF($X3="NNN",Expenses!CK$14*Leases!$F3,IF(Leases!$X3="FSG",0,IF(Leases!$X3="MG",SUMPRODUCT(Leases!$Z3:$Z7,Expenses!CK$9:CK$13)*Leases!$F3,MAX((Expenses!CK$9-Leases!$AB3/12)*Leases!$AA3*Leases!$F3,0)+MAX((Expenses!CK$10-Leases!$AB4/12)*Leases!$AA4*Leases!$F3,0)+MAX((Expenses!CK$11-Leases!$AB5/12)*Leases!$AA5*Leases!$F3,0)+MAX((Expenses!CK$12-Leases!$AB6/12)*Leases!$AA6*Leases!$F3,0)+MAX((Expenses!CK$13-Leases!$AB7/12)*Leases!$AA7*Leases!$F3,0)))))</f>
        <v>1533.8094784590448</v>
      </c>
      <c r="CN174" s="94">
        <f ca="1">IF(OR(CN$165&lt;=EOMONTH($E3,$R3*(1-$O3)),CN$165&gt;EOMONTH($E3,$P3*12*(1-$O3)+$Q3*12*$O3+$R3*(1-$O3))),0,IF($X3="NNN",Expenses!CL$14*Leases!$F3,IF(Leases!$X3="FSG",0,IF(Leases!$X3="MG",SUMPRODUCT(Leases!$Z3:$Z7,Expenses!CL$9:CL$13)*Leases!$F3,MAX((Expenses!CL$9-Leases!$AB3/12)*Leases!$AA3*Leases!$F3,0)+MAX((Expenses!CL$10-Leases!$AB4/12)*Leases!$AA4*Leases!$F3,0)+MAX((Expenses!CL$11-Leases!$AB5/12)*Leases!$AA5*Leases!$F3,0)+MAX((Expenses!CL$12-Leases!$AB6/12)*Leases!$AA6*Leases!$F3,0)+MAX((Expenses!CL$13-Leases!$AB7/12)*Leases!$AA7*Leases!$F3,0)))))</f>
        <v>1534.5970295429709</v>
      </c>
      <c r="CO174" s="94">
        <f ca="1">IF(OR(CO$165&lt;=EOMONTH($E3,$R3*(1-$O3)),CO$165&gt;EOMONTH($E3,$P3*12*(1-$O3)+$Q3*12*$O3+$R3*(1-$O3))),0,IF($X3="NNN",Expenses!CM$14*Leases!$F3,IF(Leases!$X3="FSG",0,IF(Leases!$X3="MG",SUMPRODUCT(Leases!$Z3:$Z7,Expenses!CM$9:CM$13)*Leases!$F3,MAX((Expenses!CM$9-Leases!$AB3/12)*Leases!$AA3*Leases!$F3,0)+MAX((Expenses!CM$10-Leases!$AB4/12)*Leases!$AA4*Leases!$F3,0)+MAX((Expenses!CM$11-Leases!$AB5/12)*Leases!$AA5*Leases!$F3,0)+MAX((Expenses!CM$12-Leases!$AB6/12)*Leases!$AA6*Leases!$F3,0)+MAX((Expenses!CM$13-Leases!$AB7/12)*Leases!$AA7*Leases!$F3,0)))))</f>
        <v>1535.3865229403295</v>
      </c>
      <c r="CP174" s="94">
        <f ca="1">IF(OR(CP$165&lt;=EOMONTH($E3,$R3*(1-$O3)),CP$165&gt;EOMONTH($E3,$P3*12*(1-$O3)+$Q3*12*$O3+$R3*(1-$O3))),0,IF($X3="NNN",Expenses!CN$14*Leases!$F3,IF(Leases!$X3="FSG",0,IF(Leases!$X3="MG",SUMPRODUCT(Leases!$Z3:$Z7,Expenses!CN$9:CN$13)*Leases!$F3,MAX((Expenses!CN$9-Leases!$AB3/12)*Leases!$AA3*Leases!$F3,0)+MAX((Expenses!CN$10-Leases!$AB4/12)*Leases!$AA4*Leases!$F3,0)+MAX((Expenses!CN$11-Leases!$AB5/12)*Leases!$AA5*Leases!$F3,0)+MAX((Expenses!CN$12-Leases!$AB6/12)*Leases!$AA6*Leases!$F3,0)+MAX((Expenses!CN$13-Leases!$AB7/12)*Leases!$AA7*Leases!$F3,0)))))</f>
        <v>1536.1779634413899</v>
      </c>
      <c r="CQ174" s="94">
        <f ca="1">IF(OR(CQ$165&lt;=EOMONTH($E3,$R3*(1-$O3)),CQ$165&gt;EOMONTH($E3,$P3*12*(1-$O3)+$Q3*12*$O3+$R3*(1-$O3))),0,IF($X3="NNN",Expenses!CO$14*Leases!$F3,IF(Leases!$X3="FSG",0,IF(Leases!$X3="MG",SUMPRODUCT(Leases!$Z3:$Z7,Expenses!CO$9:CO$13)*Leases!$F3,MAX((Expenses!CO$9-Leases!$AB3/12)*Leases!$AA3*Leases!$F3,0)+MAX((Expenses!CO$10-Leases!$AB4/12)*Leases!$AA4*Leases!$F3,0)+MAX((Expenses!CO$11-Leases!$AB5/12)*Leases!$AA5*Leases!$F3,0)+MAX((Expenses!CO$12-Leases!$AB6/12)*Leases!$AA6*Leases!$F3,0)+MAX((Expenses!CO$13-Leases!$AB7/12)*Leases!$AA7*Leases!$F3,0)))))</f>
        <v>1536.971355848234</v>
      </c>
      <c r="CR174" s="94">
        <f ca="1">IF(OR(CR$165&lt;=EOMONTH($E3,$R3*(1-$O3)),CR$165&gt;EOMONTH($E3,$P3*12*(1-$O3)+$Q3*12*$O3+$R3*(1-$O3))),0,IF($X3="NNN",Expenses!CP$14*Leases!$F3,IF(Leases!$X3="FSG",0,IF(Leases!$X3="MG",SUMPRODUCT(Leases!$Z3:$Z7,Expenses!CP$9:CP$13)*Leases!$F3,MAX((Expenses!CP$9-Leases!$AB3/12)*Leases!$AA3*Leases!$F3,0)+MAX((Expenses!CP$10-Leases!$AB4/12)*Leases!$AA4*Leases!$F3,0)+MAX((Expenses!CP$11-Leases!$AB5/12)*Leases!$AA5*Leases!$F3,0)+MAX((Expenses!CP$12-Leases!$AB6/12)*Leases!$AA6*Leases!$F3,0)+MAX((Expenses!CP$13-Leases!$AB7/12)*Leases!$AA7*Leases!$F3,0)))))</f>
        <v>1537.766704974789</v>
      </c>
      <c r="CS174" s="94">
        <f ca="1">IF(OR(CS$165&lt;=EOMONTH($E3,$R3*(1-$O3)),CS$165&gt;EOMONTH($E3,$P3*12*(1-$O3)+$Q3*12*$O3+$R3*(1-$O3))),0,IF($X3="NNN",Expenses!CQ$14*Leases!$F3,IF(Leases!$X3="FSG",0,IF(Leases!$X3="MG",SUMPRODUCT(Leases!$Z3:$Z7,Expenses!CQ$9:CQ$13)*Leases!$F3,MAX((Expenses!CQ$9-Leases!$AB3/12)*Leases!$AA3*Leases!$F3,0)+MAX((Expenses!CQ$10-Leases!$AB4/12)*Leases!$AA4*Leases!$F3,0)+MAX((Expenses!CQ$11-Leases!$AB5/12)*Leases!$AA5*Leases!$F3,0)+MAX((Expenses!CQ$12-Leases!$AB6/12)*Leases!$AA6*Leases!$F3,0)+MAX((Expenses!CQ$13-Leases!$AB7/12)*Leases!$AA7*Leases!$F3,0)))))</f>
        <v>1538.5640156468537</v>
      </c>
      <c r="CT174" s="94">
        <f ca="1">IF(OR(CT$165&lt;=EOMONTH($E3,$R3*(1-$O3)),CT$165&gt;EOMONTH($E3,$P3*12*(1-$O3)+$Q3*12*$O3+$R3*(1-$O3))),0,IF($X3="NNN",Expenses!CR$14*Leases!$F3,IF(Leases!$X3="FSG",0,IF(Leases!$X3="MG",SUMPRODUCT(Leases!$Z3:$Z7,Expenses!CR$9:CR$13)*Leases!$F3,MAX((Expenses!CR$9-Leases!$AB3/12)*Leases!$AA3*Leases!$F3,0)+MAX((Expenses!CR$10-Leases!$AB4/12)*Leases!$AA4*Leases!$F3,0)+MAX((Expenses!CR$11-Leases!$AB5/12)*Leases!$AA5*Leases!$F3,0)+MAX((Expenses!CR$12-Leases!$AB6/12)*Leases!$AA6*Leases!$F3,0)+MAX((Expenses!CR$13-Leases!$AB7/12)*Leases!$AA7*Leases!$F3,0)))))</f>
        <v>1539.3632927021274</v>
      </c>
      <c r="CU174" s="94">
        <f ca="1">IF(OR(CU$165&lt;=EOMONTH($E3,$R3*(1-$O3)),CU$165&gt;EOMONTH($E3,$P3*12*(1-$O3)+$Q3*12*$O3+$R3*(1-$O3))),0,IF($X3="NNN",Expenses!CS$14*Leases!$F3,IF(Leases!$X3="FSG",0,IF(Leases!$X3="MG",SUMPRODUCT(Leases!$Z3:$Z7,Expenses!CS$9:CS$13)*Leases!$F3,MAX((Expenses!CS$9-Leases!$AB3/12)*Leases!$AA3*Leases!$F3,0)+MAX((Expenses!CS$10-Leases!$AB4/12)*Leases!$AA4*Leases!$F3,0)+MAX((Expenses!CS$11-Leases!$AB5/12)*Leases!$AA5*Leases!$F3,0)+MAX((Expenses!CS$12-Leases!$AB6/12)*Leases!$AA6*Leases!$F3,0)+MAX((Expenses!CS$13-Leases!$AB7/12)*Leases!$AA7*Leases!$F3,0)))))</f>
        <v>1540.1645409902424</v>
      </c>
      <c r="CV174" s="94">
        <f ca="1">IF(OR(CV$165&lt;=EOMONTH($E3,$R3*(1-$O3)),CV$165&gt;EOMONTH($E3,$P3*12*(1-$O3)+$Q3*12*$O3+$R3*(1-$O3))),0,IF($X3="NNN",Expenses!CT$14*Leases!$F3,IF(Leases!$X3="FSG",0,IF(Leases!$X3="MG",SUMPRODUCT(Leases!$Z3:$Z7,Expenses!CT$9:CT$13)*Leases!$F3,MAX((Expenses!CT$9-Leases!$AB3/12)*Leases!$AA3*Leases!$F3,0)+MAX((Expenses!CT$10-Leases!$AB4/12)*Leases!$AA4*Leases!$F3,0)+MAX((Expenses!CT$11-Leases!$AB5/12)*Leases!$AA5*Leases!$F3,0)+MAX((Expenses!CT$12-Leases!$AB6/12)*Leases!$AA6*Leases!$F3,0)+MAX((Expenses!CT$13-Leases!$AB7/12)*Leases!$AA7*Leases!$F3,0)))))</f>
        <v>1577.4021843026262</v>
      </c>
      <c r="CW174" s="94">
        <f ca="1">IF(OR(CW$165&lt;=EOMONTH($E3,$R3*(1-$O3)),CW$165&gt;EOMONTH($E3,$P3*12*(1-$O3)+$Q3*12*$O3+$R3*(1-$O3))),0,IF($X3="NNN",Expenses!CU$14*Leases!$F3,IF(Leases!$X3="FSG",0,IF(Leases!$X3="MG",SUMPRODUCT(Leases!$Z3:$Z7,Expenses!CU$9:CU$13)*Leases!$F3,MAX((Expenses!CU$9-Leases!$AB3/12)*Leases!$AA3*Leases!$F3,0)+MAX((Expenses!CU$10-Leases!$AB4/12)*Leases!$AA4*Leases!$F3,0)+MAX((Expenses!CU$11-Leases!$AB5/12)*Leases!$AA5*Leases!$F3,0)+MAX((Expenses!CU$12-Leases!$AB6/12)*Leases!$AA6*Leases!$F3,0)+MAX((Expenses!CU$13-Leases!$AB7/12)*Leases!$AA7*Leases!$F3,0)))))</f>
        <v>1578.2073896531895</v>
      </c>
      <c r="CX174" s="94">
        <f ca="1">IF(OR(CX$165&lt;=EOMONTH($E3,$R3*(1-$O3)),CX$165&gt;EOMONTH($E3,$P3*12*(1-$O3)+$Q3*12*$O3+$R3*(1-$O3))),0,IF($X3="NNN",Expenses!CV$14*Leases!$F3,IF(Leases!$X3="FSG",0,IF(Leases!$X3="MG",SUMPRODUCT(Leases!$Z3:$Z7,Expenses!CV$9:CV$13)*Leases!$F3,MAX((Expenses!CV$9-Leases!$AB3/12)*Leases!$AA3*Leases!$F3,0)+MAX((Expenses!CV$10-Leases!$AB4/12)*Leases!$AA4*Leases!$F3,0)+MAX((Expenses!CV$11-Leases!$AB5/12)*Leases!$AA5*Leases!$F3,0)+MAX((Expenses!CV$12-Leases!$AB6/12)*Leases!$AA6*Leases!$F3,0)+MAX((Expenses!CV$13-Leases!$AB7/12)*Leases!$AA7*Leases!$F3,0)))))</f>
        <v>1579.0145808573693</v>
      </c>
      <c r="CY174" s="94">
        <f ca="1">IF(OR(CY$165&lt;=EOMONTH($E3,$R3*(1-$O3)),CY$165&gt;EOMONTH($E3,$P3*12*(1-$O3)+$Q3*12*$O3+$R3*(1-$O3))),0,IF($X3="NNN",Expenses!CW$14*Leases!$F3,IF(Leases!$X3="FSG",0,IF(Leases!$X3="MG",SUMPRODUCT(Leases!$Z3:$Z7,Expenses!CW$9:CW$13)*Leases!$F3,MAX((Expenses!CW$9-Leases!$AB3/12)*Leases!$AA3*Leases!$F3,0)+MAX((Expenses!CW$10-Leases!$AB4/12)*Leases!$AA4*Leases!$F3,0)+MAX((Expenses!CW$11-Leases!$AB5/12)*Leases!$AA5*Leases!$F3,0)+MAX((Expenses!CW$12-Leases!$AB6/12)*Leases!$AA6*Leases!$F3,0)+MAX((Expenses!CW$13-Leases!$AB7/12)*Leases!$AA7*Leases!$F3,0)))))</f>
        <v>1579.8237628128165</v>
      </c>
      <c r="CZ174" s="94">
        <f ca="1">IF(OR(CZ$165&lt;=EOMONTH($E3,$R3*(1-$O3)),CZ$165&gt;EOMONTH($E3,$P3*12*(1-$O3)+$Q3*12*$O3+$R3*(1-$O3))),0,IF($X3="NNN",Expenses!CX$14*Leases!$F3,IF(Leases!$X3="FSG",0,IF(Leases!$X3="MG",SUMPRODUCT(Leases!$Z3:$Z7,Expenses!CX$9:CX$13)*Leases!$F3,MAX((Expenses!CX$9-Leases!$AB3/12)*Leases!$AA3*Leases!$F3,0)+MAX((Expenses!CX$10-Leases!$AB4/12)*Leases!$AA4*Leases!$F3,0)+MAX((Expenses!CX$11-Leases!$AB5/12)*Leases!$AA5*Leases!$F3,0)+MAX((Expenses!CX$12-Leases!$AB6/12)*Leases!$AA6*Leases!$F3,0)+MAX((Expenses!CX$13-Leases!$AB7/12)*Leases!$AA7*Leases!$F3,0)))))</f>
        <v>1580.6349404292607</v>
      </c>
      <c r="DA174" s="94">
        <f ca="1">IF(OR(DA$165&lt;=EOMONTH($E3,$R3*(1-$O3)),DA$165&gt;EOMONTH($E3,$P3*12*(1-$O3)+$Q3*12*$O3+$R3*(1-$O3))),0,IF($X3="NNN",Expenses!CY$14*Leases!$F3,IF(Leases!$X3="FSG",0,IF(Leases!$X3="MG",SUMPRODUCT(Leases!$Z3:$Z7,Expenses!CY$9:CY$13)*Leases!$F3,MAX((Expenses!CY$9-Leases!$AB3/12)*Leases!$AA3*Leases!$F3,0)+MAX((Expenses!CY$10-Leases!$AB4/12)*Leases!$AA4*Leases!$F3,0)+MAX((Expenses!CY$11-Leases!$AB5/12)*Leases!$AA5*Leases!$F3,0)+MAX((Expenses!CY$12-Leases!$AB6/12)*Leases!$AA6*Leases!$F3,0)+MAX((Expenses!CY$13-Leases!$AB7/12)*Leases!$AA7*Leases!$F3,0)))))</f>
        <v>1581.4481186285402</v>
      </c>
      <c r="DB174" s="94">
        <f ca="1">IF(OR(DB$165&lt;=EOMONTH($E3,$R3*(1-$O3)),DB$165&gt;EOMONTH($E3,$P3*12*(1-$O3)+$Q3*12*$O3+$R3*(1-$O3))),0,IF($X3="NNN",Expenses!CZ$14*Leases!$F3,IF(Leases!$X3="FSG",0,IF(Leases!$X3="MG",SUMPRODUCT(Leases!$Z3:$Z7,Expenses!CZ$9:CZ$13)*Leases!$F3,MAX((Expenses!CZ$9-Leases!$AB3/12)*Leases!$AA3*Leases!$F3,0)+MAX((Expenses!CZ$10-Leases!$AB4/12)*Leases!$AA4*Leases!$F3,0)+MAX((Expenses!CZ$11-Leases!$AB5/12)*Leases!$AA5*Leases!$F3,0)+MAX((Expenses!CZ$12-Leases!$AB6/12)*Leases!$AA6*Leases!$F3,0)+MAX((Expenses!CZ$13-Leases!$AB7/12)*Leases!$AA7*Leases!$F3,0)))))</f>
        <v>1582.2633023446317</v>
      </c>
      <c r="DC174" s="94">
        <f ca="1">IF(OR(DC$165&lt;=EOMONTH($E3,$R3*(1-$O3)),DC$165&gt;EOMONTH($E3,$P3*12*(1-$O3)+$Q3*12*$O3+$R3*(1-$O3))),0,IF($X3="NNN",Expenses!DA$14*Leases!$F3,IF(Leases!$X3="FSG",0,IF(Leases!$X3="MG",SUMPRODUCT(Leases!$Z3:$Z7,Expenses!DA$9:DA$13)*Leases!$F3,MAX((Expenses!DA$9-Leases!$AB3/12)*Leases!$AA3*Leases!$F3,0)+MAX((Expenses!DA$10-Leases!$AB4/12)*Leases!$AA4*Leases!$F3,0)+MAX((Expenses!DA$11-Leases!$AB5/12)*Leases!$AA5*Leases!$F3,0)+MAX((Expenses!DA$12-Leases!$AB6/12)*Leases!$AA6*Leases!$F3,0)+MAX((Expenses!DA$13-Leases!$AB7/12)*Leases!$AA7*Leases!$F3,0)))))</f>
        <v>1583.0804965236814</v>
      </c>
      <c r="DD174" s="94">
        <f ca="1">IF(OR(DD$165&lt;=EOMONTH($E3,$R3*(1-$O3)),DD$165&gt;EOMONTH($E3,$P3*12*(1-$O3)+$Q3*12*$O3+$R3*(1-$O3))),0,IF($X3="NNN",Expenses!DB$14*Leases!$F3,IF(Leases!$X3="FSG",0,IF(Leases!$X3="MG",SUMPRODUCT(Leases!$Z3:$Z7,Expenses!DB$9:DB$13)*Leases!$F3,MAX((Expenses!DB$9-Leases!$AB3/12)*Leases!$AA3*Leases!$F3,0)+MAX((Expenses!DB$10-Leases!$AB4/12)*Leases!$AA4*Leases!$F3,0)+MAX((Expenses!DB$11-Leases!$AB5/12)*Leases!$AA5*Leases!$F3,0)+MAX((Expenses!DB$12-Leases!$AB6/12)*Leases!$AA6*Leases!$F3,0)+MAX((Expenses!DB$13-Leases!$AB7/12)*Leases!$AA7*Leases!$F3,0)))))</f>
        <v>1583.8997061240334</v>
      </c>
      <c r="DE174" s="94">
        <f ca="1">IF(OR(DE$165&lt;=EOMONTH($E3,$R3*(1-$O3)),DE$165&gt;EOMONTH($E3,$P3*12*(1-$O3)+$Q3*12*$O3+$R3*(1-$O3))),0,IF($X3="NNN",Expenses!DC$14*Leases!$F3,IF(Leases!$X3="FSG",0,IF(Leases!$X3="MG",SUMPRODUCT(Leases!$Z3:$Z7,Expenses!DC$9:DC$13)*Leases!$F3,MAX((Expenses!DC$9-Leases!$AB3/12)*Leases!$AA3*Leases!$F3,0)+MAX((Expenses!DC$10-Leases!$AB4/12)*Leases!$AA4*Leases!$F3,0)+MAX((Expenses!DC$11-Leases!$AB5/12)*Leases!$AA5*Leases!$F3,0)+MAX((Expenses!DC$12-Leases!$AB6/12)*Leases!$AA6*Leases!$F3,0)+MAX((Expenses!DC$13-Leases!$AB7/12)*Leases!$AA7*Leases!$F3,0)))))</f>
        <v>1584.7209361162595</v>
      </c>
      <c r="DF174" s="94">
        <f ca="1">IF(OR(DF$165&lt;=EOMONTH($E3,$R3*(1-$O3)),DF$165&gt;EOMONTH($E3,$P3*12*(1-$O3)+$Q3*12*$O3+$R3*(1-$O3))),0,IF($X3="NNN",Expenses!DD$14*Leases!$F3,IF(Leases!$X3="FSG",0,IF(Leases!$X3="MG",SUMPRODUCT(Leases!$Z3:$Z7,Expenses!DD$9:DD$13)*Leases!$F3,MAX((Expenses!DD$9-Leases!$AB3/12)*Leases!$AA3*Leases!$F3,0)+MAX((Expenses!DD$10-Leases!$AB4/12)*Leases!$AA4*Leases!$F3,0)+MAX((Expenses!DD$11-Leases!$AB5/12)*Leases!$AA5*Leases!$F3,0)+MAX((Expenses!DD$12-Leases!$AB6/12)*Leases!$AA6*Leases!$F3,0)+MAX((Expenses!DD$13-Leases!$AB7/12)*Leases!$AA7*Leases!$F3,0)))))</f>
        <v>1585.5441914831913</v>
      </c>
      <c r="DG174" s="94">
        <f ca="1">IF(OR(DG$165&lt;=EOMONTH($E3,$R3*(1-$O3)),DG$165&gt;EOMONTH($E3,$P3*12*(1-$O3)+$Q3*12*$O3+$R3*(1-$O3))),0,IF($X3="NNN",Expenses!DE$14*Leases!$F3,IF(Leases!$X3="FSG",0,IF(Leases!$X3="MG",SUMPRODUCT(Leases!$Z3:$Z7,Expenses!DE$9:DE$13)*Leases!$F3,MAX((Expenses!DE$9-Leases!$AB3/12)*Leases!$AA3*Leases!$F3,0)+MAX((Expenses!DE$10-Leases!$AB4/12)*Leases!$AA4*Leases!$F3,0)+MAX((Expenses!DE$11-Leases!$AB5/12)*Leases!$AA5*Leases!$F3,0)+MAX((Expenses!DE$12-Leases!$AB6/12)*Leases!$AA6*Leases!$F3,0)+MAX((Expenses!DE$13-Leases!$AB7/12)*Leases!$AA7*Leases!$F3,0)))))</f>
        <v>1586.3694772199499</v>
      </c>
      <c r="DH174" s="94">
        <f ca="1">IF(OR(DH$165&lt;=EOMONTH($E3,$R3*(1-$O3)),DH$165&gt;EOMONTH($E3,$P3*12*(1-$O3)+$Q3*12*$O3+$R3*(1-$O3))),0,IF($X3="NNN",Expenses!DF$14*Leases!$F3,IF(Leases!$X3="FSG",0,IF(Leases!$X3="MG",SUMPRODUCT(Leases!$Z3:$Z7,Expenses!DF$9:DF$13)*Leases!$F3,MAX((Expenses!DF$9-Leases!$AB3/12)*Leases!$AA3*Leases!$F3,0)+MAX((Expenses!DF$10-Leases!$AB4/12)*Leases!$AA4*Leases!$F3,0)+MAX((Expenses!DF$11-Leases!$AB5/12)*Leases!$AA5*Leases!$F3,0)+MAX((Expenses!DF$12-Leases!$AB6/12)*Leases!$AA6*Leases!$F3,0)+MAX((Expenses!DF$13-Leases!$AB7/12)*Leases!$AA7*Leases!$F3,0)))))</f>
        <v>1624.7242498317059</v>
      </c>
      <c r="DI174" s="94">
        <f ca="1">IF(OR(DI$165&lt;=EOMONTH($E3,$R3*(1-$O3)),DI$165&gt;EOMONTH($E3,$P3*12*(1-$O3)+$Q3*12*$O3+$R3*(1-$O3))),0,IF($X3="NNN",Expenses!DG$14*Leases!$F3,IF(Leases!$X3="FSG",0,IF(Leases!$X3="MG",SUMPRODUCT(Leases!$Z3:$Z7,Expenses!DG$9:DG$13)*Leases!$F3,MAX((Expenses!DG$9-Leases!$AB3/12)*Leases!$AA3*Leases!$F3,0)+MAX((Expenses!DG$10-Leases!$AB4/12)*Leases!$AA4*Leases!$F3,0)+MAX((Expenses!DG$11-Leases!$AB5/12)*Leases!$AA5*Leases!$F3,0)+MAX((Expenses!DG$12-Leases!$AB6/12)*Leases!$AA6*Leases!$F3,0)+MAX((Expenses!DG$13-Leases!$AB7/12)*Leases!$AA7*Leases!$F3,0)))))</f>
        <v>1625.5536113427856</v>
      </c>
      <c r="DJ174" s="94">
        <f ca="1">IF(OR(DJ$165&lt;=EOMONTH($E3,$R3*(1-$O3)),DJ$165&gt;EOMONTH($E3,$P3*12*(1-$O3)+$Q3*12*$O3+$R3*(1-$O3))),0,IF($X3="NNN",Expenses!DH$14*Leases!$F3,IF(Leases!$X3="FSG",0,IF(Leases!$X3="MG",SUMPRODUCT(Leases!$Z3:$Z7,Expenses!DH$9:DH$13)*Leases!$F3,MAX((Expenses!DH$9-Leases!$AB3/12)*Leases!$AA3*Leases!$F3,0)+MAX((Expenses!DH$10-Leases!$AB4/12)*Leases!$AA4*Leases!$F3,0)+MAX((Expenses!DH$11-Leases!$AB5/12)*Leases!$AA5*Leases!$F3,0)+MAX((Expenses!DH$12-Leases!$AB6/12)*Leases!$AA6*Leases!$F3,0)+MAX((Expenses!DH$13-Leases!$AB7/12)*Leases!$AA7*Leases!$F3,0)))))</f>
        <v>1626.3850182830906</v>
      </c>
      <c r="DK174" s="94">
        <f ca="1">IF(OR(DK$165&lt;=EOMONTH($E3,$R3*(1-$O3)),DK$165&gt;EOMONTH($E3,$P3*12*(1-$O3)+$Q3*12*$O3+$R3*(1-$O3))),0,IF($X3="NNN",Expenses!DI$14*Leases!$F3,IF(Leases!$X3="FSG",0,IF(Leases!$X3="MG",SUMPRODUCT(Leases!$Z3:$Z7,Expenses!DI$9:DI$13)*Leases!$F3,MAX((Expenses!DI$9-Leases!$AB3/12)*Leases!$AA3*Leases!$F3,0)+MAX((Expenses!DI$10-Leases!$AB4/12)*Leases!$AA4*Leases!$F3,0)+MAX((Expenses!DI$11-Leases!$AB5/12)*Leases!$AA5*Leases!$F3,0)+MAX((Expenses!DI$12-Leases!$AB6/12)*Leases!$AA6*Leases!$F3,0)+MAX((Expenses!DI$13-Leases!$AB7/12)*Leases!$AA7*Leases!$F3,0)))))</f>
        <v>1627.2184756972015</v>
      </c>
      <c r="DL174" s="94">
        <f ca="1">IF(OR(DL$165&lt;=EOMONTH($E3,$R3*(1-$O3)),DL$165&gt;EOMONTH($E3,$P3*12*(1-$O3)+$Q3*12*$O3+$R3*(1-$O3))),0,IF($X3="NNN",Expenses!DJ$14*Leases!$F3,IF(Leases!$X3="FSG",0,IF(Leases!$X3="MG",SUMPRODUCT(Leases!$Z3:$Z7,Expenses!DJ$9:DJ$13)*Leases!$F3,MAX((Expenses!DJ$9-Leases!$AB3/12)*Leases!$AA3*Leases!$F3,0)+MAX((Expenses!DJ$10-Leases!$AB4/12)*Leases!$AA4*Leases!$F3,0)+MAX((Expenses!DJ$11-Leases!$AB5/12)*Leases!$AA5*Leases!$F3,0)+MAX((Expenses!DJ$12-Leases!$AB6/12)*Leases!$AA6*Leases!$F3,0)+MAX((Expenses!DJ$13-Leases!$AB7/12)*Leases!$AA7*Leases!$F3,0)))))</f>
        <v>1628.0539886421386</v>
      </c>
      <c r="DM174" s="94">
        <f ca="1">IF(OR(DM$165&lt;=EOMONTH($E3,$R3*(1-$O3)),DM$165&gt;EOMONTH($E3,$P3*12*(1-$O3)+$Q3*12*$O3+$R3*(1-$O3))),0,IF($X3="NNN",Expenses!DK$14*Leases!$F3,IF(Leases!$X3="FSG",0,IF(Leases!$X3="MG",SUMPRODUCT(Leases!$Z3:$Z7,Expenses!DK$9:DK$13)*Leases!$F3,MAX((Expenses!DK$9-Leases!$AB3/12)*Leases!$AA3*Leases!$F3,0)+MAX((Expenses!DK$10-Leases!$AB4/12)*Leases!$AA4*Leases!$F3,0)+MAX((Expenses!DK$11-Leases!$AB5/12)*Leases!$AA5*Leases!$F3,0)+MAX((Expenses!DK$12-Leases!$AB6/12)*Leases!$AA6*Leases!$F3,0)+MAX((Expenses!DK$13-Leases!$AB7/12)*Leases!$AA7*Leases!$F3,0)))))</f>
        <v>1628.8915621873966</v>
      </c>
      <c r="DN174" s="94">
        <f ca="1">IF(OR(DN$165&lt;=EOMONTH($E3,$R3*(1-$O3)),DN$165&gt;EOMONTH($E3,$P3*12*(1-$O3)+$Q3*12*$O3+$R3*(1-$O3))),0,IF($X3="NNN",Expenses!DL$14*Leases!$F3,IF(Leases!$X3="FSG",0,IF(Leases!$X3="MG",SUMPRODUCT(Leases!$Z3:$Z7,Expenses!DL$9:DL$13)*Leases!$F3,MAX((Expenses!DL$9-Leases!$AB3/12)*Leases!$AA3*Leases!$F3,0)+MAX((Expenses!DL$10-Leases!$AB4/12)*Leases!$AA4*Leases!$F3,0)+MAX((Expenses!DL$11-Leases!$AB5/12)*Leases!$AA5*Leases!$F3,0)+MAX((Expenses!DL$12-Leases!$AB6/12)*Leases!$AA6*Leases!$F3,0)+MAX((Expenses!DL$13-Leases!$AB7/12)*Leases!$AA7*Leases!$F3,0)))))</f>
        <v>1629.7312014149713</v>
      </c>
      <c r="DO174" s="94">
        <f ca="1">IF(OR(DO$165&lt;=EOMONTH($E3,$R3*(1-$O3)),DO$165&gt;EOMONTH($E3,$P3*12*(1-$O3)+$Q3*12*$O3+$R3*(1-$O3))),0,IF($X3="NNN",Expenses!DM$14*Leases!$F3,IF(Leases!$X3="FSG",0,IF(Leases!$X3="MG",SUMPRODUCT(Leases!$Z3:$Z7,Expenses!DM$9:DM$13)*Leases!$F3,MAX((Expenses!DM$9-Leases!$AB3/12)*Leases!$AA3*Leases!$F3,0)+MAX((Expenses!DM$10-Leases!$AB4/12)*Leases!$AA4*Leases!$F3,0)+MAX((Expenses!DM$11-Leases!$AB5/12)*Leases!$AA5*Leases!$F3,0)+MAX((Expenses!DM$12-Leases!$AB6/12)*Leases!$AA6*Leases!$F3,0)+MAX((Expenses!DM$13-Leases!$AB7/12)*Leases!$AA7*Leases!$F3,0)))))</f>
        <v>1630.5729114193923</v>
      </c>
      <c r="DP174" s="94">
        <f ca="1">IF(OR(DP$165&lt;=EOMONTH($E3,$R3*(1-$O3)),DP$165&gt;EOMONTH($E3,$P3*12*(1-$O3)+$Q3*12*$O3+$R3*(1-$O3))),0,IF($X3="NNN",Expenses!DN$14*Leases!$F3,IF(Leases!$X3="FSG",0,IF(Leases!$X3="MG",SUMPRODUCT(Leases!$Z3:$Z7,Expenses!DN$9:DN$13)*Leases!$F3,MAX((Expenses!DN$9-Leases!$AB3/12)*Leases!$AA3*Leases!$F3,0)+MAX((Expenses!DN$10-Leases!$AB4/12)*Leases!$AA4*Leases!$F3,0)+MAX((Expenses!DN$11-Leases!$AB5/12)*Leases!$AA5*Leases!$F3,0)+MAX((Expenses!DN$12-Leases!$AB6/12)*Leases!$AA6*Leases!$F3,0)+MAX((Expenses!DN$13-Leases!$AB7/12)*Leases!$AA7*Leases!$F3,0)))))</f>
        <v>1631.4166973077545</v>
      </c>
      <c r="DQ174" s="94">
        <f ca="1">IF(OR(DQ$165&lt;=EOMONTH($E3,$R3*(1-$O3)),DQ$165&gt;EOMONTH($E3,$P3*12*(1-$O3)+$Q3*12*$O3+$R3*(1-$O3))),0,IF($X3="NNN",Expenses!DO$14*Leases!$F3,IF(Leases!$X3="FSG",0,IF(Leases!$X3="MG",SUMPRODUCT(Leases!$Z3:$Z7,Expenses!DO$9:DO$13)*Leases!$F3,MAX((Expenses!DO$9-Leases!$AB3/12)*Leases!$AA3*Leases!$F3,0)+MAX((Expenses!DO$10-Leases!$AB4/12)*Leases!$AA4*Leases!$F3,0)+MAX((Expenses!DO$11-Leases!$AB5/12)*Leases!$AA5*Leases!$F3,0)+MAX((Expenses!DO$12-Leases!$AB6/12)*Leases!$AA6*Leases!$F3,0)+MAX((Expenses!DO$13-Leases!$AB7/12)*Leases!$AA7*Leases!$F3,0)))))</f>
        <v>1632.2625641997477</v>
      </c>
      <c r="DR174" s="94">
        <f ca="1">IF(OR(DR$165&lt;=EOMONTH($E3,$R3*(1-$O3)),DR$165&gt;EOMONTH($E3,$P3*12*(1-$O3)+$Q3*12*$O3+$R3*(1-$O3))),0,IF($X3="NNN",Expenses!DP$14*Leases!$F3,IF(Leases!$X3="FSG",0,IF(Leases!$X3="MG",SUMPRODUCT(Leases!$Z3:$Z7,Expenses!DP$9:DP$13)*Leases!$F3,MAX((Expenses!DP$9-Leases!$AB3/12)*Leases!$AA3*Leases!$F3,0)+MAX((Expenses!DP$10-Leases!$AB4/12)*Leases!$AA4*Leases!$F3,0)+MAX((Expenses!DP$11-Leases!$AB5/12)*Leases!$AA5*Leases!$F3,0)+MAX((Expenses!DP$12-Leases!$AB6/12)*Leases!$AA6*Leases!$F3,0)+MAX((Expenses!DP$13-Leases!$AB7/12)*Leases!$AA7*Leases!$F3,0)))))</f>
        <v>1633.1105172276875</v>
      </c>
      <c r="DS174" s="94">
        <f ca="1">IF(OR(DS$165&lt;=EOMONTH($E3,$R3*(1-$O3)),DS$165&gt;EOMONTH($E3,$P3*12*(1-$O3)+$Q3*12*$O3+$R3*(1-$O3))),0,IF($X3="NNN",Expenses!DQ$14*Leases!$F3,IF(Leases!$X3="FSG",0,IF(Leases!$X3="MG",SUMPRODUCT(Leases!$Z3:$Z7,Expenses!DQ$9:DQ$13)*Leases!$F3,MAX((Expenses!DQ$9-Leases!$AB3/12)*Leases!$AA3*Leases!$F3,0)+MAX((Expenses!DQ$10-Leases!$AB4/12)*Leases!$AA4*Leases!$F3,0)+MAX((Expenses!DQ$11-Leases!$AB5/12)*Leases!$AA5*Leases!$F3,0)+MAX((Expenses!DQ$12-Leases!$AB6/12)*Leases!$AA6*Leases!$F3,0)+MAX((Expenses!DQ$13-Leases!$AB7/12)*Leases!$AA7*Leases!$F3,0)))))</f>
        <v>1633.960561536549</v>
      </c>
      <c r="DT174" s="94">
        <f ca="1">IF(OR(DT$165&lt;=EOMONTH($E3,$R3*(1-$O3)),DT$165&gt;EOMONTH($E3,$P3*12*(1-$O3)+$Q3*12*$O3+$R3*(1-$O3))),0,IF($X3="NNN",Expenses!DR$14*Leases!$F3,IF(Leases!$X3="FSG",0,IF(Leases!$X3="MG",SUMPRODUCT(Leases!$Z3:$Z7,Expenses!DR$9:DR$13)*Leases!$F3,MAX((Expenses!DR$9-Leases!$AB3/12)*Leases!$AA3*Leases!$F3,0)+MAX((Expenses!DR$10-Leases!$AB4/12)*Leases!$AA4*Leases!$F3,0)+MAX((Expenses!DR$11-Leases!$AB5/12)*Leases!$AA5*Leases!$F3,0)+MAX((Expenses!DR$12-Leases!$AB6/12)*Leases!$AA6*Leases!$F3,0)+MAX((Expenses!DR$13-Leases!$AB7/12)*Leases!$AA7*Leases!$F3,0)))))</f>
        <v>1670.1222858670019</v>
      </c>
      <c r="DU174" s="94">
        <f ca="1">IF(OR(DU$165&lt;=EOMONTH($E3,$R3*(1-$O3)),DU$165&gt;EOMONTH($E3,$P3*12*(1-$O3)+$Q3*12*$O3+$R3*(1-$O3))),0,IF($X3="NNN",Expenses!DS$14*Leases!$F3,IF(Leases!$X3="FSG",0,IF(Leases!$X3="MG",SUMPRODUCT(Leases!$Z3:$Z7,Expenses!DS$9:DS$13)*Leases!$F3,MAX((Expenses!DS$9-Leases!$AB3/12)*Leases!$AA3*Leases!$F3,0)+MAX((Expenses!DS$10-Leases!$AB4/12)*Leases!$AA4*Leases!$F3,0)+MAX((Expenses!DS$11-Leases!$AB5/12)*Leases!$AA5*Leases!$F3,0)+MAX((Expenses!DS$12-Leases!$AB6/12)*Leases!$AA6*Leases!$F3,0)+MAX((Expenses!DS$13-Leases!$AB7/12)*Leases!$AA7*Leases!$F3,0)))))</f>
        <v>1674.3202196830698</v>
      </c>
      <c r="DV174" s="94">
        <f ca="1">IF(OR(DV$165&lt;=EOMONTH($E3,$R3*(1-$O3)),DV$165&gt;EOMONTH($E3,$P3*12*(1-$O3)+$Q3*12*$O3+$R3*(1-$O3))),0,IF($X3="NNN",Expenses!DT$14*Leases!$F3,IF(Leases!$X3="FSG",0,IF(Leases!$X3="MG",SUMPRODUCT(Leases!$Z3:$Z7,Expenses!DT$9:DT$13)*Leases!$F3,MAX((Expenses!DT$9-Leases!$AB3/12)*Leases!$AA3*Leases!$F3,0)+MAX((Expenses!DT$10-Leases!$AB4/12)*Leases!$AA4*Leases!$F3,0)+MAX((Expenses!DT$11-Leases!$AB5/12)*Leases!$AA5*Leases!$F3,0)+MAX((Expenses!DT$12-Leases!$AB6/12)*Leases!$AA6*Leases!$F3,0)+MAX((Expenses!DT$13-Leases!$AB7/12)*Leases!$AA7*Leases!$F3,0)))))</f>
        <v>1675.1765688315838</v>
      </c>
      <c r="DW174" s="94">
        <f ca="1">IF(OR(DW$165&lt;=EOMONTH($E3,$R3*(1-$O3)),DW$165&gt;EOMONTH($E3,$P3*12*(1-$O3)+$Q3*12*$O3+$R3*(1-$O3))),0,IF($X3="NNN",Expenses!DU$14*Leases!$F3,IF(Leases!$X3="FSG",0,IF(Leases!$X3="MG",SUMPRODUCT(Leases!$Z3:$Z7,Expenses!DU$9:DU$13)*Leases!$F3,MAX((Expenses!DU$9-Leases!$AB3/12)*Leases!$AA3*Leases!$F3,0)+MAX((Expenses!DU$10-Leases!$AB4/12)*Leases!$AA4*Leases!$F3,0)+MAX((Expenses!DU$11-Leases!$AB5/12)*Leases!$AA5*Leases!$F3,0)+MAX((Expenses!DU$12-Leases!$AB6/12)*Leases!$AA6*Leases!$F3,0)+MAX((Expenses!DU$13-Leases!$AB7/12)*Leases!$AA7*Leases!$F3,0)))))</f>
        <v>1676.0350299681177</v>
      </c>
      <c r="DX174" s="94">
        <f ca="1">IF(OR(DX$165&lt;=EOMONTH($E3,$R3*(1-$O3)),DX$165&gt;EOMONTH($E3,$P3*12*(1-$O3)+$Q3*12*$O3+$R3*(1-$O3))),0,IF($X3="NNN",Expenses!DV$14*Leases!$F3,IF(Leases!$X3="FSG",0,IF(Leases!$X3="MG",SUMPRODUCT(Leases!$Z3:$Z7,Expenses!DV$9:DV$13)*Leases!$F3,MAX((Expenses!DV$9-Leases!$AB3/12)*Leases!$AA3*Leases!$F3,0)+MAX((Expenses!DV$10-Leases!$AB4/12)*Leases!$AA4*Leases!$F3,0)+MAX((Expenses!DV$11-Leases!$AB5/12)*Leases!$AA5*Leases!$F3,0)+MAX((Expenses!DV$12-Leases!$AB6/12)*Leases!$AA6*Leases!$F3,0)+MAX((Expenses!DV$13-Leases!$AB7/12)*Leases!$AA7*Leases!$F3,0)))))</f>
        <v>1676.8956083014032</v>
      </c>
      <c r="DY174" s="94">
        <f ca="1">IF(OR(DY$165&lt;=EOMONTH($E3,$R3*(1-$O3)),DY$165&gt;EOMONTH($E3,$P3*12*(1-$O3)+$Q3*12*$O3+$R3*(1-$O3))),0,IF($X3="NNN",Expenses!DW$14*Leases!$F3,IF(Leases!$X3="FSG",0,IF(Leases!$X3="MG",SUMPRODUCT(Leases!$Z3:$Z7,Expenses!DW$9:DW$13)*Leases!$F3,MAX((Expenses!DW$9-Leases!$AB3/12)*Leases!$AA3*Leases!$F3,0)+MAX((Expenses!DW$10-Leases!$AB4/12)*Leases!$AA4*Leases!$F3,0)+MAX((Expenses!DW$11-Leases!$AB5/12)*Leases!$AA5*Leases!$F3,0)+MAX((Expenses!DW$12-Leases!$AB6/12)*Leases!$AA6*Leases!$F3,0)+MAX((Expenses!DW$13-Leases!$AB7/12)*Leases!$AA7*Leases!$F3,0)))))</f>
        <v>1677.7583090530188</v>
      </c>
      <c r="DZ174" s="94">
        <f ca="1">IF(OR(DZ$165&lt;=EOMONTH($E3,$R3*(1-$O3)),DZ$165&gt;EOMONTH($E3,$P3*12*(1-$O3)+$Q3*12*$O3+$R3*(1-$O3))),0,IF($X3="NNN",Expenses!DX$14*Leases!$F3,IF(Leases!$X3="FSG",0,IF(Leases!$X3="MG",SUMPRODUCT(Leases!$Z3:$Z7,Expenses!DX$9:DX$13)*Leases!$F3,MAX((Expenses!DX$9-Leases!$AB3/12)*Leases!$AA3*Leases!$F3,0)+MAX((Expenses!DX$10-Leases!$AB4/12)*Leases!$AA4*Leases!$F3,0)+MAX((Expenses!DX$11-Leases!$AB5/12)*Leases!$AA5*Leases!$F3,0)+MAX((Expenses!DX$12-Leases!$AB6/12)*Leases!$AA6*Leases!$F3,0)+MAX((Expenses!DX$13-Leases!$AB7/12)*Leases!$AA7*Leases!$F3,0)))))</f>
        <v>1678.6231374574204</v>
      </c>
      <c r="EA174" s="94">
        <f ca="1">IF(OR(EA$165&lt;=EOMONTH($E3,$R3*(1-$O3)),EA$165&gt;EOMONTH($E3,$P3*12*(1-$O3)+$Q3*12*$O3+$R3*(1-$O3))),0,IF($X3="NNN",Expenses!DY$14*Leases!$F3,IF(Leases!$X3="FSG",0,IF(Leases!$X3="MG",SUMPRODUCT(Leases!$Z3:$Z7,Expenses!DY$9:DY$13)*Leases!$F3,MAX((Expenses!DY$9-Leases!$AB3/12)*Leases!$AA3*Leases!$F3,0)+MAX((Expenses!DY$10-Leases!$AB4/12)*Leases!$AA4*Leases!$F3,0)+MAX((Expenses!DY$11-Leases!$AB5/12)*Leases!$AA5*Leases!$F3,0)+MAX((Expenses!DY$12-Leases!$AB6/12)*Leases!$AA6*Leases!$F3,0)+MAX((Expenses!DY$13-Leases!$AB7/12)*Leases!$AA7*Leases!$F3,0)))))</f>
        <v>1679.4900987619744</v>
      </c>
      <c r="EB174" s="94">
        <f ca="1">IF(OR(EB$165&lt;=EOMONTH($E3,$R3*(1-$O3)),EB$165&gt;EOMONTH($E3,$P3*12*(1-$O3)+$Q3*12*$O3+$R3*(1-$O3))),0,IF($X3="NNN",Expenses!DZ$14*Leases!$F3,IF(Leases!$X3="FSG",0,IF(Leases!$X3="MG",SUMPRODUCT(Leases!$Z3:$Z7,Expenses!DZ$9:DZ$13)*Leases!$F3,MAX((Expenses!DZ$9-Leases!$AB3/12)*Leases!$AA3*Leases!$F3,0)+MAX((Expenses!DZ$10-Leases!$AB4/12)*Leases!$AA4*Leases!$F3,0)+MAX((Expenses!DZ$11-Leases!$AB5/12)*Leases!$AA5*Leases!$F3,0)+MAX((Expenses!DZ$12-Leases!$AB6/12)*Leases!$AA6*Leases!$F3,0)+MAX((Expenses!DZ$13-Leases!$AB7/12)*Leases!$AA7*Leases!$F3,0)))))</f>
        <v>1680.3591982269875</v>
      </c>
      <c r="EC174" s="94">
        <f ca="1">IF(OR(EC$165&lt;=EOMONTH($E3,$R3*(1-$O3)),EC$165&gt;EOMONTH($E3,$P3*12*(1-$O3)+$Q3*12*$O3+$R3*(1-$O3))),0,IF($X3="NNN",Expenses!EA$14*Leases!$F3,IF(Leases!$X3="FSG",0,IF(Leases!$X3="MG",SUMPRODUCT(Leases!$Z3:$Z7,Expenses!EA$9:EA$13)*Leases!$F3,MAX((Expenses!EA$9-Leases!$AB3/12)*Leases!$AA3*Leases!$F3,0)+MAX((Expenses!EA$10-Leases!$AB4/12)*Leases!$AA4*Leases!$F3,0)+MAX((Expenses!EA$11-Leases!$AB5/12)*Leases!$AA5*Leases!$F3,0)+MAX((Expenses!EA$12-Leases!$AB6/12)*Leases!$AA6*Leases!$F3,0)+MAX((Expenses!EA$13-Leases!$AB7/12)*Leases!$AA7*Leases!$F3,0)))))</f>
        <v>1681.2304411257403</v>
      </c>
      <c r="ED174" s="94">
        <f ca="1">IF(OR(ED$165&lt;=EOMONTH($E3,$R3*(1-$O3)),ED$165&gt;EOMONTH($E3,$P3*12*(1-$O3)+$Q3*12*$O3+$R3*(1-$O3))),0,IF($X3="NNN",Expenses!EB$14*Leases!$F3,IF(Leases!$X3="FSG",0,IF(Leases!$X3="MG",SUMPRODUCT(Leases!$Z3:$Z7,Expenses!EB$9:EB$13)*Leases!$F3,MAX((Expenses!EB$9-Leases!$AB3/12)*Leases!$AA3*Leases!$F3,0)+MAX((Expenses!EB$10-Leases!$AB4/12)*Leases!$AA4*Leases!$F3,0)+MAX((Expenses!EB$11-Leases!$AB5/12)*Leases!$AA5*Leases!$F3,0)+MAX((Expenses!EB$12-Leases!$AB6/12)*Leases!$AA6*Leases!$F3,0)+MAX((Expenses!EB$13-Leases!$AB7/12)*Leases!$AA7*Leases!$F3,0)))))</f>
        <v>1661.2853264524374</v>
      </c>
      <c r="EE174" s="94">
        <f ca="1">IF(OR(EE$165&lt;=EOMONTH($E3,$R3*(1-$O3)),EE$165&gt;EOMONTH($E3,$P3*12*(1-$O3)+$Q3*12*$O3+$R3*(1-$O3))),0,IF($X3="NNN",Expenses!EC$14*Leases!$F3,IF(Leases!$X3="FSG",0,IF(Leases!$X3="MG",SUMPRODUCT(Leases!$Z3:$Z7,Expenses!EC$9:EC$13)*Leases!$F3,MAX((Expenses!EC$9-Leases!$AB3/12)*Leases!$AA3*Leases!$F3,0)+MAX((Expenses!EC$10-Leases!$AB4/12)*Leases!$AA4*Leases!$F3,0)+MAX((Expenses!EC$11-Leases!$AB5/12)*Leases!$AA5*Leases!$F3,0)+MAX((Expenses!EC$12-Leases!$AB6/12)*Leases!$AA6*Leases!$F3,0)+MAX((Expenses!EC$13-Leases!$AB7/12)*Leases!$AA7*Leases!$F3,0)))))</f>
        <v>1662.1575002845123</v>
      </c>
      <c r="EF174" s="94">
        <f>IF(OR(EF$165&lt;=EOMONTH($E3,$R3*(1-$O3)),EF$165&gt;EOMONTH($E3,$P3*12*(1-$O3)+$Q3*12*$O3+$R3*(1-$O3))),0,IF($X3="NNN",Expenses!ED$14*Leases!$F3,IF(Leases!$X3="FSG",0,IF(Leases!$X3="MG",SUMPRODUCT(Leases!$Z3:$Z7,Expenses!ED$9:ED$13)*Leases!$F3,MAX((Expenses!ED$9-Leases!$AB3/12)*Leases!$AA3*Leases!$F3,0)+MAX((Expenses!ED$10-Leases!$AB4/12)*Leases!$AA4*Leases!$F3,0)+MAX((Expenses!ED$11-Leases!$AB5/12)*Leases!$AA5*Leases!$F3,0)+MAX((Expenses!ED$12-Leases!$AB6/12)*Leases!$AA6*Leases!$F3,0)+MAX((Expenses!ED$13-Leases!$AB7/12)*Leases!$AA7*Leases!$F3,0)))))</f>
        <v>1557.2631045650051</v>
      </c>
      <c r="EG174" s="94">
        <f>IF(OR(EG$165&lt;=EOMONTH($E3,$R3*(1-$O3)),EG$165&gt;EOMONTH($E3,$P3*12*(1-$O3)+$Q3*12*$O3+$R3*(1-$O3))),0,IF($X3="NNN",Expenses!EE$14*Leases!$F3,IF(Leases!$X3="FSG",0,IF(Leases!$X3="MG",SUMPRODUCT(Leases!$Z3:$Z7,Expenses!EE$9:EE$13)*Leases!$F3,MAX((Expenses!EE$9-Leases!$AB3/12)*Leases!$AA3*Leases!$F3,0)+MAX((Expenses!EE$10-Leases!$AB4/12)*Leases!$AA4*Leases!$F3,0)+MAX((Expenses!EE$11-Leases!$AB5/12)*Leases!$AA5*Leases!$F3,0)+MAX((Expenses!EE$12-Leases!$AB6/12)*Leases!$AA6*Leases!$F3,0)+MAX((Expenses!EE$13-Leases!$AB7/12)*Leases!$AA7*Leases!$F3,0)))))</f>
        <v>1558.1165781032971</v>
      </c>
      <c r="EH174" s="94">
        <f>IF(OR(EH$165&lt;=EOMONTH($E3,$R3*(1-$O3)),EH$165&gt;EOMONTH($E3,$P3*12*(1-$O3)+$Q3*12*$O3+$R3*(1-$O3))),0,IF($X3="NNN",Expenses!EF$14*Leases!$F3,IF(Leases!$X3="FSG",0,IF(Leases!$X3="MG",SUMPRODUCT(Leases!$Z3:$Z7,Expenses!EF$9:EF$13)*Leases!$F3,MAX((Expenses!EF$9-Leases!$AB3/12)*Leases!$AA3*Leases!$F3,0)+MAX((Expenses!EF$10-Leases!$AB4/12)*Leases!$AA4*Leases!$F3,0)+MAX((Expenses!EF$11-Leases!$AB5/12)*Leases!$AA5*Leases!$F3,0)+MAX((Expenses!EF$12-Leases!$AB6/12)*Leases!$AA6*Leases!$F3,0)+MAX((Expenses!EF$13-Leases!$AB7/12)*Leases!$AA7*Leases!$F3,0)))))</f>
        <v>1558.9721565375776</v>
      </c>
      <c r="EI174" s="94">
        <f>IF(OR(EI$165&lt;=EOMONTH($E3,$R3*(1-$O3)),EI$165&gt;EOMONTH($E3,$P3*12*(1-$O3)+$Q3*12*$O3+$R3*(1-$O3))),0,IF($X3="NNN",Expenses!EG$14*Leases!$F3,IF(Leases!$X3="FSG",0,IF(Leases!$X3="MG",SUMPRODUCT(Leases!$Z3:$Z7,Expenses!EG$9:EG$13)*Leases!$F3,MAX((Expenses!EG$9-Leases!$AB3/12)*Leases!$AA3*Leases!$F3,0)+MAX((Expenses!EG$10-Leases!$AB4/12)*Leases!$AA4*Leases!$F3,0)+MAX((Expenses!EG$11-Leases!$AB5/12)*Leases!$AA5*Leases!$F3,0)+MAX((Expenses!EG$12-Leases!$AB6/12)*Leases!$AA6*Leases!$F3,0)+MAX((Expenses!EG$13-Leases!$AB7/12)*Leases!$AA7*Leases!$F3,0)))))</f>
        <v>1559.8298450590883</v>
      </c>
      <c r="EJ174" s="94">
        <f>IF(OR(EJ$165&lt;=EOMONTH($E3,$R3*(1-$O3)),EJ$165&gt;EOMONTH($E3,$P3*12*(1-$O3)+$Q3*12*$O3+$R3*(1-$O3))),0,IF($X3="NNN",Expenses!EH$14*Leases!$F3,IF(Leases!$X3="FSG",0,IF(Leases!$X3="MG",SUMPRODUCT(Leases!$Z3:$Z7,Expenses!EH$9:EH$13)*Leases!$F3,MAX((Expenses!EH$9-Leases!$AB3/12)*Leases!$AA3*Leases!$F3,0)+MAX((Expenses!EH$10-Leases!$AB4/12)*Leases!$AA4*Leases!$F3,0)+MAX((Expenses!EH$11-Leases!$AB5/12)*Leases!$AA5*Leases!$F3,0)+MAX((Expenses!EH$12-Leases!$AB6/12)*Leases!$AA6*Leases!$F3,0)+MAX((Expenses!EH$13-Leases!$AB7/12)*Leases!$AA7*Leases!$F3,0)))))</f>
        <v>1560.6896488718739</v>
      </c>
      <c r="EK174" s="94">
        <f>IF(OR(EK$165&lt;=EOMONTH($E3,$R3*(1-$O3)),EK$165&gt;EOMONTH($E3,$P3*12*(1-$O3)+$Q3*12*$O3+$R3*(1-$O3))),0,IF($X3="NNN",Expenses!EI$14*Leases!$F3,IF(Leases!$X3="FSG",0,IF(Leases!$X3="MG",SUMPRODUCT(Leases!$Z3:$Z7,Expenses!EI$9:EI$13)*Leases!$F3,MAX((Expenses!EI$9-Leases!$AB3/12)*Leases!$AA3*Leases!$F3,0)+MAX((Expenses!EI$10-Leases!$AB4/12)*Leases!$AA4*Leases!$F3,0)+MAX((Expenses!EI$11-Leases!$AB5/12)*Leases!$AA5*Leases!$F3,0)+MAX((Expenses!EI$12-Leases!$AB6/12)*Leases!$AA6*Leases!$F3,0)+MAX((Expenses!EI$13-Leases!$AB7/12)*Leases!$AA7*Leases!$F3,0)))))</f>
        <v>1561.5515731928131</v>
      </c>
      <c r="EL174" s="94">
        <f>IF(OR(EL$165&lt;=EOMONTH($E3,$R3*(1-$O3)),EL$165&gt;EOMONTH($E3,$P3*12*(1-$O3)+$Q3*12*$O3+$R3*(1-$O3))),0,IF($X3="NNN",Expenses!EJ$14*Leases!$F3,IF(Leases!$X3="FSG",0,IF(Leases!$X3="MG",SUMPRODUCT(Leases!$Z3:$Z7,Expenses!EJ$9:EJ$13)*Leases!$F3,MAX((Expenses!EJ$9-Leases!$AB3/12)*Leases!$AA3*Leases!$F3,0)+MAX((Expenses!EJ$10-Leases!$AB4/12)*Leases!$AA4*Leases!$F3,0)+MAX((Expenses!EJ$11-Leases!$AB5/12)*Leases!$AA5*Leases!$F3,0)+MAX((Expenses!EJ$12-Leases!$AB6/12)*Leases!$AA6*Leases!$F3,0)+MAX((Expenses!EJ$13-Leases!$AB7/12)*Leases!$AA7*Leases!$F3,0)))))</f>
        <v>1562.4156232516511</v>
      </c>
      <c r="EM174" s="94">
        <f>IF(OR(EM$165&lt;=EOMONTH($E3,$R3*(1-$O3)),EM$165&gt;EOMONTH($E3,$P3*12*(1-$O3)+$Q3*12*$O3+$R3*(1-$O3))),0,IF($X3="NNN",Expenses!EK$14*Leases!$F3,IF(Leases!$X3="FSG",0,IF(Leases!$X3="MG",SUMPRODUCT(Leases!$Z3:$Z7,Expenses!EK$9:EK$13)*Leases!$F3,MAX((Expenses!EK$9-Leases!$AB3/12)*Leases!$AA3*Leases!$F3,0)+MAX((Expenses!EK$10-Leases!$AB4/12)*Leases!$AA4*Leases!$F3,0)+MAX((Expenses!EK$11-Leases!$AB5/12)*Leases!$AA5*Leases!$F3,0)+MAX((Expenses!EK$12-Leases!$AB6/12)*Leases!$AA6*Leases!$F3,0)+MAX((Expenses!EK$13-Leases!$AB7/12)*Leases!$AA7*Leases!$F3,0)))))</f>
        <v>1563.2818042910312</v>
      </c>
      <c r="EN174" s="94">
        <f>IF(OR(EN$165&lt;=EOMONTH($E3,$R3*(1-$O3)),EN$165&gt;EOMONTH($E3,$P3*12*(1-$O3)+$Q3*12*$O3+$R3*(1-$O3))),0,IF($X3="NNN",Expenses!EL$14*Leases!$F3,IF(Leases!$X3="FSG",0,IF(Leases!$X3="MG",SUMPRODUCT(Leases!$Z3:$Z7,Expenses!EL$9:EL$13)*Leases!$F3,MAX((Expenses!EL$9-Leases!$AB3/12)*Leases!$AA3*Leases!$F3,0)+MAX((Expenses!EL$10-Leases!$AB4/12)*Leases!$AA4*Leases!$F3,0)+MAX((Expenses!EL$11-Leases!$AB5/12)*Leases!$AA5*Leases!$F3,0)+MAX((Expenses!EL$12-Leases!$AB6/12)*Leases!$AA6*Leases!$F3,0)+MAX((Expenses!EL$13-Leases!$AB7/12)*Leases!$AA7*Leases!$F3,0)))))</f>
        <v>1564.1501215665253</v>
      </c>
      <c r="EO174" s="94">
        <f>IF(OR(EO$165&lt;=EOMONTH($E3,$R3*(1-$O3)),EO$165&gt;EOMONTH($E3,$P3*12*(1-$O3)+$Q3*12*$O3+$R3*(1-$O3))),0,IF($X3="NNN",Expenses!EM$14*Leases!$F3,IF(Leases!$X3="FSG",0,IF(Leases!$X3="MG",SUMPRODUCT(Leases!$Z3:$Z7,Expenses!EM$9:EM$13)*Leases!$F3,MAX((Expenses!EM$9-Leases!$AB3/12)*Leases!$AA3*Leases!$F3,0)+MAX((Expenses!EM$10-Leases!$AB4/12)*Leases!$AA4*Leases!$F3,0)+MAX((Expenses!EM$11-Leases!$AB5/12)*Leases!$AA5*Leases!$F3,0)+MAX((Expenses!EM$12-Leases!$AB6/12)*Leases!$AA6*Leases!$F3,0)+MAX((Expenses!EM$13-Leases!$AB7/12)*Leases!$AA7*Leases!$F3,0)))))</f>
        <v>1565.0205803466692</v>
      </c>
      <c r="EP174" s="94">
        <f>IF(OR(EP$165&lt;=EOMONTH($E3,$R3*(1-$O3)),EP$165&gt;EOMONTH($E3,$P3*12*(1-$O3)+$Q3*12*$O3+$R3*(1-$O3))),0,IF($X3="NNN",Expenses!EN$14*Leases!$F3,IF(Leases!$X3="FSG",0,IF(Leases!$X3="MG",SUMPRODUCT(Leases!$Z3:$Z7,Expenses!EN$9:EN$13)*Leases!$F3,MAX((Expenses!EN$9-Leases!$AB3/12)*Leases!$AA3*Leases!$F3,0)+MAX((Expenses!EN$10-Leases!$AB4/12)*Leases!$AA4*Leases!$F3,0)+MAX((Expenses!EN$11-Leases!$AB5/12)*Leases!$AA5*Leases!$F3,0)+MAX((Expenses!EN$12-Leases!$AB6/12)*Leases!$AA6*Leases!$F3,0)+MAX((Expenses!EN$13-Leases!$AB7/12)*Leases!$AA7*Leases!$F3,0)))))</f>
        <v>1565.8931859129902</v>
      </c>
      <c r="EQ174" s="94">
        <f>IF(OR(EQ$165&lt;=EOMONTH($E3,$R3*(1-$O3)),EQ$165&gt;EOMONTH($E3,$P3*12*(1-$O3)+$Q3*12*$O3+$R3*(1-$O3))),0,IF($X3="NNN",Expenses!EO$14*Leases!$F3,IF(Leases!$X3="FSG",0,IF(Leases!$X3="MG",SUMPRODUCT(Leases!$Z3:$Z7,Expenses!EO$9:EO$13)*Leases!$F3,MAX((Expenses!EO$9-Leases!$AB3/12)*Leases!$AA3*Leases!$F3,0)+MAX((Expenses!EO$10-Leases!$AB4/12)*Leases!$AA4*Leases!$F3,0)+MAX((Expenses!EO$11-Leases!$AB5/12)*Leases!$AA5*Leases!$F3,0)+MAX((Expenses!EO$12-Leases!$AB6/12)*Leases!$AA6*Leases!$F3,0)+MAX((Expenses!EO$13-Leases!$AB7/12)*Leases!$AA7*Leases!$F3,0)))))</f>
        <v>1566.7679435600432</v>
      </c>
      <c r="ER174" s="94">
        <f>IF(OR(ER$165&lt;=EOMONTH($E3,$R3*(1-$O3)),ER$165&gt;EOMONTH($E3,$P3*12*(1-$O3)+$Q3*12*$O3+$R3*(1-$O3))),0,IF($X3="NNN",Expenses!EP$14*Leases!$F3,IF(Leases!$X3="FSG",0,IF(Leases!$X3="MG",SUMPRODUCT(Leases!$Z3:$Z7,Expenses!EP$9:EP$13)*Leases!$F3,MAX((Expenses!EP$9-Leases!$AB3/12)*Leases!$AA3*Leases!$F3,0)+MAX((Expenses!EP$10-Leases!$AB4/12)*Leases!$AA4*Leases!$F3,0)+MAX((Expenses!EP$11-Leases!$AB5/12)*Leases!$AA5*Leases!$F3,0)+MAX((Expenses!EP$12-Leases!$AB6/12)*Leases!$AA6*Leases!$F3,0)+MAX((Expenses!EP$13-Leases!$AB7/12)*Leases!$AA7*Leases!$F3,0)))))</f>
        <v>1603.9809977019559</v>
      </c>
      <c r="ES174" s="94">
        <f>IF(OR(ES$165&lt;=EOMONTH($E3,$R3*(1-$O3)),ES$165&gt;EOMONTH($E3,$P3*12*(1-$O3)+$Q3*12*$O3+$R3*(1-$O3))),0,IF($X3="NNN",Expenses!EQ$14*Leases!$F3,IF(Leases!$X3="FSG",0,IF(Leases!$X3="MG",SUMPRODUCT(Leases!$Z3:$Z7,Expenses!EQ$9:EQ$13)*Leases!$F3,MAX((Expenses!EQ$9-Leases!$AB3/12)*Leases!$AA3*Leases!$F3,0)+MAX((Expenses!EQ$10-Leases!$AB4/12)*Leases!$AA4*Leases!$F3,0)+MAX((Expenses!EQ$11-Leases!$AB5/12)*Leases!$AA5*Leases!$F3,0)+MAX((Expenses!EQ$12-Leases!$AB6/12)*Leases!$AA6*Leases!$F3,0)+MAX((Expenses!EQ$13-Leases!$AB7/12)*Leases!$AA7*Leases!$F3,0)))))</f>
        <v>1604.8600754463962</v>
      </c>
      <c r="ET174" s="94">
        <f>IF(OR(ET$165&lt;=EOMONTH($E3,$R3*(1-$O3)),ET$165&gt;EOMONTH($E3,$P3*12*(1-$O3)+$Q3*12*$O3+$R3*(1-$O3))),0,IF($X3="NNN",Expenses!ER$14*Leases!$F3,IF(Leases!$X3="FSG",0,IF(Leases!$X3="MG",SUMPRODUCT(Leases!$Z3:$Z7,Expenses!ER$9:ER$13)*Leases!$F3,MAX((Expenses!ER$9-Leases!$AB3/12)*Leases!$AA3*Leases!$F3,0)+MAX((Expenses!ER$10-Leases!$AB4/12)*Leases!$AA4*Leases!$F3,0)+MAX((Expenses!ER$11-Leases!$AB5/12)*Leases!$AA5*Leases!$F3,0)+MAX((Expenses!ER$12-Leases!$AB6/12)*Leases!$AA6*Leases!$F3,0)+MAX((Expenses!ER$13-Leases!$AB7/12)*Leases!$AA7*Leases!$F3,0)))))</f>
        <v>1605.7413212337051</v>
      </c>
      <c r="EU174" s="94">
        <f>IF(OR(EU$165&lt;=EOMONTH($E3,$R3*(1-$O3)),EU$165&gt;EOMONTH($E3,$P3*12*(1-$O3)+$Q3*12*$O3+$R3*(1-$O3))),0,IF($X3="NNN",Expenses!ES$14*Leases!$F3,IF(Leases!$X3="FSG",0,IF(Leases!$X3="MG",SUMPRODUCT(Leases!$Z3:$Z7,Expenses!ES$9:ES$13)*Leases!$F3,MAX((Expenses!ES$9-Leases!$AB3/12)*Leases!$AA3*Leases!$F3,0)+MAX((Expenses!ES$10-Leases!$AB4/12)*Leases!$AA4*Leases!$F3,0)+MAX((Expenses!ES$11-Leases!$AB5/12)*Leases!$AA5*Leases!$F3,0)+MAX((Expenses!ES$12-Leases!$AB6/12)*Leases!$AA6*Leases!$F3,0)+MAX((Expenses!ES$13-Leases!$AB7/12)*Leases!$AA7*Leases!$F3,0)))))</f>
        <v>1606.6247404108612</v>
      </c>
      <c r="EV174" s="94">
        <f>IF(OR(EV$165&lt;=EOMONTH($E3,$R3*(1-$O3)),EV$165&gt;EOMONTH($E3,$P3*12*(1-$O3)+$Q3*12*$O3+$R3*(1-$O3))),0,IF($X3="NNN",Expenses!ET$14*Leases!$F3,IF(Leases!$X3="FSG",0,IF(Leases!$X3="MG",SUMPRODUCT(Leases!$Z3:$Z7,Expenses!ET$9:ET$13)*Leases!$F3,MAX((Expenses!ET$9-Leases!$AB3/12)*Leases!$AA3*Leases!$F3,0)+MAX((Expenses!ET$10-Leases!$AB4/12)*Leases!$AA4*Leases!$F3,0)+MAX((Expenses!ET$11-Leases!$AB5/12)*Leases!$AA5*Leases!$F3,0)+MAX((Expenses!ET$12-Leases!$AB6/12)*Leases!$AA6*Leases!$F3,0)+MAX((Expenses!ET$13-Leases!$AB7/12)*Leases!$AA7*Leases!$F3,0)))))</f>
        <v>0</v>
      </c>
      <c r="EW174" s="94">
        <f>IF(OR(EW$165&lt;=EOMONTH($E3,$R3*(1-$O3)),EW$165&gt;EOMONTH($E3,$P3*12*(1-$O3)+$Q3*12*$O3+$R3*(1-$O3))),0,IF($X3="NNN",Expenses!EU$14*Leases!$F3,IF(Leases!$X3="FSG",0,IF(Leases!$X3="MG",SUMPRODUCT(Leases!$Z3:$Z7,Expenses!EU$9:EU$13)*Leases!$F3,MAX((Expenses!EU$9-Leases!$AB3/12)*Leases!$AA3*Leases!$F3,0)+MAX((Expenses!EU$10-Leases!$AB4/12)*Leases!$AA4*Leases!$F3,0)+MAX((Expenses!EU$11-Leases!$AB5/12)*Leases!$AA5*Leases!$F3,0)+MAX((Expenses!EU$12-Leases!$AB6/12)*Leases!$AA6*Leases!$F3,0)+MAX((Expenses!EU$13-Leases!$AB7/12)*Leases!$AA7*Leases!$F3,0)))))</f>
        <v>0</v>
      </c>
      <c r="EX174" s="94">
        <f>IF(OR(EX$165&lt;=EOMONTH($E3,$R3*(1-$O3)),EX$165&gt;EOMONTH($E3,$P3*12*(1-$O3)+$Q3*12*$O3+$R3*(1-$O3))),0,IF($X3="NNN",Expenses!EV$14*Leases!$F3,IF(Leases!$X3="FSG",0,IF(Leases!$X3="MG",SUMPRODUCT(Leases!$Z3:$Z7,Expenses!EV$9:EV$13)*Leases!$F3,MAX((Expenses!EV$9-Leases!$AB3/12)*Leases!$AA3*Leases!$F3,0)+MAX((Expenses!EV$10-Leases!$AB4/12)*Leases!$AA4*Leases!$F3,0)+MAX((Expenses!EV$11-Leases!$AB5/12)*Leases!$AA5*Leases!$F3,0)+MAX((Expenses!EV$12-Leases!$AB6/12)*Leases!$AA6*Leases!$F3,0)+MAX((Expenses!EV$13-Leases!$AB7/12)*Leases!$AA7*Leases!$F3,0)))))</f>
        <v>0</v>
      </c>
      <c r="EY174" s="94">
        <f>IF(OR(EY$165&lt;=EOMONTH($E3,$R3*(1-$O3)),EY$165&gt;EOMONTH($E3,$P3*12*(1-$O3)+$Q3*12*$O3+$R3*(1-$O3))),0,IF($X3="NNN",Expenses!EW$14*Leases!$F3,IF(Leases!$X3="FSG",0,IF(Leases!$X3="MG",SUMPRODUCT(Leases!$Z3:$Z7,Expenses!EW$9:EW$13)*Leases!$F3,MAX((Expenses!EW$9-Leases!$AB3/12)*Leases!$AA3*Leases!$F3,0)+MAX((Expenses!EW$10-Leases!$AB4/12)*Leases!$AA4*Leases!$F3,0)+MAX((Expenses!EW$11-Leases!$AB5/12)*Leases!$AA5*Leases!$F3,0)+MAX((Expenses!EW$12-Leases!$AB6/12)*Leases!$AA6*Leases!$F3,0)+MAX((Expenses!EW$13-Leases!$AB7/12)*Leases!$AA7*Leases!$F3,0)))))</f>
        <v>0</v>
      </c>
      <c r="EZ174" s="94">
        <f>IF(OR(EZ$165&lt;=EOMONTH($E3,$R3*(1-$O3)),EZ$165&gt;EOMONTH($E3,$P3*12*(1-$O3)+$Q3*12*$O3+$R3*(1-$O3))),0,IF($X3="NNN",Expenses!EX$14*Leases!$F3,IF(Leases!$X3="FSG",0,IF(Leases!$X3="MG",SUMPRODUCT(Leases!$Z3:$Z7,Expenses!EX$9:EX$13)*Leases!$F3,MAX((Expenses!EX$9-Leases!$AB3/12)*Leases!$AA3*Leases!$F3,0)+MAX((Expenses!EX$10-Leases!$AB4/12)*Leases!$AA4*Leases!$F3,0)+MAX((Expenses!EX$11-Leases!$AB5/12)*Leases!$AA5*Leases!$F3,0)+MAX((Expenses!EX$12-Leases!$AB6/12)*Leases!$AA6*Leases!$F3,0)+MAX((Expenses!EX$13-Leases!$AB7/12)*Leases!$AA7*Leases!$F3,0)))))</f>
        <v>0</v>
      </c>
      <c r="FA174" s="94">
        <f>IF(OR(FA$165&lt;=EOMONTH($E3,$R3*(1-$O3)),FA$165&gt;EOMONTH($E3,$P3*12*(1-$O3)+$Q3*12*$O3+$R3*(1-$O3))),0,IF($X3="NNN",Expenses!EY$14*Leases!$F3,IF(Leases!$X3="FSG",0,IF(Leases!$X3="MG",SUMPRODUCT(Leases!$Z3:$Z7,Expenses!EY$9:EY$13)*Leases!$F3,MAX((Expenses!EY$9-Leases!$AB3/12)*Leases!$AA3*Leases!$F3,0)+MAX((Expenses!EY$10-Leases!$AB4/12)*Leases!$AA4*Leases!$F3,0)+MAX((Expenses!EY$11-Leases!$AB5/12)*Leases!$AA5*Leases!$F3,0)+MAX((Expenses!EY$12-Leases!$AB6/12)*Leases!$AA6*Leases!$F3,0)+MAX((Expenses!EY$13-Leases!$AB7/12)*Leases!$AA7*Leases!$F3,0)))))</f>
        <v>0</v>
      </c>
      <c r="FB174" s="94">
        <f>IF(OR(FB$165&lt;=EOMONTH($E3,$R3*(1-$O3)),FB$165&gt;EOMONTH($E3,$P3*12*(1-$O3)+$Q3*12*$O3+$R3*(1-$O3))),0,IF($X3="NNN",Expenses!EZ$14*Leases!$F3,IF(Leases!$X3="FSG",0,IF(Leases!$X3="MG",SUMPRODUCT(Leases!$Z3:$Z7,Expenses!EZ$9:EZ$13)*Leases!$F3,MAX((Expenses!EZ$9-Leases!$AB3/12)*Leases!$AA3*Leases!$F3,0)+MAX((Expenses!EZ$10-Leases!$AB4/12)*Leases!$AA4*Leases!$F3,0)+MAX((Expenses!EZ$11-Leases!$AB5/12)*Leases!$AA5*Leases!$F3,0)+MAX((Expenses!EZ$12-Leases!$AB6/12)*Leases!$AA6*Leases!$F3,0)+MAX((Expenses!EZ$13-Leases!$AB7/12)*Leases!$AA7*Leases!$F3,0)))))</f>
        <v>0</v>
      </c>
      <c r="FC174" s="94">
        <f>IF(OR(FC$165&lt;=EOMONTH($E3,$R3*(1-$O3)),FC$165&gt;EOMONTH($E3,$P3*12*(1-$O3)+$Q3*12*$O3+$R3*(1-$O3))),0,IF($X3="NNN",Expenses!FA$14*Leases!$F3,IF(Leases!$X3="FSG",0,IF(Leases!$X3="MG",SUMPRODUCT(Leases!$Z3:$Z7,Expenses!FA$9:FA$13)*Leases!$F3,MAX((Expenses!FA$9-Leases!$AB3/12)*Leases!$AA3*Leases!$F3,0)+MAX((Expenses!FA$10-Leases!$AB4/12)*Leases!$AA4*Leases!$F3,0)+MAX((Expenses!FA$11-Leases!$AB5/12)*Leases!$AA5*Leases!$F3,0)+MAX((Expenses!FA$12-Leases!$AB6/12)*Leases!$AA6*Leases!$F3,0)+MAX((Expenses!FA$13-Leases!$AB7/12)*Leases!$AA7*Leases!$F3,0)))))</f>
        <v>0</v>
      </c>
      <c r="FD174" s="94">
        <f>IF(OR(FD$165&lt;=EOMONTH($E3,$R3*(1-$O3)),FD$165&gt;EOMONTH($E3,$P3*12*(1-$O3)+$Q3*12*$O3+$R3*(1-$O3))),0,IF($X3="NNN",Expenses!FB$14*Leases!$F3,IF(Leases!$X3="FSG",0,IF(Leases!$X3="MG",SUMPRODUCT(Leases!$Z3:$Z7,Expenses!FB$9:FB$13)*Leases!$F3,MAX((Expenses!FB$9-Leases!$AB3/12)*Leases!$AA3*Leases!$F3,0)+MAX((Expenses!FB$10-Leases!$AB4/12)*Leases!$AA4*Leases!$F3,0)+MAX((Expenses!FB$11-Leases!$AB5/12)*Leases!$AA5*Leases!$F3,0)+MAX((Expenses!FB$12-Leases!$AB6/12)*Leases!$AA6*Leases!$F3,0)+MAX((Expenses!FB$13-Leases!$AB7/12)*Leases!$AA7*Leases!$F3,0)))))</f>
        <v>0</v>
      </c>
      <c r="FE174" s="94">
        <f>IF(OR(FE$165&lt;=EOMONTH($E3,$R3*(1-$O3)),FE$165&gt;EOMONTH($E3,$P3*12*(1-$O3)+$Q3*12*$O3+$R3*(1-$O3))),0,IF($X3="NNN",Expenses!FC$14*Leases!$F3,IF(Leases!$X3="FSG",0,IF(Leases!$X3="MG",SUMPRODUCT(Leases!$Z3:$Z7,Expenses!FC$9:FC$13)*Leases!$F3,MAX((Expenses!FC$9-Leases!$AB3/12)*Leases!$AA3*Leases!$F3,0)+MAX((Expenses!FC$10-Leases!$AB4/12)*Leases!$AA4*Leases!$F3,0)+MAX((Expenses!FC$11-Leases!$AB5/12)*Leases!$AA5*Leases!$F3,0)+MAX((Expenses!FC$12-Leases!$AB6/12)*Leases!$AA6*Leases!$F3,0)+MAX((Expenses!FC$13-Leases!$AB7/12)*Leases!$AA7*Leases!$F3,0)))))</f>
        <v>0</v>
      </c>
      <c r="FF174" s="94">
        <f>IF(OR(FF$165&lt;=EOMONTH($E3,$R3*(1-$O3)),FF$165&gt;EOMONTH($E3,$P3*12*(1-$O3)+$Q3*12*$O3+$R3*(1-$O3))),0,IF($X3="NNN",Expenses!FD$14*Leases!$F3,IF(Leases!$X3="FSG",0,IF(Leases!$X3="MG",SUMPRODUCT(Leases!$Z3:$Z7,Expenses!FD$9:FD$13)*Leases!$F3,MAX((Expenses!FD$9-Leases!$AB3/12)*Leases!$AA3*Leases!$F3,0)+MAX((Expenses!FD$10-Leases!$AB4/12)*Leases!$AA4*Leases!$F3,0)+MAX((Expenses!FD$11-Leases!$AB5/12)*Leases!$AA5*Leases!$F3,0)+MAX((Expenses!FD$12-Leases!$AB6/12)*Leases!$AA6*Leases!$F3,0)+MAX((Expenses!FD$13-Leases!$AB7/12)*Leases!$AA7*Leases!$F3,0)))))</f>
        <v>0</v>
      </c>
      <c r="FG174" s="94">
        <f>IF(OR(FG$165&lt;=EOMONTH($E3,$R3*(1-$O3)),FG$165&gt;EOMONTH($E3,$P3*12*(1-$O3)+$Q3*12*$O3+$R3*(1-$O3))),0,IF($X3="NNN",Expenses!FE$14*Leases!$F3,IF(Leases!$X3="FSG",0,IF(Leases!$X3="MG",SUMPRODUCT(Leases!$Z3:$Z7,Expenses!FE$9:FE$13)*Leases!$F3,MAX((Expenses!FE$9-Leases!$AB3/12)*Leases!$AA3*Leases!$F3,0)+MAX((Expenses!FE$10-Leases!$AB4/12)*Leases!$AA4*Leases!$F3,0)+MAX((Expenses!FE$11-Leases!$AB5/12)*Leases!$AA5*Leases!$F3,0)+MAX((Expenses!FE$12-Leases!$AB6/12)*Leases!$AA6*Leases!$F3,0)+MAX((Expenses!FE$13-Leases!$AB7/12)*Leases!$AA7*Leases!$F3,0)))))</f>
        <v>0</v>
      </c>
      <c r="FH174" s="94">
        <f>IF(OR(FH$165&lt;=EOMONTH($E3,$R3*(1-$O3)),FH$165&gt;EOMONTH($E3,$P3*12*(1-$O3)+$Q3*12*$O3+$R3*(1-$O3))),0,IF($X3="NNN",Expenses!FF$14*Leases!$F3,IF(Leases!$X3="FSG",0,IF(Leases!$X3="MG",SUMPRODUCT(Leases!$Z3:$Z7,Expenses!FF$9:FF$13)*Leases!$F3,MAX((Expenses!FF$9-Leases!$AB3/12)*Leases!$AA3*Leases!$F3,0)+MAX((Expenses!FF$10-Leases!$AB4/12)*Leases!$AA4*Leases!$F3,0)+MAX((Expenses!FF$11-Leases!$AB5/12)*Leases!$AA5*Leases!$F3,0)+MAX((Expenses!FF$12-Leases!$AB6/12)*Leases!$AA6*Leases!$F3,0)+MAX((Expenses!FF$13-Leases!$AB7/12)*Leases!$AA7*Leases!$F3,0)))))</f>
        <v>0</v>
      </c>
      <c r="FI174" s="94">
        <f>IF(OR(FI$165&lt;=EOMONTH($E3,$R3*(1-$O3)),FI$165&gt;EOMONTH($E3,$P3*12*(1-$O3)+$Q3*12*$O3+$R3*(1-$O3))),0,IF($X3="NNN",Expenses!FG$14*Leases!$F3,IF(Leases!$X3="FSG",0,IF(Leases!$X3="MG",SUMPRODUCT(Leases!$Z3:$Z7,Expenses!FG$9:FG$13)*Leases!$F3,MAX((Expenses!FG$9-Leases!$AB3/12)*Leases!$AA3*Leases!$F3,0)+MAX((Expenses!FG$10-Leases!$AB4/12)*Leases!$AA4*Leases!$F3,0)+MAX((Expenses!FG$11-Leases!$AB5/12)*Leases!$AA5*Leases!$F3,0)+MAX((Expenses!FG$12-Leases!$AB6/12)*Leases!$AA6*Leases!$F3,0)+MAX((Expenses!FG$13-Leases!$AB7/12)*Leases!$AA7*Leases!$F3,0)))))</f>
        <v>0</v>
      </c>
      <c r="FJ174" s="94">
        <f>IF(OR(FJ$165&lt;=EOMONTH($E3,$R3*(1-$O3)),FJ$165&gt;EOMONTH($E3,$P3*12*(1-$O3)+$Q3*12*$O3+$R3*(1-$O3))),0,IF($X3="NNN",Expenses!FH$14*Leases!$F3,IF(Leases!$X3="FSG",0,IF(Leases!$X3="MG",SUMPRODUCT(Leases!$Z3:$Z7,Expenses!FH$9:FH$13)*Leases!$F3,MAX((Expenses!FH$9-Leases!$AB3/12)*Leases!$AA3*Leases!$F3,0)+MAX((Expenses!FH$10-Leases!$AB4/12)*Leases!$AA4*Leases!$F3,0)+MAX((Expenses!FH$11-Leases!$AB5/12)*Leases!$AA5*Leases!$F3,0)+MAX((Expenses!FH$12-Leases!$AB6/12)*Leases!$AA6*Leases!$F3,0)+MAX((Expenses!FH$13-Leases!$AB7/12)*Leases!$AA7*Leases!$F3,0)))))</f>
        <v>0</v>
      </c>
      <c r="FK174" s="94">
        <f>IF(OR(FK$165&lt;=EOMONTH($E3,$R3*(1-$O3)),FK$165&gt;EOMONTH($E3,$P3*12*(1-$O3)+$Q3*12*$O3+$R3*(1-$O3))),0,IF($X3="NNN",Expenses!FI$14*Leases!$F3,IF(Leases!$X3="FSG",0,IF(Leases!$X3="MG",SUMPRODUCT(Leases!$Z3:$Z7,Expenses!FI$9:FI$13)*Leases!$F3,MAX((Expenses!FI$9-Leases!$AB3/12)*Leases!$AA3*Leases!$F3,0)+MAX((Expenses!FI$10-Leases!$AB4/12)*Leases!$AA4*Leases!$F3,0)+MAX((Expenses!FI$11-Leases!$AB5/12)*Leases!$AA5*Leases!$F3,0)+MAX((Expenses!FI$12-Leases!$AB6/12)*Leases!$AA6*Leases!$F3,0)+MAX((Expenses!FI$13-Leases!$AB7/12)*Leases!$AA7*Leases!$F3,0)))))</f>
        <v>0</v>
      </c>
      <c r="FL174" s="94">
        <f>IF(OR(FL$165&lt;=EOMONTH($E3,$R3*(1-$O3)),FL$165&gt;EOMONTH($E3,$P3*12*(1-$O3)+$Q3*12*$O3+$R3*(1-$O3))),0,IF($X3="NNN",Expenses!FJ$14*Leases!$F3,IF(Leases!$X3="FSG",0,IF(Leases!$X3="MG",SUMPRODUCT(Leases!$Z3:$Z7,Expenses!FJ$9:FJ$13)*Leases!$F3,MAX((Expenses!FJ$9-Leases!$AB3/12)*Leases!$AA3*Leases!$F3,0)+MAX((Expenses!FJ$10-Leases!$AB4/12)*Leases!$AA4*Leases!$F3,0)+MAX((Expenses!FJ$11-Leases!$AB5/12)*Leases!$AA5*Leases!$F3,0)+MAX((Expenses!FJ$12-Leases!$AB6/12)*Leases!$AA6*Leases!$F3,0)+MAX((Expenses!FJ$13-Leases!$AB7/12)*Leases!$AA7*Leases!$F3,0)))))</f>
        <v>0</v>
      </c>
      <c r="FM174" s="94">
        <f>IF(OR(FM$165&lt;=EOMONTH($E3,$R3*(1-$O3)),FM$165&gt;EOMONTH($E3,$P3*12*(1-$O3)+$Q3*12*$O3+$R3*(1-$O3))),0,IF($X3="NNN",Expenses!FK$14*Leases!$F3,IF(Leases!$X3="FSG",0,IF(Leases!$X3="MG",SUMPRODUCT(Leases!$Z3:$Z7,Expenses!FK$9:FK$13)*Leases!$F3,MAX((Expenses!FK$9-Leases!$AB3/12)*Leases!$AA3*Leases!$F3,0)+MAX((Expenses!FK$10-Leases!$AB4/12)*Leases!$AA4*Leases!$F3,0)+MAX((Expenses!FK$11-Leases!$AB5/12)*Leases!$AA5*Leases!$F3,0)+MAX((Expenses!FK$12-Leases!$AB6/12)*Leases!$AA6*Leases!$F3,0)+MAX((Expenses!FK$13-Leases!$AB7/12)*Leases!$AA7*Leases!$F3,0)))))</f>
        <v>0</v>
      </c>
      <c r="FN174" s="94">
        <f>IF(OR(FN$165&lt;=EOMONTH($E3,$R3*(1-$O3)),FN$165&gt;EOMONTH($E3,$P3*12*(1-$O3)+$Q3*12*$O3+$R3*(1-$O3))),0,IF($X3="NNN",Expenses!FL$14*Leases!$F3,IF(Leases!$X3="FSG",0,IF(Leases!$X3="MG",SUMPRODUCT(Leases!$Z3:$Z7,Expenses!FL$9:FL$13)*Leases!$F3,MAX((Expenses!FL$9-Leases!$AB3/12)*Leases!$AA3*Leases!$F3,0)+MAX((Expenses!FL$10-Leases!$AB4/12)*Leases!$AA4*Leases!$F3,0)+MAX((Expenses!FL$11-Leases!$AB5/12)*Leases!$AA5*Leases!$F3,0)+MAX((Expenses!FL$12-Leases!$AB6/12)*Leases!$AA6*Leases!$F3,0)+MAX((Expenses!FL$13-Leases!$AB7/12)*Leases!$AA7*Leases!$F3,0)))))</f>
        <v>0</v>
      </c>
      <c r="FO174" s="94">
        <f>IF(OR(FO$165&lt;=EOMONTH($E3,$R3*(1-$O3)),FO$165&gt;EOMONTH($E3,$P3*12*(1-$O3)+$Q3*12*$O3+$R3*(1-$O3))),0,IF($X3="NNN",Expenses!FM$14*Leases!$F3,IF(Leases!$X3="FSG",0,IF(Leases!$X3="MG",SUMPRODUCT(Leases!$Z3:$Z7,Expenses!FM$9:FM$13)*Leases!$F3,MAX((Expenses!FM$9-Leases!$AB3/12)*Leases!$AA3*Leases!$F3,0)+MAX((Expenses!FM$10-Leases!$AB4/12)*Leases!$AA4*Leases!$F3,0)+MAX((Expenses!FM$11-Leases!$AB5/12)*Leases!$AA5*Leases!$F3,0)+MAX((Expenses!FM$12-Leases!$AB6/12)*Leases!$AA6*Leases!$F3,0)+MAX((Expenses!FM$13-Leases!$AB7/12)*Leases!$AA7*Leases!$F3,0)))))</f>
        <v>0</v>
      </c>
      <c r="FP174" s="94">
        <f>IF(OR(FP$165&lt;=EOMONTH($E3,$R3*(1-$O3)),FP$165&gt;EOMONTH($E3,$P3*12*(1-$O3)+$Q3*12*$O3+$R3*(1-$O3))),0,IF($X3="NNN",Expenses!FN$14*Leases!$F3,IF(Leases!$X3="FSG",0,IF(Leases!$X3="MG",SUMPRODUCT(Leases!$Z3:$Z7,Expenses!FN$9:FN$13)*Leases!$F3,MAX((Expenses!FN$9-Leases!$AB3/12)*Leases!$AA3*Leases!$F3,0)+MAX((Expenses!FN$10-Leases!$AB4/12)*Leases!$AA4*Leases!$F3,0)+MAX((Expenses!FN$11-Leases!$AB5/12)*Leases!$AA5*Leases!$F3,0)+MAX((Expenses!FN$12-Leases!$AB6/12)*Leases!$AA6*Leases!$F3,0)+MAX((Expenses!FN$13-Leases!$AB7/12)*Leases!$AA7*Leases!$F3,0)))))</f>
        <v>0</v>
      </c>
      <c r="FQ174" s="94">
        <f>IF(OR(FQ$165&lt;=EOMONTH($E3,$R3*(1-$O3)),FQ$165&gt;EOMONTH($E3,$P3*12*(1-$O3)+$Q3*12*$O3+$R3*(1-$O3))),0,IF($X3="NNN",Expenses!FO$14*Leases!$F3,IF(Leases!$X3="FSG",0,IF(Leases!$X3="MG",SUMPRODUCT(Leases!$Z3:$Z7,Expenses!FO$9:FO$13)*Leases!$F3,MAX((Expenses!FO$9-Leases!$AB3/12)*Leases!$AA3*Leases!$F3,0)+MAX((Expenses!FO$10-Leases!$AB4/12)*Leases!$AA4*Leases!$F3,0)+MAX((Expenses!FO$11-Leases!$AB5/12)*Leases!$AA5*Leases!$F3,0)+MAX((Expenses!FO$12-Leases!$AB6/12)*Leases!$AA6*Leases!$F3,0)+MAX((Expenses!FO$13-Leases!$AB7/12)*Leases!$AA7*Leases!$F3,0)))))</f>
        <v>0</v>
      </c>
      <c r="FR174" s="94">
        <f>IF(OR(FR$165&lt;=EOMONTH($E3,$R3*(1-$O3)),FR$165&gt;EOMONTH($E3,$P3*12*(1-$O3)+$Q3*12*$O3+$R3*(1-$O3))),0,IF($X3="NNN",Expenses!FP$14*Leases!$F3,IF(Leases!$X3="FSG",0,IF(Leases!$X3="MG",SUMPRODUCT(Leases!$Z3:$Z7,Expenses!FP$9:FP$13)*Leases!$F3,MAX((Expenses!FP$9-Leases!$AB3/12)*Leases!$AA3*Leases!$F3,0)+MAX((Expenses!FP$10-Leases!$AB4/12)*Leases!$AA4*Leases!$F3,0)+MAX((Expenses!FP$11-Leases!$AB5/12)*Leases!$AA5*Leases!$F3,0)+MAX((Expenses!FP$12-Leases!$AB6/12)*Leases!$AA6*Leases!$F3,0)+MAX((Expenses!FP$13-Leases!$AB7/12)*Leases!$AA7*Leases!$F3,0)))))</f>
        <v>0</v>
      </c>
      <c r="FS174" s="94">
        <f>IF(OR(FS$165&lt;=EOMONTH($E3,$R3*(1-$O3)),FS$165&gt;EOMONTH($E3,$P3*12*(1-$O3)+$Q3*12*$O3+$R3*(1-$O3))),0,IF($X3="NNN",Expenses!FQ$14*Leases!$F3,IF(Leases!$X3="FSG",0,IF(Leases!$X3="MG",SUMPRODUCT(Leases!$Z3:$Z7,Expenses!FQ$9:FQ$13)*Leases!$F3,MAX((Expenses!FQ$9-Leases!$AB3/12)*Leases!$AA3*Leases!$F3,0)+MAX((Expenses!FQ$10-Leases!$AB4/12)*Leases!$AA4*Leases!$F3,0)+MAX((Expenses!FQ$11-Leases!$AB5/12)*Leases!$AA5*Leases!$F3,0)+MAX((Expenses!FQ$12-Leases!$AB6/12)*Leases!$AA6*Leases!$F3,0)+MAX((Expenses!FQ$13-Leases!$AB7/12)*Leases!$AA7*Leases!$F3,0)))))</f>
        <v>0</v>
      </c>
      <c r="FT174" s="94">
        <f>IF(OR(FT$165&lt;=EOMONTH($E3,$R3*(1-$O3)),FT$165&gt;EOMONTH($E3,$P3*12*(1-$O3)+$Q3*12*$O3+$R3*(1-$O3))),0,IF($X3="NNN",Expenses!FR$14*Leases!$F3,IF(Leases!$X3="FSG",0,IF(Leases!$X3="MG",SUMPRODUCT(Leases!$Z3:$Z7,Expenses!FR$9:FR$13)*Leases!$F3,MAX((Expenses!FR$9-Leases!$AB3/12)*Leases!$AA3*Leases!$F3,0)+MAX((Expenses!FR$10-Leases!$AB4/12)*Leases!$AA4*Leases!$F3,0)+MAX((Expenses!FR$11-Leases!$AB5/12)*Leases!$AA5*Leases!$F3,0)+MAX((Expenses!FR$12-Leases!$AB6/12)*Leases!$AA6*Leases!$F3,0)+MAX((Expenses!FR$13-Leases!$AB7/12)*Leases!$AA7*Leases!$F3,0)))))</f>
        <v>0</v>
      </c>
      <c r="FU174" s="94">
        <f>IF(OR(FU$165&lt;=EOMONTH($E3,$R3*(1-$O3)),FU$165&gt;EOMONTH($E3,$P3*12*(1-$O3)+$Q3*12*$O3+$R3*(1-$O3))),0,IF($X3="NNN",Expenses!FS$14*Leases!$F3,IF(Leases!$X3="FSG",0,IF(Leases!$X3="MG",SUMPRODUCT(Leases!$Z3:$Z7,Expenses!FS$9:FS$13)*Leases!$F3,MAX((Expenses!FS$9-Leases!$AB3/12)*Leases!$AA3*Leases!$F3,0)+MAX((Expenses!FS$10-Leases!$AB4/12)*Leases!$AA4*Leases!$F3,0)+MAX((Expenses!FS$11-Leases!$AB5/12)*Leases!$AA5*Leases!$F3,0)+MAX((Expenses!FS$12-Leases!$AB6/12)*Leases!$AA6*Leases!$F3,0)+MAX((Expenses!FS$13-Leases!$AB7/12)*Leases!$AA7*Leases!$F3,0)))))</f>
        <v>0</v>
      </c>
      <c r="FV174" s="94">
        <f>IF(OR(FV$165&lt;=EOMONTH($E3,$R3*(1-$O3)),FV$165&gt;EOMONTH($E3,$P3*12*(1-$O3)+$Q3*12*$O3+$R3*(1-$O3))),0,IF($X3="NNN",Expenses!FT$14*Leases!$F3,IF(Leases!$X3="FSG",0,IF(Leases!$X3="MG",SUMPRODUCT(Leases!$Z3:$Z7,Expenses!FT$9:FT$13)*Leases!$F3,MAX((Expenses!FT$9-Leases!$AB3/12)*Leases!$AA3*Leases!$F3,0)+MAX((Expenses!FT$10-Leases!$AB4/12)*Leases!$AA4*Leases!$F3,0)+MAX((Expenses!FT$11-Leases!$AB5/12)*Leases!$AA5*Leases!$F3,0)+MAX((Expenses!FT$12-Leases!$AB6/12)*Leases!$AA6*Leases!$F3,0)+MAX((Expenses!FT$13-Leases!$AB7/12)*Leases!$AA7*Leases!$F3,0)))))</f>
        <v>0</v>
      </c>
      <c r="FW174" s="94">
        <f>IF(OR(FW$165&lt;=EOMONTH($E3,$R3*(1-$O3)),FW$165&gt;EOMONTH($E3,$P3*12*(1-$O3)+$Q3*12*$O3+$R3*(1-$O3))),0,IF($X3="NNN",Expenses!FU$14*Leases!$F3,IF(Leases!$X3="FSG",0,IF(Leases!$X3="MG",SUMPRODUCT(Leases!$Z3:$Z7,Expenses!FU$9:FU$13)*Leases!$F3,MAX((Expenses!FU$9-Leases!$AB3/12)*Leases!$AA3*Leases!$F3,0)+MAX((Expenses!FU$10-Leases!$AB4/12)*Leases!$AA4*Leases!$F3,0)+MAX((Expenses!FU$11-Leases!$AB5/12)*Leases!$AA5*Leases!$F3,0)+MAX((Expenses!FU$12-Leases!$AB6/12)*Leases!$AA6*Leases!$F3,0)+MAX((Expenses!FU$13-Leases!$AB7/12)*Leases!$AA7*Leases!$F3,0)))))</f>
        <v>0</v>
      </c>
      <c r="FX174" s="94">
        <f>IF(OR(FX$165&lt;=EOMONTH($E3,$R3*(1-$O3)),FX$165&gt;EOMONTH($E3,$P3*12*(1-$O3)+$Q3*12*$O3+$R3*(1-$O3))),0,IF($X3="NNN",Expenses!FV$14*Leases!$F3,IF(Leases!$X3="FSG",0,IF(Leases!$X3="MG",SUMPRODUCT(Leases!$Z3:$Z7,Expenses!FV$9:FV$13)*Leases!$F3,MAX((Expenses!FV$9-Leases!$AB3/12)*Leases!$AA3*Leases!$F3,0)+MAX((Expenses!FV$10-Leases!$AB4/12)*Leases!$AA4*Leases!$F3,0)+MAX((Expenses!FV$11-Leases!$AB5/12)*Leases!$AA5*Leases!$F3,0)+MAX((Expenses!FV$12-Leases!$AB6/12)*Leases!$AA6*Leases!$F3,0)+MAX((Expenses!FV$13-Leases!$AB7/12)*Leases!$AA7*Leases!$F3,0)))))</f>
        <v>0</v>
      </c>
      <c r="FY174" s="94">
        <f>IF(OR(FY$165&lt;=EOMONTH($E3,$R3*(1-$O3)),FY$165&gt;EOMONTH($E3,$P3*12*(1-$O3)+$Q3*12*$O3+$R3*(1-$O3))),0,IF($X3="NNN",Expenses!FW$14*Leases!$F3,IF(Leases!$X3="FSG",0,IF(Leases!$X3="MG",SUMPRODUCT(Leases!$Z3:$Z7,Expenses!FW$9:FW$13)*Leases!$F3,MAX((Expenses!FW$9-Leases!$AB3/12)*Leases!$AA3*Leases!$F3,0)+MAX((Expenses!FW$10-Leases!$AB4/12)*Leases!$AA4*Leases!$F3,0)+MAX((Expenses!FW$11-Leases!$AB5/12)*Leases!$AA5*Leases!$F3,0)+MAX((Expenses!FW$12-Leases!$AB6/12)*Leases!$AA6*Leases!$F3,0)+MAX((Expenses!FW$13-Leases!$AB7/12)*Leases!$AA7*Leases!$F3,0)))))</f>
        <v>0</v>
      </c>
      <c r="FZ174" s="94">
        <f>IF(OR(FZ$165&lt;=EOMONTH($E3,$R3*(1-$O3)),FZ$165&gt;EOMONTH($E3,$P3*12*(1-$O3)+$Q3*12*$O3+$R3*(1-$O3))),0,IF($X3="NNN",Expenses!FX$14*Leases!$F3,IF(Leases!$X3="FSG",0,IF(Leases!$X3="MG",SUMPRODUCT(Leases!$Z3:$Z7,Expenses!FX$9:FX$13)*Leases!$F3,MAX((Expenses!FX$9-Leases!$AB3/12)*Leases!$AA3*Leases!$F3,0)+MAX((Expenses!FX$10-Leases!$AB4/12)*Leases!$AA4*Leases!$F3,0)+MAX((Expenses!FX$11-Leases!$AB5/12)*Leases!$AA5*Leases!$F3,0)+MAX((Expenses!FX$12-Leases!$AB6/12)*Leases!$AA6*Leases!$F3,0)+MAX((Expenses!FX$13-Leases!$AB7/12)*Leases!$AA7*Leases!$F3,0)))))</f>
        <v>0</v>
      </c>
      <c r="GA174" s="94">
        <f>IF(OR(GA$165&lt;=EOMONTH($E3,$R3*(1-$O3)),GA$165&gt;EOMONTH($E3,$P3*12*(1-$O3)+$Q3*12*$O3+$R3*(1-$O3))),0,IF($X3="NNN",Expenses!FY$14*Leases!$F3,IF(Leases!$X3="FSG",0,IF(Leases!$X3="MG",SUMPRODUCT(Leases!$Z3:$Z7,Expenses!FY$9:FY$13)*Leases!$F3,MAX((Expenses!FY$9-Leases!$AB3/12)*Leases!$AA3*Leases!$F3,0)+MAX((Expenses!FY$10-Leases!$AB4/12)*Leases!$AA4*Leases!$F3,0)+MAX((Expenses!FY$11-Leases!$AB5/12)*Leases!$AA5*Leases!$F3,0)+MAX((Expenses!FY$12-Leases!$AB6/12)*Leases!$AA6*Leases!$F3,0)+MAX((Expenses!FY$13-Leases!$AB7/12)*Leases!$AA7*Leases!$F3,0)))))</f>
        <v>0</v>
      </c>
      <c r="GB174" s="94">
        <f>IF(OR(GB$165&lt;=EOMONTH($E3,$R3*(1-$O3)),GB$165&gt;EOMONTH($E3,$P3*12*(1-$O3)+$Q3*12*$O3+$R3*(1-$O3))),0,IF($X3="NNN",Expenses!FZ$14*Leases!$F3,IF(Leases!$X3="FSG",0,IF(Leases!$X3="MG",SUMPRODUCT(Leases!$Z3:$Z7,Expenses!FZ$9:FZ$13)*Leases!$F3,MAX((Expenses!FZ$9-Leases!$AB3/12)*Leases!$AA3*Leases!$F3,0)+MAX((Expenses!FZ$10-Leases!$AB4/12)*Leases!$AA4*Leases!$F3,0)+MAX((Expenses!FZ$11-Leases!$AB5/12)*Leases!$AA5*Leases!$F3,0)+MAX((Expenses!FZ$12-Leases!$AB6/12)*Leases!$AA6*Leases!$F3,0)+MAX((Expenses!FZ$13-Leases!$AB7/12)*Leases!$AA7*Leases!$F3,0)))))</f>
        <v>0</v>
      </c>
      <c r="GC174" s="94">
        <f>IF(OR(GC$165&lt;=EOMONTH($E3,$R3*(1-$O3)),GC$165&gt;EOMONTH($E3,$P3*12*(1-$O3)+$Q3*12*$O3+$R3*(1-$O3))),0,IF($X3="NNN",Expenses!GA$14*Leases!$F3,IF(Leases!$X3="FSG",0,IF(Leases!$X3="MG",SUMPRODUCT(Leases!$Z3:$Z7,Expenses!GA$9:GA$13)*Leases!$F3,MAX((Expenses!GA$9-Leases!$AB3/12)*Leases!$AA3*Leases!$F3,0)+MAX((Expenses!GA$10-Leases!$AB4/12)*Leases!$AA4*Leases!$F3,0)+MAX((Expenses!GA$11-Leases!$AB5/12)*Leases!$AA5*Leases!$F3,0)+MAX((Expenses!GA$12-Leases!$AB6/12)*Leases!$AA6*Leases!$F3,0)+MAX((Expenses!GA$13-Leases!$AB7/12)*Leases!$AA7*Leases!$F3,0)))))</f>
        <v>0</v>
      </c>
      <c r="GD174" s="94">
        <f>IF(OR(GD$165&lt;=EOMONTH($E3,$R3*(1-$O3)),GD$165&gt;EOMONTH($E3,$P3*12*(1-$O3)+$Q3*12*$O3+$R3*(1-$O3))),0,IF($X3="NNN",Expenses!GB$14*Leases!$F3,IF(Leases!$X3="FSG",0,IF(Leases!$X3="MG",SUMPRODUCT(Leases!$Z3:$Z7,Expenses!GB$9:GB$13)*Leases!$F3,MAX((Expenses!GB$9-Leases!$AB3/12)*Leases!$AA3*Leases!$F3,0)+MAX((Expenses!GB$10-Leases!$AB4/12)*Leases!$AA4*Leases!$F3,0)+MAX((Expenses!GB$11-Leases!$AB5/12)*Leases!$AA5*Leases!$F3,0)+MAX((Expenses!GB$12-Leases!$AB6/12)*Leases!$AA6*Leases!$F3,0)+MAX((Expenses!GB$13-Leases!$AB7/12)*Leases!$AA7*Leases!$F3,0)))))</f>
        <v>0</v>
      </c>
      <c r="GE174" s="94">
        <f>IF(OR(GE$165&lt;=EOMONTH($E3,$R3*(1-$O3)),GE$165&gt;EOMONTH($E3,$P3*12*(1-$O3)+$Q3*12*$O3+$R3*(1-$O3))),0,IF($X3="NNN",Expenses!GC$14*Leases!$F3,IF(Leases!$X3="FSG",0,IF(Leases!$X3="MG",SUMPRODUCT(Leases!$Z3:$Z7,Expenses!GC$9:GC$13)*Leases!$F3,MAX((Expenses!GC$9-Leases!$AB3/12)*Leases!$AA3*Leases!$F3,0)+MAX((Expenses!GC$10-Leases!$AB4/12)*Leases!$AA4*Leases!$F3,0)+MAX((Expenses!GC$11-Leases!$AB5/12)*Leases!$AA5*Leases!$F3,0)+MAX((Expenses!GC$12-Leases!$AB6/12)*Leases!$AA6*Leases!$F3,0)+MAX((Expenses!GC$13-Leases!$AB7/12)*Leases!$AA7*Leases!$F3,0)))))</f>
        <v>0</v>
      </c>
      <c r="GF174" s="94">
        <f>IF(OR(GF$165&lt;=EOMONTH($E3,$R3*(1-$O3)),GF$165&gt;EOMONTH($E3,$P3*12*(1-$O3)+$Q3*12*$O3+$R3*(1-$O3))),0,IF($X3="NNN",Expenses!GD$14*Leases!$F3,IF(Leases!$X3="FSG",0,IF(Leases!$X3="MG",SUMPRODUCT(Leases!$Z3:$Z7,Expenses!GD$9:GD$13)*Leases!$F3,MAX((Expenses!GD$9-Leases!$AB3/12)*Leases!$AA3*Leases!$F3,0)+MAX((Expenses!GD$10-Leases!$AB4/12)*Leases!$AA4*Leases!$F3,0)+MAX((Expenses!GD$11-Leases!$AB5/12)*Leases!$AA5*Leases!$F3,0)+MAX((Expenses!GD$12-Leases!$AB6/12)*Leases!$AA6*Leases!$F3,0)+MAX((Expenses!GD$13-Leases!$AB7/12)*Leases!$AA7*Leases!$F3,0)))))</f>
        <v>0</v>
      </c>
      <c r="GG174" s="94">
        <f>IF(OR(GG$165&lt;=EOMONTH($E3,$R3*(1-$O3)),GG$165&gt;EOMONTH($E3,$P3*12*(1-$O3)+$Q3*12*$O3+$R3*(1-$O3))),0,IF($X3="NNN",Expenses!GE$14*Leases!$F3,IF(Leases!$X3="FSG",0,IF(Leases!$X3="MG",SUMPRODUCT(Leases!$Z3:$Z7,Expenses!GE$9:GE$13)*Leases!$F3,MAX((Expenses!GE$9-Leases!$AB3/12)*Leases!$AA3*Leases!$F3,0)+MAX((Expenses!GE$10-Leases!$AB4/12)*Leases!$AA4*Leases!$F3,0)+MAX((Expenses!GE$11-Leases!$AB5/12)*Leases!$AA5*Leases!$F3,0)+MAX((Expenses!GE$12-Leases!$AB6/12)*Leases!$AA6*Leases!$F3,0)+MAX((Expenses!GE$13-Leases!$AB7/12)*Leases!$AA7*Leases!$F3,0)))))</f>
        <v>0</v>
      </c>
      <c r="GH174" s="94">
        <f>IF(OR(GH$165&lt;=EOMONTH($E3,$R3*(1-$O3)),GH$165&gt;EOMONTH($E3,$P3*12*(1-$O3)+$Q3*12*$O3+$R3*(1-$O3))),0,IF($X3="NNN",Expenses!GF$14*Leases!$F3,IF(Leases!$X3="FSG",0,IF(Leases!$X3="MG",SUMPRODUCT(Leases!$Z3:$Z7,Expenses!GF$9:GF$13)*Leases!$F3,MAX((Expenses!GF$9-Leases!$AB3/12)*Leases!$AA3*Leases!$F3,0)+MAX((Expenses!GF$10-Leases!$AB4/12)*Leases!$AA4*Leases!$F3,0)+MAX((Expenses!GF$11-Leases!$AB5/12)*Leases!$AA5*Leases!$F3,0)+MAX((Expenses!GF$12-Leases!$AB6/12)*Leases!$AA6*Leases!$F3,0)+MAX((Expenses!GF$13-Leases!$AB7/12)*Leases!$AA7*Leases!$F3,0)))))</f>
        <v>0</v>
      </c>
      <c r="GI174" s="94">
        <f>IF(OR(GI$165&lt;=EOMONTH($E3,$R3*(1-$O3)),GI$165&gt;EOMONTH($E3,$P3*12*(1-$O3)+$Q3*12*$O3+$R3*(1-$O3))),0,IF($X3="NNN",Expenses!GG$14*Leases!$F3,IF(Leases!$X3="FSG",0,IF(Leases!$X3="MG",SUMPRODUCT(Leases!$Z3:$Z7,Expenses!GG$9:GG$13)*Leases!$F3,MAX((Expenses!GG$9-Leases!$AB3/12)*Leases!$AA3*Leases!$F3,0)+MAX((Expenses!GG$10-Leases!$AB4/12)*Leases!$AA4*Leases!$F3,0)+MAX((Expenses!GG$11-Leases!$AB5/12)*Leases!$AA5*Leases!$F3,0)+MAX((Expenses!GG$12-Leases!$AB6/12)*Leases!$AA6*Leases!$F3,0)+MAX((Expenses!GG$13-Leases!$AB7/12)*Leases!$AA7*Leases!$F3,0)))))</f>
        <v>0</v>
      </c>
      <c r="GJ174" s="94">
        <f>IF(OR(GJ$165&lt;=EOMONTH($E3,$R3*(1-$O3)),GJ$165&gt;EOMONTH($E3,$P3*12*(1-$O3)+$Q3*12*$O3+$R3*(1-$O3))),0,IF($X3="NNN",Expenses!GH$14*Leases!$F3,IF(Leases!$X3="FSG",0,IF(Leases!$X3="MG",SUMPRODUCT(Leases!$Z3:$Z7,Expenses!GH$9:GH$13)*Leases!$F3,MAX((Expenses!GH$9-Leases!$AB3/12)*Leases!$AA3*Leases!$F3,0)+MAX((Expenses!GH$10-Leases!$AB4/12)*Leases!$AA4*Leases!$F3,0)+MAX((Expenses!GH$11-Leases!$AB5/12)*Leases!$AA5*Leases!$F3,0)+MAX((Expenses!GH$12-Leases!$AB6/12)*Leases!$AA6*Leases!$F3,0)+MAX((Expenses!GH$13-Leases!$AB7/12)*Leases!$AA7*Leases!$F3,0)))))</f>
        <v>0</v>
      </c>
      <c r="GK174" s="94">
        <f>IF(OR(GK$165&lt;=EOMONTH($E3,$R3*(1-$O3)),GK$165&gt;EOMONTH($E3,$P3*12*(1-$O3)+$Q3*12*$O3+$R3*(1-$O3))),0,IF($X3="NNN",Expenses!GI$14*Leases!$F3,IF(Leases!$X3="FSG",0,IF(Leases!$X3="MG",SUMPRODUCT(Leases!$Z3:$Z7,Expenses!GI$9:GI$13)*Leases!$F3,MAX((Expenses!GI$9-Leases!$AB3/12)*Leases!$AA3*Leases!$F3,0)+MAX((Expenses!GI$10-Leases!$AB4/12)*Leases!$AA4*Leases!$F3,0)+MAX((Expenses!GI$11-Leases!$AB5/12)*Leases!$AA5*Leases!$F3,0)+MAX((Expenses!GI$12-Leases!$AB6/12)*Leases!$AA6*Leases!$F3,0)+MAX((Expenses!GI$13-Leases!$AB7/12)*Leases!$AA7*Leases!$F3,0)))))</f>
        <v>0</v>
      </c>
      <c r="GL174" s="94">
        <f>IF(OR(GL$165&lt;=EOMONTH($E3,$R3*(1-$O3)),GL$165&gt;EOMONTH($E3,$P3*12*(1-$O3)+$Q3*12*$O3+$R3*(1-$O3))),0,IF($X3="NNN",Expenses!GJ$14*Leases!$F3,IF(Leases!$X3="FSG",0,IF(Leases!$X3="MG",SUMPRODUCT(Leases!$Z3:$Z7,Expenses!GJ$9:GJ$13)*Leases!$F3,MAX((Expenses!GJ$9-Leases!$AB3/12)*Leases!$AA3*Leases!$F3,0)+MAX((Expenses!GJ$10-Leases!$AB4/12)*Leases!$AA4*Leases!$F3,0)+MAX((Expenses!GJ$11-Leases!$AB5/12)*Leases!$AA5*Leases!$F3,0)+MAX((Expenses!GJ$12-Leases!$AB6/12)*Leases!$AA6*Leases!$F3,0)+MAX((Expenses!GJ$13-Leases!$AB7/12)*Leases!$AA7*Leases!$F3,0)))))</f>
        <v>0</v>
      </c>
      <c r="GM174" s="94">
        <f>IF(OR(GM$165&lt;=EOMONTH($E3,$R3*(1-$O3)),GM$165&gt;EOMONTH($E3,$P3*12*(1-$O3)+$Q3*12*$O3+$R3*(1-$O3))),0,IF($X3="NNN",Expenses!GK$14*Leases!$F3,IF(Leases!$X3="FSG",0,IF(Leases!$X3="MG",SUMPRODUCT(Leases!$Z3:$Z7,Expenses!GK$9:GK$13)*Leases!$F3,MAX((Expenses!GK$9-Leases!$AB3/12)*Leases!$AA3*Leases!$F3,0)+MAX((Expenses!GK$10-Leases!$AB4/12)*Leases!$AA4*Leases!$F3,0)+MAX((Expenses!GK$11-Leases!$AB5/12)*Leases!$AA5*Leases!$F3,0)+MAX((Expenses!GK$12-Leases!$AB6/12)*Leases!$AA6*Leases!$F3,0)+MAX((Expenses!GK$13-Leases!$AB7/12)*Leases!$AA7*Leases!$F3,0)))))</f>
        <v>0</v>
      </c>
      <c r="GN174" s="94">
        <f>IF(OR(GN$165&lt;=EOMONTH($E3,$R3*(1-$O3)),GN$165&gt;EOMONTH($E3,$P3*12*(1-$O3)+$Q3*12*$O3+$R3*(1-$O3))),0,IF($X3="NNN",Expenses!GL$14*Leases!$F3,IF(Leases!$X3="FSG",0,IF(Leases!$X3="MG",SUMPRODUCT(Leases!$Z3:$Z7,Expenses!GL$9:GL$13)*Leases!$F3,MAX((Expenses!GL$9-Leases!$AB3/12)*Leases!$AA3*Leases!$F3,0)+MAX((Expenses!GL$10-Leases!$AB4/12)*Leases!$AA4*Leases!$F3,0)+MAX((Expenses!GL$11-Leases!$AB5/12)*Leases!$AA5*Leases!$F3,0)+MAX((Expenses!GL$12-Leases!$AB6/12)*Leases!$AA6*Leases!$F3,0)+MAX((Expenses!GL$13-Leases!$AB7/12)*Leases!$AA7*Leases!$F3,0)))))</f>
        <v>0</v>
      </c>
      <c r="GO174" s="94">
        <f>IF(OR(GO$165&lt;=EOMONTH($E3,$R3*(1-$O3)),GO$165&gt;EOMONTH($E3,$P3*12*(1-$O3)+$Q3*12*$O3+$R3*(1-$O3))),0,IF($X3="NNN",Expenses!GM$14*Leases!$F3,IF(Leases!$X3="FSG",0,IF(Leases!$X3="MG",SUMPRODUCT(Leases!$Z3:$Z7,Expenses!GM$9:GM$13)*Leases!$F3,MAX((Expenses!GM$9-Leases!$AB3/12)*Leases!$AA3*Leases!$F3,0)+MAX((Expenses!GM$10-Leases!$AB4/12)*Leases!$AA4*Leases!$F3,0)+MAX((Expenses!GM$11-Leases!$AB5/12)*Leases!$AA5*Leases!$F3,0)+MAX((Expenses!GM$12-Leases!$AB6/12)*Leases!$AA6*Leases!$F3,0)+MAX((Expenses!GM$13-Leases!$AB7/12)*Leases!$AA7*Leases!$F3,0)))))</f>
        <v>0</v>
      </c>
      <c r="GP174" s="94">
        <f>IF(OR(GP$165&lt;=EOMONTH($E3,$R3*(1-$O3)),GP$165&gt;EOMONTH($E3,$P3*12*(1-$O3)+$Q3*12*$O3+$R3*(1-$O3))),0,IF($X3="NNN",Expenses!GN$14*Leases!$F3,IF(Leases!$X3="FSG",0,IF(Leases!$X3="MG",SUMPRODUCT(Leases!$Z3:$Z7,Expenses!GN$9:GN$13)*Leases!$F3,MAX((Expenses!GN$9-Leases!$AB3/12)*Leases!$AA3*Leases!$F3,0)+MAX((Expenses!GN$10-Leases!$AB4/12)*Leases!$AA4*Leases!$F3,0)+MAX((Expenses!GN$11-Leases!$AB5/12)*Leases!$AA5*Leases!$F3,0)+MAX((Expenses!GN$12-Leases!$AB6/12)*Leases!$AA6*Leases!$F3,0)+MAX((Expenses!GN$13-Leases!$AB7/12)*Leases!$AA7*Leases!$F3,0)))))</f>
        <v>0</v>
      </c>
      <c r="GQ174" s="94">
        <f>IF(OR(GQ$165&lt;=EOMONTH($E3,$R3*(1-$O3)),GQ$165&gt;EOMONTH($E3,$P3*12*(1-$O3)+$Q3*12*$O3+$R3*(1-$O3))),0,IF($X3="NNN",Expenses!GO$14*Leases!$F3,IF(Leases!$X3="FSG",0,IF(Leases!$X3="MG",SUMPRODUCT(Leases!$Z3:$Z7,Expenses!GO$9:GO$13)*Leases!$F3,MAX((Expenses!GO$9-Leases!$AB3/12)*Leases!$AA3*Leases!$F3,0)+MAX((Expenses!GO$10-Leases!$AB4/12)*Leases!$AA4*Leases!$F3,0)+MAX((Expenses!GO$11-Leases!$AB5/12)*Leases!$AA5*Leases!$F3,0)+MAX((Expenses!GO$12-Leases!$AB6/12)*Leases!$AA6*Leases!$F3,0)+MAX((Expenses!GO$13-Leases!$AB7/12)*Leases!$AA7*Leases!$F3,0)))))</f>
        <v>0</v>
      </c>
      <c r="GR174" s="94">
        <f>IF(OR(GR$165&lt;=EOMONTH($E3,$R3*(1-$O3)),GR$165&gt;EOMONTH($E3,$P3*12*(1-$O3)+$Q3*12*$O3+$R3*(1-$O3))),0,IF($X3="NNN",Expenses!GP$14*Leases!$F3,IF(Leases!$X3="FSG",0,IF(Leases!$X3="MG",SUMPRODUCT(Leases!$Z3:$Z7,Expenses!GP$9:GP$13)*Leases!$F3,MAX((Expenses!GP$9-Leases!$AB3/12)*Leases!$AA3*Leases!$F3,0)+MAX((Expenses!GP$10-Leases!$AB4/12)*Leases!$AA4*Leases!$F3,0)+MAX((Expenses!GP$11-Leases!$AB5/12)*Leases!$AA5*Leases!$F3,0)+MAX((Expenses!GP$12-Leases!$AB6/12)*Leases!$AA6*Leases!$F3,0)+MAX((Expenses!GP$13-Leases!$AB7/12)*Leases!$AA7*Leases!$F3,0)))))</f>
        <v>0</v>
      </c>
      <c r="GS174" s="94">
        <f>IF(OR(GS$165&lt;=EOMONTH($E3,$R3*(1-$O3)),GS$165&gt;EOMONTH($E3,$P3*12*(1-$O3)+$Q3*12*$O3+$R3*(1-$O3))),0,IF($X3="NNN",Expenses!GQ$14*Leases!$F3,IF(Leases!$X3="FSG",0,IF(Leases!$X3="MG",SUMPRODUCT(Leases!$Z3:$Z7,Expenses!GQ$9:GQ$13)*Leases!$F3,MAX((Expenses!GQ$9-Leases!$AB3/12)*Leases!$AA3*Leases!$F3,0)+MAX((Expenses!GQ$10-Leases!$AB4/12)*Leases!$AA4*Leases!$F3,0)+MAX((Expenses!GQ$11-Leases!$AB5/12)*Leases!$AA5*Leases!$F3,0)+MAX((Expenses!GQ$12-Leases!$AB6/12)*Leases!$AA6*Leases!$F3,0)+MAX((Expenses!GQ$13-Leases!$AB7/12)*Leases!$AA7*Leases!$F3,0)))))</f>
        <v>0</v>
      </c>
      <c r="GT174" s="94">
        <f>IF(OR(GT$165&lt;=EOMONTH($E3,$R3*(1-$O3)),GT$165&gt;EOMONTH($E3,$P3*12*(1-$O3)+$Q3*12*$O3+$R3*(1-$O3))),0,IF($X3="NNN",Expenses!GR$14*Leases!$F3,IF(Leases!$X3="FSG",0,IF(Leases!$X3="MG",SUMPRODUCT(Leases!$Z3:$Z7,Expenses!GR$9:GR$13)*Leases!$F3,MAX((Expenses!GR$9-Leases!$AB3/12)*Leases!$AA3*Leases!$F3,0)+MAX((Expenses!GR$10-Leases!$AB4/12)*Leases!$AA4*Leases!$F3,0)+MAX((Expenses!GR$11-Leases!$AB5/12)*Leases!$AA5*Leases!$F3,0)+MAX((Expenses!GR$12-Leases!$AB6/12)*Leases!$AA6*Leases!$F3,0)+MAX((Expenses!GR$13-Leases!$AB7/12)*Leases!$AA7*Leases!$F3,0)))))</f>
        <v>0</v>
      </c>
      <c r="GU174" s="94">
        <f>IF(OR(GU$165&lt;=EOMONTH($E3,$R3*(1-$O3)),GU$165&gt;EOMONTH($E3,$P3*12*(1-$O3)+$Q3*12*$O3+$R3*(1-$O3))),0,IF($X3="NNN",Expenses!GS$14*Leases!$F3,IF(Leases!$X3="FSG",0,IF(Leases!$X3="MG",SUMPRODUCT(Leases!$Z3:$Z7,Expenses!GS$9:GS$13)*Leases!$F3,MAX((Expenses!GS$9-Leases!$AB3/12)*Leases!$AA3*Leases!$F3,0)+MAX((Expenses!GS$10-Leases!$AB4/12)*Leases!$AA4*Leases!$F3,0)+MAX((Expenses!GS$11-Leases!$AB5/12)*Leases!$AA5*Leases!$F3,0)+MAX((Expenses!GS$12-Leases!$AB6/12)*Leases!$AA6*Leases!$F3,0)+MAX((Expenses!GS$13-Leases!$AB7/12)*Leases!$AA7*Leases!$F3,0)))))</f>
        <v>0</v>
      </c>
      <c r="GV174" s="94">
        <f>IF(OR(GV$165&lt;=EOMONTH($E3,$R3*(1-$O3)),GV$165&gt;EOMONTH($E3,$P3*12*(1-$O3)+$Q3*12*$O3+$R3*(1-$O3))),0,IF($X3="NNN",Expenses!GT$14*Leases!$F3,IF(Leases!$X3="FSG",0,IF(Leases!$X3="MG",SUMPRODUCT(Leases!$Z3:$Z7,Expenses!GT$9:GT$13)*Leases!$F3,MAX((Expenses!GT$9-Leases!$AB3/12)*Leases!$AA3*Leases!$F3,0)+MAX((Expenses!GT$10-Leases!$AB4/12)*Leases!$AA4*Leases!$F3,0)+MAX((Expenses!GT$11-Leases!$AB5/12)*Leases!$AA5*Leases!$F3,0)+MAX((Expenses!GT$12-Leases!$AB6/12)*Leases!$AA6*Leases!$F3,0)+MAX((Expenses!GT$13-Leases!$AB7/12)*Leases!$AA7*Leases!$F3,0)))))</f>
        <v>0</v>
      </c>
      <c r="GW174" s="94">
        <f>IF(OR(GW$165&lt;=EOMONTH($E3,$R3*(1-$O3)),GW$165&gt;EOMONTH($E3,$P3*12*(1-$O3)+$Q3*12*$O3+$R3*(1-$O3))),0,IF($X3="NNN",Expenses!GU$14*Leases!$F3,IF(Leases!$X3="FSG",0,IF(Leases!$X3="MG",SUMPRODUCT(Leases!$Z3:$Z7,Expenses!GU$9:GU$13)*Leases!$F3,MAX((Expenses!GU$9-Leases!$AB3/12)*Leases!$AA3*Leases!$F3,0)+MAX((Expenses!GU$10-Leases!$AB4/12)*Leases!$AA4*Leases!$F3,0)+MAX((Expenses!GU$11-Leases!$AB5/12)*Leases!$AA5*Leases!$F3,0)+MAX((Expenses!GU$12-Leases!$AB6/12)*Leases!$AA6*Leases!$F3,0)+MAX((Expenses!GU$13-Leases!$AB7/12)*Leases!$AA7*Leases!$F3,0)))))</f>
        <v>0</v>
      </c>
      <c r="GX174" s="94">
        <f>IF(OR(GX$165&lt;=EOMONTH($E3,$R3*(1-$O3)),GX$165&gt;EOMONTH($E3,$P3*12*(1-$O3)+$Q3*12*$O3+$R3*(1-$O3))),0,IF($X3="NNN",Expenses!GV$14*Leases!$F3,IF(Leases!$X3="FSG",0,IF(Leases!$X3="MG",SUMPRODUCT(Leases!$Z3:$Z7,Expenses!GV$9:GV$13)*Leases!$F3,MAX((Expenses!GV$9-Leases!$AB3/12)*Leases!$AA3*Leases!$F3,0)+MAX((Expenses!GV$10-Leases!$AB4/12)*Leases!$AA4*Leases!$F3,0)+MAX((Expenses!GV$11-Leases!$AB5/12)*Leases!$AA5*Leases!$F3,0)+MAX((Expenses!GV$12-Leases!$AB6/12)*Leases!$AA6*Leases!$F3,0)+MAX((Expenses!GV$13-Leases!$AB7/12)*Leases!$AA7*Leases!$F3,0)))))</f>
        <v>0</v>
      </c>
      <c r="GY174" s="94">
        <f>IF(OR(GY$165&lt;=EOMONTH($E3,$R3*(1-$O3)),GY$165&gt;EOMONTH($E3,$P3*12*(1-$O3)+$Q3*12*$O3+$R3*(1-$O3))),0,IF($X3="NNN",Expenses!GW$14*Leases!$F3,IF(Leases!$X3="FSG",0,IF(Leases!$X3="MG",SUMPRODUCT(Leases!$Z3:$Z7,Expenses!GW$9:GW$13)*Leases!$F3,MAX((Expenses!GW$9-Leases!$AB3/12)*Leases!$AA3*Leases!$F3,0)+MAX((Expenses!GW$10-Leases!$AB4/12)*Leases!$AA4*Leases!$F3,0)+MAX((Expenses!GW$11-Leases!$AB5/12)*Leases!$AA5*Leases!$F3,0)+MAX((Expenses!GW$12-Leases!$AB6/12)*Leases!$AA6*Leases!$F3,0)+MAX((Expenses!GW$13-Leases!$AB7/12)*Leases!$AA7*Leases!$F3,0)))))</f>
        <v>0</v>
      </c>
      <c r="GZ174" s="94">
        <f>IF(OR(GZ$165&lt;=EOMONTH($E3,$R3*(1-$O3)),GZ$165&gt;EOMONTH($E3,$P3*12*(1-$O3)+$Q3*12*$O3+$R3*(1-$O3))),0,IF($X3="NNN",Expenses!GX$14*Leases!$F3,IF(Leases!$X3="FSG",0,IF(Leases!$X3="MG",SUMPRODUCT(Leases!$Z3:$Z7,Expenses!GX$9:GX$13)*Leases!$F3,MAX((Expenses!GX$9-Leases!$AB3/12)*Leases!$AA3*Leases!$F3,0)+MAX((Expenses!GX$10-Leases!$AB4/12)*Leases!$AA4*Leases!$F3,0)+MAX((Expenses!GX$11-Leases!$AB5/12)*Leases!$AA5*Leases!$F3,0)+MAX((Expenses!GX$12-Leases!$AB6/12)*Leases!$AA6*Leases!$F3,0)+MAX((Expenses!GX$13-Leases!$AB7/12)*Leases!$AA7*Leases!$F3,0)))))</f>
        <v>0</v>
      </c>
      <c r="HA174" s="94">
        <f>IF(OR(HA$165&lt;=EOMONTH($E3,$R3*(1-$O3)),HA$165&gt;EOMONTH($E3,$P3*12*(1-$O3)+$Q3*12*$O3+$R3*(1-$O3))),0,IF($X3="NNN",Expenses!GY$14*Leases!$F3,IF(Leases!$X3="FSG",0,IF(Leases!$X3="MG",SUMPRODUCT(Leases!$Z3:$Z7,Expenses!GY$9:GY$13)*Leases!$F3,MAX((Expenses!GY$9-Leases!$AB3/12)*Leases!$AA3*Leases!$F3,0)+MAX((Expenses!GY$10-Leases!$AB4/12)*Leases!$AA4*Leases!$F3,0)+MAX((Expenses!GY$11-Leases!$AB5/12)*Leases!$AA5*Leases!$F3,0)+MAX((Expenses!GY$12-Leases!$AB6/12)*Leases!$AA6*Leases!$F3,0)+MAX((Expenses!GY$13-Leases!$AB7/12)*Leases!$AA7*Leases!$F3,0)))))</f>
        <v>0</v>
      </c>
      <c r="HB174" s="94">
        <f>IF(OR(HB$165&lt;=EOMONTH($E3,$R3*(1-$O3)),HB$165&gt;EOMONTH($E3,$P3*12*(1-$O3)+$Q3*12*$O3+$R3*(1-$O3))),0,IF($X3="NNN",Expenses!GZ$14*Leases!$F3,IF(Leases!$X3="FSG",0,IF(Leases!$X3="MG",SUMPRODUCT(Leases!$Z3:$Z7,Expenses!GZ$9:GZ$13)*Leases!$F3,MAX((Expenses!GZ$9-Leases!$AB3/12)*Leases!$AA3*Leases!$F3,0)+MAX((Expenses!GZ$10-Leases!$AB4/12)*Leases!$AA4*Leases!$F3,0)+MAX((Expenses!GZ$11-Leases!$AB5/12)*Leases!$AA5*Leases!$F3,0)+MAX((Expenses!GZ$12-Leases!$AB6/12)*Leases!$AA6*Leases!$F3,0)+MAX((Expenses!GZ$13-Leases!$AB7/12)*Leases!$AA7*Leases!$F3,0)))))</f>
        <v>0</v>
      </c>
      <c r="HC174" s="94">
        <f>IF(OR(HC$165&lt;=EOMONTH($E3,$R3*(1-$O3)),HC$165&gt;EOMONTH($E3,$P3*12*(1-$O3)+$Q3*12*$O3+$R3*(1-$O3))),0,IF($X3="NNN",Expenses!HA$14*Leases!$F3,IF(Leases!$X3="FSG",0,IF(Leases!$X3="MG",SUMPRODUCT(Leases!$Z3:$Z7,Expenses!HA$9:HA$13)*Leases!$F3,MAX((Expenses!HA$9-Leases!$AB3/12)*Leases!$AA3*Leases!$F3,0)+MAX((Expenses!HA$10-Leases!$AB4/12)*Leases!$AA4*Leases!$F3,0)+MAX((Expenses!HA$11-Leases!$AB5/12)*Leases!$AA5*Leases!$F3,0)+MAX((Expenses!HA$12-Leases!$AB6/12)*Leases!$AA6*Leases!$F3,0)+MAX((Expenses!HA$13-Leases!$AB7/12)*Leases!$AA7*Leases!$F3,0)))))</f>
        <v>0</v>
      </c>
      <c r="HD174" s="94">
        <f>IF(OR(HD$165&lt;=EOMONTH($E3,$R3*(1-$O3)),HD$165&gt;EOMONTH($E3,$P3*12*(1-$O3)+$Q3*12*$O3+$R3*(1-$O3))),0,IF($X3="NNN",Expenses!HB$14*Leases!$F3,IF(Leases!$X3="FSG",0,IF(Leases!$X3="MG",SUMPRODUCT(Leases!$Z3:$Z7,Expenses!HB$9:HB$13)*Leases!$F3,MAX((Expenses!HB$9-Leases!$AB3/12)*Leases!$AA3*Leases!$F3,0)+MAX((Expenses!HB$10-Leases!$AB4/12)*Leases!$AA4*Leases!$F3,0)+MAX((Expenses!HB$11-Leases!$AB5/12)*Leases!$AA5*Leases!$F3,0)+MAX((Expenses!HB$12-Leases!$AB6/12)*Leases!$AA6*Leases!$F3,0)+MAX((Expenses!HB$13-Leases!$AB7/12)*Leases!$AA7*Leases!$F3,0)))))</f>
        <v>0</v>
      </c>
      <c r="HE174" s="94">
        <f>IF(OR(HE$165&lt;=EOMONTH($E3,$R3*(1-$O3)),HE$165&gt;EOMONTH($E3,$P3*12*(1-$O3)+$Q3*12*$O3+$R3*(1-$O3))),0,IF($X3="NNN",Expenses!HC$14*Leases!$F3,IF(Leases!$X3="FSG",0,IF(Leases!$X3="MG",SUMPRODUCT(Leases!$Z3:$Z7,Expenses!HC$9:HC$13)*Leases!$F3,MAX((Expenses!HC$9-Leases!$AB3/12)*Leases!$AA3*Leases!$F3,0)+MAX((Expenses!HC$10-Leases!$AB4/12)*Leases!$AA4*Leases!$F3,0)+MAX((Expenses!HC$11-Leases!$AB5/12)*Leases!$AA5*Leases!$F3,0)+MAX((Expenses!HC$12-Leases!$AB6/12)*Leases!$AA6*Leases!$F3,0)+MAX((Expenses!HC$13-Leases!$AB7/12)*Leases!$AA7*Leases!$F3,0)))))</f>
        <v>0</v>
      </c>
      <c r="HF174" s="94">
        <f>IF(OR(HF$165&lt;=EOMONTH($E3,$R3*(1-$O3)),HF$165&gt;EOMONTH($E3,$P3*12*(1-$O3)+$Q3*12*$O3+$R3*(1-$O3))),0,IF($X3="NNN",Expenses!HD$14*Leases!$F3,IF(Leases!$X3="FSG",0,IF(Leases!$X3="MG",SUMPRODUCT(Leases!$Z3:$Z7,Expenses!HD$9:HD$13)*Leases!$F3,MAX((Expenses!HD$9-Leases!$AB3/12)*Leases!$AA3*Leases!$F3,0)+MAX((Expenses!HD$10-Leases!$AB4/12)*Leases!$AA4*Leases!$F3,0)+MAX((Expenses!HD$11-Leases!$AB5/12)*Leases!$AA5*Leases!$F3,0)+MAX((Expenses!HD$12-Leases!$AB6/12)*Leases!$AA6*Leases!$F3,0)+MAX((Expenses!HD$13-Leases!$AB7/12)*Leases!$AA7*Leases!$F3,0)))))</f>
        <v>0</v>
      </c>
      <c r="HG174" s="94">
        <f>IF(OR(HG$165&lt;=EOMONTH($E3,$R3*(1-$O3)),HG$165&gt;EOMONTH($E3,$P3*12*(1-$O3)+$Q3*12*$O3+$R3*(1-$O3))),0,IF($X3="NNN",Expenses!HE$14*Leases!$F3,IF(Leases!$X3="FSG",0,IF(Leases!$X3="MG",SUMPRODUCT(Leases!$Z3:$Z7,Expenses!HE$9:HE$13)*Leases!$F3,MAX((Expenses!HE$9-Leases!$AB3/12)*Leases!$AA3*Leases!$F3,0)+MAX((Expenses!HE$10-Leases!$AB4/12)*Leases!$AA4*Leases!$F3,0)+MAX((Expenses!HE$11-Leases!$AB5/12)*Leases!$AA5*Leases!$F3,0)+MAX((Expenses!HE$12-Leases!$AB6/12)*Leases!$AA6*Leases!$F3,0)+MAX((Expenses!HE$13-Leases!$AB7/12)*Leases!$AA7*Leases!$F3,0)))))</f>
        <v>0</v>
      </c>
      <c r="HH174" s="94">
        <f>IF(OR(HH$165&lt;=EOMONTH($E3,$R3*(1-$O3)),HH$165&gt;EOMONTH($E3,$P3*12*(1-$O3)+$Q3*12*$O3+$R3*(1-$O3))),0,IF($X3="NNN",Expenses!HF$14*Leases!$F3,IF(Leases!$X3="FSG",0,IF(Leases!$X3="MG",SUMPRODUCT(Leases!$Z3:$Z7,Expenses!HF$9:HF$13)*Leases!$F3,MAX((Expenses!HF$9-Leases!$AB3/12)*Leases!$AA3*Leases!$F3,0)+MAX((Expenses!HF$10-Leases!$AB4/12)*Leases!$AA4*Leases!$F3,0)+MAX((Expenses!HF$11-Leases!$AB5/12)*Leases!$AA5*Leases!$F3,0)+MAX((Expenses!HF$12-Leases!$AB6/12)*Leases!$AA6*Leases!$F3,0)+MAX((Expenses!HF$13-Leases!$AB7/12)*Leases!$AA7*Leases!$F3,0)))))</f>
        <v>0</v>
      </c>
      <c r="HI174" s="94">
        <f>IF(OR(HI$165&lt;=EOMONTH($E3,$R3*(1-$O3)),HI$165&gt;EOMONTH($E3,$P3*12*(1-$O3)+$Q3*12*$O3+$R3*(1-$O3))),0,IF($X3="NNN",Expenses!HG$14*Leases!$F3,IF(Leases!$X3="FSG",0,IF(Leases!$X3="MG",SUMPRODUCT(Leases!$Z3:$Z7,Expenses!HG$9:HG$13)*Leases!$F3,MAX((Expenses!HG$9-Leases!$AB3/12)*Leases!$AA3*Leases!$F3,0)+MAX((Expenses!HG$10-Leases!$AB4/12)*Leases!$AA4*Leases!$F3,0)+MAX((Expenses!HG$11-Leases!$AB5/12)*Leases!$AA5*Leases!$F3,0)+MAX((Expenses!HG$12-Leases!$AB6/12)*Leases!$AA6*Leases!$F3,0)+MAX((Expenses!HG$13-Leases!$AB7/12)*Leases!$AA7*Leases!$F3,0)))))</f>
        <v>0</v>
      </c>
      <c r="HJ174" s="94">
        <f>IF(OR(HJ$165&lt;=EOMONTH($E3,$R3*(1-$O3)),HJ$165&gt;EOMONTH($E3,$P3*12*(1-$O3)+$Q3*12*$O3+$R3*(1-$O3))),0,IF($X3="NNN",Expenses!HH$14*Leases!$F3,IF(Leases!$X3="FSG",0,IF(Leases!$X3="MG",SUMPRODUCT(Leases!$Z3:$Z7,Expenses!HH$9:HH$13)*Leases!$F3,MAX((Expenses!HH$9-Leases!$AB3/12)*Leases!$AA3*Leases!$F3,0)+MAX((Expenses!HH$10-Leases!$AB4/12)*Leases!$AA4*Leases!$F3,0)+MAX((Expenses!HH$11-Leases!$AB5/12)*Leases!$AA5*Leases!$F3,0)+MAX((Expenses!HH$12-Leases!$AB6/12)*Leases!$AA6*Leases!$F3,0)+MAX((Expenses!HH$13-Leases!$AB7/12)*Leases!$AA7*Leases!$F3,0)))))</f>
        <v>0</v>
      </c>
      <c r="HK174" s="94">
        <f>IF(OR(HK$165&lt;=EOMONTH($E3,$R3*(1-$O3)),HK$165&gt;EOMONTH($E3,$P3*12*(1-$O3)+$Q3*12*$O3+$R3*(1-$O3))),0,IF($X3="NNN",Expenses!HI$14*Leases!$F3,IF(Leases!$X3="FSG",0,IF(Leases!$X3="MG",SUMPRODUCT(Leases!$Z3:$Z7,Expenses!HI$9:HI$13)*Leases!$F3,MAX((Expenses!HI$9-Leases!$AB3/12)*Leases!$AA3*Leases!$F3,0)+MAX((Expenses!HI$10-Leases!$AB4/12)*Leases!$AA4*Leases!$F3,0)+MAX((Expenses!HI$11-Leases!$AB5/12)*Leases!$AA5*Leases!$F3,0)+MAX((Expenses!HI$12-Leases!$AB6/12)*Leases!$AA6*Leases!$F3,0)+MAX((Expenses!HI$13-Leases!$AB7/12)*Leases!$AA7*Leases!$F3,0)))))</f>
        <v>0</v>
      </c>
      <c r="HL174" s="94">
        <f>IF(OR(HL$165&lt;=EOMONTH($E3,$R3*(1-$O3)),HL$165&gt;EOMONTH($E3,$P3*12*(1-$O3)+$Q3*12*$O3+$R3*(1-$O3))),0,IF($X3="NNN",Expenses!HJ$14*Leases!$F3,IF(Leases!$X3="FSG",0,IF(Leases!$X3="MG",SUMPRODUCT(Leases!$Z3:$Z7,Expenses!HJ$9:HJ$13)*Leases!$F3,MAX((Expenses!HJ$9-Leases!$AB3/12)*Leases!$AA3*Leases!$F3,0)+MAX((Expenses!HJ$10-Leases!$AB4/12)*Leases!$AA4*Leases!$F3,0)+MAX((Expenses!HJ$11-Leases!$AB5/12)*Leases!$AA5*Leases!$F3,0)+MAX((Expenses!HJ$12-Leases!$AB6/12)*Leases!$AA6*Leases!$F3,0)+MAX((Expenses!HJ$13-Leases!$AB7/12)*Leases!$AA7*Leases!$F3,0)))))</f>
        <v>0</v>
      </c>
      <c r="HM174" s="94">
        <f>IF(OR(HM$165&lt;=EOMONTH($E3,$R3*(1-$O3)),HM$165&gt;EOMONTH($E3,$P3*12*(1-$O3)+$Q3*12*$O3+$R3*(1-$O3))),0,IF($X3="NNN",Expenses!HK$14*Leases!$F3,IF(Leases!$X3="FSG",0,IF(Leases!$X3="MG",SUMPRODUCT(Leases!$Z3:$Z7,Expenses!HK$9:HK$13)*Leases!$F3,MAX((Expenses!HK$9-Leases!$AB3/12)*Leases!$AA3*Leases!$F3,0)+MAX((Expenses!HK$10-Leases!$AB4/12)*Leases!$AA4*Leases!$F3,0)+MAX((Expenses!HK$11-Leases!$AB5/12)*Leases!$AA5*Leases!$F3,0)+MAX((Expenses!HK$12-Leases!$AB6/12)*Leases!$AA6*Leases!$F3,0)+MAX((Expenses!HK$13-Leases!$AB7/12)*Leases!$AA7*Leases!$F3,0)))))</f>
        <v>0</v>
      </c>
      <c r="HN174" s="94">
        <f>IF(OR(HN$165&lt;=EOMONTH($E3,$R3*(1-$O3)),HN$165&gt;EOMONTH($E3,$P3*12*(1-$O3)+$Q3*12*$O3+$R3*(1-$O3))),0,IF($X3="NNN",Expenses!HL$14*Leases!$F3,IF(Leases!$X3="FSG",0,IF(Leases!$X3="MG",SUMPRODUCT(Leases!$Z3:$Z7,Expenses!HL$9:HL$13)*Leases!$F3,MAX((Expenses!HL$9-Leases!$AB3/12)*Leases!$AA3*Leases!$F3,0)+MAX((Expenses!HL$10-Leases!$AB4/12)*Leases!$AA4*Leases!$F3,0)+MAX((Expenses!HL$11-Leases!$AB5/12)*Leases!$AA5*Leases!$F3,0)+MAX((Expenses!HL$12-Leases!$AB6/12)*Leases!$AA6*Leases!$F3,0)+MAX((Expenses!HL$13-Leases!$AB7/12)*Leases!$AA7*Leases!$F3,0)))))</f>
        <v>0</v>
      </c>
      <c r="HO174" s="94">
        <f>IF(OR(HO$165&lt;=EOMONTH($E3,$R3*(1-$O3)),HO$165&gt;EOMONTH($E3,$P3*12*(1-$O3)+$Q3*12*$O3+$R3*(1-$O3))),0,IF($X3="NNN",Expenses!HM$14*Leases!$F3,IF(Leases!$X3="FSG",0,IF(Leases!$X3="MG",SUMPRODUCT(Leases!$Z3:$Z7,Expenses!HM$9:HM$13)*Leases!$F3,MAX((Expenses!HM$9-Leases!$AB3/12)*Leases!$AA3*Leases!$F3,0)+MAX((Expenses!HM$10-Leases!$AB4/12)*Leases!$AA4*Leases!$F3,0)+MAX((Expenses!HM$11-Leases!$AB5/12)*Leases!$AA5*Leases!$F3,0)+MAX((Expenses!HM$12-Leases!$AB6/12)*Leases!$AA6*Leases!$F3,0)+MAX((Expenses!HM$13-Leases!$AB7/12)*Leases!$AA7*Leases!$F3,0)))))</f>
        <v>0</v>
      </c>
      <c r="HP174" s="94">
        <f>IF(OR(HP$165&lt;=EOMONTH($E3,$R3*(1-$O3)),HP$165&gt;EOMONTH($E3,$P3*12*(1-$O3)+$Q3*12*$O3+$R3*(1-$O3))),0,IF($X3="NNN",Expenses!HN$14*Leases!$F3,IF(Leases!$X3="FSG",0,IF(Leases!$X3="MG",SUMPRODUCT(Leases!$Z3:$Z7,Expenses!HN$9:HN$13)*Leases!$F3,MAX((Expenses!HN$9-Leases!$AB3/12)*Leases!$AA3*Leases!$F3,0)+MAX((Expenses!HN$10-Leases!$AB4/12)*Leases!$AA4*Leases!$F3,0)+MAX((Expenses!HN$11-Leases!$AB5/12)*Leases!$AA5*Leases!$F3,0)+MAX((Expenses!HN$12-Leases!$AB6/12)*Leases!$AA6*Leases!$F3,0)+MAX((Expenses!HN$13-Leases!$AB7/12)*Leases!$AA7*Leases!$F3,0)))))</f>
        <v>0</v>
      </c>
      <c r="HQ174" s="94">
        <f>IF(OR(HQ$165&lt;=EOMONTH($E3,$R3*(1-$O3)),HQ$165&gt;EOMONTH($E3,$P3*12*(1-$O3)+$Q3*12*$O3+$R3*(1-$O3))),0,IF($X3="NNN",Expenses!HO$14*Leases!$F3,IF(Leases!$X3="FSG",0,IF(Leases!$X3="MG",SUMPRODUCT(Leases!$Z3:$Z7,Expenses!HO$9:HO$13)*Leases!$F3,MAX((Expenses!HO$9-Leases!$AB3/12)*Leases!$AA3*Leases!$F3,0)+MAX((Expenses!HO$10-Leases!$AB4/12)*Leases!$AA4*Leases!$F3,0)+MAX((Expenses!HO$11-Leases!$AB5/12)*Leases!$AA5*Leases!$F3,0)+MAX((Expenses!HO$12-Leases!$AB6/12)*Leases!$AA6*Leases!$F3,0)+MAX((Expenses!HO$13-Leases!$AB7/12)*Leases!$AA7*Leases!$F3,0)))))</f>
        <v>0</v>
      </c>
      <c r="HR174" s="94">
        <f>IF(OR(HR$165&lt;=EOMONTH($E3,$R3*(1-$O3)),HR$165&gt;EOMONTH($E3,$P3*12*(1-$O3)+$Q3*12*$O3+$R3*(1-$O3))),0,IF($X3="NNN",Expenses!HP$14*Leases!$F3,IF(Leases!$X3="FSG",0,IF(Leases!$X3="MG",SUMPRODUCT(Leases!$Z3:$Z7,Expenses!HP$9:HP$13)*Leases!$F3,MAX((Expenses!HP$9-Leases!$AB3/12)*Leases!$AA3*Leases!$F3,0)+MAX((Expenses!HP$10-Leases!$AB4/12)*Leases!$AA4*Leases!$F3,0)+MAX((Expenses!HP$11-Leases!$AB5/12)*Leases!$AA5*Leases!$F3,0)+MAX((Expenses!HP$12-Leases!$AB6/12)*Leases!$AA6*Leases!$F3,0)+MAX((Expenses!HP$13-Leases!$AB7/12)*Leases!$AA7*Leases!$F3,0)))))</f>
        <v>0</v>
      </c>
      <c r="HS174" s="94">
        <f>IF(OR(HS$165&lt;=EOMONTH($E3,$R3*(1-$O3)),HS$165&gt;EOMONTH($E3,$P3*12*(1-$O3)+$Q3*12*$O3+$R3*(1-$O3))),0,IF($X3="NNN",Expenses!HQ$14*Leases!$F3,IF(Leases!$X3="FSG",0,IF(Leases!$X3="MG",SUMPRODUCT(Leases!$Z3:$Z7,Expenses!HQ$9:HQ$13)*Leases!$F3,MAX((Expenses!HQ$9-Leases!$AB3/12)*Leases!$AA3*Leases!$F3,0)+MAX((Expenses!HQ$10-Leases!$AB4/12)*Leases!$AA4*Leases!$F3,0)+MAX((Expenses!HQ$11-Leases!$AB5/12)*Leases!$AA5*Leases!$F3,0)+MAX((Expenses!HQ$12-Leases!$AB6/12)*Leases!$AA6*Leases!$F3,0)+MAX((Expenses!HQ$13-Leases!$AB7/12)*Leases!$AA7*Leases!$F3,0)))))</f>
        <v>0</v>
      </c>
      <c r="HT174" s="94">
        <f>IF(OR(HT$165&lt;=EOMONTH($E3,$R3*(1-$O3)),HT$165&gt;EOMONTH($E3,$P3*12*(1-$O3)+$Q3*12*$O3+$R3*(1-$O3))),0,IF($X3="NNN",Expenses!HR$14*Leases!$F3,IF(Leases!$X3="FSG",0,IF(Leases!$X3="MG",SUMPRODUCT(Leases!$Z3:$Z7,Expenses!HR$9:HR$13)*Leases!$F3,MAX((Expenses!HR$9-Leases!$AB3/12)*Leases!$AA3*Leases!$F3,0)+MAX((Expenses!HR$10-Leases!$AB4/12)*Leases!$AA4*Leases!$F3,0)+MAX((Expenses!HR$11-Leases!$AB5/12)*Leases!$AA5*Leases!$F3,0)+MAX((Expenses!HR$12-Leases!$AB6/12)*Leases!$AA6*Leases!$F3,0)+MAX((Expenses!HR$13-Leases!$AB7/12)*Leases!$AA7*Leases!$F3,0)))))</f>
        <v>0</v>
      </c>
      <c r="HU174" s="94">
        <f>IF(OR(HU$165&lt;=EOMONTH($E3,$R3*(1-$O3)),HU$165&gt;EOMONTH($E3,$P3*12*(1-$O3)+$Q3*12*$O3+$R3*(1-$O3))),0,IF($X3="NNN",Expenses!HS$14*Leases!$F3,IF(Leases!$X3="FSG",0,IF(Leases!$X3="MG",SUMPRODUCT(Leases!$Z3:$Z7,Expenses!HS$9:HS$13)*Leases!$F3,MAX((Expenses!HS$9-Leases!$AB3/12)*Leases!$AA3*Leases!$F3,0)+MAX((Expenses!HS$10-Leases!$AB4/12)*Leases!$AA4*Leases!$F3,0)+MAX((Expenses!HS$11-Leases!$AB5/12)*Leases!$AA5*Leases!$F3,0)+MAX((Expenses!HS$12-Leases!$AB6/12)*Leases!$AA6*Leases!$F3,0)+MAX((Expenses!HS$13-Leases!$AB7/12)*Leases!$AA7*Leases!$F3,0)))))</f>
        <v>0</v>
      </c>
      <c r="HV174" s="94">
        <f>IF(OR(HV$165&lt;=EOMONTH($E3,$R3*(1-$O3)),HV$165&gt;EOMONTH($E3,$P3*12*(1-$O3)+$Q3*12*$O3+$R3*(1-$O3))),0,IF($X3="NNN",Expenses!HT$14*Leases!$F3,IF(Leases!$X3="FSG",0,IF(Leases!$X3="MG",SUMPRODUCT(Leases!$Z3:$Z7,Expenses!HT$9:HT$13)*Leases!$F3,MAX((Expenses!HT$9-Leases!$AB3/12)*Leases!$AA3*Leases!$F3,0)+MAX((Expenses!HT$10-Leases!$AB4/12)*Leases!$AA4*Leases!$F3,0)+MAX((Expenses!HT$11-Leases!$AB5/12)*Leases!$AA5*Leases!$F3,0)+MAX((Expenses!HT$12-Leases!$AB6/12)*Leases!$AA6*Leases!$F3,0)+MAX((Expenses!HT$13-Leases!$AB7/12)*Leases!$AA7*Leases!$F3,0)))))</f>
        <v>0</v>
      </c>
      <c r="HW174" s="94">
        <f>IF(OR(HW$165&lt;=EOMONTH($E3,$R3*(1-$O3)),HW$165&gt;EOMONTH($E3,$P3*12*(1-$O3)+$Q3*12*$O3+$R3*(1-$O3))),0,IF($X3="NNN",Expenses!HU$14*Leases!$F3,IF(Leases!$X3="FSG",0,IF(Leases!$X3="MG",SUMPRODUCT(Leases!$Z3:$Z7,Expenses!HU$9:HU$13)*Leases!$F3,MAX((Expenses!HU$9-Leases!$AB3/12)*Leases!$AA3*Leases!$F3,0)+MAX((Expenses!HU$10-Leases!$AB4/12)*Leases!$AA4*Leases!$F3,0)+MAX((Expenses!HU$11-Leases!$AB5/12)*Leases!$AA5*Leases!$F3,0)+MAX((Expenses!HU$12-Leases!$AB6/12)*Leases!$AA6*Leases!$F3,0)+MAX((Expenses!HU$13-Leases!$AB7/12)*Leases!$AA7*Leases!$F3,0)))))</f>
        <v>0</v>
      </c>
      <c r="HX174" s="94">
        <f>IF(OR(HX$165&lt;=EOMONTH($E3,$R3*(1-$O3)),HX$165&gt;EOMONTH($E3,$P3*12*(1-$O3)+$Q3*12*$O3+$R3*(1-$O3))),0,IF($X3="NNN",Expenses!HV$14*Leases!$F3,IF(Leases!$X3="FSG",0,IF(Leases!$X3="MG",SUMPRODUCT(Leases!$Z3:$Z7,Expenses!HV$9:HV$13)*Leases!$F3,MAX((Expenses!HV$9-Leases!$AB3/12)*Leases!$AA3*Leases!$F3,0)+MAX((Expenses!HV$10-Leases!$AB4/12)*Leases!$AA4*Leases!$F3,0)+MAX((Expenses!HV$11-Leases!$AB5/12)*Leases!$AA5*Leases!$F3,0)+MAX((Expenses!HV$12-Leases!$AB6/12)*Leases!$AA6*Leases!$F3,0)+MAX((Expenses!HV$13-Leases!$AB7/12)*Leases!$AA7*Leases!$F3,0)))))</f>
        <v>0</v>
      </c>
      <c r="HY174" s="94">
        <f>IF(OR(HY$165&lt;=EOMONTH($E3,$R3*(1-$O3)),HY$165&gt;EOMONTH($E3,$P3*12*(1-$O3)+$Q3*12*$O3+$R3*(1-$O3))),0,IF($X3="NNN",Expenses!HW$14*Leases!$F3,IF(Leases!$X3="FSG",0,IF(Leases!$X3="MG",SUMPRODUCT(Leases!$Z3:$Z7,Expenses!HW$9:HW$13)*Leases!$F3,MAX((Expenses!HW$9-Leases!$AB3/12)*Leases!$AA3*Leases!$F3,0)+MAX((Expenses!HW$10-Leases!$AB4/12)*Leases!$AA4*Leases!$F3,0)+MAX((Expenses!HW$11-Leases!$AB5/12)*Leases!$AA5*Leases!$F3,0)+MAX((Expenses!HW$12-Leases!$AB6/12)*Leases!$AA6*Leases!$F3,0)+MAX((Expenses!HW$13-Leases!$AB7/12)*Leases!$AA7*Leases!$F3,0)))))</f>
        <v>0</v>
      </c>
      <c r="HZ174" s="94">
        <f>IF(OR(HZ$165&lt;=EOMONTH($E3,$R3*(1-$O3)),HZ$165&gt;EOMONTH($E3,$P3*12*(1-$O3)+$Q3*12*$O3+$R3*(1-$O3))),0,IF($X3="NNN",Expenses!HX$14*Leases!$F3,IF(Leases!$X3="FSG",0,IF(Leases!$X3="MG",SUMPRODUCT(Leases!$Z3:$Z7,Expenses!HX$9:HX$13)*Leases!$F3,MAX((Expenses!HX$9-Leases!$AB3/12)*Leases!$AA3*Leases!$F3,0)+MAX((Expenses!HX$10-Leases!$AB4/12)*Leases!$AA4*Leases!$F3,0)+MAX((Expenses!HX$11-Leases!$AB5/12)*Leases!$AA5*Leases!$F3,0)+MAX((Expenses!HX$12-Leases!$AB6/12)*Leases!$AA6*Leases!$F3,0)+MAX((Expenses!HX$13-Leases!$AB7/12)*Leases!$AA7*Leases!$F3,0)))))</f>
        <v>0</v>
      </c>
      <c r="IA174" s="94">
        <f>IF(OR(IA$165&lt;=EOMONTH($E3,$R3*(1-$O3)),IA$165&gt;EOMONTH($E3,$P3*12*(1-$O3)+$Q3*12*$O3+$R3*(1-$O3))),0,IF($X3="NNN",Expenses!HY$14*Leases!$F3,IF(Leases!$X3="FSG",0,IF(Leases!$X3="MG",SUMPRODUCT(Leases!$Z3:$Z7,Expenses!HY$9:HY$13)*Leases!$F3,MAX((Expenses!HY$9-Leases!$AB3/12)*Leases!$AA3*Leases!$F3,0)+MAX((Expenses!HY$10-Leases!$AB4/12)*Leases!$AA4*Leases!$F3,0)+MAX((Expenses!HY$11-Leases!$AB5/12)*Leases!$AA5*Leases!$F3,0)+MAX((Expenses!HY$12-Leases!$AB6/12)*Leases!$AA6*Leases!$F3,0)+MAX((Expenses!HY$13-Leases!$AB7/12)*Leases!$AA7*Leases!$F3,0)))))</f>
        <v>0</v>
      </c>
      <c r="IB174" s="94">
        <f>IF(OR(IB$165&lt;=EOMONTH($E3,$R3*(1-$O3)),IB$165&gt;EOMONTH($E3,$P3*12*(1-$O3)+$Q3*12*$O3+$R3*(1-$O3))),0,IF($X3="NNN",Expenses!HZ$14*Leases!$F3,IF(Leases!$X3="FSG",0,IF(Leases!$X3="MG",SUMPRODUCT(Leases!$Z3:$Z7,Expenses!HZ$9:HZ$13)*Leases!$F3,MAX((Expenses!HZ$9-Leases!$AB3/12)*Leases!$AA3*Leases!$F3,0)+MAX((Expenses!HZ$10-Leases!$AB4/12)*Leases!$AA4*Leases!$F3,0)+MAX((Expenses!HZ$11-Leases!$AB5/12)*Leases!$AA5*Leases!$F3,0)+MAX((Expenses!HZ$12-Leases!$AB6/12)*Leases!$AA6*Leases!$F3,0)+MAX((Expenses!HZ$13-Leases!$AB7/12)*Leases!$AA7*Leases!$F3,0)))))</f>
        <v>0</v>
      </c>
      <c r="IC174" s="94">
        <f>IF(OR(IC$165&lt;=EOMONTH($E3,$R3*(1-$O3)),IC$165&gt;EOMONTH($E3,$P3*12*(1-$O3)+$Q3*12*$O3+$R3*(1-$O3))),0,IF($X3="NNN",Expenses!IA$14*Leases!$F3,IF(Leases!$X3="FSG",0,IF(Leases!$X3="MG",SUMPRODUCT(Leases!$Z3:$Z7,Expenses!IA$9:IA$13)*Leases!$F3,MAX((Expenses!IA$9-Leases!$AB3/12)*Leases!$AA3*Leases!$F3,0)+MAX((Expenses!IA$10-Leases!$AB4/12)*Leases!$AA4*Leases!$F3,0)+MAX((Expenses!IA$11-Leases!$AB5/12)*Leases!$AA5*Leases!$F3,0)+MAX((Expenses!IA$12-Leases!$AB6/12)*Leases!$AA6*Leases!$F3,0)+MAX((Expenses!IA$13-Leases!$AB7/12)*Leases!$AA7*Leases!$F3,0)))))</f>
        <v>0</v>
      </c>
      <c r="ID174" s="94">
        <f>IF(OR(ID$165&lt;=EOMONTH($E3,$R3*(1-$O3)),ID$165&gt;EOMONTH($E3,$P3*12*(1-$O3)+$Q3*12*$O3+$R3*(1-$O3))),0,IF($X3="NNN",Expenses!IB$14*Leases!$F3,IF(Leases!$X3="FSG",0,IF(Leases!$X3="MG",SUMPRODUCT(Leases!$Z3:$Z7,Expenses!IB$9:IB$13)*Leases!$F3,MAX((Expenses!IB$9-Leases!$AB3/12)*Leases!$AA3*Leases!$F3,0)+MAX((Expenses!IB$10-Leases!$AB4/12)*Leases!$AA4*Leases!$F3,0)+MAX((Expenses!IB$11-Leases!$AB5/12)*Leases!$AA5*Leases!$F3,0)+MAX((Expenses!IB$12-Leases!$AB6/12)*Leases!$AA6*Leases!$F3,0)+MAX((Expenses!IB$13-Leases!$AB7/12)*Leases!$AA7*Leases!$F3,0)))))</f>
        <v>0</v>
      </c>
      <c r="IE174" s="94">
        <f>IF(OR(IE$165&lt;=EOMONTH($E3,$R3*(1-$O3)),IE$165&gt;EOMONTH($E3,$P3*12*(1-$O3)+$Q3*12*$O3+$R3*(1-$O3))),0,IF($X3="NNN",Expenses!IC$14*Leases!$F3,IF(Leases!$X3="FSG",0,IF(Leases!$X3="MG",SUMPRODUCT(Leases!$Z3:$Z7,Expenses!IC$9:IC$13)*Leases!$F3,MAX((Expenses!IC$9-Leases!$AB3/12)*Leases!$AA3*Leases!$F3,0)+MAX((Expenses!IC$10-Leases!$AB4/12)*Leases!$AA4*Leases!$F3,0)+MAX((Expenses!IC$11-Leases!$AB5/12)*Leases!$AA5*Leases!$F3,0)+MAX((Expenses!IC$12-Leases!$AB6/12)*Leases!$AA6*Leases!$F3,0)+MAX((Expenses!IC$13-Leases!$AB7/12)*Leases!$AA7*Leases!$F3,0)))))</f>
        <v>0</v>
      </c>
      <c r="IF174" s="94">
        <f>IF(OR(IF$165&lt;=EOMONTH($E3,$R3*(1-$O3)),IF$165&gt;EOMONTH($E3,$P3*12*(1-$O3)+$Q3*12*$O3+$R3*(1-$O3))),0,IF($X3="NNN",Expenses!ID$14*Leases!$F3,IF(Leases!$X3="FSG",0,IF(Leases!$X3="MG",SUMPRODUCT(Leases!$Z3:$Z7,Expenses!ID$9:ID$13)*Leases!$F3,MAX((Expenses!ID$9-Leases!$AB3/12)*Leases!$AA3*Leases!$F3,0)+MAX((Expenses!ID$10-Leases!$AB4/12)*Leases!$AA4*Leases!$F3,0)+MAX((Expenses!ID$11-Leases!$AB5/12)*Leases!$AA5*Leases!$F3,0)+MAX((Expenses!ID$12-Leases!$AB6/12)*Leases!$AA6*Leases!$F3,0)+MAX((Expenses!ID$13-Leases!$AB7/12)*Leases!$AA7*Leases!$F3,0)))))</f>
        <v>0</v>
      </c>
      <c r="IG174" s="94">
        <f>IF(OR(IG$165&lt;=EOMONTH($E3,$R3*(1-$O3)),IG$165&gt;EOMONTH($E3,$P3*12*(1-$O3)+$Q3*12*$O3+$R3*(1-$O3))),0,IF($X3="NNN",Expenses!IE$14*Leases!$F3,IF(Leases!$X3="FSG",0,IF(Leases!$X3="MG",SUMPRODUCT(Leases!$Z3:$Z7,Expenses!IE$9:IE$13)*Leases!$F3,MAX((Expenses!IE$9-Leases!$AB3/12)*Leases!$AA3*Leases!$F3,0)+MAX((Expenses!IE$10-Leases!$AB4/12)*Leases!$AA4*Leases!$F3,0)+MAX((Expenses!IE$11-Leases!$AB5/12)*Leases!$AA5*Leases!$F3,0)+MAX((Expenses!IE$12-Leases!$AB6/12)*Leases!$AA6*Leases!$F3,0)+MAX((Expenses!IE$13-Leases!$AB7/12)*Leases!$AA7*Leases!$F3,0)))))</f>
        <v>0</v>
      </c>
      <c r="IH174" s="94">
        <f>IF(OR(IH$165&lt;=EOMONTH($E3,$R3*(1-$O3)),IH$165&gt;EOMONTH($E3,$P3*12*(1-$O3)+$Q3*12*$O3+$R3*(1-$O3))),0,IF($X3="NNN",Expenses!IF$14*Leases!$F3,IF(Leases!$X3="FSG",0,IF(Leases!$X3="MG",SUMPRODUCT(Leases!$Z3:$Z7,Expenses!IF$9:IF$13)*Leases!$F3,MAX((Expenses!IF$9-Leases!$AB3/12)*Leases!$AA3*Leases!$F3,0)+MAX((Expenses!IF$10-Leases!$AB4/12)*Leases!$AA4*Leases!$F3,0)+MAX((Expenses!IF$11-Leases!$AB5/12)*Leases!$AA5*Leases!$F3,0)+MAX((Expenses!IF$12-Leases!$AB6/12)*Leases!$AA6*Leases!$F3,0)+MAX((Expenses!IF$13-Leases!$AB7/12)*Leases!$AA7*Leases!$F3,0)))))</f>
        <v>0</v>
      </c>
      <c r="II174" s="94">
        <f>IF(OR(II$165&lt;=EOMONTH($E3,$R3*(1-$O3)),II$165&gt;EOMONTH($E3,$P3*12*(1-$O3)+$Q3*12*$O3+$R3*(1-$O3))),0,IF($X3="NNN",Expenses!IG$14*Leases!$F3,IF(Leases!$X3="FSG",0,IF(Leases!$X3="MG",SUMPRODUCT(Leases!$Z3:$Z7,Expenses!IG$9:IG$13)*Leases!$F3,MAX((Expenses!IG$9-Leases!$AB3/12)*Leases!$AA3*Leases!$F3,0)+MAX((Expenses!IG$10-Leases!$AB4/12)*Leases!$AA4*Leases!$F3,0)+MAX((Expenses!IG$11-Leases!$AB5/12)*Leases!$AA5*Leases!$F3,0)+MAX((Expenses!IG$12-Leases!$AB6/12)*Leases!$AA6*Leases!$F3,0)+MAX((Expenses!IG$13-Leases!$AB7/12)*Leases!$AA7*Leases!$F3,0)))))</f>
        <v>0</v>
      </c>
      <c r="IJ174" s="94">
        <f>IF(OR(IJ$165&lt;=EOMONTH($E3,$R3*(1-$O3)),IJ$165&gt;EOMONTH($E3,$P3*12*(1-$O3)+$Q3*12*$O3+$R3*(1-$O3))),0,IF($X3="NNN",Expenses!IH$14*Leases!$F3,IF(Leases!$X3="FSG",0,IF(Leases!$X3="MG",SUMPRODUCT(Leases!$Z3:$Z7,Expenses!IH$9:IH$13)*Leases!$F3,MAX((Expenses!IH$9-Leases!$AB3/12)*Leases!$AA3*Leases!$F3,0)+MAX((Expenses!IH$10-Leases!$AB4/12)*Leases!$AA4*Leases!$F3,0)+MAX((Expenses!IH$11-Leases!$AB5/12)*Leases!$AA5*Leases!$F3,0)+MAX((Expenses!IH$12-Leases!$AB6/12)*Leases!$AA6*Leases!$F3,0)+MAX((Expenses!IH$13-Leases!$AB7/12)*Leases!$AA7*Leases!$F3,0)))))</f>
        <v>0</v>
      </c>
      <c r="IK174" s="94">
        <f>IF(OR(IK$165&lt;=EOMONTH($E3,$R3*(1-$O3)),IK$165&gt;EOMONTH($E3,$P3*12*(1-$O3)+$Q3*12*$O3+$R3*(1-$O3))),0,IF($X3="NNN",Expenses!II$14*Leases!$F3,IF(Leases!$X3="FSG",0,IF(Leases!$X3="MG",SUMPRODUCT(Leases!$Z3:$Z7,Expenses!II$9:II$13)*Leases!$F3,MAX((Expenses!II$9-Leases!$AB3/12)*Leases!$AA3*Leases!$F3,0)+MAX((Expenses!II$10-Leases!$AB4/12)*Leases!$AA4*Leases!$F3,0)+MAX((Expenses!II$11-Leases!$AB5/12)*Leases!$AA5*Leases!$F3,0)+MAX((Expenses!II$12-Leases!$AB6/12)*Leases!$AA6*Leases!$F3,0)+MAX((Expenses!II$13-Leases!$AB7/12)*Leases!$AA7*Leases!$F3,0)))))</f>
        <v>0</v>
      </c>
      <c r="IL174" s="94">
        <f>IF(OR(IL$165&lt;=EOMONTH($E3,$R3*(1-$O3)),IL$165&gt;EOMONTH($E3,$P3*12*(1-$O3)+$Q3*12*$O3+$R3*(1-$O3))),0,IF($X3="NNN",Expenses!IJ$14*Leases!$F3,IF(Leases!$X3="FSG",0,IF(Leases!$X3="MG",SUMPRODUCT(Leases!$Z3:$Z7,Expenses!IJ$9:IJ$13)*Leases!$F3,MAX((Expenses!IJ$9-Leases!$AB3/12)*Leases!$AA3*Leases!$F3,0)+MAX((Expenses!IJ$10-Leases!$AB4/12)*Leases!$AA4*Leases!$F3,0)+MAX((Expenses!IJ$11-Leases!$AB5/12)*Leases!$AA5*Leases!$F3,0)+MAX((Expenses!IJ$12-Leases!$AB6/12)*Leases!$AA6*Leases!$F3,0)+MAX((Expenses!IJ$13-Leases!$AB7/12)*Leases!$AA7*Leases!$F3,0)))))</f>
        <v>0</v>
      </c>
      <c r="IM174" s="94">
        <f>IF(OR(IM$165&lt;=EOMONTH($E3,$R3*(1-$O3)),IM$165&gt;EOMONTH($E3,$P3*12*(1-$O3)+$Q3*12*$O3+$R3*(1-$O3))),0,IF($X3="NNN",Expenses!IK$14*Leases!$F3,IF(Leases!$X3="FSG",0,IF(Leases!$X3="MG",SUMPRODUCT(Leases!$Z3:$Z7,Expenses!IK$9:IK$13)*Leases!$F3,MAX((Expenses!IK$9-Leases!$AB3/12)*Leases!$AA3*Leases!$F3,0)+MAX((Expenses!IK$10-Leases!$AB4/12)*Leases!$AA4*Leases!$F3,0)+MAX((Expenses!IK$11-Leases!$AB5/12)*Leases!$AA5*Leases!$F3,0)+MAX((Expenses!IK$12-Leases!$AB6/12)*Leases!$AA6*Leases!$F3,0)+MAX((Expenses!IK$13-Leases!$AB7/12)*Leases!$AA7*Leases!$F3,0)))))</f>
        <v>0</v>
      </c>
      <c r="IN174" s="94">
        <f>IF(OR(IN$165&lt;=EOMONTH($E3,$R3*(1-$O3)),IN$165&gt;EOMONTH($E3,$P3*12*(1-$O3)+$Q3*12*$O3+$R3*(1-$O3))),0,IF($X3="NNN",Expenses!IL$14*Leases!$F3,IF(Leases!$X3="FSG",0,IF(Leases!$X3="MG",SUMPRODUCT(Leases!$Z3:$Z7,Expenses!IL$9:IL$13)*Leases!$F3,MAX((Expenses!IL$9-Leases!$AB3/12)*Leases!$AA3*Leases!$F3,0)+MAX((Expenses!IL$10-Leases!$AB4/12)*Leases!$AA4*Leases!$F3,0)+MAX((Expenses!IL$11-Leases!$AB5/12)*Leases!$AA5*Leases!$F3,0)+MAX((Expenses!IL$12-Leases!$AB6/12)*Leases!$AA6*Leases!$F3,0)+MAX((Expenses!IL$13-Leases!$AB7/12)*Leases!$AA7*Leases!$F3,0)))))</f>
        <v>0</v>
      </c>
      <c r="IO174" s="94">
        <f>IF(OR(IO$165&lt;=EOMONTH($E3,$R3*(1-$O3)),IO$165&gt;EOMONTH($E3,$P3*12*(1-$O3)+$Q3*12*$O3+$R3*(1-$O3))),0,IF($X3="NNN",Expenses!IM$14*Leases!$F3,IF(Leases!$X3="FSG",0,IF(Leases!$X3="MG",SUMPRODUCT(Leases!$Z3:$Z7,Expenses!IM$9:IM$13)*Leases!$F3,MAX((Expenses!IM$9-Leases!$AB3/12)*Leases!$AA3*Leases!$F3,0)+MAX((Expenses!IM$10-Leases!$AB4/12)*Leases!$AA4*Leases!$F3,0)+MAX((Expenses!IM$11-Leases!$AB5/12)*Leases!$AA5*Leases!$F3,0)+MAX((Expenses!IM$12-Leases!$AB6/12)*Leases!$AA6*Leases!$F3,0)+MAX((Expenses!IM$13-Leases!$AB7/12)*Leases!$AA7*Leases!$F3,0)))))</f>
        <v>0</v>
      </c>
      <c r="IP174" s="94">
        <f>IF(OR(IP$165&lt;=EOMONTH($E3,$R3*(1-$O3)),IP$165&gt;EOMONTH($E3,$P3*12*(1-$O3)+$Q3*12*$O3+$R3*(1-$O3))),0,IF($X3="NNN",Expenses!IN$14*Leases!$F3,IF(Leases!$X3="FSG",0,IF(Leases!$X3="MG",SUMPRODUCT(Leases!$Z3:$Z7,Expenses!IN$9:IN$13)*Leases!$F3,MAX((Expenses!IN$9-Leases!$AB3/12)*Leases!$AA3*Leases!$F3,0)+MAX((Expenses!IN$10-Leases!$AB4/12)*Leases!$AA4*Leases!$F3,0)+MAX((Expenses!IN$11-Leases!$AB5/12)*Leases!$AA5*Leases!$F3,0)+MAX((Expenses!IN$12-Leases!$AB6/12)*Leases!$AA6*Leases!$F3,0)+MAX((Expenses!IN$13-Leases!$AB7/12)*Leases!$AA7*Leases!$F3,0)))))</f>
        <v>0</v>
      </c>
      <c r="IQ174" s="94">
        <f>IF(OR(IQ$165&lt;=EOMONTH($E3,$R3*(1-$O3)),IQ$165&gt;EOMONTH($E3,$P3*12*(1-$O3)+$Q3*12*$O3+$R3*(1-$O3))),0,IF($X3="NNN",Expenses!IO$14*Leases!$F3,IF(Leases!$X3="FSG",0,IF(Leases!$X3="MG",SUMPRODUCT(Leases!$Z3:$Z7,Expenses!IO$9:IO$13)*Leases!$F3,MAX((Expenses!IO$9-Leases!$AB3/12)*Leases!$AA3*Leases!$F3,0)+MAX((Expenses!IO$10-Leases!$AB4/12)*Leases!$AA4*Leases!$F3,0)+MAX((Expenses!IO$11-Leases!$AB5/12)*Leases!$AA5*Leases!$F3,0)+MAX((Expenses!IO$12-Leases!$AB6/12)*Leases!$AA6*Leases!$F3,0)+MAX((Expenses!IO$13-Leases!$AB7/12)*Leases!$AA7*Leases!$F3,0)))))</f>
        <v>0</v>
      </c>
      <c r="IR174" s="94">
        <f>IF(OR(IR$165&lt;=EOMONTH($E3,$R3*(1-$O3)),IR$165&gt;EOMONTH($E3,$P3*12*(1-$O3)+$Q3*12*$O3+$R3*(1-$O3))),0,IF($X3="NNN",Expenses!IP$14*Leases!$F3,IF(Leases!$X3="FSG",0,IF(Leases!$X3="MG",SUMPRODUCT(Leases!$Z3:$Z7,Expenses!IP$9:IP$13)*Leases!$F3,MAX((Expenses!IP$9-Leases!$AB3/12)*Leases!$AA3*Leases!$F3,0)+MAX((Expenses!IP$10-Leases!$AB4/12)*Leases!$AA4*Leases!$F3,0)+MAX((Expenses!IP$11-Leases!$AB5/12)*Leases!$AA5*Leases!$F3,0)+MAX((Expenses!IP$12-Leases!$AB6/12)*Leases!$AA6*Leases!$F3,0)+MAX((Expenses!IP$13-Leases!$AB7/12)*Leases!$AA7*Leases!$F3,0)))))</f>
        <v>0</v>
      </c>
      <c r="IS174" s="94">
        <f>IF(OR(IS$165&lt;=EOMONTH($E3,$R3*(1-$O3)),IS$165&gt;EOMONTH($E3,$P3*12*(1-$O3)+$Q3*12*$O3+$R3*(1-$O3))),0,IF($X3="NNN",Expenses!IQ$14*Leases!$F3,IF(Leases!$X3="FSG",0,IF(Leases!$X3="MG",SUMPRODUCT(Leases!$Z3:$Z7,Expenses!IQ$9:IQ$13)*Leases!$F3,MAX((Expenses!IQ$9-Leases!$AB3/12)*Leases!$AA3*Leases!$F3,0)+MAX((Expenses!IQ$10-Leases!$AB4/12)*Leases!$AA4*Leases!$F3,0)+MAX((Expenses!IQ$11-Leases!$AB5/12)*Leases!$AA5*Leases!$F3,0)+MAX((Expenses!IQ$12-Leases!$AB6/12)*Leases!$AA6*Leases!$F3,0)+MAX((Expenses!IQ$13-Leases!$AB7/12)*Leases!$AA7*Leases!$F3,0)))))</f>
        <v>0</v>
      </c>
      <c r="IT174" s="94">
        <f>IF(OR(IT$165&lt;=EOMONTH($E3,$R3*(1-$O3)),IT$165&gt;EOMONTH($E3,$P3*12*(1-$O3)+$Q3*12*$O3+$R3*(1-$O3))),0,IF($X3="NNN",Expenses!IR$14*Leases!$F3,IF(Leases!$X3="FSG",0,IF(Leases!$X3="MG",SUMPRODUCT(Leases!$Z3:$Z7,Expenses!IR$9:IR$13)*Leases!$F3,MAX((Expenses!IR$9-Leases!$AB3/12)*Leases!$AA3*Leases!$F3,0)+MAX((Expenses!IR$10-Leases!$AB4/12)*Leases!$AA4*Leases!$F3,0)+MAX((Expenses!IR$11-Leases!$AB5/12)*Leases!$AA5*Leases!$F3,0)+MAX((Expenses!IR$12-Leases!$AB6/12)*Leases!$AA6*Leases!$F3,0)+MAX((Expenses!IR$13-Leases!$AB7/12)*Leases!$AA7*Leases!$F3,0)))))</f>
        <v>0</v>
      </c>
      <c r="IU174" s="94">
        <f>IF(OR(IU$165&lt;=EOMONTH($E3,$R3*(1-$O3)),IU$165&gt;EOMONTH($E3,$P3*12*(1-$O3)+$Q3*12*$O3+$R3*(1-$O3))),0,IF($X3="NNN",Expenses!IS$14*Leases!$F3,IF(Leases!$X3="FSG",0,IF(Leases!$X3="MG",SUMPRODUCT(Leases!$Z3:$Z7,Expenses!IS$9:IS$13)*Leases!$F3,MAX((Expenses!IS$9-Leases!$AB3/12)*Leases!$AA3*Leases!$F3,0)+MAX((Expenses!IS$10-Leases!$AB4/12)*Leases!$AA4*Leases!$F3,0)+MAX((Expenses!IS$11-Leases!$AB5/12)*Leases!$AA5*Leases!$F3,0)+MAX((Expenses!IS$12-Leases!$AB6/12)*Leases!$AA6*Leases!$F3,0)+MAX((Expenses!IS$13-Leases!$AB7/12)*Leases!$AA7*Leases!$F3,0)))))</f>
        <v>0</v>
      </c>
      <c r="IV174" s="94">
        <f>IF(OR(IV$165&lt;=EOMONTH($E3,$R3*(1-$O3)),IV$165&gt;EOMONTH($E3,$P3*12*(1-$O3)+$Q3*12*$O3+$R3*(1-$O3))),0,IF($X3="NNN",Expenses!IT$14*Leases!$F3,IF(Leases!$X3="FSG",0,IF(Leases!$X3="MG",SUMPRODUCT(Leases!$Z3:$Z7,Expenses!IT$9:IT$13)*Leases!$F3,MAX((Expenses!IT$9-Leases!$AB3/12)*Leases!$AA3*Leases!$F3,0)+MAX((Expenses!IT$10-Leases!$AB4/12)*Leases!$AA4*Leases!$F3,0)+MAX((Expenses!IT$11-Leases!$AB5/12)*Leases!$AA5*Leases!$F3,0)+MAX((Expenses!IT$12-Leases!$AB6/12)*Leases!$AA6*Leases!$F3,0)+MAX((Expenses!IT$13-Leases!$AB7/12)*Leases!$AA7*Leases!$F3,0)))))</f>
        <v>0</v>
      </c>
      <c r="IW174" s="94">
        <f>IF(OR(IW$165&lt;=EOMONTH($E3,$R3*(1-$O3)),IW$165&gt;EOMONTH($E3,$P3*12*(1-$O3)+$Q3*12*$O3+$R3*(1-$O3))),0,IF($X3="NNN",Expenses!IU$14*Leases!$F3,IF(Leases!$X3="FSG",0,IF(Leases!$X3="MG",SUMPRODUCT(Leases!$Z3:$Z7,Expenses!IU$9:IU$13)*Leases!$F3,MAX((Expenses!IU$9-Leases!$AB3/12)*Leases!$AA3*Leases!$F3,0)+MAX((Expenses!IU$10-Leases!$AB4/12)*Leases!$AA4*Leases!$F3,0)+MAX((Expenses!IU$11-Leases!$AB5/12)*Leases!$AA5*Leases!$F3,0)+MAX((Expenses!IU$12-Leases!$AB6/12)*Leases!$AA6*Leases!$F3,0)+MAX((Expenses!IU$13-Leases!$AB7/12)*Leases!$AA7*Leases!$F3,0)))))</f>
        <v>0</v>
      </c>
      <c r="IX174" s="94">
        <f>IF(OR(IX$165&lt;=EOMONTH($E3,$R3*(1-$O3)),IX$165&gt;EOMONTH($E3,$P3*12*(1-$O3)+$Q3*12*$O3+$R3*(1-$O3))),0,IF($X3="NNN",Expenses!IV$14*Leases!$F3,IF(Leases!$X3="FSG",0,IF(Leases!$X3="MG",SUMPRODUCT(Leases!$Z3:$Z7,Expenses!IV$9:IV$13)*Leases!$F3,MAX((Expenses!IV$9-Leases!$AB3/12)*Leases!$AA3*Leases!$F3,0)+MAX((Expenses!IV$10-Leases!$AB4/12)*Leases!$AA4*Leases!$F3,0)+MAX((Expenses!IV$11-Leases!$AB5/12)*Leases!$AA5*Leases!$F3,0)+MAX((Expenses!IV$12-Leases!$AB6/12)*Leases!$AA6*Leases!$F3,0)+MAX((Expenses!IV$13-Leases!$AB7/12)*Leases!$AA7*Leases!$F3,0)))))</f>
        <v>0</v>
      </c>
      <c r="IY174" s="94">
        <f>IF(OR(IY$165&lt;=EOMONTH($E3,$R3*(1-$O3)),IY$165&gt;EOMONTH($E3,$P3*12*(1-$O3)+$Q3*12*$O3+$R3*(1-$O3))),0,IF($X3="NNN",Expenses!IW$14*Leases!$F3,IF(Leases!$X3="FSG",0,IF(Leases!$X3="MG",SUMPRODUCT(Leases!$Z3:$Z7,Expenses!IW$9:IW$13)*Leases!$F3,MAX((Expenses!IW$9-Leases!$AB3/12)*Leases!$AA3*Leases!$F3,0)+MAX((Expenses!IW$10-Leases!$AB4/12)*Leases!$AA4*Leases!$F3,0)+MAX((Expenses!IW$11-Leases!$AB5/12)*Leases!$AA5*Leases!$F3,0)+MAX((Expenses!IW$12-Leases!$AB6/12)*Leases!$AA6*Leases!$F3,0)+MAX((Expenses!IW$13-Leases!$AB7/12)*Leases!$AA7*Leases!$F3,0)))))</f>
        <v>0</v>
      </c>
      <c r="IZ174" s="94">
        <f>IF(OR(IZ$165&lt;=EOMONTH($E3,$R3*(1-$O3)),IZ$165&gt;EOMONTH($E3,$P3*12*(1-$O3)+$Q3*12*$O3+$R3*(1-$O3))),0,IF($X3="NNN",Expenses!IX$14*Leases!$F3,IF(Leases!$X3="FSG",0,IF(Leases!$X3="MG",SUMPRODUCT(Leases!$Z3:$Z7,Expenses!IX$9:IX$13)*Leases!$F3,MAX((Expenses!IX$9-Leases!$AB3/12)*Leases!$AA3*Leases!$F3,0)+MAX((Expenses!IX$10-Leases!$AB4/12)*Leases!$AA4*Leases!$F3,0)+MAX((Expenses!IX$11-Leases!$AB5/12)*Leases!$AA5*Leases!$F3,0)+MAX((Expenses!IX$12-Leases!$AB6/12)*Leases!$AA6*Leases!$F3,0)+MAX((Expenses!IX$13-Leases!$AB7/12)*Leases!$AA7*Leases!$F3,0)))))</f>
        <v>0</v>
      </c>
      <c r="JA174" s="94">
        <f>IF(OR(JA$165&lt;=EOMONTH($E3,$R3*(1-$O3)),JA$165&gt;EOMONTH($E3,$P3*12*(1-$O3)+$Q3*12*$O3+$R3*(1-$O3))),0,IF($X3="NNN",Expenses!IY$14*Leases!$F3,IF(Leases!$X3="FSG",0,IF(Leases!$X3="MG",SUMPRODUCT(Leases!$Z3:$Z7,Expenses!IY$9:IY$13)*Leases!$F3,MAX((Expenses!IY$9-Leases!$AB3/12)*Leases!$AA3*Leases!$F3,0)+MAX((Expenses!IY$10-Leases!$AB4/12)*Leases!$AA4*Leases!$F3,0)+MAX((Expenses!IY$11-Leases!$AB5/12)*Leases!$AA5*Leases!$F3,0)+MAX((Expenses!IY$12-Leases!$AB6/12)*Leases!$AA6*Leases!$F3,0)+MAX((Expenses!IY$13-Leases!$AB7/12)*Leases!$AA7*Leases!$F3,0)))))</f>
        <v>0</v>
      </c>
      <c r="JB174" s="94">
        <f>IF(OR(JB$165&lt;=EOMONTH($E3,$R3*(1-$O3)),JB$165&gt;EOMONTH($E3,$P3*12*(1-$O3)+$Q3*12*$O3+$R3*(1-$O3))),0,IF($X3="NNN",Expenses!IZ$14*Leases!$F3,IF(Leases!$X3="FSG",0,IF(Leases!$X3="MG",SUMPRODUCT(Leases!$Z3:$Z7,Expenses!IZ$9:IZ$13)*Leases!$F3,MAX((Expenses!IZ$9-Leases!$AB3/12)*Leases!$AA3*Leases!$F3,0)+MAX((Expenses!IZ$10-Leases!$AB4/12)*Leases!$AA4*Leases!$F3,0)+MAX((Expenses!IZ$11-Leases!$AB5/12)*Leases!$AA5*Leases!$F3,0)+MAX((Expenses!IZ$12-Leases!$AB6/12)*Leases!$AA6*Leases!$F3,0)+MAX((Expenses!IZ$13-Leases!$AB7/12)*Leases!$AA7*Leases!$F3,0)))))</f>
        <v>0</v>
      </c>
      <c r="JC174" s="94">
        <f>IF(OR(JC$165&lt;=EOMONTH($E3,$R3*(1-$O3)),JC$165&gt;EOMONTH($E3,$P3*12*(1-$O3)+$Q3*12*$O3+$R3*(1-$O3))),0,IF($X3="NNN",Expenses!JA$14*Leases!$F3,IF(Leases!$X3="FSG",0,IF(Leases!$X3="MG",SUMPRODUCT(Leases!$Z3:$Z7,Expenses!JA$9:JA$13)*Leases!$F3,MAX((Expenses!JA$9-Leases!$AB3/12)*Leases!$AA3*Leases!$F3,0)+MAX((Expenses!JA$10-Leases!$AB4/12)*Leases!$AA4*Leases!$F3,0)+MAX((Expenses!JA$11-Leases!$AB5/12)*Leases!$AA5*Leases!$F3,0)+MAX((Expenses!JA$12-Leases!$AB6/12)*Leases!$AA6*Leases!$F3,0)+MAX((Expenses!JA$13-Leases!$AB7/12)*Leases!$AA7*Leases!$F3,0)))))</f>
        <v>0</v>
      </c>
      <c r="JD174" s="94">
        <f>IF(OR(JD$165&lt;=EOMONTH($E3,$R3*(1-$O3)),JD$165&gt;EOMONTH($E3,$P3*12*(1-$O3)+$Q3*12*$O3+$R3*(1-$O3))),0,IF($X3="NNN",Expenses!JB$14*Leases!$F3,IF(Leases!$X3="FSG",0,IF(Leases!$X3="MG",SUMPRODUCT(Leases!$Z3:$Z7,Expenses!JB$9:JB$13)*Leases!$F3,MAX((Expenses!JB$9-Leases!$AB3/12)*Leases!$AA3*Leases!$F3,0)+MAX((Expenses!JB$10-Leases!$AB4/12)*Leases!$AA4*Leases!$F3,0)+MAX((Expenses!JB$11-Leases!$AB5/12)*Leases!$AA5*Leases!$F3,0)+MAX((Expenses!JB$12-Leases!$AB6/12)*Leases!$AA6*Leases!$F3,0)+MAX((Expenses!JB$13-Leases!$AB7/12)*Leases!$AA7*Leases!$F3,0)))))</f>
        <v>0</v>
      </c>
      <c r="JE174" s="94">
        <f>IF(OR(JE$165&lt;=EOMONTH($E3,$R3*(1-$O3)),JE$165&gt;EOMONTH($E3,$P3*12*(1-$O3)+$Q3*12*$O3+$R3*(1-$O3))),0,IF($X3="NNN",Expenses!JC$14*Leases!$F3,IF(Leases!$X3="FSG",0,IF(Leases!$X3="MG",SUMPRODUCT(Leases!$Z3:$Z7,Expenses!JC$9:JC$13)*Leases!$F3,MAX((Expenses!JC$9-Leases!$AB3/12)*Leases!$AA3*Leases!$F3,0)+MAX((Expenses!JC$10-Leases!$AB4/12)*Leases!$AA4*Leases!$F3,0)+MAX((Expenses!JC$11-Leases!$AB5/12)*Leases!$AA5*Leases!$F3,0)+MAX((Expenses!JC$12-Leases!$AB6/12)*Leases!$AA6*Leases!$F3,0)+MAX((Expenses!JC$13-Leases!$AB7/12)*Leases!$AA7*Leases!$F3,0)))))</f>
        <v>0</v>
      </c>
      <c r="JF174" s="94">
        <f>IF(OR(JF$165&lt;=EOMONTH($E3,$R3*(1-$O3)),JF$165&gt;EOMONTH($E3,$P3*12*(1-$O3)+$Q3*12*$O3+$R3*(1-$O3))),0,IF($X3="NNN",Expenses!JD$14*Leases!$F3,IF(Leases!$X3="FSG",0,IF(Leases!$X3="MG",SUMPRODUCT(Leases!$Z3:$Z7,Expenses!JD$9:JD$13)*Leases!$F3,MAX((Expenses!JD$9-Leases!$AB3/12)*Leases!$AA3*Leases!$F3,0)+MAX((Expenses!JD$10-Leases!$AB4/12)*Leases!$AA4*Leases!$F3,0)+MAX((Expenses!JD$11-Leases!$AB5/12)*Leases!$AA5*Leases!$F3,0)+MAX((Expenses!JD$12-Leases!$AB6/12)*Leases!$AA6*Leases!$F3,0)+MAX((Expenses!JD$13-Leases!$AB7/12)*Leases!$AA7*Leases!$F3,0)))))</f>
        <v>0</v>
      </c>
      <c r="JG174" s="94">
        <f>IF(OR(JG$165&lt;=EOMONTH($E3,$R3*(1-$O3)),JG$165&gt;EOMONTH($E3,$P3*12*(1-$O3)+$Q3*12*$O3+$R3*(1-$O3))),0,IF($X3="NNN",Expenses!JE$14*Leases!$F3,IF(Leases!$X3="FSG",0,IF(Leases!$X3="MG",SUMPRODUCT(Leases!$Z3:$Z7,Expenses!JE$9:JE$13)*Leases!$F3,MAX((Expenses!JE$9-Leases!$AB3/12)*Leases!$AA3*Leases!$F3,0)+MAX((Expenses!JE$10-Leases!$AB4/12)*Leases!$AA4*Leases!$F3,0)+MAX((Expenses!JE$11-Leases!$AB5/12)*Leases!$AA5*Leases!$F3,0)+MAX((Expenses!JE$12-Leases!$AB6/12)*Leases!$AA6*Leases!$F3,0)+MAX((Expenses!JE$13-Leases!$AB7/12)*Leases!$AA7*Leases!$F3,0)))))</f>
        <v>0</v>
      </c>
      <c r="JH174" s="94">
        <f>IF(OR(JH$165&lt;=EOMONTH($E3,$R3*(1-$O3)),JH$165&gt;EOMONTH($E3,$P3*12*(1-$O3)+$Q3*12*$O3+$R3*(1-$O3))),0,IF($X3="NNN",Expenses!JF$14*Leases!$F3,IF(Leases!$X3="FSG",0,IF(Leases!$X3="MG",SUMPRODUCT(Leases!$Z3:$Z7,Expenses!JF$9:JF$13)*Leases!$F3,MAX((Expenses!JF$9-Leases!$AB3/12)*Leases!$AA3*Leases!$F3,0)+MAX((Expenses!JF$10-Leases!$AB4/12)*Leases!$AA4*Leases!$F3,0)+MAX((Expenses!JF$11-Leases!$AB5/12)*Leases!$AA5*Leases!$F3,0)+MAX((Expenses!JF$12-Leases!$AB6/12)*Leases!$AA6*Leases!$F3,0)+MAX((Expenses!JF$13-Leases!$AB7/12)*Leases!$AA7*Leases!$F3,0)))))</f>
        <v>0</v>
      </c>
      <c r="JI174" s="94">
        <f>IF(OR(JI$165&lt;=EOMONTH($E3,$R3*(1-$O3)),JI$165&gt;EOMONTH($E3,$P3*12*(1-$O3)+$Q3*12*$O3+$R3*(1-$O3))),0,IF($X3="NNN",Expenses!JG$14*Leases!$F3,IF(Leases!$X3="FSG",0,IF(Leases!$X3="MG",SUMPRODUCT(Leases!$Z3:$Z7,Expenses!JG$9:JG$13)*Leases!$F3,MAX((Expenses!JG$9-Leases!$AB3/12)*Leases!$AA3*Leases!$F3,0)+MAX((Expenses!JG$10-Leases!$AB4/12)*Leases!$AA4*Leases!$F3,0)+MAX((Expenses!JG$11-Leases!$AB5/12)*Leases!$AA5*Leases!$F3,0)+MAX((Expenses!JG$12-Leases!$AB6/12)*Leases!$AA6*Leases!$F3,0)+MAX((Expenses!JG$13-Leases!$AB7/12)*Leases!$AA7*Leases!$F3,0)))))</f>
        <v>0</v>
      </c>
      <c r="JJ174" s="94">
        <f>IF(OR(JJ$165&lt;=EOMONTH($E3,$R3*(1-$O3)),JJ$165&gt;EOMONTH($E3,$P3*12*(1-$O3)+$Q3*12*$O3+$R3*(1-$O3))),0,IF($X3="NNN",Expenses!JH$14*Leases!$F3,IF(Leases!$X3="FSG",0,IF(Leases!$X3="MG",SUMPRODUCT(Leases!$Z3:$Z7,Expenses!JH$9:JH$13)*Leases!$F3,MAX((Expenses!JH$9-Leases!$AB3/12)*Leases!$AA3*Leases!$F3,0)+MAX((Expenses!JH$10-Leases!$AB4/12)*Leases!$AA4*Leases!$F3,0)+MAX((Expenses!JH$11-Leases!$AB5/12)*Leases!$AA5*Leases!$F3,0)+MAX((Expenses!JH$12-Leases!$AB6/12)*Leases!$AA6*Leases!$F3,0)+MAX((Expenses!JH$13-Leases!$AB7/12)*Leases!$AA7*Leases!$F3,0)))))</f>
        <v>0</v>
      </c>
      <c r="JK174" s="94">
        <f>IF(OR(JK$165&lt;=EOMONTH($E3,$R3*(1-$O3)),JK$165&gt;EOMONTH($E3,$P3*12*(1-$O3)+$Q3*12*$O3+$R3*(1-$O3))),0,IF($X3="NNN",Expenses!JI$14*Leases!$F3,IF(Leases!$X3="FSG",0,IF(Leases!$X3="MG",SUMPRODUCT(Leases!$Z3:$Z7,Expenses!JI$9:JI$13)*Leases!$F3,MAX((Expenses!JI$9-Leases!$AB3/12)*Leases!$AA3*Leases!$F3,0)+MAX((Expenses!JI$10-Leases!$AB4/12)*Leases!$AA4*Leases!$F3,0)+MAX((Expenses!JI$11-Leases!$AB5/12)*Leases!$AA5*Leases!$F3,0)+MAX((Expenses!JI$12-Leases!$AB6/12)*Leases!$AA6*Leases!$F3,0)+MAX((Expenses!JI$13-Leases!$AB7/12)*Leases!$AA7*Leases!$F3,0)))))</f>
        <v>0</v>
      </c>
      <c r="JL174" s="94">
        <f>IF(OR(JL$165&lt;=EOMONTH($E3,$R3*(1-$O3)),JL$165&gt;EOMONTH($E3,$P3*12*(1-$O3)+$Q3*12*$O3+$R3*(1-$O3))),0,IF($X3="NNN",Expenses!JJ$14*Leases!$F3,IF(Leases!$X3="FSG",0,IF(Leases!$X3="MG",SUMPRODUCT(Leases!$Z3:$Z7,Expenses!JJ$9:JJ$13)*Leases!$F3,MAX((Expenses!JJ$9-Leases!$AB3/12)*Leases!$AA3*Leases!$F3,0)+MAX((Expenses!JJ$10-Leases!$AB4/12)*Leases!$AA4*Leases!$F3,0)+MAX((Expenses!JJ$11-Leases!$AB5/12)*Leases!$AA5*Leases!$F3,0)+MAX((Expenses!JJ$12-Leases!$AB6/12)*Leases!$AA6*Leases!$F3,0)+MAX((Expenses!JJ$13-Leases!$AB7/12)*Leases!$AA7*Leases!$F3,0)))))</f>
        <v>0</v>
      </c>
      <c r="JM174" s="94">
        <f>IF(OR(JM$165&lt;=EOMONTH($E3,$R3*(1-$O3)),JM$165&gt;EOMONTH($E3,$P3*12*(1-$O3)+$Q3*12*$O3+$R3*(1-$O3))),0,IF($X3="NNN",Expenses!JK$14*Leases!$F3,IF(Leases!$X3="FSG",0,IF(Leases!$X3="MG",SUMPRODUCT(Leases!$Z3:$Z7,Expenses!JK$9:JK$13)*Leases!$F3,MAX((Expenses!JK$9-Leases!$AB3/12)*Leases!$AA3*Leases!$F3,0)+MAX((Expenses!JK$10-Leases!$AB4/12)*Leases!$AA4*Leases!$F3,0)+MAX((Expenses!JK$11-Leases!$AB5/12)*Leases!$AA5*Leases!$F3,0)+MAX((Expenses!JK$12-Leases!$AB6/12)*Leases!$AA6*Leases!$F3,0)+MAX((Expenses!JK$13-Leases!$AB7/12)*Leases!$AA7*Leases!$F3,0)))))</f>
        <v>0</v>
      </c>
      <c r="JN174" s="94">
        <f>IF(OR(JN$165&lt;=EOMONTH($E3,$R3*(1-$O3)),JN$165&gt;EOMONTH($E3,$P3*12*(1-$O3)+$Q3*12*$O3+$R3*(1-$O3))),0,IF($X3="NNN",Expenses!JL$14*Leases!$F3,IF(Leases!$X3="FSG",0,IF(Leases!$X3="MG",SUMPRODUCT(Leases!$Z3:$Z7,Expenses!JL$9:JL$13)*Leases!$F3,MAX((Expenses!JL$9-Leases!$AB3/12)*Leases!$AA3*Leases!$F3,0)+MAX((Expenses!JL$10-Leases!$AB4/12)*Leases!$AA4*Leases!$F3,0)+MAX((Expenses!JL$11-Leases!$AB5/12)*Leases!$AA5*Leases!$F3,0)+MAX((Expenses!JL$12-Leases!$AB6/12)*Leases!$AA6*Leases!$F3,0)+MAX((Expenses!JL$13-Leases!$AB7/12)*Leases!$AA7*Leases!$F3,0)))))</f>
        <v>0</v>
      </c>
      <c r="JO174" s="94">
        <f>IF(OR(JO$165&lt;=EOMONTH($E3,$R3*(1-$O3)),JO$165&gt;EOMONTH($E3,$P3*12*(1-$O3)+$Q3*12*$O3+$R3*(1-$O3))),0,IF($X3="NNN",Expenses!JM$14*Leases!$F3,IF(Leases!$X3="FSG",0,IF(Leases!$X3="MG",SUMPRODUCT(Leases!$Z3:$Z7,Expenses!JM$9:JM$13)*Leases!$F3,MAX((Expenses!JM$9-Leases!$AB3/12)*Leases!$AA3*Leases!$F3,0)+MAX((Expenses!JM$10-Leases!$AB4/12)*Leases!$AA4*Leases!$F3,0)+MAX((Expenses!JM$11-Leases!$AB5/12)*Leases!$AA5*Leases!$F3,0)+MAX((Expenses!JM$12-Leases!$AB6/12)*Leases!$AA6*Leases!$F3,0)+MAX((Expenses!JM$13-Leases!$AB7/12)*Leases!$AA7*Leases!$F3,0)))))</f>
        <v>0</v>
      </c>
      <c r="JP174" s="94">
        <f>IF(OR(JP$165&lt;=EOMONTH($E3,$R3*(1-$O3)),JP$165&gt;EOMONTH($E3,$P3*12*(1-$O3)+$Q3*12*$O3+$R3*(1-$O3))),0,IF($X3="NNN",Expenses!JN$14*Leases!$F3,IF(Leases!$X3="FSG",0,IF(Leases!$X3="MG",SUMPRODUCT(Leases!$Z3:$Z7,Expenses!JN$9:JN$13)*Leases!$F3,MAX((Expenses!JN$9-Leases!$AB3/12)*Leases!$AA3*Leases!$F3,0)+MAX((Expenses!JN$10-Leases!$AB4/12)*Leases!$AA4*Leases!$F3,0)+MAX((Expenses!JN$11-Leases!$AB5/12)*Leases!$AA5*Leases!$F3,0)+MAX((Expenses!JN$12-Leases!$AB6/12)*Leases!$AA6*Leases!$F3,0)+MAX((Expenses!JN$13-Leases!$AB7/12)*Leases!$AA7*Leases!$F3,0)))))</f>
        <v>0</v>
      </c>
      <c r="JQ174" s="94">
        <f>IF(OR(JQ$165&lt;=EOMONTH($E3,$R3*(1-$O3)),JQ$165&gt;EOMONTH($E3,$P3*12*(1-$O3)+$Q3*12*$O3+$R3*(1-$O3))),0,IF($X3="NNN",Expenses!JO$14*Leases!$F3,IF(Leases!$X3="FSG",0,IF(Leases!$X3="MG",SUMPRODUCT(Leases!$Z3:$Z7,Expenses!JO$9:JO$13)*Leases!$F3,MAX((Expenses!JO$9-Leases!$AB3/12)*Leases!$AA3*Leases!$F3,0)+MAX((Expenses!JO$10-Leases!$AB4/12)*Leases!$AA4*Leases!$F3,0)+MAX((Expenses!JO$11-Leases!$AB5/12)*Leases!$AA5*Leases!$F3,0)+MAX((Expenses!JO$12-Leases!$AB6/12)*Leases!$AA6*Leases!$F3,0)+MAX((Expenses!JO$13-Leases!$AB7/12)*Leases!$AA7*Leases!$F3,0)))))</f>
        <v>0</v>
      </c>
      <c r="JR174" s="94">
        <f>IF(OR(JR$165&lt;=EOMONTH($E3,$R3*(1-$O3)),JR$165&gt;EOMONTH($E3,$P3*12*(1-$O3)+$Q3*12*$O3+$R3*(1-$O3))),0,IF($X3="NNN",Expenses!JP$14*Leases!$F3,IF(Leases!$X3="FSG",0,IF(Leases!$X3="MG",SUMPRODUCT(Leases!$Z3:$Z7,Expenses!JP$9:JP$13)*Leases!$F3,MAX((Expenses!JP$9-Leases!$AB3/12)*Leases!$AA3*Leases!$F3,0)+MAX((Expenses!JP$10-Leases!$AB4/12)*Leases!$AA4*Leases!$F3,0)+MAX((Expenses!JP$11-Leases!$AB5/12)*Leases!$AA5*Leases!$F3,0)+MAX((Expenses!JP$12-Leases!$AB6/12)*Leases!$AA6*Leases!$F3,0)+MAX((Expenses!JP$13-Leases!$AB7/12)*Leases!$AA7*Leases!$F3,0)))))</f>
        <v>0</v>
      </c>
      <c r="JS174" s="94">
        <f>IF(OR(JS$165&lt;=EOMONTH($E3,$R3*(1-$O3)),JS$165&gt;EOMONTH($E3,$P3*12*(1-$O3)+$Q3*12*$O3+$R3*(1-$O3))),0,IF($X3="NNN",Expenses!JQ$14*Leases!$F3,IF(Leases!$X3="FSG",0,IF(Leases!$X3="MG",SUMPRODUCT(Leases!$Z3:$Z7,Expenses!JQ$9:JQ$13)*Leases!$F3,MAX((Expenses!JQ$9-Leases!$AB3/12)*Leases!$AA3*Leases!$F3,0)+MAX((Expenses!JQ$10-Leases!$AB4/12)*Leases!$AA4*Leases!$F3,0)+MAX((Expenses!JQ$11-Leases!$AB5/12)*Leases!$AA5*Leases!$F3,0)+MAX((Expenses!JQ$12-Leases!$AB6/12)*Leases!$AA6*Leases!$F3,0)+MAX((Expenses!JQ$13-Leases!$AB7/12)*Leases!$AA7*Leases!$F3,0)))))</f>
        <v>0</v>
      </c>
      <c r="JT174" s="94">
        <f>IF(OR(JT$165&lt;=EOMONTH($E3,$R3*(1-$O3)),JT$165&gt;EOMONTH($E3,$P3*12*(1-$O3)+$Q3*12*$O3+$R3*(1-$O3))),0,IF($X3="NNN",Expenses!JR$14*Leases!$F3,IF(Leases!$X3="FSG",0,IF(Leases!$X3="MG",SUMPRODUCT(Leases!$Z3:$Z7,Expenses!JR$9:JR$13)*Leases!$F3,MAX((Expenses!JR$9-Leases!$AB3/12)*Leases!$AA3*Leases!$F3,0)+MAX((Expenses!JR$10-Leases!$AB4/12)*Leases!$AA4*Leases!$F3,0)+MAX((Expenses!JR$11-Leases!$AB5/12)*Leases!$AA5*Leases!$F3,0)+MAX((Expenses!JR$12-Leases!$AB6/12)*Leases!$AA6*Leases!$F3,0)+MAX((Expenses!JR$13-Leases!$AB7/12)*Leases!$AA7*Leases!$F3,0)))))</f>
        <v>0</v>
      </c>
      <c r="JU174" s="94">
        <f>IF(OR(JU$165&lt;=EOMONTH($E3,$R3*(1-$O3)),JU$165&gt;EOMONTH($E3,$P3*12*(1-$O3)+$Q3*12*$O3+$R3*(1-$O3))),0,IF($X3="NNN",Expenses!JS$14*Leases!$F3,IF(Leases!$X3="FSG",0,IF(Leases!$X3="MG",SUMPRODUCT(Leases!$Z3:$Z7,Expenses!JS$9:JS$13)*Leases!$F3,MAX((Expenses!JS$9-Leases!$AB3/12)*Leases!$AA3*Leases!$F3,0)+MAX((Expenses!JS$10-Leases!$AB4/12)*Leases!$AA4*Leases!$F3,0)+MAX((Expenses!JS$11-Leases!$AB5/12)*Leases!$AA5*Leases!$F3,0)+MAX((Expenses!JS$12-Leases!$AB6/12)*Leases!$AA6*Leases!$F3,0)+MAX((Expenses!JS$13-Leases!$AB7/12)*Leases!$AA7*Leases!$F3,0)))))</f>
        <v>0</v>
      </c>
      <c r="JV174" s="94">
        <f>IF(OR(JV$165&lt;=EOMONTH($E3,$R3*(1-$O3)),JV$165&gt;EOMONTH($E3,$P3*12*(1-$O3)+$Q3*12*$O3+$R3*(1-$O3))),0,IF($X3="NNN",Expenses!JT$14*Leases!$F3,IF(Leases!$X3="FSG",0,IF(Leases!$X3="MG",SUMPRODUCT(Leases!$Z3:$Z7,Expenses!JT$9:JT$13)*Leases!$F3,MAX((Expenses!JT$9-Leases!$AB3/12)*Leases!$AA3*Leases!$F3,0)+MAX((Expenses!JT$10-Leases!$AB4/12)*Leases!$AA4*Leases!$F3,0)+MAX((Expenses!JT$11-Leases!$AB5/12)*Leases!$AA5*Leases!$F3,0)+MAX((Expenses!JT$12-Leases!$AB6/12)*Leases!$AA6*Leases!$F3,0)+MAX((Expenses!JT$13-Leases!$AB7/12)*Leases!$AA7*Leases!$F3,0)))))</f>
        <v>0</v>
      </c>
      <c r="JW174" s="94">
        <f>IF(OR(JW$165&lt;=EOMONTH($E3,$R3*(1-$O3)),JW$165&gt;EOMONTH($E3,$P3*12*(1-$O3)+$Q3*12*$O3+$R3*(1-$O3))),0,IF($X3="NNN",Expenses!JU$14*Leases!$F3,IF(Leases!$X3="FSG",0,IF(Leases!$X3="MG",SUMPRODUCT(Leases!$Z3:$Z7,Expenses!JU$9:JU$13)*Leases!$F3,MAX((Expenses!JU$9-Leases!$AB3/12)*Leases!$AA3*Leases!$F3,0)+MAX((Expenses!JU$10-Leases!$AB4/12)*Leases!$AA4*Leases!$F3,0)+MAX((Expenses!JU$11-Leases!$AB5/12)*Leases!$AA5*Leases!$F3,0)+MAX((Expenses!JU$12-Leases!$AB6/12)*Leases!$AA6*Leases!$F3,0)+MAX((Expenses!JU$13-Leases!$AB7/12)*Leases!$AA7*Leases!$F3,0)))))</f>
        <v>0</v>
      </c>
      <c r="JX174" s="94">
        <f>IF(OR(JX$165&lt;=EOMONTH($E3,$R3*(1-$O3)),JX$165&gt;EOMONTH($E3,$P3*12*(1-$O3)+$Q3*12*$O3+$R3*(1-$O3))),0,IF($X3="NNN",Expenses!JV$14*Leases!$F3,IF(Leases!$X3="FSG",0,IF(Leases!$X3="MG",SUMPRODUCT(Leases!$Z3:$Z7,Expenses!JV$9:JV$13)*Leases!$F3,MAX((Expenses!JV$9-Leases!$AB3/12)*Leases!$AA3*Leases!$F3,0)+MAX((Expenses!JV$10-Leases!$AB4/12)*Leases!$AA4*Leases!$F3,0)+MAX((Expenses!JV$11-Leases!$AB5/12)*Leases!$AA5*Leases!$F3,0)+MAX((Expenses!JV$12-Leases!$AB6/12)*Leases!$AA6*Leases!$F3,0)+MAX((Expenses!JV$13-Leases!$AB7/12)*Leases!$AA7*Leases!$F3,0)))))</f>
        <v>0</v>
      </c>
      <c r="JY174" s="94">
        <f>IF(OR(JY$165&lt;=EOMONTH($E3,$R3*(1-$O3)),JY$165&gt;EOMONTH($E3,$P3*12*(1-$O3)+$Q3*12*$O3+$R3*(1-$O3))),0,IF($X3="NNN",Expenses!JW$14*Leases!$F3,IF(Leases!$X3="FSG",0,IF(Leases!$X3="MG",SUMPRODUCT(Leases!$Z3:$Z7,Expenses!JW$9:JW$13)*Leases!$F3,MAX((Expenses!JW$9-Leases!$AB3/12)*Leases!$AA3*Leases!$F3,0)+MAX((Expenses!JW$10-Leases!$AB4/12)*Leases!$AA4*Leases!$F3,0)+MAX((Expenses!JW$11-Leases!$AB5/12)*Leases!$AA5*Leases!$F3,0)+MAX((Expenses!JW$12-Leases!$AB6/12)*Leases!$AA6*Leases!$F3,0)+MAX((Expenses!JW$13-Leases!$AB7/12)*Leases!$AA7*Leases!$F3,0)))))</f>
        <v>0</v>
      </c>
      <c r="JZ174" s="94">
        <f>IF(OR(JZ$165&lt;=EOMONTH($E3,$R3*(1-$O3)),JZ$165&gt;EOMONTH($E3,$P3*12*(1-$O3)+$Q3*12*$O3+$R3*(1-$O3))),0,IF($X3="NNN",Expenses!JX$14*Leases!$F3,IF(Leases!$X3="FSG",0,IF(Leases!$X3="MG",SUMPRODUCT(Leases!$Z3:$Z7,Expenses!JX$9:JX$13)*Leases!$F3,MAX((Expenses!JX$9-Leases!$AB3/12)*Leases!$AA3*Leases!$F3,0)+MAX((Expenses!JX$10-Leases!$AB4/12)*Leases!$AA4*Leases!$F3,0)+MAX((Expenses!JX$11-Leases!$AB5/12)*Leases!$AA5*Leases!$F3,0)+MAX((Expenses!JX$12-Leases!$AB6/12)*Leases!$AA6*Leases!$F3,0)+MAX((Expenses!JX$13-Leases!$AB7/12)*Leases!$AA7*Leases!$F3,0)))))</f>
        <v>0</v>
      </c>
      <c r="KA174" s="94">
        <f>IF(OR(KA$165&lt;=EOMONTH($E3,$R3*(1-$O3)),KA$165&gt;EOMONTH($E3,$P3*12*(1-$O3)+$Q3*12*$O3+$R3*(1-$O3))),0,IF($X3="NNN",Expenses!JY$14*Leases!$F3,IF(Leases!$X3="FSG",0,IF(Leases!$X3="MG",SUMPRODUCT(Leases!$Z3:$Z7,Expenses!JY$9:JY$13)*Leases!$F3,MAX((Expenses!JY$9-Leases!$AB3/12)*Leases!$AA3*Leases!$F3,0)+MAX((Expenses!JY$10-Leases!$AB4/12)*Leases!$AA4*Leases!$F3,0)+MAX((Expenses!JY$11-Leases!$AB5/12)*Leases!$AA5*Leases!$F3,0)+MAX((Expenses!JY$12-Leases!$AB6/12)*Leases!$AA6*Leases!$F3,0)+MAX((Expenses!JY$13-Leases!$AB7/12)*Leases!$AA7*Leases!$F3,0)))))</f>
        <v>0</v>
      </c>
      <c r="KB174" s="94">
        <f>IF(OR(KB$165&lt;=EOMONTH($E3,$R3*(1-$O3)),KB$165&gt;EOMONTH($E3,$P3*12*(1-$O3)+$Q3*12*$O3+$R3*(1-$O3))),0,IF($X3="NNN",Expenses!JZ$14*Leases!$F3,IF(Leases!$X3="FSG",0,IF(Leases!$X3="MG",SUMPRODUCT(Leases!$Z3:$Z7,Expenses!JZ$9:JZ$13)*Leases!$F3,MAX((Expenses!JZ$9-Leases!$AB3/12)*Leases!$AA3*Leases!$F3,0)+MAX((Expenses!JZ$10-Leases!$AB4/12)*Leases!$AA4*Leases!$F3,0)+MAX((Expenses!JZ$11-Leases!$AB5/12)*Leases!$AA5*Leases!$F3,0)+MAX((Expenses!JZ$12-Leases!$AB6/12)*Leases!$AA6*Leases!$F3,0)+MAX((Expenses!JZ$13-Leases!$AB7/12)*Leases!$AA7*Leases!$F3,0)))))</f>
        <v>0</v>
      </c>
      <c r="KC174" s="94">
        <f>IF(OR(KC$165&lt;=EOMONTH($E3,$R3*(1-$O3)),KC$165&gt;EOMONTH($E3,$P3*12*(1-$O3)+$Q3*12*$O3+$R3*(1-$O3))),0,IF($X3="NNN",Expenses!KA$14*Leases!$F3,IF(Leases!$X3="FSG",0,IF(Leases!$X3="MG",SUMPRODUCT(Leases!$Z3:$Z7,Expenses!KA$9:KA$13)*Leases!$F3,MAX((Expenses!KA$9-Leases!$AB3/12)*Leases!$AA3*Leases!$F3,0)+MAX((Expenses!KA$10-Leases!$AB4/12)*Leases!$AA4*Leases!$F3,0)+MAX((Expenses!KA$11-Leases!$AB5/12)*Leases!$AA5*Leases!$F3,0)+MAX((Expenses!KA$12-Leases!$AB6/12)*Leases!$AA6*Leases!$F3,0)+MAX((Expenses!KA$13-Leases!$AB7/12)*Leases!$AA7*Leases!$F3,0)))))</f>
        <v>0</v>
      </c>
      <c r="KD174" s="94">
        <f>IF(OR(KD$165&lt;=EOMONTH($E3,$R3*(1-$O3)),KD$165&gt;EOMONTH($E3,$P3*12*(1-$O3)+$Q3*12*$O3+$R3*(1-$O3))),0,IF($X3="NNN",Expenses!KB$14*Leases!$F3,IF(Leases!$X3="FSG",0,IF(Leases!$X3="MG",SUMPRODUCT(Leases!$Z3:$Z7,Expenses!KB$9:KB$13)*Leases!$F3,MAX((Expenses!KB$9-Leases!$AB3/12)*Leases!$AA3*Leases!$F3,0)+MAX((Expenses!KB$10-Leases!$AB4/12)*Leases!$AA4*Leases!$F3,0)+MAX((Expenses!KB$11-Leases!$AB5/12)*Leases!$AA5*Leases!$F3,0)+MAX((Expenses!KB$12-Leases!$AB6/12)*Leases!$AA6*Leases!$F3,0)+MAX((Expenses!KB$13-Leases!$AB7/12)*Leases!$AA7*Leases!$F3,0)))))</f>
        <v>0</v>
      </c>
      <c r="KE174" s="94">
        <f>IF(OR(KE$165&lt;=EOMONTH($E3,$R3*(1-$O3)),KE$165&gt;EOMONTH($E3,$P3*12*(1-$O3)+$Q3*12*$O3+$R3*(1-$O3))),0,IF($X3="NNN",Expenses!KC$14*Leases!$F3,IF(Leases!$X3="FSG",0,IF(Leases!$X3="MG",SUMPRODUCT(Leases!$Z3:$Z7,Expenses!KC$9:KC$13)*Leases!$F3,MAX((Expenses!KC$9-Leases!$AB3/12)*Leases!$AA3*Leases!$F3,0)+MAX((Expenses!KC$10-Leases!$AB4/12)*Leases!$AA4*Leases!$F3,0)+MAX((Expenses!KC$11-Leases!$AB5/12)*Leases!$AA5*Leases!$F3,0)+MAX((Expenses!KC$12-Leases!$AB6/12)*Leases!$AA6*Leases!$F3,0)+MAX((Expenses!KC$13-Leases!$AB7/12)*Leases!$AA7*Leases!$F3,0)))))</f>
        <v>0</v>
      </c>
      <c r="KF174" s="94">
        <f>IF(OR(KF$165&lt;=EOMONTH($E3,$R3*(1-$O3)),KF$165&gt;EOMONTH($E3,$P3*12*(1-$O3)+$Q3*12*$O3+$R3*(1-$O3))),0,IF($X3="NNN",Expenses!KD$14*Leases!$F3,IF(Leases!$X3="FSG",0,IF(Leases!$X3="MG",SUMPRODUCT(Leases!$Z3:$Z7,Expenses!KD$9:KD$13)*Leases!$F3,MAX((Expenses!KD$9-Leases!$AB3/12)*Leases!$AA3*Leases!$F3,0)+MAX((Expenses!KD$10-Leases!$AB4/12)*Leases!$AA4*Leases!$F3,0)+MAX((Expenses!KD$11-Leases!$AB5/12)*Leases!$AA5*Leases!$F3,0)+MAX((Expenses!KD$12-Leases!$AB6/12)*Leases!$AA6*Leases!$F3,0)+MAX((Expenses!KD$13-Leases!$AB7/12)*Leases!$AA7*Leases!$F3,0)))))</f>
        <v>0</v>
      </c>
      <c r="KG174" s="94">
        <f>IF(OR(KG$165&lt;=EOMONTH($E3,$R3*(1-$O3)),KG$165&gt;EOMONTH($E3,$P3*12*(1-$O3)+$Q3*12*$O3+$R3*(1-$O3))),0,IF($X3="NNN",Expenses!KE$14*Leases!$F3,IF(Leases!$X3="FSG",0,IF(Leases!$X3="MG",SUMPRODUCT(Leases!$Z3:$Z7,Expenses!KE$9:KE$13)*Leases!$F3,MAX((Expenses!KE$9-Leases!$AB3/12)*Leases!$AA3*Leases!$F3,0)+MAX((Expenses!KE$10-Leases!$AB4/12)*Leases!$AA4*Leases!$F3,0)+MAX((Expenses!KE$11-Leases!$AB5/12)*Leases!$AA5*Leases!$F3,0)+MAX((Expenses!KE$12-Leases!$AB6/12)*Leases!$AA6*Leases!$F3,0)+MAX((Expenses!KE$13-Leases!$AB7/12)*Leases!$AA7*Leases!$F3,0)))))</f>
        <v>0</v>
      </c>
      <c r="KH174" s="94">
        <f>IF(OR(KH$165&lt;=EOMONTH($E3,$R3*(1-$O3)),KH$165&gt;EOMONTH($E3,$P3*12*(1-$O3)+$Q3*12*$O3+$R3*(1-$O3))),0,IF($X3="NNN",Expenses!KF$14*Leases!$F3,IF(Leases!$X3="FSG",0,IF(Leases!$X3="MG",SUMPRODUCT(Leases!$Z3:$Z7,Expenses!KF$9:KF$13)*Leases!$F3,MAX((Expenses!KF$9-Leases!$AB3/12)*Leases!$AA3*Leases!$F3,0)+MAX((Expenses!KF$10-Leases!$AB4/12)*Leases!$AA4*Leases!$F3,0)+MAX((Expenses!KF$11-Leases!$AB5/12)*Leases!$AA5*Leases!$F3,0)+MAX((Expenses!KF$12-Leases!$AB6/12)*Leases!$AA6*Leases!$F3,0)+MAX((Expenses!KF$13-Leases!$AB7/12)*Leases!$AA7*Leases!$F3,0)))))</f>
        <v>0</v>
      </c>
      <c r="KI174" s="94">
        <f>IF(OR(KI$165&lt;=EOMONTH($E3,$R3*(1-$O3)),KI$165&gt;EOMONTH($E3,$P3*12*(1-$O3)+$Q3*12*$O3+$R3*(1-$O3))),0,IF($X3="NNN",Expenses!KG$14*Leases!$F3,IF(Leases!$X3="FSG",0,IF(Leases!$X3="MG",SUMPRODUCT(Leases!$Z3:$Z7,Expenses!KG$9:KG$13)*Leases!$F3,MAX((Expenses!KG$9-Leases!$AB3/12)*Leases!$AA3*Leases!$F3,0)+MAX((Expenses!KG$10-Leases!$AB4/12)*Leases!$AA4*Leases!$F3,0)+MAX((Expenses!KG$11-Leases!$AB5/12)*Leases!$AA5*Leases!$F3,0)+MAX((Expenses!KG$12-Leases!$AB6/12)*Leases!$AA6*Leases!$F3,0)+MAX((Expenses!KG$13-Leases!$AB7/12)*Leases!$AA7*Leases!$F3,0)))))</f>
        <v>0</v>
      </c>
      <c r="KJ174" s="94">
        <f>IF(OR(KJ$165&lt;=EOMONTH($E3,$R3*(1-$O3)),KJ$165&gt;EOMONTH($E3,$P3*12*(1-$O3)+$Q3*12*$O3+$R3*(1-$O3))),0,IF($X3="NNN",Expenses!KH$14*Leases!$F3,IF(Leases!$X3="FSG",0,IF(Leases!$X3="MG",SUMPRODUCT(Leases!$Z3:$Z7,Expenses!KH$9:KH$13)*Leases!$F3,MAX((Expenses!KH$9-Leases!$AB3/12)*Leases!$AA3*Leases!$F3,0)+MAX((Expenses!KH$10-Leases!$AB4/12)*Leases!$AA4*Leases!$F3,0)+MAX((Expenses!KH$11-Leases!$AB5/12)*Leases!$AA5*Leases!$F3,0)+MAX((Expenses!KH$12-Leases!$AB6/12)*Leases!$AA6*Leases!$F3,0)+MAX((Expenses!KH$13-Leases!$AB7/12)*Leases!$AA7*Leases!$F3,0)))))</f>
        <v>0</v>
      </c>
      <c r="KK174" s="94">
        <f>IF(OR(KK$165&lt;=EOMONTH($E3,$R3*(1-$O3)),KK$165&gt;EOMONTH($E3,$P3*12*(1-$O3)+$Q3*12*$O3+$R3*(1-$O3))),0,IF($X3="NNN",Expenses!KI$14*Leases!$F3,IF(Leases!$X3="FSG",0,IF(Leases!$X3="MG",SUMPRODUCT(Leases!$Z3:$Z7,Expenses!KI$9:KI$13)*Leases!$F3,MAX((Expenses!KI$9-Leases!$AB3/12)*Leases!$AA3*Leases!$F3,0)+MAX((Expenses!KI$10-Leases!$AB4/12)*Leases!$AA4*Leases!$F3,0)+MAX((Expenses!KI$11-Leases!$AB5/12)*Leases!$AA5*Leases!$F3,0)+MAX((Expenses!KI$12-Leases!$AB6/12)*Leases!$AA6*Leases!$F3,0)+MAX((Expenses!KI$13-Leases!$AB7/12)*Leases!$AA7*Leases!$F3,0)))))</f>
        <v>0</v>
      </c>
      <c r="KL174" s="94">
        <f>IF(OR(KL$165&lt;=EOMONTH($E3,$R3*(1-$O3)),KL$165&gt;EOMONTH($E3,$P3*12*(1-$O3)+$Q3*12*$O3+$R3*(1-$O3))),0,IF($X3="NNN",Expenses!KJ$14*Leases!$F3,IF(Leases!$X3="FSG",0,IF(Leases!$X3="MG",SUMPRODUCT(Leases!$Z3:$Z7,Expenses!KJ$9:KJ$13)*Leases!$F3,MAX((Expenses!KJ$9-Leases!$AB3/12)*Leases!$AA3*Leases!$F3,0)+MAX((Expenses!KJ$10-Leases!$AB4/12)*Leases!$AA4*Leases!$F3,0)+MAX((Expenses!KJ$11-Leases!$AB5/12)*Leases!$AA5*Leases!$F3,0)+MAX((Expenses!KJ$12-Leases!$AB6/12)*Leases!$AA6*Leases!$F3,0)+MAX((Expenses!KJ$13-Leases!$AB7/12)*Leases!$AA7*Leases!$F3,0)))))</f>
        <v>0</v>
      </c>
      <c r="KM174" s="94">
        <f>IF(OR(KM$165&lt;=EOMONTH($E3,$R3*(1-$O3)),KM$165&gt;EOMONTH($E3,$P3*12*(1-$O3)+$Q3*12*$O3+$R3*(1-$O3))),0,IF($X3="NNN",Expenses!KK$14*Leases!$F3,IF(Leases!$X3="FSG",0,IF(Leases!$X3="MG",SUMPRODUCT(Leases!$Z3:$Z7,Expenses!KK$9:KK$13)*Leases!$F3,MAX((Expenses!KK$9-Leases!$AB3/12)*Leases!$AA3*Leases!$F3,0)+MAX((Expenses!KK$10-Leases!$AB4/12)*Leases!$AA4*Leases!$F3,0)+MAX((Expenses!KK$11-Leases!$AB5/12)*Leases!$AA5*Leases!$F3,0)+MAX((Expenses!KK$12-Leases!$AB6/12)*Leases!$AA6*Leases!$F3,0)+MAX((Expenses!KK$13-Leases!$AB7/12)*Leases!$AA7*Leases!$F3,0)))))</f>
        <v>0</v>
      </c>
      <c r="KN174" s="94">
        <f>IF(OR(KN$165&lt;=EOMONTH($E3,$R3*(1-$O3)),KN$165&gt;EOMONTH($E3,$P3*12*(1-$O3)+$Q3*12*$O3+$R3*(1-$O3))),0,IF($X3="NNN",Expenses!KL$14*Leases!$F3,IF(Leases!$X3="FSG",0,IF(Leases!$X3="MG",SUMPRODUCT(Leases!$Z3:$Z7,Expenses!KL$9:KL$13)*Leases!$F3,MAX((Expenses!KL$9-Leases!$AB3/12)*Leases!$AA3*Leases!$F3,0)+MAX((Expenses!KL$10-Leases!$AB4/12)*Leases!$AA4*Leases!$F3,0)+MAX((Expenses!KL$11-Leases!$AB5/12)*Leases!$AA5*Leases!$F3,0)+MAX((Expenses!KL$12-Leases!$AB6/12)*Leases!$AA6*Leases!$F3,0)+MAX((Expenses!KL$13-Leases!$AB7/12)*Leases!$AA7*Leases!$F3,0)))))</f>
        <v>0</v>
      </c>
      <c r="KO174" s="94">
        <f>IF(OR(KO$165&lt;=EOMONTH($E3,$R3*(1-$O3)),KO$165&gt;EOMONTH($E3,$P3*12*(1-$O3)+$Q3*12*$O3+$R3*(1-$O3))),0,IF($X3="NNN",Expenses!KM$14*Leases!$F3,IF(Leases!$X3="FSG",0,IF(Leases!$X3="MG",SUMPRODUCT(Leases!$Z3:$Z7,Expenses!KM$9:KM$13)*Leases!$F3,MAX((Expenses!KM$9-Leases!$AB3/12)*Leases!$AA3*Leases!$F3,0)+MAX((Expenses!KM$10-Leases!$AB4/12)*Leases!$AA4*Leases!$F3,0)+MAX((Expenses!KM$11-Leases!$AB5/12)*Leases!$AA5*Leases!$F3,0)+MAX((Expenses!KM$12-Leases!$AB6/12)*Leases!$AA6*Leases!$F3,0)+MAX((Expenses!KM$13-Leases!$AB7/12)*Leases!$AA7*Leases!$F3,0)))))</f>
        <v>0</v>
      </c>
      <c r="KP174" s="94">
        <f>IF(OR(KP$165&lt;=EOMONTH($E3,$R3*(1-$O3)),KP$165&gt;EOMONTH($E3,$P3*12*(1-$O3)+$Q3*12*$O3+$R3*(1-$O3))),0,IF($X3="NNN",Expenses!KN$14*Leases!$F3,IF(Leases!$X3="FSG",0,IF(Leases!$X3="MG",SUMPRODUCT(Leases!$Z3:$Z7,Expenses!KN$9:KN$13)*Leases!$F3,MAX((Expenses!KN$9-Leases!$AB3/12)*Leases!$AA3*Leases!$F3,0)+MAX((Expenses!KN$10-Leases!$AB4/12)*Leases!$AA4*Leases!$F3,0)+MAX((Expenses!KN$11-Leases!$AB5/12)*Leases!$AA5*Leases!$F3,0)+MAX((Expenses!KN$12-Leases!$AB6/12)*Leases!$AA6*Leases!$F3,0)+MAX((Expenses!KN$13-Leases!$AB7/12)*Leases!$AA7*Leases!$F3,0)))))</f>
        <v>0</v>
      </c>
      <c r="KQ174" s="94">
        <f>IF(OR(KQ$165&lt;=EOMONTH($E3,$R3*(1-$O3)),KQ$165&gt;EOMONTH($E3,$P3*12*(1-$O3)+$Q3*12*$O3+$R3*(1-$O3))),0,IF($X3="NNN",Expenses!KO$14*Leases!$F3,IF(Leases!$X3="FSG",0,IF(Leases!$X3="MG",SUMPRODUCT(Leases!$Z3:$Z7,Expenses!KO$9:KO$13)*Leases!$F3,MAX((Expenses!KO$9-Leases!$AB3/12)*Leases!$AA3*Leases!$F3,0)+MAX((Expenses!KO$10-Leases!$AB4/12)*Leases!$AA4*Leases!$F3,0)+MAX((Expenses!KO$11-Leases!$AB5/12)*Leases!$AA5*Leases!$F3,0)+MAX((Expenses!KO$12-Leases!$AB6/12)*Leases!$AA6*Leases!$F3,0)+MAX((Expenses!KO$13-Leases!$AB7/12)*Leases!$AA7*Leases!$F3,0)))))</f>
        <v>0</v>
      </c>
      <c r="KR174" s="94">
        <f>IF(OR(KR$165&lt;=EOMONTH($E3,$R3*(1-$O3)),KR$165&gt;EOMONTH($E3,$P3*12*(1-$O3)+$Q3*12*$O3+$R3*(1-$O3))),0,IF($X3="NNN",Expenses!KP$14*Leases!$F3,IF(Leases!$X3="FSG",0,IF(Leases!$X3="MG",SUMPRODUCT(Leases!$Z3:$Z7,Expenses!KP$9:KP$13)*Leases!$F3,MAX((Expenses!KP$9-Leases!$AB3/12)*Leases!$AA3*Leases!$F3,0)+MAX((Expenses!KP$10-Leases!$AB4/12)*Leases!$AA4*Leases!$F3,0)+MAX((Expenses!KP$11-Leases!$AB5/12)*Leases!$AA5*Leases!$F3,0)+MAX((Expenses!KP$12-Leases!$AB6/12)*Leases!$AA6*Leases!$F3,0)+MAX((Expenses!KP$13-Leases!$AB7/12)*Leases!$AA7*Leases!$F3,0)))))</f>
        <v>0</v>
      </c>
      <c r="KS174" s="94">
        <f>IF(OR(KS$165&lt;=EOMONTH($E3,$R3*(1-$O3)),KS$165&gt;EOMONTH($E3,$P3*12*(1-$O3)+$Q3*12*$O3+$R3*(1-$O3))),0,IF($X3="NNN",Expenses!KQ$14*Leases!$F3,IF(Leases!$X3="FSG",0,IF(Leases!$X3="MG",SUMPRODUCT(Leases!$Z3:$Z7,Expenses!KQ$9:KQ$13)*Leases!$F3,MAX((Expenses!KQ$9-Leases!$AB3/12)*Leases!$AA3*Leases!$F3,0)+MAX((Expenses!KQ$10-Leases!$AB4/12)*Leases!$AA4*Leases!$F3,0)+MAX((Expenses!KQ$11-Leases!$AB5/12)*Leases!$AA5*Leases!$F3,0)+MAX((Expenses!KQ$12-Leases!$AB6/12)*Leases!$AA6*Leases!$F3,0)+MAX((Expenses!KQ$13-Leases!$AB7/12)*Leases!$AA7*Leases!$F3,0)))))</f>
        <v>0</v>
      </c>
      <c r="KT174" s="94">
        <f>IF(OR(KT$165&lt;=EOMONTH($E3,$R3*(1-$O3)),KT$165&gt;EOMONTH($E3,$P3*12*(1-$O3)+$Q3*12*$O3+$R3*(1-$O3))),0,IF($X3="NNN",Expenses!KR$14*Leases!$F3,IF(Leases!$X3="FSG",0,IF(Leases!$X3="MG",SUMPRODUCT(Leases!$Z3:$Z7,Expenses!KR$9:KR$13)*Leases!$F3,MAX((Expenses!KR$9-Leases!$AB3/12)*Leases!$AA3*Leases!$F3,0)+MAX((Expenses!KR$10-Leases!$AB4/12)*Leases!$AA4*Leases!$F3,0)+MAX((Expenses!KR$11-Leases!$AB5/12)*Leases!$AA5*Leases!$F3,0)+MAX((Expenses!KR$12-Leases!$AB6/12)*Leases!$AA6*Leases!$F3,0)+MAX((Expenses!KR$13-Leases!$AB7/12)*Leases!$AA7*Leases!$F3,0)))))</f>
        <v>0</v>
      </c>
      <c r="KU174" s="94">
        <f>IF(OR(KU$165&lt;=EOMONTH($E3,$R3*(1-$O3)),KU$165&gt;EOMONTH($E3,$P3*12*(1-$O3)+$Q3*12*$O3+$R3*(1-$O3))),0,IF($X3="NNN",Expenses!KS$14*Leases!$F3,IF(Leases!$X3="FSG",0,IF(Leases!$X3="MG",SUMPRODUCT(Leases!$Z3:$Z7,Expenses!KS$9:KS$13)*Leases!$F3,MAX((Expenses!KS$9-Leases!$AB3/12)*Leases!$AA3*Leases!$F3,0)+MAX((Expenses!KS$10-Leases!$AB4/12)*Leases!$AA4*Leases!$F3,0)+MAX((Expenses!KS$11-Leases!$AB5/12)*Leases!$AA5*Leases!$F3,0)+MAX((Expenses!KS$12-Leases!$AB6/12)*Leases!$AA6*Leases!$F3,0)+MAX((Expenses!KS$13-Leases!$AB7/12)*Leases!$AA7*Leases!$F3,0)))))</f>
        <v>0</v>
      </c>
      <c r="KV174" s="94">
        <f>IF(OR(KV$165&lt;=EOMONTH($E3,$R3*(1-$O3)),KV$165&gt;EOMONTH($E3,$P3*12*(1-$O3)+$Q3*12*$O3+$R3*(1-$O3))),0,IF($X3="NNN",Expenses!KT$14*Leases!$F3,IF(Leases!$X3="FSG",0,IF(Leases!$X3="MG",SUMPRODUCT(Leases!$Z3:$Z7,Expenses!KT$9:KT$13)*Leases!$F3,MAX((Expenses!KT$9-Leases!$AB3/12)*Leases!$AA3*Leases!$F3,0)+MAX((Expenses!KT$10-Leases!$AB4/12)*Leases!$AA4*Leases!$F3,0)+MAX((Expenses!KT$11-Leases!$AB5/12)*Leases!$AA5*Leases!$F3,0)+MAX((Expenses!KT$12-Leases!$AB6/12)*Leases!$AA6*Leases!$F3,0)+MAX((Expenses!KT$13-Leases!$AB7/12)*Leases!$AA7*Leases!$F3,0)))))</f>
        <v>0</v>
      </c>
      <c r="KW174" s="94">
        <f>IF(OR(KW$165&lt;=EOMONTH($E3,$R3*(1-$O3)),KW$165&gt;EOMONTH($E3,$P3*12*(1-$O3)+$Q3*12*$O3+$R3*(1-$O3))),0,IF($X3="NNN",Expenses!KU$14*Leases!$F3,IF(Leases!$X3="FSG",0,IF(Leases!$X3="MG",SUMPRODUCT(Leases!$Z3:$Z7,Expenses!KU$9:KU$13)*Leases!$F3,MAX((Expenses!KU$9-Leases!$AB3/12)*Leases!$AA3*Leases!$F3,0)+MAX((Expenses!KU$10-Leases!$AB4/12)*Leases!$AA4*Leases!$F3,0)+MAX((Expenses!KU$11-Leases!$AB5/12)*Leases!$AA5*Leases!$F3,0)+MAX((Expenses!KU$12-Leases!$AB6/12)*Leases!$AA6*Leases!$F3,0)+MAX((Expenses!KU$13-Leases!$AB7/12)*Leases!$AA7*Leases!$F3,0)))))</f>
        <v>0</v>
      </c>
      <c r="KX174" s="94">
        <f>IF(OR(KX$165&lt;=EOMONTH($E3,$R3*(1-$O3)),KX$165&gt;EOMONTH($E3,$P3*12*(1-$O3)+$Q3*12*$O3+$R3*(1-$O3))),0,IF($X3="NNN",Expenses!KV$14*Leases!$F3,IF(Leases!$X3="FSG",0,IF(Leases!$X3="MG",SUMPRODUCT(Leases!$Z3:$Z7,Expenses!KV$9:KV$13)*Leases!$F3,MAX((Expenses!KV$9-Leases!$AB3/12)*Leases!$AA3*Leases!$F3,0)+MAX((Expenses!KV$10-Leases!$AB4/12)*Leases!$AA4*Leases!$F3,0)+MAX((Expenses!KV$11-Leases!$AB5/12)*Leases!$AA5*Leases!$F3,0)+MAX((Expenses!KV$12-Leases!$AB6/12)*Leases!$AA6*Leases!$F3,0)+MAX((Expenses!KV$13-Leases!$AB7/12)*Leases!$AA7*Leases!$F3,0)))))</f>
        <v>0</v>
      </c>
      <c r="KY174" s="94">
        <f>IF(OR(KY$165&lt;=EOMONTH($E3,$R3*(1-$O3)),KY$165&gt;EOMONTH($E3,$P3*12*(1-$O3)+$Q3*12*$O3+$R3*(1-$O3))),0,IF($X3="NNN",Expenses!KW$14*Leases!$F3,IF(Leases!$X3="FSG",0,IF(Leases!$X3="MG",SUMPRODUCT(Leases!$Z3:$Z7,Expenses!KW$9:KW$13)*Leases!$F3,MAX((Expenses!KW$9-Leases!$AB3/12)*Leases!$AA3*Leases!$F3,0)+MAX((Expenses!KW$10-Leases!$AB4/12)*Leases!$AA4*Leases!$F3,0)+MAX((Expenses!KW$11-Leases!$AB5/12)*Leases!$AA5*Leases!$F3,0)+MAX((Expenses!KW$12-Leases!$AB6/12)*Leases!$AA6*Leases!$F3,0)+MAX((Expenses!KW$13-Leases!$AB7/12)*Leases!$AA7*Leases!$F3,0)))))</f>
        <v>0</v>
      </c>
      <c r="KZ174" s="94">
        <f>IF(OR(KZ$165&lt;=EOMONTH($E3,$R3*(1-$O3)),KZ$165&gt;EOMONTH($E3,$P3*12*(1-$O3)+$Q3*12*$O3+$R3*(1-$O3))),0,IF($X3="NNN",Expenses!KX$14*Leases!$F3,IF(Leases!$X3="FSG",0,IF(Leases!$X3="MG",SUMPRODUCT(Leases!$Z3:$Z7,Expenses!KX$9:KX$13)*Leases!$F3,MAX((Expenses!KX$9-Leases!$AB3/12)*Leases!$AA3*Leases!$F3,0)+MAX((Expenses!KX$10-Leases!$AB4/12)*Leases!$AA4*Leases!$F3,0)+MAX((Expenses!KX$11-Leases!$AB5/12)*Leases!$AA5*Leases!$F3,0)+MAX((Expenses!KX$12-Leases!$AB6/12)*Leases!$AA6*Leases!$F3,0)+MAX((Expenses!KX$13-Leases!$AB7/12)*Leases!$AA7*Leases!$F3,0)))))</f>
        <v>0</v>
      </c>
      <c r="LA174" s="94">
        <f>IF(OR(LA$165&lt;=EOMONTH($E3,$R3*(1-$O3)),LA$165&gt;EOMONTH($E3,$P3*12*(1-$O3)+$Q3*12*$O3+$R3*(1-$O3))),0,IF($X3="NNN",Expenses!KY$14*Leases!$F3,IF(Leases!$X3="FSG",0,IF(Leases!$X3="MG",SUMPRODUCT(Leases!$Z3:$Z7,Expenses!KY$9:KY$13)*Leases!$F3,MAX((Expenses!KY$9-Leases!$AB3/12)*Leases!$AA3*Leases!$F3,0)+MAX((Expenses!KY$10-Leases!$AB4/12)*Leases!$AA4*Leases!$F3,0)+MAX((Expenses!KY$11-Leases!$AB5/12)*Leases!$AA5*Leases!$F3,0)+MAX((Expenses!KY$12-Leases!$AB6/12)*Leases!$AA6*Leases!$F3,0)+MAX((Expenses!KY$13-Leases!$AB7/12)*Leases!$AA7*Leases!$F3,0)))))</f>
        <v>0</v>
      </c>
      <c r="LB174" s="94">
        <f>IF(OR(LB$165&lt;=EOMONTH($E3,$R3*(1-$O3)),LB$165&gt;EOMONTH($E3,$P3*12*(1-$O3)+$Q3*12*$O3+$R3*(1-$O3))),0,IF($X3="NNN",Expenses!KZ$14*Leases!$F3,IF(Leases!$X3="FSG",0,IF(Leases!$X3="MG",SUMPRODUCT(Leases!$Z3:$Z7,Expenses!KZ$9:KZ$13)*Leases!$F3,MAX((Expenses!KZ$9-Leases!$AB3/12)*Leases!$AA3*Leases!$F3,0)+MAX((Expenses!KZ$10-Leases!$AB4/12)*Leases!$AA4*Leases!$F3,0)+MAX((Expenses!KZ$11-Leases!$AB5/12)*Leases!$AA5*Leases!$F3,0)+MAX((Expenses!KZ$12-Leases!$AB6/12)*Leases!$AA6*Leases!$F3,0)+MAX((Expenses!KZ$13-Leases!$AB7/12)*Leases!$AA7*Leases!$F3,0)))))</f>
        <v>0</v>
      </c>
      <c r="LC174" s="94">
        <f>IF(OR(LC$165&lt;=EOMONTH($E3,$R3*(1-$O3)),LC$165&gt;EOMONTH($E3,$P3*12*(1-$O3)+$Q3*12*$O3+$R3*(1-$O3))),0,IF($X3="NNN",Expenses!LA$14*Leases!$F3,IF(Leases!$X3="FSG",0,IF(Leases!$X3="MG",SUMPRODUCT(Leases!$Z3:$Z7,Expenses!LA$9:LA$13)*Leases!$F3,MAX((Expenses!LA$9-Leases!$AB3/12)*Leases!$AA3*Leases!$F3,0)+MAX((Expenses!LA$10-Leases!$AB4/12)*Leases!$AA4*Leases!$F3,0)+MAX((Expenses!LA$11-Leases!$AB5/12)*Leases!$AA5*Leases!$F3,0)+MAX((Expenses!LA$12-Leases!$AB6/12)*Leases!$AA6*Leases!$F3,0)+MAX((Expenses!LA$13-Leases!$AB7/12)*Leases!$AA7*Leases!$F3,0)))))</f>
        <v>0</v>
      </c>
      <c r="LD174" s="94">
        <f>IF(OR(LD$165&lt;=EOMONTH($E3,$R3*(1-$O3)),LD$165&gt;EOMONTH($E3,$P3*12*(1-$O3)+$Q3*12*$O3+$R3*(1-$O3))),0,IF($X3="NNN",Expenses!LB$14*Leases!$F3,IF(Leases!$X3="FSG",0,IF(Leases!$X3="MG",SUMPRODUCT(Leases!$Z3:$Z7,Expenses!LB$9:LB$13)*Leases!$F3,MAX((Expenses!LB$9-Leases!$AB3/12)*Leases!$AA3*Leases!$F3,0)+MAX((Expenses!LB$10-Leases!$AB4/12)*Leases!$AA4*Leases!$F3,0)+MAX((Expenses!LB$11-Leases!$AB5/12)*Leases!$AA5*Leases!$F3,0)+MAX((Expenses!LB$12-Leases!$AB6/12)*Leases!$AA6*Leases!$F3,0)+MAX((Expenses!LB$13-Leases!$AB7/12)*Leases!$AA7*Leases!$F3,0)))))</f>
        <v>0</v>
      </c>
      <c r="LE174" s="94">
        <f>IF(OR(LE$165&lt;=EOMONTH($E3,$R3*(1-$O3)),LE$165&gt;EOMONTH($E3,$P3*12*(1-$O3)+$Q3*12*$O3+$R3*(1-$O3))),0,IF($X3="NNN",Expenses!LC$14*Leases!$F3,IF(Leases!$X3="FSG",0,IF(Leases!$X3="MG",SUMPRODUCT(Leases!$Z3:$Z7,Expenses!LC$9:LC$13)*Leases!$F3,MAX((Expenses!LC$9-Leases!$AB3/12)*Leases!$AA3*Leases!$F3,0)+MAX((Expenses!LC$10-Leases!$AB4/12)*Leases!$AA4*Leases!$F3,0)+MAX((Expenses!LC$11-Leases!$AB5/12)*Leases!$AA5*Leases!$F3,0)+MAX((Expenses!LC$12-Leases!$AB6/12)*Leases!$AA6*Leases!$F3,0)+MAX((Expenses!LC$13-Leases!$AB7/12)*Leases!$AA7*Leases!$F3,0)))))</f>
        <v>0</v>
      </c>
      <c r="LF174" s="94">
        <f>IF(OR(LF$165&lt;=EOMONTH($E3,$R3*(1-$O3)),LF$165&gt;EOMONTH($E3,$P3*12*(1-$O3)+$Q3*12*$O3+$R3*(1-$O3))),0,IF($X3="NNN",Expenses!LD$14*Leases!$F3,IF(Leases!$X3="FSG",0,IF(Leases!$X3="MG",SUMPRODUCT(Leases!$Z3:$Z7,Expenses!LD$9:LD$13)*Leases!$F3,MAX((Expenses!LD$9-Leases!$AB3/12)*Leases!$AA3*Leases!$F3,0)+MAX((Expenses!LD$10-Leases!$AB4/12)*Leases!$AA4*Leases!$F3,0)+MAX((Expenses!LD$11-Leases!$AB5/12)*Leases!$AA5*Leases!$F3,0)+MAX((Expenses!LD$12-Leases!$AB6/12)*Leases!$AA6*Leases!$F3,0)+MAX((Expenses!LD$13-Leases!$AB7/12)*Leases!$AA7*Leases!$F3,0)))))</f>
        <v>0</v>
      </c>
      <c r="LG174" s="94">
        <f>IF(OR(LG$165&lt;=EOMONTH($E3,$R3*(1-$O3)),LG$165&gt;EOMONTH($E3,$P3*12*(1-$O3)+$Q3*12*$O3+$R3*(1-$O3))),0,IF($X3="NNN",Expenses!LE$14*Leases!$F3,IF(Leases!$X3="FSG",0,IF(Leases!$X3="MG",SUMPRODUCT(Leases!$Z3:$Z7,Expenses!LE$9:LE$13)*Leases!$F3,MAX((Expenses!LE$9-Leases!$AB3/12)*Leases!$AA3*Leases!$F3,0)+MAX((Expenses!LE$10-Leases!$AB4/12)*Leases!$AA4*Leases!$F3,0)+MAX((Expenses!LE$11-Leases!$AB5/12)*Leases!$AA5*Leases!$F3,0)+MAX((Expenses!LE$12-Leases!$AB6/12)*Leases!$AA6*Leases!$F3,0)+MAX((Expenses!LE$13-Leases!$AB7/12)*Leases!$AA7*Leases!$F3,0)))))</f>
        <v>0</v>
      </c>
      <c r="LH174" s="94">
        <f>IF(OR(LH$165&lt;=EOMONTH($E3,$R3*(1-$O3)),LH$165&gt;EOMONTH($E3,$P3*12*(1-$O3)+$Q3*12*$O3+$R3*(1-$O3))),0,IF($X3="NNN",Expenses!LF$14*Leases!$F3,IF(Leases!$X3="FSG",0,IF(Leases!$X3="MG",SUMPRODUCT(Leases!$Z3:$Z7,Expenses!LF$9:LF$13)*Leases!$F3,MAX((Expenses!LF$9-Leases!$AB3/12)*Leases!$AA3*Leases!$F3,0)+MAX((Expenses!LF$10-Leases!$AB4/12)*Leases!$AA4*Leases!$F3,0)+MAX((Expenses!LF$11-Leases!$AB5/12)*Leases!$AA5*Leases!$F3,0)+MAX((Expenses!LF$12-Leases!$AB6/12)*Leases!$AA6*Leases!$F3,0)+MAX((Expenses!LF$13-Leases!$AB7/12)*Leases!$AA7*Leases!$F3,0)))))</f>
        <v>0</v>
      </c>
      <c r="LI174" s="94">
        <f>IF(OR(LI$165&lt;=EOMONTH($E3,$R3*(1-$O3)),LI$165&gt;EOMONTH($E3,$P3*12*(1-$O3)+$Q3*12*$O3+$R3*(1-$O3))),0,IF($X3="NNN",Expenses!LG$14*Leases!$F3,IF(Leases!$X3="FSG",0,IF(Leases!$X3="MG",SUMPRODUCT(Leases!$Z3:$Z7,Expenses!LG$9:LG$13)*Leases!$F3,MAX((Expenses!LG$9-Leases!$AB3/12)*Leases!$AA3*Leases!$F3,0)+MAX((Expenses!LG$10-Leases!$AB4/12)*Leases!$AA4*Leases!$F3,0)+MAX((Expenses!LG$11-Leases!$AB5/12)*Leases!$AA5*Leases!$F3,0)+MAX((Expenses!LG$12-Leases!$AB6/12)*Leases!$AA6*Leases!$F3,0)+MAX((Expenses!LG$13-Leases!$AB7/12)*Leases!$AA7*Leases!$F3,0)))))</f>
        <v>0</v>
      </c>
      <c r="LJ174" s="94">
        <f>IF(OR(LJ$165&lt;=EOMONTH($E3,$R3*(1-$O3)),LJ$165&gt;EOMONTH($E3,$P3*12*(1-$O3)+$Q3*12*$O3+$R3*(1-$O3))),0,IF($X3="NNN",Expenses!LH$14*Leases!$F3,IF(Leases!$X3="FSG",0,IF(Leases!$X3="MG",SUMPRODUCT(Leases!$Z3:$Z7,Expenses!LH$9:LH$13)*Leases!$F3,MAX((Expenses!LH$9-Leases!$AB3/12)*Leases!$AA3*Leases!$F3,0)+MAX((Expenses!LH$10-Leases!$AB4/12)*Leases!$AA4*Leases!$F3,0)+MAX((Expenses!LH$11-Leases!$AB5/12)*Leases!$AA5*Leases!$F3,0)+MAX((Expenses!LH$12-Leases!$AB6/12)*Leases!$AA6*Leases!$F3,0)+MAX((Expenses!LH$13-Leases!$AB7/12)*Leases!$AA7*Leases!$F3,0)))))</f>
        <v>0</v>
      </c>
      <c r="LK174" s="94">
        <f>IF(OR(LK$165&lt;=EOMONTH($E3,$R3*(1-$O3)),LK$165&gt;EOMONTH($E3,$P3*12*(1-$O3)+$Q3*12*$O3+$R3*(1-$O3))),0,IF($X3="NNN",Expenses!LI$14*Leases!$F3,IF(Leases!$X3="FSG",0,IF(Leases!$X3="MG",SUMPRODUCT(Leases!$Z3:$Z7,Expenses!LI$9:LI$13)*Leases!$F3,MAX((Expenses!LI$9-Leases!$AB3/12)*Leases!$AA3*Leases!$F3,0)+MAX((Expenses!LI$10-Leases!$AB4/12)*Leases!$AA4*Leases!$F3,0)+MAX((Expenses!LI$11-Leases!$AB5/12)*Leases!$AA5*Leases!$F3,0)+MAX((Expenses!LI$12-Leases!$AB6/12)*Leases!$AA6*Leases!$F3,0)+MAX((Expenses!LI$13-Leases!$AB7/12)*Leases!$AA7*Leases!$F3,0)))))</f>
        <v>0</v>
      </c>
      <c r="LL174" s="94">
        <f>IF(OR(LL$165&lt;=EOMONTH($E3,$R3*(1-$O3)),LL$165&gt;EOMONTH($E3,$P3*12*(1-$O3)+$Q3*12*$O3+$R3*(1-$O3))),0,IF($X3="NNN",Expenses!LJ$14*Leases!$F3,IF(Leases!$X3="FSG",0,IF(Leases!$X3="MG",SUMPRODUCT(Leases!$Z3:$Z7,Expenses!LJ$9:LJ$13)*Leases!$F3,MAX((Expenses!LJ$9-Leases!$AB3/12)*Leases!$AA3*Leases!$F3,0)+MAX((Expenses!LJ$10-Leases!$AB4/12)*Leases!$AA4*Leases!$F3,0)+MAX((Expenses!LJ$11-Leases!$AB5/12)*Leases!$AA5*Leases!$F3,0)+MAX((Expenses!LJ$12-Leases!$AB6/12)*Leases!$AA6*Leases!$F3,0)+MAX((Expenses!LJ$13-Leases!$AB7/12)*Leases!$AA7*Leases!$F3,0)))))</f>
        <v>0</v>
      </c>
      <c r="LM174" s="94">
        <f>IF(OR(LM$165&lt;=EOMONTH($E3,$R3*(1-$O3)),LM$165&gt;EOMONTH($E3,$P3*12*(1-$O3)+$Q3*12*$O3+$R3*(1-$O3))),0,IF($X3="NNN",Expenses!LK$14*Leases!$F3,IF(Leases!$X3="FSG",0,IF(Leases!$X3="MG",SUMPRODUCT(Leases!$Z3:$Z7,Expenses!LK$9:LK$13)*Leases!$F3,MAX((Expenses!LK$9-Leases!$AB3/12)*Leases!$AA3*Leases!$F3,0)+MAX((Expenses!LK$10-Leases!$AB4/12)*Leases!$AA4*Leases!$F3,0)+MAX((Expenses!LK$11-Leases!$AB5/12)*Leases!$AA5*Leases!$F3,0)+MAX((Expenses!LK$12-Leases!$AB6/12)*Leases!$AA6*Leases!$F3,0)+MAX((Expenses!LK$13-Leases!$AB7/12)*Leases!$AA7*Leases!$F3,0)))))</f>
        <v>0</v>
      </c>
      <c r="LN174" s="94">
        <f>IF(OR(LN$165&lt;=EOMONTH($E3,$R3*(1-$O3)),LN$165&gt;EOMONTH($E3,$P3*12*(1-$O3)+$Q3*12*$O3+$R3*(1-$O3))),0,IF($X3="NNN",Expenses!LL$14*Leases!$F3,IF(Leases!$X3="FSG",0,IF(Leases!$X3="MG",SUMPRODUCT(Leases!$Z3:$Z7,Expenses!LL$9:LL$13)*Leases!$F3,MAX((Expenses!LL$9-Leases!$AB3/12)*Leases!$AA3*Leases!$F3,0)+MAX((Expenses!LL$10-Leases!$AB4/12)*Leases!$AA4*Leases!$F3,0)+MAX((Expenses!LL$11-Leases!$AB5/12)*Leases!$AA5*Leases!$F3,0)+MAX((Expenses!LL$12-Leases!$AB6/12)*Leases!$AA6*Leases!$F3,0)+MAX((Expenses!LL$13-Leases!$AB7/12)*Leases!$AA7*Leases!$F3,0)))))</f>
        <v>0</v>
      </c>
      <c r="LO174" s="94">
        <f>IF(OR(LO$165&lt;=EOMONTH($E3,$R3*(1-$O3)),LO$165&gt;EOMONTH($E3,$P3*12*(1-$O3)+$Q3*12*$O3+$R3*(1-$O3))),0,IF($X3="NNN",Expenses!LM$14*Leases!$F3,IF(Leases!$X3="FSG",0,IF(Leases!$X3="MG",SUMPRODUCT(Leases!$Z3:$Z7,Expenses!LM$9:LM$13)*Leases!$F3,MAX((Expenses!LM$9-Leases!$AB3/12)*Leases!$AA3*Leases!$F3,0)+MAX((Expenses!LM$10-Leases!$AB4/12)*Leases!$AA4*Leases!$F3,0)+MAX((Expenses!LM$11-Leases!$AB5/12)*Leases!$AA5*Leases!$F3,0)+MAX((Expenses!LM$12-Leases!$AB6/12)*Leases!$AA6*Leases!$F3,0)+MAX((Expenses!LM$13-Leases!$AB7/12)*Leases!$AA7*Leases!$F3,0)))))</f>
        <v>0</v>
      </c>
      <c r="LP174" s="94">
        <f>IF(OR(LP$165&lt;=EOMONTH($E3,$R3*(1-$O3)),LP$165&gt;EOMONTH($E3,$P3*12*(1-$O3)+$Q3*12*$O3+$R3*(1-$O3))),0,IF($X3="NNN",Expenses!LN$14*Leases!$F3,IF(Leases!$X3="FSG",0,IF(Leases!$X3="MG",SUMPRODUCT(Leases!$Z3:$Z7,Expenses!LN$9:LN$13)*Leases!$F3,MAX((Expenses!LN$9-Leases!$AB3/12)*Leases!$AA3*Leases!$F3,0)+MAX((Expenses!LN$10-Leases!$AB4/12)*Leases!$AA4*Leases!$F3,0)+MAX((Expenses!LN$11-Leases!$AB5/12)*Leases!$AA5*Leases!$F3,0)+MAX((Expenses!LN$12-Leases!$AB6/12)*Leases!$AA6*Leases!$F3,0)+MAX((Expenses!LN$13-Leases!$AB7/12)*Leases!$AA7*Leases!$F3,0)))))</f>
        <v>0</v>
      </c>
      <c r="LQ174" s="94">
        <f>IF(OR(LQ$165&lt;=EOMONTH($E3,$R3*(1-$O3)),LQ$165&gt;EOMONTH($E3,$P3*12*(1-$O3)+$Q3*12*$O3+$R3*(1-$O3))),0,IF($X3="NNN",Expenses!LO$14*Leases!$F3,IF(Leases!$X3="FSG",0,IF(Leases!$X3="MG",SUMPRODUCT(Leases!$Z3:$Z7,Expenses!LO$9:LO$13)*Leases!$F3,MAX((Expenses!LO$9-Leases!$AB3/12)*Leases!$AA3*Leases!$F3,0)+MAX((Expenses!LO$10-Leases!$AB4/12)*Leases!$AA4*Leases!$F3,0)+MAX((Expenses!LO$11-Leases!$AB5/12)*Leases!$AA5*Leases!$F3,0)+MAX((Expenses!LO$12-Leases!$AB6/12)*Leases!$AA6*Leases!$F3,0)+MAX((Expenses!LO$13-Leases!$AB7/12)*Leases!$AA7*Leases!$F3,0)))))</f>
        <v>0</v>
      </c>
      <c r="LR174" s="94">
        <f>IF(OR(LR$165&lt;=EOMONTH($E3,$R3*(1-$O3)),LR$165&gt;EOMONTH($E3,$P3*12*(1-$O3)+$Q3*12*$O3+$R3*(1-$O3))),0,IF($X3="NNN",Expenses!LP$14*Leases!$F3,IF(Leases!$X3="FSG",0,IF(Leases!$X3="MG",SUMPRODUCT(Leases!$Z3:$Z7,Expenses!LP$9:LP$13)*Leases!$F3,MAX((Expenses!LP$9-Leases!$AB3/12)*Leases!$AA3*Leases!$F3,0)+MAX((Expenses!LP$10-Leases!$AB4/12)*Leases!$AA4*Leases!$F3,0)+MAX((Expenses!LP$11-Leases!$AB5/12)*Leases!$AA5*Leases!$F3,0)+MAX((Expenses!LP$12-Leases!$AB6/12)*Leases!$AA6*Leases!$F3,0)+MAX((Expenses!LP$13-Leases!$AB7/12)*Leases!$AA7*Leases!$F3,0)))))</f>
        <v>0</v>
      </c>
      <c r="LS174" s="94">
        <f>IF(OR(LS$165&lt;=EOMONTH($E3,$R3*(1-$O3)),LS$165&gt;EOMONTH($E3,$P3*12*(1-$O3)+$Q3*12*$O3+$R3*(1-$O3))),0,IF($X3="NNN",Expenses!LQ$14*Leases!$F3,IF(Leases!$X3="FSG",0,IF(Leases!$X3="MG",SUMPRODUCT(Leases!$Z3:$Z7,Expenses!LQ$9:LQ$13)*Leases!$F3,MAX((Expenses!LQ$9-Leases!$AB3/12)*Leases!$AA3*Leases!$F3,0)+MAX((Expenses!LQ$10-Leases!$AB4/12)*Leases!$AA4*Leases!$F3,0)+MAX((Expenses!LQ$11-Leases!$AB5/12)*Leases!$AA5*Leases!$F3,0)+MAX((Expenses!LQ$12-Leases!$AB6/12)*Leases!$AA6*Leases!$F3,0)+MAX((Expenses!LQ$13-Leases!$AB7/12)*Leases!$AA7*Leases!$F3,0)))))</f>
        <v>0</v>
      </c>
      <c r="LT174" s="94">
        <f>IF(OR(LT$165&lt;=EOMONTH($E3,$R3*(1-$O3)),LT$165&gt;EOMONTH($E3,$P3*12*(1-$O3)+$Q3*12*$O3+$R3*(1-$O3))),0,IF($X3="NNN",Expenses!LR$14*Leases!$F3,IF(Leases!$X3="FSG",0,IF(Leases!$X3="MG",SUMPRODUCT(Leases!$Z3:$Z7,Expenses!LR$9:LR$13)*Leases!$F3,MAX((Expenses!LR$9-Leases!$AB3/12)*Leases!$AA3*Leases!$F3,0)+MAX((Expenses!LR$10-Leases!$AB4/12)*Leases!$AA4*Leases!$F3,0)+MAX((Expenses!LR$11-Leases!$AB5/12)*Leases!$AA5*Leases!$F3,0)+MAX((Expenses!LR$12-Leases!$AB6/12)*Leases!$AA6*Leases!$F3,0)+MAX((Expenses!LR$13-Leases!$AB7/12)*Leases!$AA7*Leases!$F3,0)))))</f>
        <v>0</v>
      </c>
      <c r="LU174" s="94">
        <f>IF(OR(LU$165&lt;=EOMONTH($E3,$R3*(1-$O3)),LU$165&gt;EOMONTH($E3,$P3*12*(1-$O3)+$Q3*12*$O3+$R3*(1-$O3))),0,IF($X3="NNN",Expenses!LS$14*Leases!$F3,IF(Leases!$X3="FSG",0,IF(Leases!$X3="MG",SUMPRODUCT(Leases!$Z3:$Z7,Expenses!LS$9:LS$13)*Leases!$F3,MAX((Expenses!LS$9-Leases!$AB3/12)*Leases!$AA3*Leases!$F3,0)+MAX((Expenses!LS$10-Leases!$AB4/12)*Leases!$AA4*Leases!$F3,0)+MAX((Expenses!LS$11-Leases!$AB5/12)*Leases!$AA5*Leases!$F3,0)+MAX((Expenses!LS$12-Leases!$AB6/12)*Leases!$AA6*Leases!$F3,0)+MAX((Expenses!LS$13-Leases!$AB7/12)*Leases!$AA7*Leases!$F3,0)))))</f>
        <v>0</v>
      </c>
      <c r="LV174" s="94">
        <f>IF(OR(LV$165&lt;=EOMONTH($E3,$R3*(1-$O3)),LV$165&gt;EOMONTH($E3,$P3*12*(1-$O3)+$Q3*12*$O3+$R3*(1-$O3))),0,IF($X3="NNN",Expenses!LT$14*Leases!$F3,IF(Leases!$X3="FSG",0,IF(Leases!$X3="MG",SUMPRODUCT(Leases!$Z3:$Z7,Expenses!LT$9:LT$13)*Leases!$F3,MAX((Expenses!LT$9-Leases!$AB3/12)*Leases!$AA3*Leases!$F3,0)+MAX((Expenses!LT$10-Leases!$AB4/12)*Leases!$AA4*Leases!$F3,0)+MAX((Expenses!LT$11-Leases!$AB5/12)*Leases!$AA5*Leases!$F3,0)+MAX((Expenses!LT$12-Leases!$AB6/12)*Leases!$AA6*Leases!$F3,0)+MAX((Expenses!LT$13-Leases!$AB7/12)*Leases!$AA7*Leases!$F3,0)))))</f>
        <v>0</v>
      </c>
      <c r="LW174" s="94">
        <f>IF(OR(LW$165&lt;=EOMONTH($E3,$R3*(1-$O3)),LW$165&gt;EOMONTH($E3,$P3*12*(1-$O3)+$Q3*12*$O3+$R3*(1-$O3))),0,IF($X3="NNN",Expenses!LU$14*Leases!$F3,IF(Leases!$X3="FSG",0,IF(Leases!$X3="MG",SUMPRODUCT(Leases!$Z3:$Z7,Expenses!LU$9:LU$13)*Leases!$F3,MAX((Expenses!LU$9-Leases!$AB3/12)*Leases!$AA3*Leases!$F3,0)+MAX((Expenses!LU$10-Leases!$AB4/12)*Leases!$AA4*Leases!$F3,0)+MAX((Expenses!LU$11-Leases!$AB5/12)*Leases!$AA5*Leases!$F3,0)+MAX((Expenses!LU$12-Leases!$AB6/12)*Leases!$AA6*Leases!$F3,0)+MAX((Expenses!LU$13-Leases!$AB7/12)*Leases!$AA7*Leases!$F3,0)))))</f>
        <v>0</v>
      </c>
      <c r="LX174" s="94">
        <f>IF(OR(LX$165&lt;=EOMONTH($E3,$R3*(1-$O3)),LX$165&gt;EOMONTH($E3,$P3*12*(1-$O3)+$Q3*12*$O3+$R3*(1-$O3))),0,IF($X3="NNN",Expenses!LV$14*Leases!$F3,IF(Leases!$X3="FSG",0,IF(Leases!$X3="MG",SUMPRODUCT(Leases!$Z3:$Z7,Expenses!LV$9:LV$13)*Leases!$F3,MAX((Expenses!LV$9-Leases!$AB3/12)*Leases!$AA3*Leases!$F3,0)+MAX((Expenses!LV$10-Leases!$AB4/12)*Leases!$AA4*Leases!$F3,0)+MAX((Expenses!LV$11-Leases!$AB5/12)*Leases!$AA5*Leases!$F3,0)+MAX((Expenses!LV$12-Leases!$AB6/12)*Leases!$AA6*Leases!$F3,0)+MAX((Expenses!LV$13-Leases!$AB7/12)*Leases!$AA7*Leases!$F3,0)))))</f>
        <v>0</v>
      </c>
      <c r="LY174" s="94">
        <f>IF(OR(LY$165&lt;=EOMONTH($E3,$R3*(1-$O3)),LY$165&gt;EOMONTH($E3,$P3*12*(1-$O3)+$Q3*12*$O3+$R3*(1-$O3))),0,IF($X3="NNN",Expenses!LW$14*Leases!$F3,IF(Leases!$X3="FSG",0,IF(Leases!$X3="MG",SUMPRODUCT(Leases!$Z3:$Z7,Expenses!LW$9:LW$13)*Leases!$F3,MAX((Expenses!LW$9-Leases!$AB3/12)*Leases!$AA3*Leases!$F3,0)+MAX((Expenses!LW$10-Leases!$AB4/12)*Leases!$AA4*Leases!$F3,0)+MAX((Expenses!LW$11-Leases!$AB5/12)*Leases!$AA5*Leases!$F3,0)+MAX((Expenses!LW$12-Leases!$AB6/12)*Leases!$AA6*Leases!$F3,0)+MAX((Expenses!LW$13-Leases!$AB7/12)*Leases!$AA7*Leases!$F3,0)))))</f>
        <v>0</v>
      </c>
      <c r="LZ174" s="94">
        <f>IF(OR(LZ$165&lt;=EOMONTH($E3,$R3*(1-$O3)),LZ$165&gt;EOMONTH($E3,$P3*12*(1-$O3)+$Q3*12*$O3+$R3*(1-$O3))),0,IF($X3="NNN",Expenses!LX$14*Leases!$F3,IF(Leases!$X3="FSG",0,IF(Leases!$X3="MG",SUMPRODUCT(Leases!$Z3:$Z7,Expenses!LX$9:LX$13)*Leases!$F3,MAX((Expenses!LX$9-Leases!$AB3/12)*Leases!$AA3*Leases!$F3,0)+MAX((Expenses!LX$10-Leases!$AB4/12)*Leases!$AA4*Leases!$F3,0)+MAX((Expenses!LX$11-Leases!$AB5/12)*Leases!$AA5*Leases!$F3,0)+MAX((Expenses!LX$12-Leases!$AB6/12)*Leases!$AA6*Leases!$F3,0)+MAX((Expenses!LX$13-Leases!$AB7/12)*Leases!$AA7*Leases!$F3,0)))))</f>
        <v>0</v>
      </c>
      <c r="MA174" s="94">
        <f>IF(OR(MA$165&lt;=EOMONTH($E3,$R3*(1-$O3)),MA$165&gt;EOMONTH($E3,$P3*12*(1-$O3)+$Q3*12*$O3+$R3*(1-$O3))),0,IF($X3="NNN",Expenses!LY$14*Leases!$F3,IF(Leases!$X3="FSG",0,IF(Leases!$X3="MG",SUMPRODUCT(Leases!$Z3:$Z7,Expenses!LY$9:LY$13)*Leases!$F3,MAX((Expenses!LY$9-Leases!$AB3/12)*Leases!$AA3*Leases!$F3,0)+MAX((Expenses!LY$10-Leases!$AB4/12)*Leases!$AA4*Leases!$F3,0)+MAX((Expenses!LY$11-Leases!$AB5/12)*Leases!$AA5*Leases!$F3,0)+MAX((Expenses!LY$12-Leases!$AB6/12)*Leases!$AA6*Leases!$F3,0)+MAX((Expenses!LY$13-Leases!$AB7/12)*Leases!$AA7*Leases!$F3,0)))))</f>
        <v>0</v>
      </c>
      <c r="MB174" s="94">
        <f>IF(OR(MB$165&lt;=EOMONTH($E3,$R3*(1-$O3)),MB$165&gt;EOMONTH($E3,$P3*12*(1-$O3)+$Q3*12*$O3+$R3*(1-$O3))),0,IF($X3="NNN",Expenses!LZ$14*Leases!$F3,IF(Leases!$X3="FSG",0,IF(Leases!$X3="MG",SUMPRODUCT(Leases!$Z3:$Z7,Expenses!LZ$9:LZ$13)*Leases!$F3,MAX((Expenses!LZ$9-Leases!$AB3/12)*Leases!$AA3*Leases!$F3,0)+MAX((Expenses!LZ$10-Leases!$AB4/12)*Leases!$AA4*Leases!$F3,0)+MAX((Expenses!LZ$11-Leases!$AB5/12)*Leases!$AA5*Leases!$F3,0)+MAX((Expenses!LZ$12-Leases!$AB6/12)*Leases!$AA6*Leases!$F3,0)+MAX((Expenses!LZ$13-Leases!$AB7/12)*Leases!$AA7*Leases!$F3,0)))))</f>
        <v>0</v>
      </c>
      <c r="MC174" s="94">
        <f>IF(OR(MC$165&lt;=EOMONTH($E3,$R3*(1-$O3)),MC$165&gt;EOMONTH($E3,$P3*12*(1-$O3)+$Q3*12*$O3+$R3*(1-$O3))),0,IF($X3="NNN",Expenses!MA$14*Leases!$F3,IF(Leases!$X3="FSG",0,IF(Leases!$X3="MG",SUMPRODUCT(Leases!$Z3:$Z7,Expenses!MA$9:MA$13)*Leases!$F3,MAX((Expenses!MA$9-Leases!$AB3/12)*Leases!$AA3*Leases!$F3,0)+MAX((Expenses!MA$10-Leases!$AB4/12)*Leases!$AA4*Leases!$F3,0)+MAX((Expenses!MA$11-Leases!$AB5/12)*Leases!$AA5*Leases!$F3,0)+MAX((Expenses!MA$12-Leases!$AB6/12)*Leases!$AA6*Leases!$F3,0)+MAX((Expenses!MA$13-Leases!$AB7/12)*Leases!$AA7*Leases!$F3,0)))))</f>
        <v>0</v>
      </c>
      <c r="MD174" s="94">
        <f>IF(OR(MD$165&lt;=EOMONTH($E3,$R3*(1-$O3)),MD$165&gt;EOMONTH($E3,$P3*12*(1-$O3)+$Q3*12*$O3+$R3*(1-$O3))),0,IF($X3="NNN",Expenses!MB$14*Leases!$F3,IF(Leases!$X3="FSG",0,IF(Leases!$X3="MG",SUMPRODUCT(Leases!$Z3:$Z7,Expenses!MB$9:MB$13)*Leases!$F3,MAX((Expenses!MB$9-Leases!$AB3/12)*Leases!$AA3*Leases!$F3,0)+MAX((Expenses!MB$10-Leases!$AB4/12)*Leases!$AA4*Leases!$F3,0)+MAX((Expenses!MB$11-Leases!$AB5/12)*Leases!$AA5*Leases!$F3,0)+MAX((Expenses!MB$12-Leases!$AB6/12)*Leases!$AA6*Leases!$F3,0)+MAX((Expenses!MB$13-Leases!$AB7/12)*Leases!$AA7*Leases!$F3,0)))))</f>
        <v>0</v>
      </c>
      <c r="ME174" s="94">
        <f>IF(OR(ME$165&lt;=EOMONTH($E3,$R3*(1-$O3)),ME$165&gt;EOMONTH($E3,$P3*12*(1-$O3)+$Q3*12*$O3+$R3*(1-$O3))),0,IF($X3="NNN",Expenses!MC$14*Leases!$F3,IF(Leases!$X3="FSG",0,IF(Leases!$X3="MG",SUMPRODUCT(Leases!$Z3:$Z7,Expenses!MC$9:MC$13)*Leases!$F3,MAX((Expenses!MC$9-Leases!$AB3/12)*Leases!$AA3*Leases!$F3,0)+MAX((Expenses!MC$10-Leases!$AB4/12)*Leases!$AA4*Leases!$F3,0)+MAX((Expenses!MC$11-Leases!$AB5/12)*Leases!$AA5*Leases!$F3,0)+MAX((Expenses!MC$12-Leases!$AB6/12)*Leases!$AA6*Leases!$F3,0)+MAX((Expenses!MC$13-Leases!$AB7/12)*Leases!$AA7*Leases!$F3,0)))))</f>
        <v>0</v>
      </c>
      <c r="MF174" s="94">
        <f>IF(OR(MF$165&lt;=EOMONTH($E3,$R3*(1-$O3)),MF$165&gt;EOMONTH($E3,$P3*12*(1-$O3)+$Q3*12*$O3+$R3*(1-$O3))),0,IF($X3="NNN",Expenses!MD$14*Leases!$F3,IF(Leases!$X3="FSG",0,IF(Leases!$X3="MG",SUMPRODUCT(Leases!$Z3:$Z7,Expenses!MD$9:MD$13)*Leases!$F3,MAX((Expenses!MD$9-Leases!$AB3/12)*Leases!$AA3*Leases!$F3,0)+MAX((Expenses!MD$10-Leases!$AB4/12)*Leases!$AA4*Leases!$F3,0)+MAX((Expenses!MD$11-Leases!$AB5/12)*Leases!$AA5*Leases!$F3,0)+MAX((Expenses!MD$12-Leases!$AB6/12)*Leases!$AA6*Leases!$F3,0)+MAX((Expenses!MD$13-Leases!$AB7/12)*Leases!$AA7*Leases!$F3,0)))))</f>
        <v>0</v>
      </c>
      <c r="MG174" s="94">
        <f>IF(OR(MG$165&lt;=EOMONTH($E3,$R3*(1-$O3)),MG$165&gt;EOMONTH($E3,$P3*12*(1-$O3)+$Q3*12*$O3+$R3*(1-$O3))),0,IF($X3="NNN",Expenses!ME$14*Leases!$F3,IF(Leases!$X3="FSG",0,IF(Leases!$X3="MG",SUMPRODUCT(Leases!$Z3:$Z7,Expenses!ME$9:ME$13)*Leases!$F3,MAX((Expenses!ME$9-Leases!$AB3/12)*Leases!$AA3*Leases!$F3,0)+MAX((Expenses!ME$10-Leases!$AB4/12)*Leases!$AA4*Leases!$F3,0)+MAX((Expenses!ME$11-Leases!$AB5/12)*Leases!$AA5*Leases!$F3,0)+MAX((Expenses!ME$12-Leases!$AB6/12)*Leases!$AA6*Leases!$F3,0)+MAX((Expenses!ME$13-Leases!$AB7/12)*Leases!$AA7*Leases!$F3,0)))))</f>
        <v>0</v>
      </c>
      <c r="MH174" s="94">
        <f>IF(OR(MH$165&lt;=EOMONTH($E3,$R3*(1-$O3)),MH$165&gt;EOMONTH($E3,$P3*12*(1-$O3)+$Q3*12*$O3+$R3*(1-$O3))),0,IF($X3="NNN",Expenses!MF$14*Leases!$F3,IF(Leases!$X3="FSG",0,IF(Leases!$X3="MG",SUMPRODUCT(Leases!$Z3:$Z7,Expenses!MF$9:MF$13)*Leases!$F3,MAX((Expenses!MF$9-Leases!$AB3/12)*Leases!$AA3*Leases!$F3,0)+MAX((Expenses!MF$10-Leases!$AB4/12)*Leases!$AA4*Leases!$F3,0)+MAX((Expenses!MF$11-Leases!$AB5/12)*Leases!$AA5*Leases!$F3,0)+MAX((Expenses!MF$12-Leases!$AB6/12)*Leases!$AA6*Leases!$F3,0)+MAX((Expenses!MF$13-Leases!$AB7/12)*Leases!$AA7*Leases!$F3,0)))))</f>
        <v>0</v>
      </c>
      <c r="MI174" s="94">
        <f>IF(OR(MI$165&lt;=EOMONTH($E3,$R3*(1-$O3)),MI$165&gt;EOMONTH($E3,$P3*12*(1-$O3)+$Q3*12*$O3+$R3*(1-$O3))),0,IF($X3="NNN",Expenses!MG$14*Leases!$F3,IF(Leases!$X3="FSG",0,IF(Leases!$X3="MG",SUMPRODUCT(Leases!$Z3:$Z7,Expenses!MG$9:MG$13)*Leases!$F3,MAX((Expenses!MG$9-Leases!$AB3/12)*Leases!$AA3*Leases!$F3,0)+MAX((Expenses!MG$10-Leases!$AB4/12)*Leases!$AA4*Leases!$F3,0)+MAX((Expenses!MG$11-Leases!$AB5/12)*Leases!$AA5*Leases!$F3,0)+MAX((Expenses!MG$12-Leases!$AB6/12)*Leases!$AA6*Leases!$F3,0)+MAX((Expenses!MG$13-Leases!$AB7/12)*Leases!$AA7*Leases!$F3,0)))))</f>
        <v>0</v>
      </c>
      <c r="MJ174" s="94">
        <f>IF(OR(MJ$165&lt;=EOMONTH($E3,$R3*(1-$O3)),MJ$165&gt;EOMONTH($E3,$P3*12*(1-$O3)+$Q3*12*$O3+$R3*(1-$O3))),0,IF($X3="NNN",Expenses!MH$14*Leases!$F3,IF(Leases!$X3="FSG",0,IF(Leases!$X3="MG",SUMPRODUCT(Leases!$Z3:$Z7,Expenses!MH$9:MH$13)*Leases!$F3,MAX((Expenses!MH$9-Leases!$AB3/12)*Leases!$AA3*Leases!$F3,0)+MAX((Expenses!MH$10-Leases!$AB4/12)*Leases!$AA4*Leases!$F3,0)+MAX((Expenses!MH$11-Leases!$AB5/12)*Leases!$AA5*Leases!$F3,0)+MAX((Expenses!MH$12-Leases!$AB6/12)*Leases!$AA6*Leases!$F3,0)+MAX((Expenses!MH$13-Leases!$AB7/12)*Leases!$AA7*Leases!$F3,0)))))</f>
        <v>0</v>
      </c>
      <c r="MK174" s="94">
        <f>IF(OR(MK$165&lt;=EOMONTH($E3,$R3*(1-$O3)),MK$165&gt;EOMONTH($E3,$P3*12*(1-$O3)+$Q3*12*$O3+$R3*(1-$O3))),0,IF($X3="NNN",Expenses!MI$14*Leases!$F3,IF(Leases!$X3="FSG",0,IF(Leases!$X3="MG",SUMPRODUCT(Leases!$Z3:$Z7,Expenses!MI$9:MI$13)*Leases!$F3,MAX((Expenses!MI$9-Leases!$AB3/12)*Leases!$AA3*Leases!$F3,0)+MAX((Expenses!MI$10-Leases!$AB4/12)*Leases!$AA4*Leases!$F3,0)+MAX((Expenses!MI$11-Leases!$AB5/12)*Leases!$AA5*Leases!$F3,0)+MAX((Expenses!MI$12-Leases!$AB6/12)*Leases!$AA6*Leases!$F3,0)+MAX((Expenses!MI$13-Leases!$AB7/12)*Leases!$AA7*Leases!$F3,0)))))</f>
        <v>0</v>
      </c>
      <c r="ML174" s="94">
        <f>IF(OR(ML$165&lt;=EOMONTH($E3,$R3*(1-$O3)),ML$165&gt;EOMONTH($E3,$P3*12*(1-$O3)+$Q3*12*$O3+$R3*(1-$O3))),0,IF($X3="NNN",Expenses!MJ$14*Leases!$F3,IF(Leases!$X3="FSG",0,IF(Leases!$X3="MG",SUMPRODUCT(Leases!$Z3:$Z7,Expenses!MJ$9:MJ$13)*Leases!$F3,MAX((Expenses!MJ$9-Leases!$AB3/12)*Leases!$AA3*Leases!$F3,0)+MAX((Expenses!MJ$10-Leases!$AB4/12)*Leases!$AA4*Leases!$F3,0)+MAX((Expenses!MJ$11-Leases!$AB5/12)*Leases!$AA5*Leases!$F3,0)+MAX((Expenses!MJ$12-Leases!$AB6/12)*Leases!$AA6*Leases!$F3,0)+MAX((Expenses!MJ$13-Leases!$AB7/12)*Leases!$AA7*Leases!$F3,0)))))</f>
        <v>0</v>
      </c>
      <c r="MM174" s="94">
        <f>IF(OR(MM$165&lt;=EOMONTH($E3,$R3*(1-$O3)),MM$165&gt;EOMONTH($E3,$P3*12*(1-$O3)+$Q3*12*$O3+$R3*(1-$O3))),0,IF($X3="NNN",Expenses!MK$14*Leases!$F3,IF(Leases!$X3="FSG",0,IF(Leases!$X3="MG",SUMPRODUCT(Leases!$Z3:$Z7,Expenses!MK$9:MK$13)*Leases!$F3,MAX((Expenses!MK$9-Leases!$AB3/12)*Leases!$AA3*Leases!$F3,0)+MAX((Expenses!MK$10-Leases!$AB4/12)*Leases!$AA4*Leases!$F3,0)+MAX((Expenses!MK$11-Leases!$AB5/12)*Leases!$AA5*Leases!$F3,0)+MAX((Expenses!MK$12-Leases!$AB6/12)*Leases!$AA6*Leases!$F3,0)+MAX((Expenses!MK$13-Leases!$AB7/12)*Leases!$AA7*Leases!$F3,0)))))</f>
        <v>0</v>
      </c>
      <c r="MN174" s="94">
        <f>IF(OR(MN$165&lt;=EOMONTH($E3,$R3*(1-$O3)),MN$165&gt;EOMONTH($E3,$P3*12*(1-$O3)+$Q3*12*$O3+$R3*(1-$O3))),0,IF($X3="NNN",Expenses!ML$14*Leases!$F3,IF(Leases!$X3="FSG",0,IF(Leases!$X3="MG",SUMPRODUCT(Leases!$Z3:$Z7,Expenses!ML$9:ML$13)*Leases!$F3,MAX((Expenses!ML$9-Leases!$AB3/12)*Leases!$AA3*Leases!$F3,0)+MAX((Expenses!ML$10-Leases!$AB4/12)*Leases!$AA4*Leases!$F3,0)+MAX((Expenses!ML$11-Leases!$AB5/12)*Leases!$AA5*Leases!$F3,0)+MAX((Expenses!ML$12-Leases!$AB6/12)*Leases!$AA6*Leases!$F3,0)+MAX((Expenses!ML$13-Leases!$AB7/12)*Leases!$AA7*Leases!$F3,0)))))</f>
        <v>0</v>
      </c>
      <c r="MO174" s="94">
        <f>IF(OR(MO$165&lt;=EOMONTH($E3,$R3*(1-$O3)),MO$165&gt;EOMONTH($E3,$P3*12*(1-$O3)+$Q3*12*$O3+$R3*(1-$O3))),0,IF($X3="NNN",Expenses!MM$14*Leases!$F3,IF(Leases!$X3="FSG",0,IF(Leases!$X3="MG",SUMPRODUCT(Leases!$Z3:$Z7,Expenses!MM$9:MM$13)*Leases!$F3,MAX((Expenses!MM$9-Leases!$AB3/12)*Leases!$AA3*Leases!$F3,0)+MAX((Expenses!MM$10-Leases!$AB4/12)*Leases!$AA4*Leases!$F3,0)+MAX((Expenses!MM$11-Leases!$AB5/12)*Leases!$AA5*Leases!$F3,0)+MAX((Expenses!MM$12-Leases!$AB6/12)*Leases!$AA6*Leases!$F3,0)+MAX((Expenses!MM$13-Leases!$AB7/12)*Leases!$AA7*Leases!$F3,0)))))</f>
        <v>0</v>
      </c>
      <c r="MP174" s="94">
        <f>IF(OR(MP$165&lt;=EOMONTH($E3,$R3*(1-$O3)),MP$165&gt;EOMONTH($E3,$P3*12*(1-$O3)+$Q3*12*$O3+$R3*(1-$O3))),0,IF($X3="NNN",Expenses!MN$14*Leases!$F3,IF(Leases!$X3="FSG",0,IF(Leases!$X3="MG",SUMPRODUCT(Leases!$Z3:$Z7,Expenses!MN$9:MN$13)*Leases!$F3,MAX((Expenses!MN$9-Leases!$AB3/12)*Leases!$AA3*Leases!$F3,0)+MAX((Expenses!MN$10-Leases!$AB4/12)*Leases!$AA4*Leases!$F3,0)+MAX((Expenses!MN$11-Leases!$AB5/12)*Leases!$AA5*Leases!$F3,0)+MAX((Expenses!MN$12-Leases!$AB6/12)*Leases!$AA6*Leases!$F3,0)+MAX((Expenses!MN$13-Leases!$AB7/12)*Leases!$AA7*Leases!$F3,0)))))</f>
        <v>0</v>
      </c>
      <c r="MQ174" s="94">
        <f>IF(OR(MQ$165&lt;=EOMONTH($E3,$R3*(1-$O3)),MQ$165&gt;EOMONTH($E3,$P3*12*(1-$O3)+$Q3*12*$O3+$R3*(1-$O3))),0,IF($X3="NNN",Expenses!MO$14*Leases!$F3,IF(Leases!$X3="FSG",0,IF(Leases!$X3="MG",SUMPRODUCT(Leases!$Z3:$Z7,Expenses!MO$9:MO$13)*Leases!$F3,MAX((Expenses!MO$9-Leases!$AB3/12)*Leases!$AA3*Leases!$F3,0)+MAX((Expenses!MO$10-Leases!$AB4/12)*Leases!$AA4*Leases!$F3,0)+MAX((Expenses!MO$11-Leases!$AB5/12)*Leases!$AA5*Leases!$F3,0)+MAX((Expenses!MO$12-Leases!$AB6/12)*Leases!$AA6*Leases!$F3,0)+MAX((Expenses!MO$13-Leases!$AB7/12)*Leases!$AA7*Leases!$F3,0)))))</f>
        <v>0</v>
      </c>
      <c r="MR174" s="94">
        <f>IF(OR(MR$165&lt;=EOMONTH($E3,$R3*(1-$O3)),MR$165&gt;EOMONTH($E3,$P3*12*(1-$O3)+$Q3*12*$O3+$R3*(1-$O3))),0,IF($X3="NNN",Expenses!MP$14*Leases!$F3,IF(Leases!$X3="FSG",0,IF(Leases!$X3="MG",SUMPRODUCT(Leases!$Z3:$Z7,Expenses!MP$9:MP$13)*Leases!$F3,MAX((Expenses!MP$9-Leases!$AB3/12)*Leases!$AA3*Leases!$F3,0)+MAX((Expenses!MP$10-Leases!$AB4/12)*Leases!$AA4*Leases!$F3,0)+MAX((Expenses!MP$11-Leases!$AB5/12)*Leases!$AA5*Leases!$F3,0)+MAX((Expenses!MP$12-Leases!$AB6/12)*Leases!$AA6*Leases!$F3,0)+MAX((Expenses!MP$13-Leases!$AB7/12)*Leases!$AA7*Leases!$F3,0)))))</f>
        <v>0</v>
      </c>
      <c r="MS174" s="94">
        <f>IF(OR(MS$165&lt;=EOMONTH($E3,$R3*(1-$O3)),MS$165&gt;EOMONTH($E3,$P3*12*(1-$O3)+$Q3*12*$O3+$R3*(1-$O3))),0,IF($X3="NNN",Expenses!MQ$14*Leases!$F3,IF(Leases!$X3="FSG",0,IF(Leases!$X3="MG",SUMPRODUCT(Leases!$Z3:$Z7,Expenses!MQ$9:MQ$13)*Leases!$F3,MAX((Expenses!MQ$9-Leases!$AB3/12)*Leases!$AA3*Leases!$F3,0)+MAX((Expenses!MQ$10-Leases!$AB4/12)*Leases!$AA4*Leases!$F3,0)+MAX((Expenses!MQ$11-Leases!$AB5/12)*Leases!$AA5*Leases!$F3,0)+MAX((Expenses!MQ$12-Leases!$AB6/12)*Leases!$AA6*Leases!$F3,0)+MAX((Expenses!MQ$13-Leases!$AB7/12)*Leases!$AA7*Leases!$F3,0)))))</f>
        <v>0</v>
      </c>
      <c r="MT174" s="94">
        <f>IF(OR(MT$165&lt;=EOMONTH($E3,$R3*(1-$O3)),MT$165&gt;EOMONTH($E3,$P3*12*(1-$O3)+$Q3*12*$O3+$R3*(1-$O3))),0,IF($X3="NNN",Expenses!MR$14*Leases!$F3,IF(Leases!$X3="FSG",0,IF(Leases!$X3="MG",SUMPRODUCT(Leases!$Z3:$Z7,Expenses!MR$9:MR$13)*Leases!$F3,MAX((Expenses!MR$9-Leases!$AB3/12)*Leases!$AA3*Leases!$F3,0)+MAX((Expenses!MR$10-Leases!$AB4/12)*Leases!$AA4*Leases!$F3,0)+MAX((Expenses!MR$11-Leases!$AB5/12)*Leases!$AA5*Leases!$F3,0)+MAX((Expenses!MR$12-Leases!$AB6/12)*Leases!$AA6*Leases!$F3,0)+MAX((Expenses!MR$13-Leases!$AB7/12)*Leases!$AA7*Leases!$F3,0)))))</f>
        <v>0</v>
      </c>
      <c r="MU174" s="94">
        <f>IF(OR(MU$165&lt;=EOMONTH($E3,$R3*(1-$O3)),MU$165&gt;EOMONTH($E3,$P3*12*(1-$O3)+$Q3*12*$O3+$R3*(1-$O3))),0,IF($X3="NNN",Expenses!MS$14*Leases!$F3,IF(Leases!$X3="FSG",0,IF(Leases!$X3="MG",SUMPRODUCT(Leases!$Z3:$Z7,Expenses!MS$9:MS$13)*Leases!$F3,MAX((Expenses!MS$9-Leases!$AB3/12)*Leases!$AA3*Leases!$F3,0)+MAX((Expenses!MS$10-Leases!$AB4/12)*Leases!$AA4*Leases!$F3,0)+MAX((Expenses!MS$11-Leases!$AB5/12)*Leases!$AA5*Leases!$F3,0)+MAX((Expenses!MS$12-Leases!$AB6/12)*Leases!$AA6*Leases!$F3,0)+MAX((Expenses!MS$13-Leases!$AB7/12)*Leases!$AA7*Leases!$F3,0)))))</f>
        <v>0</v>
      </c>
      <c r="MV174" s="94">
        <f>IF(OR(MV$165&lt;=EOMONTH($E3,$R3*(1-$O3)),MV$165&gt;EOMONTH($E3,$P3*12*(1-$O3)+$Q3*12*$O3+$R3*(1-$O3))),0,IF($X3="NNN",Expenses!MT$14*Leases!$F3,IF(Leases!$X3="FSG",0,IF(Leases!$X3="MG",SUMPRODUCT(Leases!$Z3:$Z7,Expenses!MT$9:MT$13)*Leases!$F3,MAX((Expenses!MT$9-Leases!$AB3/12)*Leases!$AA3*Leases!$F3,0)+MAX((Expenses!MT$10-Leases!$AB4/12)*Leases!$AA4*Leases!$F3,0)+MAX((Expenses!MT$11-Leases!$AB5/12)*Leases!$AA5*Leases!$F3,0)+MAX((Expenses!MT$12-Leases!$AB6/12)*Leases!$AA6*Leases!$F3,0)+MAX((Expenses!MT$13-Leases!$AB7/12)*Leases!$AA7*Leases!$F3,0)))))</f>
        <v>0</v>
      </c>
      <c r="MW174" s="94">
        <f>IF(OR(MW$165&lt;=EOMONTH($E3,$R3*(1-$O3)),MW$165&gt;EOMONTH($E3,$P3*12*(1-$O3)+$Q3*12*$O3+$R3*(1-$O3))),0,IF($X3="NNN",Expenses!MU$14*Leases!$F3,IF(Leases!$X3="FSG",0,IF(Leases!$X3="MG",SUMPRODUCT(Leases!$Z3:$Z7,Expenses!MU$9:MU$13)*Leases!$F3,MAX((Expenses!MU$9-Leases!$AB3/12)*Leases!$AA3*Leases!$F3,0)+MAX((Expenses!MU$10-Leases!$AB4/12)*Leases!$AA4*Leases!$F3,0)+MAX((Expenses!MU$11-Leases!$AB5/12)*Leases!$AA5*Leases!$F3,0)+MAX((Expenses!MU$12-Leases!$AB6/12)*Leases!$AA6*Leases!$F3,0)+MAX((Expenses!MU$13-Leases!$AB7/12)*Leases!$AA7*Leases!$F3,0)))))</f>
        <v>0</v>
      </c>
      <c r="MX174" s="94">
        <f>IF(OR(MX$165&lt;=EOMONTH($E3,$R3*(1-$O3)),MX$165&gt;EOMONTH($E3,$P3*12*(1-$O3)+$Q3*12*$O3+$R3*(1-$O3))),0,IF($X3="NNN",Expenses!MV$14*Leases!$F3,IF(Leases!$X3="FSG",0,IF(Leases!$X3="MG",SUMPRODUCT(Leases!$Z3:$Z7,Expenses!MV$9:MV$13)*Leases!$F3,MAX((Expenses!MV$9-Leases!$AB3/12)*Leases!$AA3*Leases!$F3,0)+MAX((Expenses!MV$10-Leases!$AB4/12)*Leases!$AA4*Leases!$F3,0)+MAX((Expenses!MV$11-Leases!$AB5/12)*Leases!$AA5*Leases!$F3,0)+MAX((Expenses!MV$12-Leases!$AB6/12)*Leases!$AA6*Leases!$F3,0)+MAX((Expenses!MV$13-Leases!$AB7/12)*Leases!$AA7*Leases!$F3,0)))))</f>
        <v>0</v>
      </c>
      <c r="MY174" s="94">
        <f>IF(OR(MY$165&lt;=EOMONTH($E3,$R3*(1-$O3)),MY$165&gt;EOMONTH($E3,$P3*12*(1-$O3)+$Q3*12*$O3+$R3*(1-$O3))),0,IF($X3="NNN",Expenses!MW$14*Leases!$F3,IF(Leases!$X3="FSG",0,IF(Leases!$X3="MG",SUMPRODUCT(Leases!$Z3:$Z7,Expenses!MW$9:MW$13)*Leases!$F3,MAX((Expenses!MW$9-Leases!$AB3/12)*Leases!$AA3*Leases!$F3,0)+MAX((Expenses!MW$10-Leases!$AB4/12)*Leases!$AA4*Leases!$F3,0)+MAX((Expenses!MW$11-Leases!$AB5/12)*Leases!$AA5*Leases!$F3,0)+MAX((Expenses!MW$12-Leases!$AB6/12)*Leases!$AA6*Leases!$F3,0)+MAX((Expenses!MW$13-Leases!$AB7/12)*Leases!$AA7*Leases!$F3,0)))))</f>
        <v>0</v>
      </c>
      <c r="MZ174" s="94">
        <f>IF(OR(MZ$165&lt;=EOMONTH($E3,$R3*(1-$O3)),MZ$165&gt;EOMONTH($E3,$P3*12*(1-$O3)+$Q3*12*$O3+$R3*(1-$O3))),0,IF($X3="NNN",Expenses!MX$14*Leases!$F3,IF(Leases!$X3="FSG",0,IF(Leases!$X3="MG",SUMPRODUCT(Leases!$Z3:$Z7,Expenses!MX$9:MX$13)*Leases!$F3,MAX((Expenses!MX$9-Leases!$AB3/12)*Leases!$AA3*Leases!$F3,0)+MAX((Expenses!MX$10-Leases!$AB4/12)*Leases!$AA4*Leases!$F3,0)+MAX((Expenses!MX$11-Leases!$AB5/12)*Leases!$AA5*Leases!$F3,0)+MAX((Expenses!MX$12-Leases!$AB6/12)*Leases!$AA6*Leases!$F3,0)+MAX((Expenses!MX$13-Leases!$AB7/12)*Leases!$AA7*Leases!$F3,0)))))</f>
        <v>0</v>
      </c>
      <c r="NA174" s="94">
        <f>IF(OR(NA$165&lt;=EOMONTH($E3,$R3*(1-$O3)),NA$165&gt;EOMONTH($E3,$P3*12*(1-$O3)+$Q3*12*$O3+$R3*(1-$O3))),0,IF($X3="NNN",Expenses!MY$14*Leases!$F3,IF(Leases!$X3="FSG",0,IF(Leases!$X3="MG",SUMPRODUCT(Leases!$Z3:$Z7,Expenses!MY$9:MY$13)*Leases!$F3,MAX((Expenses!MY$9-Leases!$AB3/12)*Leases!$AA3*Leases!$F3,0)+MAX((Expenses!MY$10-Leases!$AB4/12)*Leases!$AA4*Leases!$F3,0)+MAX((Expenses!MY$11-Leases!$AB5/12)*Leases!$AA5*Leases!$F3,0)+MAX((Expenses!MY$12-Leases!$AB6/12)*Leases!$AA6*Leases!$F3,0)+MAX((Expenses!MY$13-Leases!$AB7/12)*Leases!$AA7*Leases!$F3,0)))))</f>
        <v>0</v>
      </c>
      <c r="NB174" s="94">
        <f>IF(OR(NB$165&lt;=EOMONTH($E3,$R3*(1-$O3)),NB$165&gt;EOMONTH($E3,$P3*12*(1-$O3)+$Q3*12*$O3+$R3*(1-$O3))),0,IF($X3="NNN",Expenses!MZ$14*Leases!$F3,IF(Leases!$X3="FSG",0,IF(Leases!$X3="MG",SUMPRODUCT(Leases!$Z3:$Z7,Expenses!MZ$9:MZ$13)*Leases!$F3,MAX((Expenses!MZ$9-Leases!$AB3/12)*Leases!$AA3*Leases!$F3,0)+MAX((Expenses!MZ$10-Leases!$AB4/12)*Leases!$AA4*Leases!$F3,0)+MAX((Expenses!MZ$11-Leases!$AB5/12)*Leases!$AA5*Leases!$F3,0)+MAX((Expenses!MZ$12-Leases!$AB6/12)*Leases!$AA6*Leases!$F3,0)+MAX((Expenses!MZ$13-Leases!$AB7/12)*Leases!$AA7*Leases!$F3,0)))))</f>
        <v>0</v>
      </c>
      <c r="NC174" s="94">
        <f>IF(OR(NC$165&lt;=EOMONTH($E3,$R3*(1-$O3)),NC$165&gt;EOMONTH($E3,$P3*12*(1-$O3)+$Q3*12*$O3+$R3*(1-$O3))),0,IF($X3="NNN",Expenses!NA$14*Leases!$F3,IF(Leases!$X3="FSG",0,IF(Leases!$X3="MG",SUMPRODUCT(Leases!$Z3:$Z7,Expenses!NA$9:NA$13)*Leases!$F3,MAX((Expenses!NA$9-Leases!$AB3/12)*Leases!$AA3*Leases!$F3,0)+MAX((Expenses!NA$10-Leases!$AB4/12)*Leases!$AA4*Leases!$F3,0)+MAX((Expenses!NA$11-Leases!$AB5/12)*Leases!$AA5*Leases!$F3,0)+MAX((Expenses!NA$12-Leases!$AB6/12)*Leases!$AA6*Leases!$F3,0)+MAX((Expenses!NA$13-Leases!$AB7/12)*Leases!$AA7*Leases!$F3,0)))))</f>
        <v>0</v>
      </c>
      <c r="ND174" s="94">
        <f>IF(OR(ND$165&lt;=EOMONTH($E3,$R3*(1-$O3)),ND$165&gt;EOMONTH($E3,$P3*12*(1-$O3)+$Q3*12*$O3+$R3*(1-$O3))),0,IF($X3="NNN",Expenses!NB$14*Leases!$F3,IF(Leases!$X3="FSG",0,IF(Leases!$X3="MG",SUMPRODUCT(Leases!$Z3:$Z7,Expenses!NB$9:NB$13)*Leases!$F3,MAX((Expenses!NB$9-Leases!$AB3/12)*Leases!$AA3*Leases!$F3,0)+MAX((Expenses!NB$10-Leases!$AB4/12)*Leases!$AA4*Leases!$F3,0)+MAX((Expenses!NB$11-Leases!$AB5/12)*Leases!$AA5*Leases!$F3,0)+MAX((Expenses!NB$12-Leases!$AB6/12)*Leases!$AA6*Leases!$F3,0)+MAX((Expenses!NB$13-Leases!$AB7/12)*Leases!$AA7*Leases!$F3,0)))))</f>
        <v>0</v>
      </c>
      <c r="NE174" s="94">
        <f>IF(OR(NE$165&lt;=EOMONTH($E3,$R3*(1-$O3)),NE$165&gt;EOMONTH($E3,$P3*12*(1-$O3)+$Q3*12*$O3+$R3*(1-$O3))),0,IF($X3="NNN",Expenses!NC$14*Leases!$F3,IF(Leases!$X3="FSG",0,IF(Leases!$X3="MG",SUMPRODUCT(Leases!$Z3:$Z7,Expenses!NC$9:NC$13)*Leases!$F3,MAX((Expenses!NC$9-Leases!$AB3/12)*Leases!$AA3*Leases!$F3,0)+MAX((Expenses!NC$10-Leases!$AB4/12)*Leases!$AA4*Leases!$F3,0)+MAX((Expenses!NC$11-Leases!$AB5/12)*Leases!$AA5*Leases!$F3,0)+MAX((Expenses!NC$12-Leases!$AB6/12)*Leases!$AA6*Leases!$F3,0)+MAX((Expenses!NC$13-Leases!$AB7/12)*Leases!$AA7*Leases!$F3,0)))))</f>
        <v>0</v>
      </c>
      <c r="NF174" s="94">
        <f>IF(OR(NF$165&lt;=EOMONTH($E3,$R3*(1-$O3)),NF$165&gt;EOMONTH($E3,$P3*12*(1-$O3)+$Q3*12*$O3+$R3*(1-$O3))),0,IF($X3="NNN",Expenses!ND$14*Leases!$F3,IF(Leases!$X3="FSG",0,IF(Leases!$X3="MG",SUMPRODUCT(Leases!$Z3:$Z7,Expenses!ND$9:ND$13)*Leases!$F3,MAX((Expenses!ND$9-Leases!$AB3/12)*Leases!$AA3*Leases!$F3,0)+MAX((Expenses!ND$10-Leases!$AB4/12)*Leases!$AA4*Leases!$F3,0)+MAX((Expenses!ND$11-Leases!$AB5/12)*Leases!$AA5*Leases!$F3,0)+MAX((Expenses!ND$12-Leases!$AB6/12)*Leases!$AA6*Leases!$F3,0)+MAX((Expenses!ND$13-Leases!$AB7/12)*Leases!$AA7*Leases!$F3,0)))))</f>
        <v>0</v>
      </c>
      <c r="NG174" s="94">
        <f>IF(OR(NG$165&lt;=EOMONTH($E3,$R3*(1-$O3)),NG$165&gt;EOMONTH($E3,$P3*12*(1-$O3)+$Q3*12*$O3+$R3*(1-$O3))),0,IF($X3="NNN",Expenses!NE$14*Leases!$F3,IF(Leases!$X3="FSG",0,IF(Leases!$X3="MG",SUMPRODUCT(Leases!$Z3:$Z7,Expenses!NE$9:NE$13)*Leases!$F3,MAX((Expenses!NE$9-Leases!$AB3/12)*Leases!$AA3*Leases!$F3,0)+MAX((Expenses!NE$10-Leases!$AB4/12)*Leases!$AA4*Leases!$F3,0)+MAX((Expenses!NE$11-Leases!$AB5/12)*Leases!$AA5*Leases!$F3,0)+MAX((Expenses!NE$12-Leases!$AB6/12)*Leases!$AA6*Leases!$F3,0)+MAX((Expenses!NE$13-Leases!$AB7/12)*Leases!$AA7*Leases!$F3,0)))))</f>
        <v>0</v>
      </c>
      <c r="NH174" s="94">
        <f>IF(OR(NH$165&lt;=EOMONTH($E3,$R3*(1-$O3)),NH$165&gt;EOMONTH($E3,$P3*12*(1-$O3)+$Q3*12*$O3+$R3*(1-$O3))),0,IF($X3="NNN",Expenses!NF$14*Leases!$F3,IF(Leases!$X3="FSG",0,IF(Leases!$X3="MG",SUMPRODUCT(Leases!$Z3:$Z7,Expenses!NF$9:NF$13)*Leases!$F3,MAX((Expenses!NF$9-Leases!$AB3/12)*Leases!$AA3*Leases!$F3,0)+MAX((Expenses!NF$10-Leases!$AB4/12)*Leases!$AA4*Leases!$F3,0)+MAX((Expenses!NF$11-Leases!$AB5/12)*Leases!$AA5*Leases!$F3,0)+MAX((Expenses!NF$12-Leases!$AB6/12)*Leases!$AA6*Leases!$F3,0)+MAX((Expenses!NF$13-Leases!$AB7/12)*Leases!$AA7*Leases!$F3,0)))))</f>
        <v>0</v>
      </c>
      <c r="NI174" s="94">
        <f>IF(OR(NI$165&lt;=EOMONTH($E3,$R3*(1-$O3)),NI$165&gt;EOMONTH($E3,$P3*12*(1-$O3)+$Q3*12*$O3+$R3*(1-$O3))),0,IF($X3="NNN",Expenses!NG$14*Leases!$F3,IF(Leases!$X3="FSG",0,IF(Leases!$X3="MG",SUMPRODUCT(Leases!$Z3:$Z7,Expenses!NG$9:NG$13)*Leases!$F3,MAX((Expenses!NG$9-Leases!$AB3/12)*Leases!$AA3*Leases!$F3,0)+MAX((Expenses!NG$10-Leases!$AB4/12)*Leases!$AA4*Leases!$F3,0)+MAX((Expenses!NG$11-Leases!$AB5/12)*Leases!$AA5*Leases!$F3,0)+MAX((Expenses!NG$12-Leases!$AB6/12)*Leases!$AA6*Leases!$F3,0)+MAX((Expenses!NG$13-Leases!$AB7/12)*Leases!$AA7*Leases!$F3,0)))))</f>
        <v>0</v>
      </c>
      <c r="NJ174" s="94">
        <f>IF(OR(NJ$165&lt;=EOMONTH($E3,$R3*(1-$O3)),NJ$165&gt;EOMONTH($E3,$P3*12*(1-$O3)+$Q3*12*$O3+$R3*(1-$O3))),0,IF($X3="NNN",Expenses!NH$14*Leases!$F3,IF(Leases!$X3="FSG",0,IF(Leases!$X3="MG",SUMPRODUCT(Leases!$Z3:$Z7,Expenses!NH$9:NH$13)*Leases!$F3,MAX((Expenses!NH$9-Leases!$AB3/12)*Leases!$AA3*Leases!$F3,0)+MAX((Expenses!NH$10-Leases!$AB4/12)*Leases!$AA4*Leases!$F3,0)+MAX((Expenses!NH$11-Leases!$AB5/12)*Leases!$AA5*Leases!$F3,0)+MAX((Expenses!NH$12-Leases!$AB6/12)*Leases!$AA6*Leases!$F3,0)+MAX((Expenses!NH$13-Leases!$AB7/12)*Leases!$AA7*Leases!$F3,0)))))</f>
        <v>0</v>
      </c>
      <c r="NK174" s="97">
        <f>IF(OR(NK$165&lt;=EOMONTH($E3,$R3*(1-$O3)),NK$165&gt;EOMONTH($E3,$P3*12*(1-$O3)+$Q3*12*$O3+$R3*(1-$O3))),0,IF($X3="NNN",Expenses!NI$14*Leases!$F3,IF(Leases!$X3="FSG",0,IF(Leases!$X3="MG",SUMPRODUCT(Leases!$Z3:$Z7,Expenses!NI$9:NI$13)*Leases!$F3,MAX((Expenses!NI$9-Leases!$AB3/12)*Leases!$AA3*Leases!$F3,0)+MAX((Expenses!NI$10-Leases!$AB4/12)*Leases!$AA4*Leases!$F3,0)+MAX((Expenses!NI$11-Leases!$AB5/12)*Leases!$AA5*Leases!$F3,0)+MAX((Expenses!NI$12-Leases!$AB6/12)*Leases!$AA6*Leases!$F3,0)+MAX((Expenses!NI$13-Leases!$AB7/12)*Leases!$AA7*Leases!$F3,0)))))</f>
        <v>0</v>
      </c>
    </row>
    <row r="175" spans="1:375" x14ac:dyDescent="0.25">
      <c r="A175" s="98">
        <f ca="1">SUMIF($D$163:$NK$163,"&lt;="&amp;Summary!$B$3,Leases!D175:NK175)</f>
        <v>539778.71060381795</v>
      </c>
      <c r="B175" s="41"/>
      <c r="C175" s="99" t="s">
        <v>96</v>
      </c>
      <c r="D175" s="100">
        <f ca="1">SUM(D168:D174)</f>
        <v>4072.2592429012802</v>
      </c>
      <c r="E175" s="100">
        <f t="shared" ref="E175:BP175" ca="1" si="72">SUM(E168:E174)</f>
        <v>4072.8948794405337</v>
      </c>
      <c r="F175" s="100">
        <f t="shared" ca="1" si="72"/>
        <v>4158.3275580156351</v>
      </c>
      <c r="G175" s="100">
        <f t="shared" ca="1" si="72"/>
        <v>4158.9663337235052</v>
      </c>
      <c r="H175" s="100">
        <f t="shared" ca="1" si="72"/>
        <v>4159.6066848245955</v>
      </c>
      <c r="I175" s="100">
        <f t="shared" ca="1" si="72"/>
        <v>4160.2486152042493</v>
      </c>
      <c r="J175" s="100">
        <f t="shared" ca="1" si="72"/>
        <v>4160.8921287573939</v>
      </c>
      <c r="K175" s="100">
        <f t="shared" ca="1" si="72"/>
        <v>4161.5372293885639</v>
      </c>
      <c r="L175" s="100">
        <f t="shared" ca="1" si="72"/>
        <v>4162.1839210119197</v>
      </c>
      <c r="M175" s="100">
        <f t="shared" ca="1" si="72"/>
        <v>4165.0633619713399</v>
      </c>
      <c r="N175" s="100">
        <f t="shared" ca="1" si="72"/>
        <v>4165.7132473601941</v>
      </c>
      <c r="O175" s="100">
        <f t="shared" ca="1" si="72"/>
        <v>4166.3647355417388</v>
      </c>
      <c r="P175" s="100">
        <f t="shared" ca="1" si="72"/>
        <v>4194.4270201883191</v>
      </c>
      <c r="Q175" s="100">
        <f t="shared" ca="1" si="72"/>
        <v>4195.0817258237503</v>
      </c>
      <c r="R175" s="100">
        <f t="shared" ca="1" si="72"/>
        <v>4283.0773847561049</v>
      </c>
      <c r="S175" s="100">
        <f t="shared" ca="1" si="72"/>
        <v>4283.7353237352108</v>
      </c>
      <c r="T175" s="100">
        <f t="shared" ca="1" si="72"/>
        <v>4284.3948853693337</v>
      </c>
      <c r="U175" s="100">
        <f t="shared" ca="1" si="72"/>
        <v>4285.0560736603775</v>
      </c>
      <c r="V175" s="100">
        <f t="shared" ca="1" si="72"/>
        <v>4285.718892620117</v>
      </c>
      <c r="W175" s="100">
        <f t="shared" ca="1" si="72"/>
        <v>4286.3833462702214</v>
      </c>
      <c r="X175" s="100">
        <f t="shared" ca="1" si="72"/>
        <v>4287.0494386422779</v>
      </c>
      <c r="Y175" s="100">
        <f t="shared" ca="1" si="72"/>
        <v>4180.5533298093196</v>
      </c>
      <c r="Z175" s="100">
        <f t="shared" ca="1" si="72"/>
        <v>4181.2058931178672</v>
      </c>
      <c r="AA175" s="100">
        <f t="shared" ca="1" si="72"/>
        <v>4181.8600658235764</v>
      </c>
      <c r="AB175" s="100">
        <f t="shared" ca="1" si="72"/>
        <v>4210.0379840048809</v>
      </c>
      <c r="AC175" s="100">
        <f t="shared" ca="1" si="72"/>
        <v>4242.0331201237195</v>
      </c>
      <c r="AD175" s="100">
        <f t="shared" ca="1" si="72"/>
        <v>4332.6686488240448</v>
      </c>
      <c r="AE175" s="100">
        <f t="shared" ca="1" si="72"/>
        <v>4333.346325972524</v>
      </c>
      <c r="AF175" s="100">
        <f t="shared" ca="1" si="72"/>
        <v>4334.02567445567</v>
      </c>
      <c r="AG175" s="100">
        <f t="shared" ca="1" si="72"/>
        <v>4334.7066983954446</v>
      </c>
      <c r="AH175" s="100">
        <f t="shared" ca="1" si="72"/>
        <v>4410.809913092362</v>
      </c>
      <c r="AI175" s="100">
        <f t="shared" ca="1" si="72"/>
        <v>4411.4943003519693</v>
      </c>
      <c r="AJ175" s="100">
        <f t="shared" ca="1" si="72"/>
        <v>4412.1803754951879</v>
      </c>
      <c r="AK175" s="100">
        <f t="shared" ca="1" si="72"/>
        <v>4412.8681426847943</v>
      </c>
      <c r="AL175" s="100">
        <f t="shared" ca="1" si="72"/>
        <v>4413.5576060938292</v>
      </c>
      <c r="AM175" s="100">
        <f t="shared" ca="1" si="72"/>
        <v>4414.248769905631</v>
      </c>
      <c r="AN175" s="100">
        <f t="shared" ca="1" si="72"/>
        <v>4428.4361792973086</v>
      </c>
      <c r="AO175" s="100">
        <f t="shared" ca="1" si="72"/>
        <v>4434.3258637737108</v>
      </c>
      <c r="AP175" s="100">
        <f t="shared" ca="1" si="72"/>
        <v>4527.6804583350449</v>
      </c>
      <c r="AQ175" s="100">
        <f t="shared" ca="1" si="72"/>
        <v>4528.3784657979795</v>
      </c>
      <c r="AR175" s="100">
        <f t="shared" ca="1" si="72"/>
        <v>4529.078194735619</v>
      </c>
      <c r="AS175" s="100">
        <f t="shared" ca="1" si="72"/>
        <v>4529.7796493935875</v>
      </c>
      <c r="AT175" s="100">
        <f t="shared" ca="1" si="72"/>
        <v>4542.1881087541351</v>
      </c>
      <c r="AU175" s="100">
        <f t="shared" ca="1" si="72"/>
        <v>4542.8930276315314</v>
      </c>
      <c r="AV175" s="100">
        <f t="shared" ca="1" si="72"/>
        <v>4543.5996850290467</v>
      </c>
      <c r="AW175" s="100">
        <f t="shared" ca="1" si="72"/>
        <v>4544.3080852343401</v>
      </c>
      <c r="AX175" s="100">
        <f t="shared" ca="1" si="72"/>
        <v>4545.0182325456472</v>
      </c>
      <c r="AY175" s="100">
        <f t="shared" ca="1" si="72"/>
        <v>4545.7301312718018</v>
      </c>
      <c r="AZ175" s="100">
        <f t="shared" ca="1" si="72"/>
        <v>4578.6966581299785</v>
      </c>
      <c r="BA175" s="100">
        <f t="shared" ca="1" si="72"/>
        <v>4579.4120726548663</v>
      </c>
      <c r="BB175" s="100">
        <f t="shared" si="72"/>
        <v>0</v>
      </c>
      <c r="BC175" s="100">
        <f t="shared" si="72"/>
        <v>0</v>
      </c>
      <c r="BD175" s="100">
        <f t="shared" ca="1" si="72"/>
        <v>1400.3004711419048</v>
      </c>
      <c r="BE175" s="100">
        <f t="shared" ca="1" si="72"/>
        <v>1401.0229694396121</v>
      </c>
      <c r="BF175" s="100">
        <f t="shared" ca="1" si="72"/>
        <v>1401.7472496130313</v>
      </c>
      <c r="BG175" s="100">
        <f t="shared" ca="1" si="72"/>
        <v>1402.4733160567494</v>
      </c>
      <c r="BH175" s="100">
        <f t="shared" ca="1" si="72"/>
        <v>4568.0782821720013</v>
      </c>
      <c r="BI175" s="100">
        <f t="shared" ca="1" si="72"/>
        <v>4568.8079343834543</v>
      </c>
      <c r="BJ175" s="100">
        <f t="shared" ca="1" si="72"/>
        <v>4569.5393861141001</v>
      </c>
      <c r="BK175" s="100">
        <f t="shared" ca="1" si="72"/>
        <v>4570.2726418020402</v>
      </c>
      <c r="BL175" s="100">
        <f t="shared" ca="1" si="72"/>
        <v>4699.1744777358363</v>
      </c>
      <c r="BM175" s="100">
        <f t="shared" ca="1" si="72"/>
        <v>4699.9113546964709</v>
      </c>
      <c r="BN175" s="100">
        <f t="shared" ca="1" si="72"/>
        <v>4700.6500489944792</v>
      </c>
      <c r="BO175" s="100">
        <f t="shared" ca="1" si="72"/>
        <v>4701.3905651119057</v>
      </c>
      <c r="BP175" s="100">
        <f t="shared" ca="1" si="72"/>
        <v>4702.1329075418489</v>
      </c>
      <c r="BQ175" s="100">
        <f t="shared" ref="BQ175:EB175" ca="1" si="73">SUM(BQ168:BQ174)</f>
        <v>4702.8770807884866</v>
      </c>
      <c r="BR175" s="100">
        <f t="shared" ca="1" si="73"/>
        <v>4703.6230893671091</v>
      </c>
      <c r="BS175" s="100">
        <f t="shared" ca="1" si="73"/>
        <v>4704.3709378041385</v>
      </c>
      <c r="BT175" s="100">
        <f t="shared" ca="1" si="73"/>
        <v>4705.1206306371623</v>
      </c>
      <c r="BU175" s="100">
        <f t="shared" ca="1" si="73"/>
        <v>4705.8721724149582</v>
      </c>
      <c r="BV175" s="100">
        <f t="shared" ca="1" si="73"/>
        <v>4706.6255676975234</v>
      </c>
      <c r="BW175" s="100">
        <f t="shared" ca="1" si="73"/>
        <v>4707.3808210561019</v>
      </c>
      <c r="BX175" s="100">
        <f t="shared" ca="1" si="73"/>
        <v>4739.5100447540062</v>
      </c>
      <c r="BY175" s="100">
        <f t="shared" ca="1" si="73"/>
        <v>4840.9086953373653</v>
      </c>
      <c r="BZ175" s="100">
        <f t="shared" ca="1" si="73"/>
        <v>4841.6695504643139</v>
      </c>
      <c r="CA175" s="100">
        <f t="shared" ca="1" si="73"/>
        <v>4842.4322820652633</v>
      </c>
      <c r="CB175" s="100">
        <f t="shared" ca="1" si="73"/>
        <v>4843.1968947681034</v>
      </c>
      <c r="CC175" s="100">
        <f t="shared" ca="1" si="73"/>
        <v>4843.9633932121415</v>
      </c>
      <c r="CD175" s="100">
        <f t="shared" ca="1" si="73"/>
        <v>4844.7317820481221</v>
      </c>
      <c r="CE175" s="100">
        <f t="shared" ca="1" si="73"/>
        <v>4845.5020659382626</v>
      </c>
      <c r="CF175" s="100">
        <f t="shared" ca="1" si="73"/>
        <v>4846.274249556277</v>
      </c>
      <c r="CG175" s="100">
        <f t="shared" ca="1" si="73"/>
        <v>4847.0483375874073</v>
      </c>
      <c r="CH175" s="100">
        <f t="shared" ca="1" si="73"/>
        <v>4847.8243347284497</v>
      </c>
      <c r="CI175" s="100">
        <f t="shared" ca="1" si="73"/>
        <v>4848.6022456877845</v>
      </c>
      <c r="CJ175" s="100">
        <f t="shared" ca="1" si="73"/>
        <v>4985.3542034299498</v>
      </c>
      <c r="CK175" s="100">
        <f t="shared" ca="1" si="73"/>
        <v>4986.1359561974868</v>
      </c>
      <c r="CL175" s="100">
        <f t="shared" ca="1" si="73"/>
        <v>4986.9196369782439</v>
      </c>
      <c r="CM175" s="100">
        <f t="shared" ca="1" si="73"/>
        <v>4987.7052505272222</v>
      </c>
      <c r="CN175" s="100">
        <f t="shared" ca="1" si="73"/>
        <v>4988.492801611148</v>
      </c>
      <c r="CO175" s="100">
        <f t="shared" ca="1" si="73"/>
        <v>4989.2822950085065</v>
      </c>
      <c r="CP175" s="100">
        <f t="shared" ca="1" si="73"/>
        <v>4990.0737355095671</v>
      </c>
      <c r="CQ175" s="100">
        <f t="shared" ca="1" si="73"/>
        <v>4990.8671279164109</v>
      </c>
      <c r="CR175" s="100">
        <f t="shared" ca="1" si="73"/>
        <v>4991.6624770429662</v>
      </c>
      <c r="CS175" s="100">
        <f t="shared" ca="1" si="73"/>
        <v>4992.4597877150309</v>
      </c>
      <c r="CT175" s="100">
        <f t="shared" ca="1" si="73"/>
        <v>4993.2590647703046</v>
      </c>
      <c r="CU175" s="100">
        <f t="shared" ca="1" si="73"/>
        <v>4994.0603130584195</v>
      </c>
      <c r="CV175" s="100">
        <f t="shared" ca="1" si="73"/>
        <v>5134.9148295328478</v>
      </c>
      <c r="CW175" s="100">
        <f t="shared" ca="1" si="73"/>
        <v>5135.7200348834112</v>
      </c>
      <c r="CX175" s="100">
        <f t="shared" ca="1" si="73"/>
        <v>5136.5272260875909</v>
      </c>
      <c r="CY175" s="100">
        <f t="shared" ca="1" si="73"/>
        <v>5137.3364080430383</v>
      </c>
      <c r="CZ175" s="100">
        <f t="shared" ca="1" si="73"/>
        <v>5138.1475856594825</v>
      </c>
      <c r="DA175" s="100">
        <f t="shared" ca="1" si="73"/>
        <v>5138.9607638587622</v>
      </c>
      <c r="DB175" s="100">
        <f t="shared" ca="1" si="73"/>
        <v>5139.7759475748535</v>
      </c>
      <c r="DC175" s="100">
        <f t="shared" ca="1" si="73"/>
        <v>5140.5931417539032</v>
      </c>
      <c r="DD175" s="100">
        <f t="shared" ca="1" si="73"/>
        <v>5141.4123513542545</v>
      </c>
      <c r="DE175" s="100">
        <f t="shared" ca="1" si="73"/>
        <v>5142.2335813464815</v>
      </c>
      <c r="DF175" s="100">
        <f t="shared" ca="1" si="73"/>
        <v>5143.0568367134128</v>
      </c>
      <c r="DG175" s="100">
        <f t="shared" ca="1" si="73"/>
        <v>5143.8821224501717</v>
      </c>
      <c r="DH175" s="100">
        <f t="shared" ca="1" si="73"/>
        <v>5288.9622744188346</v>
      </c>
      <c r="DI175" s="100">
        <f t="shared" ca="1" si="73"/>
        <v>5289.7916359299143</v>
      </c>
      <c r="DJ175" s="100">
        <f t="shared" ca="1" si="73"/>
        <v>5290.6230428702183</v>
      </c>
      <c r="DK175" s="100">
        <f t="shared" ca="1" si="73"/>
        <v>5291.4565002843301</v>
      </c>
      <c r="DL175" s="100">
        <f t="shared" ca="1" si="73"/>
        <v>5292.2920132292666</v>
      </c>
      <c r="DM175" s="100">
        <f t="shared" ca="1" si="73"/>
        <v>5293.1295867745248</v>
      </c>
      <c r="DN175" s="100">
        <f t="shared" ca="1" si="73"/>
        <v>5293.9692260020993</v>
      </c>
      <c r="DO175" s="100">
        <f t="shared" ca="1" si="73"/>
        <v>5294.8109360065209</v>
      </c>
      <c r="DP175" s="100">
        <f t="shared" ca="1" si="73"/>
        <v>5295.6547218948826</v>
      </c>
      <c r="DQ175" s="100">
        <f t="shared" ca="1" si="73"/>
        <v>5296.5005887868756</v>
      </c>
      <c r="DR175" s="100">
        <f t="shared" ca="1" si="73"/>
        <v>5297.3485418148157</v>
      </c>
      <c r="DS175" s="100">
        <f t="shared" ca="1" si="73"/>
        <v>5298.1985861236772</v>
      </c>
      <c r="DT175" s="100">
        <f t="shared" ca="1" si="73"/>
        <v>5334.3603104541298</v>
      </c>
      <c r="DU175" s="100">
        <f t="shared" ca="1" si="73"/>
        <v>5448.4853850078125</v>
      </c>
      <c r="DV175" s="100">
        <f t="shared" ca="1" si="73"/>
        <v>5449.3417341563263</v>
      </c>
      <c r="DW175" s="100">
        <f t="shared" ca="1" si="73"/>
        <v>5450.2001952928604</v>
      </c>
      <c r="DX175" s="100">
        <f t="shared" ca="1" si="73"/>
        <v>5451.0607736261454</v>
      </c>
      <c r="DY175" s="100">
        <f t="shared" ca="1" si="73"/>
        <v>5451.9234743777615</v>
      </c>
      <c r="DZ175" s="100">
        <f t="shared" ca="1" si="73"/>
        <v>5452.7883027821626</v>
      </c>
      <c r="EA175" s="100">
        <f t="shared" ca="1" si="73"/>
        <v>5453.6552640867167</v>
      </c>
      <c r="EB175" s="100">
        <f t="shared" ca="1" si="73"/>
        <v>5454.5243635517299</v>
      </c>
      <c r="EC175" s="100">
        <f t="shared" ref="EC175:GN175" ca="1" si="74">SUM(EC168:EC174)</f>
        <v>5455.3956064504828</v>
      </c>
      <c r="ED175" s="100">
        <f t="shared" ca="1" si="74"/>
        <v>5435.4504917771792</v>
      </c>
      <c r="EE175" s="100">
        <f t="shared" ca="1" si="74"/>
        <v>5436.3226656092547</v>
      </c>
      <c r="EF175" s="100">
        <f t="shared" si="74"/>
        <v>5444.6532248494896</v>
      </c>
      <c r="EG175" s="100">
        <f t="shared" si="74"/>
        <v>5445.5066983877814</v>
      </c>
      <c r="EH175" s="100">
        <f t="shared" si="74"/>
        <v>5446.3622768220621</v>
      </c>
      <c r="EI175" s="100">
        <f t="shared" si="74"/>
        <v>5447.2199653435728</v>
      </c>
      <c r="EJ175" s="100">
        <f t="shared" si="74"/>
        <v>5448.0797691563585</v>
      </c>
      <c r="EK175" s="100">
        <f t="shared" si="74"/>
        <v>5448.941693477298</v>
      </c>
      <c r="EL175" s="100">
        <f t="shared" si="74"/>
        <v>5449.8057435361352</v>
      </c>
      <c r="EM175" s="100">
        <f t="shared" si="74"/>
        <v>5450.6719245755157</v>
      </c>
      <c r="EN175" s="100">
        <f t="shared" si="74"/>
        <v>5451.5402418510093</v>
      </c>
      <c r="EO175" s="100">
        <f t="shared" si="74"/>
        <v>5452.4107006311533</v>
      </c>
      <c r="EP175" s="100">
        <f t="shared" si="74"/>
        <v>5453.2833061974743</v>
      </c>
      <c r="EQ175" s="100">
        <f t="shared" si="74"/>
        <v>5454.1580638445275</v>
      </c>
      <c r="ER175" s="100">
        <f t="shared" si="74"/>
        <v>5607.9928215949749</v>
      </c>
      <c r="ES175" s="100">
        <f t="shared" si="74"/>
        <v>5608.871899339415</v>
      </c>
      <c r="ET175" s="100">
        <f t="shared" si="74"/>
        <v>5609.7531451267241</v>
      </c>
      <c r="EU175" s="100">
        <f t="shared" si="74"/>
        <v>5610.6365643038798</v>
      </c>
      <c r="EV175" s="100">
        <f t="shared" si="74"/>
        <v>0</v>
      </c>
      <c r="EW175" s="100">
        <f t="shared" si="74"/>
        <v>0</v>
      </c>
      <c r="EX175" s="100">
        <f t="shared" si="74"/>
        <v>0</v>
      </c>
      <c r="EY175" s="100">
        <f t="shared" si="74"/>
        <v>0</v>
      </c>
      <c r="EZ175" s="100">
        <f t="shared" si="74"/>
        <v>0</v>
      </c>
      <c r="FA175" s="100">
        <f t="shared" si="74"/>
        <v>0</v>
      </c>
      <c r="FB175" s="100">
        <f t="shared" si="74"/>
        <v>0</v>
      </c>
      <c r="FC175" s="100">
        <f t="shared" si="74"/>
        <v>0</v>
      </c>
      <c r="FD175" s="100">
        <f t="shared" si="74"/>
        <v>0</v>
      </c>
      <c r="FE175" s="100">
        <f t="shared" si="74"/>
        <v>0</v>
      </c>
      <c r="FF175" s="100">
        <f t="shared" si="74"/>
        <v>0</v>
      </c>
      <c r="FG175" s="100">
        <f t="shared" si="74"/>
        <v>0</v>
      </c>
      <c r="FH175" s="100">
        <f t="shared" si="74"/>
        <v>0</v>
      </c>
      <c r="FI175" s="100">
        <f t="shared" si="74"/>
        <v>0</v>
      </c>
      <c r="FJ175" s="100">
        <f t="shared" si="74"/>
        <v>0</v>
      </c>
      <c r="FK175" s="100">
        <f t="shared" si="74"/>
        <v>0</v>
      </c>
      <c r="FL175" s="100">
        <f t="shared" si="74"/>
        <v>0</v>
      </c>
      <c r="FM175" s="100">
        <f t="shared" si="74"/>
        <v>0</v>
      </c>
      <c r="FN175" s="100">
        <f t="shared" si="74"/>
        <v>0</v>
      </c>
      <c r="FO175" s="100">
        <f t="shared" si="74"/>
        <v>0</v>
      </c>
      <c r="FP175" s="100">
        <f t="shared" si="74"/>
        <v>0</v>
      </c>
      <c r="FQ175" s="100">
        <f t="shared" si="74"/>
        <v>0</v>
      </c>
      <c r="FR175" s="100">
        <f t="shared" si="74"/>
        <v>0</v>
      </c>
      <c r="FS175" s="100">
        <f t="shared" si="74"/>
        <v>0</v>
      </c>
      <c r="FT175" s="100">
        <f t="shared" si="74"/>
        <v>0</v>
      </c>
      <c r="FU175" s="100">
        <f t="shared" si="74"/>
        <v>0</v>
      </c>
      <c r="FV175" s="100">
        <f t="shared" si="74"/>
        <v>0</v>
      </c>
      <c r="FW175" s="100">
        <f t="shared" si="74"/>
        <v>0</v>
      </c>
      <c r="FX175" s="100">
        <f t="shared" si="74"/>
        <v>0</v>
      </c>
      <c r="FY175" s="100">
        <f t="shared" si="74"/>
        <v>0</v>
      </c>
      <c r="FZ175" s="100">
        <f t="shared" si="74"/>
        <v>0</v>
      </c>
      <c r="GA175" s="100">
        <f t="shared" si="74"/>
        <v>0</v>
      </c>
      <c r="GB175" s="100">
        <f t="shared" si="74"/>
        <v>0</v>
      </c>
      <c r="GC175" s="100">
        <f t="shared" si="74"/>
        <v>0</v>
      </c>
      <c r="GD175" s="100">
        <f t="shared" si="74"/>
        <v>0</v>
      </c>
      <c r="GE175" s="100">
        <f t="shared" si="74"/>
        <v>0</v>
      </c>
      <c r="GF175" s="100">
        <f t="shared" si="74"/>
        <v>0</v>
      </c>
      <c r="GG175" s="100">
        <f t="shared" si="74"/>
        <v>0</v>
      </c>
      <c r="GH175" s="100">
        <f t="shared" si="74"/>
        <v>0</v>
      </c>
      <c r="GI175" s="100">
        <f t="shared" si="74"/>
        <v>0</v>
      </c>
      <c r="GJ175" s="100">
        <f t="shared" si="74"/>
        <v>0</v>
      </c>
      <c r="GK175" s="100">
        <f t="shared" si="74"/>
        <v>0</v>
      </c>
      <c r="GL175" s="100">
        <f t="shared" si="74"/>
        <v>0</v>
      </c>
      <c r="GM175" s="100">
        <f t="shared" si="74"/>
        <v>0</v>
      </c>
      <c r="GN175" s="100">
        <f t="shared" si="74"/>
        <v>0</v>
      </c>
      <c r="GO175" s="100">
        <f t="shared" ref="GO175:IZ175" si="75">SUM(GO168:GO174)</f>
        <v>0</v>
      </c>
      <c r="GP175" s="100">
        <f t="shared" si="75"/>
        <v>0</v>
      </c>
      <c r="GQ175" s="100">
        <f t="shared" si="75"/>
        <v>0</v>
      </c>
      <c r="GR175" s="100">
        <f t="shared" si="75"/>
        <v>0</v>
      </c>
      <c r="GS175" s="100">
        <f t="shared" si="75"/>
        <v>0</v>
      </c>
      <c r="GT175" s="100">
        <f t="shared" si="75"/>
        <v>0</v>
      </c>
      <c r="GU175" s="100">
        <f t="shared" si="75"/>
        <v>0</v>
      </c>
      <c r="GV175" s="100">
        <f t="shared" si="75"/>
        <v>0</v>
      </c>
      <c r="GW175" s="100">
        <f t="shared" si="75"/>
        <v>0</v>
      </c>
      <c r="GX175" s="100">
        <f t="shared" si="75"/>
        <v>0</v>
      </c>
      <c r="GY175" s="100">
        <f t="shared" si="75"/>
        <v>0</v>
      </c>
      <c r="GZ175" s="100">
        <f t="shared" si="75"/>
        <v>0</v>
      </c>
      <c r="HA175" s="100">
        <f t="shared" si="75"/>
        <v>0</v>
      </c>
      <c r="HB175" s="100">
        <f t="shared" si="75"/>
        <v>0</v>
      </c>
      <c r="HC175" s="100">
        <f t="shared" si="75"/>
        <v>0</v>
      </c>
      <c r="HD175" s="100">
        <f t="shared" si="75"/>
        <v>0</v>
      </c>
      <c r="HE175" s="100">
        <f t="shared" si="75"/>
        <v>0</v>
      </c>
      <c r="HF175" s="100">
        <f t="shared" si="75"/>
        <v>0</v>
      </c>
      <c r="HG175" s="100">
        <f t="shared" si="75"/>
        <v>0</v>
      </c>
      <c r="HH175" s="100">
        <f t="shared" si="75"/>
        <v>0</v>
      </c>
      <c r="HI175" s="100">
        <f t="shared" si="75"/>
        <v>0</v>
      </c>
      <c r="HJ175" s="100">
        <f t="shared" si="75"/>
        <v>0</v>
      </c>
      <c r="HK175" s="100">
        <f t="shared" si="75"/>
        <v>0</v>
      </c>
      <c r="HL175" s="100">
        <f t="shared" si="75"/>
        <v>0</v>
      </c>
      <c r="HM175" s="100">
        <f t="shared" si="75"/>
        <v>0</v>
      </c>
      <c r="HN175" s="100">
        <f t="shared" si="75"/>
        <v>0</v>
      </c>
      <c r="HO175" s="100">
        <f t="shared" si="75"/>
        <v>0</v>
      </c>
      <c r="HP175" s="100">
        <f t="shared" si="75"/>
        <v>0</v>
      </c>
      <c r="HQ175" s="100">
        <f t="shared" si="75"/>
        <v>0</v>
      </c>
      <c r="HR175" s="100">
        <f t="shared" si="75"/>
        <v>0</v>
      </c>
      <c r="HS175" s="100">
        <f t="shared" si="75"/>
        <v>0</v>
      </c>
      <c r="HT175" s="100">
        <f t="shared" si="75"/>
        <v>0</v>
      </c>
      <c r="HU175" s="100">
        <f t="shared" si="75"/>
        <v>0</v>
      </c>
      <c r="HV175" s="100">
        <f t="shared" si="75"/>
        <v>0</v>
      </c>
      <c r="HW175" s="100">
        <f t="shared" si="75"/>
        <v>0</v>
      </c>
      <c r="HX175" s="100">
        <f t="shared" si="75"/>
        <v>0</v>
      </c>
      <c r="HY175" s="100">
        <f t="shared" si="75"/>
        <v>0</v>
      </c>
      <c r="HZ175" s="100">
        <f t="shared" si="75"/>
        <v>0</v>
      </c>
      <c r="IA175" s="100">
        <f t="shared" si="75"/>
        <v>0</v>
      </c>
      <c r="IB175" s="100">
        <f t="shared" si="75"/>
        <v>0</v>
      </c>
      <c r="IC175" s="100">
        <f t="shared" si="75"/>
        <v>0</v>
      </c>
      <c r="ID175" s="100">
        <f t="shared" si="75"/>
        <v>0</v>
      </c>
      <c r="IE175" s="100">
        <f t="shared" si="75"/>
        <v>0</v>
      </c>
      <c r="IF175" s="100">
        <f t="shared" si="75"/>
        <v>0</v>
      </c>
      <c r="IG175" s="100">
        <f t="shared" si="75"/>
        <v>0</v>
      </c>
      <c r="IH175" s="100">
        <f t="shared" si="75"/>
        <v>0</v>
      </c>
      <c r="II175" s="100">
        <f t="shared" si="75"/>
        <v>0</v>
      </c>
      <c r="IJ175" s="100">
        <f t="shared" si="75"/>
        <v>0</v>
      </c>
      <c r="IK175" s="100">
        <f t="shared" si="75"/>
        <v>0</v>
      </c>
      <c r="IL175" s="100">
        <f t="shared" si="75"/>
        <v>0</v>
      </c>
      <c r="IM175" s="100">
        <f t="shared" si="75"/>
        <v>0</v>
      </c>
      <c r="IN175" s="100">
        <f t="shared" si="75"/>
        <v>0</v>
      </c>
      <c r="IO175" s="100">
        <f t="shared" si="75"/>
        <v>0</v>
      </c>
      <c r="IP175" s="100">
        <f t="shared" si="75"/>
        <v>0</v>
      </c>
      <c r="IQ175" s="100">
        <f t="shared" si="75"/>
        <v>0</v>
      </c>
      <c r="IR175" s="100">
        <f t="shared" si="75"/>
        <v>0</v>
      </c>
      <c r="IS175" s="100">
        <f t="shared" si="75"/>
        <v>0</v>
      </c>
      <c r="IT175" s="100">
        <f t="shared" si="75"/>
        <v>0</v>
      </c>
      <c r="IU175" s="100">
        <f t="shared" si="75"/>
        <v>0</v>
      </c>
      <c r="IV175" s="100">
        <f t="shared" si="75"/>
        <v>0</v>
      </c>
      <c r="IW175" s="100">
        <f t="shared" si="75"/>
        <v>0</v>
      </c>
      <c r="IX175" s="100">
        <f t="shared" si="75"/>
        <v>0</v>
      </c>
      <c r="IY175" s="100">
        <f t="shared" si="75"/>
        <v>0</v>
      </c>
      <c r="IZ175" s="100">
        <f t="shared" si="75"/>
        <v>0</v>
      </c>
      <c r="JA175" s="100">
        <f t="shared" ref="JA175:LL175" si="76">SUM(JA168:JA174)</f>
        <v>0</v>
      </c>
      <c r="JB175" s="100">
        <f t="shared" si="76"/>
        <v>0</v>
      </c>
      <c r="JC175" s="100">
        <f t="shared" si="76"/>
        <v>0</v>
      </c>
      <c r="JD175" s="100">
        <f t="shared" si="76"/>
        <v>0</v>
      </c>
      <c r="JE175" s="100">
        <f t="shared" si="76"/>
        <v>0</v>
      </c>
      <c r="JF175" s="100">
        <f t="shared" si="76"/>
        <v>0</v>
      </c>
      <c r="JG175" s="100">
        <f t="shared" si="76"/>
        <v>0</v>
      </c>
      <c r="JH175" s="100">
        <f t="shared" si="76"/>
        <v>0</v>
      </c>
      <c r="JI175" s="100">
        <f t="shared" si="76"/>
        <v>0</v>
      </c>
      <c r="JJ175" s="100">
        <f t="shared" si="76"/>
        <v>0</v>
      </c>
      <c r="JK175" s="100">
        <f t="shared" si="76"/>
        <v>0</v>
      </c>
      <c r="JL175" s="100">
        <f t="shared" si="76"/>
        <v>0</v>
      </c>
      <c r="JM175" s="100">
        <f t="shared" si="76"/>
        <v>0</v>
      </c>
      <c r="JN175" s="100">
        <f t="shared" si="76"/>
        <v>0</v>
      </c>
      <c r="JO175" s="100">
        <f t="shared" si="76"/>
        <v>0</v>
      </c>
      <c r="JP175" s="100">
        <f t="shared" si="76"/>
        <v>0</v>
      </c>
      <c r="JQ175" s="100">
        <f t="shared" si="76"/>
        <v>0</v>
      </c>
      <c r="JR175" s="100">
        <f t="shared" si="76"/>
        <v>0</v>
      </c>
      <c r="JS175" s="100">
        <f t="shared" si="76"/>
        <v>0</v>
      </c>
      <c r="JT175" s="100">
        <f t="shared" si="76"/>
        <v>0</v>
      </c>
      <c r="JU175" s="100">
        <f t="shared" si="76"/>
        <v>0</v>
      </c>
      <c r="JV175" s="100">
        <f t="shared" si="76"/>
        <v>0</v>
      </c>
      <c r="JW175" s="100">
        <f t="shared" si="76"/>
        <v>0</v>
      </c>
      <c r="JX175" s="100">
        <f t="shared" si="76"/>
        <v>0</v>
      </c>
      <c r="JY175" s="100">
        <f t="shared" si="76"/>
        <v>0</v>
      </c>
      <c r="JZ175" s="100">
        <f t="shared" si="76"/>
        <v>0</v>
      </c>
      <c r="KA175" s="100">
        <f t="shared" si="76"/>
        <v>0</v>
      </c>
      <c r="KB175" s="100">
        <f t="shared" si="76"/>
        <v>0</v>
      </c>
      <c r="KC175" s="100">
        <f t="shared" si="76"/>
        <v>0</v>
      </c>
      <c r="KD175" s="100">
        <f t="shared" si="76"/>
        <v>0</v>
      </c>
      <c r="KE175" s="100">
        <f t="shared" si="76"/>
        <v>0</v>
      </c>
      <c r="KF175" s="100">
        <f t="shared" si="76"/>
        <v>0</v>
      </c>
      <c r="KG175" s="100">
        <f t="shared" si="76"/>
        <v>0</v>
      </c>
      <c r="KH175" s="100">
        <f t="shared" si="76"/>
        <v>0</v>
      </c>
      <c r="KI175" s="100">
        <f t="shared" si="76"/>
        <v>0</v>
      </c>
      <c r="KJ175" s="100">
        <f t="shared" si="76"/>
        <v>0</v>
      </c>
      <c r="KK175" s="100">
        <f t="shared" si="76"/>
        <v>0</v>
      </c>
      <c r="KL175" s="100">
        <f t="shared" si="76"/>
        <v>0</v>
      </c>
      <c r="KM175" s="100">
        <f t="shared" si="76"/>
        <v>0</v>
      </c>
      <c r="KN175" s="100">
        <f t="shared" si="76"/>
        <v>0</v>
      </c>
      <c r="KO175" s="100">
        <f t="shared" si="76"/>
        <v>0</v>
      </c>
      <c r="KP175" s="100">
        <f t="shared" si="76"/>
        <v>0</v>
      </c>
      <c r="KQ175" s="100">
        <f t="shared" si="76"/>
        <v>0</v>
      </c>
      <c r="KR175" s="100">
        <f t="shared" si="76"/>
        <v>0</v>
      </c>
      <c r="KS175" s="100">
        <f t="shared" si="76"/>
        <v>0</v>
      </c>
      <c r="KT175" s="100">
        <f t="shared" si="76"/>
        <v>0</v>
      </c>
      <c r="KU175" s="100">
        <f t="shared" si="76"/>
        <v>0</v>
      </c>
      <c r="KV175" s="100">
        <f t="shared" si="76"/>
        <v>0</v>
      </c>
      <c r="KW175" s="100">
        <f t="shared" si="76"/>
        <v>0</v>
      </c>
      <c r="KX175" s="100">
        <f t="shared" si="76"/>
        <v>0</v>
      </c>
      <c r="KY175" s="100">
        <f t="shared" si="76"/>
        <v>0</v>
      </c>
      <c r="KZ175" s="100">
        <f t="shared" si="76"/>
        <v>0</v>
      </c>
      <c r="LA175" s="100">
        <f t="shared" si="76"/>
        <v>0</v>
      </c>
      <c r="LB175" s="100">
        <f t="shared" si="76"/>
        <v>0</v>
      </c>
      <c r="LC175" s="100">
        <f t="shared" si="76"/>
        <v>0</v>
      </c>
      <c r="LD175" s="100">
        <f t="shared" si="76"/>
        <v>0</v>
      </c>
      <c r="LE175" s="100">
        <f t="shared" si="76"/>
        <v>0</v>
      </c>
      <c r="LF175" s="100">
        <f t="shared" si="76"/>
        <v>0</v>
      </c>
      <c r="LG175" s="100">
        <f t="shared" si="76"/>
        <v>0</v>
      </c>
      <c r="LH175" s="100">
        <f t="shared" si="76"/>
        <v>0</v>
      </c>
      <c r="LI175" s="100">
        <f t="shared" si="76"/>
        <v>0</v>
      </c>
      <c r="LJ175" s="100">
        <f t="shared" si="76"/>
        <v>0</v>
      </c>
      <c r="LK175" s="100">
        <f t="shared" si="76"/>
        <v>0</v>
      </c>
      <c r="LL175" s="100">
        <f t="shared" si="76"/>
        <v>0</v>
      </c>
      <c r="LM175" s="100">
        <f t="shared" ref="LM175:NK175" si="77">SUM(LM168:LM174)</f>
        <v>0</v>
      </c>
      <c r="LN175" s="100">
        <f t="shared" si="77"/>
        <v>0</v>
      </c>
      <c r="LO175" s="100">
        <f t="shared" si="77"/>
        <v>0</v>
      </c>
      <c r="LP175" s="100">
        <f t="shared" si="77"/>
        <v>0</v>
      </c>
      <c r="LQ175" s="100">
        <f t="shared" si="77"/>
        <v>0</v>
      </c>
      <c r="LR175" s="100">
        <f t="shared" si="77"/>
        <v>0</v>
      </c>
      <c r="LS175" s="100">
        <f t="shared" si="77"/>
        <v>0</v>
      </c>
      <c r="LT175" s="100">
        <f t="shared" si="77"/>
        <v>0</v>
      </c>
      <c r="LU175" s="100">
        <f t="shared" si="77"/>
        <v>0</v>
      </c>
      <c r="LV175" s="100">
        <f t="shared" si="77"/>
        <v>0</v>
      </c>
      <c r="LW175" s="100">
        <f t="shared" si="77"/>
        <v>0</v>
      </c>
      <c r="LX175" s="100">
        <f t="shared" si="77"/>
        <v>0</v>
      </c>
      <c r="LY175" s="100">
        <f t="shared" si="77"/>
        <v>0</v>
      </c>
      <c r="LZ175" s="100">
        <f t="shared" si="77"/>
        <v>0</v>
      </c>
      <c r="MA175" s="100">
        <f t="shared" si="77"/>
        <v>0</v>
      </c>
      <c r="MB175" s="100">
        <f t="shared" si="77"/>
        <v>0</v>
      </c>
      <c r="MC175" s="100">
        <f t="shared" si="77"/>
        <v>0</v>
      </c>
      <c r="MD175" s="100">
        <f t="shared" si="77"/>
        <v>0</v>
      </c>
      <c r="ME175" s="100">
        <f t="shared" si="77"/>
        <v>0</v>
      </c>
      <c r="MF175" s="100">
        <f t="shared" si="77"/>
        <v>0</v>
      </c>
      <c r="MG175" s="100">
        <f t="shared" si="77"/>
        <v>0</v>
      </c>
      <c r="MH175" s="100">
        <f t="shared" si="77"/>
        <v>0</v>
      </c>
      <c r="MI175" s="100">
        <f t="shared" si="77"/>
        <v>0</v>
      </c>
      <c r="MJ175" s="100">
        <f t="shared" si="77"/>
        <v>0</v>
      </c>
      <c r="MK175" s="100">
        <f t="shared" si="77"/>
        <v>0</v>
      </c>
      <c r="ML175" s="100">
        <f t="shared" si="77"/>
        <v>0</v>
      </c>
      <c r="MM175" s="100">
        <f t="shared" si="77"/>
        <v>0</v>
      </c>
      <c r="MN175" s="100">
        <f t="shared" si="77"/>
        <v>0</v>
      </c>
      <c r="MO175" s="100">
        <f t="shared" si="77"/>
        <v>0</v>
      </c>
      <c r="MP175" s="100">
        <f t="shared" si="77"/>
        <v>0</v>
      </c>
      <c r="MQ175" s="100">
        <f t="shared" si="77"/>
        <v>0</v>
      </c>
      <c r="MR175" s="100">
        <f t="shared" si="77"/>
        <v>0</v>
      </c>
      <c r="MS175" s="100">
        <f t="shared" si="77"/>
        <v>0</v>
      </c>
      <c r="MT175" s="100">
        <f t="shared" si="77"/>
        <v>0</v>
      </c>
      <c r="MU175" s="100">
        <f t="shared" si="77"/>
        <v>0</v>
      </c>
      <c r="MV175" s="100">
        <f t="shared" si="77"/>
        <v>0</v>
      </c>
      <c r="MW175" s="100">
        <f t="shared" si="77"/>
        <v>0</v>
      </c>
      <c r="MX175" s="100">
        <f t="shared" si="77"/>
        <v>0</v>
      </c>
      <c r="MY175" s="100">
        <f t="shared" si="77"/>
        <v>0</v>
      </c>
      <c r="MZ175" s="100">
        <f t="shared" si="77"/>
        <v>0</v>
      </c>
      <c r="NA175" s="100">
        <f t="shared" si="77"/>
        <v>0</v>
      </c>
      <c r="NB175" s="100">
        <f t="shared" si="77"/>
        <v>0</v>
      </c>
      <c r="NC175" s="100">
        <f t="shared" si="77"/>
        <v>0</v>
      </c>
      <c r="ND175" s="100">
        <f t="shared" si="77"/>
        <v>0</v>
      </c>
      <c r="NE175" s="100">
        <f t="shared" si="77"/>
        <v>0</v>
      </c>
      <c r="NF175" s="100">
        <f t="shared" si="77"/>
        <v>0</v>
      </c>
      <c r="NG175" s="100">
        <f t="shared" si="77"/>
        <v>0</v>
      </c>
      <c r="NH175" s="100">
        <f t="shared" si="77"/>
        <v>0</v>
      </c>
      <c r="NI175" s="100">
        <f t="shared" si="77"/>
        <v>0</v>
      </c>
      <c r="NJ175" s="100">
        <f t="shared" si="77"/>
        <v>0</v>
      </c>
      <c r="NK175" s="101">
        <f t="shared" si="77"/>
        <v>0</v>
      </c>
    </row>
    <row r="176" spans="1:375" x14ac:dyDescent="0.25">
      <c r="A176" s="96">
        <f>SUMIF($D$163:$NK$163,"&lt;="&amp;Summary!$B$3,Leases!D176:NK176)</f>
        <v>0</v>
      </c>
      <c r="B176" s="23" t="s">
        <v>102</v>
      </c>
      <c r="C176" s="45" t="s">
        <v>24</v>
      </c>
      <c r="D176" s="94">
        <f t="shared" ref="D176:BO176" si="78">IF(D$165=EOMONTH($D3,-1),-FV($AE3,ROUNDDOWN(YEARFRAC($D$165,D$165,1),0),,-$AC3*$B3,0),0)</f>
        <v>0</v>
      </c>
      <c r="E176" s="94">
        <f t="shared" si="78"/>
        <v>0</v>
      </c>
      <c r="F176" s="94">
        <f t="shared" si="78"/>
        <v>0</v>
      </c>
      <c r="G176" s="94">
        <f t="shared" si="78"/>
        <v>0</v>
      </c>
      <c r="H176" s="94">
        <f t="shared" si="78"/>
        <v>0</v>
      </c>
      <c r="I176" s="94">
        <f t="shared" si="78"/>
        <v>0</v>
      </c>
      <c r="J176" s="94">
        <f t="shared" si="78"/>
        <v>0</v>
      </c>
      <c r="K176" s="94">
        <f t="shared" si="78"/>
        <v>0</v>
      </c>
      <c r="L176" s="94">
        <f t="shared" si="78"/>
        <v>0</v>
      </c>
      <c r="M176" s="94">
        <f t="shared" si="78"/>
        <v>0</v>
      </c>
      <c r="N176" s="94">
        <f t="shared" si="78"/>
        <v>0</v>
      </c>
      <c r="O176" s="94">
        <f t="shared" si="78"/>
        <v>0</v>
      </c>
      <c r="P176" s="94">
        <f t="shared" si="78"/>
        <v>0</v>
      </c>
      <c r="Q176" s="94">
        <f t="shared" si="78"/>
        <v>0</v>
      </c>
      <c r="R176" s="94">
        <f t="shared" si="78"/>
        <v>0</v>
      </c>
      <c r="S176" s="94">
        <f t="shared" si="78"/>
        <v>0</v>
      </c>
      <c r="T176" s="94">
        <f t="shared" si="78"/>
        <v>0</v>
      </c>
      <c r="U176" s="94">
        <f t="shared" si="78"/>
        <v>0</v>
      </c>
      <c r="V176" s="94">
        <f t="shared" si="78"/>
        <v>0</v>
      </c>
      <c r="W176" s="94">
        <f t="shared" si="78"/>
        <v>0</v>
      </c>
      <c r="X176" s="94">
        <f t="shared" si="78"/>
        <v>0</v>
      </c>
      <c r="Y176" s="94">
        <f t="shared" si="78"/>
        <v>0</v>
      </c>
      <c r="Z176" s="94">
        <f t="shared" si="78"/>
        <v>0</v>
      </c>
      <c r="AA176" s="94">
        <f t="shared" si="78"/>
        <v>0</v>
      </c>
      <c r="AB176" s="94">
        <f t="shared" si="78"/>
        <v>0</v>
      </c>
      <c r="AC176" s="94">
        <f t="shared" si="78"/>
        <v>0</v>
      </c>
      <c r="AD176" s="94">
        <f t="shared" si="78"/>
        <v>0</v>
      </c>
      <c r="AE176" s="94">
        <f t="shared" si="78"/>
        <v>0</v>
      </c>
      <c r="AF176" s="94">
        <f t="shared" si="78"/>
        <v>0</v>
      </c>
      <c r="AG176" s="94">
        <f t="shared" si="78"/>
        <v>0</v>
      </c>
      <c r="AH176" s="94">
        <f t="shared" si="78"/>
        <v>0</v>
      </c>
      <c r="AI176" s="94">
        <f t="shared" si="78"/>
        <v>0</v>
      </c>
      <c r="AJ176" s="94">
        <f t="shared" si="78"/>
        <v>0</v>
      </c>
      <c r="AK176" s="94">
        <f t="shared" si="78"/>
        <v>0</v>
      </c>
      <c r="AL176" s="94">
        <f t="shared" si="78"/>
        <v>0</v>
      </c>
      <c r="AM176" s="94">
        <f t="shared" si="78"/>
        <v>0</v>
      </c>
      <c r="AN176" s="94">
        <f t="shared" si="78"/>
        <v>0</v>
      </c>
      <c r="AO176" s="94">
        <f t="shared" si="78"/>
        <v>0</v>
      </c>
      <c r="AP176" s="94">
        <f t="shared" si="78"/>
        <v>0</v>
      </c>
      <c r="AQ176" s="94">
        <f t="shared" si="78"/>
        <v>0</v>
      </c>
      <c r="AR176" s="94">
        <f t="shared" si="78"/>
        <v>0</v>
      </c>
      <c r="AS176" s="94">
        <f t="shared" si="78"/>
        <v>0</v>
      </c>
      <c r="AT176" s="94">
        <f t="shared" si="78"/>
        <v>0</v>
      </c>
      <c r="AU176" s="94">
        <f t="shared" si="78"/>
        <v>0</v>
      </c>
      <c r="AV176" s="94">
        <f t="shared" si="78"/>
        <v>0</v>
      </c>
      <c r="AW176" s="94">
        <f t="shared" si="78"/>
        <v>0</v>
      </c>
      <c r="AX176" s="94">
        <f t="shared" si="78"/>
        <v>0</v>
      </c>
      <c r="AY176" s="94">
        <f t="shared" si="78"/>
        <v>0</v>
      </c>
      <c r="AZ176" s="94">
        <f t="shared" si="78"/>
        <v>0</v>
      </c>
      <c r="BA176" s="94">
        <f t="shared" si="78"/>
        <v>0</v>
      </c>
      <c r="BB176" s="94">
        <f t="shared" si="78"/>
        <v>0</v>
      </c>
      <c r="BC176" s="94">
        <f t="shared" si="78"/>
        <v>0</v>
      </c>
      <c r="BD176" s="94">
        <f t="shared" si="78"/>
        <v>0</v>
      </c>
      <c r="BE176" s="94">
        <f t="shared" si="78"/>
        <v>0</v>
      </c>
      <c r="BF176" s="94">
        <f t="shared" si="78"/>
        <v>0</v>
      </c>
      <c r="BG176" s="94">
        <f t="shared" si="78"/>
        <v>0</v>
      </c>
      <c r="BH176" s="94">
        <f t="shared" si="78"/>
        <v>0</v>
      </c>
      <c r="BI176" s="94">
        <f t="shared" si="78"/>
        <v>0</v>
      </c>
      <c r="BJ176" s="94">
        <f t="shared" si="78"/>
        <v>0</v>
      </c>
      <c r="BK176" s="94">
        <f t="shared" si="78"/>
        <v>0</v>
      </c>
      <c r="BL176" s="94">
        <f t="shared" si="78"/>
        <v>0</v>
      </c>
      <c r="BM176" s="94">
        <f t="shared" si="78"/>
        <v>0</v>
      </c>
      <c r="BN176" s="94">
        <f t="shared" si="78"/>
        <v>0</v>
      </c>
      <c r="BO176" s="94">
        <f t="shared" si="78"/>
        <v>0</v>
      </c>
      <c r="BP176" s="94">
        <f t="shared" ref="BP176:EA176" si="79">IF(BP$165=EOMONTH($D3,-1),-FV($AE3,ROUNDDOWN(YEARFRAC($D$165,BP$165,1),0),,-$AC3*$B3,0),0)</f>
        <v>0</v>
      </c>
      <c r="BQ176" s="94">
        <f t="shared" si="79"/>
        <v>0</v>
      </c>
      <c r="BR176" s="94">
        <f t="shared" si="79"/>
        <v>0</v>
      </c>
      <c r="BS176" s="94">
        <f t="shared" si="79"/>
        <v>0</v>
      </c>
      <c r="BT176" s="94">
        <f t="shared" si="79"/>
        <v>0</v>
      </c>
      <c r="BU176" s="94">
        <f t="shared" si="79"/>
        <v>0</v>
      </c>
      <c r="BV176" s="94">
        <f t="shared" si="79"/>
        <v>0</v>
      </c>
      <c r="BW176" s="94">
        <f t="shared" si="79"/>
        <v>0</v>
      </c>
      <c r="BX176" s="94">
        <f t="shared" si="79"/>
        <v>0</v>
      </c>
      <c r="BY176" s="94">
        <f t="shared" si="79"/>
        <v>0</v>
      </c>
      <c r="BZ176" s="94">
        <f t="shared" si="79"/>
        <v>0</v>
      </c>
      <c r="CA176" s="94">
        <f t="shared" si="79"/>
        <v>0</v>
      </c>
      <c r="CB176" s="94">
        <f t="shared" si="79"/>
        <v>0</v>
      </c>
      <c r="CC176" s="94">
        <f t="shared" si="79"/>
        <v>0</v>
      </c>
      <c r="CD176" s="94">
        <f t="shared" si="79"/>
        <v>0</v>
      </c>
      <c r="CE176" s="94">
        <f t="shared" si="79"/>
        <v>0</v>
      </c>
      <c r="CF176" s="94">
        <f t="shared" si="79"/>
        <v>0</v>
      </c>
      <c r="CG176" s="94">
        <f t="shared" si="79"/>
        <v>0</v>
      </c>
      <c r="CH176" s="94">
        <f t="shared" si="79"/>
        <v>0</v>
      </c>
      <c r="CI176" s="94">
        <f t="shared" si="79"/>
        <v>0</v>
      </c>
      <c r="CJ176" s="94">
        <f t="shared" si="79"/>
        <v>0</v>
      </c>
      <c r="CK176" s="94">
        <f t="shared" si="79"/>
        <v>0</v>
      </c>
      <c r="CL176" s="94">
        <f t="shared" si="79"/>
        <v>0</v>
      </c>
      <c r="CM176" s="94">
        <f t="shared" si="79"/>
        <v>0</v>
      </c>
      <c r="CN176" s="94">
        <f t="shared" si="79"/>
        <v>0</v>
      </c>
      <c r="CO176" s="94">
        <f t="shared" si="79"/>
        <v>0</v>
      </c>
      <c r="CP176" s="94">
        <f t="shared" si="79"/>
        <v>0</v>
      </c>
      <c r="CQ176" s="94">
        <f t="shared" si="79"/>
        <v>0</v>
      </c>
      <c r="CR176" s="94">
        <f t="shared" si="79"/>
        <v>0</v>
      </c>
      <c r="CS176" s="94">
        <f t="shared" si="79"/>
        <v>0</v>
      </c>
      <c r="CT176" s="94">
        <f t="shared" si="79"/>
        <v>0</v>
      </c>
      <c r="CU176" s="94">
        <f t="shared" si="79"/>
        <v>0</v>
      </c>
      <c r="CV176" s="94">
        <f t="shared" si="79"/>
        <v>0</v>
      </c>
      <c r="CW176" s="94">
        <f t="shared" si="79"/>
        <v>0</v>
      </c>
      <c r="CX176" s="94">
        <f t="shared" si="79"/>
        <v>0</v>
      </c>
      <c r="CY176" s="94">
        <f t="shared" si="79"/>
        <v>0</v>
      </c>
      <c r="CZ176" s="94">
        <f t="shared" si="79"/>
        <v>0</v>
      </c>
      <c r="DA176" s="94">
        <f t="shared" si="79"/>
        <v>0</v>
      </c>
      <c r="DB176" s="94">
        <f t="shared" si="79"/>
        <v>0</v>
      </c>
      <c r="DC176" s="94">
        <f t="shared" si="79"/>
        <v>0</v>
      </c>
      <c r="DD176" s="94">
        <f t="shared" si="79"/>
        <v>0</v>
      </c>
      <c r="DE176" s="94">
        <f t="shared" si="79"/>
        <v>0</v>
      </c>
      <c r="DF176" s="94">
        <f t="shared" si="79"/>
        <v>0</v>
      </c>
      <c r="DG176" s="94">
        <f t="shared" si="79"/>
        <v>0</v>
      </c>
      <c r="DH176" s="94">
        <f t="shared" si="79"/>
        <v>0</v>
      </c>
      <c r="DI176" s="94">
        <f t="shared" si="79"/>
        <v>0</v>
      </c>
      <c r="DJ176" s="94">
        <f t="shared" si="79"/>
        <v>0</v>
      </c>
      <c r="DK176" s="94">
        <f t="shared" si="79"/>
        <v>0</v>
      </c>
      <c r="DL176" s="94">
        <f t="shared" si="79"/>
        <v>0</v>
      </c>
      <c r="DM176" s="94">
        <f t="shared" si="79"/>
        <v>0</v>
      </c>
      <c r="DN176" s="94">
        <f t="shared" si="79"/>
        <v>0</v>
      </c>
      <c r="DO176" s="94">
        <f t="shared" si="79"/>
        <v>0</v>
      </c>
      <c r="DP176" s="94">
        <f t="shared" si="79"/>
        <v>0</v>
      </c>
      <c r="DQ176" s="94">
        <f t="shared" si="79"/>
        <v>0</v>
      </c>
      <c r="DR176" s="94">
        <f t="shared" si="79"/>
        <v>0</v>
      </c>
      <c r="DS176" s="94">
        <f t="shared" si="79"/>
        <v>0</v>
      </c>
      <c r="DT176" s="94">
        <f t="shared" si="79"/>
        <v>0</v>
      </c>
      <c r="DU176" s="94">
        <f t="shared" si="79"/>
        <v>0</v>
      </c>
      <c r="DV176" s="94">
        <f t="shared" si="79"/>
        <v>0</v>
      </c>
      <c r="DW176" s="94">
        <f t="shared" si="79"/>
        <v>0</v>
      </c>
      <c r="DX176" s="94">
        <f t="shared" si="79"/>
        <v>0</v>
      </c>
      <c r="DY176" s="94">
        <f t="shared" si="79"/>
        <v>0</v>
      </c>
      <c r="DZ176" s="94">
        <f t="shared" si="79"/>
        <v>0</v>
      </c>
      <c r="EA176" s="94">
        <f t="shared" si="79"/>
        <v>0</v>
      </c>
      <c r="EB176" s="94">
        <f t="shared" ref="EB176:GM176" si="80">IF(EB$165=EOMONTH($D3,-1),-FV($AE3,ROUNDDOWN(YEARFRAC($D$165,EB$165,1),0),,-$AC3*$B3,0),0)</f>
        <v>0</v>
      </c>
      <c r="EC176" s="94">
        <f t="shared" si="80"/>
        <v>0</v>
      </c>
      <c r="ED176" s="94">
        <f t="shared" si="80"/>
        <v>0</v>
      </c>
      <c r="EE176" s="94">
        <f t="shared" si="80"/>
        <v>0</v>
      </c>
      <c r="EF176" s="94">
        <f t="shared" si="80"/>
        <v>0</v>
      </c>
      <c r="EG176" s="94">
        <f t="shared" si="80"/>
        <v>0</v>
      </c>
      <c r="EH176" s="94">
        <f t="shared" si="80"/>
        <v>0</v>
      </c>
      <c r="EI176" s="94">
        <f t="shared" si="80"/>
        <v>0</v>
      </c>
      <c r="EJ176" s="94">
        <f t="shared" si="80"/>
        <v>0</v>
      </c>
      <c r="EK176" s="94">
        <f t="shared" si="80"/>
        <v>0</v>
      </c>
      <c r="EL176" s="94">
        <f t="shared" si="80"/>
        <v>0</v>
      </c>
      <c r="EM176" s="94">
        <f t="shared" si="80"/>
        <v>0</v>
      </c>
      <c r="EN176" s="94">
        <f t="shared" si="80"/>
        <v>0</v>
      </c>
      <c r="EO176" s="94">
        <f t="shared" si="80"/>
        <v>0</v>
      </c>
      <c r="EP176" s="94">
        <f t="shared" si="80"/>
        <v>0</v>
      </c>
      <c r="EQ176" s="94">
        <f t="shared" si="80"/>
        <v>0</v>
      </c>
      <c r="ER176" s="94">
        <f t="shared" si="80"/>
        <v>0</v>
      </c>
      <c r="ES176" s="94">
        <f t="shared" si="80"/>
        <v>0</v>
      </c>
      <c r="ET176" s="94">
        <f t="shared" si="80"/>
        <v>0</v>
      </c>
      <c r="EU176" s="94">
        <f t="shared" si="80"/>
        <v>0</v>
      </c>
      <c r="EV176" s="94">
        <f t="shared" si="80"/>
        <v>0</v>
      </c>
      <c r="EW176" s="94">
        <f t="shared" si="80"/>
        <v>0</v>
      </c>
      <c r="EX176" s="94">
        <f t="shared" si="80"/>
        <v>0</v>
      </c>
      <c r="EY176" s="94">
        <f t="shared" si="80"/>
        <v>0</v>
      </c>
      <c r="EZ176" s="94">
        <f t="shared" si="80"/>
        <v>0</v>
      </c>
      <c r="FA176" s="94">
        <f t="shared" si="80"/>
        <v>0</v>
      </c>
      <c r="FB176" s="94">
        <f t="shared" si="80"/>
        <v>0</v>
      </c>
      <c r="FC176" s="94">
        <f t="shared" si="80"/>
        <v>0</v>
      </c>
      <c r="FD176" s="94">
        <f t="shared" si="80"/>
        <v>0</v>
      </c>
      <c r="FE176" s="94">
        <f t="shared" si="80"/>
        <v>0</v>
      </c>
      <c r="FF176" s="94">
        <f t="shared" si="80"/>
        <v>0</v>
      </c>
      <c r="FG176" s="94">
        <f t="shared" si="80"/>
        <v>0</v>
      </c>
      <c r="FH176" s="94">
        <f t="shared" si="80"/>
        <v>0</v>
      </c>
      <c r="FI176" s="94">
        <f t="shared" si="80"/>
        <v>0</v>
      </c>
      <c r="FJ176" s="94">
        <f t="shared" si="80"/>
        <v>0</v>
      </c>
      <c r="FK176" s="94">
        <f t="shared" si="80"/>
        <v>0</v>
      </c>
      <c r="FL176" s="94">
        <f t="shared" si="80"/>
        <v>0</v>
      </c>
      <c r="FM176" s="94">
        <f t="shared" si="80"/>
        <v>0</v>
      </c>
      <c r="FN176" s="94">
        <f t="shared" si="80"/>
        <v>0</v>
      </c>
      <c r="FO176" s="94">
        <f t="shared" si="80"/>
        <v>0</v>
      </c>
      <c r="FP176" s="94">
        <f t="shared" si="80"/>
        <v>0</v>
      </c>
      <c r="FQ176" s="94">
        <f t="shared" si="80"/>
        <v>0</v>
      </c>
      <c r="FR176" s="94">
        <f t="shared" si="80"/>
        <v>0</v>
      </c>
      <c r="FS176" s="94">
        <f t="shared" si="80"/>
        <v>0</v>
      </c>
      <c r="FT176" s="94">
        <f t="shared" si="80"/>
        <v>0</v>
      </c>
      <c r="FU176" s="94">
        <f t="shared" si="80"/>
        <v>0</v>
      </c>
      <c r="FV176" s="94">
        <f t="shared" si="80"/>
        <v>0</v>
      </c>
      <c r="FW176" s="94">
        <f t="shared" si="80"/>
        <v>0</v>
      </c>
      <c r="FX176" s="94">
        <f t="shared" si="80"/>
        <v>0</v>
      </c>
      <c r="FY176" s="94">
        <f t="shared" si="80"/>
        <v>0</v>
      </c>
      <c r="FZ176" s="94">
        <f t="shared" si="80"/>
        <v>0</v>
      </c>
      <c r="GA176" s="94">
        <f t="shared" si="80"/>
        <v>0</v>
      </c>
      <c r="GB176" s="94">
        <f t="shared" si="80"/>
        <v>0</v>
      </c>
      <c r="GC176" s="94">
        <f t="shared" si="80"/>
        <v>0</v>
      </c>
      <c r="GD176" s="94">
        <f t="shared" si="80"/>
        <v>0</v>
      </c>
      <c r="GE176" s="94">
        <f t="shared" si="80"/>
        <v>0</v>
      </c>
      <c r="GF176" s="94">
        <f t="shared" si="80"/>
        <v>0</v>
      </c>
      <c r="GG176" s="94">
        <f t="shared" si="80"/>
        <v>0</v>
      </c>
      <c r="GH176" s="94">
        <f t="shared" si="80"/>
        <v>0</v>
      </c>
      <c r="GI176" s="94">
        <f t="shared" si="80"/>
        <v>0</v>
      </c>
      <c r="GJ176" s="94">
        <f t="shared" si="80"/>
        <v>0</v>
      </c>
      <c r="GK176" s="94">
        <f t="shared" si="80"/>
        <v>0</v>
      </c>
      <c r="GL176" s="94">
        <f t="shared" si="80"/>
        <v>0</v>
      </c>
      <c r="GM176" s="94">
        <f t="shared" si="80"/>
        <v>0</v>
      </c>
      <c r="GN176" s="94">
        <f t="shared" ref="GN176:IY176" si="81">IF(GN$165=EOMONTH($D3,-1),-FV($AE3,ROUNDDOWN(YEARFRAC($D$165,GN$165,1),0),,-$AC3*$B3,0),0)</f>
        <v>0</v>
      </c>
      <c r="GO176" s="94">
        <f t="shared" si="81"/>
        <v>0</v>
      </c>
      <c r="GP176" s="94">
        <f t="shared" si="81"/>
        <v>0</v>
      </c>
      <c r="GQ176" s="94">
        <f t="shared" si="81"/>
        <v>0</v>
      </c>
      <c r="GR176" s="94">
        <f t="shared" si="81"/>
        <v>0</v>
      </c>
      <c r="GS176" s="94">
        <f t="shared" si="81"/>
        <v>0</v>
      </c>
      <c r="GT176" s="94">
        <f t="shared" si="81"/>
        <v>0</v>
      </c>
      <c r="GU176" s="94">
        <f t="shared" si="81"/>
        <v>0</v>
      </c>
      <c r="GV176" s="94">
        <f t="shared" si="81"/>
        <v>0</v>
      </c>
      <c r="GW176" s="94">
        <f t="shared" si="81"/>
        <v>0</v>
      </c>
      <c r="GX176" s="94">
        <f t="shared" si="81"/>
        <v>0</v>
      </c>
      <c r="GY176" s="94">
        <f t="shared" si="81"/>
        <v>0</v>
      </c>
      <c r="GZ176" s="94">
        <f t="shared" si="81"/>
        <v>0</v>
      </c>
      <c r="HA176" s="94">
        <f t="shared" si="81"/>
        <v>0</v>
      </c>
      <c r="HB176" s="94">
        <f t="shared" si="81"/>
        <v>0</v>
      </c>
      <c r="HC176" s="94">
        <f t="shared" si="81"/>
        <v>0</v>
      </c>
      <c r="HD176" s="94">
        <f t="shared" si="81"/>
        <v>0</v>
      </c>
      <c r="HE176" s="94">
        <f t="shared" si="81"/>
        <v>0</v>
      </c>
      <c r="HF176" s="94">
        <f t="shared" si="81"/>
        <v>0</v>
      </c>
      <c r="HG176" s="94">
        <f t="shared" si="81"/>
        <v>0</v>
      </c>
      <c r="HH176" s="94">
        <f t="shared" si="81"/>
        <v>0</v>
      </c>
      <c r="HI176" s="94">
        <f t="shared" si="81"/>
        <v>0</v>
      </c>
      <c r="HJ176" s="94">
        <f t="shared" si="81"/>
        <v>0</v>
      </c>
      <c r="HK176" s="94">
        <f t="shared" si="81"/>
        <v>0</v>
      </c>
      <c r="HL176" s="94">
        <f t="shared" si="81"/>
        <v>0</v>
      </c>
      <c r="HM176" s="94">
        <f t="shared" si="81"/>
        <v>0</v>
      </c>
      <c r="HN176" s="94">
        <f t="shared" si="81"/>
        <v>0</v>
      </c>
      <c r="HO176" s="94">
        <f t="shared" si="81"/>
        <v>0</v>
      </c>
      <c r="HP176" s="94">
        <f t="shared" si="81"/>
        <v>0</v>
      </c>
      <c r="HQ176" s="94">
        <f t="shared" si="81"/>
        <v>0</v>
      </c>
      <c r="HR176" s="94">
        <f t="shared" si="81"/>
        <v>0</v>
      </c>
      <c r="HS176" s="94">
        <f t="shared" si="81"/>
        <v>0</v>
      </c>
      <c r="HT176" s="94">
        <f t="shared" si="81"/>
        <v>0</v>
      </c>
      <c r="HU176" s="94">
        <f t="shared" si="81"/>
        <v>0</v>
      </c>
      <c r="HV176" s="94">
        <f t="shared" si="81"/>
        <v>0</v>
      </c>
      <c r="HW176" s="94">
        <f t="shared" si="81"/>
        <v>0</v>
      </c>
      <c r="HX176" s="94">
        <f t="shared" si="81"/>
        <v>0</v>
      </c>
      <c r="HY176" s="94">
        <f t="shared" si="81"/>
        <v>0</v>
      </c>
      <c r="HZ176" s="94">
        <f t="shared" si="81"/>
        <v>0</v>
      </c>
      <c r="IA176" s="94">
        <f t="shared" si="81"/>
        <v>0</v>
      </c>
      <c r="IB176" s="94">
        <f t="shared" si="81"/>
        <v>0</v>
      </c>
      <c r="IC176" s="94">
        <f t="shared" si="81"/>
        <v>0</v>
      </c>
      <c r="ID176" s="94">
        <f t="shared" si="81"/>
        <v>0</v>
      </c>
      <c r="IE176" s="94">
        <f t="shared" si="81"/>
        <v>0</v>
      </c>
      <c r="IF176" s="94">
        <f t="shared" si="81"/>
        <v>0</v>
      </c>
      <c r="IG176" s="94">
        <f t="shared" si="81"/>
        <v>0</v>
      </c>
      <c r="IH176" s="94">
        <f t="shared" si="81"/>
        <v>0</v>
      </c>
      <c r="II176" s="94">
        <f t="shared" si="81"/>
        <v>0</v>
      </c>
      <c r="IJ176" s="94">
        <f t="shared" si="81"/>
        <v>0</v>
      </c>
      <c r="IK176" s="94">
        <f t="shared" si="81"/>
        <v>0</v>
      </c>
      <c r="IL176" s="94">
        <f t="shared" si="81"/>
        <v>0</v>
      </c>
      <c r="IM176" s="94">
        <f t="shared" si="81"/>
        <v>0</v>
      </c>
      <c r="IN176" s="94">
        <f t="shared" si="81"/>
        <v>0</v>
      </c>
      <c r="IO176" s="94">
        <f t="shared" si="81"/>
        <v>0</v>
      </c>
      <c r="IP176" s="94">
        <f t="shared" si="81"/>
        <v>0</v>
      </c>
      <c r="IQ176" s="94">
        <f t="shared" si="81"/>
        <v>0</v>
      </c>
      <c r="IR176" s="94">
        <f t="shared" si="81"/>
        <v>0</v>
      </c>
      <c r="IS176" s="94">
        <f t="shared" si="81"/>
        <v>0</v>
      </c>
      <c r="IT176" s="94">
        <f t="shared" si="81"/>
        <v>0</v>
      </c>
      <c r="IU176" s="94">
        <f t="shared" si="81"/>
        <v>0</v>
      </c>
      <c r="IV176" s="94">
        <f t="shared" si="81"/>
        <v>0</v>
      </c>
      <c r="IW176" s="94">
        <f t="shared" si="81"/>
        <v>0</v>
      </c>
      <c r="IX176" s="94">
        <f t="shared" si="81"/>
        <v>0</v>
      </c>
      <c r="IY176" s="94">
        <f t="shared" si="81"/>
        <v>0</v>
      </c>
      <c r="IZ176" s="94">
        <f t="shared" ref="IZ176:LK176" si="82">IF(IZ$165=EOMONTH($D3,-1),-FV($AE3,ROUNDDOWN(YEARFRAC($D$165,IZ$165,1),0),,-$AC3*$B3,0),0)</f>
        <v>0</v>
      </c>
      <c r="JA176" s="94">
        <f t="shared" si="82"/>
        <v>0</v>
      </c>
      <c r="JB176" s="94">
        <f t="shared" si="82"/>
        <v>0</v>
      </c>
      <c r="JC176" s="94">
        <f t="shared" si="82"/>
        <v>0</v>
      </c>
      <c r="JD176" s="94">
        <f t="shared" si="82"/>
        <v>0</v>
      </c>
      <c r="JE176" s="94">
        <f t="shared" si="82"/>
        <v>0</v>
      </c>
      <c r="JF176" s="94">
        <f t="shared" si="82"/>
        <v>0</v>
      </c>
      <c r="JG176" s="94">
        <f t="shared" si="82"/>
        <v>0</v>
      </c>
      <c r="JH176" s="94">
        <f t="shared" si="82"/>
        <v>0</v>
      </c>
      <c r="JI176" s="94">
        <f t="shared" si="82"/>
        <v>0</v>
      </c>
      <c r="JJ176" s="94">
        <f t="shared" si="82"/>
        <v>0</v>
      </c>
      <c r="JK176" s="94">
        <f t="shared" si="82"/>
        <v>0</v>
      </c>
      <c r="JL176" s="94">
        <f t="shared" si="82"/>
        <v>0</v>
      </c>
      <c r="JM176" s="94">
        <f t="shared" si="82"/>
        <v>0</v>
      </c>
      <c r="JN176" s="94">
        <f t="shared" si="82"/>
        <v>0</v>
      </c>
      <c r="JO176" s="94">
        <f t="shared" si="82"/>
        <v>0</v>
      </c>
      <c r="JP176" s="94">
        <f t="shared" si="82"/>
        <v>0</v>
      </c>
      <c r="JQ176" s="94">
        <f t="shared" si="82"/>
        <v>0</v>
      </c>
      <c r="JR176" s="94">
        <f t="shared" si="82"/>
        <v>0</v>
      </c>
      <c r="JS176" s="94">
        <f t="shared" si="82"/>
        <v>0</v>
      </c>
      <c r="JT176" s="94">
        <f t="shared" si="82"/>
        <v>0</v>
      </c>
      <c r="JU176" s="94">
        <f t="shared" si="82"/>
        <v>0</v>
      </c>
      <c r="JV176" s="94">
        <f t="shared" si="82"/>
        <v>0</v>
      </c>
      <c r="JW176" s="94">
        <f t="shared" si="82"/>
        <v>0</v>
      </c>
      <c r="JX176" s="94">
        <f t="shared" si="82"/>
        <v>0</v>
      </c>
      <c r="JY176" s="94">
        <f t="shared" si="82"/>
        <v>0</v>
      </c>
      <c r="JZ176" s="94">
        <f t="shared" si="82"/>
        <v>0</v>
      </c>
      <c r="KA176" s="94">
        <f t="shared" si="82"/>
        <v>0</v>
      </c>
      <c r="KB176" s="94">
        <f t="shared" si="82"/>
        <v>0</v>
      </c>
      <c r="KC176" s="94">
        <f t="shared" si="82"/>
        <v>0</v>
      </c>
      <c r="KD176" s="94">
        <f t="shared" si="82"/>
        <v>0</v>
      </c>
      <c r="KE176" s="94">
        <f t="shared" si="82"/>
        <v>0</v>
      </c>
      <c r="KF176" s="94">
        <f t="shared" si="82"/>
        <v>0</v>
      </c>
      <c r="KG176" s="94">
        <f t="shared" si="82"/>
        <v>0</v>
      </c>
      <c r="KH176" s="94">
        <f t="shared" si="82"/>
        <v>0</v>
      </c>
      <c r="KI176" s="94">
        <f t="shared" si="82"/>
        <v>0</v>
      </c>
      <c r="KJ176" s="94">
        <f t="shared" si="82"/>
        <v>0</v>
      </c>
      <c r="KK176" s="94">
        <f t="shared" si="82"/>
        <v>0</v>
      </c>
      <c r="KL176" s="94">
        <f t="shared" si="82"/>
        <v>0</v>
      </c>
      <c r="KM176" s="94">
        <f t="shared" si="82"/>
        <v>0</v>
      </c>
      <c r="KN176" s="94">
        <f t="shared" si="82"/>
        <v>0</v>
      </c>
      <c r="KO176" s="94">
        <f t="shared" si="82"/>
        <v>0</v>
      </c>
      <c r="KP176" s="94">
        <f t="shared" si="82"/>
        <v>0</v>
      </c>
      <c r="KQ176" s="94">
        <f t="shared" si="82"/>
        <v>0</v>
      </c>
      <c r="KR176" s="94">
        <f t="shared" si="82"/>
        <v>0</v>
      </c>
      <c r="KS176" s="94">
        <f t="shared" si="82"/>
        <v>0</v>
      </c>
      <c r="KT176" s="94">
        <f t="shared" si="82"/>
        <v>0</v>
      </c>
      <c r="KU176" s="94">
        <f t="shared" si="82"/>
        <v>0</v>
      </c>
      <c r="KV176" s="94">
        <f t="shared" si="82"/>
        <v>0</v>
      </c>
      <c r="KW176" s="94">
        <f t="shared" si="82"/>
        <v>0</v>
      </c>
      <c r="KX176" s="94">
        <f t="shared" si="82"/>
        <v>0</v>
      </c>
      <c r="KY176" s="94">
        <f t="shared" si="82"/>
        <v>0</v>
      </c>
      <c r="KZ176" s="94">
        <f t="shared" si="82"/>
        <v>0</v>
      </c>
      <c r="LA176" s="94">
        <f t="shared" si="82"/>
        <v>0</v>
      </c>
      <c r="LB176" s="94">
        <f t="shared" si="82"/>
        <v>0</v>
      </c>
      <c r="LC176" s="94">
        <f t="shared" si="82"/>
        <v>0</v>
      </c>
      <c r="LD176" s="94">
        <f t="shared" si="82"/>
        <v>0</v>
      </c>
      <c r="LE176" s="94">
        <f t="shared" si="82"/>
        <v>0</v>
      </c>
      <c r="LF176" s="94">
        <f t="shared" si="82"/>
        <v>0</v>
      </c>
      <c r="LG176" s="94">
        <f t="shared" si="82"/>
        <v>0</v>
      </c>
      <c r="LH176" s="94">
        <f t="shared" si="82"/>
        <v>0</v>
      </c>
      <c r="LI176" s="94">
        <f t="shared" si="82"/>
        <v>0</v>
      </c>
      <c r="LJ176" s="94">
        <f t="shared" si="82"/>
        <v>0</v>
      </c>
      <c r="LK176" s="94">
        <f t="shared" si="82"/>
        <v>0</v>
      </c>
      <c r="LL176" s="94">
        <f t="shared" ref="LL176:NK176" si="83">IF(LL$165=EOMONTH($D3,-1),-FV($AE3,ROUNDDOWN(YEARFRAC($D$165,LL$165,1),0),,-$AC3*$B3,0),0)</f>
        <v>0</v>
      </c>
      <c r="LM176" s="94">
        <f t="shared" si="83"/>
        <v>0</v>
      </c>
      <c r="LN176" s="94">
        <f t="shared" si="83"/>
        <v>0</v>
      </c>
      <c r="LO176" s="94">
        <f t="shared" si="83"/>
        <v>0</v>
      </c>
      <c r="LP176" s="94">
        <f t="shared" si="83"/>
        <v>0</v>
      </c>
      <c r="LQ176" s="94">
        <f t="shared" si="83"/>
        <v>0</v>
      </c>
      <c r="LR176" s="94">
        <f t="shared" si="83"/>
        <v>0</v>
      </c>
      <c r="LS176" s="94">
        <f t="shared" si="83"/>
        <v>0</v>
      </c>
      <c r="LT176" s="94">
        <f t="shared" si="83"/>
        <v>0</v>
      </c>
      <c r="LU176" s="94">
        <f t="shared" si="83"/>
        <v>0</v>
      </c>
      <c r="LV176" s="94">
        <f t="shared" si="83"/>
        <v>0</v>
      </c>
      <c r="LW176" s="94">
        <f t="shared" si="83"/>
        <v>0</v>
      </c>
      <c r="LX176" s="94">
        <f t="shared" si="83"/>
        <v>0</v>
      </c>
      <c r="LY176" s="94">
        <f t="shared" si="83"/>
        <v>0</v>
      </c>
      <c r="LZ176" s="94">
        <f t="shared" si="83"/>
        <v>0</v>
      </c>
      <c r="MA176" s="94">
        <f t="shared" si="83"/>
        <v>0</v>
      </c>
      <c r="MB176" s="94">
        <f t="shared" si="83"/>
        <v>0</v>
      </c>
      <c r="MC176" s="94">
        <f t="shared" si="83"/>
        <v>0</v>
      </c>
      <c r="MD176" s="94">
        <f t="shared" si="83"/>
        <v>0</v>
      </c>
      <c r="ME176" s="94">
        <f t="shared" si="83"/>
        <v>0</v>
      </c>
      <c r="MF176" s="94">
        <f t="shared" si="83"/>
        <v>0</v>
      </c>
      <c r="MG176" s="94">
        <f t="shared" si="83"/>
        <v>0</v>
      </c>
      <c r="MH176" s="94">
        <f t="shared" si="83"/>
        <v>0</v>
      </c>
      <c r="MI176" s="94">
        <f t="shared" si="83"/>
        <v>0</v>
      </c>
      <c r="MJ176" s="94">
        <f t="shared" si="83"/>
        <v>0</v>
      </c>
      <c r="MK176" s="94">
        <f t="shared" si="83"/>
        <v>0</v>
      </c>
      <c r="ML176" s="94">
        <f t="shared" si="83"/>
        <v>0</v>
      </c>
      <c r="MM176" s="94">
        <f t="shared" si="83"/>
        <v>0</v>
      </c>
      <c r="MN176" s="94">
        <f t="shared" si="83"/>
        <v>0</v>
      </c>
      <c r="MO176" s="94">
        <f t="shared" si="83"/>
        <v>0</v>
      </c>
      <c r="MP176" s="94">
        <f t="shared" si="83"/>
        <v>0</v>
      </c>
      <c r="MQ176" s="94">
        <f t="shared" si="83"/>
        <v>0</v>
      </c>
      <c r="MR176" s="94">
        <f t="shared" si="83"/>
        <v>0</v>
      </c>
      <c r="MS176" s="94">
        <f t="shared" si="83"/>
        <v>0</v>
      </c>
      <c r="MT176" s="94">
        <f t="shared" si="83"/>
        <v>0</v>
      </c>
      <c r="MU176" s="94">
        <f t="shared" si="83"/>
        <v>0</v>
      </c>
      <c r="MV176" s="94">
        <f t="shared" si="83"/>
        <v>0</v>
      </c>
      <c r="MW176" s="94">
        <f t="shared" si="83"/>
        <v>0</v>
      </c>
      <c r="MX176" s="94">
        <f t="shared" si="83"/>
        <v>0</v>
      </c>
      <c r="MY176" s="94">
        <f t="shared" si="83"/>
        <v>0</v>
      </c>
      <c r="MZ176" s="94">
        <f t="shared" si="83"/>
        <v>0</v>
      </c>
      <c r="NA176" s="94">
        <f t="shared" si="83"/>
        <v>0</v>
      </c>
      <c r="NB176" s="94">
        <f t="shared" si="83"/>
        <v>0</v>
      </c>
      <c r="NC176" s="94">
        <f t="shared" si="83"/>
        <v>0</v>
      </c>
      <c r="ND176" s="94">
        <f t="shared" si="83"/>
        <v>0</v>
      </c>
      <c r="NE176" s="94">
        <f t="shared" si="83"/>
        <v>0</v>
      </c>
      <c r="NF176" s="94">
        <f t="shared" si="83"/>
        <v>0</v>
      </c>
      <c r="NG176" s="94">
        <f t="shared" si="83"/>
        <v>0</v>
      </c>
      <c r="NH176" s="94">
        <f t="shared" si="83"/>
        <v>0</v>
      </c>
      <c r="NI176" s="94">
        <f t="shared" si="83"/>
        <v>0</v>
      </c>
      <c r="NJ176" s="94">
        <f t="shared" si="83"/>
        <v>0</v>
      </c>
      <c r="NK176" s="97">
        <f t="shared" si="83"/>
        <v>0</v>
      </c>
    </row>
    <row r="177" spans="1:375" x14ac:dyDescent="0.25">
      <c r="A177" s="102">
        <f>SUMIF($D$163:$NK$163,"&lt;="&amp;Summary!$B$3,Leases!D177:NK177)</f>
        <v>0</v>
      </c>
      <c r="B177" s="23" t="s">
        <v>101</v>
      </c>
      <c r="C177" s="45" t="s">
        <v>25</v>
      </c>
      <c r="D177" s="94">
        <f>IF(D$165=EOMONTH($D3,-1),SUMIFS($D168:$NK168,$D$165:$NK$165,"&gt;="&amp;EOMONTH($D3,$S3),$D$165:$NK$165,"&lt;"&amp;EOMONTH($D3,60))*-$AF3+SUMIFS($D168:$NK168,$D$165:$NK$165,"&gt;="&amp;EOMONTH($D3,60),$D$165:$NK$165,"&lt;"&amp;EOMONTH($D3,300))*-$AG3,0)</f>
        <v>0</v>
      </c>
      <c r="E177" s="94">
        <f t="shared" ref="E177:BP177" si="84">IF(E$165=EOMONTH($D3,-1),SUMIFS($D168:$NK168,$D$165:$NK$165,"&gt;="&amp;EOMONTH($D3,$S3),$D$165:$NK$165,"&lt;"&amp;EOMONTH($D3,60))*-$AF3+SUMIFS($D168:$NK168,$D$165:$NK$165,"&gt;="&amp;EOMONTH($D3,60),$D$165:$NK$165,"&lt;"&amp;EOMONTH($D3,300))*-$AG3,0)</f>
        <v>0</v>
      </c>
      <c r="F177" s="94">
        <f t="shared" si="84"/>
        <v>0</v>
      </c>
      <c r="G177" s="94">
        <f t="shared" si="84"/>
        <v>0</v>
      </c>
      <c r="H177" s="94">
        <f t="shared" si="84"/>
        <v>0</v>
      </c>
      <c r="I177" s="94">
        <f t="shared" si="84"/>
        <v>0</v>
      </c>
      <c r="J177" s="94">
        <f t="shared" si="84"/>
        <v>0</v>
      </c>
      <c r="K177" s="94">
        <f t="shared" si="84"/>
        <v>0</v>
      </c>
      <c r="L177" s="94">
        <f t="shared" si="84"/>
        <v>0</v>
      </c>
      <c r="M177" s="94">
        <f t="shared" si="84"/>
        <v>0</v>
      </c>
      <c r="N177" s="94">
        <f t="shared" si="84"/>
        <v>0</v>
      </c>
      <c r="O177" s="94">
        <f t="shared" si="84"/>
        <v>0</v>
      </c>
      <c r="P177" s="94">
        <f t="shared" si="84"/>
        <v>0</v>
      </c>
      <c r="Q177" s="94">
        <f t="shared" si="84"/>
        <v>0</v>
      </c>
      <c r="R177" s="94">
        <f t="shared" si="84"/>
        <v>0</v>
      </c>
      <c r="S177" s="94">
        <f t="shared" si="84"/>
        <v>0</v>
      </c>
      <c r="T177" s="94">
        <f t="shared" si="84"/>
        <v>0</v>
      </c>
      <c r="U177" s="94">
        <f t="shared" si="84"/>
        <v>0</v>
      </c>
      <c r="V177" s="94">
        <f t="shared" si="84"/>
        <v>0</v>
      </c>
      <c r="W177" s="94">
        <f t="shared" si="84"/>
        <v>0</v>
      </c>
      <c r="X177" s="94">
        <f t="shared" si="84"/>
        <v>0</v>
      </c>
      <c r="Y177" s="94">
        <f t="shared" si="84"/>
        <v>0</v>
      </c>
      <c r="Z177" s="94">
        <f t="shared" si="84"/>
        <v>0</v>
      </c>
      <c r="AA177" s="94">
        <f t="shared" si="84"/>
        <v>0</v>
      </c>
      <c r="AB177" s="94">
        <f t="shared" si="84"/>
        <v>0</v>
      </c>
      <c r="AC177" s="94">
        <f t="shared" si="84"/>
        <v>0</v>
      </c>
      <c r="AD177" s="94">
        <f t="shared" si="84"/>
        <v>0</v>
      </c>
      <c r="AE177" s="94">
        <f t="shared" si="84"/>
        <v>0</v>
      </c>
      <c r="AF177" s="94">
        <f t="shared" si="84"/>
        <v>0</v>
      </c>
      <c r="AG177" s="94">
        <f t="shared" si="84"/>
        <v>0</v>
      </c>
      <c r="AH177" s="94">
        <f t="shared" si="84"/>
        <v>0</v>
      </c>
      <c r="AI177" s="94">
        <f t="shared" si="84"/>
        <v>0</v>
      </c>
      <c r="AJ177" s="94">
        <f t="shared" si="84"/>
        <v>0</v>
      </c>
      <c r="AK177" s="94">
        <f t="shared" si="84"/>
        <v>0</v>
      </c>
      <c r="AL177" s="94">
        <f t="shared" si="84"/>
        <v>0</v>
      </c>
      <c r="AM177" s="94">
        <f t="shared" si="84"/>
        <v>0</v>
      </c>
      <c r="AN177" s="94">
        <f t="shared" si="84"/>
        <v>0</v>
      </c>
      <c r="AO177" s="94">
        <f t="shared" si="84"/>
        <v>0</v>
      </c>
      <c r="AP177" s="94">
        <f t="shared" si="84"/>
        <v>0</v>
      </c>
      <c r="AQ177" s="94">
        <f t="shared" si="84"/>
        <v>0</v>
      </c>
      <c r="AR177" s="94">
        <f t="shared" si="84"/>
        <v>0</v>
      </c>
      <c r="AS177" s="94">
        <f t="shared" si="84"/>
        <v>0</v>
      </c>
      <c r="AT177" s="94">
        <f t="shared" si="84"/>
        <v>0</v>
      </c>
      <c r="AU177" s="94">
        <f t="shared" si="84"/>
        <v>0</v>
      </c>
      <c r="AV177" s="94">
        <f t="shared" si="84"/>
        <v>0</v>
      </c>
      <c r="AW177" s="94">
        <f t="shared" si="84"/>
        <v>0</v>
      </c>
      <c r="AX177" s="94">
        <f t="shared" si="84"/>
        <v>0</v>
      </c>
      <c r="AY177" s="94">
        <f t="shared" si="84"/>
        <v>0</v>
      </c>
      <c r="AZ177" s="94">
        <f t="shared" si="84"/>
        <v>0</v>
      </c>
      <c r="BA177" s="94">
        <f t="shared" si="84"/>
        <v>0</v>
      </c>
      <c r="BB177" s="94">
        <f t="shared" si="84"/>
        <v>0</v>
      </c>
      <c r="BC177" s="94">
        <f t="shared" si="84"/>
        <v>0</v>
      </c>
      <c r="BD177" s="94">
        <f t="shared" si="84"/>
        <v>0</v>
      </c>
      <c r="BE177" s="94">
        <f t="shared" si="84"/>
        <v>0</v>
      </c>
      <c r="BF177" s="94">
        <f t="shared" si="84"/>
        <v>0</v>
      </c>
      <c r="BG177" s="94">
        <f t="shared" si="84"/>
        <v>0</v>
      </c>
      <c r="BH177" s="94">
        <f t="shared" si="84"/>
        <v>0</v>
      </c>
      <c r="BI177" s="94">
        <f t="shared" si="84"/>
        <v>0</v>
      </c>
      <c r="BJ177" s="94">
        <f t="shared" si="84"/>
        <v>0</v>
      </c>
      <c r="BK177" s="94">
        <f t="shared" si="84"/>
        <v>0</v>
      </c>
      <c r="BL177" s="94">
        <f t="shared" si="84"/>
        <v>0</v>
      </c>
      <c r="BM177" s="94">
        <f t="shared" si="84"/>
        <v>0</v>
      </c>
      <c r="BN177" s="94">
        <f t="shared" si="84"/>
        <v>0</v>
      </c>
      <c r="BO177" s="94">
        <f t="shared" si="84"/>
        <v>0</v>
      </c>
      <c r="BP177" s="94">
        <f t="shared" si="84"/>
        <v>0</v>
      </c>
      <c r="BQ177" s="94">
        <f t="shared" ref="BQ177:EB177" si="85">IF(BQ$165=EOMONTH($D3,-1),SUMIFS($D168:$NK168,$D$165:$NK$165,"&gt;="&amp;EOMONTH($D3,$S3),$D$165:$NK$165,"&lt;"&amp;EOMONTH($D3,60))*-$AF3+SUMIFS($D168:$NK168,$D$165:$NK$165,"&gt;="&amp;EOMONTH($D3,60),$D$165:$NK$165,"&lt;"&amp;EOMONTH($D3,300))*-$AG3,0)</f>
        <v>0</v>
      </c>
      <c r="BR177" s="94">
        <f t="shared" si="85"/>
        <v>0</v>
      </c>
      <c r="BS177" s="94">
        <f t="shared" si="85"/>
        <v>0</v>
      </c>
      <c r="BT177" s="94">
        <f t="shared" si="85"/>
        <v>0</v>
      </c>
      <c r="BU177" s="94">
        <f t="shared" si="85"/>
        <v>0</v>
      </c>
      <c r="BV177" s="94">
        <f t="shared" si="85"/>
        <v>0</v>
      </c>
      <c r="BW177" s="94">
        <f t="shared" si="85"/>
        <v>0</v>
      </c>
      <c r="BX177" s="94">
        <f t="shared" si="85"/>
        <v>0</v>
      </c>
      <c r="BY177" s="94">
        <f t="shared" si="85"/>
        <v>0</v>
      </c>
      <c r="BZ177" s="94">
        <f t="shared" si="85"/>
        <v>0</v>
      </c>
      <c r="CA177" s="94">
        <f t="shared" si="85"/>
        <v>0</v>
      </c>
      <c r="CB177" s="94">
        <f t="shared" si="85"/>
        <v>0</v>
      </c>
      <c r="CC177" s="94">
        <f t="shared" si="85"/>
        <v>0</v>
      </c>
      <c r="CD177" s="94">
        <f t="shared" si="85"/>
        <v>0</v>
      </c>
      <c r="CE177" s="94">
        <f t="shared" si="85"/>
        <v>0</v>
      </c>
      <c r="CF177" s="94">
        <f t="shared" si="85"/>
        <v>0</v>
      </c>
      <c r="CG177" s="94">
        <f t="shared" si="85"/>
        <v>0</v>
      </c>
      <c r="CH177" s="94">
        <f t="shared" si="85"/>
        <v>0</v>
      </c>
      <c r="CI177" s="94">
        <f t="shared" si="85"/>
        <v>0</v>
      </c>
      <c r="CJ177" s="94">
        <f t="shared" si="85"/>
        <v>0</v>
      </c>
      <c r="CK177" s="94">
        <f t="shared" si="85"/>
        <v>0</v>
      </c>
      <c r="CL177" s="94">
        <f t="shared" si="85"/>
        <v>0</v>
      </c>
      <c r="CM177" s="94">
        <f t="shared" si="85"/>
        <v>0</v>
      </c>
      <c r="CN177" s="94">
        <f t="shared" si="85"/>
        <v>0</v>
      </c>
      <c r="CO177" s="94">
        <f t="shared" si="85"/>
        <v>0</v>
      </c>
      <c r="CP177" s="94">
        <f t="shared" si="85"/>
        <v>0</v>
      </c>
      <c r="CQ177" s="94">
        <f t="shared" si="85"/>
        <v>0</v>
      </c>
      <c r="CR177" s="94">
        <f t="shared" si="85"/>
        <v>0</v>
      </c>
      <c r="CS177" s="94">
        <f t="shared" si="85"/>
        <v>0</v>
      </c>
      <c r="CT177" s="94">
        <f t="shared" si="85"/>
        <v>0</v>
      </c>
      <c r="CU177" s="94">
        <f t="shared" si="85"/>
        <v>0</v>
      </c>
      <c r="CV177" s="94">
        <f t="shared" si="85"/>
        <v>0</v>
      </c>
      <c r="CW177" s="94">
        <f t="shared" si="85"/>
        <v>0</v>
      </c>
      <c r="CX177" s="94">
        <f t="shared" si="85"/>
        <v>0</v>
      </c>
      <c r="CY177" s="94">
        <f t="shared" si="85"/>
        <v>0</v>
      </c>
      <c r="CZ177" s="94">
        <f t="shared" si="85"/>
        <v>0</v>
      </c>
      <c r="DA177" s="94">
        <f t="shared" si="85"/>
        <v>0</v>
      </c>
      <c r="DB177" s="94">
        <f t="shared" si="85"/>
        <v>0</v>
      </c>
      <c r="DC177" s="94">
        <f t="shared" si="85"/>
        <v>0</v>
      </c>
      <c r="DD177" s="94">
        <f t="shared" si="85"/>
        <v>0</v>
      </c>
      <c r="DE177" s="94">
        <f t="shared" si="85"/>
        <v>0</v>
      </c>
      <c r="DF177" s="94">
        <f t="shared" si="85"/>
        <v>0</v>
      </c>
      <c r="DG177" s="94">
        <f t="shared" si="85"/>
        <v>0</v>
      </c>
      <c r="DH177" s="94">
        <f t="shared" si="85"/>
        <v>0</v>
      </c>
      <c r="DI177" s="94">
        <f t="shared" si="85"/>
        <v>0</v>
      </c>
      <c r="DJ177" s="94">
        <f t="shared" si="85"/>
        <v>0</v>
      </c>
      <c r="DK177" s="94">
        <f t="shared" si="85"/>
        <v>0</v>
      </c>
      <c r="DL177" s="94">
        <f t="shared" si="85"/>
        <v>0</v>
      </c>
      <c r="DM177" s="94">
        <f t="shared" si="85"/>
        <v>0</v>
      </c>
      <c r="DN177" s="94">
        <f t="shared" si="85"/>
        <v>0</v>
      </c>
      <c r="DO177" s="94">
        <f t="shared" si="85"/>
        <v>0</v>
      </c>
      <c r="DP177" s="94">
        <f t="shared" si="85"/>
        <v>0</v>
      </c>
      <c r="DQ177" s="94">
        <f t="shared" si="85"/>
        <v>0</v>
      </c>
      <c r="DR177" s="94">
        <f t="shared" si="85"/>
        <v>0</v>
      </c>
      <c r="DS177" s="94">
        <f t="shared" si="85"/>
        <v>0</v>
      </c>
      <c r="DT177" s="94">
        <f t="shared" si="85"/>
        <v>0</v>
      </c>
      <c r="DU177" s="94">
        <f t="shared" si="85"/>
        <v>0</v>
      </c>
      <c r="DV177" s="94">
        <f t="shared" si="85"/>
        <v>0</v>
      </c>
      <c r="DW177" s="94">
        <f t="shared" si="85"/>
        <v>0</v>
      </c>
      <c r="DX177" s="94">
        <f t="shared" si="85"/>
        <v>0</v>
      </c>
      <c r="DY177" s="94">
        <f t="shared" si="85"/>
        <v>0</v>
      </c>
      <c r="DZ177" s="94">
        <f t="shared" si="85"/>
        <v>0</v>
      </c>
      <c r="EA177" s="94">
        <f t="shared" si="85"/>
        <v>0</v>
      </c>
      <c r="EB177" s="94">
        <f t="shared" si="85"/>
        <v>0</v>
      </c>
      <c r="EC177" s="94">
        <f t="shared" ref="EC177:GN177" si="86">IF(EC$165=EOMONTH($D3,-1),SUMIFS($D168:$NK168,$D$165:$NK$165,"&gt;="&amp;EOMONTH($D3,$S3),$D$165:$NK$165,"&lt;"&amp;EOMONTH($D3,60))*-$AF3+SUMIFS($D168:$NK168,$D$165:$NK$165,"&gt;="&amp;EOMONTH($D3,60),$D$165:$NK$165,"&lt;"&amp;EOMONTH($D3,300))*-$AG3,0)</f>
        <v>0</v>
      </c>
      <c r="ED177" s="94">
        <f t="shared" si="86"/>
        <v>0</v>
      </c>
      <c r="EE177" s="94">
        <f t="shared" si="86"/>
        <v>0</v>
      </c>
      <c r="EF177" s="94">
        <f t="shared" si="86"/>
        <v>0</v>
      </c>
      <c r="EG177" s="94">
        <f t="shared" si="86"/>
        <v>0</v>
      </c>
      <c r="EH177" s="94">
        <f t="shared" si="86"/>
        <v>0</v>
      </c>
      <c r="EI177" s="94">
        <f t="shared" si="86"/>
        <v>0</v>
      </c>
      <c r="EJ177" s="94">
        <f t="shared" si="86"/>
        <v>0</v>
      </c>
      <c r="EK177" s="94">
        <f t="shared" si="86"/>
        <v>0</v>
      </c>
      <c r="EL177" s="94">
        <f t="shared" si="86"/>
        <v>0</v>
      </c>
      <c r="EM177" s="94">
        <f t="shared" si="86"/>
        <v>0</v>
      </c>
      <c r="EN177" s="94">
        <f t="shared" si="86"/>
        <v>0</v>
      </c>
      <c r="EO177" s="94">
        <f t="shared" si="86"/>
        <v>0</v>
      </c>
      <c r="EP177" s="94">
        <f t="shared" si="86"/>
        <v>0</v>
      </c>
      <c r="EQ177" s="94">
        <f t="shared" si="86"/>
        <v>0</v>
      </c>
      <c r="ER177" s="94">
        <f t="shared" si="86"/>
        <v>0</v>
      </c>
      <c r="ES177" s="94">
        <f t="shared" si="86"/>
        <v>0</v>
      </c>
      <c r="ET177" s="94">
        <f t="shared" si="86"/>
        <v>0</v>
      </c>
      <c r="EU177" s="94">
        <f t="shared" si="86"/>
        <v>0</v>
      </c>
      <c r="EV177" s="94">
        <f t="shared" si="86"/>
        <v>0</v>
      </c>
      <c r="EW177" s="94">
        <f t="shared" si="86"/>
        <v>0</v>
      </c>
      <c r="EX177" s="94">
        <f t="shared" si="86"/>
        <v>0</v>
      </c>
      <c r="EY177" s="94">
        <f t="shared" si="86"/>
        <v>0</v>
      </c>
      <c r="EZ177" s="94">
        <f t="shared" si="86"/>
        <v>0</v>
      </c>
      <c r="FA177" s="94">
        <f t="shared" si="86"/>
        <v>0</v>
      </c>
      <c r="FB177" s="94">
        <f t="shared" si="86"/>
        <v>0</v>
      </c>
      <c r="FC177" s="94">
        <f t="shared" si="86"/>
        <v>0</v>
      </c>
      <c r="FD177" s="94">
        <f t="shared" si="86"/>
        <v>0</v>
      </c>
      <c r="FE177" s="94">
        <f t="shared" si="86"/>
        <v>0</v>
      </c>
      <c r="FF177" s="94">
        <f t="shared" si="86"/>
        <v>0</v>
      </c>
      <c r="FG177" s="94">
        <f t="shared" si="86"/>
        <v>0</v>
      </c>
      <c r="FH177" s="94">
        <f t="shared" si="86"/>
        <v>0</v>
      </c>
      <c r="FI177" s="94">
        <f t="shared" si="86"/>
        <v>0</v>
      </c>
      <c r="FJ177" s="94">
        <f t="shared" si="86"/>
        <v>0</v>
      </c>
      <c r="FK177" s="94">
        <f t="shared" si="86"/>
        <v>0</v>
      </c>
      <c r="FL177" s="94">
        <f t="shared" si="86"/>
        <v>0</v>
      </c>
      <c r="FM177" s="94">
        <f t="shared" si="86"/>
        <v>0</v>
      </c>
      <c r="FN177" s="94">
        <f t="shared" si="86"/>
        <v>0</v>
      </c>
      <c r="FO177" s="94">
        <f t="shared" si="86"/>
        <v>0</v>
      </c>
      <c r="FP177" s="94">
        <f t="shared" si="86"/>
        <v>0</v>
      </c>
      <c r="FQ177" s="94">
        <f t="shared" si="86"/>
        <v>0</v>
      </c>
      <c r="FR177" s="94">
        <f t="shared" si="86"/>
        <v>0</v>
      </c>
      <c r="FS177" s="94">
        <f t="shared" si="86"/>
        <v>0</v>
      </c>
      <c r="FT177" s="94">
        <f t="shared" si="86"/>
        <v>0</v>
      </c>
      <c r="FU177" s="94">
        <f t="shared" si="86"/>
        <v>0</v>
      </c>
      <c r="FV177" s="94">
        <f t="shared" si="86"/>
        <v>0</v>
      </c>
      <c r="FW177" s="94">
        <f t="shared" si="86"/>
        <v>0</v>
      </c>
      <c r="FX177" s="94">
        <f t="shared" si="86"/>
        <v>0</v>
      </c>
      <c r="FY177" s="94">
        <f t="shared" si="86"/>
        <v>0</v>
      </c>
      <c r="FZ177" s="94">
        <f t="shared" si="86"/>
        <v>0</v>
      </c>
      <c r="GA177" s="94">
        <f t="shared" si="86"/>
        <v>0</v>
      </c>
      <c r="GB177" s="94">
        <f t="shared" si="86"/>
        <v>0</v>
      </c>
      <c r="GC177" s="94">
        <f t="shared" si="86"/>
        <v>0</v>
      </c>
      <c r="GD177" s="94">
        <f t="shared" si="86"/>
        <v>0</v>
      </c>
      <c r="GE177" s="94">
        <f t="shared" si="86"/>
        <v>0</v>
      </c>
      <c r="GF177" s="94">
        <f t="shared" si="86"/>
        <v>0</v>
      </c>
      <c r="GG177" s="94">
        <f t="shared" si="86"/>
        <v>0</v>
      </c>
      <c r="GH177" s="94">
        <f t="shared" si="86"/>
        <v>0</v>
      </c>
      <c r="GI177" s="94">
        <f t="shared" si="86"/>
        <v>0</v>
      </c>
      <c r="GJ177" s="94">
        <f t="shared" si="86"/>
        <v>0</v>
      </c>
      <c r="GK177" s="94">
        <f t="shared" si="86"/>
        <v>0</v>
      </c>
      <c r="GL177" s="94">
        <f t="shared" si="86"/>
        <v>0</v>
      </c>
      <c r="GM177" s="94">
        <f t="shared" si="86"/>
        <v>0</v>
      </c>
      <c r="GN177" s="94">
        <f t="shared" si="86"/>
        <v>0</v>
      </c>
      <c r="GO177" s="94">
        <f t="shared" ref="GO177:IZ177" si="87">IF(GO$165=EOMONTH($D3,-1),SUMIFS($D168:$NK168,$D$165:$NK$165,"&gt;="&amp;EOMONTH($D3,$S3),$D$165:$NK$165,"&lt;"&amp;EOMONTH($D3,60))*-$AF3+SUMIFS($D168:$NK168,$D$165:$NK$165,"&gt;="&amp;EOMONTH($D3,60),$D$165:$NK$165,"&lt;"&amp;EOMONTH($D3,300))*-$AG3,0)</f>
        <v>0</v>
      </c>
      <c r="GP177" s="94">
        <f t="shared" si="87"/>
        <v>0</v>
      </c>
      <c r="GQ177" s="94">
        <f t="shared" si="87"/>
        <v>0</v>
      </c>
      <c r="GR177" s="94">
        <f t="shared" si="87"/>
        <v>0</v>
      </c>
      <c r="GS177" s="94">
        <f t="shared" si="87"/>
        <v>0</v>
      </c>
      <c r="GT177" s="94">
        <f t="shared" si="87"/>
        <v>0</v>
      </c>
      <c r="GU177" s="94">
        <f t="shared" si="87"/>
        <v>0</v>
      </c>
      <c r="GV177" s="94">
        <f t="shared" si="87"/>
        <v>0</v>
      </c>
      <c r="GW177" s="94">
        <f t="shared" si="87"/>
        <v>0</v>
      </c>
      <c r="GX177" s="94">
        <f t="shared" si="87"/>
        <v>0</v>
      </c>
      <c r="GY177" s="94">
        <f t="shared" si="87"/>
        <v>0</v>
      </c>
      <c r="GZ177" s="94">
        <f t="shared" si="87"/>
        <v>0</v>
      </c>
      <c r="HA177" s="94">
        <f t="shared" si="87"/>
        <v>0</v>
      </c>
      <c r="HB177" s="94">
        <f t="shared" si="87"/>
        <v>0</v>
      </c>
      <c r="HC177" s="94">
        <f t="shared" si="87"/>
        <v>0</v>
      </c>
      <c r="HD177" s="94">
        <f t="shared" si="87"/>
        <v>0</v>
      </c>
      <c r="HE177" s="94">
        <f t="shared" si="87"/>
        <v>0</v>
      </c>
      <c r="HF177" s="94">
        <f t="shared" si="87"/>
        <v>0</v>
      </c>
      <c r="HG177" s="94">
        <f t="shared" si="87"/>
        <v>0</v>
      </c>
      <c r="HH177" s="94">
        <f t="shared" si="87"/>
        <v>0</v>
      </c>
      <c r="HI177" s="94">
        <f t="shared" si="87"/>
        <v>0</v>
      </c>
      <c r="HJ177" s="94">
        <f t="shared" si="87"/>
        <v>0</v>
      </c>
      <c r="HK177" s="94">
        <f t="shared" si="87"/>
        <v>0</v>
      </c>
      <c r="HL177" s="94">
        <f t="shared" si="87"/>
        <v>0</v>
      </c>
      <c r="HM177" s="94">
        <f t="shared" si="87"/>
        <v>0</v>
      </c>
      <c r="HN177" s="94">
        <f t="shared" si="87"/>
        <v>0</v>
      </c>
      <c r="HO177" s="94">
        <f t="shared" si="87"/>
        <v>0</v>
      </c>
      <c r="HP177" s="94">
        <f t="shared" si="87"/>
        <v>0</v>
      </c>
      <c r="HQ177" s="94">
        <f t="shared" si="87"/>
        <v>0</v>
      </c>
      <c r="HR177" s="94">
        <f t="shared" si="87"/>
        <v>0</v>
      </c>
      <c r="HS177" s="94">
        <f t="shared" si="87"/>
        <v>0</v>
      </c>
      <c r="HT177" s="94">
        <f t="shared" si="87"/>
        <v>0</v>
      </c>
      <c r="HU177" s="94">
        <f t="shared" si="87"/>
        <v>0</v>
      </c>
      <c r="HV177" s="94">
        <f t="shared" si="87"/>
        <v>0</v>
      </c>
      <c r="HW177" s="94">
        <f t="shared" si="87"/>
        <v>0</v>
      </c>
      <c r="HX177" s="94">
        <f t="shared" si="87"/>
        <v>0</v>
      </c>
      <c r="HY177" s="94">
        <f t="shared" si="87"/>
        <v>0</v>
      </c>
      <c r="HZ177" s="94">
        <f t="shared" si="87"/>
        <v>0</v>
      </c>
      <c r="IA177" s="94">
        <f t="shared" si="87"/>
        <v>0</v>
      </c>
      <c r="IB177" s="94">
        <f t="shared" si="87"/>
        <v>0</v>
      </c>
      <c r="IC177" s="94">
        <f t="shared" si="87"/>
        <v>0</v>
      </c>
      <c r="ID177" s="94">
        <f t="shared" si="87"/>
        <v>0</v>
      </c>
      <c r="IE177" s="94">
        <f t="shared" si="87"/>
        <v>0</v>
      </c>
      <c r="IF177" s="94">
        <f t="shared" si="87"/>
        <v>0</v>
      </c>
      <c r="IG177" s="94">
        <f t="shared" si="87"/>
        <v>0</v>
      </c>
      <c r="IH177" s="94">
        <f t="shared" si="87"/>
        <v>0</v>
      </c>
      <c r="II177" s="94">
        <f t="shared" si="87"/>
        <v>0</v>
      </c>
      <c r="IJ177" s="94">
        <f t="shared" si="87"/>
        <v>0</v>
      </c>
      <c r="IK177" s="94">
        <f t="shared" si="87"/>
        <v>0</v>
      </c>
      <c r="IL177" s="94">
        <f t="shared" si="87"/>
        <v>0</v>
      </c>
      <c r="IM177" s="94">
        <f t="shared" si="87"/>
        <v>0</v>
      </c>
      <c r="IN177" s="94">
        <f t="shared" si="87"/>
        <v>0</v>
      </c>
      <c r="IO177" s="94">
        <f t="shared" si="87"/>
        <v>0</v>
      </c>
      <c r="IP177" s="94">
        <f t="shared" si="87"/>
        <v>0</v>
      </c>
      <c r="IQ177" s="94">
        <f t="shared" si="87"/>
        <v>0</v>
      </c>
      <c r="IR177" s="94">
        <f t="shared" si="87"/>
        <v>0</v>
      </c>
      <c r="IS177" s="94">
        <f t="shared" si="87"/>
        <v>0</v>
      </c>
      <c r="IT177" s="94">
        <f t="shared" si="87"/>
        <v>0</v>
      </c>
      <c r="IU177" s="94">
        <f t="shared" si="87"/>
        <v>0</v>
      </c>
      <c r="IV177" s="94">
        <f t="shared" si="87"/>
        <v>0</v>
      </c>
      <c r="IW177" s="94">
        <f t="shared" si="87"/>
        <v>0</v>
      </c>
      <c r="IX177" s="94">
        <f t="shared" si="87"/>
        <v>0</v>
      </c>
      <c r="IY177" s="94">
        <f t="shared" si="87"/>
        <v>0</v>
      </c>
      <c r="IZ177" s="94">
        <f t="shared" si="87"/>
        <v>0</v>
      </c>
      <c r="JA177" s="94">
        <f t="shared" ref="JA177:LL177" si="88">IF(JA$165=EOMONTH($D3,-1),SUMIFS($D168:$NK168,$D$165:$NK$165,"&gt;="&amp;EOMONTH($D3,$S3),$D$165:$NK$165,"&lt;"&amp;EOMONTH($D3,60))*-$AF3+SUMIFS($D168:$NK168,$D$165:$NK$165,"&gt;="&amp;EOMONTH($D3,60),$D$165:$NK$165,"&lt;"&amp;EOMONTH($D3,300))*-$AG3,0)</f>
        <v>0</v>
      </c>
      <c r="JB177" s="94">
        <f t="shared" si="88"/>
        <v>0</v>
      </c>
      <c r="JC177" s="94">
        <f t="shared" si="88"/>
        <v>0</v>
      </c>
      <c r="JD177" s="94">
        <f t="shared" si="88"/>
        <v>0</v>
      </c>
      <c r="JE177" s="94">
        <f t="shared" si="88"/>
        <v>0</v>
      </c>
      <c r="JF177" s="94">
        <f t="shared" si="88"/>
        <v>0</v>
      </c>
      <c r="JG177" s="94">
        <f t="shared" si="88"/>
        <v>0</v>
      </c>
      <c r="JH177" s="94">
        <f t="shared" si="88"/>
        <v>0</v>
      </c>
      <c r="JI177" s="94">
        <f t="shared" si="88"/>
        <v>0</v>
      </c>
      <c r="JJ177" s="94">
        <f t="shared" si="88"/>
        <v>0</v>
      </c>
      <c r="JK177" s="94">
        <f t="shared" si="88"/>
        <v>0</v>
      </c>
      <c r="JL177" s="94">
        <f t="shared" si="88"/>
        <v>0</v>
      </c>
      <c r="JM177" s="94">
        <f t="shared" si="88"/>
        <v>0</v>
      </c>
      <c r="JN177" s="94">
        <f t="shared" si="88"/>
        <v>0</v>
      </c>
      <c r="JO177" s="94">
        <f t="shared" si="88"/>
        <v>0</v>
      </c>
      <c r="JP177" s="94">
        <f t="shared" si="88"/>
        <v>0</v>
      </c>
      <c r="JQ177" s="94">
        <f t="shared" si="88"/>
        <v>0</v>
      </c>
      <c r="JR177" s="94">
        <f t="shared" si="88"/>
        <v>0</v>
      </c>
      <c r="JS177" s="94">
        <f t="shared" si="88"/>
        <v>0</v>
      </c>
      <c r="JT177" s="94">
        <f t="shared" si="88"/>
        <v>0</v>
      </c>
      <c r="JU177" s="94">
        <f t="shared" si="88"/>
        <v>0</v>
      </c>
      <c r="JV177" s="94">
        <f t="shared" si="88"/>
        <v>0</v>
      </c>
      <c r="JW177" s="94">
        <f t="shared" si="88"/>
        <v>0</v>
      </c>
      <c r="JX177" s="94">
        <f t="shared" si="88"/>
        <v>0</v>
      </c>
      <c r="JY177" s="94">
        <f t="shared" si="88"/>
        <v>0</v>
      </c>
      <c r="JZ177" s="94">
        <f t="shared" si="88"/>
        <v>0</v>
      </c>
      <c r="KA177" s="94">
        <f t="shared" si="88"/>
        <v>0</v>
      </c>
      <c r="KB177" s="94">
        <f t="shared" si="88"/>
        <v>0</v>
      </c>
      <c r="KC177" s="94">
        <f t="shared" si="88"/>
        <v>0</v>
      </c>
      <c r="KD177" s="94">
        <f t="shared" si="88"/>
        <v>0</v>
      </c>
      <c r="KE177" s="94">
        <f t="shared" si="88"/>
        <v>0</v>
      </c>
      <c r="KF177" s="94">
        <f t="shared" si="88"/>
        <v>0</v>
      </c>
      <c r="KG177" s="94">
        <f t="shared" si="88"/>
        <v>0</v>
      </c>
      <c r="KH177" s="94">
        <f t="shared" si="88"/>
        <v>0</v>
      </c>
      <c r="KI177" s="94">
        <f t="shared" si="88"/>
        <v>0</v>
      </c>
      <c r="KJ177" s="94">
        <f t="shared" si="88"/>
        <v>0</v>
      </c>
      <c r="KK177" s="94">
        <f t="shared" si="88"/>
        <v>0</v>
      </c>
      <c r="KL177" s="94">
        <f t="shared" si="88"/>
        <v>0</v>
      </c>
      <c r="KM177" s="94">
        <f t="shared" si="88"/>
        <v>0</v>
      </c>
      <c r="KN177" s="94">
        <f t="shared" si="88"/>
        <v>0</v>
      </c>
      <c r="KO177" s="94">
        <f t="shared" si="88"/>
        <v>0</v>
      </c>
      <c r="KP177" s="94">
        <f t="shared" si="88"/>
        <v>0</v>
      </c>
      <c r="KQ177" s="94">
        <f t="shared" si="88"/>
        <v>0</v>
      </c>
      <c r="KR177" s="94">
        <f t="shared" si="88"/>
        <v>0</v>
      </c>
      <c r="KS177" s="94">
        <f t="shared" si="88"/>
        <v>0</v>
      </c>
      <c r="KT177" s="94">
        <f t="shared" si="88"/>
        <v>0</v>
      </c>
      <c r="KU177" s="94">
        <f t="shared" si="88"/>
        <v>0</v>
      </c>
      <c r="KV177" s="94">
        <f t="shared" si="88"/>
        <v>0</v>
      </c>
      <c r="KW177" s="94">
        <f t="shared" si="88"/>
        <v>0</v>
      </c>
      <c r="KX177" s="94">
        <f t="shared" si="88"/>
        <v>0</v>
      </c>
      <c r="KY177" s="94">
        <f t="shared" si="88"/>
        <v>0</v>
      </c>
      <c r="KZ177" s="94">
        <f t="shared" si="88"/>
        <v>0</v>
      </c>
      <c r="LA177" s="94">
        <f t="shared" si="88"/>
        <v>0</v>
      </c>
      <c r="LB177" s="94">
        <f t="shared" si="88"/>
        <v>0</v>
      </c>
      <c r="LC177" s="94">
        <f t="shared" si="88"/>
        <v>0</v>
      </c>
      <c r="LD177" s="94">
        <f t="shared" si="88"/>
        <v>0</v>
      </c>
      <c r="LE177" s="94">
        <f t="shared" si="88"/>
        <v>0</v>
      </c>
      <c r="LF177" s="94">
        <f t="shared" si="88"/>
        <v>0</v>
      </c>
      <c r="LG177" s="94">
        <f t="shared" si="88"/>
        <v>0</v>
      </c>
      <c r="LH177" s="94">
        <f t="shared" si="88"/>
        <v>0</v>
      </c>
      <c r="LI177" s="94">
        <f t="shared" si="88"/>
        <v>0</v>
      </c>
      <c r="LJ177" s="94">
        <f t="shared" si="88"/>
        <v>0</v>
      </c>
      <c r="LK177" s="94">
        <f t="shared" si="88"/>
        <v>0</v>
      </c>
      <c r="LL177" s="94">
        <f t="shared" si="88"/>
        <v>0</v>
      </c>
      <c r="LM177" s="94">
        <f t="shared" ref="LM177:NK177" si="89">IF(LM$165=EOMONTH($D3,-1),SUMIFS($D168:$NK168,$D$165:$NK$165,"&gt;="&amp;EOMONTH($D3,$S3),$D$165:$NK$165,"&lt;"&amp;EOMONTH($D3,60))*-$AF3+SUMIFS($D168:$NK168,$D$165:$NK$165,"&gt;="&amp;EOMONTH($D3,60),$D$165:$NK$165,"&lt;"&amp;EOMONTH($D3,300))*-$AG3,0)</f>
        <v>0</v>
      </c>
      <c r="LN177" s="94">
        <f t="shared" si="89"/>
        <v>0</v>
      </c>
      <c r="LO177" s="94">
        <f t="shared" si="89"/>
        <v>0</v>
      </c>
      <c r="LP177" s="94">
        <f t="shared" si="89"/>
        <v>0</v>
      </c>
      <c r="LQ177" s="94">
        <f t="shared" si="89"/>
        <v>0</v>
      </c>
      <c r="LR177" s="94">
        <f t="shared" si="89"/>
        <v>0</v>
      </c>
      <c r="LS177" s="94">
        <f t="shared" si="89"/>
        <v>0</v>
      </c>
      <c r="LT177" s="94">
        <f t="shared" si="89"/>
        <v>0</v>
      </c>
      <c r="LU177" s="94">
        <f t="shared" si="89"/>
        <v>0</v>
      </c>
      <c r="LV177" s="94">
        <f t="shared" si="89"/>
        <v>0</v>
      </c>
      <c r="LW177" s="94">
        <f t="shared" si="89"/>
        <v>0</v>
      </c>
      <c r="LX177" s="94">
        <f t="shared" si="89"/>
        <v>0</v>
      </c>
      <c r="LY177" s="94">
        <f t="shared" si="89"/>
        <v>0</v>
      </c>
      <c r="LZ177" s="94">
        <f t="shared" si="89"/>
        <v>0</v>
      </c>
      <c r="MA177" s="94">
        <f t="shared" si="89"/>
        <v>0</v>
      </c>
      <c r="MB177" s="94">
        <f t="shared" si="89"/>
        <v>0</v>
      </c>
      <c r="MC177" s="94">
        <f t="shared" si="89"/>
        <v>0</v>
      </c>
      <c r="MD177" s="94">
        <f t="shared" si="89"/>
        <v>0</v>
      </c>
      <c r="ME177" s="94">
        <f t="shared" si="89"/>
        <v>0</v>
      </c>
      <c r="MF177" s="94">
        <f t="shared" si="89"/>
        <v>0</v>
      </c>
      <c r="MG177" s="94">
        <f t="shared" si="89"/>
        <v>0</v>
      </c>
      <c r="MH177" s="94">
        <f t="shared" si="89"/>
        <v>0</v>
      </c>
      <c r="MI177" s="94">
        <f t="shared" si="89"/>
        <v>0</v>
      </c>
      <c r="MJ177" s="94">
        <f t="shared" si="89"/>
        <v>0</v>
      </c>
      <c r="MK177" s="94">
        <f t="shared" si="89"/>
        <v>0</v>
      </c>
      <c r="ML177" s="94">
        <f t="shared" si="89"/>
        <v>0</v>
      </c>
      <c r="MM177" s="94">
        <f t="shared" si="89"/>
        <v>0</v>
      </c>
      <c r="MN177" s="94">
        <f t="shared" si="89"/>
        <v>0</v>
      </c>
      <c r="MO177" s="94">
        <f t="shared" si="89"/>
        <v>0</v>
      </c>
      <c r="MP177" s="94">
        <f t="shared" si="89"/>
        <v>0</v>
      </c>
      <c r="MQ177" s="94">
        <f t="shared" si="89"/>
        <v>0</v>
      </c>
      <c r="MR177" s="94">
        <f t="shared" si="89"/>
        <v>0</v>
      </c>
      <c r="MS177" s="94">
        <f t="shared" si="89"/>
        <v>0</v>
      </c>
      <c r="MT177" s="94">
        <f t="shared" si="89"/>
        <v>0</v>
      </c>
      <c r="MU177" s="94">
        <f t="shared" si="89"/>
        <v>0</v>
      </c>
      <c r="MV177" s="94">
        <f t="shared" si="89"/>
        <v>0</v>
      </c>
      <c r="MW177" s="94">
        <f t="shared" si="89"/>
        <v>0</v>
      </c>
      <c r="MX177" s="94">
        <f t="shared" si="89"/>
        <v>0</v>
      </c>
      <c r="MY177" s="94">
        <f t="shared" si="89"/>
        <v>0</v>
      </c>
      <c r="MZ177" s="94">
        <f t="shared" si="89"/>
        <v>0</v>
      </c>
      <c r="NA177" s="94">
        <f t="shared" si="89"/>
        <v>0</v>
      </c>
      <c r="NB177" s="94">
        <f t="shared" si="89"/>
        <v>0</v>
      </c>
      <c r="NC177" s="94">
        <f t="shared" si="89"/>
        <v>0</v>
      </c>
      <c r="ND177" s="94">
        <f t="shared" si="89"/>
        <v>0</v>
      </c>
      <c r="NE177" s="94">
        <f t="shared" si="89"/>
        <v>0</v>
      </c>
      <c r="NF177" s="94">
        <f t="shared" si="89"/>
        <v>0</v>
      </c>
      <c r="NG177" s="94">
        <f t="shared" si="89"/>
        <v>0</v>
      </c>
      <c r="NH177" s="94">
        <f t="shared" si="89"/>
        <v>0</v>
      </c>
      <c r="NI177" s="94">
        <f t="shared" si="89"/>
        <v>0</v>
      </c>
      <c r="NJ177" s="94">
        <f t="shared" si="89"/>
        <v>0</v>
      </c>
      <c r="NK177" s="97">
        <f t="shared" si="89"/>
        <v>0</v>
      </c>
    </row>
    <row r="178" spans="1:375" x14ac:dyDescent="0.25">
      <c r="A178" s="102">
        <f>SUMIF($D$163:$NK$163,"&lt;="&amp;Summary!$B$3,Leases!D178:NK178)</f>
        <v>-22791.553402499998</v>
      </c>
      <c r="B178" s="23" t="s">
        <v>102</v>
      </c>
      <c r="C178" s="45" t="s">
        <v>30</v>
      </c>
      <c r="D178" s="94">
        <f>IF(D$165=EOMONTH($E3,$R3*(1-$O3)),-FV($AE3,ROUNDDOWN(YEARFRAC($D$165,D$165,1),0),,-($AC3*(1-$O3)+$AD3*$O3)*$B3,0),0)</f>
        <v>0</v>
      </c>
      <c r="E178" s="94">
        <f t="shared" ref="E178:BP178" si="90">IF(E$165=EOMONTH($E3,$R3*(1-$O3)),-FV($AE3,ROUNDDOWN(YEARFRAC($D$165,E$165,1),0),,-($AC3*(1-$O3)+$AD3*$O3)*$B3,0),0)</f>
        <v>0</v>
      </c>
      <c r="F178" s="94">
        <f t="shared" si="90"/>
        <v>0</v>
      </c>
      <c r="G178" s="94">
        <f t="shared" si="90"/>
        <v>0</v>
      </c>
      <c r="H178" s="94">
        <f t="shared" si="90"/>
        <v>0</v>
      </c>
      <c r="I178" s="94">
        <f t="shared" si="90"/>
        <v>0</v>
      </c>
      <c r="J178" s="94">
        <f t="shared" si="90"/>
        <v>0</v>
      </c>
      <c r="K178" s="94">
        <f t="shared" si="90"/>
        <v>0</v>
      </c>
      <c r="L178" s="94">
        <f t="shared" si="90"/>
        <v>0</v>
      </c>
      <c r="M178" s="94">
        <f t="shared" si="90"/>
        <v>0</v>
      </c>
      <c r="N178" s="94">
        <f t="shared" si="90"/>
        <v>0</v>
      </c>
      <c r="O178" s="94">
        <f t="shared" si="90"/>
        <v>0</v>
      </c>
      <c r="P178" s="94">
        <f t="shared" si="90"/>
        <v>0</v>
      </c>
      <c r="Q178" s="94">
        <f t="shared" si="90"/>
        <v>0</v>
      </c>
      <c r="R178" s="94">
        <f t="shared" si="90"/>
        <v>0</v>
      </c>
      <c r="S178" s="94">
        <f t="shared" si="90"/>
        <v>0</v>
      </c>
      <c r="T178" s="94">
        <f t="shared" si="90"/>
        <v>0</v>
      </c>
      <c r="U178" s="94">
        <f t="shared" si="90"/>
        <v>0</v>
      </c>
      <c r="V178" s="94">
        <f t="shared" si="90"/>
        <v>0</v>
      </c>
      <c r="W178" s="94">
        <f t="shared" si="90"/>
        <v>0</v>
      </c>
      <c r="X178" s="94">
        <f t="shared" si="90"/>
        <v>0</v>
      </c>
      <c r="Y178" s="94">
        <f t="shared" si="90"/>
        <v>0</v>
      </c>
      <c r="Z178" s="94">
        <f t="shared" si="90"/>
        <v>0</v>
      </c>
      <c r="AA178" s="94">
        <f t="shared" si="90"/>
        <v>0</v>
      </c>
      <c r="AB178" s="94">
        <f t="shared" si="90"/>
        <v>0</v>
      </c>
      <c r="AC178" s="94">
        <f t="shared" si="90"/>
        <v>0</v>
      </c>
      <c r="AD178" s="94">
        <f t="shared" si="90"/>
        <v>0</v>
      </c>
      <c r="AE178" s="94">
        <f t="shared" si="90"/>
        <v>0</v>
      </c>
      <c r="AF178" s="94">
        <f t="shared" si="90"/>
        <v>0</v>
      </c>
      <c r="AG178" s="94">
        <f t="shared" si="90"/>
        <v>0</v>
      </c>
      <c r="AH178" s="94">
        <f t="shared" si="90"/>
        <v>0</v>
      </c>
      <c r="AI178" s="94">
        <f t="shared" si="90"/>
        <v>0</v>
      </c>
      <c r="AJ178" s="94">
        <f t="shared" si="90"/>
        <v>0</v>
      </c>
      <c r="AK178" s="94">
        <f t="shared" si="90"/>
        <v>0</v>
      </c>
      <c r="AL178" s="94">
        <f t="shared" si="90"/>
        <v>0</v>
      </c>
      <c r="AM178" s="94">
        <f t="shared" si="90"/>
        <v>0</v>
      </c>
      <c r="AN178" s="94">
        <f t="shared" si="90"/>
        <v>0</v>
      </c>
      <c r="AO178" s="94">
        <f t="shared" si="90"/>
        <v>0</v>
      </c>
      <c r="AP178" s="94">
        <f t="shared" si="90"/>
        <v>0</v>
      </c>
      <c r="AQ178" s="94">
        <f t="shared" si="90"/>
        <v>0</v>
      </c>
      <c r="AR178" s="94">
        <f t="shared" si="90"/>
        <v>0</v>
      </c>
      <c r="AS178" s="94">
        <f t="shared" si="90"/>
        <v>0</v>
      </c>
      <c r="AT178" s="94">
        <f t="shared" si="90"/>
        <v>0</v>
      </c>
      <c r="AU178" s="94">
        <f t="shared" si="90"/>
        <v>0</v>
      </c>
      <c r="AV178" s="94">
        <f t="shared" si="90"/>
        <v>0</v>
      </c>
      <c r="AW178" s="94">
        <f t="shared" si="90"/>
        <v>0</v>
      </c>
      <c r="AX178" s="94">
        <f t="shared" si="90"/>
        <v>0</v>
      </c>
      <c r="AY178" s="94">
        <f t="shared" si="90"/>
        <v>0</v>
      </c>
      <c r="AZ178" s="94">
        <f t="shared" si="90"/>
        <v>0</v>
      </c>
      <c r="BA178" s="94">
        <f t="shared" si="90"/>
        <v>0</v>
      </c>
      <c r="BB178" s="94">
        <f t="shared" si="90"/>
        <v>0</v>
      </c>
      <c r="BC178" s="94">
        <f t="shared" si="90"/>
        <v>-22791.553402499998</v>
      </c>
      <c r="BD178" s="94">
        <f t="shared" si="90"/>
        <v>0</v>
      </c>
      <c r="BE178" s="94">
        <f t="shared" si="90"/>
        <v>0</v>
      </c>
      <c r="BF178" s="94">
        <f t="shared" si="90"/>
        <v>0</v>
      </c>
      <c r="BG178" s="94">
        <f t="shared" si="90"/>
        <v>0</v>
      </c>
      <c r="BH178" s="94">
        <f t="shared" si="90"/>
        <v>0</v>
      </c>
      <c r="BI178" s="94">
        <f t="shared" si="90"/>
        <v>0</v>
      </c>
      <c r="BJ178" s="94">
        <f t="shared" si="90"/>
        <v>0</v>
      </c>
      <c r="BK178" s="94">
        <f t="shared" si="90"/>
        <v>0</v>
      </c>
      <c r="BL178" s="94">
        <f t="shared" si="90"/>
        <v>0</v>
      </c>
      <c r="BM178" s="94">
        <f t="shared" si="90"/>
        <v>0</v>
      </c>
      <c r="BN178" s="94">
        <f t="shared" si="90"/>
        <v>0</v>
      </c>
      <c r="BO178" s="94">
        <f t="shared" si="90"/>
        <v>0</v>
      </c>
      <c r="BP178" s="94">
        <f t="shared" si="90"/>
        <v>0</v>
      </c>
      <c r="BQ178" s="94">
        <f t="shared" ref="BQ178:EB178" si="91">IF(BQ$165=EOMONTH($E3,$R3*(1-$O3)),-FV($AE3,ROUNDDOWN(YEARFRAC($D$165,BQ$165,1),0),,-($AC3*(1-$O3)+$AD3*$O3)*$B3,0),0)</f>
        <v>0</v>
      </c>
      <c r="BR178" s="94">
        <f t="shared" si="91"/>
        <v>0</v>
      </c>
      <c r="BS178" s="94">
        <f t="shared" si="91"/>
        <v>0</v>
      </c>
      <c r="BT178" s="94">
        <f t="shared" si="91"/>
        <v>0</v>
      </c>
      <c r="BU178" s="94">
        <f t="shared" si="91"/>
        <v>0</v>
      </c>
      <c r="BV178" s="94">
        <f t="shared" si="91"/>
        <v>0</v>
      </c>
      <c r="BW178" s="94">
        <f t="shared" si="91"/>
        <v>0</v>
      </c>
      <c r="BX178" s="94">
        <f t="shared" si="91"/>
        <v>0</v>
      </c>
      <c r="BY178" s="94">
        <f t="shared" si="91"/>
        <v>0</v>
      </c>
      <c r="BZ178" s="94">
        <f t="shared" si="91"/>
        <v>0</v>
      </c>
      <c r="CA178" s="94">
        <f t="shared" si="91"/>
        <v>0</v>
      </c>
      <c r="CB178" s="94">
        <f t="shared" si="91"/>
        <v>0</v>
      </c>
      <c r="CC178" s="94">
        <f t="shared" si="91"/>
        <v>0</v>
      </c>
      <c r="CD178" s="94">
        <f t="shared" si="91"/>
        <v>0</v>
      </c>
      <c r="CE178" s="94">
        <f t="shared" si="91"/>
        <v>0</v>
      </c>
      <c r="CF178" s="94">
        <f t="shared" si="91"/>
        <v>0</v>
      </c>
      <c r="CG178" s="94">
        <f t="shared" si="91"/>
        <v>0</v>
      </c>
      <c r="CH178" s="94">
        <f t="shared" si="91"/>
        <v>0</v>
      </c>
      <c r="CI178" s="94">
        <f t="shared" si="91"/>
        <v>0</v>
      </c>
      <c r="CJ178" s="94">
        <f t="shared" si="91"/>
        <v>0</v>
      </c>
      <c r="CK178" s="94">
        <f t="shared" si="91"/>
        <v>0</v>
      </c>
      <c r="CL178" s="94">
        <f t="shared" si="91"/>
        <v>0</v>
      </c>
      <c r="CM178" s="94">
        <f t="shared" si="91"/>
        <v>0</v>
      </c>
      <c r="CN178" s="94">
        <f t="shared" si="91"/>
        <v>0</v>
      </c>
      <c r="CO178" s="94">
        <f t="shared" si="91"/>
        <v>0</v>
      </c>
      <c r="CP178" s="94">
        <f t="shared" si="91"/>
        <v>0</v>
      </c>
      <c r="CQ178" s="94">
        <f t="shared" si="91"/>
        <v>0</v>
      </c>
      <c r="CR178" s="94">
        <f t="shared" si="91"/>
        <v>0</v>
      </c>
      <c r="CS178" s="94">
        <f t="shared" si="91"/>
        <v>0</v>
      </c>
      <c r="CT178" s="94">
        <f t="shared" si="91"/>
        <v>0</v>
      </c>
      <c r="CU178" s="94">
        <f t="shared" si="91"/>
        <v>0</v>
      </c>
      <c r="CV178" s="94">
        <f t="shared" si="91"/>
        <v>0</v>
      </c>
      <c r="CW178" s="94">
        <f t="shared" si="91"/>
        <v>0</v>
      </c>
      <c r="CX178" s="94">
        <f t="shared" si="91"/>
        <v>0</v>
      </c>
      <c r="CY178" s="94">
        <f t="shared" si="91"/>
        <v>0</v>
      </c>
      <c r="CZ178" s="94">
        <f t="shared" si="91"/>
        <v>0</v>
      </c>
      <c r="DA178" s="94">
        <f t="shared" si="91"/>
        <v>0</v>
      </c>
      <c r="DB178" s="94">
        <f t="shared" si="91"/>
        <v>0</v>
      </c>
      <c r="DC178" s="94">
        <f t="shared" si="91"/>
        <v>0</v>
      </c>
      <c r="DD178" s="94">
        <f t="shared" si="91"/>
        <v>0</v>
      </c>
      <c r="DE178" s="94">
        <f t="shared" si="91"/>
        <v>0</v>
      </c>
      <c r="DF178" s="94">
        <f t="shared" si="91"/>
        <v>0</v>
      </c>
      <c r="DG178" s="94">
        <f t="shared" si="91"/>
        <v>0</v>
      </c>
      <c r="DH178" s="94">
        <f t="shared" si="91"/>
        <v>0</v>
      </c>
      <c r="DI178" s="94">
        <f t="shared" si="91"/>
        <v>0</v>
      </c>
      <c r="DJ178" s="94">
        <f t="shared" si="91"/>
        <v>0</v>
      </c>
      <c r="DK178" s="94">
        <f t="shared" si="91"/>
        <v>0</v>
      </c>
      <c r="DL178" s="94">
        <f t="shared" si="91"/>
        <v>0</v>
      </c>
      <c r="DM178" s="94">
        <f t="shared" si="91"/>
        <v>0</v>
      </c>
      <c r="DN178" s="94">
        <f t="shared" si="91"/>
        <v>0</v>
      </c>
      <c r="DO178" s="94">
        <f t="shared" si="91"/>
        <v>0</v>
      </c>
      <c r="DP178" s="94">
        <f t="shared" si="91"/>
        <v>0</v>
      </c>
      <c r="DQ178" s="94">
        <f t="shared" si="91"/>
        <v>0</v>
      </c>
      <c r="DR178" s="94">
        <f t="shared" si="91"/>
        <v>0</v>
      </c>
      <c r="DS178" s="94">
        <f t="shared" si="91"/>
        <v>0</v>
      </c>
      <c r="DT178" s="94">
        <f t="shared" si="91"/>
        <v>0</v>
      </c>
      <c r="DU178" s="94">
        <f t="shared" si="91"/>
        <v>0</v>
      </c>
      <c r="DV178" s="94">
        <f t="shared" si="91"/>
        <v>0</v>
      </c>
      <c r="DW178" s="94">
        <f t="shared" si="91"/>
        <v>0</v>
      </c>
      <c r="DX178" s="94">
        <f t="shared" si="91"/>
        <v>0</v>
      </c>
      <c r="DY178" s="94">
        <f t="shared" si="91"/>
        <v>0</v>
      </c>
      <c r="DZ178" s="94">
        <f t="shared" si="91"/>
        <v>0</v>
      </c>
      <c r="EA178" s="94">
        <f t="shared" si="91"/>
        <v>0</v>
      </c>
      <c r="EB178" s="94">
        <f t="shared" si="91"/>
        <v>0</v>
      </c>
      <c r="EC178" s="94">
        <f t="shared" ref="EC178:GN178" si="92">IF(EC$165=EOMONTH($E3,$R3*(1-$O3)),-FV($AE3,ROUNDDOWN(YEARFRAC($D$165,EC$165,1),0),,-($AC3*(1-$O3)+$AD3*$O3)*$B3,0),0)</f>
        <v>0</v>
      </c>
      <c r="ED178" s="94">
        <f t="shared" si="92"/>
        <v>0</v>
      </c>
      <c r="EE178" s="94">
        <f t="shared" si="92"/>
        <v>0</v>
      </c>
      <c r="EF178" s="94">
        <f t="shared" si="92"/>
        <v>0</v>
      </c>
      <c r="EG178" s="94">
        <f t="shared" si="92"/>
        <v>0</v>
      </c>
      <c r="EH178" s="94">
        <f t="shared" si="92"/>
        <v>0</v>
      </c>
      <c r="EI178" s="94">
        <f t="shared" si="92"/>
        <v>0</v>
      </c>
      <c r="EJ178" s="94">
        <f t="shared" si="92"/>
        <v>0</v>
      </c>
      <c r="EK178" s="94">
        <f t="shared" si="92"/>
        <v>0</v>
      </c>
      <c r="EL178" s="94">
        <f t="shared" si="92"/>
        <v>0</v>
      </c>
      <c r="EM178" s="94">
        <f t="shared" si="92"/>
        <v>0</v>
      </c>
      <c r="EN178" s="94">
        <f t="shared" si="92"/>
        <v>0</v>
      </c>
      <c r="EO178" s="94">
        <f t="shared" si="92"/>
        <v>0</v>
      </c>
      <c r="EP178" s="94">
        <f t="shared" si="92"/>
        <v>0</v>
      </c>
      <c r="EQ178" s="94">
        <f t="shared" si="92"/>
        <v>0</v>
      </c>
      <c r="ER178" s="94">
        <f t="shared" si="92"/>
        <v>0</v>
      </c>
      <c r="ES178" s="94">
        <f t="shared" si="92"/>
        <v>0</v>
      </c>
      <c r="ET178" s="94">
        <f t="shared" si="92"/>
        <v>0</v>
      </c>
      <c r="EU178" s="94">
        <f t="shared" si="92"/>
        <v>0</v>
      </c>
      <c r="EV178" s="94">
        <f t="shared" si="92"/>
        <v>0</v>
      </c>
      <c r="EW178" s="94">
        <f t="shared" si="92"/>
        <v>0</v>
      </c>
      <c r="EX178" s="94">
        <f t="shared" si="92"/>
        <v>0</v>
      </c>
      <c r="EY178" s="94">
        <f t="shared" si="92"/>
        <v>0</v>
      </c>
      <c r="EZ178" s="94">
        <f t="shared" si="92"/>
        <v>0</v>
      </c>
      <c r="FA178" s="94">
        <f t="shared" si="92"/>
        <v>0</v>
      </c>
      <c r="FB178" s="94">
        <f t="shared" si="92"/>
        <v>0</v>
      </c>
      <c r="FC178" s="94">
        <f t="shared" si="92"/>
        <v>0</v>
      </c>
      <c r="FD178" s="94">
        <f t="shared" si="92"/>
        <v>0</v>
      </c>
      <c r="FE178" s="94">
        <f t="shared" si="92"/>
        <v>0</v>
      </c>
      <c r="FF178" s="94">
        <f t="shared" si="92"/>
        <v>0</v>
      </c>
      <c r="FG178" s="94">
        <f t="shared" si="92"/>
        <v>0</v>
      </c>
      <c r="FH178" s="94">
        <f t="shared" si="92"/>
        <v>0</v>
      </c>
      <c r="FI178" s="94">
        <f t="shared" si="92"/>
        <v>0</v>
      </c>
      <c r="FJ178" s="94">
        <f t="shared" si="92"/>
        <v>0</v>
      </c>
      <c r="FK178" s="94">
        <f t="shared" si="92"/>
        <v>0</v>
      </c>
      <c r="FL178" s="94">
        <f t="shared" si="92"/>
        <v>0</v>
      </c>
      <c r="FM178" s="94">
        <f t="shared" si="92"/>
        <v>0</v>
      </c>
      <c r="FN178" s="94">
        <f t="shared" si="92"/>
        <v>0</v>
      </c>
      <c r="FO178" s="94">
        <f t="shared" si="92"/>
        <v>0</v>
      </c>
      <c r="FP178" s="94">
        <f t="shared" si="92"/>
        <v>0</v>
      </c>
      <c r="FQ178" s="94">
        <f t="shared" si="92"/>
        <v>0</v>
      </c>
      <c r="FR178" s="94">
        <f t="shared" si="92"/>
        <v>0</v>
      </c>
      <c r="FS178" s="94">
        <f t="shared" si="92"/>
        <v>0</v>
      </c>
      <c r="FT178" s="94">
        <f t="shared" si="92"/>
        <v>0</v>
      </c>
      <c r="FU178" s="94">
        <f t="shared" si="92"/>
        <v>0</v>
      </c>
      <c r="FV178" s="94">
        <f t="shared" si="92"/>
        <v>0</v>
      </c>
      <c r="FW178" s="94">
        <f t="shared" si="92"/>
        <v>0</v>
      </c>
      <c r="FX178" s="94">
        <f t="shared" si="92"/>
        <v>0</v>
      </c>
      <c r="FY178" s="94">
        <f t="shared" si="92"/>
        <v>0</v>
      </c>
      <c r="FZ178" s="94">
        <f t="shared" si="92"/>
        <v>0</v>
      </c>
      <c r="GA178" s="94">
        <f t="shared" si="92"/>
        <v>0</v>
      </c>
      <c r="GB178" s="94">
        <f t="shared" si="92"/>
        <v>0</v>
      </c>
      <c r="GC178" s="94">
        <f t="shared" si="92"/>
        <v>0</v>
      </c>
      <c r="GD178" s="94">
        <f t="shared" si="92"/>
        <v>0</v>
      </c>
      <c r="GE178" s="94">
        <f t="shared" si="92"/>
        <v>0</v>
      </c>
      <c r="GF178" s="94">
        <f t="shared" si="92"/>
        <v>0</v>
      </c>
      <c r="GG178" s="94">
        <f t="shared" si="92"/>
        <v>0</v>
      </c>
      <c r="GH178" s="94">
        <f t="shared" si="92"/>
        <v>0</v>
      </c>
      <c r="GI178" s="94">
        <f t="shared" si="92"/>
        <v>0</v>
      </c>
      <c r="GJ178" s="94">
        <f t="shared" si="92"/>
        <v>0</v>
      </c>
      <c r="GK178" s="94">
        <f t="shared" si="92"/>
        <v>0</v>
      </c>
      <c r="GL178" s="94">
        <f t="shared" si="92"/>
        <v>0</v>
      </c>
      <c r="GM178" s="94">
        <f t="shared" si="92"/>
        <v>0</v>
      </c>
      <c r="GN178" s="94">
        <f t="shared" si="92"/>
        <v>0</v>
      </c>
      <c r="GO178" s="94">
        <f t="shared" ref="GO178:IZ178" si="93">IF(GO$165=EOMONTH($E3,$R3*(1-$O3)),-FV($AE3,ROUNDDOWN(YEARFRAC($D$165,GO$165,1),0),,-($AC3*(1-$O3)+$AD3*$O3)*$B3,0),0)</f>
        <v>0</v>
      </c>
      <c r="GP178" s="94">
        <f t="shared" si="93"/>
        <v>0</v>
      </c>
      <c r="GQ178" s="94">
        <f t="shared" si="93"/>
        <v>0</v>
      </c>
      <c r="GR178" s="94">
        <f t="shared" si="93"/>
        <v>0</v>
      </c>
      <c r="GS178" s="94">
        <f t="shared" si="93"/>
        <v>0</v>
      </c>
      <c r="GT178" s="94">
        <f t="shared" si="93"/>
        <v>0</v>
      </c>
      <c r="GU178" s="94">
        <f t="shared" si="93"/>
        <v>0</v>
      </c>
      <c r="GV178" s="94">
        <f t="shared" si="93"/>
        <v>0</v>
      </c>
      <c r="GW178" s="94">
        <f t="shared" si="93"/>
        <v>0</v>
      </c>
      <c r="GX178" s="94">
        <f t="shared" si="93"/>
        <v>0</v>
      </c>
      <c r="GY178" s="94">
        <f t="shared" si="93"/>
        <v>0</v>
      </c>
      <c r="GZ178" s="94">
        <f t="shared" si="93"/>
        <v>0</v>
      </c>
      <c r="HA178" s="94">
        <f t="shared" si="93"/>
        <v>0</v>
      </c>
      <c r="HB178" s="94">
        <f t="shared" si="93"/>
        <v>0</v>
      </c>
      <c r="HC178" s="94">
        <f t="shared" si="93"/>
        <v>0</v>
      </c>
      <c r="HD178" s="94">
        <f t="shared" si="93"/>
        <v>0</v>
      </c>
      <c r="HE178" s="94">
        <f t="shared" si="93"/>
        <v>0</v>
      </c>
      <c r="HF178" s="94">
        <f t="shared" si="93"/>
        <v>0</v>
      </c>
      <c r="HG178" s="94">
        <f t="shared" si="93"/>
        <v>0</v>
      </c>
      <c r="HH178" s="94">
        <f t="shared" si="93"/>
        <v>0</v>
      </c>
      <c r="HI178" s="94">
        <f t="shared" si="93"/>
        <v>0</v>
      </c>
      <c r="HJ178" s="94">
        <f t="shared" si="93"/>
        <v>0</v>
      </c>
      <c r="HK178" s="94">
        <f t="shared" si="93"/>
        <v>0</v>
      </c>
      <c r="HL178" s="94">
        <f t="shared" si="93"/>
        <v>0</v>
      </c>
      <c r="HM178" s="94">
        <f t="shared" si="93"/>
        <v>0</v>
      </c>
      <c r="HN178" s="94">
        <f t="shared" si="93"/>
        <v>0</v>
      </c>
      <c r="HO178" s="94">
        <f t="shared" si="93"/>
        <v>0</v>
      </c>
      <c r="HP178" s="94">
        <f t="shared" si="93"/>
        <v>0</v>
      </c>
      <c r="HQ178" s="94">
        <f t="shared" si="93"/>
        <v>0</v>
      </c>
      <c r="HR178" s="94">
        <f t="shared" si="93"/>
        <v>0</v>
      </c>
      <c r="HS178" s="94">
        <f t="shared" si="93"/>
        <v>0</v>
      </c>
      <c r="HT178" s="94">
        <f t="shared" si="93"/>
        <v>0</v>
      </c>
      <c r="HU178" s="94">
        <f t="shared" si="93"/>
        <v>0</v>
      </c>
      <c r="HV178" s="94">
        <f t="shared" si="93"/>
        <v>0</v>
      </c>
      <c r="HW178" s="94">
        <f t="shared" si="93"/>
        <v>0</v>
      </c>
      <c r="HX178" s="94">
        <f t="shared" si="93"/>
        <v>0</v>
      </c>
      <c r="HY178" s="94">
        <f t="shared" si="93"/>
        <v>0</v>
      </c>
      <c r="HZ178" s="94">
        <f t="shared" si="93"/>
        <v>0</v>
      </c>
      <c r="IA178" s="94">
        <f t="shared" si="93"/>
        <v>0</v>
      </c>
      <c r="IB178" s="94">
        <f t="shared" si="93"/>
        <v>0</v>
      </c>
      <c r="IC178" s="94">
        <f t="shared" si="93"/>
        <v>0</v>
      </c>
      <c r="ID178" s="94">
        <f t="shared" si="93"/>
        <v>0</v>
      </c>
      <c r="IE178" s="94">
        <f t="shared" si="93"/>
        <v>0</v>
      </c>
      <c r="IF178" s="94">
        <f t="shared" si="93"/>
        <v>0</v>
      </c>
      <c r="IG178" s="94">
        <f t="shared" si="93"/>
        <v>0</v>
      </c>
      <c r="IH178" s="94">
        <f t="shared" si="93"/>
        <v>0</v>
      </c>
      <c r="II178" s="94">
        <f t="shared" si="93"/>
        <v>0</v>
      </c>
      <c r="IJ178" s="94">
        <f t="shared" si="93"/>
        <v>0</v>
      </c>
      <c r="IK178" s="94">
        <f t="shared" si="93"/>
        <v>0</v>
      </c>
      <c r="IL178" s="94">
        <f t="shared" si="93"/>
        <v>0</v>
      </c>
      <c r="IM178" s="94">
        <f t="shared" si="93"/>
        <v>0</v>
      </c>
      <c r="IN178" s="94">
        <f t="shared" si="93"/>
        <v>0</v>
      </c>
      <c r="IO178" s="94">
        <f t="shared" si="93"/>
        <v>0</v>
      </c>
      <c r="IP178" s="94">
        <f t="shared" si="93"/>
        <v>0</v>
      </c>
      <c r="IQ178" s="94">
        <f t="shared" si="93"/>
        <v>0</v>
      </c>
      <c r="IR178" s="94">
        <f t="shared" si="93"/>
        <v>0</v>
      </c>
      <c r="IS178" s="94">
        <f t="shared" si="93"/>
        <v>0</v>
      </c>
      <c r="IT178" s="94">
        <f t="shared" si="93"/>
        <v>0</v>
      </c>
      <c r="IU178" s="94">
        <f t="shared" si="93"/>
        <v>0</v>
      </c>
      <c r="IV178" s="94">
        <f t="shared" si="93"/>
        <v>0</v>
      </c>
      <c r="IW178" s="94">
        <f t="shared" si="93"/>
        <v>0</v>
      </c>
      <c r="IX178" s="94">
        <f t="shared" si="93"/>
        <v>0</v>
      </c>
      <c r="IY178" s="94">
        <f t="shared" si="93"/>
        <v>0</v>
      </c>
      <c r="IZ178" s="94">
        <f t="shared" si="93"/>
        <v>0</v>
      </c>
      <c r="JA178" s="94">
        <f t="shared" ref="JA178:LL178" si="94">IF(JA$165=EOMONTH($E3,$R3*(1-$O3)),-FV($AE3,ROUNDDOWN(YEARFRAC($D$165,JA$165,1),0),,-($AC3*(1-$O3)+$AD3*$O3)*$B3,0),0)</f>
        <v>0</v>
      </c>
      <c r="JB178" s="94">
        <f t="shared" si="94"/>
        <v>0</v>
      </c>
      <c r="JC178" s="94">
        <f t="shared" si="94"/>
        <v>0</v>
      </c>
      <c r="JD178" s="94">
        <f t="shared" si="94"/>
        <v>0</v>
      </c>
      <c r="JE178" s="94">
        <f t="shared" si="94"/>
        <v>0</v>
      </c>
      <c r="JF178" s="94">
        <f t="shared" si="94"/>
        <v>0</v>
      </c>
      <c r="JG178" s="94">
        <f t="shared" si="94"/>
        <v>0</v>
      </c>
      <c r="JH178" s="94">
        <f t="shared" si="94"/>
        <v>0</v>
      </c>
      <c r="JI178" s="94">
        <f t="shared" si="94"/>
        <v>0</v>
      </c>
      <c r="JJ178" s="94">
        <f t="shared" si="94"/>
        <v>0</v>
      </c>
      <c r="JK178" s="94">
        <f t="shared" si="94"/>
        <v>0</v>
      </c>
      <c r="JL178" s="94">
        <f t="shared" si="94"/>
        <v>0</v>
      </c>
      <c r="JM178" s="94">
        <f t="shared" si="94"/>
        <v>0</v>
      </c>
      <c r="JN178" s="94">
        <f t="shared" si="94"/>
        <v>0</v>
      </c>
      <c r="JO178" s="94">
        <f t="shared" si="94"/>
        <v>0</v>
      </c>
      <c r="JP178" s="94">
        <f t="shared" si="94"/>
        <v>0</v>
      </c>
      <c r="JQ178" s="94">
        <f t="shared" si="94"/>
        <v>0</v>
      </c>
      <c r="JR178" s="94">
        <f t="shared" si="94"/>
        <v>0</v>
      </c>
      <c r="JS178" s="94">
        <f t="shared" si="94"/>
        <v>0</v>
      </c>
      <c r="JT178" s="94">
        <f t="shared" si="94"/>
        <v>0</v>
      </c>
      <c r="JU178" s="94">
        <f t="shared" si="94"/>
        <v>0</v>
      </c>
      <c r="JV178" s="94">
        <f t="shared" si="94"/>
        <v>0</v>
      </c>
      <c r="JW178" s="94">
        <f t="shared" si="94"/>
        <v>0</v>
      </c>
      <c r="JX178" s="94">
        <f t="shared" si="94"/>
        <v>0</v>
      </c>
      <c r="JY178" s="94">
        <f t="shared" si="94"/>
        <v>0</v>
      </c>
      <c r="JZ178" s="94">
        <f t="shared" si="94"/>
        <v>0</v>
      </c>
      <c r="KA178" s="94">
        <f t="shared" si="94"/>
        <v>0</v>
      </c>
      <c r="KB178" s="94">
        <f t="shared" si="94"/>
        <v>0</v>
      </c>
      <c r="KC178" s="94">
        <f t="shared" si="94"/>
        <v>0</v>
      </c>
      <c r="KD178" s="94">
        <f t="shared" si="94"/>
        <v>0</v>
      </c>
      <c r="KE178" s="94">
        <f t="shared" si="94"/>
        <v>0</v>
      </c>
      <c r="KF178" s="94">
        <f t="shared" si="94"/>
        <v>0</v>
      </c>
      <c r="KG178" s="94">
        <f t="shared" si="94"/>
        <v>0</v>
      </c>
      <c r="KH178" s="94">
        <f t="shared" si="94"/>
        <v>0</v>
      </c>
      <c r="KI178" s="94">
        <f t="shared" si="94"/>
        <v>0</v>
      </c>
      <c r="KJ178" s="94">
        <f t="shared" si="94"/>
        <v>0</v>
      </c>
      <c r="KK178" s="94">
        <f t="shared" si="94"/>
        <v>0</v>
      </c>
      <c r="KL178" s="94">
        <f t="shared" si="94"/>
        <v>0</v>
      </c>
      <c r="KM178" s="94">
        <f t="shared" si="94"/>
        <v>0</v>
      </c>
      <c r="KN178" s="94">
        <f t="shared" si="94"/>
        <v>0</v>
      </c>
      <c r="KO178" s="94">
        <f t="shared" si="94"/>
        <v>0</v>
      </c>
      <c r="KP178" s="94">
        <f t="shared" si="94"/>
        <v>0</v>
      </c>
      <c r="KQ178" s="94">
        <f t="shared" si="94"/>
        <v>0</v>
      </c>
      <c r="KR178" s="94">
        <f t="shared" si="94"/>
        <v>0</v>
      </c>
      <c r="KS178" s="94">
        <f t="shared" si="94"/>
        <v>0</v>
      </c>
      <c r="KT178" s="94">
        <f t="shared" si="94"/>
        <v>0</v>
      </c>
      <c r="KU178" s="94">
        <f t="shared" si="94"/>
        <v>0</v>
      </c>
      <c r="KV178" s="94">
        <f t="shared" si="94"/>
        <v>0</v>
      </c>
      <c r="KW178" s="94">
        <f t="shared" si="94"/>
        <v>0</v>
      </c>
      <c r="KX178" s="94">
        <f t="shared" si="94"/>
        <v>0</v>
      </c>
      <c r="KY178" s="94">
        <f t="shared" si="94"/>
        <v>0</v>
      </c>
      <c r="KZ178" s="94">
        <f t="shared" si="94"/>
        <v>0</v>
      </c>
      <c r="LA178" s="94">
        <f t="shared" si="94"/>
        <v>0</v>
      </c>
      <c r="LB178" s="94">
        <f t="shared" si="94"/>
        <v>0</v>
      </c>
      <c r="LC178" s="94">
        <f t="shared" si="94"/>
        <v>0</v>
      </c>
      <c r="LD178" s="94">
        <f t="shared" si="94"/>
        <v>0</v>
      </c>
      <c r="LE178" s="94">
        <f t="shared" si="94"/>
        <v>0</v>
      </c>
      <c r="LF178" s="94">
        <f t="shared" si="94"/>
        <v>0</v>
      </c>
      <c r="LG178" s="94">
        <f t="shared" si="94"/>
        <v>0</v>
      </c>
      <c r="LH178" s="94">
        <f t="shared" si="94"/>
        <v>0</v>
      </c>
      <c r="LI178" s="94">
        <f t="shared" si="94"/>
        <v>0</v>
      </c>
      <c r="LJ178" s="94">
        <f t="shared" si="94"/>
        <v>0</v>
      </c>
      <c r="LK178" s="94">
        <f t="shared" si="94"/>
        <v>0</v>
      </c>
      <c r="LL178" s="94">
        <f t="shared" si="94"/>
        <v>0</v>
      </c>
      <c r="LM178" s="94">
        <f t="shared" ref="LM178:NK178" si="95">IF(LM$165=EOMONTH($E3,$R3*(1-$O3)),-FV($AE3,ROUNDDOWN(YEARFRAC($D$165,LM$165,1),0),,-($AC3*(1-$O3)+$AD3*$O3)*$B3,0),0)</f>
        <v>0</v>
      </c>
      <c r="LN178" s="94">
        <f t="shared" si="95"/>
        <v>0</v>
      </c>
      <c r="LO178" s="94">
        <f t="shared" si="95"/>
        <v>0</v>
      </c>
      <c r="LP178" s="94">
        <f t="shared" si="95"/>
        <v>0</v>
      </c>
      <c r="LQ178" s="94">
        <f t="shared" si="95"/>
        <v>0</v>
      </c>
      <c r="LR178" s="94">
        <f t="shared" si="95"/>
        <v>0</v>
      </c>
      <c r="LS178" s="94">
        <f t="shared" si="95"/>
        <v>0</v>
      </c>
      <c r="LT178" s="94">
        <f t="shared" si="95"/>
        <v>0</v>
      </c>
      <c r="LU178" s="94">
        <f t="shared" si="95"/>
        <v>0</v>
      </c>
      <c r="LV178" s="94">
        <f t="shared" si="95"/>
        <v>0</v>
      </c>
      <c r="LW178" s="94">
        <f t="shared" si="95"/>
        <v>0</v>
      </c>
      <c r="LX178" s="94">
        <f t="shared" si="95"/>
        <v>0</v>
      </c>
      <c r="LY178" s="94">
        <f t="shared" si="95"/>
        <v>0</v>
      </c>
      <c r="LZ178" s="94">
        <f t="shared" si="95"/>
        <v>0</v>
      </c>
      <c r="MA178" s="94">
        <f t="shared" si="95"/>
        <v>0</v>
      </c>
      <c r="MB178" s="94">
        <f t="shared" si="95"/>
        <v>0</v>
      </c>
      <c r="MC178" s="94">
        <f t="shared" si="95"/>
        <v>0</v>
      </c>
      <c r="MD178" s="94">
        <f t="shared" si="95"/>
        <v>0</v>
      </c>
      <c r="ME178" s="94">
        <f t="shared" si="95"/>
        <v>0</v>
      </c>
      <c r="MF178" s="94">
        <f t="shared" si="95"/>
        <v>0</v>
      </c>
      <c r="MG178" s="94">
        <f t="shared" si="95"/>
        <v>0</v>
      </c>
      <c r="MH178" s="94">
        <f t="shared" si="95"/>
        <v>0</v>
      </c>
      <c r="MI178" s="94">
        <f t="shared" si="95"/>
        <v>0</v>
      </c>
      <c r="MJ178" s="94">
        <f t="shared" si="95"/>
        <v>0</v>
      </c>
      <c r="MK178" s="94">
        <f t="shared" si="95"/>
        <v>0</v>
      </c>
      <c r="ML178" s="94">
        <f t="shared" si="95"/>
        <v>0</v>
      </c>
      <c r="MM178" s="94">
        <f t="shared" si="95"/>
        <v>0</v>
      </c>
      <c r="MN178" s="94">
        <f t="shared" si="95"/>
        <v>0</v>
      </c>
      <c r="MO178" s="94">
        <f t="shared" si="95"/>
        <v>0</v>
      </c>
      <c r="MP178" s="94">
        <f t="shared" si="95"/>
        <v>0</v>
      </c>
      <c r="MQ178" s="94">
        <f t="shared" si="95"/>
        <v>0</v>
      </c>
      <c r="MR178" s="94">
        <f t="shared" si="95"/>
        <v>0</v>
      </c>
      <c r="MS178" s="94">
        <f t="shared" si="95"/>
        <v>0</v>
      </c>
      <c r="MT178" s="94">
        <f t="shared" si="95"/>
        <v>0</v>
      </c>
      <c r="MU178" s="94">
        <f t="shared" si="95"/>
        <v>0</v>
      </c>
      <c r="MV178" s="94">
        <f t="shared" si="95"/>
        <v>0</v>
      </c>
      <c r="MW178" s="94">
        <f t="shared" si="95"/>
        <v>0</v>
      </c>
      <c r="MX178" s="94">
        <f t="shared" si="95"/>
        <v>0</v>
      </c>
      <c r="MY178" s="94">
        <f t="shared" si="95"/>
        <v>0</v>
      </c>
      <c r="MZ178" s="94">
        <f t="shared" si="95"/>
        <v>0</v>
      </c>
      <c r="NA178" s="94">
        <f t="shared" si="95"/>
        <v>0</v>
      </c>
      <c r="NB178" s="94">
        <f t="shared" si="95"/>
        <v>0</v>
      </c>
      <c r="NC178" s="94">
        <f t="shared" si="95"/>
        <v>0</v>
      </c>
      <c r="ND178" s="94">
        <f t="shared" si="95"/>
        <v>0</v>
      </c>
      <c r="NE178" s="94">
        <f t="shared" si="95"/>
        <v>0</v>
      </c>
      <c r="NF178" s="94">
        <f t="shared" si="95"/>
        <v>0</v>
      </c>
      <c r="NG178" s="94">
        <f t="shared" si="95"/>
        <v>0</v>
      </c>
      <c r="NH178" s="94">
        <f t="shared" si="95"/>
        <v>0</v>
      </c>
      <c r="NI178" s="94">
        <f t="shared" si="95"/>
        <v>0</v>
      </c>
      <c r="NJ178" s="94">
        <f t="shared" si="95"/>
        <v>0</v>
      </c>
      <c r="NK178" s="97">
        <f t="shared" si="95"/>
        <v>0</v>
      </c>
    </row>
    <row r="179" spans="1:375" x14ac:dyDescent="0.25">
      <c r="A179" s="102">
        <f>SUMIF($D$163:$NK$163,"&lt;="&amp;Summary!$B$3,Leases!D179:NK179)</f>
        <v>-12183.614596741481</v>
      </c>
      <c r="B179" s="23" t="s">
        <v>101</v>
      </c>
      <c r="C179" s="45" t="s">
        <v>31</v>
      </c>
      <c r="D179" s="94">
        <f>IF(D$165=EOMONTH($E3,$R3*(1-$O3)),SUMIFS($D172:$NK172,$D$165:$NK$165,"&gt;"&amp;EOMONTH($E3,$R3*(1-$O3)+$S3*(1-$O3)+$T3*$O3),$D$165:$NK$165,"&lt;="&amp;EOMONTH($E3,$R3*(1-$O3)+60))*-($AF3*(1-$O3)+$AH3*$O3)+SUMIFS($D172:$NK172,$D$165:$NK$165,"&gt;"&amp;EOMONTH($E3,$R3*(1-$O3)+60),$D$165:$NK$165,"&lt;="&amp;EOMONTH($E3,$R3*(1-$O3)+300))*-($AG3*(1-$O3)+$AI3*$O3),0)</f>
        <v>0</v>
      </c>
      <c r="E179" s="94">
        <f t="shared" ref="E179:BP179" si="96">IF(E$165=EOMONTH($E3,$R3*(1-$O3)),SUMIFS($D172:$NK172,$D$165:$NK$165,"&gt;"&amp;EOMONTH($E3,$R3*(1-$O3)+$S3*(1-$O3)+$T3*$O3),$D$165:$NK$165,"&lt;="&amp;EOMONTH($E3,$R3*(1-$O3)+60))*-($AF3*(1-$O3)+$AH3*$O3)+SUMIFS($D172:$NK172,$D$165:$NK$165,"&gt;"&amp;EOMONTH($E3,$R3*(1-$O3)+60),$D$165:$NK$165,"&lt;="&amp;EOMONTH($E3,$R3*(1-$O3)+300))*-($AG3*(1-$O3)+$AI3*$O3),0)</f>
        <v>0</v>
      </c>
      <c r="F179" s="94">
        <f t="shared" si="96"/>
        <v>0</v>
      </c>
      <c r="G179" s="94">
        <f t="shared" si="96"/>
        <v>0</v>
      </c>
      <c r="H179" s="94">
        <f t="shared" si="96"/>
        <v>0</v>
      </c>
      <c r="I179" s="94">
        <f t="shared" si="96"/>
        <v>0</v>
      </c>
      <c r="J179" s="94">
        <f t="shared" si="96"/>
        <v>0</v>
      </c>
      <c r="K179" s="94">
        <f t="shared" si="96"/>
        <v>0</v>
      </c>
      <c r="L179" s="94">
        <f t="shared" si="96"/>
        <v>0</v>
      </c>
      <c r="M179" s="94">
        <f t="shared" si="96"/>
        <v>0</v>
      </c>
      <c r="N179" s="94">
        <f t="shared" si="96"/>
        <v>0</v>
      </c>
      <c r="O179" s="94">
        <f t="shared" si="96"/>
        <v>0</v>
      </c>
      <c r="P179" s="94">
        <f t="shared" si="96"/>
        <v>0</v>
      </c>
      <c r="Q179" s="94">
        <f t="shared" si="96"/>
        <v>0</v>
      </c>
      <c r="R179" s="94">
        <f t="shared" si="96"/>
        <v>0</v>
      </c>
      <c r="S179" s="94">
        <f t="shared" si="96"/>
        <v>0</v>
      </c>
      <c r="T179" s="94">
        <f t="shared" si="96"/>
        <v>0</v>
      </c>
      <c r="U179" s="94">
        <f t="shared" si="96"/>
        <v>0</v>
      </c>
      <c r="V179" s="94">
        <f t="shared" si="96"/>
        <v>0</v>
      </c>
      <c r="W179" s="94">
        <f t="shared" si="96"/>
        <v>0</v>
      </c>
      <c r="X179" s="94">
        <f t="shared" si="96"/>
        <v>0</v>
      </c>
      <c r="Y179" s="94">
        <f t="shared" si="96"/>
        <v>0</v>
      </c>
      <c r="Z179" s="94">
        <f t="shared" si="96"/>
        <v>0</v>
      </c>
      <c r="AA179" s="94">
        <f t="shared" si="96"/>
        <v>0</v>
      </c>
      <c r="AB179" s="94">
        <f t="shared" si="96"/>
        <v>0</v>
      </c>
      <c r="AC179" s="94">
        <f t="shared" si="96"/>
        <v>0</v>
      </c>
      <c r="AD179" s="94">
        <f t="shared" si="96"/>
        <v>0</v>
      </c>
      <c r="AE179" s="94">
        <f t="shared" si="96"/>
        <v>0</v>
      </c>
      <c r="AF179" s="94">
        <f t="shared" si="96"/>
        <v>0</v>
      </c>
      <c r="AG179" s="94">
        <f t="shared" si="96"/>
        <v>0</v>
      </c>
      <c r="AH179" s="94">
        <f t="shared" si="96"/>
        <v>0</v>
      </c>
      <c r="AI179" s="94">
        <f t="shared" si="96"/>
        <v>0</v>
      </c>
      <c r="AJ179" s="94">
        <f t="shared" si="96"/>
        <v>0</v>
      </c>
      <c r="AK179" s="94">
        <f t="shared" si="96"/>
        <v>0</v>
      </c>
      <c r="AL179" s="94">
        <f t="shared" si="96"/>
        <v>0</v>
      </c>
      <c r="AM179" s="94">
        <f t="shared" si="96"/>
        <v>0</v>
      </c>
      <c r="AN179" s="94">
        <f t="shared" si="96"/>
        <v>0</v>
      </c>
      <c r="AO179" s="94">
        <f t="shared" si="96"/>
        <v>0</v>
      </c>
      <c r="AP179" s="94">
        <f t="shared" si="96"/>
        <v>0</v>
      </c>
      <c r="AQ179" s="94">
        <f t="shared" si="96"/>
        <v>0</v>
      </c>
      <c r="AR179" s="94">
        <f t="shared" si="96"/>
        <v>0</v>
      </c>
      <c r="AS179" s="94">
        <f t="shared" si="96"/>
        <v>0</v>
      </c>
      <c r="AT179" s="94">
        <f t="shared" si="96"/>
        <v>0</v>
      </c>
      <c r="AU179" s="94">
        <f t="shared" si="96"/>
        <v>0</v>
      </c>
      <c r="AV179" s="94">
        <f t="shared" si="96"/>
        <v>0</v>
      </c>
      <c r="AW179" s="94">
        <f t="shared" si="96"/>
        <v>0</v>
      </c>
      <c r="AX179" s="94">
        <f t="shared" si="96"/>
        <v>0</v>
      </c>
      <c r="AY179" s="94">
        <f t="shared" si="96"/>
        <v>0</v>
      </c>
      <c r="AZ179" s="94">
        <f t="shared" si="96"/>
        <v>0</v>
      </c>
      <c r="BA179" s="94">
        <f t="shared" si="96"/>
        <v>0</v>
      </c>
      <c r="BB179" s="94">
        <f t="shared" si="96"/>
        <v>0</v>
      </c>
      <c r="BC179" s="94">
        <f t="shared" si="96"/>
        <v>-12183.614596741481</v>
      </c>
      <c r="BD179" s="94">
        <f t="shared" si="96"/>
        <v>0</v>
      </c>
      <c r="BE179" s="94">
        <f t="shared" si="96"/>
        <v>0</v>
      </c>
      <c r="BF179" s="94">
        <f t="shared" si="96"/>
        <v>0</v>
      </c>
      <c r="BG179" s="94">
        <f t="shared" si="96"/>
        <v>0</v>
      </c>
      <c r="BH179" s="94">
        <f t="shared" si="96"/>
        <v>0</v>
      </c>
      <c r="BI179" s="94">
        <f t="shared" si="96"/>
        <v>0</v>
      </c>
      <c r="BJ179" s="94">
        <f t="shared" si="96"/>
        <v>0</v>
      </c>
      <c r="BK179" s="94">
        <f t="shared" si="96"/>
        <v>0</v>
      </c>
      <c r="BL179" s="94">
        <f t="shared" si="96"/>
        <v>0</v>
      </c>
      <c r="BM179" s="94">
        <f t="shared" si="96"/>
        <v>0</v>
      </c>
      <c r="BN179" s="94">
        <f t="shared" si="96"/>
        <v>0</v>
      </c>
      <c r="BO179" s="94">
        <f t="shared" si="96"/>
        <v>0</v>
      </c>
      <c r="BP179" s="94">
        <f t="shared" si="96"/>
        <v>0</v>
      </c>
      <c r="BQ179" s="94">
        <f t="shared" ref="BQ179:EB179" si="97">IF(BQ$165=EOMONTH($E3,$R3*(1-$O3)),SUMIFS($D172:$NK172,$D$165:$NK$165,"&gt;"&amp;EOMONTH($E3,$R3*(1-$O3)+$S3*(1-$O3)+$T3*$O3),$D$165:$NK$165,"&lt;="&amp;EOMONTH($E3,$R3*(1-$O3)+60))*-($AF3*(1-$O3)+$AH3*$O3)+SUMIFS($D172:$NK172,$D$165:$NK$165,"&gt;"&amp;EOMONTH($E3,$R3*(1-$O3)+60),$D$165:$NK$165,"&lt;="&amp;EOMONTH($E3,$R3*(1-$O3)+300))*-($AG3*(1-$O3)+$AI3*$O3),0)</f>
        <v>0</v>
      </c>
      <c r="BR179" s="94">
        <f t="shared" si="97"/>
        <v>0</v>
      </c>
      <c r="BS179" s="94">
        <f t="shared" si="97"/>
        <v>0</v>
      </c>
      <c r="BT179" s="94">
        <f t="shared" si="97"/>
        <v>0</v>
      </c>
      <c r="BU179" s="94">
        <f t="shared" si="97"/>
        <v>0</v>
      </c>
      <c r="BV179" s="94">
        <f t="shared" si="97"/>
        <v>0</v>
      </c>
      <c r="BW179" s="94">
        <f t="shared" si="97"/>
        <v>0</v>
      </c>
      <c r="BX179" s="94">
        <f t="shared" si="97"/>
        <v>0</v>
      </c>
      <c r="BY179" s="94">
        <f t="shared" si="97"/>
        <v>0</v>
      </c>
      <c r="BZ179" s="94">
        <f t="shared" si="97"/>
        <v>0</v>
      </c>
      <c r="CA179" s="94">
        <f t="shared" si="97"/>
        <v>0</v>
      </c>
      <c r="CB179" s="94">
        <f t="shared" si="97"/>
        <v>0</v>
      </c>
      <c r="CC179" s="94">
        <f t="shared" si="97"/>
        <v>0</v>
      </c>
      <c r="CD179" s="94">
        <f t="shared" si="97"/>
        <v>0</v>
      </c>
      <c r="CE179" s="94">
        <f t="shared" si="97"/>
        <v>0</v>
      </c>
      <c r="CF179" s="94">
        <f t="shared" si="97"/>
        <v>0</v>
      </c>
      <c r="CG179" s="94">
        <f t="shared" si="97"/>
        <v>0</v>
      </c>
      <c r="CH179" s="94">
        <f t="shared" si="97"/>
        <v>0</v>
      </c>
      <c r="CI179" s="94">
        <f t="shared" si="97"/>
        <v>0</v>
      </c>
      <c r="CJ179" s="94">
        <f t="shared" si="97"/>
        <v>0</v>
      </c>
      <c r="CK179" s="94">
        <f t="shared" si="97"/>
        <v>0</v>
      </c>
      <c r="CL179" s="94">
        <f t="shared" si="97"/>
        <v>0</v>
      </c>
      <c r="CM179" s="94">
        <f t="shared" si="97"/>
        <v>0</v>
      </c>
      <c r="CN179" s="94">
        <f t="shared" si="97"/>
        <v>0</v>
      </c>
      <c r="CO179" s="94">
        <f t="shared" si="97"/>
        <v>0</v>
      </c>
      <c r="CP179" s="94">
        <f t="shared" si="97"/>
        <v>0</v>
      </c>
      <c r="CQ179" s="94">
        <f t="shared" si="97"/>
        <v>0</v>
      </c>
      <c r="CR179" s="94">
        <f t="shared" si="97"/>
        <v>0</v>
      </c>
      <c r="CS179" s="94">
        <f t="shared" si="97"/>
        <v>0</v>
      </c>
      <c r="CT179" s="94">
        <f t="shared" si="97"/>
        <v>0</v>
      </c>
      <c r="CU179" s="94">
        <f t="shared" si="97"/>
        <v>0</v>
      </c>
      <c r="CV179" s="94">
        <f t="shared" si="97"/>
        <v>0</v>
      </c>
      <c r="CW179" s="94">
        <f t="shared" si="97"/>
        <v>0</v>
      </c>
      <c r="CX179" s="94">
        <f t="shared" si="97"/>
        <v>0</v>
      </c>
      <c r="CY179" s="94">
        <f t="shared" si="97"/>
        <v>0</v>
      </c>
      <c r="CZ179" s="94">
        <f t="shared" si="97"/>
        <v>0</v>
      </c>
      <c r="DA179" s="94">
        <f t="shared" si="97"/>
        <v>0</v>
      </c>
      <c r="DB179" s="94">
        <f t="shared" si="97"/>
        <v>0</v>
      </c>
      <c r="DC179" s="94">
        <f t="shared" si="97"/>
        <v>0</v>
      </c>
      <c r="DD179" s="94">
        <f t="shared" si="97"/>
        <v>0</v>
      </c>
      <c r="DE179" s="94">
        <f t="shared" si="97"/>
        <v>0</v>
      </c>
      <c r="DF179" s="94">
        <f t="shared" si="97"/>
        <v>0</v>
      </c>
      <c r="DG179" s="94">
        <f t="shared" si="97"/>
        <v>0</v>
      </c>
      <c r="DH179" s="94">
        <f t="shared" si="97"/>
        <v>0</v>
      </c>
      <c r="DI179" s="94">
        <f t="shared" si="97"/>
        <v>0</v>
      </c>
      <c r="DJ179" s="94">
        <f t="shared" si="97"/>
        <v>0</v>
      </c>
      <c r="DK179" s="94">
        <f t="shared" si="97"/>
        <v>0</v>
      </c>
      <c r="DL179" s="94">
        <f t="shared" si="97"/>
        <v>0</v>
      </c>
      <c r="DM179" s="94">
        <f t="shared" si="97"/>
        <v>0</v>
      </c>
      <c r="DN179" s="94">
        <f t="shared" si="97"/>
        <v>0</v>
      </c>
      <c r="DO179" s="94">
        <f t="shared" si="97"/>
        <v>0</v>
      </c>
      <c r="DP179" s="94">
        <f t="shared" si="97"/>
        <v>0</v>
      </c>
      <c r="DQ179" s="94">
        <f t="shared" si="97"/>
        <v>0</v>
      </c>
      <c r="DR179" s="94">
        <f t="shared" si="97"/>
        <v>0</v>
      </c>
      <c r="DS179" s="94">
        <f t="shared" si="97"/>
        <v>0</v>
      </c>
      <c r="DT179" s="94">
        <f t="shared" si="97"/>
        <v>0</v>
      </c>
      <c r="DU179" s="94">
        <f t="shared" si="97"/>
        <v>0</v>
      </c>
      <c r="DV179" s="94">
        <f t="shared" si="97"/>
        <v>0</v>
      </c>
      <c r="DW179" s="94">
        <f t="shared" si="97"/>
        <v>0</v>
      </c>
      <c r="DX179" s="94">
        <f t="shared" si="97"/>
        <v>0</v>
      </c>
      <c r="DY179" s="94">
        <f t="shared" si="97"/>
        <v>0</v>
      </c>
      <c r="DZ179" s="94">
        <f t="shared" si="97"/>
        <v>0</v>
      </c>
      <c r="EA179" s="94">
        <f t="shared" si="97"/>
        <v>0</v>
      </c>
      <c r="EB179" s="94">
        <f t="shared" si="97"/>
        <v>0</v>
      </c>
      <c r="EC179" s="94">
        <f t="shared" ref="EC179:GN179" si="98">IF(EC$165=EOMONTH($E3,$R3*(1-$O3)),SUMIFS($D172:$NK172,$D$165:$NK$165,"&gt;"&amp;EOMONTH($E3,$R3*(1-$O3)+$S3*(1-$O3)+$T3*$O3),$D$165:$NK$165,"&lt;="&amp;EOMONTH($E3,$R3*(1-$O3)+60))*-($AF3*(1-$O3)+$AH3*$O3)+SUMIFS($D172:$NK172,$D$165:$NK$165,"&gt;"&amp;EOMONTH($E3,$R3*(1-$O3)+60),$D$165:$NK$165,"&lt;="&amp;EOMONTH($E3,$R3*(1-$O3)+300))*-($AG3*(1-$O3)+$AI3*$O3),0)</f>
        <v>0</v>
      </c>
      <c r="ED179" s="94">
        <f t="shared" si="98"/>
        <v>0</v>
      </c>
      <c r="EE179" s="94">
        <f t="shared" si="98"/>
        <v>0</v>
      </c>
      <c r="EF179" s="94">
        <f t="shared" si="98"/>
        <v>0</v>
      </c>
      <c r="EG179" s="94">
        <f t="shared" si="98"/>
        <v>0</v>
      </c>
      <c r="EH179" s="94">
        <f t="shared" si="98"/>
        <v>0</v>
      </c>
      <c r="EI179" s="94">
        <f t="shared" si="98"/>
        <v>0</v>
      </c>
      <c r="EJ179" s="94">
        <f t="shared" si="98"/>
        <v>0</v>
      </c>
      <c r="EK179" s="94">
        <f t="shared" si="98"/>
        <v>0</v>
      </c>
      <c r="EL179" s="94">
        <f t="shared" si="98"/>
        <v>0</v>
      </c>
      <c r="EM179" s="94">
        <f t="shared" si="98"/>
        <v>0</v>
      </c>
      <c r="EN179" s="94">
        <f t="shared" si="98"/>
        <v>0</v>
      </c>
      <c r="EO179" s="94">
        <f t="shared" si="98"/>
        <v>0</v>
      </c>
      <c r="EP179" s="94">
        <f t="shared" si="98"/>
        <v>0</v>
      </c>
      <c r="EQ179" s="94">
        <f t="shared" si="98"/>
        <v>0</v>
      </c>
      <c r="ER179" s="94">
        <f t="shared" si="98"/>
        <v>0</v>
      </c>
      <c r="ES179" s="94">
        <f t="shared" si="98"/>
        <v>0</v>
      </c>
      <c r="ET179" s="94">
        <f t="shared" si="98"/>
        <v>0</v>
      </c>
      <c r="EU179" s="94">
        <f t="shared" si="98"/>
        <v>0</v>
      </c>
      <c r="EV179" s="94">
        <f t="shared" si="98"/>
        <v>0</v>
      </c>
      <c r="EW179" s="94">
        <f t="shared" si="98"/>
        <v>0</v>
      </c>
      <c r="EX179" s="94">
        <f t="shared" si="98"/>
        <v>0</v>
      </c>
      <c r="EY179" s="94">
        <f t="shared" si="98"/>
        <v>0</v>
      </c>
      <c r="EZ179" s="94">
        <f t="shared" si="98"/>
        <v>0</v>
      </c>
      <c r="FA179" s="94">
        <f t="shared" si="98"/>
        <v>0</v>
      </c>
      <c r="FB179" s="94">
        <f t="shared" si="98"/>
        <v>0</v>
      </c>
      <c r="FC179" s="94">
        <f t="shared" si="98"/>
        <v>0</v>
      </c>
      <c r="FD179" s="94">
        <f t="shared" si="98"/>
        <v>0</v>
      </c>
      <c r="FE179" s="94">
        <f t="shared" si="98"/>
        <v>0</v>
      </c>
      <c r="FF179" s="94">
        <f t="shared" si="98"/>
        <v>0</v>
      </c>
      <c r="FG179" s="94">
        <f t="shared" si="98"/>
        <v>0</v>
      </c>
      <c r="FH179" s="94">
        <f t="shared" si="98"/>
        <v>0</v>
      </c>
      <c r="FI179" s="94">
        <f t="shared" si="98"/>
        <v>0</v>
      </c>
      <c r="FJ179" s="94">
        <f t="shared" si="98"/>
        <v>0</v>
      </c>
      <c r="FK179" s="94">
        <f t="shared" si="98"/>
        <v>0</v>
      </c>
      <c r="FL179" s="94">
        <f t="shared" si="98"/>
        <v>0</v>
      </c>
      <c r="FM179" s="94">
        <f t="shared" si="98"/>
        <v>0</v>
      </c>
      <c r="FN179" s="94">
        <f t="shared" si="98"/>
        <v>0</v>
      </c>
      <c r="FO179" s="94">
        <f t="shared" si="98"/>
        <v>0</v>
      </c>
      <c r="FP179" s="94">
        <f t="shared" si="98"/>
        <v>0</v>
      </c>
      <c r="FQ179" s="94">
        <f t="shared" si="98"/>
        <v>0</v>
      </c>
      <c r="FR179" s="94">
        <f t="shared" si="98"/>
        <v>0</v>
      </c>
      <c r="FS179" s="94">
        <f t="shared" si="98"/>
        <v>0</v>
      </c>
      <c r="FT179" s="94">
        <f t="shared" si="98"/>
        <v>0</v>
      </c>
      <c r="FU179" s="94">
        <f t="shared" si="98"/>
        <v>0</v>
      </c>
      <c r="FV179" s="94">
        <f t="shared" si="98"/>
        <v>0</v>
      </c>
      <c r="FW179" s="94">
        <f t="shared" si="98"/>
        <v>0</v>
      </c>
      <c r="FX179" s="94">
        <f t="shared" si="98"/>
        <v>0</v>
      </c>
      <c r="FY179" s="94">
        <f t="shared" si="98"/>
        <v>0</v>
      </c>
      <c r="FZ179" s="94">
        <f t="shared" si="98"/>
        <v>0</v>
      </c>
      <c r="GA179" s="94">
        <f t="shared" si="98"/>
        <v>0</v>
      </c>
      <c r="GB179" s="94">
        <f t="shared" si="98"/>
        <v>0</v>
      </c>
      <c r="GC179" s="94">
        <f t="shared" si="98"/>
        <v>0</v>
      </c>
      <c r="GD179" s="94">
        <f t="shared" si="98"/>
        <v>0</v>
      </c>
      <c r="GE179" s="94">
        <f t="shared" si="98"/>
        <v>0</v>
      </c>
      <c r="GF179" s="94">
        <f t="shared" si="98"/>
        <v>0</v>
      </c>
      <c r="GG179" s="94">
        <f t="shared" si="98"/>
        <v>0</v>
      </c>
      <c r="GH179" s="94">
        <f t="shared" si="98"/>
        <v>0</v>
      </c>
      <c r="GI179" s="94">
        <f t="shared" si="98"/>
        <v>0</v>
      </c>
      <c r="GJ179" s="94">
        <f t="shared" si="98"/>
        <v>0</v>
      </c>
      <c r="GK179" s="94">
        <f t="shared" si="98"/>
        <v>0</v>
      </c>
      <c r="GL179" s="94">
        <f t="shared" si="98"/>
        <v>0</v>
      </c>
      <c r="GM179" s="94">
        <f t="shared" si="98"/>
        <v>0</v>
      </c>
      <c r="GN179" s="94">
        <f t="shared" si="98"/>
        <v>0</v>
      </c>
      <c r="GO179" s="94">
        <f t="shared" ref="GO179:IZ179" si="99">IF(GO$165=EOMONTH($E3,$R3*(1-$O3)),SUMIFS($D172:$NK172,$D$165:$NK$165,"&gt;"&amp;EOMONTH($E3,$R3*(1-$O3)+$S3*(1-$O3)+$T3*$O3),$D$165:$NK$165,"&lt;="&amp;EOMONTH($E3,$R3*(1-$O3)+60))*-($AF3*(1-$O3)+$AH3*$O3)+SUMIFS($D172:$NK172,$D$165:$NK$165,"&gt;"&amp;EOMONTH($E3,$R3*(1-$O3)+60),$D$165:$NK$165,"&lt;="&amp;EOMONTH($E3,$R3*(1-$O3)+300))*-($AG3*(1-$O3)+$AI3*$O3),0)</f>
        <v>0</v>
      </c>
      <c r="GP179" s="94">
        <f t="shared" si="99"/>
        <v>0</v>
      </c>
      <c r="GQ179" s="94">
        <f t="shared" si="99"/>
        <v>0</v>
      </c>
      <c r="GR179" s="94">
        <f t="shared" si="99"/>
        <v>0</v>
      </c>
      <c r="GS179" s="94">
        <f t="shared" si="99"/>
        <v>0</v>
      </c>
      <c r="GT179" s="94">
        <f t="shared" si="99"/>
        <v>0</v>
      </c>
      <c r="GU179" s="94">
        <f t="shared" si="99"/>
        <v>0</v>
      </c>
      <c r="GV179" s="94">
        <f t="shared" si="99"/>
        <v>0</v>
      </c>
      <c r="GW179" s="94">
        <f t="shared" si="99"/>
        <v>0</v>
      </c>
      <c r="GX179" s="94">
        <f t="shared" si="99"/>
        <v>0</v>
      </c>
      <c r="GY179" s="94">
        <f t="shared" si="99"/>
        <v>0</v>
      </c>
      <c r="GZ179" s="94">
        <f t="shared" si="99"/>
        <v>0</v>
      </c>
      <c r="HA179" s="94">
        <f t="shared" si="99"/>
        <v>0</v>
      </c>
      <c r="HB179" s="94">
        <f t="shared" si="99"/>
        <v>0</v>
      </c>
      <c r="HC179" s="94">
        <f t="shared" si="99"/>
        <v>0</v>
      </c>
      <c r="HD179" s="94">
        <f t="shared" si="99"/>
        <v>0</v>
      </c>
      <c r="HE179" s="94">
        <f t="shared" si="99"/>
        <v>0</v>
      </c>
      <c r="HF179" s="94">
        <f t="shared" si="99"/>
        <v>0</v>
      </c>
      <c r="HG179" s="94">
        <f t="shared" si="99"/>
        <v>0</v>
      </c>
      <c r="HH179" s="94">
        <f t="shared" si="99"/>
        <v>0</v>
      </c>
      <c r="HI179" s="94">
        <f t="shared" si="99"/>
        <v>0</v>
      </c>
      <c r="HJ179" s="94">
        <f t="shared" si="99"/>
        <v>0</v>
      </c>
      <c r="HK179" s="94">
        <f t="shared" si="99"/>
        <v>0</v>
      </c>
      <c r="HL179" s="94">
        <f t="shared" si="99"/>
        <v>0</v>
      </c>
      <c r="HM179" s="94">
        <f t="shared" si="99"/>
        <v>0</v>
      </c>
      <c r="HN179" s="94">
        <f t="shared" si="99"/>
        <v>0</v>
      </c>
      <c r="HO179" s="94">
        <f t="shared" si="99"/>
        <v>0</v>
      </c>
      <c r="HP179" s="94">
        <f t="shared" si="99"/>
        <v>0</v>
      </c>
      <c r="HQ179" s="94">
        <f t="shared" si="99"/>
        <v>0</v>
      </c>
      <c r="HR179" s="94">
        <f t="shared" si="99"/>
        <v>0</v>
      </c>
      <c r="HS179" s="94">
        <f t="shared" si="99"/>
        <v>0</v>
      </c>
      <c r="HT179" s="94">
        <f t="shared" si="99"/>
        <v>0</v>
      </c>
      <c r="HU179" s="94">
        <f t="shared" si="99"/>
        <v>0</v>
      </c>
      <c r="HV179" s="94">
        <f t="shared" si="99"/>
        <v>0</v>
      </c>
      <c r="HW179" s="94">
        <f t="shared" si="99"/>
        <v>0</v>
      </c>
      <c r="HX179" s="94">
        <f t="shared" si="99"/>
        <v>0</v>
      </c>
      <c r="HY179" s="94">
        <f t="shared" si="99"/>
        <v>0</v>
      </c>
      <c r="HZ179" s="94">
        <f t="shared" si="99"/>
        <v>0</v>
      </c>
      <c r="IA179" s="94">
        <f t="shared" si="99"/>
        <v>0</v>
      </c>
      <c r="IB179" s="94">
        <f t="shared" si="99"/>
        <v>0</v>
      </c>
      <c r="IC179" s="94">
        <f t="shared" si="99"/>
        <v>0</v>
      </c>
      <c r="ID179" s="94">
        <f t="shared" si="99"/>
        <v>0</v>
      </c>
      <c r="IE179" s="94">
        <f t="shared" si="99"/>
        <v>0</v>
      </c>
      <c r="IF179" s="94">
        <f t="shared" si="99"/>
        <v>0</v>
      </c>
      <c r="IG179" s="94">
        <f t="shared" si="99"/>
        <v>0</v>
      </c>
      <c r="IH179" s="94">
        <f t="shared" si="99"/>
        <v>0</v>
      </c>
      <c r="II179" s="94">
        <f t="shared" si="99"/>
        <v>0</v>
      </c>
      <c r="IJ179" s="94">
        <f t="shared" si="99"/>
        <v>0</v>
      </c>
      <c r="IK179" s="94">
        <f t="shared" si="99"/>
        <v>0</v>
      </c>
      <c r="IL179" s="94">
        <f t="shared" si="99"/>
        <v>0</v>
      </c>
      <c r="IM179" s="94">
        <f t="shared" si="99"/>
        <v>0</v>
      </c>
      <c r="IN179" s="94">
        <f t="shared" si="99"/>
        <v>0</v>
      </c>
      <c r="IO179" s="94">
        <f t="shared" si="99"/>
        <v>0</v>
      </c>
      <c r="IP179" s="94">
        <f t="shared" si="99"/>
        <v>0</v>
      </c>
      <c r="IQ179" s="94">
        <f t="shared" si="99"/>
        <v>0</v>
      </c>
      <c r="IR179" s="94">
        <f t="shared" si="99"/>
        <v>0</v>
      </c>
      <c r="IS179" s="94">
        <f t="shared" si="99"/>
        <v>0</v>
      </c>
      <c r="IT179" s="94">
        <f t="shared" si="99"/>
        <v>0</v>
      </c>
      <c r="IU179" s="94">
        <f t="shared" si="99"/>
        <v>0</v>
      </c>
      <c r="IV179" s="94">
        <f t="shared" si="99"/>
        <v>0</v>
      </c>
      <c r="IW179" s="94">
        <f t="shared" si="99"/>
        <v>0</v>
      </c>
      <c r="IX179" s="94">
        <f t="shared" si="99"/>
        <v>0</v>
      </c>
      <c r="IY179" s="94">
        <f t="shared" si="99"/>
        <v>0</v>
      </c>
      <c r="IZ179" s="94">
        <f t="shared" si="99"/>
        <v>0</v>
      </c>
      <c r="JA179" s="94">
        <f t="shared" ref="JA179:LL179" si="100">IF(JA$165=EOMONTH($E3,$R3*(1-$O3)),SUMIFS($D172:$NK172,$D$165:$NK$165,"&gt;"&amp;EOMONTH($E3,$R3*(1-$O3)+$S3*(1-$O3)+$T3*$O3),$D$165:$NK$165,"&lt;="&amp;EOMONTH($E3,$R3*(1-$O3)+60))*-($AF3*(1-$O3)+$AH3*$O3)+SUMIFS($D172:$NK172,$D$165:$NK$165,"&gt;"&amp;EOMONTH($E3,$R3*(1-$O3)+60),$D$165:$NK$165,"&lt;="&amp;EOMONTH($E3,$R3*(1-$O3)+300))*-($AG3*(1-$O3)+$AI3*$O3),0)</f>
        <v>0</v>
      </c>
      <c r="JB179" s="94">
        <f t="shared" si="100"/>
        <v>0</v>
      </c>
      <c r="JC179" s="94">
        <f t="shared" si="100"/>
        <v>0</v>
      </c>
      <c r="JD179" s="94">
        <f t="shared" si="100"/>
        <v>0</v>
      </c>
      <c r="JE179" s="94">
        <f t="shared" si="100"/>
        <v>0</v>
      </c>
      <c r="JF179" s="94">
        <f t="shared" si="100"/>
        <v>0</v>
      </c>
      <c r="JG179" s="94">
        <f t="shared" si="100"/>
        <v>0</v>
      </c>
      <c r="JH179" s="94">
        <f t="shared" si="100"/>
        <v>0</v>
      </c>
      <c r="JI179" s="94">
        <f t="shared" si="100"/>
        <v>0</v>
      </c>
      <c r="JJ179" s="94">
        <f t="shared" si="100"/>
        <v>0</v>
      </c>
      <c r="JK179" s="94">
        <f t="shared" si="100"/>
        <v>0</v>
      </c>
      <c r="JL179" s="94">
        <f t="shared" si="100"/>
        <v>0</v>
      </c>
      <c r="JM179" s="94">
        <f t="shared" si="100"/>
        <v>0</v>
      </c>
      <c r="JN179" s="94">
        <f t="shared" si="100"/>
        <v>0</v>
      </c>
      <c r="JO179" s="94">
        <f t="shared" si="100"/>
        <v>0</v>
      </c>
      <c r="JP179" s="94">
        <f t="shared" si="100"/>
        <v>0</v>
      </c>
      <c r="JQ179" s="94">
        <f t="shared" si="100"/>
        <v>0</v>
      </c>
      <c r="JR179" s="94">
        <f t="shared" si="100"/>
        <v>0</v>
      </c>
      <c r="JS179" s="94">
        <f t="shared" si="100"/>
        <v>0</v>
      </c>
      <c r="JT179" s="94">
        <f t="shared" si="100"/>
        <v>0</v>
      </c>
      <c r="JU179" s="94">
        <f t="shared" si="100"/>
        <v>0</v>
      </c>
      <c r="JV179" s="94">
        <f t="shared" si="100"/>
        <v>0</v>
      </c>
      <c r="JW179" s="94">
        <f t="shared" si="100"/>
        <v>0</v>
      </c>
      <c r="JX179" s="94">
        <f t="shared" si="100"/>
        <v>0</v>
      </c>
      <c r="JY179" s="94">
        <f t="shared" si="100"/>
        <v>0</v>
      </c>
      <c r="JZ179" s="94">
        <f t="shared" si="100"/>
        <v>0</v>
      </c>
      <c r="KA179" s="94">
        <f t="shared" si="100"/>
        <v>0</v>
      </c>
      <c r="KB179" s="94">
        <f t="shared" si="100"/>
        <v>0</v>
      </c>
      <c r="KC179" s="94">
        <f t="shared" si="100"/>
        <v>0</v>
      </c>
      <c r="KD179" s="94">
        <f t="shared" si="100"/>
        <v>0</v>
      </c>
      <c r="KE179" s="94">
        <f t="shared" si="100"/>
        <v>0</v>
      </c>
      <c r="KF179" s="94">
        <f t="shared" si="100"/>
        <v>0</v>
      </c>
      <c r="KG179" s="94">
        <f t="shared" si="100"/>
        <v>0</v>
      </c>
      <c r="KH179" s="94">
        <f t="shared" si="100"/>
        <v>0</v>
      </c>
      <c r="KI179" s="94">
        <f t="shared" si="100"/>
        <v>0</v>
      </c>
      <c r="KJ179" s="94">
        <f t="shared" si="100"/>
        <v>0</v>
      </c>
      <c r="KK179" s="94">
        <f t="shared" si="100"/>
        <v>0</v>
      </c>
      <c r="KL179" s="94">
        <f t="shared" si="100"/>
        <v>0</v>
      </c>
      <c r="KM179" s="94">
        <f t="shared" si="100"/>
        <v>0</v>
      </c>
      <c r="KN179" s="94">
        <f t="shared" si="100"/>
        <v>0</v>
      </c>
      <c r="KO179" s="94">
        <f t="shared" si="100"/>
        <v>0</v>
      </c>
      <c r="KP179" s="94">
        <f t="shared" si="100"/>
        <v>0</v>
      </c>
      <c r="KQ179" s="94">
        <f t="shared" si="100"/>
        <v>0</v>
      </c>
      <c r="KR179" s="94">
        <f t="shared" si="100"/>
        <v>0</v>
      </c>
      <c r="KS179" s="94">
        <f t="shared" si="100"/>
        <v>0</v>
      </c>
      <c r="KT179" s="94">
        <f t="shared" si="100"/>
        <v>0</v>
      </c>
      <c r="KU179" s="94">
        <f t="shared" si="100"/>
        <v>0</v>
      </c>
      <c r="KV179" s="94">
        <f t="shared" si="100"/>
        <v>0</v>
      </c>
      <c r="KW179" s="94">
        <f t="shared" si="100"/>
        <v>0</v>
      </c>
      <c r="KX179" s="94">
        <f t="shared" si="100"/>
        <v>0</v>
      </c>
      <c r="KY179" s="94">
        <f t="shared" si="100"/>
        <v>0</v>
      </c>
      <c r="KZ179" s="94">
        <f t="shared" si="100"/>
        <v>0</v>
      </c>
      <c r="LA179" s="94">
        <f t="shared" si="100"/>
        <v>0</v>
      </c>
      <c r="LB179" s="94">
        <f t="shared" si="100"/>
        <v>0</v>
      </c>
      <c r="LC179" s="94">
        <f t="shared" si="100"/>
        <v>0</v>
      </c>
      <c r="LD179" s="94">
        <f t="shared" si="100"/>
        <v>0</v>
      </c>
      <c r="LE179" s="94">
        <f t="shared" si="100"/>
        <v>0</v>
      </c>
      <c r="LF179" s="94">
        <f t="shared" si="100"/>
        <v>0</v>
      </c>
      <c r="LG179" s="94">
        <f t="shared" si="100"/>
        <v>0</v>
      </c>
      <c r="LH179" s="94">
        <f t="shared" si="100"/>
        <v>0</v>
      </c>
      <c r="LI179" s="94">
        <f t="shared" si="100"/>
        <v>0</v>
      </c>
      <c r="LJ179" s="94">
        <f t="shared" si="100"/>
        <v>0</v>
      </c>
      <c r="LK179" s="94">
        <f t="shared" si="100"/>
        <v>0</v>
      </c>
      <c r="LL179" s="94">
        <f t="shared" si="100"/>
        <v>0</v>
      </c>
      <c r="LM179" s="94">
        <f t="shared" ref="LM179:NK179" si="101">IF(LM$165=EOMONTH($E3,$R3*(1-$O3)),SUMIFS($D172:$NK172,$D$165:$NK$165,"&gt;"&amp;EOMONTH($E3,$R3*(1-$O3)+$S3*(1-$O3)+$T3*$O3),$D$165:$NK$165,"&lt;="&amp;EOMONTH($E3,$R3*(1-$O3)+60))*-($AF3*(1-$O3)+$AH3*$O3)+SUMIFS($D172:$NK172,$D$165:$NK$165,"&gt;"&amp;EOMONTH($E3,$R3*(1-$O3)+60),$D$165:$NK$165,"&lt;="&amp;EOMONTH($E3,$R3*(1-$O3)+300))*-($AG3*(1-$O3)+$AI3*$O3),0)</f>
        <v>0</v>
      </c>
      <c r="LN179" s="94">
        <f t="shared" si="101"/>
        <v>0</v>
      </c>
      <c r="LO179" s="94">
        <f t="shared" si="101"/>
        <v>0</v>
      </c>
      <c r="LP179" s="94">
        <f t="shared" si="101"/>
        <v>0</v>
      </c>
      <c r="LQ179" s="94">
        <f t="shared" si="101"/>
        <v>0</v>
      </c>
      <c r="LR179" s="94">
        <f t="shared" si="101"/>
        <v>0</v>
      </c>
      <c r="LS179" s="94">
        <f t="shared" si="101"/>
        <v>0</v>
      </c>
      <c r="LT179" s="94">
        <f t="shared" si="101"/>
        <v>0</v>
      </c>
      <c r="LU179" s="94">
        <f t="shared" si="101"/>
        <v>0</v>
      </c>
      <c r="LV179" s="94">
        <f t="shared" si="101"/>
        <v>0</v>
      </c>
      <c r="LW179" s="94">
        <f t="shared" si="101"/>
        <v>0</v>
      </c>
      <c r="LX179" s="94">
        <f t="shared" si="101"/>
        <v>0</v>
      </c>
      <c r="LY179" s="94">
        <f t="shared" si="101"/>
        <v>0</v>
      </c>
      <c r="LZ179" s="94">
        <f t="shared" si="101"/>
        <v>0</v>
      </c>
      <c r="MA179" s="94">
        <f t="shared" si="101"/>
        <v>0</v>
      </c>
      <c r="MB179" s="94">
        <f t="shared" si="101"/>
        <v>0</v>
      </c>
      <c r="MC179" s="94">
        <f t="shared" si="101"/>
        <v>0</v>
      </c>
      <c r="MD179" s="94">
        <f t="shared" si="101"/>
        <v>0</v>
      </c>
      <c r="ME179" s="94">
        <f t="shared" si="101"/>
        <v>0</v>
      </c>
      <c r="MF179" s="94">
        <f t="shared" si="101"/>
        <v>0</v>
      </c>
      <c r="MG179" s="94">
        <f t="shared" si="101"/>
        <v>0</v>
      </c>
      <c r="MH179" s="94">
        <f t="shared" si="101"/>
        <v>0</v>
      </c>
      <c r="MI179" s="94">
        <f t="shared" si="101"/>
        <v>0</v>
      </c>
      <c r="MJ179" s="94">
        <f t="shared" si="101"/>
        <v>0</v>
      </c>
      <c r="MK179" s="94">
        <f t="shared" si="101"/>
        <v>0</v>
      </c>
      <c r="ML179" s="94">
        <f t="shared" si="101"/>
        <v>0</v>
      </c>
      <c r="MM179" s="94">
        <f t="shared" si="101"/>
        <v>0</v>
      </c>
      <c r="MN179" s="94">
        <f t="shared" si="101"/>
        <v>0</v>
      </c>
      <c r="MO179" s="94">
        <f t="shared" si="101"/>
        <v>0</v>
      </c>
      <c r="MP179" s="94">
        <f t="shared" si="101"/>
        <v>0</v>
      </c>
      <c r="MQ179" s="94">
        <f t="shared" si="101"/>
        <v>0</v>
      </c>
      <c r="MR179" s="94">
        <f t="shared" si="101"/>
        <v>0</v>
      </c>
      <c r="MS179" s="94">
        <f t="shared" si="101"/>
        <v>0</v>
      </c>
      <c r="MT179" s="94">
        <f t="shared" si="101"/>
        <v>0</v>
      </c>
      <c r="MU179" s="94">
        <f t="shared" si="101"/>
        <v>0</v>
      </c>
      <c r="MV179" s="94">
        <f t="shared" si="101"/>
        <v>0</v>
      </c>
      <c r="MW179" s="94">
        <f t="shared" si="101"/>
        <v>0</v>
      </c>
      <c r="MX179" s="94">
        <f t="shared" si="101"/>
        <v>0</v>
      </c>
      <c r="MY179" s="94">
        <f t="shared" si="101"/>
        <v>0</v>
      </c>
      <c r="MZ179" s="94">
        <f t="shared" si="101"/>
        <v>0</v>
      </c>
      <c r="NA179" s="94">
        <f t="shared" si="101"/>
        <v>0</v>
      </c>
      <c r="NB179" s="94">
        <f t="shared" si="101"/>
        <v>0</v>
      </c>
      <c r="NC179" s="94">
        <f t="shared" si="101"/>
        <v>0</v>
      </c>
      <c r="ND179" s="94">
        <f t="shared" si="101"/>
        <v>0</v>
      </c>
      <c r="NE179" s="94">
        <f t="shared" si="101"/>
        <v>0</v>
      </c>
      <c r="NF179" s="94">
        <f t="shared" si="101"/>
        <v>0</v>
      </c>
      <c r="NG179" s="94">
        <f t="shared" si="101"/>
        <v>0</v>
      </c>
      <c r="NH179" s="94">
        <f t="shared" si="101"/>
        <v>0</v>
      </c>
      <c r="NI179" s="94">
        <f t="shared" si="101"/>
        <v>0</v>
      </c>
      <c r="NJ179" s="94">
        <f t="shared" si="101"/>
        <v>0</v>
      </c>
      <c r="NK179" s="97">
        <f t="shared" si="101"/>
        <v>0</v>
      </c>
    </row>
    <row r="180" spans="1:375" x14ac:dyDescent="0.25">
      <c r="A180" s="98">
        <f ca="1">SUMIF($D$163:$NK$163,"&lt;="&amp;Summary!$B$3,Leases!D180:NK180)</f>
        <v>504803.54260457651</v>
      </c>
      <c r="B180" s="103"/>
      <c r="C180" s="99" t="s">
        <v>97</v>
      </c>
      <c r="D180" s="100">
        <f ca="1">SUM(D175:D179)</f>
        <v>4072.2592429012802</v>
      </c>
      <c r="E180" s="100">
        <f t="shared" ref="E180:BP180" ca="1" si="102">SUM(E175:E179)</f>
        <v>4072.8948794405337</v>
      </c>
      <c r="F180" s="100">
        <f t="shared" ca="1" si="102"/>
        <v>4158.3275580156351</v>
      </c>
      <c r="G180" s="100">
        <f t="shared" ca="1" si="102"/>
        <v>4158.9663337235052</v>
      </c>
      <c r="H180" s="100">
        <f t="shared" ca="1" si="102"/>
        <v>4159.6066848245955</v>
      </c>
      <c r="I180" s="100">
        <f t="shared" ca="1" si="102"/>
        <v>4160.2486152042493</v>
      </c>
      <c r="J180" s="100">
        <f t="shared" ca="1" si="102"/>
        <v>4160.8921287573939</v>
      </c>
      <c r="K180" s="100">
        <f t="shared" ca="1" si="102"/>
        <v>4161.5372293885639</v>
      </c>
      <c r="L180" s="100">
        <f t="shared" ca="1" si="102"/>
        <v>4162.1839210119197</v>
      </c>
      <c r="M180" s="100">
        <f t="shared" ca="1" si="102"/>
        <v>4165.0633619713399</v>
      </c>
      <c r="N180" s="100">
        <f t="shared" ca="1" si="102"/>
        <v>4165.7132473601941</v>
      </c>
      <c r="O180" s="100">
        <f t="shared" ca="1" si="102"/>
        <v>4166.3647355417388</v>
      </c>
      <c r="P180" s="100">
        <f t="shared" ca="1" si="102"/>
        <v>4194.4270201883191</v>
      </c>
      <c r="Q180" s="100">
        <f t="shared" ca="1" si="102"/>
        <v>4195.0817258237503</v>
      </c>
      <c r="R180" s="100">
        <f t="shared" ca="1" si="102"/>
        <v>4283.0773847561049</v>
      </c>
      <c r="S180" s="100">
        <f t="shared" ca="1" si="102"/>
        <v>4283.7353237352108</v>
      </c>
      <c r="T180" s="100">
        <f t="shared" ca="1" si="102"/>
        <v>4284.3948853693337</v>
      </c>
      <c r="U180" s="100">
        <f t="shared" ca="1" si="102"/>
        <v>4285.0560736603775</v>
      </c>
      <c r="V180" s="100">
        <f t="shared" ca="1" si="102"/>
        <v>4285.718892620117</v>
      </c>
      <c r="W180" s="100">
        <f t="shared" ca="1" si="102"/>
        <v>4286.3833462702214</v>
      </c>
      <c r="X180" s="100">
        <f t="shared" ca="1" si="102"/>
        <v>4287.0494386422779</v>
      </c>
      <c r="Y180" s="100">
        <f t="shared" ca="1" si="102"/>
        <v>4180.5533298093196</v>
      </c>
      <c r="Z180" s="100">
        <f t="shared" ca="1" si="102"/>
        <v>4181.2058931178672</v>
      </c>
      <c r="AA180" s="100">
        <f t="shared" ca="1" si="102"/>
        <v>4181.8600658235764</v>
      </c>
      <c r="AB180" s="100">
        <f t="shared" ca="1" si="102"/>
        <v>4210.0379840048809</v>
      </c>
      <c r="AC180" s="100">
        <f t="shared" ca="1" si="102"/>
        <v>4242.0331201237195</v>
      </c>
      <c r="AD180" s="100">
        <f t="shared" ca="1" si="102"/>
        <v>4332.6686488240448</v>
      </c>
      <c r="AE180" s="100">
        <f t="shared" ca="1" si="102"/>
        <v>4333.346325972524</v>
      </c>
      <c r="AF180" s="100">
        <f t="shared" ca="1" si="102"/>
        <v>4334.02567445567</v>
      </c>
      <c r="AG180" s="100">
        <f t="shared" ca="1" si="102"/>
        <v>4334.7066983954446</v>
      </c>
      <c r="AH180" s="100">
        <f t="shared" ca="1" si="102"/>
        <v>4410.809913092362</v>
      </c>
      <c r="AI180" s="100">
        <f t="shared" ca="1" si="102"/>
        <v>4411.4943003519693</v>
      </c>
      <c r="AJ180" s="100">
        <f t="shared" ca="1" si="102"/>
        <v>4412.1803754951879</v>
      </c>
      <c r="AK180" s="100">
        <f t="shared" ca="1" si="102"/>
        <v>4412.8681426847943</v>
      </c>
      <c r="AL180" s="100">
        <f t="shared" ca="1" si="102"/>
        <v>4413.5576060938292</v>
      </c>
      <c r="AM180" s="100">
        <f t="shared" ca="1" si="102"/>
        <v>4414.248769905631</v>
      </c>
      <c r="AN180" s="100">
        <f t="shared" ca="1" si="102"/>
        <v>4428.4361792973086</v>
      </c>
      <c r="AO180" s="100">
        <f t="shared" ca="1" si="102"/>
        <v>4434.3258637737108</v>
      </c>
      <c r="AP180" s="100">
        <f t="shared" ca="1" si="102"/>
        <v>4527.6804583350449</v>
      </c>
      <c r="AQ180" s="100">
        <f t="shared" ca="1" si="102"/>
        <v>4528.3784657979795</v>
      </c>
      <c r="AR180" s="100">
        <f t="shared" ca="1" si="102"/>
        <v>4529.078194735619</v>
      </c>
      <c r="AS180" s="100">
        <f t="shared" ca="1" si="102"/>
        <v>4529.7796493935875</v>
      </c>
      <c r="AT180" s="100">
        <f t="shared" ca="1" si="102"/>
        <v>4542.1881087541351</v>
      </c>
      <c r="AU180" s="100">
        <f t="shared" ca="1" si="102"/>
        <v>4542.8930276315314</v>
      </c>
      <c r="AV180" s="100">
        <f t="shared" ca="1" si="102"/>
        <v>4543.5996850290467</v>
      </c>
      <c r="AW180" s="100">
        <f t="shared" ca="1" si="102"/>
        <v>4544.3080852343401</v>
      </c>
      <c r="AX180" s="100">
        <f t="shared" ca="1" si="102"/>
        <v>4545.0182325456472</v>
      </c>
      <c r="AY180" s="100">
        <f t="shared" ca="1" si="102"/>
        <v>4545.7301312718018</v>
      </c>
      <c r="AZ180" s="100">
        <f t="shared" ca="1" si="102"/>
        <v>4578.6966581299785</v>
      </c>
      <c r="BA180" s="100">
        <f t="shared" ca="1" si="102"/>
        <v>4579.4120726548663</v>
      </c>
      <c r="BB180" s="100">
        <f t="shared" si="102"/>
        <v>0</v>
      </c>
      <c r="BC180" s="100">
        <f t="shared" si="102"/>
        <v>-34975.167999241479</v>
      </c>
      <c r="BD180" s="100">
        <f t="shared" ca="1" si="102"/>
        <v>1400.3004711419048</v>
      </c>
      <c r="BE180" s="100">
        <f t="shared" ca="1" si="102"/>
        <v>1401.0229694396121</v>
      </c>
      <c r="BF180" s="100">
        <f t="shared" ca="1" si="102"/>
        <v>1401.7472496130313</v>
      </c>
      <c r="BG180" s="100">
        <f t="shared" ca="1" si="102"/>
        <v>1402.4733160567494</v>
      </c>
      <c r="BH180" s="100">
        <f t="shared" ca="1" si="102"/>
        <v>4568.0782821720013</v>
      </c>
      <c r="BI180" s="100">
        <f t="shared" ca="1" si="102"/>
        <v>4568.8079343834543</v>
      </c>
      <c r="BJ180" s="100">
        <f t="shared" ca="1" si="102"/>
        <v>4569.5393861141001</v>
      </c>
      <c r="BK180" s="100">
        <f t="shared" ca="1" si="102"/>
        <v>4570.2726418020402</v>
      </c>
      <c r="BL180" s="100">
        <f t="shared" ca="1" si="102"/>
        <v>4699.1744777358363</v>
      </c>
      <c r="BM180" s="100">
        <f t="shared" ca="1" si="102"/>
        <v>4699.9113546964709</v>
      </c>
      <c r="BN180" s="100">
        <f t="shared" ca="1" si="102"/>
        <v>4700.6500489944792</v>
      </c>
      <c r="BO180" s="100">
        <f t="shared" ca="1" si="102"/>
        <v>4701.3905651119057</v>
      </c>
      <c r="BP180" s="100">
        <f t="shared" ca="1" si="102"/>
        <v>4702.1329075418489</v>
      </c>
      <c r="BQ180" s="100">
        <f t="shared" ref="BQ180:EB180" ca="1" si="103">SUM(BQ175:BQ179)</f>
        <v>4702.8770807884866</v>
      </c>
      <c r="BR180" s="100">
        <f t="shared" ca="1" si="103"/>
        <v>4703.6230893671091</v>
      </c>
      <c r="BS180" s="100">
        <f t="shared" ca="1" si="103"/>
        <v>4704.3709378041385</v>
      </c>
      <c r="BT180" s="100">
        <f t="shared" ca="1" si="103"/>
        <v>4705.1206306371623</v>
      </c>
      <c r="BU180" s="100">
        <f t="shared" ca="1" si="103"/>
        <v>4705.8721724149582</v>
      </c>
      <c r="BV180" s="100">
        <f t="shared" ca="1" si="103"/>
        <v>4706.6255676975234</v>
      </c>
      <c r="BW180" s="100">
        <f t="shared" ca="1" si="103"/>
        <v>4707.3808210561019</v>
      </c>
      <c r="BX180" s="100">
        <f t="shared" ca="1" si="103"/>
        <v>4739.5100447540062</v>
      </c>
      <c r="BY180" s="100">
        <f t="shared" ca="1" si="103"/>
        <v>4840.9086953373653</v>
      </c>
      <c r="BZ180" s="100">
        <f t="shared" ca="1" si="103"/>
        <v>4841.6695504643139</v>
      </c>
      <c r="CA180" s="100">
        <f t="shared" ca="1" si="103"/>
        <v>4842.4322820652633</v>
      </c>
      <c r="CB180" s="100">
        <f t="shared" ca="1" si="103"/>
        <v>4843.1968947681034</v>
      </c>
      <c r="CC180" s="100">
        <f t="shared" ca="1" si="103"/>
        <v>4843.9633932121415</v>
      </c>
      <c r="CD180" s="100">
        <f t="shared" ca="1" si="103"/>
        <v>4844.7317820481221</v>
      </c>
      <c r="CE180" s="100">
        <f t="shared" ca="1" si="103"/>
        <v>4845.5020659382626</v>
      </c>
      <c r="CF180" s="100">
        <f t="shared" ca="1" si="103"/>
        <v>4846.274249556277</v>
      </c>
      <c r="CG180" s="100">
        <f t="shared" ca="1" si="103"/>
        <v>4847.0483375874073</v>
      </c>
      <c r="CH180" s="100">
        <f t="shared" ca="1" si="103"/>
        <v>4847.8243347284497</v>
      </c>
      <c r="CI180" s="100">
        <f t="shared" ca="1" si="103"/>
        <v>4848.6022456877845</v>
      </c>
      <c r="CJ180" s="100">
        <f t="shared" ca="1" si="103"/>
        <v>4985.3542034299498</v>
      </c>
      <c r="CK180" s="100">
        <f t="shared" ca="1" si="103"/>
        <v>4986.1359561974868</v>
      </c>
      <c r="CL180" s="100">
        <f t="shared" ca="1" si="103"/>
        <v>4986.9196369782439</v>
      </c>
      <c r="CM180" s="100">
        <f t="shared" ca="1" si="103"/>
        <v>4987.7052505272222</v>
      </c>
      <c r="CN180" s="100">
        <f t="shared" ca="1" si="103"/>
        <v>4988.492801611148</v>
      </c>
      <c r="CO180" s="100">
        <f t="shared" ca="1" si="103"/>
        <v>4989.2822950085065</v>
      </c>
      <c r="CP180" s="100">
        <f t="shared" ca="1" si="103"/>
        <v>4990.0737355095671</v>
      </c>
      <c r="CQ180" s="100">
        <f t="shared" ca="1" si="103"/>
        <v>4990.8671279164109</v>
      </c>
      <c r="CR180" s="100">
        <f t="shared" ca="1" si="103"/>
        <v>4991.6624770429662</v>
      </c>
      <c r="CS180" s="100">
        <f t="shared" ca="1" si="103"/>
        <v>4992.4597877150309</v>
      </c>
      <c r="CT180" s="100">
        <f t="shared" ca="1" si="103"/>
        <v>4993.2590647703046</v>
      </c>
      <c r="CU180" s="100">
        <f t="shared" ca="1" si="103"/>
        <v>4994.0603130584195</v>
      </c>
      <c r="CV180" s="100">
        <f t="shared" ca="1" si="103"/>
        <v>5134.9148295328478</v>
      </c>
      <c r="CW180" s="100">
        <f t="shared" ca="1" si="103"/>
        <v>5135.7200348834112</v>
      </c>
      <c r="CX180" s="100">
        <f t="shared" ca="1" si="103"/>
        <v>5136.5272260875909</v>
      </c>
      <c r="CY180" s="100">
        <f t="shared" ca="1" si="103"/>
        <v>5137.3364080430383</v>
      </c>
      <c r="CZ180" s="100">
        <f t="shared" ca="1" si="103"/>
        <v>5138.1475856594825</v>
      </c>
      <c r="DA180" s="100">
        <f t="shared" ca="1" si="103"/>
        <v>5138.9607638587622</v>
      </c>
      <c r="DB180" s="100">
        <f t="shared" ca="1" si="103"/>
        <v>5139.7759475748535</v>
      </c>
      <c r="DC180" s="100">
        <f t="shared" ca="1" si="103"/>
        <v>5140.5931417539032</v>
      </c>
      <c r="DD180" s="100">
        <f t="shared" ca="1" si="103"/>
        <v>5141.4123513542545</v>
      </c>
      <c r="DE180" s="100">
        <f t="shared" ca="1" si="103"/>
        <v>5142.2335813464815</v>
      </c>
      <c r="DF180" s="100">
        <f t="shared" ca="1" si="103"/>
        <v>5143.0568367134128</v>
      </c>
      <c r="DG180" s="100">
        <f t="shared" ca="1" si="103"/>
        <v>5143.8821224501717</v>
      </c>
      <c r="DH180" s="100">
        <f t="shared" ca="1" si="103"/>
        <v>5288.9622744188346</v>
      </c>
      <c r="DI180" s="100">
        <f t="shared" ca="1" si="103"/>
        <v>5289.7916359299143</v>
      </c>
      <c r="DJ180" s="100">
        <f t="shared" ca="1" si="103"/>
        <v>5290.6230428702183</v>
      </c>
      <c r="DK180" s="100">
        <f t="shared" ca="1" si="103"/>
        <v>5291.4565002843301</v>
      </c>
      <c r="DL180" s="100">
        <f t="shared" ca="1" si="103"/>
        <v>5292.2920132292666</v>
      </c>
      <c r="DM180" s="100">
        <f t="shared" ca="1" si="103"/>
        <v>5293.1295867745248</v>
      </c>
      <c r="DN180" s="100">
        <f t="shared" ca="1" si="103"/>
        <v>5293.9692260020993</v>
      </c>
      <c r="DO180" s="100">
        <f t="shared" ca="1" si="103"/>
        <v>5294.8109360065209</v>
      </c>
      <c r="DP180" s="100">
        <f t="shared" ca="1" si="103"/>
        <v>5295.6547218948826</v>
      </c>
      <c r="DQ180" s="100">
        <f t="shared" ca="1" si="103"/>
        <v>5296.5005887868756</v>
      </c>
      <c r="DR180" s="100">
        <f t="shared" ca="1" si="103"/>
        <v>5297.3485418148157</v>
      </c>
      <c r="DS180" s="100">
        <f t="shared" ca="1" si="103"/>
        <v>5298.1985861236772</v>
      </c>
      <c r="DT180" s="100">
        <f t="shared" ca="1" si="103"/>
        <v>5334.3603104541298</v>
      </c>
      <c r="DU180" s="100">
        <f t="shared" ca="1" si="103"/>
        <v>5448.4853850078125</v>
      </c>
      <c r="DV180" s="100">
        <f t="shared" ca="1" si="103"/>
        <v>5449.3417341563263</v>
      </c>
      <c r="DW180" s="100">
        <f t="shared" ca="1" si="103"/>
        <v>5450.2001952928604</v>
      </c>
      <c r="DX180" s="100">
        <f t="shared" ca="1" si="103"/>
        <v>5451.0607736261454</v>
      </c>
      <c r="DY180" s="100">
        <f t="shared" ca="1" si="103"/>
        <v>5451.9234743777615</v>
      </c>
      <c r="DZ180" s="100">
        <f t="shared" ca="1" si="103"/>
        <v>5452.7883027821626</v>
      </c>
      <c r="EA180" s="100">
        <f t="shared" ca="1" si="103"/>
        <v>5453.6552640867167</v>
      </c>
      <c r="EB180" s="100">
        <f t="shared" ca="1" si="103"/>
        <v>5454.5243635517299</v>
      </c>
      <c r="EC180" s="100">
        <f t="shared" ref="EC180:GN180" ca="1" si="104">SUM(EC175:EC179)</f>
        <v>5455.3956064504828</v>
      </c>
      <c r="ED180" s="100">
        <f t="shared" ca="1" si="104"/>
        <v>5435.4504917771792</v>
      </c>
      <c r="EE180" s="100">
        <f t="shared" ca="1" si="104"/>
        <v>5436.3226656092547</v>
      </c>
      <c r="EF180" s="100">
        <f t="shared" si="104"/>
        <v>5444.6532248494896</v>
      </c>
      <c r="EG180" s="100">
        <f t="shared" si="104"/>
        <v>5445.5066983877814</v>
      </c>
      <c r="EH180" s="100">
        <f t="shared" si="104"/>
        <v>5446.3622768220621</v>
      </c>
      <c r="EI180" s="100">
        <f t="shared" si="104"/>
        <v>5447.2199653435728</v>
      </c>
      <c r="EJ180" s="100">
        <f t="shared" si="104"/>
        <v>5448.0797691563585</v>
      </c>
      <c r="EK180" s="100">
        <f t="shared" si="104"/>
        <v>5448.941693477298</v>
      </c>
      <c r="EL180" s="100">
        <f t="shared" si="104"/>
        <v>5449.8057435361352</v>
      </c>
      <c r="EM180" s="100">
        <f t="shared" si="104"/>
        <v>5450.6719245755157</v>
      </c>
      <c r="EN180" s="100">
        <f t="shared" si="104"/>
        <v>5451.5402418510093</v>
      </c>
      <c r="EO180" s="100">
        <f t="shared" si="104"/>
        <v>5452.4107006311533</v>
      </c>
      <c r="EP180" s="100">
        <f t="shared" si="104"/>
        <v>5453.2833061974743</v>
      </c>
      <c r="EQ180" s="100">
        <f t="shared" si="104"/>
        <v>5454.1580638445275</v>
      </c>
      <c r="ER180" s="100">
        <f t="shared" si="104"/>
        <v>5607.9928215949749</v>
      </c>
      <c r="ES180" s="100">
        <f t="shared" si="104"/>
        <v>5608.871899339415</v>
      </c>
      <c r="ET180" s="100">
        <f t="shared" si="104"/>
        <v>5609.7531451267241</v>
      </c>
      <c r="EU180" s="100">
        <f t="shared" si="104"/>
        <v>5610.6365643038798</v>
      </c>
      <c r="EV180" s="100">
        <f t="shared" si="104"/>
        <v>0</v>
      </c>
      <c r="EW180" s="100">
        <f t="shared" si="104"/>
        <v>0</v>
      </c>
      <c r="EX180" s="100">
        <f t="shared" si="104"/>
        <v>0</v>
      </c>
      <c r="EY180" s="100">
        <f t="shared" si="104"/>
        <v>0</v>
      </c>
      <c r="EZ180" s="100">
        <f t="shared" si="104"/>
        <v>0</v>
      </c>
      <c r="FA180" s="100">
        <f t="shared" si="104"/>
        <v>0</v>
      </c>
      <c r="FB180" s="100">
        <f t="shared" si="104"/>
        <v>0</v>
      </c>
      <c r="FC180" s="100">
        <f t="shared" si="104"/>
        <v>0</v>
      </c>
      <c r="FD180" s="100">
        <f t="shared" si="104"/>
        <v>0</v>
      </c>
      <c r="FE180" s="100">
        <f t="shared" si="104"/>
        <v>0</v>
      </c>
      <c r="FF180" s="100">
        <f t="shared" si="104"/>
        <v>0</v>
      </c>
      <c r="FG180" s="100">
        <f t="shared" si="104"/>
        <v>0</v>
      </c>
      <c r="FH180" s="100">
        <f t="shared" si="104"/>
        <v>0</v>
      </c>
      <c r="FI180" s="100">
        <f t="shared" si="104"/>
        <v>0</v>
      </c>
      <c r="FJ180" s="100">
        <f t="shared" si="104"/>
        <v>0</v>
      </c>
      <c r="FK180" s="100">
        <f t="shared" si="104"/>
        <v>0</v>
      </c>
      <c r="FL180" s="100">
        <f t="shared" si="104"/>
        <v>0</v>
      </c>
      <c r="FM180" s="100">
        <f t="shared" si="104"/>
        <v>0</v>
      </c>
      <c r="FN180" s="100">
        <f t="shared" si="104"/>
        <v>0</v>
      </c>
      <c r="FO180" s="100">
        <f t="shared" si="104"/>
        <v>0</v>
      </c>
      <c r="FP180" s="100">
        <f t="shared" si="104"/>
        <v>0</v>
      </c>
      <c r="FQ180" s="100">
        <f t="shared" si="104"/>
        <v>0</v>
      </c>
      <c r="FR180" s="100">
        <f t="shared" si="104"/>
        <v>0</v>
      </c>
      <c r="FS180" s="100">
        <f t="shared" si="104"/>
        <v>0</v>
      </c>
      <c r="FT180" s="100">
        <f t="shared" si="104"/>
        <v>0</v>
      </c>
      <c r="FU180" s="100">
        <f t="shared" si="104"/>
        <v>0</v>
      </c>
      <c r="FV180" s="100">
        <f t="shared" si="104"/>
        <v>0</v>
      </c>
      <c r="FW180" s="100">
        <f t="shared" si="104"/>
        <v>0</v>
      </c>
      <c r="FX180" s="100">
        <f t="shared" si="104"/>
        <v>0</v>
      </c>
      <c r="FY180" s="100">
        <f t="shared" si="104"/>
        <v>0</v>
      </c>
      <c r="FZ180" s="100">
        <f t="shared" si="104"/>
        <v>0</v>
      </c>
      <c r="GA180" s="100">
        <f t="shared" si="104"/>
        <v>0</v>
      </c>
      <c r="GB180" s="100">
        <f t="shared" si="104"/>
        <v>0</v>
      </c>
      <c r="GC180" s="100">
        <f t="shared" si="104"/>
        <v>0</v>
      </c>
      <c r="GD180" s="100">
        <f t="shared" si="104"/>
        <v>0</v>
      </c>
      <c r="GE180" s="100">
        <f t="shared" si="104"/>
        <v>0</v>
      </c>
      <c r="GF180" s="100">
        <f t="shared" si="104"/>
        <v>0</v>
      </c>
      <c r="GG180" s="100">
        <f t="shared" si="104"/>
        <v>0</v>
      </c>
      <c r="GH180" s="100">
        <f t="shared" si="104"/>
        <v>0</v>
      </c>
      <c r="GI180" s="100">
        <f t="shared" si="104"/>
        <v>0</v>
      </c>
      <c r="GJ180" s="100">
        <f t="shared" si="104"/>
        <v>0</v>
      </c>
      <c r="GK180" s="100">
        <f t="shared" si="104"/>
        <v>0</v>
      </c>
      <c r="GL180" s="100">
        <f t="shared" si="104"/>
        <v>0</v>
      </c>
      <c r="GM180" s="100">
        <f t="shared" si="104"/>
        <v>0</v>
      </c>
      <c r="GN180" s="100">
        <f t="shared" si="104"/>
        <v>0</v>
      </c>
      <c r="GO180" s="100">
        <f t="shared" ref="GO180:IZ180" si="105">SUM(GO175:GO179)</f>
        <v>0</v>
      </c>
      <c r="GP180" s="100">
        <f t="shared" si="105"/>
        <v>0</v>
      </c>
      <c r="GQ180" s="100">
        <f t="shared" si="105"/>
        <v>0</v>
      </c>
      <c r="GR180" s="100">
        <f t="shared" si="105"/>
        <v>0</v>
      </c>
      <c r="GS180" s="100">
        <f t="shared" si="105"/>
        <v>0</v>
      </c>
      <c r="GT180" s="100">
        <f t="shared" si="105"/>
        <v>0</v>
      </c>
      <c r="GU180" s="100">
        <f t="shared" si="105"/>
        <v>0</v>
      </c>
      <c r="GV180" s="100">
        <f t="shared" si="105"/>
        <v>0</v>
      </c>
      <c r="GW180" s="100">
        <f t="shared" si="105"/>
        <v>0</v>
      </c>
      <c r="GX180" s="100">
        <f t="shared" si="105"/>
        <v>0</v>
      </c>
      <c r="GY180" s="100">
        <f t="shared" si="105"/>
        <v>0</v>
      </c>
      <c r="GZ180" s="100">
        <f t="shared" si="105"/>
        <v>0</v>
      </c>
      <c r="HA180" s="100">
        <f t="shared" si="105"/>
        <v>0</v>
      </c>
      <c r="HB180" s="100">
        <f t="shared" si="105"/>
        <v>0</v>
      </c>
      <c r="HC180" s="100">
        <f t="shared" si="105"/>
        <v>0</v>
      </c>
      <c r="HD180" s="100">
        <f t="shared" si="105"/>
        <v>0</v>
      </c>
      <c r="HE180" s="100">
        <f t="shared" si="105"/>
        <v>0</v>
      </c>
      <c r="HF180" s="100">
        <f t="shared" si="105"/>
        <v>0</v>
      </c>
      <c r="HG180" s="100">
        <f t="shared" si="105"/>
        <v>0</v>
      </c>
      <c r="HH180" s="100">
        <f t="shared" si="105"/>
        <v>0</v>
      </c>
      <c r="HI180" s="100">
        <f t="shared" si="105"/>
        <v>0</v>
      </c>
      <c r="HJ180" s="100">
        <f t="shared" si="105"/>
        <v>0</v>
      </c>
      <c r="HK180" s="100">
        <f t="shared" si="105"/>
        <v>0</v>
      </c>
      <c r="HL180" s="100">
        <f t="shared" si="105"/>
        <v>0</v>
      </c>
      <c r="HM180" s="100">
        <f t="shared" si="105"/>
        <v>0</v>
      </c>
      <c r="HN180" s="100">
        <f t="shared" si="105"/>
        <v>0</v>
      </c>
      <c r="HO180" s="100">
        <f t="shared" si="105"/>
        <v>0</v>
      </c>
      <c r="HP180" s="100">
        <f t="shared" si="105"/>
        <v>0</v>
      </c>
      <c r="HQ180" s="100">
        <f t="shared" si="105"/>
        <v>0</v>
      </c>
      <c r="HR180" s="100">
        <f t="shared" si="105"/>
        <v>0</v>
      </c>
      <c r="HS180" s="100">
        <f t="shared" si="105"/>
        <v>0</v>
      </c>
      <c r="HT180" s="100">
        <f t="shared" si="105"/>
        <v>0</v>
      </c>
      <c r="HU180" s="100">
        <f t="shared" si="105"/>
        <v>0</v>
      </c>
      <c r="HV180" s="100">
        <f t="shared" si="105"/>
        <v>0</v>
      </c>
      <c r="HW180" s="100">
        <f t="shared" si="105"/>
        <v>0</v>
      </c>
      <c r="HX180" s="100">
        <f t="shared" si="105"/>
        <v>0</v>
      </c>
      <c r="HY180" s="100">
        <f t="shared" si="105"/>
        <v>0</v>
      </c>
      <c r="HZ180" s="100">
        <f t="shared" si="105"/>
        <v>0</v>
      </c>
      <c r="IA180" s="100">
        <f t="shared" si="105"/>
        <v>0</v>
      </c>
      <c r="IB180" s="100">
        <f t="shared" si="105"/>
        <v>0</v>
      </c>
      <c r="IC180" s="100">
        <f t="shared" si="105"/>
        <v>0</v>
      </c>
      <c r="ID180" s="100">
        <f t="shared" si="105"/>
        <v>0</v>
      </c>
      <c r="IE180" s="100">
        <f t="shared" si="105"/>
        <v>0</v>
      </c>
      <c r="IF180" s="100">
        <f t="shared" si="105"/>
        <v>0</v>
      </c>
      <c r="IG180" s="100">
        <f t="shared" si="105"/>
        <v>0</v>
      </c>
      <c r="IH180" s="100">
        <f t="shared" si="105"/>
        <v>0</v>
      </c>
      <c r="II180" s="100">
        <f t="shared" si="105"/>
        <v>0</v>
      </c>
      <c r="IJ180" s="100">
        <f t="shared" si="105"/>
        <v>0</v>
      </c>
      <c r="IK180" s="100">
        <f t="shared" si="105"/>
        <v>0</v>
      </c>
      <c r="IL180" s="100">
        <f t="shared" si="105"/>
        <v>0</v>
      </c>
      <c r="IM180" s="100">
        <f t="shared" si="105"/>
        <v>0</v>
      </c>
      <c r="IN180" s="100">
        <f t="shared" si="105"/>
        <v>0</v>
      </c>
      <c r="IO180" s="100">
        <f t="shared" si="105"/>
        <v>0</v>
      </c>
      <c r="IP180" s="100">
        <f t="shared" si="105"/>
        <v>0</v>
      </c>
      <c r="IQ180" s="100">
        <f t="shared" si="105"/>
        <v>0</v>
      </c>
      <c r="IR180" s="100">
        <f t="shared" si="105"/>
        <v>0</v>
      </c>
      <c r="IS180" s="100">
        <f t="shared" si="105"/>
        <v>0</v>
      </c>
      <c r="IT180" s="100">
        <f t="shared" si="105"/>
        <v>0</v>
      </c>
      <c r="IU180" s="100">
        <f t="shared" si="105"/>
        <v>0</v>
      </c>
      <c r="IV180" s="100">
        <f t="shared" si="105"/>
        <v>0</v>
      </c>
      <c r="IW180" s="100">
        <f t="shared" si="105"/>
        <v>0</v>
      </c>
      <c r="IX180" s="100">
        <f t="shared" si="105"/>
        <v>0</v>
      </c>
      <c r="IY180" s="100">
        <f t="shared" si="105"/>
        <v>0</v>
      </c>
      <c r="IZ180" s="100">
        <f t="shared" si="105"/>
        <v>0</v>
      </c>
      <c r="JA180" s="100">
        <f t="shared" ref="JA180:LL180" si="106">SUM(JA175:JA179)</f>
        <v>0</v>
      </c>
      <c r="JB180" s="100">
        <f t="shared" si="106"/>
        <v>0</v>
      </c>
      <c r="JC180" s="100">
        <f t="shared" si="106"/>
        <v>0</v>
      </c>
      <c r="JD180" s="100">
        <f t="shared" si="106"/>
        <v>0</v>
      </c>
      <c r="JE180" s="100">
        <f t="shared" si="106"/>
        <v>0</v>
      </c>
      <c r="JF180" s="100">
        <f t="shared" si="106"/>
        <v>0</v>
      </c>
      <c r="JG180" s="100">
        <f t="shared" si="106"/>
        <v>0</v>
      </c>
      <c r="JH180" s="100">
        <f t="shared" si="106"/>
        <v>0</v>
      </c>
      <c r="JI180" s="100">
        <f t="shared" si="106"/>
        <v>0</v>
      </c>
      <c r="JJ180" s="100">
        <f t="shared" si="106"/>
        <v>0</v>
      </c>
      <c r="JK180" s="100">
        <f t="shared" si="106"/>
        <v>0</v>
      </c>
      <c r="JL180" s="100">
        <f t="shared" si="106"/>
        <v>0</v>
      </c>
      <c r="JM180" s="100">
        <f t="shared" si="106"/>
        <v>0</v>
      </c>
      <c r="JN180" s="100">
        <f t="shared" si="106"/>
        <v>0</v>
      </c>
      <c r="JO180" s="100">
        <f t="shared" si="106"/>
        <v>0</v>
      </c>
      <c r="JP180" s="100">
        <f t="shared" si="106"/>
        <v>0</v>
      </c>
      <c r="JQ180" s="100">
        <f t="shared" si="106"/>
        <v>0</v>
      </c>
      <c r="JR180" s="100">
        <f t="shared" si="106"/>
        <v>0</v>
      </c>
      <c r="JS180" s="100">
        <f t="shared" si="106"/>
        <v>0</v>
      </c>
      <c r="JT180" s="100">
        <f t="shared" si="106"/>
        <v>0</v>
      </c>
      <c r="JU180" s="100">
        <f t="shared" si="106"/>
        <v>0</v>
      </c>
      <c r="JV180" s="100">
        <f t="shared" si="106"/>
        <v>0</v>
      </c>
      <c r="JW180" s="100">
        <f t="shared" si="106"/>
        <v>0</v>
      </c>
      <c r="JX180" s="100">
        <f t="shared" si="106"/>
        <v>0</v>
      </c>
      <c r="JY180" s="100">
        <f t="shared" si="106"/>
        <v>0</v>
      </c>
      <c r="JZ180" s="100">
        <f t="shared" si="106"/>
        <v>0</v>
      </c>
      <c r="KA180" s="100">
        <f t="shared" si="106"/>
        <v>0</v>
      </c>
      <c r="KB180" s="100">
        <f t="shared" si="106"/>
        <v>0</v>
      </c>
      <c r="KC180" s="100">
        <f t="shared" si="106"/>
        <v>0</v>
      </c>
      <c r="KD180" s="100">
        <f t="shared" si="106"/>
        <v>0</v>
      </c>
      <c r="KE180" s="100">
        <f t="shared" si="106"/>
        <v>0</v>
      </c>
      <c r="KF180" s="100">
        <f t="shared" si="106"/>
        <v>0</v>
      </c>
      <c r="KG180" s="100">
        <f t="shared" si="106"/>
        <v>0</v>
      </c>
      <c r="KH180" s="100">
        <f t="shared" si="106"/>
        <v>0</v>
      </c>
      <c r="KI180" s="100">
        <f t="shared" si="106"/>
        <v>0</v>
      </c>
      <c r="KJ180" s="100">
        <f t="shared" si="106"/>
        <v>0</v>
      </c>
      <c r="KK180" s="100">
        <f t="shared" si="106"/>
        <v>0</v>
      </c>
      <c r="KL180" s="100">
        <f t="shared" si="106"/>
        <v>0</v>
      </c>
      <c r="KM180" s="100">
        <f t="shared" si="106"/>
        <v>0</v>
      </c>
      <c r="KN180" s="100">
        <f t="shared" si="106"/>
        <v>0</v>
      </c>
      <c r="KO180" s="100">
        <f t="shared" si="106"/>
        <v>0</v>
      </c>
      <c r="KP180" s="100">
        <f t="shared" si="106"/>
        <v>0</v>
      </c>
      <c r="KQ180" s="100">
        <f t="shared" si="106"/>
        <v>0</v>
      </c>
      <c r="KR180" s="100">
        <f t="shared" si="106"/>
        <v>0</v>
      </c>
      <c r="KS180" s="100">
        <f t="shared" si="106"/>
        <v>0</v>
      </c>
      <c r="KT180" s="100">
        <f t="shared" si="106"/>
        <v>0</v>
      </c>
      <c r="KU180" s="100">
        <f t="shared" si="106"/>
        <v>0</v>
      </c>
      <c r="KV180" s="100">
        <f t="shared" si="106"/>
        <v>0</v>
      </c>
      <c r="KW180" s="100">
        <f t="shared" si="106"/>
        <v>0</v>
      </c>
      <c r="KX180" s="100">
        <f t="shared" si="106"/>
        <v>0</v>
      </c>
      <c r="KY180" s="100">
        <f t="shared" si="106"/>
        <v>0</v>
      </c>
      <c r="KZ180" s="100">
        <f t="shared" si="106"/>
        <v>0</v>
      </c>
      <c r="LA180" s="100">
        <f t="shared" si="106"/>
        <v>0</v>
      </c>
      <c r="LB180" s="100">
        <f t="shared" si="106"/>
        <v>0</v>
      </c>
      <c r="LC180" s="100">
        <f t="shared" si="106"/>
        <v>0</v>
      </c>
      <c r="LD180" s="100">
        <f t="shared" si="106"/>
        <v>0</v>
      </c>
      <c r="LE180" s="100">
        <f t="shared" si="106"/>
        <v>0</v>
      </c>
      <c r="LF180" s="100">
        <f t="shared" si="106"/>
        <v>0</v>
      </c>
      <c r="LG180" s="100">
        <f t="shared" si="106"/>
        <v>0</v>
      </c>
      <c r="LH180" s="100">
        <f t="shared" si="106"/>
        <v>0</v>
      </c>
      <c r="LI180" s="100">
        <f t="shared" si="106"/>
        <v>0</v>
      </c>
      <c r="LJ180" s="100">
        <f t="shared" si="106"/>
        <v>0</v>
      </c>
      <c r="LK180" s="100">
        <f t="shared" si="106"/>
        <v>0</v>
      </c>
      <c r="LL180" s="100">
        <f t="shared" si="106"/>
        <v>0</v>
      </c>
      <c r="LM180" s="100">
        <f t="shared" ref="LM180:NK180" si="107">SUM(LM175:LM179)</f>
        <v>0</v>
      </c>
      <c r="LN180" s="100">
        <f t="shared" si="107"/>
        <v>0</v>
      </c>
      <c r="LO180" s="100">
        <f t="shared" si="107"/>
        <v>0</v>
      </c>
      <c r="LP180" s="100">
        <f t="shared" si="107"/>
        <v>0</v>
      </c>
      <c r="LQ180" s="100">
        <f t="shared" si="107"/>
        <v>0</v>
      </c>
      <c r="LR180" s="100">
        <f t="shared" si="107"/>
        <v>0</v>
      </c>
      <c r="LS180" s="100">
        <f t="shared" si="107"/>
        <v>0</v>
      </c>
      <c r="LT180" s="100">
        <f t="shared" si="107"/>
        <v>0</v>
      </c>
      <c r="LU180" s="100">
        <f t="shared" si="107"/>
        <v>0</v>
      </c>
      <c r="LV180" s="100">
        <f t="shared" si="107"/>
        <v>0</v>
      </c>
      <c r="LW180" s="100">
        <f t="shared" si="107"/>
        <v>0</v>
      </c>
      <c r="LX180" s="100">
        <f t="shared" si="107"/>
        <v>0</v>
      </c>
      <c r="LY180" s="100">
        <f t="shared" si="107"/>
        <v>0</v>
      </c>
      <c r="LZ180" s="100">
        <f t="shared" si="107"/>
        <v>0</v>
      </c>
      <c r="MA180" s="100">
        <f t="shared" si="107"/>
        <v>0</v>
      </c>
      <c r="MB180" s="100">
        <f t="shared" si="107"/>
        <v>0</v>
      </c>
      <c r="MC180" s="100">
        <f t="shared" si="107"/>
        <v>0</v>
      </c>
      <c r="MD180" s="100">
        <f t="shared" si="107"/>
        <v>0</v>
      </c>
      <c r="ME180" s="100">
        <f t="shared" si="107"/>
        <v>0</v>
      </c>
      <c r="MF180" s="100">
        <f t="shared" si="107"/>
        <v>0</v>
      </c>
      <c r="MG180" s="100">
        <f t="shared" si="107"/>
        <v>0</v>
      </c>
      <c r="MH180" s="100">
        <f t="shared" si="107"/>
        <v>0</v>
      </c>
      <c r="MI180" s="100">
        <f t="shared" si="107"/>
        <v>0</v>
      </c>
      <c r="MJ180" s="100">
        <f t="shared" si="107"/>
        <v>0</v>
      </c>
      <c r="MK180" s="100">
        <f t="shared" si="107"/>
        <v>0</v>
      </c>
      <c r="ML180" s="100">
        <f t="shared" si="107"/>
        <v>0</v>
      </c>
      <c r="MM180" s="100">
        <f t="shared" si="107"/>
        <v>0</v>
      </c>
      <c r="MN180" s="100">
        <f t="shared" si="107"/>
        <v>0</v>
      </c>
      <c r="MO180" s="100">
        <f t="shared" si="107"/>
        <v>0</v>
      </c>
      <c r="MP180" s="100">
        <f t="shared" si="107"/>
        <v>0</v>
      </c>
      <c r="MQ180" s="100">
        <f t="shared" si="107"/>
        <v>0</v>
      </c>
      <c r="MR180" s="100">
        <f t="shared" si="107"/>
        <v>0</v>
      </c>
      <c r="MS180" s="100">
        <f t="shared" si="107"/>
        <v>0</v>
      </c>
      <c r="MT180" s="100">
        <f t="shared" si="107"/>
        <v>0</v>
      </c>
      <c r="MU180" s="100">
        <f t="shared" si="107"/>
        <v>0</v>
      </c>
      <c r="MV180" s="100">
        <f t="shared" si="107"/>
        <v>0</v>
      </c>
      <c r="MW180" s="100">
        <f t="shared" si="107"/>
        <v>0</v>
      </c>
      <c r="MX180" s="100">
        <f t="shared" si="107"/>
        <v>0</v>
      </c>
      <c r="MY180" s="100">
        <f t="shared" si="107"/>
        <v>0</v>
      </c>
      <c r="MZ180" s="100">
        <f t="shared" si="107"/>
        <v>0</v>
      </c>
      <c r="NA180" s="100">
        <f t="shared" si="107"/>
        <v>0</v>
      </c>
      <c r="NB180" s="100">
        <f t="shared" si="107"/>
        <v>0</v>
      </c>
      <c r="NC180" s="100">
        <f t="shared" si="107"/>
        <v>0</v>
      </c>
      <c r="ND180" s="100">
        <f t="shared" si="107"/>
        <v>0</v>
      </c>
      <c r="NE180" s="100">
        <f t="shared" si="107"/>
        <v>0</v>
      </c>
      <c r="NF180" s="100">
        <f t="shared" si="107"/>
        <v>0</v>
      </c>
      <c r="NG180" s="100">
        <f t="shared" si="107"/>
        <v>0</v>
      </c>
      <c r="NH180" s="100">
        <f t="shared" si="107"/>
        <v>0</v>
      </c>
      <c r="NI180" s="100">
        <f t="shared" si="107"/>
        <v>0</v>
      </c>
      <c r="NJ180" s="100">
        <f t="shared" si="107"/>
        <v>0</v>
      </c>
      <c r="NK180" s="101">
        <f t="shared" si="107"/>
        <v>0</v>
      </c>
    </row>
    <row r="181" spans="1:375" x14ac:dyDescent="0.25">
      <c r="A181" s="104"/>
      <c r="B181" s="104"/>
      <c r="C181" s="45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  <c r="AQ181" s="94"/>
      <c r="AR181" s="94"/>
      <c r="AS181" s="94"/>
      <c r="AT181" s="94"/>
      <c r="AU181" s="94"/>
      <c r="AV181" s="94"/>
      <c r="AW181" s="94"/>
      <c r="AX181" s="94"/>
      <c r="AY181" s="94"/>
      <c r="AZ181" s="94"/>
      <c r="BA181" s="94"/>
      <c r="BB181" s="94"/>
      <c r="BC181" s="94"/>
      <c r="BD181" s="94"/>
      <c r="BE181" s="94"/>
      <c r="BF181" s="94"/>
      <c r="BG181" s="94"/>
      <c r="BH181" s="94"/>
      <c r="BI181" s="94"/>
      <c r="BJ181" s="94"/>
      <c r="BK181" s="94"/>
      <c r="BL181" s="94"/>
      <c r="BM181" s="94"/>
      <c r="BN181" s="94"/>
      <c r="BO181" s="94"/>
      <c r="BP181" s="94"/>
      <c r="BQ181" s="94"/>
      <c r="BR181" s="94"/>
      <c r="BS181" s="94"/>
      <c r="BT181" s="94"/>
      <c r="BU181" s="94"/>
      <c r="BV181" s="94"/>
      <c r="BW181" s="94"/>
      <c r="BX181" s="94"/>
      <c r="BY181" s="94"/>
      <c r="BZ181" s="94"/>
      <c r="CA181" s="94"/>
      <c r="CB181" s="94"/>
      <c r="CC181" s="94"/>
      <c r="CD181" s="94"/>
      <c r="CE181" s="94"/>
      <c r="CF181" s="94"/>
      <c r="CG181" s="94"/>
      <c r="CH181" s="94"/>
      <c r="CI181" s="94"/>
      <c r="CJ181" s="94"/>
      <c r="CK181" s="94"/>
      <c r="CL181" s="94"/>
      <c r="CM181" s="94"/>
      <c r="CN181" s="94"/>
      <c r="CO181" s="94"/>
      <c r="CP181" s="94"/>
      <c r="CQ181" s="94"/>
      <c r="CR181" s="94"/>
      <c r="CS181" s="94"/>
      <c r="CT181" s="94"/>
      <c r="CU181" s="94"/>
      <c r="CV181" s="94"/>
      <c r="CW181" s="94"/>
      <c r="CX181" s="94"/>
      <c r="CY181" s="94"/>
      <c r="CZ181" s="94"/>
      <c r="DA181" s="94"/>
      <c r="DB181" s="94"/>
      <c r="DC181" s="94"/>
      <c r="DD181" s="94"/>
      <c r="DE181" s="94"/>
      <c r="DF181" s="94"/>
      <c r="DG181" s="94"/>
      <c r="DH181" s="94"/>
      <c r="DI181" s="94"/>
      <c r="DJ181" s="94"/>
      <c r="DK181" s="94"/>
      <c r="DL181" s="94"/>
      <c r="DM181" s="94"/>
      <c r="DN181" s="94"/>
      <c r="DO181" s="94"/>
      <c r="DP181" s="94"/>
      <c r="DQ181" s="94"/>
      <c r="DR181" s="94"/>
      <c r="DS181" s="94"/>
      <c r="DT181" s="94"/>
      <c r="DU181" s="94"/>
      <c r="DV181" s="94"/>
      <c r="DW181" s="94"/>
      <c r="DX181" s="94"/>
      <c r="DY181" s="94"/>
      <c r="DZ181" s="94"/>
      <c r="EA181" s="94"/>
      <c r="EB181" s="94"/>
      <c r="EC181" s="94"/>
      <c r="ED181" s="94"/>
      <c r="EE181" s="94"/>
      <c r="EF181" s="94"/>
      <c r="EG181" s="94"/>
      <c r="EH181" s="94"/>
      <c r="EI181" s="94"/>
      <c r="EJ181" s="94"/>
      <c r="EK181" s="94"/>
      <c r="EL181" s="94"/>
      <c r="EM181" s="94"/>
      <c r="EN181" s="94"/>
      <c r="EO181" s="94"/>
      <c r="EP181" s="94"/>
      <c r="EQ181" s="94"/>
      <c r="ER181" s="94"/>
      <c r="ES181" s="94"/>
      <c r="ET181" s="94"/>
      <c r="EU181" s="94"/>
      <c r="EV181" s="94"/>
      <c r="EW181" s="94"/>
      <c r="EX181" s="94"/>
      <c r="EY181" s="94"/>
      <c r="EZ181" s="94"/>
      <c r="FA181" s="94"/>
      <c r="FB181" s="94"/>
      <c r="FC181" s="94"/>
      <c r="FD181" s="94"/>
      <c r="FE181" s="94"/>
      <c r="FF181" s="94"/>
      <c r="FG181" s="94"/>
      <c r="FH181" s="94"/>
      <c r="FI181" s="94"/>
      <c r="FJ181" s="94"/>
      <c r="FK181" s="94"/>
      <c r="FL181" s="94"/>
      <c r="FM181" s="94"/>
      <c r="FN181" s="94"/>
      <c r="FO181" s="94"/>
      <c r="FP181" s="94"/>
      <c r="FQ181" s="94"/>
      <c r="FR181" s="94"/>
      <c r="FS181" s="94"/>
      <c r="FT181" s="94"/>
      <c r="FU181" s="94"/>
      <c r="FV181" s="94"/>
      <c r="FW181" s="94"/>
      <c r="FX181" s="94"/>
      <c r="FY181" s="94"/>
      <c r="FZ181" s="94"/>
      <c r="GA181" s="94"/>
      <c r="GB181" s="94"/>
      <c r="GC181" s="94"/>
      <c r="GD181" s="94"/>
      <c r="GE181" s="94"/>
      <c r="GF181" s="94"/>
      <c r="GG181" s="94"/>
      <c r="GH181" s="94"/>
      <c r="GI181" s="94"/>
      <c r="GJ181" s="94"/>
      <c r="GK181" s="94"/>
      <c r="GL181" s="94"/>
      <c r="GM181" s="94"/>
      <c r="GN181" s="94"/>
      <c r="GO181" s="94"/>
      <c r="GP181" s="94"/>
      <c r="GQ181" s="94"/>
      <c r="GR181" s="94"/>
      <c r="GS181" s="94"/>
      <c r="GT181" s="94"/>
      <c r="GU181" s="94"/>
      <c r="GV181" s="94"/>
      <c r="GW181" s="94"/>
      <c r="GX181" s="94"/>
      <c r="GY181" s="94"/>
      <c r="GZ181" s="94"/>
      <c r="HA181" s="94"/>
      <c r="HB181" s="94"/>
      <c r="HC181" s="94"/>
      <c r="HD181" s="94"/>
      <c r="HE181" s="94"/>
      <c r="HF181" s="94"/>
      <c r="HG181" s="94"/>
      <c r="HH181" s="94"/>
      <c r="HI181" s="94"/>
      <c r="HJ181" s="94"/>
      <c r="HK181" s="94"/>
      <c r="HL181" s="94"/>
      <c r="HM181" s="94"/>
      <c r="HN181" s="94"/>
      <c r="HO181" s="94"/>
      <c r="HP181" s="94"/>
      <c r="HQ181" s="94"/>
      <c r="HR181" s="94"/>
      <c r="HS181" s="94"/>
      <c r="HT181" s="94"/>
      <c r="HU181" s="94"/>
      <c r="HV181" s="94"/>
      <c r="HW181" s="94"/>
      <c r="HX181" s="94"/>
      <c r="HY181" s="94"/>
      <c r="HZ181" s="94"/>
      <c r="IA181" s="94"/>
      <c r="IB181" s="94"/>
      <c r="IC181" s="94"/>
      <c r="ID181" s="94"/>
      <c r="IE181" s="94"/>
      <c r="IF181" s="94"/>
      <c r="IG181" s="94"/>
      <c r="IH181" s="94"/>
      <c r="II181" s="94"/>
      <c r="IJ181" s="94"/>
      <c r="IK181" s="94"/>
      <c r="IL181" s="94"/>
      <c r="IM181" s="94"/>
      <c r="IN181" s="94"/>
      <c r="IO181" s="94"/>
      <c r="IP181" s="94"/>
      <c r="IQ181" s="94"/>
      <c r="IR181" s="94"/>
      <c r="IS181" s="94"/>
      <c r="IT181" s="94"/>
      <c r="IU181" s="94"/>
      <c r="IV181" s="94"/>
      <c r="IW181" s="94"/>
      <c r="IX181" s="94"/>
      <c r="IY181" s="94"/>
      <c r="IZ181" s="94"/>
      <c r="JA181" s="94"/>
      <c r="JB181" s="94"/>
      <c r="JC181" s="94"/>
      <c r="JD181" s="94"/>
      <c r="JE181" s="94"/>
      <c r="JF181" s="94"/>
      <c r="JG181" s="94"/>
      <c r="JH181" s="94"/>
      <c r="JI181" s="94"/>
      <c r="JJ181" s="94"/>
      <c r="JK181" s="94"/>
      <c r="JL181" s="94"/>
      <c r="JM181" s="94"/>
      <c r="JN181" s="94"/>
      <c r="JO181" s="94"/>
      <c r="JP181" s="94"/>
      <c r="JQ181" s="94"/>
      <c r="JR181" s="94"/>
      <c r="JS181" s="94"/>
      <c r="JT181" s="94"/>
      <c r="JU181" s="94"/>
      <c r="JV181" s="94"/>
      <c r="JW181" s="94"/>
      <c r="JX181" s="94"/>
      <c r="JY181" s="94"/>
      <c r="JZ181" s="94"/>
      <c r="KA181" s="94"/>
      <c r="KB181" s="94"/>
      <c r="KC181" s="94"/>
      <c r="KD181" s="94"/>
      <c r="KE181" s="94"/>
      <c r="KF181" s="94"/>
      <c r="KG181" s="94"/>
      <c r="KH181" s="94"/>
      <c r="KI181" s="94"/>
      <c r="KJ181" s="94"/>
      <c r="KK181" s="94"/>
      <c r="KL181" s="94"/>
      <c r="KM181" s="94"/>
      <c r="KN181" s="94"/>
      <c r="KO181" s="94"/>
      <c r="KP181" s="94"/>
      <c r="KQ181" s="94"/>
      <c r="KR181" s="94"/>
      <c r="KS181" s="94"/>
      <c r="KT181" s="94"/>
      <c r="KU181" s="94"/>
      <c r="KV181" s="94"/>
      <c r="KW181" s="94"/>
      <c r="KX181" s="94"/>
      <c r="KY181" s="94"/>
      <c r="KZ181" s="94"/>
      <c r="LA181" s="94"/>
      <c r="LB181" s="94"/>
      <c r="LC181" s="94"/>
      <c r="LD181" s="94"/>
      <c r="LE181" s="94"/>
      <c r="LF181" s="94"/>
      <c r="LG181" s="94"/>
      <c r="LH181" s="94"/>
      <c r="LI181" s="94"/>
      <c r="LJ181" s="94"/>
      <c r="LK181" s="94"/>
      <c r="LL181" s="94"/>
      <c r="LM181" s="94"/>
      <c r="LN181" s="94"/>
      <c r="LO181" s="94"/>
      <c r="LP181" s="94"/>
      <c r="LQ181" s="94"/>
      <c r="LR181" s="94"/>
      <c r="LS181" s="94"/>
      <c r="LT181" s="94"/>
      <c r="LU181" s="94"/>
      <c r="LV181" s="94"/>
      <c r="LW181" s="94"/>
      <c r="LX181" s="94"/>
      <c r="LY181" s="94"/>
      <c r="LZ181" s="94"/>
      <c r="MA181" s="94"/>
      <c r="MB181" s="94"/>
      <c r="MC181" s="94"/>
      <c r="MD181" s="94"/>
      <c r="ME181" s="94"/>
      <c r="MF181" s="94"/>
      <c r="MG181" s="94"/>
      <c r="MH181" s="94"/>
      <c r="MI181" s="94"/>
      <c r="MJ181" s="94"/>
      <c r="MK181" s="94"/>
      <c r="ML181" s="94"/>
      <c r="MM181" s="94"/>
      <c r="MN181" s="94"/>
      <c r="MO181" s="94"/>
      <c r="MP181" s="94"/>
      <c r="MQ181" s="94"/>
      <c r="MR181" s="94"/>
      <c r="MS181" s="94"/>
      <c r="MT181" s="94"/>
      <c r="MU181" s="94"/>
      <c r="MV181" s="94"/>
      <c r="MW181" s="94"/>
      <c r="MX181" s="94"/>
      <c r="MY181" s="94"/>
      <c r="MZ181" s="94"/>
      <c r="NA181" s="94"/>
      <c r="NB181" s="94"/>
      <c r="NC181" s="94"/>
      <c r="ND181" s="94"/>
      <c r="NE181" s="94"/>
      <c r="NF181" s="94"/>
      <c r="NG181" s="94"/>
      <c r="NH181" s="94"/>
      <c r="NI181" s="94"/>
      <c r="NJ181" s="94"/>
      <c r="NK181" s="94"/>
    </row>
    <row r="182" spans="1:375" x14ac:dyDescent="0.25">
      <c r="A182" s="84"/>
      <c r="B182" s="85"/>
      <c r="C182" s="86" t="s">
        <v>90</v>
      </c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D182" s="87"/>
      <c r="AE182" s="87"/>
      <c r="AF182" s="87"/>
      <c r="AG182" s="87"/>
      <c r="AH182" s="87"/>
      <c r="AI182" s="87"/>
      <c r="AJ182" s="87"/>
      <c r="AK182" s="87"/>
      <c r="AL182" s="87"/>
      <c r="AM182" s="87"/>
      <c r="AN182" s="87"/>
      <c r="AO182" s="87"/>
      <c r="AP182" s="87"/>
      <c r="AQ182" s="87"/>
      <c r="AR182" s="87"/>
      <c r="AS182" s="87"/>
      <c r="AT182" s="87"/>
      <c r="AU182" s="87"/>
      <c r="AV182" s="87"/>
      <c r="AW182" s="87"/>
      <c r="AX182" s="87"/>
      <c r="AY182" s="87"/>
      <c r="AZ182" s="87"/>
      <c r="BA182" s="87"/>
      <c r="BB182" s="87"/>
      <c r="BC182" s="87"/>
      <c r="BD182" s="87"/>
      <c r="BE182" s="87"/>
      <c r="BF182" s="87"/>
      <c r="BG182" s="87"/>
      <c r="BH182" s="87"/>
      <c r="BI182" s="87"/>
      <c r="BJ182" s="87"/>
      <c r="BK182" s="87"/>
      <c r="BL182" s="87"/>
      <c r="BM182" s="87"/>
      <c r="BN182" s="87"/>
      <c r="BO182" s="87"/>
      <c r="BP182" s="87"/>
      <c r="BQ182" s="87"/>
      <c r="BR182" s="87"/>
      <c r="BS182" s="87"/>
      <c r="BT182" s="87"/>
      <c r="BU182" s="87"/>
      <c r="BV182" s="87"/>
      <c r="BW182" s="87"/>
      <c r="BX182" s="87"/>
      <c r="BY182" s="87"/>
      <c r="BZ182" s="87"/>
      <c r="CA182" s="87"/>
      <c r="CB182" s="87"/>
      <c r="CC182" s="87"/>
      <c r="CD182" s="87"/>
      <c r="CE182" s="87"/>
      <c r="CF182" s="87"/>
      <c r="CG182" s="87"/>
      <c r="CH182" s="87"/>
      <c r="CI182" s="87"/>
      <c r="CJ182" s="87"/>
      <c r="CK182" s="87"/>
      <c r="CL182" s="87"/>
      <c r="CM182" s="87"/>
      <c r="CN182" s="87"/>
      <c r="CO182" s="87"/>
      <c r="CP182" s="87"/>
      <c r="CQ182" s="87"/>
      <c r="CR182" s="87"/>
      <c r="CS182" s="87"/>
      <c r="CT182" s="87"/>
      <c r="CU182" s="87"/>
      <c r="CV182" s="87"/>
      <c r="CW182" s="87"/>
      <c r="CX182" s="87"/>
      <c r="CY182" s="87"/>
      <c r="CZ182" s="87"/>
      <c r="DA182" s="87"/>
      <c r="DB182" s="87"/>
      <c r="DC182" s="87"/>
      <c r="DD182" s="87"/>
      <c r="DE182" s="87"/>
      <c r="DF182" s="87"/>
      <c r="DG182" s="87"/>
      <c r="DH182" s="87"/>
      <c r="DI182" s="87"/>
      <c r="DJ182" s="87"/>
      <c r="DK182" s="87"/>
      <c r="DL182" s="87"/>
      <c r="DM182" s="87"/>
      <c r="DN182" s="87"/>
      <c r="DO182" s="87"/>
      <c r="DP182" s="87"/>
      <c r="DQ182" s="87"/>
      <c r="DR182" s="87"/>
      <c r="DS182" s="87"/>
      <c r="DT182" s="87"/>
      <c r="DU182" s="87"/>
      <c r="DV182" s="87"/>
      <c r="DW182" s="87"/>
      <c r="DX182" s="87"/>
      <c r="DY182" s="87"/>
      <c r="DZ182" s="87"/>
      <c r="EA182" s="87"/>
      <c r="EB182" s="87"/>
      <c r="EC182" s="87"/>
      <c r="ED182" s="87"/>
      <c r="EE182" s="87"/>
      <c r="EF182" s="87"/>
      <c r="EG182" s="87"/>
      <c r="EH182" s="87"/>
      <c r="EI182" s="87"/>
      <c r="EJ182" s="87"/>
      <c r="EK182" s="87"/>
      <c r="EL182" s="87"/>
      <c r="EM182" s="87"/>
      <c r="EN182" s="87"/>
      <c r="EO182" s="87"/>
      <c r="EP182" s="87"/>
      <c r="EQ182" s="87"/>
      <c r="ER182" s="87"/>
      <c r="ES182" s="87"/>
      <c r="ET182" s="87"/>
      <c r="EU182" s="87"/>
      <c r="EV182" s="87"/>
      <c r="EW182" s="87"/>
      <c r="EX182" s="87"/>
      <c r="EY182" s="87"/>
      <c r="EZ182" s="87"/>
      <c r="FA182" s="87"/>
      <c r="FB182" s="87"/>
      <c r="FC182" s="87"/>
      <c r="FD182" s="87"/>
      <c r="FE182" s="87"/>
      <c r="FF182" s="87"/>
      <c r="FG182" s="87"/>
      <c r="FH182" s="87"/>
      <c r="FI182" s="87"/>
      <c r="FJ182" s="87"/>
      <c r="FK182" s="87"/>
      <c r="FL182" s="87"/>
      <c r="FM182" s="87"/>
      <c r="FN182" s="87"/>
      <c r="FO182" s="87"/>
      <c r="FP182" s="87"/>
      <c r="FQ182" s="87"/>
      <c r="FR182" s="87"/>
      <c r="FS182" s="87"/>
      <c r="FT182" s="87"/>
      <c r="FU182" s="87"/>
      <c r="FV182" s="87"/>
      <c r="FW182" s="87"/>
      <c r="FX182" s="87"/>
      <c r="FY182" s="87"/>
      <c r="FZ182" s="87"/>
      <c r="GA182" s="87"/>
      <c r="GB182" s="87"/>
      <c r="GC182" s="87"/>
      <c r="GD182" s="87"/>
      <c r="GE182" s="87"/>
      <c r="GF182" s="87"/>
      <c r="GG182" s="87"/>
      <c r="GH182" s="87"/>
      <c r="GI182" s="87"/>
      <c r="GJ182" s="87"/>
      <c r="GK182" s="87"/>
      <c r="GL182" s="87"/>
      <c r="GM182" s="87"/>
      <c r="GN182" s="87"/>
      <c r="GO182" s="87"/>
      <c r="GP182" s="87"/>
      <c r="GQ182" s="87"/>
      <c r="GR182" s="87"/>
      <c r="GS182" s="87"/>
      <c r="GT182" s="87"/>
      <c r="GU182" s="87"/>
      <c r="GV182" s="87"/>
      <c r="GW182" s="87"/>
      <c r="GX182" s="87"/>
      <c r="GY182" s="87"/>
      <c r="GZ182" s="87"/>
      <c r="HA182" s="87"/>
      <c r="HB182" s="87"/>
      <c r="HC182" s="87"/>
      <c r="HD182" s="87"/>
      <c r="HE182" s="87"/>
      <c r="HF182" s="87"/>
      <c r="HG182" s="87"/>
      <c r="HH182" s="87"/>
      <c r="HI182" s="87"/>
      <c r="HJ182" s="87"/>
      <c r="HK182" s="87"/>
      <c r="HL182" s="87"/>
      <c r="HM182" s="87"/>
      <c r="HN182" s="87"/>
      <c r="HO182" s="87"/>
      <c r="HP182" s="87"/>
      <c r="HQ182" s="87"/>
      <c r="HR182" s="87"/>
      <c r="HS182" s="87"/>
      <c r="HT182" s="87"/>
      <c r="HU182" s="87"/>
      <c r="HV182" s="87"/>
      <c r="HW182" s="87"/>
      <c r="HX182" s="87"/>
      <c r="HY182" s="87"/>
      <c r="HZ182" s="87"/>
      <c r="IA182" s="87"/>
      <c r="IB182" s="87"/>
      <c r="IC182" s="87"/>
      <c r="ID182" s="87"/>
      <c r="IE182" s="87"/>
      <c r="IF182" s="87"/>
      <c r="IG182" s="87"/>
      <c r="IH182" s="87"/>
      <c r="II182" s="87"/>
      <c r="IJ182" s="87"/>
      <c r="IK182" s="87"/>
      <c r="IL182" s="87"/>
      <c r="IM182" s="87"/>
      <c r="IN182" s="87"/>
      <c r="IO182" s="87"/>
      <c r="IP182" s="87"/>
      <c r="IQ182" s="87"/>
      <c r="IR182" s="87"/>
      <c r="IS182" s="87"/>
      <c r="IT182" s="87"/>
      <c r="IU182" s="87"/>
      <c r="IV182" s="87"/>
      <c r="IW182" s="87"/>
      <c r="IX182" s="87"/>
      <c r="IY182" s="87"/>
      <c r="IZ182" s="87"/>
      <c r="JA182" s="87"/>
      <c r="JB182" s="87"/>
      <c r="JC182" s="87"/>
      <c r="JD182" s="87"/>
      <c r="JE182" s="87"/>
      <c r="JF182" s="87"/>
      <c r="JG182" s="87"/>
      <c r="JH182" s="87"/>
      <c r="JI182" s="87"/>
      <c r="JJ182" s="87"/>
      <c r="JK182" s="87"/>
      <c r="JL182" s="87"/>
      <c r="JM182" s="87"/>
      <c r="JN182" s="87"/>
      <c r="JO182" s="87"/>
      <c r="JP182" s="87"/>
      <c r="JQ182" s="87"/>
      <c r="JR182" s="87"/>
      <c r="JS182" s="87"/>
      <c r="JT182" s="87"/>
      <c r="JU182" s="87"/>
      <c r="JV182" s="87"/>
      <c r="JW182" s="87"/>
      <c r="JX182" s="87"/>
      <c r="JY182" s="87"/>
      <c r="JZ182" s="87"/>
      <c r="KA182" s="87"/>
      <c r="KB182" s="87"/>
      <c r="KC182" s="87"/>
      <c r="KD182" s="87"/>
      <c r="KE182" s="87"/>
      <c r="KF182" s="87"/>
      <c r="KG182" s="87"/>
      <c r="KH182" s="87"/>
      <c r="KI182" s="87"/>
      <c r="KJ182" s="87"/>
      <c r="KK182" s="87"/>
      <c r="KL182" s="87"/>
      <c r="KM182" s="87"/>
      <c r="KN182" s="87"/>
      <c r="KO182" s="87"/>
      <c r="KP182" s="87"/>
      <c r="KQ182" s="87"/>
      <c r="KR182" s="87"/>
      <c r="KS182" s="87"/>
      <c r="KT182" s="87"/>
      <c r="KU182" s="87"/>
      <c r="KV182" s="87"/>
      <c r="KW182" s="87"/>
      <c r="KX182" s="87"/>
      <c r="KY182" s="87"/>
      <c r="KZ182" s="87"/>
      <c r="LA182" s="87"/>
      <c r="LB182" s="87"/>
      <c r="LC182" s="87"/>
      <c r="LD182" s="87"/>
      <c r="LE182" s="87"/>
      <c r="LF182" s="87"/>
      <c r="LG182" s="87"/>
      <c r="LH182" s="87"/>
      <c r="LI182" s="87"/>
      <c r="LJ182" s="87"/>
      <c r="LK182" s="87"/>
      <c r="LL182" s="87"/>
      <c r="LM182" s="87"/>
      <c r="LN182" s="87"/>
      <c r="LO182" s="87"/>
      <c r="LP182" s="87"/>
      <c r="LQ182" s="87"/>
      <c r="LR182" s="87"/>
      <c r="LS182" s="87"/>
      <c r="LT182" s="87"/>
      <c r="LU182" s="87"/>
      <c r="LV182" s="87"/>
      <c r="LW182" s="87"/>
      <c r="LX182" s="87"/>
      <c r="LY182" s="87"/>
      <c r="LZ182" s="87"/>
      <c r="MA182" s="87"/>
      <c r="MB182" s="87"/>
      <c r="MC182" s="87"/>
      <c r="MD182" s="87"/>
      <c r="ME182" s="87"/>
      <c r="MF182" s="87"/>
      <c r="MG182" s="87"/>
      <c r="MH182" s="87"/>
      <c r="MI182" s="87"/>
      <c r="MJ182" s="87"/>
      <c r="MK182" s="87"/>
      <c r="ML182" s="87"/>
      <c r="MM182" s="87"/>
      <c r="MN182" s="87"/>
      <c r="MO182" s="87"/>
      <c r="MP182" s="87"/>
      <c r="MQ182" s="87"/>
      <c r="MR182" s="87"/>
      <c r="MS182" s="87"/>
      <c r="MT182" s="87"/>
      <c r="MU182" s="87"/>
      <c r="MV182" s="87"/>
      <c r="MW182" s="87"/>
      <c r="MX182" s="87"/>
      <c r="MY182" s="87"/>
      <c r="MZ182" s="87"/>
      <c r="NA182" s="87"/>
      <c r="NB182" s="87"/>
      <c r="NC182" s="87"/>
      <c r="ND182" s="87"/>
      <c r="NE182" s="87"/>
      <c r="NF182" s="87"/>
      <c r="NG182" s="87"/>
      <c r="NH182" s="87"/>
      <c r="NI182" s="87"/>
      <c r="NJ182" s="87"/>
      <c r="NK182" s="88"/>
    </row>
    <row r="183" spans="1:375" x14ac:dyDescent="0.25">
      <c r="A183" s="89" t="s">
        <v>88</v>
      </c>
      <c r="B183" s="90" t="s">
        <v>89</v>
      </c>
      <c r="C183" s="90" t="str">
        <f>A19&amp;" / "&amp;C19</f>
        <v>200 / Apple Store</v>
      </c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  <c r="AC183" s="91"/>
      <c r="AD183" s="91"/>
      <c r="AE183" s="91"/>
      <c r="AF183" s="91"/>
      <c r="AG183" s="91"/>
      <c r="AH183" s="91"/>
      <c r="AI183" s="91"/>
      <c r="AJ183" s="91"/>
      <c r="AK183" s="91"/>
      <c r="AL183" s="91"/>
      <c r="AM183" s="91"/>
      <c r="AN183" s="91"/>
      <c r="AO183" s="91"/>
      <c r="AP183" s="91"/>
      <c r="AQ183" s="91"/>
      <c r="AR183" s="91"/>
      <c r="AS183" s="91"/>
      <c r="AT183" s="91"/>
      <c r="AU183" s="91"/>
      <c r="AV183" s="91"/>
      <c r="AW183" s="91"/>
      <c r="AX183" s="91"/>
      <c r="AY183" s="91"/>
      <c r="AZ183" s="91"/>
      <c r="BA183" s="91"/>
      <c r="BB183" s="91"/>
      <c r="BC183" s="91"/>
      <c r="BD183" s="91"/>
      <c r="BE183" s="91"/>
      <c r="BF183" s="91"/>
      <c r="BG183" s="91"/>
      <c r="BH183" s="91"/>
      <c r="BI183" s="91"/>
      <c r="BJ183" s="91"/>
      <c r="BK183" s="91"/>
      <c r="BL183" s="91"/>
      <c r="BM183" s="91"/>
      <c r="BN183" s="91"/>
      <c r="BO183" s="91"/>
      <c r="BP183" s="91"/>
      <c r="BQ183" s="91"/>
      <c r="BR183" s="91"/>
      <c r="BS183" s="91"/>
      <c r="BT183" s="91"/>
      <c r="BU183" s="91"/>
      <c r="BV183" s="91"/>
      <c r="BW183" s="91"/>
      <c r="BX183" s="91"/>
      <c r="BY183" s="91"/>
      <c r="BZ183" s="91"/>
      <c r="CA183" s="91"/>
      <c r="CB183" s="91"/>
      <c r="CC183" s="91"/>
      <c r="CD183" s="91"/>
      <c r="CE183" s="91"/>
      <c r="CF183" s="91"/>
      <c r="CG183" s="91"/>
      <c r="CH183" s="91"/>
      <c r="CI183" s="91"/>
      <c r="CJ183" s="91"/>
      <c r="CK183" s="91"/>
      <c r="CL183" s="91"/>
      <c r="CM183" s="91"/>
      <c r="CN183" s="91"/>
      <c r="CO183" s="91"/>
      <c r="CP183" s="91"/>
      <c r="CQ183" s="91"/>
      <c r="CR183" s="91"/>
      <c r="CS183" s="91"/>
      <c r="CT183" s="91"/>
      <c r="CU183" s="91"/>
      <c r="CV183" s="91"/>
      <c r="CW183" s="91"/>
      <c r="CX183" s="91"/>
      <c r="CY183" s="91"/>
      <c r="CZ183" s="91"/>
      <c r="DA183" s="91"/>
      <c r="DB183" s="91"/>
      <c r="DC183" s="91"/>
      <c r="DD183" s="91"/>
      <c r="DE183" s="91"/>
      <c r="DF183" s="91"/>
      <c r="DG183" s="91"/>
      <c r="DH183" s="91"/>
      <c r="DI183" s="91"/>
      <c r="DJ183" s="91"/>
      <c r="DK183" s="91"/>
      <c r="DL183" s="91"/>
      <c r="DM183" s="91"/>
      <c r="DN183" s="91"/>
      <c r="DO183" s="91"/>
      <c r="DP183" s="91"/>
      <c r="DQ183" s="91"/>
      <c r="DR183" s="91"/>
      <c r="DS183" s="91"/>
      <c r="DT183" s="91"/>
      <c r="DU183" s="91"/>
      <c r="DV183" s="91"/>
      <c r="DW183" s="91"/>
      <c r="DX183" s="91"/>
      <c r="DY183" s="91"/>
      <c r="DZ183" s="91"/>
      <c r="EA183" s="91"/>
      <c r="EB183" s="91"/>
      <c r="EC183" s="91"/>
      <c r="ED183" s="91"/>
      <c r="EE183" s="91"/>
      <c r="EF183" s="91"/>
      <c r="EG183" s="91"/>
      <c r="EH183" s="91"/>
      <c r="EI183" s="91"/>
      <c r="EJ183" s="91"/>
      <c r="EK183" s="91"/>
      <c r="EL183" s="91"/>
      <c r="EM183" s="91"/>
      <c r="EN183" s="91"/>
      <c r="EO183" s="91"/>
      <c r="EP183" s="91"/>
      <c r="EQ183" s="91"/>
      <c r="ER183" s="91"/>
      <c r="ES183" s="91"/>
      <c r="ET183" s="91"/>
      <c r="EU183" s="91"/>
      <c r="EV183" s="91"/>
      <c r="EW183" s="91"/>
      <c r="EX183" s="91"/>
      <c r="EY183" s="91"/>
      <c r="EZ183" s="91"/>
      <c r="FA183" s="91"/>
      <c r="FB183" s="91"/>
      <c r="FC183" s="91"/>
      <c r="FD183" s="91"/>
      <c r="FE183" s="91"/>
      <c r="FF183" s="91"/>
      <c r="FG183" s="91"/>
      <c r="FH183" s="91"/>
      <c r="FI183" s="91"/>
      <c r="FJ183" s="91"/>
      <c r="FK183" s="91"/>
      <c r="FL183" s="91"/>
      <c r="FM183" s="91"/>
      <c r="FN183" s="91"/>
      <c r="FO183" s="91"/>
      <c r="FP183" s="91"/>
      <c r="FQ183" s="91"/>
      <c r="FR183" s="91"/>
      <c r="FS183" s="91"/>
      <c r="FT183" s="91"/>
      <c r="FU183" s="91"/>
      <c r="FV183" s="91"/>
      <c r="FW183" s="91"/>
      <c r="FX183" s="91"/>
      <c r="FY183" s="91"/>
      <c r="FZ183" s="91"/>
      <c r="GA183" s="91"/>
      <c r="GB183" s="91"/>
      <c r="GC183" s="91"/>
      <c r="GD183" s="91"/>
      <c r="GE183" s="91"/>
      <c r="GF183" s="91"/>
      <c r="GG183" s="91"/>
      <c r="GH183" s="91"/>
      <c r="GI183" s="91"/>
      <c r="GJ183" s="91"/>
      <c r="GK183" s="91"/>
      <c r="GL183" s="91"/>
      <c r="GM183" s="91"/>
      <c r="GN183" s="91"/>
      <c r="GO183" s="91"/>
      <c r="GP183" s="91"/>
      <c r="GQ183" s="91"/>
      <c r="GR183" s="91"/>
      <c r="GS183" s="91"/>
      <c r="GT183" s="91"/>
      <c r="GU183" s="91"/>
      <c r="GV183" s="91"/>
      <c r="GW183" s="91"/>
      <c r="GX183" s="91"/>
      <c r="GY183" s="91"/>
      <c r="GZ183" s="91"/>
      <c r="HA183" s="91"/>
      <c r="HB183" s="91"/>
      <c r="HC183" s="91"/>
      <c r="HD183" s="91"/>
      <c r="HE183" s="91"/>
      <c r="HF183" s="91"/>
      <c r="HG183" s="91"/>
      <c r="HH183" s="91"/>
      <c r="HI183" s="91"/>
      <c r="HJ183" s="91"/>
      <c r="HK183" s="91"/>
      <c r="HL183" s="91"/>
      <c r="HM183" s="91"/>
      <c r="HN183" s="91"/>
      <c r="HO183" s="91"/>
      <c r="HP183" s="91"/>
      <c r="HQ183" s="91"/>
      <c r="HR183" s="91"/>
      <c r="HS183" s="91"/>
      <c r="HT183" s="91"/>
      <c r="HU183" s="91"/>
      <c r="HV183" s="91"/>
      <c r="HW183" s="91"/>
      <c r="HX183" s="91"/>
      <c r="HY183" s="91"/>
      <c r="HZ183" s="91"/>
      <c r="IA183" s="91"/>
      <c r="IB183" s="91"/>
      <c r="IC183" s="91"/>
      <c r="ID183" s="91"/>
      <c r="IE183" s="91"/>
      <c r="IF183" s="91"/>
      <c r="IG183" s="91"/>
      <c r="IH183" s="91"/>
      <c r="II183" s="91"/>
      <c r="IJ183" s="91"/>
      <c r="IK183" s="91"/>
      <c r="IL183" s="91"/>
      <c r="IM183" s="91"/>
      <c r="IN183" s="91"/>
      <c r="IO183" s="91"/>
      <c r="IP183" s="91"/>
      <c r="IQ183" s="91"/>
      <c r="IR183" s="91"/>
      <c r="IS183" s="91"/>
      <c r="IT183" s="91"/>
      <c r="IU183" s="91"/>
      <c r="IV183" s="91"/>
      <c r="IW183" s="91"/>
      <c r="IX183" s="91"/>
      <c r="IY183" s="91"/>
      <c r="IZ183" s="91"/>
      <c r="JA183" s="91"/>
      <c r="JB183" s="91"/>
      <c r="JC183" s="91"/>
      <c r="JD183" s="91"/>
      <c r="JE183" s="91"/>
      <c r="JF183" s="91"/>
      <c r="JG183" s="91"/>
      <c r="JH183" s="91"/>
      <c r="JI183" s="91"/>
      <c r="JJ183" s="91"/>
      <c r="JK183" s="91"/>
      <c r="JL183" s="91"/>
      <c r="JM183" s="91"/>
      <c r="JN183" s="91"/>
      <c r="JO183" s="91"/>
      <c r="JP183" s="91"/>
      <c r="JQ183" s="91"/>
      <c r="JR183" s="91"/>
      <c r="JS183" s="91"/>
      <c r="JT183" s="91"/>
      <c r="JU183" s="91"/>
      <c r="JV183" s="91"/>
      <c r="JW183" s="91"/>
      <c r="JX183" s="91"/>
      <c r="JY183" s="91"/>
      <c r="JZ183" s="91"/>
      <c r="KA183" s="91"/>
      <c r="KB183" s="91"/>
      <c r="KC183" s="91"/>
      <c r="KD183" s="91"/>
      <c r="KE183" s="91"/>
      <c r="KF183" s="91"/>
      <c r="KG183" s="91"/>
      <c r="KH183" s="91"/>
      <c r="KI183" s="91"/>
      <c r="KJ183" s="91"/>
      <c r="KK183" s="91"/>
      <c r="KL183" s="91"/>
      <c r="KM183" s="91"/>
      <c r="KN183" s="91"/>
      <c r="KO183" s="91"/>
      <c r="KP183" s="91"/>
      <c r="KQ183" s="91"/>
      <c r="KR183" s="91"/>
      <c r="KS183" s="91"/>
      <c r="KT183" s="91"/>
      <c r="KU183" s="91"/>
      <c r="KV183" s="91"/>
      <c r="KW183" s="91"/>
      <c r="KX183" s="91"/>
      <c r="KY183" s="91"/>
      <c r="KZ183" s="91"/>
      <c r="LA183" s="91"/>
      <c r="LB183" s="91"/>
      <c r="LC183" s="91"/>
      <c r="LD183" s="91"/>
      <c r="LE183" s="91"/>
      <c r="LF183" s="91"/>
      <c r="LG183" s="91"/>
      <c r="LH183" s="91"/>
      <c r="LI183" s="91"/>
      <c r="LJ183" s="91"/>
      <c r="LK183" s="91"/>
      <c r="LL183" s="91"/>
      <c r="LM183" s="91"/>
      <c r="LN183" s="91"/>
      <c r="LO183" s="91"/>
      <c r="LP183" s="91"/>
      <c r="LQ183" s="91"/>
      <c r="LR183" s="91"/>
      <c r="LS183" s="91"/>
      <c r="LT183" s="91"/>
      <c r="LU183" s="91"/>
      <c r="LV183" s="91"/>
      <c r="LW183" s="91"/>
      <c r="LX183" s="91"/>
      <c r="LY183" s="91"/>
      <c r="LZ183" s="91"/>
      <c r="MA183" s="91"/>
      <c r="MB183" s="91"/>
      <c r="MC183" s="91"/>
      <c r="MD183" s="91"/>
      <c r="ME183" s="91"/>
      <c r="MF183" s="91"/>
      <c r="MG183" s="91"/>
      <c r="MH183" s="91"/>
      <c r="MI183" s="91"/>
      <c r="MJ183" s="91"/>
      <c r="MK183" s="91"/>
      <c r="ML183" s="91"/>
      <c r="MM183" s="91"/>
      <c r="MN183" s="91"/>
      <c r="MO183" s="91"/>
      <c r="MP183" s="91"/>
      <c r="MQ183" s="91"/>
      <c r="MR183" s="91"/>
      <c r="MS183" s="91"/>
      <c r="MT183" s="91"/>
      <c r="MU183" s="91"/>
      <c r="MV183" s="91"/>
      <c r="MW183" s="91"/>
      <c r="MX183" s="91"/>
      <c r="MY183" s="91"/>
      <c r="MZ183" s="91"/>
      <c r="NA183" s="91"/>
      <c r="NB183" s="91"/>
      <c r="NC183" s="91"/>
      <c r="ND183" s="91"/>
      <c r="NE183" s="91"/>
      <c r="NF183" s="91"/>
      <c r="NG183" s="91"/>
      <c r="NH183" s="91"/>
      <c r="NI183" s="91"/>
      <c r="NJ183" s="91"/>
      <c r="NK183" s="92"/>
    </row>
    <row r="184" spans="1:375" x14ac:dyDescent="0.25">
      <c r="A184" s="93">
        <f>SUMIF($D$163:$NK$163,"&lt;="&amp;Summary!$B$3,Leases!D184:NK184)</f>
        <v>333237.62197161029</v>
      </c>
      <c r="B184" s="16" t="s">
        <v>98</v>
      </c>
      <c r="C184" s="45" t="s">
        <v>20</v>
      </c>
      <c r="D184" s="94">
        <f t="array" ref="D184">IFERROR(INDEX($N19:$N33,MATCH(1,IF($L19:$L33&lt;=D$165,IF($M19:$M33&gt;=D$165,1)),0))*$B19/12,0)</f>
        <v>8984.3740758250024</v>
      </c>
      <c r="E184" s="94">
        <f t="array" ref="E184">IFERROR(INDEX($N19:$N33,MATCH(1,IF($L19:$L33&lt;=E$165,IF($M19:$M33&gt;=E$165,1)),0))*$B19/12,0)</f>
        <v>8984.3740758250024</v>
      </c>
      <c r="F184" s="94">
        <f t="array" ref="F184">IFERROR(INDEX($N19:$N33,MATCH(1,IF($L19:$L33&lt;=F$165,IF($M19:$M33&gt;=F$165,1)),0))*$B19/12,0)</f>
        <v>8984.3740758250024</v>
      </c>
      <c r="G184" s="94">
        <f t="array" ref="G184">IFERROR(INDEX($N19:$N33,MATCH(1,IF($L19:$L33&lt;=G$165,IF($M19:$M33&gt;=G$165,1)),0))*$B19/12,0)</f>
        <v>8984.3740758250024</v>
      </c>
      <c r="H184" s="94">
        <f t="array" ref="H184">IFERROR(INDEX($N19:$N33,MATCH(1,IF($L19:$L33&lt;=H$165,IF($M19:$M33&gt;=H$165,1)),0))*$B19/12,0)</f>
        <v>8984.3740758250024</v>
      </c>
      <c r="I184" s="94">
        <f t="array" ref="I184">IFERROR(INDEX($N19:$N33,MATCH(1,IF($L19:$L33&lt;=I$165,IF($M19:$M33&gt;=I$165,1)),0))*$B19/12,0)</f>
        <v>8984.3740758250024</v>
      </c>
      <c r="J184" s="94">
        <f t="array" ref="J184">IFERROR(INDEX($N19:$N33,MATCH(1,IF($L19:$L33&lt;=J$165,IF($M19:$M33&gt;=J$165,1)),0))*$B19/12,0)</f>
        <v>8984.3740758250024</v>
      </c>
      <c r="K184" s="94">
        <f t="array" ref="K184">IFERROR(INDEX($N19:$N33,MATCH(1,IF($L19:$L33&lt;=K$165,IF($M19:$M33&gt;=K$165,1)),0))*$B19/12,0)</f>
        <v>8984.3740758250024</v>
      </c>
      <c r="L184" s="94">
        <f t="array" ref="L184">IFERROR(INDEX($N19:$N33,MATCH(1,IF($L19:$L33&lt;=L$165,IF($M19:$M33&gt;=L$165,1)),0))*$B19/12,0)</f>
        <v>8984.3740758250024</v>
      </c>
      <c r="M184" s="94">
        <f t="array" ref="M184">IFERROR(INDEX($N19:$N33,MATCH(1,IF($L19:$L33&lt;=M$165,IF($M19:$M33&gt;=M$165,1)),0))*$B19/12,0)</f>
        <v>8984.3740758250024</v>
      </c>
      <c r="N184" s="94">
        <f t="array" ref="N184">IFERROR(INDEX($N19:$N33,MATCH(1,IF($L19:$L33&lt;=N$165,IF($M19:$M33&gt;=N$165,1)),0))*$B19/12,0)</f>
        <v>8984.3740758250024</v>
      </c>
      <c r="O184" s="94">
        <f t="array" ref="O184">IFERROR(INDEX($N19:$N33,MATCH(1,IF($L19:$L33&lt;=O$165,IF($M19:$M33&gt;=O$165,1)),0))*$B19/12,0)</f>
        <v>8984.3740758250024</v>
      </c>
      <c r="P184" s="94">
        <f t="array" ref="P184">IFERROR(INDEX($N19:$N33,MATCH(1,IF($L19:$L33&lt;=P$165,IF($M19:$M33&gt;=P$165,1)),0))*$B19/12,0)</f>
        <v>9253.9052980997531</v>
      </c>
      <c r="Q184" s="94">
        <f t="array" ref="Q184">IFERROR(INDEX($N19:$N33,MATCH(1,IF($L19:$L33&lt;=Q$165,IF($M19:$M33&gt;=Q$165,1)),0))*$B19/12,0)</f>
        <v>9253.9052980997531</v>
      </c>
      <c r="R184" s="94">
        <f t="array" ref="R184">IFERROR(INDEX($N19:$N33,MATCH(1,IF($L19:$L33&lt;=R$165,IF($M19:$M33&gt;=R$165,1)),0))*$B19/12,0)</f>
        <v>9253.9052980997531</v>
      </c>
      <c r="S184" s="94">
        <f t="array" ref="S184">IFERROR(INDEX($N19:$N33,MATCH(1,IF($L19:$L33&lt;=S$165,IF($M19:$M33&gt;=S$165,1)),0))*$B19/12,0)</f>
        <v>9253.9052980997531</v>
      </c>
      <c r="T184" s="94">
        <f t="array" ref="T184">IFERROR(INDEX($N19:$N33,MATCH(1,IF($L19:$L33&lt;=T$165,IF($M19:$M33&gt;=T$165,1)),0))*$B19/12,0)</f>
        <v>9253.9052980997531</v>
      </c>
      <c r="U184" s="94">
        <f t="array" ref="U184">IFERROR(INDEX($N19:$N33,MATCH(1,IF($L19:$L33&lt;=U$165,IF($M19:$M33&gt;=U$165,1)),0))*$B19/12,0)</f>
        <v>9253.9052980997531</v>
      </c>
      <c r="V184" s="94">
        <f t="array" ref="V184">IFERROR(INDEX($N19:$N33,MATCH(1,IF($L19:$L33&lt;=V$165,IF($M19:$M33&gt;=V$165,1)),0))*$B19/12,0)</f>
        <v>9253.9052980997531</v>
      </c>
      <c r="W184" s="94">
        <f t="array" ref="W184">IFERROR(INDEX($N19:$N33,MATCH(1,IF($L19:$L33&lt;=W$165,IF($M19:$M33&gt;=W$165,1)),0))*$B19/12,0)</f>
        <v>9253.9052980997531</v>
      </c>
      <c r="X184" s="94">
        <f t="array" ref="X184">IFERROR(INDEX($N19:$N33,MATCH(1,IF($L19:$L33&lt;=X$165,IF($M19:$M33&gt;=X$165,1)),0))*$B19/12,0)</f>
        <v>9253.9052980997531</v>
      </c>
      <c r="Y184" s="94">
        <f t="array" ref="Y184">IFERROR(INDEX($N19:$N33,MATCH(1,IF($L19:$L33&lt;=Y$165,IF($M19:$M33&gt;=Y$165,1)),0))*$B19/12,0)</f>
        <v>9253.9052980997531</v>
      </c>
      <c r="Z184" s="94">
        <f t="array" ref="Z184">IFERROR(INDEX($N19:$N33,MATCH(1,IF($L19:$L33&lt;=Z$165,IF($M19:$M33&gt;=Z$165,1)),0))*$B19/12,0)</f>
        <v>9253.9052980997531</v>
      </c>
      <c r="AA184" s="94">
        <f t="array" ref="AA184">IFERROR(INDEX($N19:$N33,MATCH(1,IF($L19:$L33&lt;=AA$165,IF($M19:$M33&gt;=AA$165,1)),0))*$B19/12,0)</f>
        <v>9253.9052980997531</v>
      </c>
      <c r="AB184" s="94">
        <f t="array" ref="AB184">IFERROR(INDEX($N19:$N33,MATCH(1,IF($L19:$L33&lt;=AB$165,IF($M19:$M33&gt;=AB$165,1)),0))*$B19/12,0)</f>
        <v>9531.5224570427454</v>
      </c>
      <c r="AC184" s="94">
        <f t="array" ref="AC184">IFERROR(INDEX($N19:$N33,MATCH(1,IF($L19:$L33&lt;=AC$165,IF($M19:$M33&gt;=AC$165,1)),0))*$B19/12,0)</f>
        <v>9531.5224570427454</v>
      </c>
      <c r="AD184" s="94">
        <f t="array" ref="AD184">IFERROR(INDEX($N19:$N33,MATCH(1,IF($L19:$L33&lt;=AD$165,IF($M19:$M33&gt;=AD$165,1)),0))*$B19/12,0)</f>
        <v>9531.5224570427454</v>
      </c>
      <c r="AE184" s="94">
        <f t="array" ref="AE184">IFERROR(INDEX($N19:$N33,MATCH(1,IF($L19:$L33&lt;=AE$165,IF($M19:$M33&gt;=AE$165,1)),0))*$B19/12,0)</f>
        <v>9531.5224570427454</v>
      </c>
      <c r="AF184" s="94">
        <f t="array" ref="AF184">IFERROR(INDEX($N19:$N33,MATCH(1,IF($L19:$L33&lt;=AF$165,IF($M19:$M33&gt;=AF$165,1)),0))*$B19/12,0)</f>
        <v>9531.5224570427454</v>
      </c>
      <c r="AG184" s="94">
        <f t="array" ref="AG184">IFERROR(INDEX($N19:$N33,MATCH(1,IF($L19:$L33&lt;=AG$165,IF($M19:$M33&gt;=AG$165,1)),0))*$B19/12,0)</f>
        <v>9531.5224570427454</v>
      </c>
      <c r="AH184" s="94">
        <f t="array" ref="AH184">IFERROR(INDEX($N19:$N33,MATCH(1,IF($L19:$L33&lt;=AH$165,IF($M19:$M33&gt;=AH$165,1)),0))*$B19/12,0)</f>
        <v>9531.5224570427454</v>
      </c>
      <c r="AI184" s="94">
        <f t="array" ref="AI184">IFERROR(INDEX($N19:$N33,MATCH(1,IF($L19:$L33&lt;=AI$165,IF($M19:$M33&gt;=AI$165,1)),0))*$B19/12,0)</f>
        <v>9531.5224570427454</v>
      </c>
      <c r="AJ184" s="94">
        <f t="array" ref="AJ184">IFERROR(INDEX($N19:$N33,MATCH(1,IF($L19:$L33&lt;=AJ$165,IF($M19:$M33&gt;=AJ$165,1)),0))*$B19/12,0)</f>
        <v>9531.5224570427454</v>
      </c>
      <c r="AK184" s="94">
        <f t="array" ref="AK184">IFERROR(INDEX($N19:$N33,MATCH(1,IF($L19:$L33&lt;=AK$165,IF($M19:$M33&gt;=AK$165,1)),0))*$B19/12,0)</f>
        <v>9531.5224570427454</v>
      </c>
      <c r="AL184" s="94">
        <f t="array" ref="AL184">IFERROR(INDEX($N19:$N33,MATCH(1,IF($L19:$L33&lt;=AL$165,IF($M19:$M33&gt;=AL$165,1)),0))*$B19/12,0)</f>
        <v>9531.5224570427454</v>
      </c>
      <c r="AM184" s="94">
        <f t="array" ref="AM184">IFERROR(INDEX($N19:$N33,MATCH(1,IF($L19:$L33&lt;=AM$165,IF($M19:$M33&gt;=AM$165,1)),0))*$B19/12,0)</f>
        <v>9531.5224570427454</v>
      </c>
      <c r="AN184" s="94">
        <f t="array" ref="AN184">IFERROR(INDEX($N19:$N33,MATCH(1,IF($L19:$L33&lt;=AN$165,IF($M19:$M33&gt;=AN$165,1)),0))*$B19/12,0)</f>
        <v>0</v>
      </c>
      <c r="AO184" s="94">
        <f t="array" ref="AO184">IFERROR(INDEX($N19:$N33,MATCH(1,IF($L19:$L33&lt;=AO$165,IF($M19:$M33&gt;=AO$165,1)),0))*$B19/12,0)</f>
        <v>0</v>
      </c>
      <c r="AP184" s="94">
        <f t="array" ref="AP184">IFERROR(INDEX($N19:$N33,MATCH(1,IF($L19:$L33&lt;=AP$165,IF($M19:$M33&gt;=AP$165,1)),0))*$B19/12,0)</f>
        <v>0</v>
      </c>
      <c r="AQ184" s="94">
        <f t="array" ref="AQ184">IFERROR(INDEX($N19:$N33,MATCH(1,IF($L19:$L33&lt;=AQ$165,IF($M19:$M33&gt;=AQ$165,1)),0))*$B19/12,0)</f>
        <v>0</v>
      </c>
      <c r="AR184" s="94">
        <f t="array" ref="AR184">IFERROR(INDEX($N19:$N33,MATCH(1,IF($L19:$L33&lt;=AR$165,IF($M19:$M33&gt;=AR$165,1)),0))*$B19/12,0)</f>
        <v>0</v>
      </c>
      <c r="AS184" s="94">
        <f t="array" ref="AS184">IFERROR(INDEX($N19:$N33,MATCH(1,IF($L19:$L33&lt;=AS$165,IF($M19:$M33&gt;=AS$165,1)),0))*$B19/12,0)</f>
        <v>0</v>
      </c>
      <c r="AT184" s="94">
        <f t="array" ref="AT184">IFERROR(INDEX($N19:$N33,MATCH(1,IF($L19:$L33&lt;=AT$165,IF($M19:$M33&gt;=AT$165,1)),0))*$B19/12,0)</f>
        <v>0</v>
      </c>
      <c r="AU184" s="94">
        <f t="array" ref="AU184">IFERROR(INDEX($N19:$N33,MATCH(1,IF($L19:$L33&lt;=AU$165,IF($M19:$M33&gt;=AU$165,1)),0))*$B19/12,0)</f>
        <v>0</v>
      </c>
      <c r="AV184" s="94">
        <f t="array" ref="AV184">IFERROR(INDEX($N19:$N33,MATCH(1,IF($L19:$L33&lt;=AV$165,IF($M19:$M33&gt;=AV$165,1)),0))*$B19/12,0)</f>
        <v>0</v>
      </c>
      <c r="AW184" s="94">
        <f t="array" ref="AW184">IFERROR(INDEX($N19:$N33,MATCH(1,IF($L19:$L33&lt;=AW$165,IF($M19:$M33&gt;=AW$165,1)),0))*$B19/12,0)</f>
        <v>0</v>
      </c>
      <c r="AX184" s="94">
        <f t="array" ref="AX184">IFERROR(INDEX($N19:$N33,MATCH(1,IF($L19:$L33&lt;=AX$165,IF($M19:$M33&gt;=AX$165,1)),0))*$B19/12,0)</f>
        <v>0</v>
      </c>
      <c r="AY184" s="94">
        <f t="array" ref="AY184">IFERROR(INDEX($N19:$N33,MATCH(1,IF($L19:$L33&lt;=AY$165,IF($M19:$M33&gt;=AY$165,1)),0))*$B19/12,0)</f>
        <v>0</v>
      </c>
      <c r="AZ184" s="94">
        <f t="array" ref="AZ184">IFERROR(INDEX($N19:$N33,MATCH(1,IF($L19:$L33&lt;=AZ$165,IF($M19:$M33&gt;=AZ$165,1)),0))*$B19/12,0)</f>
        <v>0</v>
      </c>
      <c r="BA184" s="94">
        <f t="array" ref="BA184">IFERROR(INDEX($N19:$N33,MATCH(1,IF($L19:$L33&lt;=BA$165,IF($M19:$M33&gt;=BA$165,1)),0))*$B19/12,0)</f>
        <v>0</v>
      </c>
      <c r="BB184" s="94">
        <f t="array" ref="BB184">IFERROR(INDEX($N19:$N33,MATCH(1,IF($L19:$L33&lt;=BB$165,IF($M19:$M33&gt;=BB$165,1)),0))*$B19/12,0)</f>
        <v>0</v>
      </c>
      <c r="BC184" s="94">
        <f t="array" ref="BC184">IFERROR(INDEX($N19:$N33,MATCH(1,IF($L19:$L33&lt;=BC$165,IF($M19:$M33&gt;=BC$165,1)),0))*$B19/12,0)</f>
        <v>0</v>
      </c>
      <c r="BD184" s="94">
        <f t="array" ref="BD184">IFERROR(INDEX($N19:$N33,MATCH(1,IF($L19:$L33&lt;=BD$165,IF($M19:$M33&gt;=BD$165,1)),0))*$B19/12,0)</f>
        <v>0</v>
      </c>
      <c r="BE184" s="94">
        <f t="array" ref="BE184">IFERROR(INDEX($N19:$N33,MATCH(1,IF($L19:$L33&lt;=BE$165,IF($M19:$M33&gt;=BE$165,1)),0))*$B19/12,0)</f>
        <v>0</v>
      </c>
      <c r="BF184" s="94">
        <f t="array" ref="BF184">IFERROR(INDEX($N19:$N33,MATCH(1,IF($L19:$L33&lt;=BF$165,IF($M19:$M33&gt;=BF$165,1)),0))*$B19/12,0)</f>
        <v>0</v>
      </c>
      <c r="BG184" s="94">
        <f t="array" ref="BG184">IFERROR(INDEX($N19:$N33,MATCH(1,IF($L19:$L33&lt;=BG$165,IF($M19:$M33&gt;=BG$165,1)),0))*$B19/12,0)</f>
        <v>0</v>
      </c>
      <c r="BH184" s="94">
        <f t="array" ref="BH184">IFERROR(INDEX($N19:$N33,MATCH(1,IF($L19:$L33&lt;=BH$165,IF($M19:$M33&gt;=BH$165,1)),0))*$B19/12,0)</f>
        <v>0</v>
      </c>
      <c r="BI184" s="94">
        <f t="array" ref="BI184">IFERROR(INDEX($N19:$N33,MATCH(1,IF($L19:$L33&lt;=BI$165,IF($M19:$M33&gt;=BI$165,1)),0))*$B19/12,0)</f>
        <v>0</v>
      </c>
      <c r="BJ184" s="94">
        <f t="array" ref="BJ184">IFERROR(INDEX($N19:$N33,MATCH(1,IF($L19:$L33&lt;=BJ$165,IF($M19:$M33&gt;=BJ$165,1)),0))*$B19/12,0)</f>
        <v>0</v>
      </c>
      <c r="BK184" s="94">
        <f t="array" ref="BK184">IFERROR(INDEX($N19:$N33,MATCH(1,IF($L19:$L33&lt;=BK$165,IF($M19:$M33&gt;=BK$165,1)),0))*$B19/12,0)</f>
        <v>0</v>
      </c>
      <c r="BL184" s="94">
        <f t="array" ref="BL184">IFERROR(INDEX($N19:$N33,MATCH(1,IF($L19:$L33&lt;=BL$165,IF($M19:$M33&gt;=BL$165,1)),0))*$B19/12,0)</f>
        <v>0</v>
      </c>
      <c r="BM184" s="94">
        <f t="array" ref="BM184">IFERROR(INDEX($N19:$N33,MATCH(1,IF($L19:$L33&lt;=BM$165,IF($M19:$M33&gt;=BM$165,1)),0))*$B19/12,0)</f>
        <v>0</v>
      </c>
      <c r="BN184" s="94">
        <f t="array" ref="BN184">IFERROR(INDEX($N19:$N33,MATCH(1,IF($L19:$L33&lt;=BN$165,IF($M19:$M33&gt;=BN$165,1)),0))*$B19/12,0)</f>
        <v>0</v>
      </c>
      <c r="BO184" s="94">
        <f t="array" ref="BO184">IFERROR(INDEX($N19:$N33,MATCH(1,IF($L19:$L33&lt;=BO$165,IF($M19:$M33&gt;=BO$165,1)),0))*$B19/12,0)</f>
        <v>0</v>
      </c>
      <c r="BP184" s="94">
        <f t="array" ref="BP184">IFERROR(INDEX($N19:$N33,MATCH(1,IF($L19:$L33&lt;=BP$165,IF($M19:$M33&gt;=BP$165,1)),0))*$B19/12,0)</f>
        <v>0</v>
      </c>
      <c r="BQ184" s="94">
        <f t="array" ref="BQ184">IFERROR(INDEX($N19:$N33,MATCH(1,IF($L19:$L33&lt;=BQ$165,IF($M19:$M33&gt;=BQ$165,1)),0))*$B19/12,0)</f>
        <v>0</v>
      </c>
      <c r="BR184" s="94">
        <f t="array" ref="BR184">IFERROR(INDEX($N19:$N33,MATCH(1,IF($L19:$L33&lt;=BR$165,IF($M19:$M33&gt;=BR$165,1)),0))*$B19/12,0)</f>
        <v>0</v>
      </c>
      <c r="BS184" s="94">
        <f t="array" ref="BS184">IFERROR(INDEX($N19:$N33,MATCH(1,IF($L19:$L33&lt;=BS$165,IF($M19:$M33&gt;=BS$165,1)),0))*$B19/12,0)</f>
        <v>0</v>
      </c>
      <c r="BT184" s="94">
        <f t="array" ref="BT184">IFERROR(INDEX($N19:$N33,MATCH(1,IF($L19:$L33&lt;=BT$165,IF($M19:$M33&gt;=BT$165,1)),0))*$B19/12,0)</f>
        <v>0</v>
      </c>
      <c r="BU184" s="94">
        <f t="array" ref="BU184">IFERROR(INDEX($N19:$N33,MATCH(1,IF($L19:$L33&lt;=BU$165,IF($M19:$M33&gt;=BU$165,1)),0))*$B19/12,0)</f>
        <v>0</v>
      </c>
      <c r="BV184" s="94">
        <f t="array" ref="BV184">IFERROR(INDEX($N19:$N33,MATCH(1,IF($L19:$L33&lt;=BV$165,IF($M19:$M33&gt;=BV$165,1)),0))*$B19/12,0)</f>
        <v>0</v>
      </c>
      <c r="BW184" s="94">
        <f t="array" ref="BW184">IFERROR(INDEX($N19:$N33,MATCH(1,IF($L19:$L33&lt;=BW$165,IF($M19:$M33&gt;=BW$165,1)),0))*$B19/12,0)</f>
        <v>0</v>
      </c>
      <c r="BX184" s="94">
        <f t="array" ref="BX184">IFERROR(INDEX($N19:$N33,MATCH(1,IF($L19:$L33&lt;=BX$165,IF($M19:$M33&gt;=BX$165,1)),0))*$B19/12,0)</f>
        <v>0</v>
      </c>
      <c r="BY184" s="94">
        <f t="array" ref="BY184">IFERROR(INDEX($N19:$N33,MATCH(1,IF($L19:$L33&lt;=BY$165,IF($M19:$M33&gt;=BY$165,1)),0))*$B19/12,0)</f>
        <v>0</v>
      </c>
      <c r="BZ184" s="94">
        <f t="array" ref="BZ184">IFERROR(INDEX($N19:$N33,MATCH(1,IF($L19:$L33&lt;=BZ$165,IF($M19:$M33&gt;=BZ$165,1)),0))*$B19/12,0)</f>
        <v>0</v>
      </c>
      <c r="CA184" s="94">
        <f t="array" ref="CA184">IFERROR(INDEX($N19:$N33,MATCH(1,IF($L19:$L33&lt;=CA$165,IF($M19:$M33&gt;=CA$165,1)),0))*$B19/12,0)</f>
        <v>0</v>
      </c>
      <c r="CB184" s="94">
        <f t="array" ref="CB184">IFERROR(INDEX($N19:$N33,MATCH(1,IF($L19:$L33&lt;=CB$165,IF($M19:$M33&gt;=CB$165,1)),0))*$B19/12,0)</f>
        <v>0</v>
      </c>
      <c r="CC184" s="94">
        <f t="array" ref="CC184">IFERROR(INDEX($N19:$N33,MATCH(1,IF($L19:$L33&lt;=CC$165,IF($M19:$M33&gt;=CC$165,1)),0))*$B19/12,0)</f>
        <v>0</v>
      </c>
      <c r="CD184" s="94">
        <f t="array" ref="CD184">IFERROR(INDEX($N19:$N33,MATCH(1,IF($L19:$L33&lt;=CD$165,IF($M19:$M33&gt;=CD$165,1)),0))*$B19/12,0)</f>
        <v>0</v>
      </c>
      <c r="CE184" s="94">
        <f t="array" ref="CE184">IFERROR(INDEX($N19:$N33,MATCH(1,IF($L19:$L33&lt;=CE$165,IF($M19:$M33&gt;=CE$165,1)),0))*$B19/12,0)</f>
        <v>0</v>
      </c>
      <c r="CF184" s="94">
        <f t="array" ref="CF184">IFERROR(INDEX($N19:$N33,MATCH(1,IF($L19:$L33&lt;=CF$165,IF($M19:$M33&gt;=CF$165,1)),0))*$B19/12,0)</f>
        <v>0</v>
      </c>
      <c r="CG184" s="94">
        <f t="array" ref="CG184">IFERROR(INDEX($N19:$N33,MATCH(1,IF($L19:$L33&lt;=CG$165,IF($M19:$M33&gt;=CG$165,1)),0))*$B19/12,0)</f>
        <v>0</v>
      </c>
      <c r="CH184" s="94">
        <f t="array" ref="CH184">IFERROR(INDEX($N19:$N33,MATCH(1,IF($L19:$L33&lt;=CH$165,IF($M19:$M33&gt;=CH$165,1)),0))*$B19/12,0)</f>
        <v>0</v>
      </c>
      <c r="CI184" s="94">
        <f t="array" ref="CI184">IFERROR(INDEX($N19:$N33,MATCH(1,IF($L19:$L33&lt;=CI$165,IF($M19:$M33&gt;=CI$165,1)),0))*$B19/12,0)</f>
        <v>0</v>
      </c>
      <c r="CJ184" s="94">
        <f t="array" ref="CJ184">IFERROR(INDEX($N19:$N33,MATCH(1,IF($L19:$L33&lt;=CJ$165,IF($M19:$M33&gt;=CJ$165,1)),0))*$B19/12,0)</f>
        <v>0</v>
      </c>
      <c r="CK184" s="94">
        <f t="array" ref="CK184">IFERROR(INDEX($N19:$N33,MATCH(1,IF($L19:$L33&lt;=CK$165,IF($M19:$M33&gt;=CK$165,1)),0))*$B19/12,0)</f>
        <v>0</v>
      </c>
      <c r="CL184" s="94">
        <f t="array" ref="CL184">IFERROR(INDEX($N19:$N33,MATCH(1,IF($L19:$L33&lt;=CL$165,IF($M19:$M33&gt;=CL$165,1)),0))*$B19/12,0)</f>
        <v>0</v>
      </c>
      <c r="CM184" s="94">
        <f t="array" ref="CM184">IFERROR(INDEX($N19:$N33,MATCH(1,IF($L19:$L33&lt;=CM$165,IF($M19:$M33&gt;=CM$165,1)),0))*$B19/12,0)</f>
        <v>0</v>
      </c>
      <c r="CN184" s="94">
        <f t="array" ref="CN184">IFERROR(INDEX($N19:$N33,MATCH(1,IF($L19:$L33&lt;=CN$165,IF($M19:$M33&gt;=CN$165,1)),0))*$B19/12,0)</f>
        <v>0</v>
      </c>
      <c r="CO184" s="94">
        <f t="array" ref="CO184">IFERROR(INDEX($N19:$N33,MATCH(1,IF($L19:$L33&lt;=CO$165,IF($M19:$M33&gt;=CO$165,1)),0))*$B19/12,0)</f>
        <v>0</v>
      </c>
      <c r="CP184" s="94">
        <f t="array" ref="CP184">IFERROR(INDEX($N19:$N33,MATCH(1,IF($L19:$L33&lt;=CP$165,IF($M19:$M33&gt;=CP$165,1)),0))*$B19/12,0)</f>
        <v>0</v>
      </c>
      <c r="CQ184" s="94">
        <f t="array" ref="CQ184">IFERROR(INDEX($N19:$N33,MATCH(1,IF($L19:$L33&lt;=CQ$165,IF($M19:$M33&gt;=CQ$165,1)),0))*$B19/12,0)</f>
        <v>0</v>
      </c>
      <c r="CR184" s="94">
        <f t="array" ref="CR184">IFERROR(INDEX($N19:$N33,MATCH(1,IF($L19:$L33&lt;=CR$165,IF($M19:$M33&gt;=CR$165,1)),0))*$B19/12,0)</f>
        <v>0</v>
      </c>
      <c r="CS184" s="94">
        <f t="array" ref="CS184">IFERROR(INDEX($N19:$N33,MATCH(1,IF($L19:$L33&lt;=CS$165,IF($M19:$M33&gt;=CS$165,1)),0))*$B19/12,0)</f>
        <v>0</v>
      </c>
      <c r="CT184" s="94">
        <f t="array" ref="CT184">IFERROR(INDEX($N19:$N33,MATCH(1,IF($L19:$L33&lt;=CT$165,IF($M19:$M33&gt;=CT$165,1)),0))*$B19/12,0)</f>
        <v>0</v>
      </c>
      <c r="CU184" s="94">
        <f t="array" ref="CU184">IFERROR(INDEX($N19:$N33,MATCH(1,IF($L19:$L33&lt;=CU$165,IF($M19:$M33&gt;=CU$165,1)),0))*$B19/12,0)</f>
        <v>0</v>
      </c>
      <c r="CV184" s="94">
        <f t="array" ref="CV184">IFERROR(INDEX($N19:$N33,MATCH(1,IF($L19:$L33&lt;=CV$165,IF($M19:$M33&gt;=CV$165,1)),0))*$B19/12,0)</f>
        <v>0</v>
      </c>
      <c r="CW184" s="94">
        <f t="array" ref="CW184">IFERROR(INDEX($N19:$N33,MATCH(1,IF($L19:$L33&lt;=CW$165,IF($M19:$M33&gt;=CW$165,1)),0))*$B19/12,0)</f>
        <v>0</v>
      </c>
      <c r="CX184" s="94">
        <f t="array" ref="CX184">IFERROR(INDEX($N19:$N33,MATCH(1,IF($L19:$L33&lt;=CX$165,IF($M19:$M33&gt;=CX$165,1)),0))*$B19/12,0)</f>
        <v>0</v>
      </c>
      <c r="CY184" s="94">
        <f t="array" ref="CY184">IFERROR(INDEX($N19:$N33,MATCH(1,IF($L19:$L33&lt;=CY$165,IF($M19:$M33&gt;=CY$165,1)),0))*$B19/12,0)</f>
        <v>0</v>
      </c>
      <c r="CZ184" s="94">
        <f t="array" ref="CZ184">IFERROR(INDEX($N19:$N33,MATCH(1,IF($L19:$L33&lt;=CZ$165,IF($M19:$M33&gt;=CZ$165,1)),0))*$B19/12,0)</f>
        <v>0</v>
      </c>
      <c r="DA184" s="94">
        <f t="array" ref="DA184">IFERROR(INDEX($N19:$N33,MATCH(1,IF($L19:$L33&lt;=DA$165,IF($M19:$M33&gt;=DA$165,1)),0))*$B19/12,0)</f>
        <v>0</v>
      </c>
      <c r="DB184" s="94">
        <f t="array" ref="DB184">IFERROR(INDEX($N19:$N33,MATCH(1,IF($L19:$L33&lt;=DB$165,IF($M19:$M33&gt;=DB$165,1)),0))*$B19/12,0)</f>
        <v>0</v>
      </c>
      <c r="DC184" s="94">
        <f t="array" ref="DC184">IFERROR(INDEX($N19:$N33,MATCH(1,IF($L19:$L33&lt;=DC$165,IF($M19:$M33&gt;=DC$165,1)),0))*$B19/12,0)</f>
        <v>0</v>
      </c>
      <c r="DD184" s="94">
        <f t="array" ref="DD184">IFERROR(INDEX($N19:$N33,MATCH(1,IF($L19:$L33&lt;=DD$165,IF($M19:$M33&gt;=DD$165,1)),0))*$B19/12,0)</f>
        <v>0</v>
      </c>
      <c r="DE184" s="94">
        <f t="array" ref="DE184">IFERROR(INDEX($N19:$N33,MATCH(1,IF($L19:$L33&lt;=DE$165,IF($M19:$M33&gt;=DE$165,1)),0))*$B19/12,0)</f>
        <v>0</v>
      </c>
      <c r="DF184" s="94">
        <f t="array" ref="DF184">IFERROR(INDEX($N19:$N33,MATCH(1,IF($L19:$L33&lt;=DF$165,IF($M19:$M33&gt;=DF$165,1)),0))*$B19/12,0)</f>
        <v>0</v>
      </c>
      <c r="DG184" s="94">
        <f t="array" ref="DG184">IFERROR(INDEX($N19:$N33,MATCH(1,IF($L19:$L33&lt;=DG$165,IF($M19:$M33&gt;=DG$165,1)),0))*$B19/12,0)</f>
        <v>0</v>
      </c>
      <c r="DH184" s="94">
        <f t="array" ref="DH184">IFERROR(INDEX($N19:$N33,MATCH(1,IF($L19:$L33&lt;=DH$165,IF($M19:$M33&gt;=DH$165,1)),0))*$B19/12,0)</f>
        <v>0</v>
      </c>
      <c r="DI184" s="94">
        <f t="array" ref="DI184">IFERROR(INDEX($N19:$N33,MATCH(1,IF($L19:$L33&lt;=DI$165,IF($M19:$M33&gt;=DI$165,1)),0))*$B19/12,0)</f>
        <v>0</v>
      </c>
      <c r="DJ184" s="94">
        <f t="array" ref="DJ184">IFERROR(INDEX($N19:$N33,MATCH(1,IF($L19:$L33&lt;=DJ$165,IF($M19:$M33&gt;=DJ$165,1)),0))*$B19/12,0)</f>
        <v>0</v>
      </c>
      <c r="DK184" s="94">
        <f t="array" ref="DK184">IFERROR(INDEX($N19:$N33,MATCH(1,IF($L19:$L33&lt;=DK$165,IF($M19:$M33&gt;=DK$165,1)),0))*$B19/12,0)</f>
        <v>0</v>
      </c>
      <c r="DL184" s="94">
        <f t="array" ref="DL184">IFERROR(INDEX($N19:$N33,MATCH(1,IF($L19:$L33&lt;=DL$165,IF($M19:$M33&gt;=DL$165,1)),0))*$B19/12,0)</f>
        <v>0</v>
      </c>
      <c r="DM184" s="94">
        <f t="array" ref="DM184">IFERROR(INDEX($N19:$N33,MATCH(1,IF($L19:$L33&lt;=DM$165,IF($M19:$M33&gt;=DM$165,1)),0))*$B19/12,0)</f>
        <v>0</v>
      </c>
      <c r="DN184" s="94">
        <f t="array" ref="DN184">IFERROR(INDEX($N19:$N33,MATCH(1,IF($L19:$L33&lt;=DN$165,IF($M19:$M33&gt;=DN$165,1)),0))*$B19/12,0)</f>
        <v>0</v>
      </c>
      <c r="DO184" s="94">
        <f t="array" ref="DO184">IFERROR(INDEX($N19:$N33,MATCH(1,IF($L19:$L33&lt;=DO$165,IF($M19:$M33&gt;=DO$165,1)),0))*$B19/12,0)</f>
        <v>0</v>
      </c>
      <c r="DP184" s="94">
        <f t="array" ref="DP184">IFERROR(INDEX($N19:$N33,MATCH(1,IF($L19:$L33&lt;=DP$165,IF($M19:$M33&gt;=DP$165,1)),0))*$B19/12,0)</f>
        <v>0</v>
      </c>
      <c r="DQ184" s="94">
        <f t="array" ref="DQ184">IFERROR(INDEX($N19:$N33,MATCH(1,IF($L19:$L33&lt;=DQ$165,IF($M19:$M33&gt;=DQ$165,1)),0))*$B19/12,0)</f>
        <v>0</v>
      </c>
      <c r="DR184" s="94">
        <f t="array" ref="DR184">IFERROR(INDEX($N19:$N33,MATCH(1,IF($L19:$L33&lt;=DR$165,IF($M19:$M33&gt;=DR$165,1)),0))*$B19/12,0)</f>
        <v>0</v>
      </c>
      <c r="DS184" s="94">
        <f t="array" ref="DS184">IFERROR(INDEX($N19:$N33,MATCH(1,IF($L19:$L33&lt;=DS$165,IF($M19:$M33&gt;=DS$165,1)),0))*$B19/12,0)</f>
        <v>0</v>
      </c>
      <c r="DT184" s="94">
        <f t="array" ref="DT184">IFERROR(INDEX($N19:$N33,MATCH(1,IF($L19:$L33&lt;=DT$165,IF($M19:$M33&gt;=DT$165,1)),0))*$B19/12,0)</f>
        <v>0</v>
      </c>
      <c r="DU184" s="94">
        <f t="array" ref="DU184">IFERROR(INDEX($N19:$N33,MATCH(1,IF($L19:$L33&lt;=DU$165,IF($M19:$M33&gt;=DU$165,1)),0))*$B19/12,0)</f>
        <v>0</v>
      </c>
      <c r="DV184" s="94">
        <f t="array" ref="DV184">IFERROR(INDEX($N19:$N33,MATCH(1,IF($L19:$L33&lt;=DV$165,IF($M19:$M33&gt;=DV$165,1)),0))*$B19/12,0)</f>
        <v>0</v>
      </c>
      <c r="DW184" s="94">
        <f t="array" ref="DW184">IFERROR(INDEX($N19:$N33,MATCH(1,IF($L19:$L33&lt;=DW$165,IF($M19:$M33&gt;=DW$165,1)),0))*$B19/12,0)</f>
        <v>0</v>
      </c>
      <c r="DX184" s="94">
        <f t="array" ref="DX184">IFERROR(INDEX($N19:$N33,MATCH(1,IF($L19:$L33&lt;=DX$165,IF($M19:$M33&gt;=DX$165,1)),0))*$B19/12,0)</f>
        <v>0</v>
      </c>
      <c r="DY184" s="94">
        <f t="array" ref="DY184">IFERROR(INDEX($N19:$N33,MATCH(1,IF($L19:$L33&lt;=DY$165,IF($M19:$M33&gt;=DY$165,1)),0))*$B19/12,0)</f>
        <v>0</v>
      </c>
      <c r="DZ184" s="94">
        <f t="array" ref="DZ184">IFERROR(INDEX($N19:$N33,MATCH(1,IF($L19:$L33&lt;=DZ$165,IF($M19:$M33&gt;=DZ$165,1)),0))*$B19/12,0)</f>
        <v>0</v>
      </c>
      <c r="EA184" s="94">
        <f t="array" ref="EA184">IFERROR(INDEX($N19:$N33,MATCH(1,IF($L19:$L33&lt;=EA$165,IF($M19:$M33&gt;=EA$165,1)),0))*$B19/12,0)</f>
        <v>0</v>
      </c>
      <c r="EB184" s="94">
        <f t="array" ref="EB184">IFERROR(INDEX($N19:$N33,MATCH(1,IF($L19:$L33&lt;=EB$165,IF($M19:$M33&gt;=EB$165,1)),0))*$B19/12,0)</f>
        <v>0</v>
      </c>
      <c r="EC184" s="94">
        <f t="array" ref="EC184">IFERROR(INDEX($N19:$N33,MATCH(1,IF($L19:$L33&lt;=EC$165,IF($M19:$M33&gt;=EC$165,1)),0))*$B19/12,0)</f>
        <v>0</v>
      </c>
      <c r="ED184" s="94">
        <f t="array" ref="ED184">IFERROR(INDEX($N19:$N33,MATCH(1,IF($L19:$L33&lt;=ED$165,IF($M19:$M33&gt;=ED$165,1)),0))*$B19/12,0)</f>
        <v>0</v>
      </c>
      <c r="EE184" s="94">
        <f t="array" ref="EE184">IFERROR(INDEX($N19:$N33,MATCH(1,IF($L19:$L33&lt;=EE$165,IF($M19:$M33&gt;=EE$165,1)),0))*$B19/12,0)</f>
        <v>0</v>
      </c>
      <c r="EF184" s="94">
        <f t="array" ref="EF184">IFERROR(INDEX($N19:$N33,MATCH(1,IF($L19:$L33&lt;=EF$165,IF($M19:$M33&gt;=EF$165,1)),0))*$B19/12,0)</f>
        <v>0</v>
      </c>
      <c r="EG184" s="94">
        <f t="array" ref="EG184">IFERROR(INDEX($N19:$N33,MATCH(1,IF($L19:$L33&lt;=EG$165,IF($M19:$M33&gt;=EG$165,1)),0))*$B19/12,0)</f>
        <v>0</v>
      </c>
      <c r="EH184" s="94">
        <f t="array" ref="EH184">IFERROR(INDEX($N19:$N33,MATCH(1,IF($L19:$L33&lt;=EH$165,IF($M19:$M33&gt;=EH$165,1)),0))*$B19/12,0)</f>
        <v>0</v>
      </c>
      <c r="EI184" s="94">
        <f t="array" ref="EI184">IFERROR(INDEX($N19:$N33,MATCH(1,IF($L19:$L33&lt;=EI$165,IF($M19:$M33&gt;=EI$165,1)),0))*$B19/12,0)</f>
        <v>0</v>
      </c>
      <c r="EJ184" s="94">
        <f t="array" ref="EJ184">IFERROR(INDEX($N19:$N33,MATCH(1,IF($L19:$L33&lt;=EJ$165,IF($M19:$M33&gt;=EJ$165,1)),0))*$B19/12,0)</f>
        <v>0</v>
      </c>
      <c r="EK184" s="94">
        <f t="array" ref="EK184">IFERROR(INDEX($N19:$N33,MATCH(1,IF($L19:$L33&lt;=EK$165,IF($M19:$M33&gt;=EK$165,1)),0))*$B19/12,0)</f>
        <v>0</v>
      </c>
      <c r="EL184" s="94">
        <f t="array" ref="EL184">IFERROR(INDEX($N19:$N33,MATCH(1,IF($L19:$L33&lt;=EL$165,IF($M19:$M33&gt;=EL$165,1)),0))*$B19/12,0)</f>
        <v>0</v>
      </c>
      <c r="EM184" s="94">
        <f t="array" ref="EM184">IFERROR(INDEX($N19:$N33,MATCH(1,IF($L19:$L33&lt;=EM$165,IF($M19:$M33&gt;=EM$165,1)),0))*$B19/12,0)</f>
        <v>0</v>
      </c>
      <c r="EN184" s="94">
        <f t="array" ref="EN184">IFERROR(INDEX($N19:$N33,MATCH(1,IF($L19:$L33&lt;=EN$165,IF($M19:$M33&gt;=EN$165,1)),0))*$B19/12,0)</f>
        <v>0</v>
      </c>
      <c r="EO184" s="94">
        <f t="array" ref="EO184">IFERROR(INDEX($N19:$N33,MATCH(1,IF($L19:$L33&lt;=EO$165,IF($M19:$M33&gt;=EO$165,1)),0))*$B19/12,0)</f>
        <v>0</v>
      </c>
      <c r="EP184" s="94">
        <f t="array" ref="EP184">IFERROR(INDEX($N19:$N33,MATCH(1,IF($L19:$L33&lt;=EP$165,IF($M19:$M33&gt;=EP$165,1)),0))*$B19/12,0)</f>
        <v>0</v>
      </c>
      <c r="EQ184" s="94">
        <f t="array" ref="EQ184">IFERROR(INDEX($N19:$N33,MATCH(1,IF($L19:$L33&lt;=EQ$165,IF($M19:$M33&gt;=EQ$165,1)),0))*$B19/12,0)</f>
        <v>0</v>
      </c>
      <c r="ER184" s="94">
        <f t="array" ref="ER184">IFERROR(INDEX($N19:$N33,MATCH(1,IF($L19:$L33&lt;=ER$165,IF($M19:$M33&gt;=ER$165,1)),0))*$B19/12,0)</f>
        <v>0</v>
      </c>
      <c r="ES184" s="94">
        <f t="array" ref="ES184">IFERROR(INDEX($N19:$N33,MATCH(1,IF($L19:$L33&lt;=ES$165,IF($M19:$M33&gt;=ES$165,1)),0))*$B19/12,0)</f>
        <v>0</v>
      </c>
      <c r="ET184" s="94">
        <f t="array" ref="ET184">IFERROR(INDEX($N19:$N33,MATCH(1,IF($L19:$L33&lt;=ET$165,IF($M19:$M33&gt;=ET$165,1)),0))*$B19/12,0)</f>
        <v>0</v>
      </c>
      <c r="EU184" s="94">
        <f t="array" ref="EU184">IFERROR(INDEX($N19:$N33,MATCH(1,IF($L19:$L33&lt;=EU$165,IF($M19:$M33&gt;=EU$165,1)),0))*$B19/12,0)</f>
        <v>0</v>
      </c>
      <c r="EV184" s="94">
        <f t="array" ref="EV184">IFERROR(INDEX($N19:$N33,MATCH(1,IF($L19:$L33&lt;=EV$165,IF($M19:$M33&gt;=EV$165,1)),0))*$B19/12,0)</f>
        <v>0</v>
      </c>
      <c r="EW184" s="94">
        <f t="array" ref="EW184">IFERROR(INDEX($N19:$N33,MATCH(1,IF($L19:$L33&lt;=EW$165,IF($M19:$M33&gt;=EW$165,1)),0))*$B19/12,0)</f>
        <v>0</v>
      </c>
      <c r="EX184" s="94">
        <f t="array" ref="EX184">IFERROR(INDEX($N19:$N33,MATCH(1,IF($L19:$L33&lt;=EX$165,IF($M19:$M33&gt;=EX$165,1)),0))*$B19/12,0)</f>
        <v>0</v>
      </c>
      <c r="EY184" s="94">
        <f t="array" ref="EY184">IFERROR(INDEX($N19:$N33,MATCH(1,IF($L19:$L33&lt;=EY$165,IF($M19:$M33&gt;=EY$165,1)),0))*$B19/12,0)</f>
        <v>0</v>
      </c>
      <c r="EZ184" s="94">
        <f t="array" ref="EZ184">IFERROR(INDEX($N19:$N33,MATCH(1,IF($L19:$L33&lt;=EZ$165,IF($M19:$M33&gt;=EZ$165,1)),0))*$B19/12,0)</f>
        <v>0</v>
      </c>
      <c r="FA184" s="94">
        <f t="array" ref="FA184">IFERROR(INDEX($N19:$N33,MATCH(1,IF($L19:$L33&lt;=FA$165,IF($M19:$M33&gt;=FA$165,1)),0))*$B19/12,0)</f>
        <v>0</v>
      </c>
      <c r="FB184" s="94">
        <f t="array" ref="FB184">IFERROR(INDEX($N19:$N33,MATCH(1,IF($L19:$L33&lt;=FB$165,IF($M19:$M33&gt;=FB$165,1)),0))*$B19/12,0)</f>
        <v>0</v>
      </c>
      <c r="FC184" s="94">
        <f t="array" ref="FC184">IFERROR(INDEX($N19:$N33,MATCH(1,IF($L19:$L33&lt;=FC$165,IF($M19:$M33&gt;=FC$165,1)),0))*$B19/12,0)</f>
        <v>0</v>
      </c>
      <c r="FD184" s="94">
        <f t="array" ref="FD184">IFERROR(INDEX($N19:$N33,MATCH(1,IF($L19:$L33&lt;=FD$165,IF($M19:$M33&gt;=FD$165,1)),0))*$B19/12,0)</f>
        <v>0</v>
      </c>
      <c r="FE184" s="94">
        <f t="array" ref="FE184">IFERROR(INDEX($N19:$N33,MATCH(1,IF($L19:$L33&lt;=FE$165,IF($M19:$M33&gt;=FE$165,1)),0))*$B19/12,0)</f>
        <v>0</v>
      </c>
      <c r="FF184" s="94">
        <f t="array" ref="FF184">IFERROR(INDEX($N19:$N33,MATCH(1,IF($L19:$L33&lt;=FF$165,IF($M19:$M33&gt;=FF$165,1)),0))*$B19/12,0)</f>
        <v>0</v>
      </c>
      <c r="FG184" s="94">
        <f t="array" ref="FG184">IFERROR(INDEX($N19:$N33,MATCH(1,IF($L19:$L33&lt;=FG$165,IF($M19:$M33&gt;=FG$165,1)),0))*$B19/12,0)</f>
        <v>0</v>
      </c>
      <c r="FH184" s="94">
        <f t="array" ref="FH184">IFERROR(INDEX($N19:$N33,MATCH(1,IF($L19:$L33&lt;=FH$165,IF($M19:$M33&gt;=FH$165,1)),0))*$B19/12,0)</f>
        <v>0</v>
      </c>
      <c r="FI184" s="94">
        <f t="array" ref="FI184">IFERROR(INDEX($N19:$N33,MATCH(1,IF($L19:$L33&lt;=FI$165,IF($M19:$M33&gt;=FI$165,1)),0))*$B19/12,0)</f>
        <v>0</v>
      </c>
      <c r="FJ184" s="94">
        <f t="array" ref="FJ184">IFERROR(INDEX($N19:$N33,MATCH(1,IF($L19:$L33&lt;=FJ$165,IF($M19:$M33&gt;=FJ$165,1)),0))*$B19/12,0)</f>
        <v>0</v>
      </c>
      <c r="FK184" s="94">
        <f t="array" ref="FK184">IFERROR(INDEX($N19:$N33,MATCH(1,IF($L19:$L33&lt;=FK$165,IF($M19:$M33&gt;=FK$165,1)),0))*$B19/12,0)</f>
        <v>0</v>
      </c>
      <c r="FL184" s="94">
        <f t="array" ref="FL184">IFERROR(INDEX($N19:$N33,MATCH(1,IF($L19:$L33&lt;=FL$165,IF($M19:$M33&gt;=FL$165,1)),0))*$B19/12,0)</f>
        <v>0</v>
      </c>
      <c r="FM184" s="94">
        <f t="array" ref="FM184">IFERROR(INDEX($N19:$N33,MATCH(1,IF($L19:$L33&lt;=FM$165,IF($M19:$M33&gt;=FM$165,1)),0))*$B19/12,0)</f>
        <v>0</v>
      </c>
      <c r="FN184" s="94">
        <f t="array" ref="FN184">IFERROR(INDEX($N19:$N33,MATCH(1,IF($L19:$L33&lt;=FN$165,IF($M19:$M33&gt;=FN$165,1)),0))*$B19/12,0)</f>
        <v>0</v>
      </c>
      <c r="FO184" s="94">
        <f t="array" ref="FO184">IFERROR(INDEX($N19:$N33,MATCH(1,IF($L19:$L33&lt;=FO$165,IF($M19:$M33&gt;=FO$165,1)),0))*$B19/12,0)</f>
        <v>0</v>
      </c>
      <c r="FP184" s="94">
        <f t="array" ref="FP184">IFERROR(INDEX($N19:$N33,MATCH(1,IF($L19:$L33&lt;=FP$165,IF($M19:$M33&gt;=FP$165,1)),0))*$B19/12,0)</f>
        <v>0</v>
      </c>
      <c r="FQ184" s="94">
        <f t="array" ref="FQ184">IFERROR(INDEX($N19:$N33,MATCH(1,IF($L19:$L33&lt;=FQ$165,IF($M19:$M33&gt;=FQ$165,1)),0))*$B19/12,0)</f>
        <v>0</v>
      </c>
      <c r="FR184" s="94">
        <f t="array" ref="FR184">IFERROR(INDEX($N19:$N33,MATCH(1,IF($L19:$L33&lt;=FR$165,IF($M19:$M33&gt;=FR$165,1)),0))*$B19/12,0)</f>
        <v>0</v>
      </c>
      <c r="FS184" s="94">
        <f t="array" ref="FS184">IFERROR(INDEX($N19:$N33,MATCH(1,IF($L19:$L33&lt;=FS$165,IF($M19:$M33&gt;=FS$165,1)),0))*$B19/12,0)</f>
        <v>0</v>
      </c>
      <c r="FT184" s="94">
        <f t="array" ref="FT184">IFERROR(INDEX($N19:$N33,MATCH(1,IF($L19:$L33&lt;=FT$165,IF($M19:$M33&gt;=FT$165,1)),0))*$B19/12,0)</f>
        <v>0</v>
      </c>
      <c r="FU184" s="94">
        <f t="array" ref="FU184">IFERROR(INDEX($N19:$N33,MATCH(1,IF($L19:$L33&lt;=FU$165,IF($M19:$M33&gt;=FU$165,1)),0))*$B19/12,0)</f>
        <v>0</v>
      </c>
      <c r="FV184" s="94">
        <f t="array" ref="FV184">IFERROR(INDEX($N19:$N33,MATCH(1,IF($L19:$L33&lt;=FV$165,IF($M19:$M33&gt;=FV$165,1)),0))*$B19/12,0)</f>
        <v>0</v>
      </c>
      <c r="FW184" s="94">
        <f t="array" ref="FW184">IFERROR(INDEX($N19:$N33,MATCH(1,IF($L19:$L33&lt;=FW$165,IF($M19:$M33&gt;=FW$165,1)),0))*$B19/12,0)</f>
        <v>0</v>
      </c>
      <c r="FX184" s="94">
        <f t="array" ref="FX184">IFERROR(INDEX($N19:$N33,MATCH(1,IF($L19:$L33&lt;=FX$165,IF($M19:$M33&gt;=FX$165,1)),0))*$B19/12,0)</f>
        <v>0</v>
      </c>
      <c r="FY184" s="94">
        <f t="array" ref="FY184">IFERROR(INDEX($N19:$N33,MATCH(1,IF($L19:$L33&lt;=FY$165,IF($M19:$M33&gt;=FY$165,1)),0))*$B19/12,0)</f>
        <v>0</v>
      </c>
      <c r="FZ184" s="94">
        <f t="array" ref="FZ184">IFERROR(INDEX($N19:$N33,MATCH(1,IF($L19:$L33&lt;=FZ$165,IF($M19:$M33&gt;=FZ$165,1)),0))*$B19/12,0)</f>
        <v>0</v>
      </c>
      <c r="GA184" s="94">
        <f t="array" ref="GA184">IFERROR(INDEX($N19:$N33,MATCH(1,IF($L19:$L33&lt;=GA$165,IF($M19:$M33&gt;=GA$165,1)),0))*$B19/12,0)</f>
        <v>0</v>
      </c>
      <c r="GB184" s="94">
        <f t="array" ref="GB184">IFERROR(INDEX($N19:$N33,MATCH(1,IF($L19:$L33&lt;=GB$165,IF($M19:$M33&gt;=GB$165,1)),0))*$B19/12,0)</f>
        <v>0</v>
      </c>
      <c r="GC184" s="94">
        <f t="array" ref="GC184">IFERROR(INDEX($N19:$N33,MATCH(1,IF($L19:$L33&lt;=GC$165,IF($M19:$M33&gt;=GC$165,1)),0))*$B19/12,0)</f>
        <v>0</v>
      </c>
      <c r="GD184" s="94">
        <f t="array" ref="GD184">IFERROR(INDEX($N19:$N33,MATCH(1,IF($L19:$L33&lt;=GD$165,IF($M19:$M33&gt;=GD$165,1)),0))*$B19/12,0)</f>
        <v>0</v>
      </c>
      <c r="GE184" s="94">
        <f t="array" ref="GE184">IFERROR(INDEX($N19:$N33,MATCH(1,IF($L19:$L33&lt;=GE$165,IF($M19:$M33&gt;=GE$165,1)),0))*$B19/12,0)</f>
        <v>0</v>
      </c>
      <c r="GF184" s="94">
        <f t="array" ref="GF184">IFERROR(INDEX($N19:$N33,MATCH(1,IF($L19:$L33&lt;=GF$165,IF($M19:$M33&gt;=GF$165,1)),0))*$B19/12,0)</f>
        <v>0</v>
      </c>
      <c r="GG184" s="94">
        <f t="array" ref="GG184">IFERROR(INDEX($N19:$N33,MATCH(1,IF($L19:$L33&lt;=GG$165,IF($M19:$M33&gt;=GG$165,1)),0))*$B19/12,0)</f>
        <v>0</v>
      </c>
      <c r="GH184" s="94">
        <f t="array" ref="GH184">IFERROR(INDEX($N19:$N33,MATCH(1,IF($L19:$L33&lt;=GH$165,IF($M19:$M33&gt;=GH$165,1)),0))*$B19/12,0)</f>
        <v>0</v>
      </c>
      <c r="GI184" s="94">
        <f t="array" ref="GI184">IFERROR(INDEX($N19:$N33,MATCH(1,IF($L19:$L33&lt;=GI$165,IF($M19:$M33&gt;=GI$165,1)),0))*$B19/12,0)</f>
        <v>0</v>
      </c>
      <c r="GJ184" s="94">
        <f t="array" ref="GJ184">IFERROR(INDEX($N19:$N33,MATCH(1,IF($L19:$L33&lt;=GJ$165,IF($M19:$M33&gt;=GJ$165,1)),0))*$B19/12,0)</f>
        <v>0</v>
      </c>
      <c r="GK184" s="94">
        <f t="array" ref="GK184">IFERROR(INDEX($N19:$N33,MATCH(1,IF($L19:$L33&lt;=GK$165,IF($M19:$M33&gt;=GK$165,1)),0))*$B19/12,0)</f>
        <v>0</v>
      </c>
      <c r="GL184" s="94">
        <f t="array" ref="GL184">IFERROR(INDEX($N19:$N33,MATCH(1,IF($L19:$L33&lt;=GL$165,IF($M19:$M33&gt;=GL$165,1)),0))*$B19/12,0)</f>
        <v>0</v>
      </c>
      <c r="GM184" s="94">
        <f t="array" ref="GM184">IFERROR(INDEX($N19:$N33,MATCH(1,IF($L19:$L33&lt;=GM$165,IF($M19:$M33&gt;=GM$165,1)),0))*$B19/12,0)</f>
        <v>0</v>
      </c>
      <c r="GN184" s="94">
        <f t="array" ref="GN184">IFERROR(INDEX($N19:$N33,MATCH(1,IF($L19:$L33&lt;=GN$165,IF($M19:$M33&gt;=GN$165,1)),0))*$B19/12,0)</f>
        <v>0</v>
      </c>
      <c r="GO184" s="94">
        <f t="array" ref="GO184">IFERROR(INDEX($N19:$N33,MATCH(1,IF($L19:$L33&lt;=GO$165,IF($M19:$M33&gt;=GO$165,1)),0))*$B19/12,0)</f>
        <v>0</v>
      </c>
      <c r="GP184" s="94">
        <f t="array" ref="GP184">IFERROR(INDEX($N19:$N33,MATCH(1,IF($L19:$L33&lt;=GP$165,IF($M19:$M33&gt;=GP$165,1)),0))*$B19/12,0)</f>
        <v>0</v>
      </c>
      <c r="GQ184" s="94">
        <f t="array" ref="GQ184">IFERROR(INDEX($N19:$N33,MATCH(1,IF($L19:$L33&lt;=GQ$165,IF($M19:$M33&gt;=GQ$165,1)),0))*$B19/12,0)</f>
        <v>0</v>
      </c>
      <c r="GR184" s="94">
        <f t="array" ref="GR184">IFERROR(INDEX($N19:$N33,MATCH(1,IF($L19:$L33&lt;=GR$165,IF($M19:$M33&gt;=GR$165,1)),0))*$B19/12,0)</f>
        <v>0</v>
      </c>
      <c r="GS184" s="94">
        <f t="array" ref="GS184">IFERROR(INDEX($N19:$N33,MATCH(1,IF($L19:$L33&lt;=GS$165,IF($M19:$M33&gt;=GS$165,1)),0))*$B19/12,0)</f>
        <v>0</v>
      </c>
      <c r="GT184" s="94">
        <f t="array" ref="GT184">IFERROR(INDEX($N19:$N33,MATCH(1,IF($L19:$L33&lt;=GT$165,IF($M19:$M33&gt;=GT$165,1)),0))*$B19/12,0)</f>
        <v>0</v>
      </c>
      <c r="GU184" s="94">
        <f t="array" ref="GU184">IFERROR(INDEX($N19:$N33,MATCH(1,IF($L19:$L33&lt;=GU$165,IF($M19:$M33&gt;=GU$165,1)),0))*$B19/12,0)</f>
        <v>0</v>
      </c>
      <c r="GV184" s="94">
        <f t="array" ref="GV184">IFERROR(INDEX($N19:$N33,MATCH(1,IF($L19:$L33&lt;=GV$165,IF($M19:$M33&gt;=GV$165,1)),0))*$B19/12,0)</f>
        <v>0</v>
      </c>
      <c r="GW184" s="94">
        <f t="array" ref="GW184">IFERROR(INDEX($N19:$N33,MATCH(1,IF($L19:$L33&lt;=GW$165,IF($M19:$M33&gt;=GW$165,1)),0))*$B19/12,0)</f>
        <v>0</v>
      </c>
      <c r="GX184" s="94">
        <f t="array" ref="GX184">IFERROR(INDEX($N19:$N33,MATCH(1,IF($L19:$L33&lt;=GX$165,IF($M19:$M33&gt;=GX$165,1)),0))*$B19/12,0)</f>
        <v>0</v>
      </c>
      <c r="GY184" s="94">
        <f t="array" ref="GY184">IFERROR(INDEX($N19:$N33,MATCH(1,IF($L19:$L33&lt;=GY$165,IF($M19:$M33&gt;=GY$165,1)),0))*$B19/12,0)</f>
        <v>0</v>
      </c>
      <c r="GZ184" s="94">
        <f t="array" ref="GZ184">IFERROR(INDEX($N19:$N33,MATCH(1,IF($L19:$L33&lt;=GZ$165,IF($M19:$M33&gt;=GZ$165,1)),0))*$B19/12,0)</f>
        <v>0</v>
      </c>
      <c r="HA184" s="94">
        <f t="array" ref="HA184">IFERROR(INDEX($N19:$N33,MATCH(1,IF($L19:$L33&lt;=HA$165,IF($M19:$M33&gt;=HA$165,1)),0))*$B19/12,0)</f>
        <v>0</v>
      </c>
      <c r="HB184" s="94">
        <f t="array" ref="HB184">IFERROR(INDEX($N19:$N33,MATCH(1,IF($L19:$L33&lt;=HB$165,IF($M19:$M33&gt;=HB$165,1)),0))*$B19/12,0)</f>
        <v>0</v>
      </c>
      <c r="HC184" s="94">
        <f t="array" ref="HC184">IFERROR(INDEX($N19:$N33,MATCH(1,IF($L19:$L33&lt;=HC$165,IF($M19:$M33&gt;=HC$165,1)),0))*$B19/12,0)</f>
        <v>0</v>
      </c>
      <c r="HD184" s="94">
        <f t="array" ref="HD184">IFERROR(INDEX($N19:$N33,MATCH(1,IF($L19:$L33&lt;=HD$165,IF($M19:$M33&gt;=HD$165,1)),0))*$B19/12,0)</f>
        <v>0</v>
      </c>
      <c r="HE184" s="94">
        <f t="array" ref="HE184">IFERROR(INDEX($N19:$N33,MATCH(1,IF($L19:$L33&lt;=HE$165,IF($M19:$M33&gt;=HE$165,1)),0))*$B19/12,0)</f>
        <v>0</v>
      </c>
      <c r="HF184" s="94">
        <f t="array" ref="HF184">IFERROR(INDEX($N19:$N33,MATCH(1,IF($L19:$L33&lt;=HF$165,IF($M19:$M33&gt;=HF$165,1)),0))*$B19/12,0)</f>
        <v>0</v>
      </c>
      <c r="HG184" s="94">
        <f t="array" ref="HG184">IFERROR(INDEX($N19:$N33,MATCH(1,IF($L19:$L33&lt;=HG$165,IF($M19:$M33&gt;=HG$165,1)),0))*$B19/12,0)</f>
        <v>0</v>
      </c>
      <c r="HH184" s="94">
        <f t="array" ref="HH184">IFERROR(INDEX($N19:$N33,MATCH(1,IF($L19:$L33&lt;=HH$165,IF($M19:$M33&gt;=HH$165,1)),0))*$B19/12,0)</f>
        <v>0</v>
      </c>
      <c r="HI184" s="94">
        <f t="array" ref="HI184">IFERROR(INDEX($N19:$N33,MATCH(1,IF($L19:$L33&lt;=HI$165,IF($M19:$M33&gt;=HI$165,1)),0))*$B19/12,0)</f>
        <v>0</v>
      </c>
      <c r="HJ184" s="94">
        <f t="array" ref="HJ184">IFERROR(INDEX($N19:$N33,MATCH(1,IF($L19:$L33&lt;=HJ$165,IF($M19:$M33&gt;=HJ$165,1)),0))*$B19/12,0)</f>
        <v>0</v>
      </c>
      <c r="HK184" s="94">
        <f t="array" ref="HK184">IFERROR(INDEX($N19:$N33,MATCH(1,IF($L19:$L33&lt;=HK$165,IF($M19:$M33&gt;=HK$165,1)),0))*$B19/12,0)</f>
        <v>0</v>
      </c>
      <c r="HL184" s="94">
        <f t="array" ref="HL184">IFERROR(INDEX($N19:$N33,MATCH(1,IF($L19:$L33&lt;=HL$165,IF($M19:$M33&gt;=HL$165,1)),0))*$B19/12,0)</f>
        <v>0</v>
      </c>
      <c r="HM184" s="94">
        <f t="array" ref="HM184">IFERROR(INDEX($N19:$N33,MATCH(1,IF($L19:$L33&lt;=HM$165,IF($M19:$M33&gt;=HM$165,1)),0))*$B19/12,0)</f>
        <v>0</v>
      </c>
      <c r="HN184" s="94">
        <f t="array" ref="HN184">IFERROR(INDEX($N19:$N33,MATCH(1,IF($L19:$L33&lt;=HN$165,IF($M19:$M33&gt;=HN$165,1)),0))*$B19/12,0)</f>
        <v>0</v>
      </c>
      <c r="HO184" s="94">
        <f t="array" ref="HO184">IFERROR(INDEX($N19:$N33,MATCH(1,IF($L19:$L33&lt;=HO$165,IF($M19:$M33&gt;=HO$165,1)),0))*$B19/12,0)</f>
        <v>0</v>
      </c>
      <c r="HP184" s="94">
        <f t="array" ref="HP184">IFERROR(INDEX($N19:$N33,MATCH(1,IF($L19:$L33&lt;=HP$165,IF($M19:$M33&gt;=HP$165,1)),0))*$B19/12,0)</f>
        <v>0</v>
      </c>
      <c r="HQ184" s="94">
        <f t="array" ref="HQ184">IFERROR(INDEX($N19:$N33,MATCH(1,IF($L19:$L33&lt;=HQ$165,IF($M19:$M33&gt;=HQ$165,1)),0))*$B19/12,0)</f>
        <v>0</v>
      </c>
      <c r="HR184" s="94">
        <f t="array" ref="HR184">IFERROR(INDEX($N19:$N33,MATCH(1,IF($L19:$L33&lt;=HR$165,IF($M19:$M33&gt;=HR$165,1)),0))*$B19/12,0)</f>
        <v>0</v>
      </c>
      <c r="HS184" s="94">
        <f t="array" ref="HS184">IFERROR(INDEX($N19:$N33,MATCH(1,IF($L19:$L33&lt;=HS$165,IF($M19:$M33&gt;=HS$165,1)),0))*$B19/12,0)</f>
        <v>0</v>
      </c>
      <c r="HT184" s="94">
        <f t="array" ref="HT184">IFERROR(INDEX($N19:$N33,MATCH(1,IF($L19:$L33&lt;=HT$165,IF($M19:$M33&gt;=HT$165,1)),0))*$B19/12,0)</f>
        <v>0</v>
      </c>
      <c r="HU184" s="94">
        <f t="array" ref="HU184">IFERROR(INDEX($N19:$N33,MATCH(1,IF($L19:$L33&lt;=HU$165,IF($M19:$M33&gt;=HU$165,1)),0))*$B19/12,0)</f>
        <v>0</v>
      </c>
      <c r="HV184" s="94">
        <f t="array" ref="HV184">IFERROR(INDEX($N19:$N33,MATCH(1,IF($L19:$L33&lt;=HV$165,IF($M19:$M33&gt;=HV$165,1)),0))*$B19/12,0)</f>
        <v>0</v>
      </c>
      <c r="HW184" s="94">
        <f t="array" ref="HW184">IFERROR(INDEX($N19:$N33,MATCH(1,IF($L19:$L33&lt;=HW$165,IF($M19:$M33&gt;=HW$165,1)),0))*$B19/12,0)</f>
        <v>0</v>
      </c>
      <c r="HX184" s="94">
        <f t="array" ref="HX184">IFERROR(INDEX($N19:$N33,MATCH(1,IF($L19:$L33&lt;=HX$165,IF($M19:$M33&gt;=HX$165,1)),0))*$B19/12,0)</f>
        <v>0</v>
      </c>
      <c r="HY184" s="94">
        <f t="array" ref="HY184">IFERROR(INDEX($N19:$N33,MATCH(1,IF($L19:$L33&lt;=HY$165,IF($M19:$M33&gt;=HY$165,1)),0))*$B19/12,0)</f>
        <v>0</v>
      </c>
      <c r="HZ184" s="94">
        <f t="array" ref="HZ184">IFERROR(INDEX($N19:$N33,MATCH(1,IF($L19:$L33&lt;=HZ$165,IF($M19:$M33&gt;=HZ$165,1)),0))*$B19/12,0)</f>
        <v>0</v>
      </c>
      <c r="IA184" s="94">
        <f t="array" ref="IA184">IFERROR(INDEX($N19:$N33,MATCH(1,IF($L19:$L33&lt;=IA$165,IF($M19:$M33&gt;=IA$165,1)),0))*$B19/12,0)</f>
        <v>0</v>
      </c>
      <c r="IB184" s="94">
        <f t="array" ref="IB184">IFERROR(INDEX($N19:$N33,MATCH(1,IF($L19:$L33&lt;=IB$165,IF($M19:$M33&gt;=IB$165,1)),0))*$B19/12,0)</f>
        <v>0</v>
      </c>
      <c r="IC184" s="94">
        <f t="array" ref="IC184">IFERROR(INDEX($N19:$N33,MATCH(1,IF($L19:$L33&lt;=IC$165,IF($M19:$M33&gt;=IC$165,1)),0))*$B19/12,0)</f>
        <v>0</v>
      </c>
      <c r="ID184" s="94">
        <f t="array" ref="ID184">IFERROR(INDEX($N19:$N33,MATCH(1,IF($L19:$L33&lt;=ID$165,IF($M19:$M33&gt;=ID$165,1)),0))*$B19/12,0)</f>
        <v>0</v>
      </c>
      <c r="IE184" s="94">
        <f t="array" ref="IE184">IFERROR(INDEX($N19:$N33,MATCH(1,IF($L19:$L33&lt;=IE$165,IF($M19:$M33&gt;=IE$165,1)),0))*$B19/12,0)</f>
        <v>0</v>
      </c>
      <c r="IF184" s="94">
        <f t="array" ref="IF184">IFERROR(INDEX($N19:$N33,MATCH(1,IF($L19:$L33&lt;=IF$165,IF($M19:$M33&gt;=IF$165,1)),0))*$B19/12,0)</f>
        <v>0</v>
      </c>
      <c r="IG184" s="94">
        <f t="array" ref="IG184">IFERROR(INDEX($N19:$N33,MATCH(1,IF($L19:$L33&lt;=IG$165,IF($M19:$M33&gt;=IG$165,1)),0))*$B19/12,0)</f>
        <v>0</v>
      </c>
      <c r="IH184" s="94">
        <f t="array" ref="IH184">IFERROR(INDEX($N19:$N33,MATCH(1,IF($L19:$L33&lt;=IH$165,IF($M19:$M33&gt;=IH$165,1)),0))*$B19/12,0)</f>
        <v>0</v>
      </c>
      <c r="II184" s="94">
        <f t="array" ref="II184">IFERROR(INDEX($N19:$N33,MATCH(1,IF($L19:$L33&lt;=II$165,IF($M19:$M33&gt;=II$165,1)),0))*$B19/12,0)</f>
        <v>0</v>
      </c>
      <c r="IJ184" s="94">
        <f t="array" ref="IJ184">IFERROR(INDEX($N19:$N33,MATCH(1,IF($L19:$L33&lt;=IJ$165,IF($M19:$M33&gt;=IJ$165,1)),0))*$B19/12,0)</f>
        <v>0</v>
      </c>
      <c r="IK184" s="94">
        <f t="array" ref="IK184">IFERROR(INDEX($N19:$N33,MATCH(1,IF($L19:$L33&lt;=IK$165,IF($M19:$M33&gt;=IK$165,1)),0))*$B19/12,0)</f>
        <v>0</v>
      </c>
      <c r="IL184" s="94">
        <f t="array" ref="IL184">IFERROR(INDEX($N19:$N33,MATCH(1,IF($L19:$L33&lt;=IL$165,IF($M19:$M33&gt;=IL$165,1)),0))*$B19/12,0)</f>
        <v>0</v>
      </c>
      <c r="IM184" s="94">
        <f t="array" ref="IM184">IFERROR(INDEX($N19:$N33,MATCH(1,IF($L19:$L33&lt;=IM$165,IF($M19:$M33&gt;=IM$165,1)),0))*$B19/12,0)</f>
        <v>0</v>
      </c>
      <c r="IN184" s="94">
        <f t="array" ref="IN184">IFERROR(INDEX($N19:$N33,MATCH(1,IF($L19:$L33&lt;=IN$165,IF($M19:$M33&gt;=IN$165,1)),0))*$B19/12,0)</f>
        <v>0</v>
      </c>
      <c r="IO184" s="94">
        <f t="array" ref="IO184">IFERROR(INDEX($N19:$N33,MATCH(1,IF($L19:$L33&lt;=IO$165,IF($M19:$M33&gt;=IO$165,1)),0))*$B19/12,0)</f>
        <v>0</v>
      </c>
      <c r="IP184" s="94">
        <f t="array" ref="IP184">IFERROR(INDEX($N19:$N33,MATCH(1,IF($L19:$L33&lt;=IP$165,IF($M19:$M33&gt;=IP$165,1)),0))*$B19/12,0)</f>
        <v>0</v>
      </c>
      <c r="IQ184" s="94">
        <f t="array" ref="IQ184">IFERROR(INDEX($N19:$N33,MATCH(1,IF($L19:$L33&lt;=IQ$165,IF($M19:$M33&gt;=IQ$165,1)),0))*$B19/12,0)</f>
        <v>0</v>
      </c>
      <c r="IR184" s="94">
        <f t="array" ref="IR184">IFERROR(INDEX($N19:$N33,MATCH(1,IF($L19:$L33&lt;=IR$165,IF($M19:$M33&gt;=IR$165,1)),0))*$B19/12,0)</f>
        <v>0</v>
      </c>
      <c r="IS184" s="94">
        <f t="array" ref="IS184">IFERROR(INDEX($N19:$N33,MATCH(1,IF($L19:$L33&lt;=IS$165,IF($M19:$M33&gt;=IS$165,1)),0))*$B19/12,0)</f>
        <v>0</v>
      </c>
      <c r="IT184" s="94">
        <f t="array" ref="IT184">IFERROR(INDEX($N19:$N33,MATCH(1,IF($L19:$L33&lt;=IT$165,IF($M19:$M33&gt;=IT$165,1)),0))*$B19/12,0)</f>
        <v>0</v>
      </c>
      <c r="IU184" s="94">
        <f t="array" ref="IU184">IFERROR(INDEX($N19:$N33,MATCH(1,IF($L19:$L33&lt;=IU$165,IF($M19:$M33&gt;=IU$165,1)),0))*$B19/12,0)</f>
        <v>0</v>
      </c>
      <c r="IV184" s="94">
        <f t="array" ref="IV184">IFERROR(INDEX($N19:$N33,MATCH(1,IF($L19:$L33&lt;=IV$165,IF($M19:$M33&gt;=IV$165,1)),0))*$B19/12,0)</f>
        <v>0</v>
      </c>
      <c r="IW184" s="94">
        <f t="array" ref="IW184">IFERROR(INDEX($N19:$N33,MATCH(1,IF($L19:$L33&lt;=IW$165,IF($M19:$M33&gt;=IW$165,1)),0))*$B19/12,0)</f>
        <v>0</v>
      </c>
      <c r="IX184" s="94">
        <f t="array" ref="IX184">IFERROR(INDEX($N19:$N33,MATCH(1,IF($L19:$L33&lt;=IX$165,IF($M19:$M33&gt;=IX$165,1)),0))*$B19/12,0)</f>
        <v>0</v>
      </c>
      <c r="IY184" s="94">
        <f t="array" ref="IY184">IFERROR(INDEX($N19:$N33,MATCH(1,IF($L19:$L33&lt;=IY$165,IF($M19:$M33&gt;=IY$165,1)),0))*$B19/12,0)</f>
        <v>0</v>
      </c>
      <c r="IZ184" s="94">
        <f t="array" ref="IZ184">IFERROR(INDEX($N19:$N33,MATCH(1,IF($L19:$L33&lt;=IZ$165,IF($M19:$M33&gt;=IZ$165,1)),0))*$B19/12,0)</f>
        <v>0</v>
      </c>
      <c r="JA184" s="94">
        <f t="array" ref="JA184">IFERROR(INDEX($N19:$N33,MATCH(1,IF($L19:$L33&lt;=JA$165,IF($M19:$M33&gt;=JA$165,1)),0))*$B19/12,0)</f>
        <v>0</v>
      </c>
      <c r="JB184" s="94">
        <f t="array" ref="JB184">IFERROR(INDEX($N19:$N33,MATCH(1,IF($L19:$L33&lt;=JB$165,IF($M19:$M33&gt;=JB$165,1)),0))*$B19/12,0)</f>
        <v>0</v>
      </c>
      <c r="JC184" s="94">
        <f t="array" ref="JC184">IFERROR(INDEX($N19:$N33,MATCH(1,IF($L19:$L33&lt;=JC$165,IF($M19:$M33&gt;=JC$165,1)),0))*$B19/12,0)</f>
        <v>0</v>
      </c>
      <c r="JD184" s="94">
        <f t="array" ref="JD184">IFERROR(INDEX($N19:$N33,MATCH(1,IF($L19:$L33&lt;=JD$165,IF($M19:$M33&gt;=JD$165,1)),0))*$B19/12,0)</f>
        <v>0</v>
      </c>
      <c r="JE184" s="94">
        <f t="array" ref="JE184">IFERROR(INDEX($N19:$N33,MATCH(1,IF($L19:$L33&lt;=JE$165,IF($M19:$M33&gt;=JE$165,1)),0))*$B19/12,0)</f>
        <v>0</v>
      </c>
      <c r="JF184" s="94">
        <f t="array" ref="JF184">IFERROR(INDEX($N19:$N33,MATCH(1,IF($L19:$L33&lt;=JF$165,IF($M19:$M33&gt;=JF$165,1)),0))*$B19/12,0)</f>
        <v>0</v>
      </c>
      <c r="JG184" s="94">
        <f t="array" ref="JG184">IFERROR(INDEX($N19:$N33,MATCH(1,IF($L19:$L33&lt;=JG$165,IF($M19:$M33&gt;=JG$165,1)),0))*$B19/12,0)</f>
        <v>0</v>
      </c>
      <c r="JH184" s="94">
        <f t="array" ref="JH184">IFERROR(INDEX($N19:$N33,MATCH(1,IF($L19:$L33&lt;=JH$165,IF($M19:$M33&gt;=JH$165,1)),0))*$B19/12,0)</f>
        <v>0</v>
      </c>
      <c r="JI184" s="94">
        <f t="array" ref="JI184">IFERROR(INDEX($N19:$N33,MATCH(1,IF($L19:$L33&lt;=JI$165,IF($M19:$M33&gt;=JI$165,1)),0))*$B19/12,0)</f>
        <v>0</v>
      </c>
      <c r="JJ184" s="94">
        <f t="array" ref="JJ184">IFERROR(INDEX($N19:$N33,MATCH(1,IF($L19:$L33&lt;=JJ$165,IF($M19:$M33&gt;=JJ$165,1)),0))*$B19/12,0)</f>
        <v>0</v>
      </c>
      <c r="JK184" s="94">
        <f t="array" ref="JK184">IFERROR(INDEX($N19:$N33,MATCH(1,IF($L19:$L33&lt;=JK$165,IF($M19:$M33&gt;=JK$165,1)),0))*$B19/12,0)</f>
        <v>0</v>
      </c>
      <c r="JL184" s="94">
        <f t="array" ref="JL184">IFERROR(INDEX($N19:$N33,MATCH(1,IF($L19:$L33&lt;=JL$165,IF($M19:$M33&gt;=JL$165,1)),0))*$B19/12,0)</f>
        <v>0</v>
      </c>
      <c r="JM184" s="94">
        <f t="array" ref="JM184">IFERROR(INDEX($N19:$N33,MATCH(1,IF($L19:$L33&lt;=JM$165,IF($M19:$M33&gt;=JM$165,1)),0))*$B19/12,0)</f>
        <v>0</v>
      </c>
      <c r="JN184" s="94">
        <f t="array" ref="JN184">IFERROR(INDEX($N19:$N33,MATCH(1,IF($L19:$L33&lt;=JN$165,IF($M19:$M33&gt;=JN$165,1)),0))*$B19/12,0)</f>
        <v>0</v>
      </c>
      <c r="JO184" s="94">
        <f t="array" ref="JO184">IFERROR(INDEX($N19:$N33,MATCH(1,IF($L19:$L33&lt;=JO$165,IF($M19:$M33&gt;=JO$165,1)),0))*$B19/12,0)</f>
        <v>0</v>
      </c>
      <c r="JP184" s="94">
        <f t="array" ref="JP184">IFERROR(INDEX($N19:$N33,MATCH(1,IF($L19:$L33&lt;=JP$165,IF($M19:$M33&gt;=JP$165,1)),0))*$B19/12,0)</f>
        <v>0</v>
      </c>
      <c r="JQ184" s="94">
        <f t="array" ref="JQ184">IFERROR(INDEX($N19:$N33,MATCH(1,IF($L19:$L33&lt;=JQ$165,IF($M19:$M33&gt;=JQ$165,1)),0))*$B19/12,0)</f>
        <v>0</v>
      </c>
      <c r="JR184" s="94">
        <f t="array" ref="JR184">IFERROR(INDEX($N19:$N33,MATCH(1,IF($L19:$L33&lt;=JR$165,IF($M19:$M33&gt;=JR$165,1)),0))*$B19/12,0)</f>
        <v>0</v>
      </c>
      <c r="JS184" s="94">
        <f t="array" ref="JS184">IFERROR(INDEX($N19:$N33,MATCH(1,IF($L19:$L33&lt;=JS$165,IF($M19:$M33&gt;=JS$165,1)),0))*$B19/12,0)</f>
        <v>0</v>
      </c>
      <c r="JT184" s="94">
        <f t="array" ref="JT184">IFERROR(INDEX($N19:$N33,MATCH(1,IF($L19:$L33&lt;=JT$165,IF($M19:$M33&gt;=JT$165,1)),0))*$B19/12,0)</f>
        <v>0</v>
      </c>
      <c r="JU184" s="94">
        <f t="array" ref="JU184">IFERROR(INDEX($N19:$N33,MATCH(1,IF($L19:$L33&lt;=JU$165,IF($M19:$M33&gt;=JU$165,1)),0))*$B19/12,0)</f>
        <v>0</v>
      </c>
      <c r="JV184" s="94">
        <f t="array" ref="JV184">IFERROR(INDEX($N19:$N33,MATCH(1,IF($L19:$L33&lt;=JV$165,IF($M19:$M33&gt;=JV$165,1)),0))*$B19/12,0)</f>
        <v>0</v>
      </c>
      <c r="JW184" s="94">
        <f t="array" ref="JW184">IFERROR(INDEX($N19:$N33,MATCH(1,IF($L19:$L33&lt;=JW$165,IF($M19:$M33&gt;=JW$165,1)),0))*$B19/12,0)</f>
        <v>0</v>
      </c>
      <c r="JX184" s="94">
        <f t="array" ref="JX184">IFERROR(INDEX($N19:$N33,MATCH(1,IF($L19:$L33&lt;=JX$165,IF($M19:$M33&gt;=JX$165,1)),0))*$B19/12,0)</f>
        <v>0</v>
      </c>
      <c r="JY184" s="94">
        <f t="array" ref="JY184">IFERROR(INDEX($N19:$N33,MATCH(1,IF($L19:$L33&lt;=JY$165,IF($M19:$M33&gt;=JY$165,1)),0))*$B19/12,0)</f>
        <v>0</v>
      </c>
      <c r="JZ184" s="94">
        <f t="array" ref="JZ184">IFERROR(INDEX($N19:$N33,MATCH(1,IF($L19:$L33&lt;=JZ$165,IF($M19:$M33&gt;=JZ$165,1)),0))*$B19/12,0)</f>
        <v>0</v>
      </c>
      <c r="KA184" s="94">
        <f t="array" ref="KA184">IFERROR(INDEX($N19:$N33,MATCH(1,IF($L19:$L33&lt;=KA$165,IF($M19:$M33&gt;=KA$165,1)),0))*$B19/12,0)</f>
        <v>0</v>
      </c>
      <c r="KB184" s="94">
        <f t="array" ref="KB184">IFERROR(INDEX($N19:$N33,MATCH(1,IF($L19:$L33&lt;=KB$165,IF($M19:$M33&gt;=KB$165,1)),0))*$B19/12,0)</f>
        <v>0</v>
      </c>
      <c r="KC184" s="94">
        <f t="array" ref="KC184">IFERROR(INDEX($N19:$N33,MATCH(1,IF($L19:$L33&lt;=KC$165,IF($M19:$M33&gt;=KC$165,1)),0))*$B19/12,0)</f>
        <v>0</v>
      </c>
      <c r="KD184" s="94">
        <f t="array" ref="KD184">IFERROR(INDEX($N19:$N33,MATCH(1,IF($L19:$L33&lt;=KD$165,IF($M19:$M33&gt;=KD$165,1)),0))*$B19/12,0)</f>
        <v>0</v>
      </c>
      <c r="KE184" s="94">
        <f t="array" ref="KE184">IFERROR(INDEX($N19:$N33,MATCH(1,IF($L19:$L33&lt;=KE$165,IF($M19:$M33&gt;=KE$165,1)),0))*$B19/12,0)</f>
        <v>0</v>
      </c>
      <c r="KF184" s="94">
        <f t="array" ref="KF184">IFERROR(INDEX($N19:$N33,MATCH(1,IF($L19:$L33&lt;=KF$165,IF($M19:$M33&gt;=KF$165,1)),0))*$B19/12,0)</f>
        <v>0</v>
      </c>
      <c r="KG184" s="94">
        <f t="array" ref="KG184">IFERROR(INDEX($N19:$N33,MATCH(1,IF($L19:$L33&lt;=KG$165,IF($M19:$M33&gt;=KG$165,1)),0))*$B19/12,0)</f>
        <v>0</v>
      </c>
      <c r="KH184" s="94">
        <f t="array" ref="KH184">IFERROR(INDEX($N19:$N33,MATCH(1,IF($L19:$L33&lt;=KH$165,IF($M19:$M33&gt;=KH$165,1)),0))*$B19/12,0)</f>
        <v>0</v>
      </c>
      <c r="KI184" s="94">
        <f t="array" ref="KI184">IFERROR(INDEX($N19:$N33,MATCH(1,IF($L19:$L33&lt;=KI$165,IF($M19:$M33&gt;=KI$165,1)),0))*$B19/12,0)</f>
        <v>0</v>
      </c>
      <c r="KJ184" s="94">
        <f t="array" ref="KJ184">IFERROR(INDEX($N19:$N33,MATCH(1,IF($L19:$L33&lt;=KJ$165,IF($M19:$M33&gt;=KJ$165,1)),0))*$B19/12,0)</f>
        <v>0</v>
      </c>
      <c r="KK184" s="94">
        <f t="array" ref="KK184">IFERROR(INDEX($N19:$N33,MATCH(1,IF($L19:$L33&lt;=KK$165,IF($M19:$M33&gt;=KK$165,1)),0))*$B19/12,0)</f>
        <v>0</v>
      </c>
      <c r="KL184" s="94">
        <f t="array" ref="KL184">IFERROR(INDEX($N19:$N33,MATCH(1,IF($L19:$L33&lt;=KL$165,IF($M19:$M33&gt;=KL$165,1)),0))*$B19/12,0)</f>
        <v>0</v>
      </c>
      <c r="KM184" s="94">
        <f t="array" ref="KM184">IFERROR(INDEX($N19:$N33,MATCH(1,IF($L19:$L33&lt;=KM$165,IF($M19:$M33&gt;=KM$165,1)),0))*$B19/12,0)</f>
        <v>0</v>
      </c>
      <c r="KN184" s="94">
        <f t="array" ref="KN184">IFERROR(INDEX($N19:$N33,MATCH(1,IF($L19:$L33&lt;=KN$165,IF($M19:$M33&gt;=KN$165,1)),0))*$B19/12,0)</f>
        <v>0</v>
      </c>
      <c r="KO184" s="94">
        <f t="array" ref="KO184">IFERROR(INDEX($N19:$N33,MATCH(1,IF($L19:$L33&lt;=KO$165,IF($M19:$M33&gt;=KO$165,1)),0))*$B19/12,0)</f>
        <v>0</v>
      </c>
      <c r="KP184" s="94">
        <f t="array" ref="KP184">IFERROR(INDEX($N19:$N33,MATCH(1,IF($L19:$L33&lt;=KP$165,IF($M19:$M33&gt;=KP$165,1)),0))*$B19/12,0)</f>
        <v>0</v>
      </c>
      <c r="KQ184" s="94">
        <f t="array" ref="KQ184">IFERROR(INDEX($N19:$N33,MATCH(1,IF($L19:$L33&lt;=KQ$165,IF($M19:$M33&gt;=KQ$165,1)),0))*$B19/12,0)</f>
        <v>0</v>
      </c>
      <c r="KR184" s="94">
        <f t="array" ref="KR184">IFERROR(INDEX($N19:$N33,MATCH(1,IF($L19:$L33&lt;=KR$165,IF($M19:$M33&gt;=KR$165,1)),0))*$B19/12,0)</f>
        <v>0</v>
      </c>
      <c r="KS184" s="94">
        <f t="array" ref="KS184">IFERROR(INDEX($N19:$N33,MATCH(1,IF($L19:$L33&lt;=KS$165,IF($M19:$M33&gt;=KS$165,1)),0))*$B19/12,0)</f>
        <v>0</v>
      </c>
      <c r="KT184" s="94">
        <f t="array" ref="KT184">IFERROR(INDEX($N19:$N33,MATCH(1,IF($L19:$L33&lt;=KT$165,IF($M19:$M33&gt;=KT$165,1)),0))*$B19/12,0)</f>
        <v>0</v>
      </c>
      <c r="KU184" s="94">
        <f t="array" ref="KU184">IFERROR(INDEX($N19:$N33,MATCH(1,IF($L19:$L33&lt;=KU$165,IF($M19:$M33&gt;=KU$165,1)),0))*$B19/12,0)</f>
        <v>0</v>
      </c>
      <c r="KV184" s="94">
        <f t="array" ref="KV184">IFERROR(INDEX($N19:$N33,MATCH(1,IF($L19:$L33&lt;=KV$165,IF($M19:$M33&gt;=KV$165,1)),0))*$B19/12,0)</f>
        <v>0</v>
      </c>
      <c r="KW184" s="94">
        <f t="array" ref="KW184">IFERROR(INDEX($N19:$N33,MATCH(1,IF($L19:$L33&lt;=KW$165,IF($M19:$M33&gt;=KW$165,1)),0))*$B19/12,0)</f>
        <v>0</v>
      </c>
      <c r="KX184" s="94">
        <f t="array" ref="KX184">IFERROR(INDEX($N19:$N33,MATCH(1,IF($L19:$L33&lt;=KX$165,IF($M19:$M33&gt;=KX$165,1)),0))*$B19/12,0)</f>
        <v>0</v>
      </c>
      <c r="KY184" s="94">
        <f t="array" ref="KY184">IFERROR(INDEX($N19:$N33,MATCH(1,IF($L19:$L33&lt;=KY$165,IF($M19:$M33&gt;=KY$165,1)),0))*$B19/12,0)</f>
        <v>0</v>
      </c>
      <c r="KZ184" s="94">
        <f t="array" ref="KZ184">IFERROR(INDEX($N19:$N33,MATCH(1,IF($L19:$L33&lt;=KZ$165,IF($M19:$M33&gt;=KZ$165,1)),0))*$B19/12,0)</f>
        <v>0</v>
      </c>
      <c r="LA184" s="94">
        <f t="array" ref="LA184">IFERROR(INDEX($N19:$N33,MATCH(1,IF($L19:$L33&lt;=LA$165,IF($M19:$M33&gt;=LA$165,1)),0))*$B19/12,0)</f>
        <v>0</v>
      </c>
      <c r="LB184" s="94">
        <f t="array" ref="LB184">IFERROR(INDEX($N19:$N33,MATCH(1,IF($L19:$L33&lt;=LB$165,IF($M19:$M33&gt;=LB$165,1)),0))*$B19/12,0)</f>
        <v>0</v>
      </c>
      <c r="LC184" s="94">
        <f t="array" ref="LC184">IFERROR(INDEX($N19:$N33,MATCH(1,IF($L19:$L33&lt;=LC$165,IF($M19:$M33&gt;=LC$165,1)),0))*$B19/12,0)</f>
        <v>0</v>
      </c>
      <c r="LD184" s="94">
        <f t="array" ref="LD184">IFERROR(INDEX($N19:$N33,MATCH(1,IF($L19:$L33&lt;=LD$165,IF($M19:$M33&gt;=LD$165,1)),0))*$B19/12,0)</f>
        <v>0</v>
      </c>
      <c r="LE184" s="94">
        <f t="array" ref="LE184">IFERROR(INDEX($N19:$N33,MATCH(1,IF($L19:$L33&lt;=LE$165,IF($M19:$M33&gt;=LE$165,1)),0))*$B19/12,0)</f>
        <v>0</v>
      </c>
      <c r="LF184" s="94">
        <f t="array" ref="LF184">IFERROR(INDEX($N19:$N33,MATCH(1,IF($L19:$L33&lt;=LF$165,IF($M19:$M33&gt;=LF$165,1)),0))*$B19/12,0)</f>
        <v>0</v>
      </c>
      <c r="LG184" s="94">
        <f t="array" ref="LG184">IFERROR(INDEX($N19:$N33,MATCH(1,IF($L19:$L33&lt;=LG$165,IF($M19:$M33&gt;=LG$165,1)),0))*$B19/12,0)</f>
        <v>0</v>
      </c>
      <c r="LH184" s="94">
        <f t="array" ref="LH184">IFERROR(INDEX($N19:$N33,MATCH(1,IF($L19:$L33&lt;=LH$165,IF($M19:$M33&gt;=LH$165,1)),0))*$B19/12,0)</f>
        <v>0</v>
      </c>
      <c r="LI184" s="94">
        <f t="array" ref="LI184">IFERROR(INDEX($N19:$N33,MATCH(1,IF($L19:$L33&lt;=LI$165,IF($M19:$M33&gt;=LI$165,1)),0))*$B19/12,0)</f>
        <v>0</v>
      </c>
      <c r="LJ184" s="94">
        <f t="array" ref="LJ184">IFERROR(INDEX($N19:$N33,MATCH(1,IF($L19:$L33&lt;=LJ$165,IF($M19:$M33&gt;=LJ$165,1)),0))*$B19/12,0)</f>
        <v>0</v>
      </c>
      <c r="LK184" s="94">
        <f t="array" ref="LK184">IFERROR(INDEX($N19:$N33,MATCH(1,IF($L19:$L33&lt;=LK$165,IF($M19:$M33&gt;=LK$165,1)),0))*$B19/12,0)</f>
        <v>0</v>
      </c>
      <c r="LL184" s="94">
        <f t="array" ref="LL184">IFERROR(INDEX($N19:$N33,MATCH(1,IF($L19:$L33&lt;=LL$165,IF($M19:$M33&gt;=LL$165,1)),0))*$B19/12,0)</f>
        <v>0</v>
      </c>
      <c r="LM184" s="94">
        <f t="array" ref="LM184">IFERROR(INDEX($N19:$N33,MATCH(1,IF($L19:$L33&lt;=LM$165,IF($M19:$M33&gt;=LM$165,1)),0))*$B19/12,0)</f>
        <v>0</v>
      </c>
      <c r="LN184" s="94">
        <f t="array" ref="LN184">IFERROR(INDEX($N19:$N33,MATCH(1,IF($L19:$L33&lt;=LN$165,IF($M19:$M33&gt;=LN$165,1)),0))*$B19/12,0)</f>
        <v>0</v>
      </c>
      <c r="LO184" s="94">
        <f t="array" ref="LO184">IFERROR(INDEX($N19:$N33,MATCH(1,IF($L19:$L33&lt;=LO$165,IF($M19:$M33&gt;=LO$165,1)),0))*$B19/12,0)</f>
        <v>0</v>
      </c>
      <c r="LP184" s="94">
        <f t="array" ref="LP184">IFERROR(INDEX($N19:$N33,MATCH(1,IF($L19:$L33&lt;=LP$165,IF($M19:$M33&gt;=LP$165,1)),0))*$B19/12,0)</f>
        <v>0</v>
      </c>
      <c r="LQ184" s="94">
        <f t="array" ref="LQ184">IFERROR(INDEX($N19:$N33,MATCH(1,IF($L19:$L33&lt;=LQ$165,IF($M19:$M33&gt;=LQ$165,1)),0))*$B19/12,0)</f>
        <v>0</v>
      </c>
      <c r="LR184" s="94">
        <f t="array" ref="LR184">IFERROR(INDEX($N19:$N33,MATCH(1,IF($L19:$L33&lt;=LR$165,IF($M19:$M33&gt;=LR$165,1)),0))*$B19/12,0)</f>
        <v>0</v>
      </c>
      <c r="LS184" s="94">
        <f t="array" ref="LS184">IFERROR(INDEX($N19:$N33,MATCH(1,IF($L19:$L33&lt;=LS$165,IF($M19:$M33&gt;=LS$165,1)),0))*$B19/12,0)</f>
        <v>0</v>
      </c>
      <c r="LT184" s="94">
        <f t="array" ref="LT184">IFERROR(INDEX($N19:$N33,MATCH(1,IF($L19:$L33&lt;=LT$165,IF($M19:$M33&gt;=LT$165,1)),0))*$B19/12,0)</f>
        <v>0</v>
      </c>
      <c r="LU184" s="94">
        <f t="array" ref="LU184">IFERROR(INDEX($N19:$N33,MATCH(1,IF($L19:$L33&lt;=LU$165,IF($M19:$M33&gt;=LU$165,1)),0))*$B19/12,0)</f>
        <v>0</v>
      </c>
      <c r="LV184" s="94">
        <f t="array" ref="LV184">IFERROR(INDEX($N19:$N33,MATCH(1,IF($L19:$L33&lt;=LV$165,IF($M19:$M33&gt;=LV$165,1)),0))*$B19/12,0)</f>
        <v>0</v>
      </c>
      <c r="LW184" s="94">
        <f t="array" ref="LW184">IFERROR(INDEX($N19:$N33,MATCH(1,IF($L19:$L33&lt;=LW$165,IF($M19:$M33&gt;=LW$165,1)),0))*$B19/12,0)</f>
        <v>0</v>
      </c>
      <c r="LX184" s="94">
        <f t="array" ref="LX184">IFERROR(INDEX($N19:$N33,MATCH(1,IF($L19:$L33&lt;=LX$165,IF($M19:$M33&gt;=LX$165,1)),0))*$B19/12,0)</f>
        <v>0</v>
      </c>
      <c r="LY184" s="94">
        <f t="array" ref="LY184">IFERROR(INDEX($N19:$N33,MATCH(1,IF($L19:$L33&lt;=LY$165,IF($M19:$M33&gt;=LY$165,1)),0))*$B19/12,0)</f>
        <v>0</v>
      </c>
      <c r="LZ184" s="94">
        <f t="array" ref="LZ184">IFERROR(INDEX($N19:$N33,MATCH(1,IF($L19:$L33&lt;=LZ$165,IF($M19:$M33&gt;=LZ$165,1)),0))*$B19/12,0)</f>
        <v>0</v>
      </c>
      <c r="MA184" s="94">
        <f t="array" ref="MA184">IFERROR(INDEX($N19:$N33,MATCH(1,IF($L19:$L33&lt;=MA$165,IF($M19:$M33&gt;=MA$165,1)),0))*$B19/12,0)</f>
        <v>0</v>
      </c>
      <c r="MB184" s="94">
        <f t="array" ref="MB184">IFERROR(INDEX($N19:$N33,MATCH(1,IF($L19:$L33&lt;=MB$165,IF($M19:$M33&gt;=MB$165,1)),0))*$B19/12,0)</f>
        <v>0</v>
      </c>
      <c r="MC184" s="94">
        <f t="array" ref="MC184">IFERROR(INDEX($N19:$N33,MATCH(1,IF($L19:$L33&lt;=MC$165,IF($M19:$M33&gt;=MC$165,1)),0))*$B19/12,0)</f>
        <v>0</v>
      </c>
      <c r="MD184" s="94">
        <f t="array" ref="MD184">IFERROR(INDEX($N19:$N33,MATCH(1,IF($L19:$L33&lt;=MD$165,IF($M19:$M33&gt;=MD$165,1)),0))*$B19/12,0)</f>
        <v>0</v>
      </c>
      <c r="ME184" s="94">
        <f t="array" ref="ME184">IFERROR(INDEX($N19:$N33,MATCH(1,IF($L19:$L33&lt;=ME$165,IF($M19:$M33&gt;=ME$165,1)),0))*$B19/12,0)</f>
        <v>0</v>
      </c>
      <c r="MF184" s="94">
        <f t="array" ref="MF184">IFERROR(INDEX($N19:$N33,MATCH(1,IF($L19:$L33&lt;=MF$165,IF($M19:$M33&gt;=MF$165,1)),0))*$B19/12,0)</f>
        <v>0</v>
      </c>
      <c r="MG184" s="94">
        <f t="array" ref="MG184">IFERROR(INDEX($N19:$N33,MATCH(1,IF($L19:$L33&lt;=MG$165,IF($M19:$M33&gt;=MG$165,1)),0))*$B19/12,0)</f>
        <v>0</v>
      </c>
      <c r="MH184" s="94">
        <f t="array" ref="MH184">IFERROR(INDEX($N19:$N33,MATCH(1,IF($L19:$L33&lt;=MH$165,IF($M19:$M33&gt;=MH$165,1)),0))*$B19/12,0)</f>
        <v>0</v>
      </c>
      <c r="MI184" s="94">
        <f t="array" ref="MI184">IFERROR(INDEX($N19:$N33,MATCH(1,IF($L19:$L33&lt;=MI$165,IF($M19:$M33&gt;=MI$165,1)),0))*$B19/12,0)</f>
        <v>0</v>
      </c>
      <c r="MJ184" s="94">
        <f t="array" ref="MJ184">IFERROR(INDEX($N19:$N33,MATCH(1,IF($L19:$L33&lt;=MJ$165,IF($M19:$M33&gt;=MJ$165,1)),0))*$B19/12,0)</f>
        <v>0</v>
      </c>
      <c r="MK184" s="94">
        <f t="array" ref="MK184">IFERROR(INDEX($N19:$N33,MATCH(1,IF($L19:$L33&lt;=MK$165,IF($M19:$M33&gt;=MK$165,1)),0))*$B19/12,0)</f>
        <v>0</v>
      </c>
      <c r="ML184" s="94">
        <f t="array" ref="ML184">IFERROR(INDEX($N19:$N33,MATCH(1,IF($L19:$L33&lt;=ML$165,IF($M19:$M33&gt;=ML$165,1)),0))*$B19/12,0)</f>
        <v>0</v>
      </c>
      <c r="MM184" s="94">
        <f t="array" ref="MM184">IFERROR(INDEX($N19:$N33,MATCH(1,IF($L19:$L33&lt;=MM$165,IF($M19:$M33&gt;=MM$165,1)),0))*$B19/12,0)</f>
        <v>0</v>
      </c>
      <c r="MN184" s="94">
        <f t="array" ref="MN184">IFERROR(INDEX($N19:$N33,MATCH(1,IF($L19:$L33&lt;=MN$165,IF($M19:$M33&gt;=MN$165,1)),0))*$B19/12,0)</f>
        <v>0</v>
      </c>
      <c r="MO184" s="94">
        <f t="array" ref="MO184">IFERROR(INDEX($N19:$N33,MATCH(1,IF($L19:$L33&lt;=MO$165,IF($M19:$M33&gt;=MO$165,1)),0))*$B19/12,0)</f>
        <v>0</v>
      </c>
      <c r="MP184" s="94">
        <f t="array" ref="MP184">IFERROR(INDEX($N19:$N33,MATCH(1,IF($L19:$L33&lt;=MP$165,IF($M19:$M33&gt;=MP$165,1)),0))*$B19/12,0)</f>
        <v>0</v>
      </c>
      <c r="MQ184" s="94">
        <f t="array" ref="MQ184">IFERROR(INDEX($N19:$N33,MATCH(1,IF($L19:$L33&lt;=MQ$165,IF($M19:$M33&gt;=MQ$165,1)),0))*$B19/12,0)</f>
        <v>0</v>
      </c>
      <c r="MR184" s="94">
        <f t="array" ref="MR184">IFERROR(INDEX($N19:$N33,MATCH(1,IF($L19:$L33&lt;=MR$165,IF($M19:$M33&gt;=MR$165,1)),0))*$B19/12,0)</f>
        <v>0</v>
      </c>
      <c r="MS184" s="94">
        <f t="array" ref="MS184">IFERROR(INDEX($N19:$N33,MATCH(1,IF($L19:$L33&lt;=MS$165,IF($M19:$M33&gt;=MS$165,1)),0))*$B19/12,0)</f>
        <v>0</v>
      </c>
      <c r="MT184" s="94">
        <f t="array" ref="MT184">IFERROR(INDEX($N19:$N33,MATCH(1,IF($L19:$L33&lt;=MT$165,IF($M19:$M33&gt;=MT$165,1)),0))*$B19/12,0)</f>
        <v>0</v>
      </c>
      <c r="MU184" s="94">
        <f t="array" ref="MU184">IFERROR(INDEX($N19:$N33,MATCH(1,IF($L19:$L33&lt;=MU$165,IF($M19:$M33&gt;=MU$165,1)),0))*$B19/12,0)</f>
        <v>0</v>
      </c>
      <c r="MV184" s="94">
        <f t="array" ref="MV184">IFERROR(INDEX($N19:$N33,MATCH(1,IF($L19:$L33&lt;=MV$165,IF($M19:$M33&gt;=MV$165,1)),0))*$B19/12,0)</f>
        <v>0</v>
      </c>
      <c r="MW184" s="94">
        <f t="array" ref="MW184">IFERROR(INDEX($N19:$N33,MATCH(1,IF($L19:$L33&lt;=MW$165,IF($M19:$M33&gt;=MW$165,1)),0))*$B19/12,0)</f>
        <v>0</v>
      </c>
      <c r="MX184" s="94">
        <f t="array" ref="MX184">IFERROR(INDEX($N19:$N33,MATCH(1,IF($L19:$L33&lt;=MX$165,IF($M19:$M33&gt;=MX$165,1)),0))*$B19/12,0)</f>
        <v>0</v>
      </c>
      <c r="MY184" s="94">
        <f t="array" ref="MY184">IFERROR(INDEX($N19:$N33,MATCH(1,IF($L19:$L33&lt;=MY$165,IF($M19:$M33&gt;=MY$165,1)),0))*$B19/12,0)</f>
        <v>0</v>
      </c>
      <c r="MZ184" s="94">
        <f t="array" ref="MZ184">IFERROR(INDEX($N19:$N33,MATCH(1,IF($L19:$L33&lt;=MZ$165,IF($M19:$M33&gt;=MZ$165,1)),0))*$B19/12,0)</f>
        <v>0</v>
      </c>
      <c r="NA184" s="94">
        <f t="array" ref="NA184">IFERROR(INDEX($N19:$N33,MATCH(1,IF($L19:$L33&lt;=NA$165,IF($M19:$M33&gt;=NA$165,1)),0))*$B19/12,0)</f>
        <v>0</v>
      </c>
      <c r="NB184" s="94">
        <f t="array" ref="NB184">IFERROR(INDEX($N19:$N33,MATCH(1,IF($L19:$L33&lt;=NB$165,IF($M19:$M33&gt;=NB$165,1)),0))*$B19/12,0)</f>
        <v>0</v>
      </c>
      <c r="NC184" s="94">
        <f t="array" ref="NC184">IFERROR(INDEX($N19:$N33,MATCH(1,IF($L19:$L33&lt;=NC$165,IF($M19:$M33&gt;=NC$165,1)),0))*$B19/12,0)</f>
        <v>0</v>
      </c>
      <c r="ND184" s="94">
        <f t="array" ref="ND184">IFERROR(INDEX($N19:$N33,MATCH(1,IF($L19:$L33&lt;=ND$165,IF($M19:$M33&gt;=ND$165,1)),0))*$B19/12,0)</f>
        <v>0</v>
      </c>
      <c r="NE184" s="94">
        <f t="array" ref="NE184">IFERROR(INDEX($N19:$N33,MATCH(1,IF($L19:$L33&lt;=NE$165,IF($M19:$M33&gt;=NE$165,1)),0))*$B19/12,0)</f>
        <v>0</v>
      </c>
      <c r="NF184" s="94">
        <f t="array" ref="NF184">IFERROR(INDEX($N19:$N33,MATCH(1,IF($L19:$L33&lt;=NF$165,IF($M19:$M33&gt;=NF$165,1)),0))*$B19/12,0)</f>
        <v>0</v>
      </c>
      <c r="NG184" s="94">
        <f t="array" ref="NG184">IFERROR(INDEX($N19:$N33,MATCH(1,IF($L19:$L33&lt;=NG$165,IF($M19:$M33&gt;=NG$165,1)),0))*$B19/12,0)</f>
        <v>0</v>
      </c>
      <c r="NH184" s="94">
        <f t="array" ref="NH184">IFERROR(INDEX($N19:$N33,MATCH(1,IF($L19:$L33&lt;=NH$165,IF($M19:$M33&gt;=NH$165,1)),0))*$B19/12,0)</f>
        <v>0</v>
      </c>
      <c r="NI184" s="94">
        <f t="array" ref="NI184">IFERROR(INDEX($N19:$N33,MATCH(1,IF($L19:$L33&lt;=NI$165,IF($M19:$M33&gt;=NI$165,1)),0))*$B19/12,0)</f>
        <v>0</v>
      </c>
      <c r="NJ184" s="94">
        <f t="array" ref="NJ184">IFERROR(INDEX($N19:$N33,MATCH(1,IF($L19:$L33&lt;=NJ$165,IF($M19:$M33&gt;=NJ$165,1)),0))*$B19/12,0)</f>
        <v>0</v>
      </c>
      <c r="NK184" s="95">
        <f t="array" ref="NK184">IFERROR(INDEX($N19:$N33,MATCH(1,IF($L19:$L33&lt;=NK$165,IF($M19:$M33&gt;=NK$165,1)),0))*$B19/12,0)</f>
        <v>0</v>
      </c>
    </row>
    <row r="185" spans="1:375" x14ac:dyDescent="0.25">
      <c r="A185" s="96">
        <f ca="1">SUMIF($D$163:$NK$163,"&lt;="&amp;Summary!$B$3,Leases!D185:NK185)</f>
        <v>136902.60691117489</v>
      </c>
      <c r="B185" s="23" t="s">
        <v>55</v>
      </c>
      <c r="C185" s="45" t="s">
        <v>22</v>
      </c>
      <c r="D185" s="94">
        <f ca="1">IF(AND(D$165&lt;=$E19,D$165&gt;=EOMONTH($D19,0)),IF($G19="NNN",Expenses!B$14*Leases!$F19,IF(Leases!$G19="FSG",0,IF(Leases!$G19="MG",SUMPRODUCT(Leases!$I19:$I23,Expenses!B$9:B$13)*Leases!$F19,MAX((Expenses!B$9-Leases!$K19/12)*Leases!$J19*Leases!$F19,0)+MAX((Expenses!B$10-Leases!$K20/12)*Leases!$J20*Leases!$F19,0)+MAX((Expenses!B$11-Leases!$K21/12)*Leases!$J21*Leases!$F19,0)+MAX((Expenses!B$12-Leases!$K22/12)*Leases!$J22*Leases!$F19,0)+MAX((Expenses!B$13-Leases!$K23/12)*Leases!$J23*Leases!$F19,0)))),0)</f>
        <v>3748.1434787038402</v>
      </c>
      <c r="E185" s="94">
        <f ca="1">IF(AND(E$165&lt;=$E19,E$165&gt;=EOMONTH($D19,0)),IF($G19="NNN",Expenses!C$14*Leases!$F19,IF(Leases!$G19="FSG",0,IF(Leases!$G19="MG",SUMPRODUCT(Leases!$I19:$I23,Expenses!C$9:C$13)*Leases!$F19,MAX((Expenses!C$9-Leases!$K19/12)*Leases!$J19*Leases!$F19,0)+MAX((Expenses!C$10-Leases!$K20/12)*Leases!$J20*Leases!$F19,0)+MAX((Expenses!C$11-Leases!$K21/12)*Leases!$J21*Leases!$F19,0)+MAX((Expenses!C$12-Leases!$K22/12)*Leases!$J22*Leases!$F19,0)+MAX((Expenses!C$13-Leases!$K23/12)*Leases!$J23*Leases!$F19,0)))),0)</f>
        <v>3750.0503883216011</v>
      </c>
      <c r="F185" s="94">
        <f ca="1">IF(AND(F$165&lt;=$E19,F$165&gt;=EOMONTH($D19,0)),IF($G19="NNN",Expenses!D$14*Leases!$F19,IF(Leases!$G19="FSG",0,IF(Leases!$G19="MG",SUMPRODUCT(Leases!$I19:$I23,Expenses!D$9:D$13)*Leases!$F19,MAX((Expenses!D$9-Leases!$K19/12)*Leases!$J19*Leases!$F19,0)+MAX((Expenses!D$10-Leases!$K20/12)*Leases!$J20*Leases!$F19,0)+MAX((Expenses!D$11-Leases!$K21/12)*Leases!$J21*Leases!$F19,0)+MAX((Expenses!D$12-Leases!$K22/12)*Leases!$J22*Leases!$F19,0)+MAX((Expenses!D$13-Leases!$K23/12)*Leases!$J23*Leases!$F19,0)))),0)</f>
        <v>3752.2893965469057</v>
      </c>
      <c r="G185" s="94">
        <f ca="1">IF(AND(G$165&lt;=$E19,G$165&gt;=EOMONTH($D19,0)),IF($G19="NNN",Expenses!E$14*Leases!$F19,IF(Leases!$G19="FSG",0,IF(Leases!$G19="MG",SUMPRODUCT(Leases!$I19:$I23,Expenses!E$9:E$13)*Leases!$F19,MAX((Expenses!E$9-Leases!$K19/12)*Leases!$J19*Leases!$F19,0)+MAX((Expenses!E$10-Leases!$K20/12)*Leases!$J20*Leases!$F19,0)+MAX((Expenses!E$11-Leases!$K21/12)*Leases!$J21*Leases!$F19,0)+MAX((Expenses!E$12-Leases!$K22/12)*Leases!$J22*Leases!$F19,0)+MAX((Expenses!E$13-Leases!$K23/12)*Leases!$J23*Leases!$F19,0)))),0)</f>
        <v>3754.2057236705155</v>
      </c>
      <c r="H185" s="94">
        <f ca="1">IF(AND(H$165&lt;=$E19,H$165&gt;=EOMONTH($D19,0)),IF($G19="NNN",Expenses!F$14*Leases!$F19,IF(Leases!$G19="FSG",0,IF(Leases!$G19="MG",SUMPRODUCT(Leases!$I19:$I23,Expenses!F$9:F$13)*Leases!$F19,MAX((Expenses!F$9-Leases!$K19/12)*Leases!$J19*Leases!$F19,0)+MAX((Expenses!F$10-Leases!$K20/12)*Leases!$J20*Leases!$F19,0)+MAX((Expenses!F$11-Leases!$K21/12)*Leases!$J21*Leases!$F19,0)+MAX((Expenses!F$12-Leases!$K22/12)*Leases!$J22*Leases!$F19,0)+MAX((Expenses!F$13-Leases!$K23/12)*Leases!$J23*Leases!$F19,0)))),0)</f>
        <v>3756.1267769737847</v>
      </c>
      <c r="I185" s="94">
        <f ca="1">IF(AND(I$165&lt;=$E19,I$165&gt;=EOMONTH($D19,0)),IF($G19="NNN",Expenses!G$14*Leases!$F19,IF(Leases!$G19="FSG",0,IF(Leases!$G19="MG",SUMPRODUCT(Leases!$I19:$I23,Expenses!G$9:G$13)*Leases!$F19,MAX((Expenses!G$9-Leases!$K19/12)*Leases!$J19*Leases!$F19,0)+MAX((Expenses!G$10-Leases!$K20/12)*Leases!$J20*Leases!$F19,0)+MAX((Expenses!G$11-Leases!$K21/12)*Leases!$J21*Leases!$F19,0)+MAX((Expenses!G$12-Leases!$K22/12)*Leases!$J22*Leases!$F19,0)+MAX((Expenses!G$13-Leases!$K23/12)*Leases!$J23*Leases!$F19,0)))),0)</f>
        <v>3758.0525681127465</v>
      </c>
      <c r="J185" s="94">
        <f ca="1">IF(AND(J$165&lt;=$E19,J$165&gt;=EOMONTH($D19,0)),IF($G19="NNN",Expenses!H$14*Leases!$F19,IF(Leases!$G19="FSG",0,IF(Leases!$G19="MG",SUMPRODUCT(Leases!$I19:$I23,Expenses!H$9:H$13)*Leases!$F19,MAX((Expenses!H$9-Leases!$K19/12)*Leases!$J19*Leases!$F19,0)+MAX((Expenses!H$10-Leases!$K20/12)*Leases!$J20*Leases!$F19,0)+MAX((Expenses!H$11-Leases!$K21/12)*Leases!$J21*Leases!$F19,0)+MAX((Expenses!H$12-Leases!$K22/12)*Leases!$J22*Leases!$F19,0)+MAX((Expenses!H$13-Leases!$K23/12)*Leases!$J23*Leases!$F19,0)))),0)</f>
        <v>3759.9831087721823</v>
      </c>
      <c r="K185" s="94">
        <f ca="1">IF(AND(K$165&lt;=$E19,K$165&gt;=EOMONTH($D19,0)),IF($G19="NNN",Expenses!I$14*Leases!$F19,IF(Leases!$G19="FSG",0,IF(Leases!$G19="MG",SUMPRODUCT(Leases!$I19:$I23,Expenses!I$9:I$13)*Leases!$F19,MAX((Expenses!I$9-Leases!$K19/12)*Leases!$J19*Leases!$F19,0)+MAX((Expenses!I$10-Leases!$K20/12)*Leases!$J20*Leases!$F19,0)+MAX((Expenses!I$11-Leases!$K21/12)*Leases!$J21*Leases!$F19,0)+MAX((Expenses!I$12-Leases!$K22/12)*Leases!$J22*Leases!$F19,0)+MAX((Expenses!I$13-Leases!$K23/12)*Leases!$J23*Leases!$F19,0)))),0)</f>
        <v>3761.9184106656908</v>
      </c>
      <c r="L185" s="94">
        <f ca="1">IF(AND(L$165&lt;=$E19,L$165&gt;=EOMONTH($D19,0)),IF($G19="NNN",Expenses!J$14*Leases!$F19,IF(Leases!$G19="FSG",0,IF(Leases!$G19="MG",SUMPRODUCT(Leases!$I19:$I23,Expenses!J$9:J$13)*Leases!$F19,MAX((Expenses!J$9-Leases!$K19/12)*Leases!$J19*Leases!$F19,0)+MAX((Expenses!J$10-Leases!$K20/12)*Leases!$J20*Leases!$F19,0)+MAX((Expenses!J$11-Leases!$K21/12)*Leases!$J21*Leases!$F19,0)+MAX((Expenses!J$12-Leases!$K22/12)*Leases!$J22*Leases!$F19,0)+MAX((Expenses!J$13-Leases!$K23/12)*Leases!$J23*Leases!$F19,0)))),0)</f>
        <v>3763.8584855357594</v>
      </c>
      <c r="M185" s="94">
        <f ca="1">IF(AND(M$165&lt;=$E19,M$165&gt;=EOMONTH($D19,0)),IF($G19="NNN",Expenses!K$14*Leases!$F19,IF(Leases!$G19="FSG",0,IF(Leases!$G19="MG",SUMPRODUCT(Leases!$I19:$I23,Expenses!K$9:K$13)*Leases!$F19,MAX((Expenses!K$9-Leases!$K19/12)*Leases!$J19*Leases!$F19,0)+MAX((Expenses!K$10-Leases!$K20/12)*Leases!$J20*Leases!$F19,0)+MAX((Expenses!K$11-Leases!$K21/12)*Leases!$J21*Leases!$F19,0)+MAX((Expenses!K$12-Leases!$K22/12)*Leases!$J22*Leases!$F19,0)+MAX((Expenses!K$13-Leases!$K23/12)*Leases!$J23*Leases!$F19,0)))),0)</f>
        <v>3772.4968084140182</v>
      </c>
      <c r="N185" s="94">
        <f ca="1">IF(AND(N$165&lt;=$E19,N$165&gt;=EOMONTH($D19,0)),IF($G19="NNN",Expenses!L$14*Leases!$F19,IF(Leases!$G19="FSG",0,IF(Leases!$G19="MG",SUMPRODUCT(Leases!$I19:$I23,Expenses!L$9:L$13)*Leases!$F19,MAX((Expenses!L$9-Leases!$K19/12)*Leases!$J19*Leases!$F19,0)+MAX((Expenses!L$10-Leases!$K20/12)*Leases!$J20*Leases!$F19,0)+MAX((Expenses!L$11-Leases!$K21/12)*Leases!$J21*Leases!$F19,0)+MAX((Expenses!L$12-Leases!$K22/12)*Leases!$J22*Leases!$F19,0)+MAX((Expenses!L$13-Leases!$K23/12)*Leases!$J23*Leases!$F19,0)))),0)</f>
        <v>3774.446464580582</v>
      </c>
      <c r="O185" s="94">
        <f ca="1">IF(AND(O$165&lt;=$E19,O$165&gt;=EOMONTH($D19,0)),IF($G19="NNN",Expenses!M$14*Leases!$F19,IF(Leases!$G19="FSG",0,IF(Leases!$G19="MG",SUMPRODUCT(Leases!$I19:$I23,Expenses!M$9:M$13)*Leases!$F19,MAX((Expenses!M$9-Leases!$K19/12)*Leases!$J19*Leases!$F19,0)+MAX((Expenses!M$10-Leases!$K20/12)*Leases!$J20*Leases!$F19,0)+MAX((Expenses!M$11-Leases!$K21/12)*Leases!$J21*Leases!$F19,0)+MAX((Expenses!M$12-Leases!$K22/12)*Leases!$J22*Leases!$F19,0)+MAX((Expenses!M$13-Leases!$K23/12)*Leases!$J23*Leases!$F19,0)))),0)</f>
        <v>3776.4009291252164</v>
      </c>
      <c r="P185" s="94">
        <f ca="1">IF(AND(P$165&lt;=$E19,P$165&gt;=EOMONTH($D19,0)),IF($G19="NNN",Expenses!N$14*Leases!$F19,IF(Leases!$G19="FSG",0,IF(Leases!$G19="MG",SUMPRODUCT(Leases!$I19:$I23,Expenses!N$9:N$13)*Leases!$F19,MAX((Expenses!N$9-Leases!$K19/12)*Leases!$J19*Leases!$F19,0)+MAX((Expenses!N$10-Leases!$K20/12)*Leases!$J20*Leases!$F19,0)+MAX((Expenses!N$11-Leases!$K21/12)*Leases!$J21*Leases!$F19,0)+MAX((Expenses!N$12-Leases!$K22/12)*Leases!$J22*Leases!$F19,0)+MAX((Expenses!N$13-Leases!$K23/12)*Leases!$J23*Leases!$F19,0)))),0)</f>
        <v>3860.5877830649565</v>
      </c>
      <c r="Q185" s="94">
        <f ca="1">IF(AND(Q$165&lt;=$E19,Q$165&gt;=EOMONTH($D19,0)),IF($G19="NNN",Expenses!O$14*Leases!$F19,IF(Leases!$G19="FSG",0,IF(Leases!$G19="MG",SUMPRODUCT(Leases!$I19:$I23,Expenses!O$9:O$13)*Leases!$F19,MAX((Expenses!O$9-Leases!$K19/12)*Leases!$J19*Leases!$F19,0)+MAX((Expenses!O$10-Leases!$K20/12)*Leases!$J20*Leases!$F19,0)+MAX((Expenses!O$11-Leases!$K21/12)*Leases!$J21*Leases!$F19,0)+MAX((Expenses!O$12-Leases!$K22/12)*Leases!$J22*Leases!$F19,0)+MAX((Expenses!O$13-Leases!$K23/12)*Leases!$J23*Leases!$F19,0)))),0)</f>
        <v>3862.5518999712499</v>
      </c>
      <c r="R185" s="94">
        <f ca="1">IF(AND(R$165&lt;=$E19,R$165&gt;=EOMONTH($D19,0)),IF($G19="NNN",Expenses!P$14*Leases!$F19,IF(Leases!$G19="FSG",0,IF(Leases!$G19="MG",SUMPRODUCT(Leases!$I19:$I23,Expenses!P$9:P$13)*Leases!$F19,MAX((Expenses!P$9-Leases!$K19/12)*Leases!$J19*Leases!$F19,0)+MAX((Expenses!P$10-Leases!$K20/12)*Leases!$J20*Leases!$F19,0)+MAX((Expenses!P$11-Leases!$K21/12)*Leases!$J21*Leases!$F19,0)+MAX((Expenses!P$12-Leases!$K22/12)*Leases!$J22*Leases!$F19,0)+MAX((Expenses!P$13-Leases!$K23/12)*Leases!$J23*Leases!$F19,0)))),0)</f>
        <v>3864.8580784433129</v>
      </c>
      <c r="S185" s="94">
        <f ca="1">IF(AND(S$165&lt;=$E19,S$165&gt;=EOMONTH($D19,0)),IF($G19="NNN",Expenses!Q$14*Leases!$F19,IF(Leases!$G19="FSG",0,IF(Leases!$G19="MG",SUMPRODUCT(Leases!$I19:$I23,Expenses!Q$9:Q$13)*Leases!$F19,MAX((Expenses!Q$9-Leases!$K19/12)*Leases!$J19*Leases!$F19,0)+MAX((Expenses!Q$10-Leases!$K20/12)*Leases!$J20*Leases!$F19,0)+MAX((Expenses!Q$11-Leases!$K21/12)*Leases!$J21*Leases!$F19,0)+MAX((Expenses!Q$12-Leases!$K22/12)*Leases!$J22*Leases!$F19,0)+MAX((Expenses!Q$13-Leases!$K23/12)*Leases!$J23*Leases!$F19,0)))),0)</f>
        <v>3866.831895380632</v>
      </c>
      <c r="T185" s="94">
        <f ca="1">IF(AND(T$165&lt;=$E19,T$165&gt;=EOMONTH($D19,0)),IF($G19="NNN",Expenses!R$14*Leases!$F19,IF(Leases!$G19="FSG",0,IF(Leases!$G19="MG",SUMPRODUCT(Leases!$I19:$I23,Expenses!R$9:R$13)*Leases!$F19,MAX((Expenses!R$9-Leases!$K19/12)*Leases!$J19*Leases!$F19,0)+MAX((Expenses!R$10-Leases!$K20/12)*Leases!$J20*Leases!$F19,0)+MAX((Expenses!R$11-Leases!$K21/12)*Leases!$J21*Leases!$F19,0)+MAX((Expenses!R$12-Leases!$K22/12)*Leases!$J22*Leases!$F19,0)+MAX((Expenses!R$13-Leases!$K23/12)*Leases!$J23*Leases!$F19,0)))),0)</f>
        <v>3868.8105802829991</v>
      </c>
      <c r="U185" s="94">
        <f ca="1">IF(AND(U$165&lt;=$E19,U$165&gt;=EOMONTH($D19,0)),IF($G19="NNN",Expenses!S$14*Leases!$F19,IF(Leases!$G19="FSG",0,IF(Leases!$G19="MG",SUMPRODUCT(Leases!$I19:$I23,Expenses!S$9:S$13)*Leases!$F19,MAX((Expenses!S$9-Leases!$K19/12)*Leases!$J19*Leases!$F19,0)+MAX((Expenses!S$10-Leases!$K20/12)*Leases!$J20*Leases!$F19,0)+MAX((Expenses!S$11-Leases!$K21/12)*Leases!$J21*Leases!$F19,0)+MAX((Expenses!S$12-Leases!$K22/12)*Leases!$J22*Leases!$F19,0)+MAX((Expenses!S$13-Leases!$K23/12)*Leases!$J23*Leases!$F19,0)))),0)</f>
        <v>3870.7941451561301</v>
      </c>
      <c r="V185" s="94">
        <f ca="1">IF(AND(V$165&lt;=$E19,V$165&gt;=EOMONTH($D19,0)),IF($G19="NNN",Expenses!T$14*Leases!$F19,IF(Leases!$G19="FSG",0,IF(Leases!$G19="MG",SUMPRODUCT(Leases!$I19:$I23,Expenses!T$9:T$13)*Leases!$F19,MAX((Expenses!T$9-Leases!$K19/12)*Leases!$J19*Leases!$F19,0)+MAX((Expenses!T$10-Leases!$K20/12)*Leases!$J20*Leases!$F19,0)+MAX((Expenses!T$11-Leases!$K21/12)*Leases!$J21*Leases!$F19,0)+MAX((Expenses!T$12-Leases!$K22/12)*Leases!$J22*Leases!$F19,0)+MAX((Expenses!T$13-Leases!$K23/12)*Leases!$J23*Leases!$F19,0)))),0)</f>
        <v>3872.7826020353486</v>
      </c>
      <c r="W185" s="94">
        <f ca="1">IF(AND(W$165&lt;=$E19,W$165&gt;=EOMONTH($D19,0)),IF($G19="NNN",Expenses!U$14*Leases!$F19,IF(Leases!$G19="FSG",0,IF(Leases!$G19="MG",SUMPRODUCT(Leases!$I19:$I23,Expenses!U$9:U$13)*Leases!$F19,MAX((Expenses!U$9-Leases!$K19/12)*Leases!$J19*Leases!$F19,0)+MAX((Expenses!U$10-Leases!$K20/12)*Leases!$J20*Leases!$F19,0)+MAX((Expenses!U$11-Leases!$K21/12)*Leases!$J21*Leases!$F19,0)+MAX((Expenses!U$12-Leases!$K22/12)*Leases!$J22*Leases!$F19,0)+MAX((Expenses!U$13-Leases!$K23/12)*Leases!$J23*Leases!$F19,0)))),0)</f>
        <v>3874.7759629856623</v>
      </c>
      <c r="X185" s="94">
        <f ca="1">IF(AND(X$165&lt;=$E19,X$165&gt;=EOMONTH($D19,0)),IF($G19="NNN",Expenses!V$14*Leases!$F19,IF(Leases!$G19="FSG",0,IF(Leases!$G19="MG",SUMPRODUCT(Leases!$I19:$I23,Expenses!V$9:V$13)*Leases!$F19,MAX((Expenses!V$9-Leases!$K19/12)*Leases!$J19*Leases!$F19,0)+MAX((Expenses!V$10-Leases!$K20/12)*Leases!$J20*Leases!$F19,0)+MAX((Expenses!V$11-Leases!$K21/12)*Leases!$J21*Leases!$F19,0)+MAX((Expenses!V$12-Leases!$K22/12)*Leases!$J22*Leases!$F19,0)+MAX((Expenses!V$13-Leases!$K23/12)*Leases!$J23*Leases!$F19,0)))),0)</f>
        <v>3876.7742401018327</v>
      </c>
      <c r="Y185" s="94">
        <f ca="1">IF(AND(Y$165&lt;=$E19,Y$165&gt;=EOMONTH($D19,0)),IF($G19="NNN",Expenses!W$14*Leases!$F19,IF(Leases!$G19="FSG",0,IF(Leases!$G19="MG",SUMPRODUCT(Leases!$I19:$I23,Expenses!W$9:W$13)*Leases!$F19,MAX((Expenses!W$9-Leases!$K19/12)*Leases!$J19*Leases!$F19,0)+MAX((Expenses!W$10-Leases!$K20/12)*Leases!$J20*Leases!$F19,0)+MAX((Expenses!W$11-Leases!$K21/12)*Leases!$J21*Leases!$F19,0)+MAX((Expenses!W$12-Leases!$K22/12)*Leases!$J22*Leases!$F19,0)+MAX((Expenses!W$13-Leases!$K23/12)*Leases!$J23*Leases!$F19,0)))),0)</f>
        <v>3557.2859136029556</v>
      </c>
      <c r="Z185" s="94">
        <f ca="1">IF(AND(Z$165&lt;=$E19,Z$165&gt;=EOMONTH($D19,0)),IF($G19="NNN",Expenses!X$14*Leases!$F19,IF(Leases!$G19="FSG",0,IF(Leases!$G19="MG",SUMPRODUCT(Leases!$I19:$I23,Expenses!X$9:X$13)*Leases!$F19,MAX((Expenses!X$9-Leases!$K19/12)*Leases!$J19*Leases!$F19,0)+MAX((Expenses!X$10-Leases!$K20/12)*Leases!$J20*Leases!$F19,0)+MAX((Expenses!X$11-Leases!$K21/12)*Leases!$J21*Leases!$F19,0)+MAX((Expenses!X$12-Leases!$K22/12)*Leases!$J22*Leases!$F19,0)+MAX((Expenses!X$13-Leases!$K23/12)*Leases!$J23*Leases!$F19,0)))),0)</f>
        <v>3559.2436035285978</v>
      </c>
      <c r="AA185" s="94">
        <f ca="1">IF(AND(AA$165&lt;=$E19,AA$165&gt;=EOMONTH($D19,0)),IF($G19="NNN",Expenses!Y$14*Leases!$F19,IF(Leases!$G19="FSG",0,IF(Leases!$G19="MG",SUMPRODUCT(Leases!$I19:$I23,Expenses!Y$9:Y$13)*Leases!$F19,MAX((Expenses!Y$9-Leases!$K19/12)*Leases!$J19*Leases!$F19,0)+MAX((Expenses!Y$10-Leases!$K20/12)*Leases!$J20*Leases!$F19,0)+MAX((Expenses!Y$11-Leases!$K21/12)*Leases!$J21*Leases!$F19,0)+MAX((Expenses!Y$12-Leases!$K22/12)*Leases!$J22*Leases!$F19,0)+MAX((Expenses!Y$13-Leases!$K23/12)*Leases!$J23*Leases!$F19,0)))),0)</f>
        <v>3561.2061216457273</v>
      </c>
      <c r="AB185" s="94">
        <f ca="1">IF(AND(AB$165&lt;=$E19,AB$165&gt;=EOMONTH($D19,0)),IF($G19="NNN",Expenses!Z$14*Leases!$F19,IF(Leases!$G19="FSG",0,IF(Leases!$G19="MG",SUMPRODUCT(Leases!$I19:$I23,Expenses!Z$9:Z$13)*Leases!$F19,MAX((Expenses!Z$9-Leases!$K19/12)*Leases!$J19*Leases!$F19,0)+MAX((Expenses!Z$10-Leases!$K20/12)*Leases!$J20*Leases!$F19,0)+MAX((Expenses!Z$11-Leases!$K21/12)*Leases!$J21*Leases!$F19,0)+MAX((Expenses!Z$12-Leases!$K22/12)*Leases!$J22*Leases!$F19,0)+MAX((Expenses!Z$13-Leases!$K23/12)*Leases!$J23*Leases!$F19,0)))),0)</f>
        <v>3645.7398761896416</v>
      </c>
      <c r="AC185" s="94">
        <f ca="1">IF(AND(AC$165&lt;=$E19,AC$165&gt;=EOMONTH($D19,0)),IF($G19="NNN",Expenses!AA$14*Leases!$F19,IF(Leases!$G19="FSG",0,IF(Leases!$G19="MG",SUMPRODUCT(Leases!$I19:$I23,Expenses!AA$9:AA$13)*Leases!$F19,MAX((Expenses!AA$9-Leases!$K19/12)*Leases!$J19*Leases!$F19,0)+MAX((Expenses!AA$10-Leases!$K20/12)*Leases!$J20*Leases!$F19,0)+MAX((Expenses!AA$11-Leases!$K21/12)*Leases!$J21*Leases!$F19,0)+MAX((Expenses!AA$12-Leases!$K22/12)*Leases!$J22*Leases!$F19,0)+MAX((Expenses!AA$13-Leases!$K23/12)*Leases!$J23*Leases!$F19,0)))),0)</f>
        <v>3741.7252845461558</v>
      </c>
      <c r="AD185" s="94">
        <f ca="1">IF(AND(AD$165&lt;=$E19,AD$165&gt;=EOMONTH($D19,0)),IF($G19="NNN",Expenses!AB$14*Leases!$F19,IF(Leases!$G19="FSG",0,IF(Leases!$G19="MG",SUMPRODUCT(Leases!$I19:$I23,Expenses!AB$9:AB$13)*Leases!$F19,MAX((Expenses!AB$9-Leases!$K19/12)*Leases!$J19*Leases!$F19,0)+MAX((Expenses!AB$10-Leases!$K20/12)*Leases!$J20*Leases!$F19,0)+MAX((Expenses!AB$11-Leases!$K21/12)*Leases!$J21*Leases!$F19,0)+MAX((Expenses!AB$12-Leases!$K22/12)*Leases!$J22*Leases!$F19,0)+MAX((Expenses!AB$13-Leases!$K23/12)*Leases!$J23*Leases!$F19,0)))),0)</f>
        <v>3744.1006483723809</v>
      </c>
      <c r="AE185" s="94">
        <f ca="1">IF(AND(AE$165&lt;=$E19,AE$165&gt;=EOMONTH($D19,0)),IF($G19="NNN",Expenses!AC$14*Leases!$F19,IF(Leases!$G19="FSG",0,IF(Leases!$G19="MG",SUMPRODUCT(Leases!$I19:$I23,Expenses!AC$9:AC$13)*Leases!$F19,MAX((Expenses!AC$9-Leases!$K19/12)*Leases!$J19*Leases!$F19,0)+MAX((Expenses!AC$10-Leases!$K20/12)*Leases!$J20*Leases!$F19,0)+MAX((Expenses!AC$11-Leases!$K21/12)*Leases!$J21*Leases!$F19,0)+MAX((Expenses!AC$12-Leases!$K22/12)*Leases!$J22*Leases!$F19,0)+MAX((Expenses!AC$13-Leases!$K23/12)*Leases!$J23*Leases!$F19,0)))),0)</f>
        <v>3746.1336798178195</v>
      </c>
      <c r="AF185" s="94">
        <f ca="1">IF(AND(AF$165&lt;=$E19,AF$165&gt;=EOMONTH($D19,0)),IF($G19="NNN",Expenses!AD$14*Leases!$F19,IF(Leases!$G19="FSG",0,IF(Leases!$G19="MG",SUMPRODUCT(Leases!$I19:$I23,Expenses!AD$9:AD$13)*Leases!$F19,MAX((Expenses!AD$9-Leases!$K19/12)*Leases!$J19*Leases!$F19,0)+MAX((Expenses!AD$10-Leases!$K20/12)*Leases!$J20*Leases!$F19,0)+MAX((Expenses!AD$11-Leases!$K21/12)*Leases!$J21*Leases!$F19,0)+MAX((Expenses!AD$12-Leases!$K22/12)*Leases!$J22*Leases!$F19,0)+MAX((Expenses!AD$13-Leases!$K23/12)*Leases!$J23*Leases!$F19,0)))),0)</f>
        <v>3748.1717252672584</v>
      </c>
      <c r="AG185" s="94">
        <f ca="1">IF(AND(AG$165&lt;=$E19,AG$165&gt;=EOMONTH($D19,0)),IF($G19="NNN",Expenses!AE$14*Leases!$F19,IF(Leases!$G19="FSG",0,IF(Leases!$G19="MG",SUMPRODUCT(Leases!$I19:$I23,Expenses!AE$9:AE$13)*Leases!$F19,MAX((Expenses!AE$9-Leases!$K19/12)*Leases!$J19*Leases!$F19,0)+MAX((Expenses!AE$10-Leases!$K20/12)*Leases!$J20*Leases!$F19,0)+MAX((Expenses!AE$11-Leases!$K21/12)*Leases!$J21*Leases!$F19,0)+MAX((Expenses!AE$12-Leases!$K22/12)*Leases!$J22*Leases!$F19,0)+MAX((Expenses!AE$13-Leases!$K23/12)*Leases!$J23*Leases!$F19,0)))),0)</f>
        <v>3750.2147970865822</v>
      </c>
      <c r="AH185" s="94">
        <f ca="1">IF(AND(AH$165&lt;=$E19,AH$165&gt;=EOMONTH($D19,0)),IF($G19="NNN",Expenses!AF$14*Leases!$F19,IF(Leases!$G19="FSG",0,IF(Leases!$G19="MG",SUMPRODUCT(Leases!$I19:$I23,Expenses!AF$9:AF$13)*Leases!$F19,MAX((Expenses!AF$9-Leases!$K19/12)*Leases!$J19*Leases!$F19,0)+MAX((Expenses!AF$10-Leases!$K20/12)*Leases!$J20*Leases!$F19,0)+MAX((Expenses!AF$11-Leases!$K21/12)*Leases!$J21*Leases!$F19,0)+MAX((Expenses!AF$12-Leases!$K22/12)*Leases!$J22*Leases!$F19,0)+MAX((Expenses!AF$13-Leases!$K23/12)*Leases!$J23*Leases!$F19,0)))),0)</f>
        <v>3978.5244411773324</v>
      </c>
      <c r="AI185" s="94">
        <f ca="1">IF(AND(AI$165&lt;=$E19,AI$165&gt;=EOMONTH($D19,0)),IF($G19="NNN",Expenses!AG$14*Leases!$F19,IF(Leases!$G19="FSG",0,IF(Leases!$G19="MG",SUMPRODUCT(Leases!$I19:$I23,Expenses!AG$9:AG$13)*Leases!$F19,MAX((Expenses!AG$9-Leases!$K19/12)*Leases!$J19*Leases!$F19,0)+MAX((Expenses!AG$10-Leases!$K20/12)*Leases!$J20*Leases!$F19,0)+MAX((Expenses!AG$11-Leases!$K21/12)*Leases!$J21*Leases!$F19,0)+MAX((Expenses!AG$12-Leases!$K22/12)*Leases!$J22*Leases!$F19,0)+MAX((Expenses!AG$13-Leases!$K23/12)*Leases!$J23*Leases!$F19,0)))),0)</f>
        <v>3980.5776029561557</v>
      </c>
      <c r="AJ185" s="94">
        <f ca="1">IF(AND(AJ$165&lt;=$E19,AJ$165&gt;=EOMONTH($D19,0)),IF($G19="NNN",Expenses!AH$14*Leases!$F19,IF(Leases!$G19="FSG",0,IF(Leases!$G19="MG",SUMPRODUCT(Leases!$I19:$I23,Expenses!AH$9:AH$13)*Leases!$F19,MAX((Expenses!AH$9-Leases!$K19/12)*Leases!$J19*Leases!$F19,0)+MAX((Expenses!AH$10-Leases!$K20/12)*Leases!$J20*Leases!$F19,0)+MAX((Expenses!AH$11-Leases!$K21/12)*Leases!$J21*Leases!$F19,0)+MAX((Expenses!AH$12-Leases!$K22/12)*Leases!$J22*Leases!$F19,0)+MAX((Expenses!AH$13-Leases!$K23/12)*Leases!$J23*Leases!$F19,0)))),0)</f>
        <v>3982.6358283858112</v>
      </c>
      <c r="AK185" s="94">
        <f ca="1">IF(AND(AK$165&lt;=$E19,AK$165&gt;=EOMONTH($D19,0)),IF($G19="NNN",Expenses!AI$14*Leases!$F19,IF(Leases!$G19="FSG",0,IF(Leases!$G19="MG",SUMPRODUCT(Leases!$I19:$I23,Expenses!AI$9:AI$13)*Leases!$F19,MAX((Expenses!AI$9-Leases!$K19/12)*Leases!$J19*Leases!$F19,0)+MAX((Expenses!AI$10-Leases!$K20/12)*Leases!$J20*Leases!$F19,0)+MAX((Expenses!AI$11-Leases!$K21/12)*Leases!$J21*Leases!$F19,0)+MAX((Expenses!AI$12-Leases!$K22/12)*Leases!$J22*Leases!$F19,0)+MAX((Expenses!AI$13-Leases!$K23/12)*Leases!$J23*Leases!$F19,0)))),0)</f>
        <v>3984.6991299546289</v>
      </c>
      <c r="AL185" s="94">
        <f ca="1">IF(AND(AL$165&lt;=$E19,AL$165&gt;=EOMONTH($D19,0)),IF($G19="NNN",Expenses!AJ$14*Leases!$F19,IF(Leases!$G19="FSG",0,IF(Leases!$G19="MG",SUMPRODUCT(Leases!$I19:$I23,Expenses!AJ$9:AJ$13)*Leases!$F19,MAX((Expenses!AJ$9-Leases!$K19/12)*Leases!$J19*Leases!$F19,0)+MAX((Expenses!AJ$10-Leases!$K20/12)*Leases!$J20*Leases!$F19,0)+MAX((Expenses!AJ$11-Leases!$K21/12)*Leases!$J21*Leases!$F19,0)+MAX((Expenses!AJ$12-Leases!$K22/12)*Leases!$J22*Leases!$F19,0)+MAX((Expenses!AJ$13-Leases!$K23/12)*Leases!$J23*Leases!$F19,0)))),0)</f>
        <v>3986.7675201817365</v>
      </c>
      <c r="AM185" s="94">
        <f ca="1">IF(AND(AM$165&lt;=$E19,AM$165&gt;=EOMONTH($D19,0)),IF($G19="NNN",Expenses!AK$14*Leases!$F19,IF(Leases!$G19="FSG",0,IF(Leases!$G19="MG",SUMPRODUCT(Leases!$I19:$I23,Expenses!AK$9:AK$13)*Leases!$F19,MAX((Expenses!AK$9-Leases!$K19/12)*Leases!$J19*Leases!$F19,0)+MAX((Expenses!AK$10-Leases!$K20/12)*Leases!$J20*Leases!$F19,0)+MAX((Expenses!AK$11-Leases!$K21/12)*Leases!$J21*Leases!$F19,0)+MAX((Expenses!AK$12-Leases!$K22/12)*Leases!$J22*Leases!$F19,0)+MAX((Expenses!AK$13-Leases!$K23/12)*Leases!$J23*Leases!$F19,0)))),0)</f>
        <v>3988.841011617139</v>
      </c>
      <c r="AN185" s="94">
        <f>IF(AND(AN$165&lt;=$E19,AN$165&gt;=EOMONTH($D19,0)),IF($G19="NNN",Expenses!AL$14*Leases!$F19,IF(Leases!$G19="FSG",0,IF(Leases!$G19="MG",SUMPRODUCT(Leases!$I19:$I23,Expenses!AL$9:AL$13)*Leases!$F19,MAX((Expenses!AL$9-Leases!$K19/12)*Leases!$J19*Leases!$F19,0)+MAX((Expenses!AL$10-Leases!$K20/12)*Leases!$J20*Leases!$F19,0)+MAX((Expenses!AL$11-Leases!$K21/12)*Leases!$J21*Leases!$F19,0)+MAX((Expenses!AL$12-Leases!$K22/12)*Leases!$J22*Leases!$F19,0)+MAX((Expenses!AL$13-Leases!$K23/12)*Leases!$J23*Leases!$F19,0)))),0)</f>
        <v>0</v>
      </c>
      <c r="AO185" s="94">
        <f>IF(AND(AO$165&lt;=$E19,AO$165&gt;=EOMONTH($D19,0)),IF($G19="NNN",Expenses!AM$14*Leases!$F19,IF(Leases!$G19="FSG",0,IF(Leases!$G19="MG",SUMPRODUCT(Leases!$I19:$I23,Expenses!AM$9:AM$13)*Leases!$F19,MAX((Expenses!AM$9-Leases!$K19/12)*Leases!$J19*Leases!$F19,0)+MAX((Expenses!AM$10-Leases!$K20/12)*Leases!$J20*Leases!$F19,0)+MAX((Expenses!AM$11-Leases!$K21/12)*Leases!$J21*Leases!$F19,0)+MAX((Expenses!AM$12-Leases!$K22/12)*Leases!$J22*Leases!$F19,0)+MAX((Expenses!AM$13-Leases!$K23/12)*Leases!$J23*Leases!$F19,0)))),0)</f>
        <v>0</v>
      </c>
      <c r="AP185" s="94">
        <f>IF(AND(AP$165&lt;=$E19,AP$165&gt;=EOMONTH($D19,0)),IF($G19="NNN",Expenses!AN$14*Leases!$F19,IF(Leases!$G19="FSG",0,IF(Leases!$G19="MG",SUMPRODUCT(Leases!$I19:$I23,Expenses!AN$9:AN$13)*Leases!$F19,MAX((Expenses!AN$9-Leases!$K19/12)*Leases!$J19*Leases!$F19,0)+MAX((Expenses!AN$10-Leases!$K20/12)*Leases!$J20*Leases!$F19,0)+MAX((Expenses!AN$11-Leases!$K21/12)*Leases!$J21*Leases!$F19,0)+MAX((Expenses!AN$12-Leases!$K22/12)*Leases!$J22*Leases!$F19,0)+MAX((Expenses!AN$13-Leases!$K23/12)*Leases!$J23*Leases!$F19,0)))),0)</f>
        <v>0</v>
      </c>
      <c r="AQ185" s="94">
        <f>IF(AND(AQ$165&lt;=$E19,AQ$165&gt;=EOMONTH($D19,0)),IF($G19="NNN",Expenses!AO$14*Leases!$F19,IF(Leases!$G19="FSG",0,IF(Leases!$G19="MG",SUMPRODUCT(Leases!$I19:$I23,Expenses!AO$9:AO$13)*Leases!$F19,MAX((Expenses!AO$9-Leases!$K19/12)*Leases!$J19*Leases!$F19,0)+MAX((Expenses!AO$10-Leases!$K20/12)*Leases!$J20*Leases!$F19,0)+MAX((Expenses!AO$11-Leases!$K21/12)*Leases!$J21*Leases!$F19,0)+MAX((Expenses!AO$12-Leases!$K22/12)*Leases!$J22*Leases!$F19,0)+MAX((Expenses!AO$13-Leases!$K23/12)*Leases!$J23*Leases!$F19,0)))),0)</f>
        <v>0</v>
      </c>
      <c r="AR185" s="94">
        <f>IF(AND(AR$165&lt;=$E19,AR$165&gt;=EOMONTH($D19,0)),IF($G19="NNN",Expenses!AP$14*Leases!$F19,IF(Leases!$G19="FSG",0,IF(Leases!$G19="MG",SUMPRODUCT(Leases!$I19:$I23,Expenses!AP$9:AP$13)*Leases!$F19,MAX((Expenses!AP$9-Leases!$K19/12)*Leases!$J19*Leases!$F19,0)+MAX((Expenses!AP$10-Leases!$K20/12)*Leases!$J20*Leases!$F19,0)+MAX((Expenses!AP$11-Leases!$K21/12)*Leases!$J21*Leases!$F19,0)+MAX((Expenses!AP$12-Leases!$K22/12)*Leases!$J22*Leases!$F19,0)+MAX((Expenses!AP$13-Leases!$K23/12)*Leases!$J23*Leases!$F19,0)))),0)</f>
        <v>0</v>
      </c>
      <c r="AS185" s="94">
        <f>IF(AND(AS$165&lt;=$E19,AS$165&gt;=EOMONTH($D19,0)),IF($G19="NNN",Expenses!AQ$14*Leases!$F19,IF(Leases!$G19="FSG",0,IF(Leases!$G19="MG",SUMPRODUCT(Leases!$I19:$I23,Expenses!AQ$9:AQ$13)*Leases!$F19,MAX((Expenses!AQ$9-Leases!$K19/12)*Leases!$J19*Leases!$F19,0)+MAX((Expenses!AQ$10-Leases!$K20/12)*Leases!$J20*Leases!$F19,0)+MAX((Expenses!AQ$11-Leases!$K21/12)*Leases!$J21*Leases!$F19,0)+MAX((Expenses!AQ$12-Leases!$K22/12)*Leases!$J22*Leases!$F19,0)+MAX((Expenses!AQ$13-Leases!$K23/12)*Leases!$J23*Leases!$F19,0)))),0)</f>
        <v>0</v>
      </c>
      <c r="AT185" s="94">
        <f>IF(AND(AT$165&lt;=$E19,AT$165&gt;=EOMONTH($D19,0)),IF($G19="NNN",Expenses!AR$14*Leases!$F19,IF(Leases!$G19="FSG",0,IF(Leases!$G19="MG",SUMPRODUCT(Leases!$I19:$I23,Expenses!AR$9:AR$13)*Leases!$F19,MAX((Expenses!AR$9-Leases!$K19/12)*Leases!$J19*Leases!$F19,0)+MAX((Expenses!AR$10-Leases!$K20/12)*Leases!$J20*Leases!$F19,0)+MAX((Expenses!AR$11-Leases!$K21/12)*Leases!$J21*Leases!$F19,0)+MAX((Expenses!AR$12-Leases!$K22/12)*Leases!$J22*Leases!$F19,0)+MAX((Expenses!AR$13-Leases!$K23/12)*Leases!$J23*Leases!$F19,0)))),0)</f>
        <v>0</v>
      </c>
      <c r="AU185" s="94">
        <f>IF(AND(AU$165&lt;=$E19,AU$165&gt;=EOMONTH($D19,0)),IF($G19="NNN",Expenses!AS$14*Leases!$F19,IF(Leases!$G19="FSG",0,IF(Leases!$G19="MG",SUMPRODUCT(Leases!$I19:$I23,Expenses!AS$9:AS$13)*Leases!$F19,MAX((Expenses!AS$9-Leases!$K19/12)*Leases!$J19*Leases!$F19,0)+MAX((Expenses!AS$10-Leases!$K20/12)*Leases!$J20*Leases!$F19,0)+MAX((Expenses!AS$11-Leases!$K21/12)*Leases!$J21*Leases!$F19,0)+MAX((Expenses!AS$12-Leases!$K22/12)*Leases!$J22*Leases!$F19,0)+MAX((Expenses!AS$13-Leases!$K23/12)*Leases!$J23*Leases!$F19,0)))),0)</f>
        <v>0</v>
      </c>
      <c r="AV185" s="94">
        <f>IF(AND(AV$165&lt;=$E19,AV$165&gt;=EOMONTH($D19,0)),IF($G19="NNN",Expenses!AT$14*Leases!$F19,IF(Leases!$G19="FSG",0,IF(Leases!$G19="MG",SUMPRODUCT(Leases!$I19:$I23,Expenses!AT$9:AT$13)*Leases!$F19,MAX((Expenses!AT$9-Leases!$K19/12)*Leases!$J19*Leases!$F19,0)+MAX((Expenses!AT$10-Leases!$K20/12)*Leases!$J20*Leases!$F19,0)+MAX((Expenses!AT$11-Leases!$K21/12)*Leases!$J21*Leases!$F19,0)+MAX((Expenses!AT$12-Leases!$K22/12)*Leases!$J22*Leases!$F19,0)+MAX((Expenses!AT$13-Leases!$K23/12)*Leases!$J23*Leases!$F19,0)))),0)</f>
        <v>0</v>
      </c>
      <c r="AW185" s="94">
        <f>IF(AND(AW$165&lt;=$E19,AW$165&gt;=EOMONTH($D19,0)),IF($G19="NNN",Expenses!AU$14*Leases!$F19,IF(Leases!$G19="FSG",0,IF(Leases!$G19="MG",SUMPRODUCT(Leases!$I19:$I23,Expenses!AU$9:AU$13)*Leases!$F19,MAX((Expenses!AU$9-Leases!$K19/12)*Leases!$J19*Leases!$F19,0)+MAX((Expenses!AU$10-Leases!$K20/12)*Leases!$J20*Leases!$F19,0)+MAX((Expenses!AU$11-Leases!$K21/12)*Leases!$J21*Leases!$F19,0)+MAX((Expenses!AU$12-Leases!$K22/12)*Leases!$J22*Leases!$F19,0)+MAX((Expenses!AU$13-Leases!$K23/12)*Leases!$J23*Leases!$F19,0)))),0)</f>
        <v>0</v>
      </c>
      <c r="AX185" s="94">
        <f>IF(AND(AX$165&lt;=$E19,AX$165&gt;=EOMONTH($D19,0)),IF($G19="NNN",Expenses!AV$14*Leases!$F19,IF(Leases!$G19="FSG",0,IF(Leases!$G19="MG",SUMPRODUCT(Leases!$I19:$I23,Expenses!AV$9:AV$13)*Leases!$F19,MAX((Expenses!AV$9-Leases!$K19/12)*Leases!$J19*Leases!$F19,0)+MAX((Expenses!AV$10-Leases!$K20/12)*Leases!$J20*Leases!$F19,0)+MAX((Expenses!AV$11-Leases!$K21/12)*Leases!$J21*Leases!$F19,0)+MAX((Expenses!AV$12-Leases!$K22/12)*Leases!$J22*Leases!$F19,0)+MAX((Expenses!AV$13-Leases!$K23/12)*Leases!$J23*Leases!$F19,0)))),0)</f>
        <v>0</v>
      </c>
      <c r="AY185" s="94">
        <f>IF(AND(AY$165&lt;=$E19,AY$165&gt;=EOMONTH($D19,0)),IF($G19="NNN",Expenses!AW$14*Leases!$F19,IF(Leases!$G19="FSG",0,IF(Leases!$G19="MG",SUMPRODUCT(Leases!$I19:$I23,Expenses!AW$9:AW$13)*Leases!$F19,MAX((Expenses!AW$9-Leases!$K19/12)*Leases!$J19*Leases!$F19,0)+MAX((Expenses!AW$10-Leases!$K20/12)*Leases!$J20*Leases!$F19,0)+MAX((Expenses!AW$11-Leases!$K21/12)*Leases!$J21*Leases!$F19,0)+MAX((Expenses!AW$12-Leases!$K22/12)*Leases!$J22*Leases!$F19,0)+MAX((Expenses!AW$13-Leases!$K23/12)*Leases!$J23*Leases!$F19,0)))),0)</f>
        <v>0</v>
      </c>
      <c r="AZ185" s="94">
        <f>IF(AND(AZ$165&lt;=$E19,AZ$165&gt;=EOMONTH($D19,0)),IF($G19="NNN",Expenses!AX$14*Leases!$F19,IF(Leases!$G19="FSG",0,IF(Leases!$G19="MG",SUMPRODUCT(Leases!$I19:$I23,Expenses!AX$9:AX$13)*Leases!$F19,MAX((Expenses!AX$9-Leases!$K19/12)*Leases!$J19*Leases!$F19,0)+MAX((Expenses!AX$10-Leases!$K20/12)*Leases!$J20*Leases!$F19,0)+MAX((Expenses!AX$11-Leases!$K21/12)*Leases!$J21*Leases!$F19,0)+MAX((Expenses!AX$12-Leases!$K22/12)*Leases!$J22*Leases!$F19,0)+MAX((Expenses!AX$13-Leases!$K23/12)*Leases!$J23*Leases!$F19,0)))),0)</f>
        <v>0</v>
      </c>
      <c r="BA185" s="94">
        <f>IF(AND(BA$165&lt;=$E19,BA$165&gt;=EOMONTH($D19,0)),IF($G19="NNN",Expenses!AY$14*Leases!$F19,IF(Leases!$G19="FSG",0,IF(Leases!$G19="MG",SUMPRODUCT(Leases!$I19:$I23,Expenses!AY$9:AY$13)*Leases!$F19,MAX((Expenses!AY$9-Leases!$K19/12)*Leases!$J19*Leases!$F19,0)+MAX((Expenses!AY$10-Leases!$K20/12)*Leases!$J20*Leases!$F19,0)+MAX((Expenses!AY$11-Leases!$K21/12)*Leases!$J21*Leases!$F19,0)+MAX((Expenses!AY$12-Leases!$K22/12)*Leases!$J22*Leases!$F19,0)+MAX((Expenses!AY$13-Leases!$K23/12)*Leases!$J23*Leases!$F19,0)))),0)</f>
        <v>0</v>
      </c>
      <c r="BB185" s="94">
        <f>IF(AND(BB$165&lt;=$E19,BB$165&gt;=EOMONTH($D19,0)),IF($G19="NNN",Expenses!AZ$14*Leases!$F19,IF(Leases!$G19="FSG",0,IF(Leases!$G19="MG",SUMPRODUCT(Leases!$I19:$I23,Expenses!AZ$9:AZ$13)*Leases!$F19,MAX((Expenses!AZ$9-Leases!$K19/12)*Leases!$J19*Leases!$F19,0)+MAX((Expenses!AZ$10-Leases!$K20/12)*Leases!$J20*Leases!$F19,0)+MAX((Expenses!AZ$11-Leases!$K21/12)*Leases!$J21*Leases!$F19,0)+MAX((Expenses!AZ$12-Leases!$K22/12)*Leases!$J22*Leases!$F19,0)+MAX((Expenses!AZ$13-Leases!$K23/12)*Leases!$J23*Leases!$F19,0)))),0)</f>
        <v>0</v>
      </c>
      <c r="BC185" s="94">
        <f>IF(AND(BC$165&lt;=$E19,BC$165&gt;=EOMONTH($D19,0)),IF($G19="NNN",Expenses!BA$14*Leases!$F19,IF(Leases!$G19="FSG",0,IF(Leases!$G19="MG",SUMPRODUCT(Leases!$I19:$I23,Expenses!BA$9:BA$13)*Leases!$F19,MAX((Expenses!BA$9-Leases!$K19/12)*Leases!$J19*Leases!$F19,0)+MAX((Expenses!BA$10-Leases!$K20/12)*Leases!$J20*Leases!$F19,0)+MAX((Expenses!BA$11-Leases!$K21/12)*Leases!$J21*Leases!$F19,0)+MAX((Expenses!BA$12-Leases!$K22/12)*Leases!$J22*Leases!$F19,0)+MAX((Expenses!BA$13-Leases!$K23/12)*Leases!$J23*Leases!$F19,0)))),0)</f>
        <v>0</v>
      </c>
      <c r="BD185" s="94">
        <f>IF(AND(BD$165&lt;=$E19,BD$165&gt;=EOMONTH($D19,0)),IF($G19="NNN",Expenses!BB$14*Leases!$F19,IF(Leases!$G19="FSG",0,IF(Leases!$G19="MG",SUMPRODUCT(Leases!$I19:$I23,Expenses!BB$9:BB$13)*Leases!$F19,MAX((Expenses!BB$9-Leases!$K19/12)*Leases!$J19*Leases!$F19,0)+MAX((Expenses!BB$10-Leases!$K20/12)*Leases!$J20*Leases!$F19,0)+MAX((Expenses!BB$11-Leases!$K21/12)*Leases!$J21*Leases!$F19,0)+MAX((Expenses!BB$12-Leases!$K22/12)*Leases!$J22*Leases!$F19,0)+MAX((Expenses!BB$13-Leases!$K23/12)*Leases!$J23*Leases!$F19,0)))),0)</f>
        <v>0</v>
      </c>
      <c r="BE185" s="94">
        <f>IF(AND(BE$165&lt;=$E19,BE$165&gt;=EOMONTH($D19,0)),IF($G19="NNN",Expenses!BC$14*Leases!$F19,IF(Leases!$G19="FSG",0,IF(Leases!$G19="MG",SUMPRODUCT(Leases!$I19:$I23,Expenses!BC$9:BC$13)*Leases!$F19,MAX((Expenses!BC$9-Leases!$K19/12)*Leases!$J19*Leases!$F19,0)+MAX((Expenses!BC$10-Leases!$K20/12)*Leases!$J20*Leases!$F19,0)+MAX((Expenses!BC$11-Leases!$K21/12)*Leases!$J21*Leases!$F19,0)+MAX((Expenses!BC$12-Leases!$K22/12)*Leases!$J22*Leases!$F19,0)+MAX((Expenses!BC$13-Leases!$K23/12)*Leases!$J23*Leases!$F19,0)))),0)</f>
        <v>0</v>
      </c>
      <c r="BF185" s="94">
        <f>IF(AND(BF$165&lt;=$E19,BF$165&gt;=EOMONTH($D19,0)),IF($G19="NNN",Expenses!BD$14*Leases!$F19,IF(Leases!$G19="FSG",0,IF(Leases!$G19="MG",SUMPRODUCT(Leases!$I19:$I23,Expenses!BD$9:BD$13)*Leases!$F19,MAX((Expenses!BD$9-Leases!$K19/12)*Leases!$J19*Leases!$F19,0)+MAX((Expenses!BD$10-Leases!$K20/12)*Leases!$J20*Leases!$F19,0)+MAX((Expenses!BD$11-Leases!$K21/12)*Leases!$J21*Leases!$F19,0)+MAX((Expenses!BD$12-Leases!$K22/12)*Leases!$J22*Leases!$F19,0)+MAX((Expenses!BD$13-Leases!$K23/12)*Leases!$J23*Leases!$F19,0)))),0)</f>
        <v>0</v>
      </c>
      <c r="BG185" s="94">
        <f>IF(AND(BG$165&lt;=$E19,BG$165&gt;=EOMONTH($D19,0)),IF($G19="NNN",Expenses!BE$14*Leases!$F19,IF(Leases!$G19="FSG",0,IF(Leases!$G19="MG",SUMPRODUCT(Leases!$I19:$I23,Expenses!BE$9:BE$13)*Leases!$F19,MAX((Expenses!BE$9-Leases!$K19/12)*Leases!$J19*Leases!$F19,0)+MAX((Expenses!BE$10-Leases!$K20/12)*Leases!$J20*Leases!$F19,0)+MAX((Expenses!BE$11-Leases!$K21/12)*Leases!$J21*Leases!$F19,0)+MAX((Expenses!BE$12-Leases!$K22/12)*Leases!$J22*Leases!$F19,0)+MAX((Expenses!BE$13-Leases!$K23/12)*Leases!$J23*Leases!$F19,0)))),0)</f>
        <v>0</v>
      </c>
      <c r="BH185" s="94">
        <f>IF(AND(BH$165&lt;=$E19,BH$165&gt;=EOMONTH($D19,0)),IF($G19="NNN",Expenses!BF$14*Leases!$F19,IF(Leases!$G19="FSG",0,IF(Leases!$G19="MG",SUMPRODUCT(Leases!$I19:$I23,Expenses!BF$9:BF$13)*Leases!$F19,MAX((Expenses!BF$9-Leases!$K19/12)*Leases!$J19*Leases!$F19,0)+MAX((Expenses!BF$10-Leases!$K20/12)*Leases!$J20*Leases!$F19,0)+MAX((Expenses!BF$11-Leases!$K21/12)*Leases!$J21*Leases!$F19,0)+MAX((Expenses!BF$12-Leases!$K22/12)*Leases!$J22*Leases!$F19,0)+MAX((Expenses!BF$13-Leases!$K23/12)*Leases!$J23*Leases!$F19,0)))),0)</f>
        <v>0</v>
      </c>
      <c r="BI185" s="94">
        <f>IF(AND(BI$165&lt;=$E19,BI$165&gt;=EOMONTH($D19,0)),IF($G19="NNN",Expenses!BG$14*Leases!$F19,IF(Leases!$G19="FSG",0,IF(Leases!$G19="MG",SUMPRODUCT(Leases!$I19:$I23,Expenses!BG$9:BG$13)*Leases!$F19,MAX((Expenses!BG$9-Leases!$K19/12)*Leases!$J19*Leases!$F19,0)+MAX((Expenses!BG$10-Leases!$K20/12)*Leases!$J20*Leases!$F19,0)+MAX((Expenses!BG$11-Leases!$K21/12)*Leases!$J21*Leases!$F19,0)+MAX((Expenses!BG$12-Leases!$K22/12)*Leases!$J22*Leases!$F19,0)+MAX((Expenses!BG$13-Leases!$K23/12)*Leases!$J23*Leases!$F19,0)))),0)</f>
        <v>0</v>
      </c>
      <c r="BJ185" s="94">
        <f>IF(AND(BJ$165&lt;=$E19,BJ$165&gt;=EOMONTH($D19,0)),IF($G19="NNN",Expenses!BH$14*Leases!$F19,IF(Leases!$G19="FSG",0,IF(Leases!$G19="MG",SUMPRODUCT(Leases!$I19:$I23,Expenses!BH$9:BH$13)*Leases!$F19,MAX((Expenses!BH$9-Leases!$K19/12)*Leases!$J19*Leases!$F19,0)+MAX((Expenses!BH$10-Leases!$K20/12)*Leases!$J20*Leases!$F19,0)+MAX((Expenses!BH$11-Leases!$K21/12)*Leases!$J21*Leases!$F19,0)+MAX((Expenses!BH$12-Leases!$K22/12)*Leases!$J22*Leases!$F19,0)+MAX((Expenses!BH$13-Leases!$K23/12)*Leases!$J23*Leases!$F19,0)))),0)</f>
        <v>0</v>
      </c>
      <c r="BK185" s="94">
        <f>IF(AND(BK$165&lt;=$E19,BK$165&gt;=EOMONTH($D19,0)),IF($G19="NNN",Expenses!BI$14*Leases!$F19,IF(Leases!$G19="FSG",0,IF(Leases!$G19="MG",SUMPRODUCT(Leases!$I19:$I23,Expenses!BI$9:BI$13)*Leases!$F19,MAX((Expenses!BI$9-Leases!$K19/12)*Leases!$J19*Leases!$F19,0)+MAX((Expenses!BI$10-Leases!$K20/12)*Leases!$J20*Leases!$F19,0)+MAX((Expenses!BI$11-Leases!$K21/12)*Leases!$J21*Leases!$F19,0)+MAX((Expenses!BI$12-Leases!$K22/12)*Leases!$J22*Leases!$F19,0)+MAX((Expenses!BI$13-Leases!$K23/12)*Leases!$J23*Leases!$F19,0)))),0)</f>
        <v>0</v>
      </c>
      <c r="BL185" s="94">
        <f>IF(AND(BL$165&lt;=$E19,BL$165&gt;=EOMONTH($D19,0)),IF($G19="NNN",Expenses!BJ$14*Leases!$F19,IF(Leases!$G19="FSG",0,IF(Leases!$G19="MG",SUMPRODUCT(Leases!$I19:$I23,Expenses!BJ$9:BJ$13)*Leases!$F19,MAX((Expenses!BJ$9-Leases!$K19/12)*Leases!$J19*Leases!$F19,0)+MAX((Expenses!BJ$10-Leases!$K20/12)*Leases!$J20*Leases!$F19,0)+MAX((Expenses!BJ$11-Leases!$K21/12)*Leases!$J21*Leases!$F19,0)+MAX((Expenses!BJ$12-Leases!$K22/12)*Leases!$J22*Leases!$F19,0)+MAX((Expenses!BJ$13-Leases!$K23/12)*Leases!$J23*Leases!$F19,0)))),0)</f>
        <v>0</v>
      </c>
      <c r="BM185" s="94">
        <f>IF(AND(BM$165&lt;=$E19,BM$165&gt;=EOMONTH($D19,0)),IF($G19="NNN",Expenses!BK$14*Leases!$F19,IF(Leases!$G19="FSG",0,IF(Leases!$G19="MG",SUMPRODUCT(Leases!$I19:$I23,Expenses!BK$9:BK$13)*Leases!$F19,MAX((Expenses!BK$9-Leases!$K19/12)*Leases!$J19*Leases!$F19,0)+MAX((Expenses!BK$10-Leases!$K20/12)*Leases!$J20*Leases!$F19,0)+MAX((Expenses!BK$11-Leases!$K21/12)*Leases!$J21*Leases!$F19,0)+MAX((Expenses!BK$12-Leases!$K22/12)*Leases!$J22*Leases!$F19,0)+MAX((Expenses!BK$13-Leases!$K23/12)*Leases!$J23*Leases!$F19,0)))),0)</f>
        <v>0</v>
      </c>
      <c r="BN185" s="94">
        <f>IF(AND(BN$165&lt;=$E19,BN$165&gt;=EOMONTH($D19,0)),IF($G19="NNN",Expenses!BL$14*Leases!$F19,IF(Leases!$G19="FSG",0,IF(Leases!$G19="MG",SUMPRODUCT(Leases!$I19:$I23,Expenses!BL$9:BL$13)*Leases!$F19,MAX((Expenses!BL$9-Leases!$K19/12)*Leases!$J19*Leases!$F19,0)+MAX((Expenses!BL$10-Leases!$K20/12)*Leases!$J20*Leases!$F19,0)+MAX((Expenses!BL$11-Leases!$K21/12)*Leases!$J21*Leases!$F19,0)+MAX((Expenses!BL$12-Leases!$K22/12)*Leases!$J22*Leases!$F19,0)+MAX((Expenses!BL$13-Leases!$K23/12)*Leases!$J23*Leases!$F19,0)))),0)</f>
        <v>0</v>
      </c>
      <c r="BO185" s="94">
        <f>IF(AND(BO$165&lt;=$E19,BO$165&gt;=EOMONTH($D19,0)),IF($G19="NNN",Expenses!BM$14*Leases!$F19,IF(Leases!$G19="FSG",0,IF(Leases!$G19="MG",SUMPRODUCT(Leases!$I19:$I23,Expenses!BM$9:BM$13)*Leases!$F19,MAX((Expenses!BM$9-Leases!$K19/12)*Leases!$J19*Leases!$F19,0)+MAX((Expenses!BM$10-Leases!$K20/12)*Leases!$J20*Leases!$F19,0)+MAX((Expenses!BM$11-Leases!$K21/12)*Leases!$J21*Leases!$F19,0)+MAX((Expenses!BM$12-Leases!$K22/12)*Leases!$J22*Leases!$F19,0)+MAX((Expenses!BM$13-Leases!$K23/12)*Leases!$J23*Leases!$F19,0)))),0)</f>
        <v>0</v>
      </c>
      <c r="BP185" s="94">
        <f>IF(AND(BP$165&lt;=$E19,BP$165&gt;=EOMONTH($D19,0)),IF($G19="NNN",Expenses!BN$14*Leases!$F19,IF(Leases!$G19="FSG",0,IF(Leases!$G19="MG",SUMPRODUCT(Leases!$I19:$I23,Expenses!BN$9:BN$13)*Leases!$F19,MAX((Expenses!BN$9-Leases!$K19/12)*Leases!$J19*Leases!$F19,0)+MAX((Expenses!BN$10-Leases!$K20/12)*Leases!$J20*Leases!$F19,0)+MAX((Expenses!BN$11-Leases!$K21/12)*Leases!$J21*Leases!$F19,0)+MAX((Expenses!BN$12-Leases!$K22/12)*Leases!$J22*Leases!$F19,0)+MAX((Expenses!BN$13-Leases!$K23/12)*Leases!$J23*Leases!$F19,0)))),0)</f>
        <v>0</v>
      </c>
      <c r="BQ185" s="94">
        <f>IF(AND(BQ$165&lt;=$E19,BQ$165&gt;=EOMONTH($D19,0)),IF($G19="NNN",Expenses!BO$14*Leases!$F19,IF(Leases!$G19="FSG",0,IF(Leases!$G19="MG",SUMPRODUCT(Leases!$I19:$I23,Expenses!BO$9:BO$13)*Leases!$F19,MAX((Expenses!BO$9-Leases!$K19/12)*Leases!$J19*Leases!$F19,0)+MAX((Expenses!BO$10-Leases!$K20/12)*Leases!$J20*Leases!$F19,0)+MAX((Expenses!BO$11-Leases!$K21/12)*Leases!$J21*Leases!$F19,0)+MAX((Expenses!BO$12-Leases!$K22/12)*Leases!$J22*Leases!$F19,0)+MAX((Expenses!BO$13-Leases!$K23/12)*Leases!$J23*Leases!$F19,0)))),0)</f>
        <v>0</v>
      </c>
      <c r="BR185" s="94">
        <f>IF(AND(BR$165&lt;=$E19,BR$165&gt;=EOMONTH($D19,0)),IF($G19="NNN",Expenses!BP$14*Leases!$F19,IF(Leases!$G19="FSG",0,IF(Leases!$G19="MG",SUMPRODUCT(Leases!$I19:$I23,Expenses!BP$9:BP$13)*Leases!$F19,MAX((Expenses!BP$9-Leases!$K19/12)*Leases!$J19*Leases!$F19,0)+MAX((Expenses!BP$10-Leases!$K20/12)*Leases!$J20*Leases!$F19,0)+MAX((Expenses!BP$11-Leases!$K21/12)*Leases!$J21*Leases!$F19,0)+MAX((Expenses!BP$12-Leases!$K22/12)*Leases!$J22*Leases!$F19,0)+MAX((Expenses!BP$13-Leases!$K23/12)*Leases!$J23*Leases!$F19,0)))),0)</f>
        <v>0</v>
      </c>
      <c r="BS185" s="94">
        <f>IF(AND(BS$165&lt;=$E19,BS$165&gt;=EOMONTH($D19,0)),IF($G19="NNN",Expenses!BQ$14*Leases!$F19,IF(Leases!$G19="FSG",0,IF(Leases!$G19="MG",SUMPRODUCT(Leases!$I19:$I23,Expenses!BQ$9:BQ$13)*Leases!$F19,MAX((Expenses!BQ$9-Leases!$K19/12)*Leases!$J19*Leases!$F19,0)+MAX((Expenses!BQ$10-Leases!$K20/12)*Leases!$J20*Leases!$F19,0)+MAX((Expenses!BQ$11-Leases!$K21/12)*Leases!$J21*Leases!$F19,0)+MAX((Expenses!BQ$12-Leases!$K22/12)*Leases!$J22*Leases!$F19,0)+MAX((Expenses!BQ$13-Leases!$K23/12)*Leases!$J23*Leases!$F19,0)))),0)</f>
        <v>0</v>
      </c>
      <c r="BT185" s="94">
        <f>IF(AND(BT$165&lt;=$E19,BT$165&gt;=EOMONTH($D19,0)),IF($G19="NNN",Expenses!BR$14*Leases!$F19,IF(Leases!$G19="FSG",0,IF(Leases!$G19="MG",SUMPRODUCT(Leases!$I19:$I23,Expenses!BR$9:BR$13)*Leases!$F19,MAX((Expenses!BR$9-Leases!$K19/12)*Leases!$J19*Leases!$F19,0)+MAX((Expenses!BR$10-Leases!$K20/12)*Leases!$J20*Leases!$F19,0)+MAX((Expenses!BR$11-Leases!$K21/12)*Leases!$J21*Leases!$F19,0)+MAX((Expenses!BR$12-Leases!$K22/12)*Leases!$J22*Leases!$F19,0)+MAX((Expenses!BR$13-Leases!$K23/12)*Leases!$J23*Leases!$F19,0)))),0)</f>
        <v>0</v>
      </c>
      <c r="BU185" s="94">
        <f>IF(AND(BU$165&lt;=$E19,BU$165&gt;=EOMONTH($D19,0)),IF($G19="NNN",Expenses!BS$14*Leases!$F19,IF(Leases!$G19="FSG",0,IF(Leases!$G19="MG",SUMPRODUCT(Leases!$I19:$I23,Expenses!BS$9:BS$13)*Leases!$F19,MAX((Expenses!BS$9-Leases!$K19/12)*Leases!$J19*Leases!$F19,0)+MAX((Expenses!BS$10-Leases!$K20/12)*Leases!$J20*Leases!$F19,0)+MAX((Expenses!BS$11-Leases!$K21/12)*Leases!$J21*Leases!$F19,0)+MAX((Expenses!BS$12-Leases!$K22/12)*Leases!$J22*Leases!$F19,0)+MAX((Expenses!BS$13-Leases!$K23/12)*Leases!$J23*Leases!$F19,0)))),0)</f>
        <v>0</v>
      </c>
      <c r="BV185" s="94">
        <f>IF(AND(BV$165&lt;=$E19,BV$165&gt;=EOMONTH($D19,0)),IF($G19="NNN",Expenses!BT$14*Leases!$F19,IF(Leases!$G19="FSG",0,IF(Leases!$G19="MG",SUMPRODUCT(Leases!$I19:$I23,Expenses!BT$9:BT$13)*Leases!$F19,MAX((Expenses!BT$9-Leases!$K19/12)*Leases!$J19*Leases!$F19,0)+MAX((Expenses!BT$10-Leases!$K20/12)*Leases!$J20*Leases!$F19,0)+MAX((Expenses!BT$11-Leases!$K21/12)*Leases!$J21*Leases!$F19,0)+MAX((Expenses!BT$12-Leases!$K22/12)*Leases!$J22*Leases!$F19,0)+MAX((Expenses!BT$13-Leases!$K23/12)*Leases!$J23*Leases!$F19,0)))),0)</f>
        <v>0</v>
      </c>
      <c r="BW185" s="94">
        <f>IF(AND(BW$165&lt;=$E19,BW$165&gt;=EOMONTH($D19,0)),IF($G19="NNN",Expenses!BU$14*Leases!$F19,IF(Leases!$G19="FSG",0,IF(Leases!$G19="MG",SUMPRODUCT(Leases!$I19:$I23,Expenses!BU$9:BU$13)*Leases!$F19,MAX((Expenses!BU$9-Leases!$K19/12)*Leases!$J19*Leases!$F19,0)+MAX((Expenses!BU$10-Leases!$K20/12)*Leases!$J20*Leases!$F19,0)+MAX((Expenses!BU$11-Leases!$K21/12)*Leases!$J21*Leases!$F19,0)+MAX((Expenses!BU$12-Leases!$K22/12)*Leases!$J22*Leases!$F19,0)+MAX((Expenses!BU$13-Leases!$K23/12)*Leases!$J23*Leases!$F19,0)))),0)</f>
        <v>0</v>
      </c>
      <c r="BX185" s="94">
        <f>IF(AND(BX$165&lt;=$E19,BX$165&gt;=EOMONTH($D19,0)),IF($G19="NNN",Expenses!BV$14*Leases!$F19,IF(Leases!$G19="FSG",0,IF(Leases!$G19="MG",SUMPRODUCT(Leases!$I19:$I23,Expenses!BV$9:BV$13)*Leases!$F19,MAX((Expenses!BV$9-Leases!$K19/12)*Leases!$J19*Leases!$F19,0)+MAX((Expenses!BV$10-Leases!$K20/12)*Leases!$J20*Leases!$F19,0)+MAX((Expenses!BV$11-Leases!$K21/12)*Leases!$J21*Leases!$F19,0)+MAX((Expenses!BV$12-Leases!$K22/12)*Leases!$J22*Leases!$F19,0)+MAX((Expenses!BV$13-Leases!$K23/12)*Leases!$J23*Leases!$F19,0)))),0)</f>
        <v>0</v>
      </c>
      <c r="BY185" s="94">
        <f>IF(AND(BY$165&lt;=$E19,BY$165&gt;=EOMONTH($D19,0)),IF($G19="NNN",Expenses!BW$14*Leases!$F19,IF(Leases!$G19="FSG",0,IF(Leases!$G19="MG",SUMPRODUCT(Leases!$I19:$I23,Expenses!BW$9:BW$13)*Leases!$F19,MAX((Expenses!BW$9-Leases!$K19/12)*Leases!$J19*Leases!$F19,0)+MAX((Expenses!BW$10-Leases!$K20/12)*Leases!$J20*Leases!$F19,0)+MAX((Expenses!BW$11-Leases!$K21/12)*Leases!$J21*Leases!$F19,0)+MAX((Expenses!BW$12-Leases!$K22/12)*Leases!$J22*Leases!$F19,0)+MAX((Expenses!BW$13-Leases!$K23/12)*Leases!$J23*Leases!$F19,0)))),0)</f>
        <v>0</v>
      </c>
      <c r="BZ185" s="94">
        <f>IF(AND(BZ$165&lt;=$E19,BZ$165&gt;=EOMONTH($D19,0)),IF($G19="NNN",Expenses!BX$14*Leases!$F19,IF(Leases!$G19="FSG",0,IF(Leases!$G19="MG",SUMPRODUCT(Leases!$I19:$I23,Expenses!BX$9:BX$13)*Leases!$F19,MAX((Expenses!BX$9-Leases!$K19/12)*Leases!$J19*Leases!$F19,0)+MAX((Expenses!BX$10-Leases!$K20/12)*Leases!$J20*Leases!$F19,0)+MAX((Expenses!BX$11-Leases!$K21/12)*Leases!$J21*Leases!$F19,0)+MAX((Expenses!BX$12-Leases!$K22/12)*Leases!$J22*Leases!$F19,0)+MAX((Expenses!BX$13-Leases!$K23/12)*Leases!$J23*Leases!$F19,0)))),0)</f>
        <v>0</v>
      </c>
      <c r="CA185" s="94">
        <f>IF(AND(CA$165&lt;=$E19,CA$165&gt;=EOMONTH($D19,0)),IF($G19="NNN",Expenses!BY$14*Leases!$F19,IF(Leases!$G19="FSG",0,IF(Leases!$G19="MG",SUMPRODUCT(Leases!$I19:$I23,Expenses!BY$9:BY$13)*Leases!$F19,MAX((Expenses!BY$9-Leases!$K19/12)*Leases!$J19*Leases!$F19,0)+MAX((Expenses!BY$10-Leases!$K20/12)*Leases!$J20*Leases!$F19,0)+MAX((Expenses!BY$11-Leases!$K21/12)*Leases!$J21*Leases!$F19,0)+MAX((Expenses!BY$12-Leases!$K22/12)*Leases!$J22*Leases!$F19,0)+MAX((Expenses!BY$13-Leases!$K23/12)*Leases!$J23*Leases!$F19,0)))),0)</f>
        <v>0</v>
      </c>
      <c r="CB185" s="94">
        <f>IF(AND(CB$165&lt;=$E19,CB$165&gt;=EOMONTH($D19,0)),IF($G19="NNN",Expenses!BZ$14*Leases!$F19,IF(Leases!$G19="FSG",0,IF(Leases!$G19="MG",SUMPRODUCT(Leases!$I19:$I23,Expenses!BZ$9:BZ$13)*Leases!$F19,MAX((Expenses!BZ$9-Leases!$K19/12)*Leases!$J19*Leases!$F19,0)+MAX((Expenses!BZ$10-Leases!$K20/12)*Leases!$J20*Leases!$F19,0)+MAX((Expenses!BZ$11-Leases!$K21/12)*Leases!$J21*Leases!$F19,0)+MAX((Expenses!BZ$12-Leases!$K22/12)*Leases!$J22*Leases!$F19,0)+MAX((Expenses!BZ$13-Leases!$K23/12)*Leases!$J23*Leases!$F19,0)))),0)</f>
        <v>0</v>
      </c>
      <c r="CC185" s="94">
        <f>IF(AND(CC$165&lt;=$E19,CC$165&gt;=EOMONTH($D19,0)),IF($G19="NNN",Expenses!CA$14*Leases!$F19,IF(Leases!$G19="FSG",0,IF(Leases!$G19="MG",SUMPRODUCT(Leases!$I19:$I23,Expenses!CA$9:CA$13)*Leases!$F19,MAX((Expenses!CA$9-Leases!$K19/12)*Leases!$J19*Leases!$F19,0)+MAX((Expenses!CA$10-Leases!$K20/12)*Leases!$J20*Leases!$F19,0)+MAX((Expenses!CA$11-Leases!$K21/12)*Leases!$J21*Leases!$F19,0)+MAX((Expenses!CA$12-Leases!$K22/12)*Leases!$J22*Leases!$F19,0)+MAX((Expenses!CA$13-Leases!$K23/12)*Leases!$J23*Leases!$F19,0)))),0)</f>
        <v>0</v>
      </c>
      <c r="CD185" s="94">
        <f>IF(AND(CD$165&lt;=$E19,CD$165&gt;=EOMONTH($D19,0)),IF($G19="NNN",Expenses!CB$14*Leases!$F19,IF(Leases!$G19="FSG",0,IF(Leases!$G19="MG",SUMPRODUCT(Leases!$I19:$I23,Expenses!CB$9:CB$13)*Leases!$F19,MAX((Expenses!CB$9-Leases!$K19/12)*Leases!$J19*Leases!$F19,0)+MAX((Expenses!CB$10-Leases!$K20/12)*Leases!$J20*Leases!$F19,0)+MAX((Expenses!CB$11-Leases!$K21/12)*Leases!$J21*Leases!$F19,0)+MAX((Expenses!CB$12-Leases!$K22/12)*Leases!$J22*Leases!$F19,0)+MAX((Expenses!CB$13-Leases!$K23/12)*Leases!$J23*Leases!$F19,0)))),0)</f>
        <v>0</v>
      </c>
      <c r="CE185" s="94">
        <f>IF(AND(CE$165&lt;=$E19,CE$165&gt;=EOMONTH($D19,0)),IF($G19="NNN",Expenses!CC$14*Leases!$F19,IF(Leases!$G19="FSG",0,IF(Leases!$G19="MG",SUMPRODUCT(Leases!$I19:$I23,Expenses!CC$9:CC$13)*Leases!$F19,MAX((Expenses!CC$9-Leases!$K19/12)*Leases!$J19*Leases!$F19,0)+MAX((Expenses!CC$10-Leases!$K20/12)*Leases!$J20*Leases!$F19,0)+MAX((Expenses!CC$11-Leases!$K21/12)*Leases!$J21*Leases!$F19,0)+MAX((Expenses!CC$12-Leases!$K22/12)*Leases!$J22*Leases!$F19,0)+MAX((Expenses!CC$13-Leases!$K23/12)*Leases!$J23*Leases!$F19,0)))),0)</f>
        <v>0</v>
      </c>
      <c r="CF185" s="94">
        <f>IF(AND(CF$165&lt;=$E19,CF$165&gt;=EOMONTH($D19,0)),IF($G19="NNN",Expenses!CD$14*Leases!$F19,IF(Leases!$G19="FSG",0,IF(Leases!$G19="MG",SUMPRODUCT(Leases!$I19:$I23,Expenses!CD$9:CD$13)*Leases!$F19,MAX((Expenses!CD$9-Leases!$K19/12)*Leases!$J19*Leases!$F19,0)+MAX((Expenses!CD$10-Leases!$K20/12)*Leases!$J20*Leases!$F19,0)+MAX((Expenses!CD$11-Leases!$K21/12)*Leases!$J21*Leases!$F19,0)+MAX((Expenses!CD$12-Leases!$K22/12)*Leases!$J22*Leases!$F19,0)+MAX((Expenses!CD$13-Leases!$K23/12)*Leases!$J23*Leases!$F19,0)))),0)</f>
        <v>0</v>
      </c>
      <c r="CG185" s="94">
        <f>IF(AND(CG$165&lt;=$E19,CG$165&gt;=EOMONTH($D19,0)),IF($G19="NNN",Expenses!CE$14*Leases!$F19,IF(Leases!$G19="FSG",0,IF(Leases!$G19="MG",SUMPRODUCT(Leases!$I19:$I23,Expenses!CE$9:CE$13)*Leases!$F19,MAX((Expenses!CE$9-Leases!$K19/12)*Leases!$J19*Leases!$F19,0)+MAX((Expenses!CE$10-Leases!$K20/12)*Leases!$J20*Leases!$F19,0)+MAX((Expenses!CE$11-Leases!$K21/12)*Leases!$J21*Leases!$F19,0)+MAX((Expenses!CE$12-Leases!$K22/12)*Leases!$J22*Leases!$F19,0)+MAX((Expenses!CE$13-Leases!$K23/12)*Leases!$J23*Leases!$F19,0)))),0)</f>
        <v>0</v>
      </c>
      <c r="CH185" s="94">
        <f>IF(AND(CH$165&lt;=$E19,CH$165&gt;=EOMONTH($D19,0)),IF($G19="NNN",Expenses!CF$14*Leases!$F19,IF(Leases!$G19="FSG",0,IF(Leases!$G19="MG",SUMPRODUCT(Leases!$I19:$I23,Expenses!CF$9:CF$13)*Leases!$F19,MAX((Expenses!CF$9-Leases!$K19/12)*Leases!$J19*Leases!$F19,0)+MAX((Expenses!CF$10-Leases!$K20/12)*Leases!$J20*Leases!$F19,0)+MAX((Expenses!CF$11-Leases!$K21/12)*Leases!$J21*Leases!$F19,0)+MAX((Expenses!CF$12-Leases!$K22/12)*Leases!$J22*Leases!$F19,0)+MAX((Expenses!CF$13-Leases!$K23/12)*Leases!$J23*Leases!$F19,0)))),0)</f>
        <v>0</v>
      </c>
      <c r="CI185" s="94">
        <f>IF(AND(CI$165&lt;=$E19,CI$165&gt;=EOMONTH($D19,0)),IF($G19="NNN",Expenses!CG$14*Leases!$F19,IF(Leases!$G19="FSG",0,IF(Leases!$G19="MG",SUMPRODUCT(Leases!$I19:$I23,Expenses!CG$9:CG$13)*Leases!$F19,MAX((Expenses!CG$9-Leases!$K19/12)*Leases!$J19*Leases!$F19,0)+MAX((Expenses!CG$10-Leases!$K20/12)*Leases!$J20*Leases!$F19,0)+MAX((Expenses!CG$11-Leases!$K21/12)*Leases!$J21*Leases!$F19,0)+MAX((Expenses!CG$12-Leases!$K22/12)*Leases!$J22*Leases!$F19,0)+MAX((Expenses!CG$13-Leases!$K23/12)*Leases!$J23*Leases!$F19,0)))),0)</f>
        <v>0</v>
      </c>
      <c r="CJ185" s="94">
        <f>IF(AND(CJ$165&lt;=$E19,CJ$165&gt;=EOMONTH($D19,0)),IF($G19="NNN",Expenses!CH$14*Leases!$F19,IF(Leases!$G19="FSG",0,IF(Leases!$G19="MG",SUMPRODUCT(Leases!$I19:$I23,Expenses!CH$9:CH$13)*Leases!$F19,MAX((Expenses!CH$9-Leases!$K19/12)*Leases!$J19*Leases!$F19,0)+MAX((Expenses!CH$10-Leases!$K20/12)*Leases!$J20*Leases!$F19,0)+MAX((Expenses!CH$11-Leases!$K21/12)*Leases!$J21*Leases!$F19,0)+MAX((Expenses!CH$12-Leases!$K22/12)*Leases!$J22*Leases!$F19,0)+MAX((Expenses!CH$13-Leases!$K23/12)*Leases!$J23*Leases!$F19,0)))),0)</f>
        <v>0</v>
      </c>
      <c r="CK185" s="94">
        <f>IF(AND(CK$165&lt;=$E19,CK$165&gt;=EOMONTH($D19,0)),IF($G19="NNN",Expenses!CI$14*Leases!$F19,IF(Leases!$G19="FSG",0,IF(Leases!$G19="MG",SUMPRODUCT(Leases!$I19:$I23,Expenses!CI$9:CI$13)*Leases!$F19,MAX((Expenses!CI$9-Leases!$K19/12)*Leases!$J19*Leases!$F19,0)+MAX((Expenses!CI$10-Leases!$K20/12)*Leases!$J20*Leases!$F19,0)+MAX((Expenses!CI$11-Leases!$K21/12)*Leases!$J21*Leases!$F19,0)+MAX((Expenses!CI$12-Leases!$K22/12)*Leases!$J22*Leases!$F19,0)+MAX((Expenses!CI$13-Leases!$K23/12)*Leases!$J23*Leases!$F19,0)))),0)</f>
        <v>0</v>
      </c>
      <c r="CL185" s="94">
        <f>IF(AND(CL$165&lt;=$E19,CL$165&gt;=EOMONTH($D19,0)),IF($G19="NNN",Expenses!CJ$14*Leases!$F19,IF(Leases!$G19="FSG",0,IF(Leases!$G19="MG",SUMPRODUCT(Leases!$I19:$I23,Expenses!CJ$9:CJ$13)*Leases!$F19,MAX((Expenses!CJ$9-Leases!$K19/12)*Leases!$J19*Leases!$F19,0)+MAX((Expenses!CJ$10-Leases!$K20/12)*Leases!$J20*Leases!$F19,0)+MAX((Expenses!CJ$11-Leases!$K21/12)*Leases!$J21*Leases!$F19,0)+MAX((Expenses!CJ$12-Leases!$K22/12)*Leases!$J22*Leases!$F19,0)+MAX((Expenses!CJ$13-Leases!$K23/12)*Leases!$J23*Leases!$F19,0)))),0)</f>
        <v>0</v>
      </c>
      <c r="CM185" s="94">
        <f>IF(AND(CM$165&lt;=$E19,CM$165&gt;=EOMONTH($D19,0)),IF($G19="NNN",Expenses!CK$14*Leases!$F19,IF(Leases!$G19="FSG",0,IF(Leases!$G19="MG",SUMPRODUCT(Leases!$I19:$I23,Expenses!CK$9:CK$13)*Leases!$F19,MAX((Expenses!CK$9-Leases!$K19/12)*Leases!$J19*Leases!$F19,0)+MAX((Expenses!CK$10-Leases!$K20/12)*Leases!$J20*Leases!$F19,0)+MAX((Expenses!CK$11-Leases!$K21/12)*Leases!$J21*Leases!$F19,0)+MAX((Expenses!CK$12-Leases!$K22/12)*Leases!$J22*Leases!$F19,0)+MAX((Expenses!CK$13-Leases!$K23/12)*Leases!$J23*Leases!$F19,0)))),0)</f>
        <v>0</v>
      </c>
      <c r="CN185" s="94">
        <f>IF(AND(CN$165&lt;=$E19,CN$165&gt;=EOMONTH($D19,0)),IF($G19="NNN",Expenses!CL$14*Leases!$F19,IF(Leases!$G19="FSG",0,IF(Leases!$G19="MG",SUMPRODUCT(Leases!$I19:$I23,Expenses!CL$9:CL$13)*Leases!$F19,MAX((Expenses!CL$9-Leases!$K19/12)*Leases!$J19*Leases!$F19,0)+MAX((Expenses!CL$10-Leases!$K20/12)*Leases!$J20*Leases!$F19,0)+MAX((Expenses!CL$11-Leases!$K21/12)*Leases!$J21*Leases!$F19,0)+MAX((Expenses!CL$12-Leases!$K22/12)*Leases!$J22*Leases!$F19,0)+MAX((Expenses!CL$13-Leases!$K23/12)*Leases!$J23*Leases!$F19,0)))),0)</f>
        <v>0</v>
      </c>
      <c r="CO185" s="94">
        <f>IF(AND(CO$165&lt;=$E19,CO$165&gt;=EOMONTH($D19,0)),IF($G19="NNN",Expenses!CM$14*Leases!$F19,IF(Leases!$G19="FSG",0,IF(Leases!$G19="MG",SUMPRODUCT(Leases!$I19:$I23,Expenses!CM$9:CM$13)*Leases!$F19,MAX((Expenses!CM$9-Leases!$K19/12)*Leases!$J19*Leases!$F19,0)+MAX((Expenses!CM$10-Leases!$K20/12)*Leases!$J20*Leases!$F19,0)+MAX((Expenses!CM$11-Leases!$K21/12)*Leases!$J21*Leases!$F19,0)+MAX((Expenses!CM$12-Leases!$K22/12)*Leases!$J22*Leases!$F19,0)+MAX((Expenses!CM$13-Leases!$K23/12)*Leases!$J23*Leases!$F19,0)))),0)</f>
        <v>0</v>
      </c>
      <c r="CP185" s="94">
        <f>IF(AND(CP$165&lt;=$E19,CP$165&gt;=EOMONTH($D19,0)),IF($G19="NNN",Expenses!CN$14*Leases!$F19,IF(Leases!$G19="FSG",0,IF(Leases!$G19="MG",SUMPRODUCT(Leases!$I19:$I23,Expenses!CN$9:CN$13)*Leases!$F19,MAX((Expenses!CN$9-Leases!$K19/12)*Leases!$J19*Leases!$F19,0)+MAX((Expenses!CN$10-Leases!$K20/12)*Leases!$J20*Leases!$F19,0)+MAX((Expenses!CN$11-Leases!$K21/12)*Leases!$J21*Leases!$F19,0)+MAX((Expenses!CN$12-Leases!$K22/12)*Leases!$J22*Leases!$F19,0)+MAX((Expenses!CN$13-Leases!$K23/12)*Leases!$J23*Leases!$F19,0)))),0)</f>
        <v>0</v>
      </c>
      <c r="CQ185" s="94">
        <f>IF(AND(CQ$165&lt;=$E19,CQ$165&gt;=EOMONTH($D19,0)),IF($G19="NNN",Expenses!CO$14*Leases!$F19,IF(Leases!$G19="FSG",0,IF(Leases!$G19="MG",SUMPRODUCT(Leases!$I19:$I23,Expenses!CO$9:CO$13)*Leases!$F19,MAX((Expenses!CO$9-Leases!$K19/12)*Leases!$J19*Leases!$F19,0)+MAX((Expenses!CO$10-Leases!$K20/12)*Leases!$J20*Leases!$F19,0)+MAX((Expenses!CO$11-Leases!$K21/12)*Leases!$J21*Leases!$F19,0)+MAX((Expenses!CO$12-Leases!$K22/12)*Leases!$J22*Leases!$F19,0)+MAX((Expenses!CO$13-Leases!$K23/12)*Leases!$J23*Leases!$F19,0)))),0)</f>
        <v>0</v>
      </c>
      <c r="CR185" s="94">
        <f>IF(AND(CR$165&lt;=$E19,CR$165&gt;=EOMONTH($D19,0)),IF($G19="NNN",Expenses!CP$14*Leases!$F19,IF(Leases!$G19="FSG",0,IF(Leases!$G19="MG",SUMPRODUCT(Leases!$I19:$I23,Expenses!CP$9:CP$13)*Leases!$F19,MAX((Expenses!CP$9-Leases!$K19/12)*Leases!$J19*Leases!$F19,0)+MAX((Expenses!CP$10-Leases!$K20/12)*Leases!$J20*Leases!$F19,0)+MAX((Expenses!CP$11-Leases!$K21/12)*Leases!$J21*Leases!$F19,0)+MAX((Expenses!CP$12-Leases!$K22/12)*Leases!$J22*Leases!$F19,0)+MAX((Expenses!CP$13-Leases!$K23/12)*Leases!$J23*Leases!$F19,0)))),0)</f>
        <v>0</v>
      </c>
      <c r="CS185" s="94">
        <f>IF(AND(CS$165&lt;=$E19,CS$165&gt;=EOMONTH($D19,0)),IF($G19="NNN",Expenses!CQ$14*Leases!$F19,IF(Leases!$G19="FSG",0,IF(Leases!$G19="MG",SUMPRODUCT(Leases!$I19:$I23,Expenses!CQ$9:CQ$13)*Leases!$F19,MAX((Expenses!CQ$9-Leases!$K19/12)*Leases!$J19*Leases!$F19,0)+MAX((Expenses!CQ$10-Leases!$K20/12)*Leases!$J20*Leases!$F19,0)+MAX((Expenses!CQ$11-Leases!$K21/12)*Leases!$J21*Leases!$F19,0)+MAX((Expenses!CQ$12-Leases!$K22/12)*Leases!$J22*Leases!$F19,0)+MAX((Expenses!CQ$13-Leases!$K23/12)*Leases!$J23*Leases!$F19,0)))),0)</f>
        <v>0</v>
      </c>
      <c r="CT185" s="94">
        <f>IF(AND(CT$165&lt;=$E19,CT$165&gt;=EOMONTH($D19,0)),IF($G19="NNN",Expenses!CR$14*Leases!$F19,IF(Leases!$G19="FSG",0,IF(Leases!$G19="MG",SUMPRODUCT(Leases!$I19:$I23,Expenses!CR$9:CR$13)*Leases!$F19,MAX((Expenses!CR$9-Leases!$K19/12)*Leases!$J19*Leases!$F19,0)+MAX((Expenses!CR$10-Leases!$K20/12)*Leases!$J20*Leases!$F19,0)+MAX((Expenses!CR$11-Leases!$K21/12)*Leases!$J21*Leases!$F19,0)+MAX((Expenses!CR$12-Leases!$K22/12)*Leases!$J22*Leases!$F19,0)+MAX((Expenses!CR$13-Leases!$K23/12)*Leases!$J23*Leases!$F19,0)))),0)</f>
        <v>0</v>
      </c>
      <c r="CU185" s="94">
        <f>IF(AND(CU$165&lt;=$E19,CU$165&gt;=EOMONTH($D19,0)),IF($G19="NNN",Expenses!CS$14*Leases!$F19,IF(Leases!$G19="FSG",0,IF(Leases!$G19="MG",SUMPRODUCT(Leases!$I19:$I23,Expenses!CS$9:CS$13)*Leases!$F19,MAX((Expenses!CS$9-Leases!$K19/12)*Leases!$J19*Leases!$F19,0)+MAX((Expenses!CS$10-Leases!$K20/12)*Leases!$J20*Leases!$F19,0)+MAX((Expenses!CS$11-Leases!$K21/12)*Leases!$J21*Leases!$F19,0)+MAX((Expenses!CS$12-Leases!$K22/12)*Leases!$J22*Leases!$F19,0)+MAX((Expenses!CS$13-Leases!$K23/12)*Leases!$J23*Leases!$F19,0)))),0)</f>
        <v>0</v>
      </c>
      <c r="CV185" s="94">
        <f>IF(AND(CV$165&lt;=$E19,CV$165&gt;=EOMONTH($D19,0)),IF($G19="NNN",Expenses!CT$14*Leases!$F19,IF(Leases!$G19="FSG",0,IF(Leases!$G19="MG",SUMPRODUCT(Leases!$I19:$I23,Expenses!CT$9:CT$13)*Leases!$F19,MAX((Expenses!CT$9-Leases!$K19/12)*Leases!$J19*Leases!$F19,0)+MAX((Expenses!CT$10-Leases!$K20/12)*Leases!$J20*Leases!$F19,0)+MAX((Expenses!CT$11-Leases!$K21/12)*Leases!$J21*Leases!$F19,0)+MAX((Expenses!CT$12-Leases!$K22/12)*Leases!$J22*Leases!$F19,0)+MAX((Expenses!CT$13-Leases!$K23/12)*Leases!$J23*Leases!$F19,0)))),0)</f>
        <v>0</v>
      </c>
      <c r="CW185" s="94">
        <f>IF(AND(CW$165&lt;=$E19,CW$165&gt;=EOMONTH($D19,0)),IF($G19="NNN",Expenses!CU$14*Leases!$F19,IF(Leases!$G19="FSG",0,IF(Leases!$G19="MG",SUMPRODUCT(Leases!$I19:$I23,Expenses!CU$9:CU$13)*Leases!$F19,MAX((Expenses!CU$9-Leases!$K19/12)*Leases!$J19*Leases!$F19,0)+MAX((Expenses!CU$10-Leases!$K20/12)*Leases!$J20*Leases!$F19,0)+MAX((Expenses!CU$11-Leases!$K21/12)*Leases!$J21*Leases!$F19,0)+MAX((Expenses!CU$12-Leases!$K22/12)*Leases!$J22*Leases!$F19,0)+MAX((Expenses!CU$13-Leases!$K23/12)*Leases!$J23*Leases!$F19,0)))),0)</f>
        <v>0</v>
      </c>
      <c r="CX185" s="94">
        <f>IF(AND(CX$165&lt;=$E19,CX$165&gt;=EOMONTH($D19,0)),IF($G19="NNN",Expenses!CV$14*Leases!$F19,IF(Leases!$G19="FSG",0,IF(Leases!$G19="MG",SUMPRODUCT(Leases!$I19:$I23,Expenses!CV$9:CV$13)*Leases!$F19,MAX((Expenses!CV$9-Leases!$K19/12)*Leases!$J19*Leases!$F19,0)+MAX((Expenses!CV$10-Leases!$K20/12)*Leases!$J20*Leases!$F19,0)+MAX((Expenses!CV$11-Leases!$K21/12)*Leases!$J21*Leases!$F19,0)+MAX((Expenses!CV$12-Leases!$K22/12)*Leases!$J22*Leases!$F19,0)+MAX((Expenses!CV$13-Leases!$K23/12)*Leases!$J23*Leases!$F19,0)))),0)</f>
        <v>0</v>
      </c>
      <c r="CY185" s="94">
        <f>IF(AND(CY$165&lt;=$E19,CY$165&gt;=EOMONTH($D19,0)),IF($G19="NNN",Expenses!CW$14*Leases!$F19,IF(Leases!$G19="FSG",0,IF(Leases!$G19="MG",SUMPRODUCT(Leases!$I19:$I23,Expenses!CW$9:CW$13)*Leases!$F19,MAX((Expenses!CW$9-Leases!$K19/12)*Leases!$J19*Leases!$F19,0)+MAX((Expenses!CW$10-Leases!$K20/12)*Leases!$J20*Leases!$F19,0)+MAX((Expenses!CW$11-Leases!$K21/12)*Leases!$J21*Leases!$F19,0)+MAX((Expenses!CW$12-Leases!$K22/12)*Leases!$J22*Leases!$F19,0)+MAX((Expenses!CW$13-Leases!$K23/12)*Leases!$J23*Leases!$F19,0)))),0)</f>
        <v>0</v>
      </c>
      <c r="CZ185" s="94">
        <f>IF(AND(CZ$165&lt;=$E19,CZ$165&gt;=EOMONTH($D19,0)),IF($G19="NNN",Expenses!CX$14*Leases!$F19,IF(Leases!$G19="FSG",0,IF(Leases!$G19="MG",SUMPRODUCT(Leases!$I19:$I23,Expenses!CX$9:CX$13)*Leases!$F19,MAX((Expenses!CX$9-Leases!$K19/12)*Leases!$J19*Leases!$F19,0)+MAX((Expenses!CX$10-Leases!$K20/12)*Leases!$J20*Leases!$F19,0)+MAX((Expenses!CX$11-Leases!$K21/12)*Leases!$J21*Leases!$F19,0)+MAX((Expenses!CX$12-Leases!$K22/12)*Leases!$J22*Leases!$F19,0)+MAX((Expenses!CX$13-Leases!$K23/12)*Leases!$J23*Leases!$F19,0)))),0)</f>
        <v>0</v>
      </c>
      <c r="DA185" s="94">
        <f>IF(AND(DA$165&lt;=$E19,DA$165&gt;=EOMONTH($D19,0)),IF($G19="NNN",Expenses!CY$14*Leases!$F19,IF(Leases!$G19="FSG",0,IF(Leases!$G19="MG",SUMPRODUCT(Leases!$I19:$I23,Expenses!CY$9:CY$13)*Leases!$F19,MAX((Expenses!CY$9-Leases!$K19/12)*Leases!$J19*Leases!$F19,0)+MAX((Expenses!CY$10-Leases!$K20/12)*Leases!$J20*Leases!$F19,0)+MAX((Expenses!CY$11-Leases!$K21/12)*Leases!$J21*Leases!$F19,0)+MAX((Expenses!CY$12-Leases!$K22/12)*Leases!$J22*Leases!$F19,0)+MAX((Expenses!CY$13-Leases!$K23/12)*Leases!$J23*Leases!$F19,0)))),0)</f>
        <v>0</v>
      </c>
      <c r="DB185" s="94">
        <f>IF(AND(DB$165&lt;=$E19,DB$165&gt;=EOMONTH($D19,0)),IF($G19="NNN",Expenses!CZ$14*Leases!$F19,IF(Leases!$G19="FSG",0,IF(Leases!$G19="MG",SUMPRODUCT(Leases!$I19:$I23,Expenses!CZ$9:CZ$13)*Leases!$F19,MAX((Expenses!CZ$9-Leases!$K19/12)*Leases!$J19*Leases!$F19,0)+MAX((Expenses!CZ$10-Leases!$K20/12)*Leases!$J20*Leases!$F19,0)+MAX((Expenses!CZ$11-Leases!$K21/12)*Leases!$J21*Leases!$F19,0)+MAX((Expenses!CZ$12-Leases!$K22/12)*Leases!$J22*Leases!$F19,0)+MAX((Expenses!CZ$13-Leases!$K23/12)*Leases!$J23*Leases!$F19,0)))),0)</f>
        <v>0</v>
      </c>
      <c r="DC185" s="94">
        <f>IF(AND(DC$165&lt;=$E19,DC$165&gt;=EOMONTH($D19,0)),IF($G19="NNN",Expenses!DA$14*Leases!$F19,IF(Leases!$G19="FSG",0,IF(Leases!$G19="MG",SUMPRODUCT(Leases!$I19:$I23,Expenses!DA$9:DA$13)*Leases!$F19,MAX((Expenses!DA$9-Leases!$K19/12)*Leases!$J19*Leases!$F19,0)+MAX((Expenses!DA$10-Leases!$K20/12)*Leases!$J20*Leases!$F19,0)+MAX((Expenses!DA$11-Leases!$K21/12)*Leases!$J21*Leases!$F19,0)+MAX((Expenses!DA$12-Leases!$K22/12)*Leases!$J22*Leases!$F19,0)+MAX((Expenses!DA$13-Leases!$K23/12)*Leases!$J23*Leases!$F19,0)))),0)</f>
        <v>0</v>
      </c>
      <c r="DD185" s="94">
        <f>IF(AND(DD$165&lt;=$E19,DD$165&gt;=EOMONTH($D19,0)),IF($G19="NNN",Expenses!DB$14*Leases!$F19,IF(Leases!$G19="FSG",0,IF(Leases!$G19="MG",SUMPRODUCT(Leases!$I19:$I23,Expenses!DB$9:DB$13)*Leases!$F19,MAX((Expenses!DB$9-Leases!$K19/12)*Leases!$J19*Leases!$F19,0)+MAX((Expenses!DB$10-Leases!$K20/12)*Leases!$J20*Leases!$F19,0)+MAX((Expenses!DB$11-Leases!$K21/12)*Leases!$J21*Leases!$F19,0)+MAX((Expenses!DB$12-Leases!$K22/12)*Leases!$J22*Leases!$F19,0)+MAX((Expenses!DB$13-Leases!$K23/12)*Leases!$J23*Leases!$F19,0)))),0)</f>
        <v>0</v>
      </c>
      <c r="DE185" s="94">
        <f>IF(AND(DE$165&lt;=$E19,DE$165&gt;=EOMONTH($D19,0)),IF($G19="NNN",Expenses!DC$14*Leases!$F19,IF(Leases!$G19="FSG",0,IF(Leases!$G19="MG",SUMPRODUCT(Leases!$I19:$I23,Expenses!DC$9:DC$13)*Leases!$F19,MAX((Expenses!DC$9-Leases!$K19/12)*Leases!$J19*Leases!$F19,0)+MAX((Expenses!DC$10-Leases!$K20/12)*Leases!$J20*Leases!$F19,0)+MAX((Expenses!DC$11-Leases!$K21/12)*Leases!$J21*Leases!$F19,0)+MAX((Expenses!DC$12-Leases!$K22/12)*Leases!$J22*Leases!$F19,0)+MAX((Expenses!DC$13-Leases!$K23/12)*Leases!$J23*Leases!$F19,0)))),0)</f>
        <v>0</v>
      </c>
      <c r="DF185" s="94">
        <f>IF(AND(DF$165&lt;=$E19,DF$165&gt;=EOMONTH($D19,0)),IF($G19="NNN",Expenses!DD$14*Leases!$F19,IF(Leases!$G19="FSG",0,IF(Leases!$G19="MG",SUMPRODUCT(Leases!$I19:$I23,Expenses!DD$9:DD$13)*Leases!$F19,MAX((Expenses!DD$9-Leases!$K19/12)*Leases!$J19*Leases!$F19,0)+MAX((Expenses!DD$10-Leases!$K20/12)*Leases!$J20*Leases!$F19,0)+MAX((Expenses!DD$11-Leases!$K21/12)*Leases!$J21*Leases!$F19,0)+MAX((Expenses!DD$12-Leases!$K22/12)*Leases!$J22*Leases!$F19,0)+MAX((Expenses!DD$13-Leases!$K23/12)*Leases!$J23*Leases!$F19,0)))),0)</f>
        <v>0</v>
      </c>
      <c r="DG185" s="94">
        <f>IF(AND(DG$165&lt;=$E19,DG$165&gt;=EOMONTH($D19,0)),IF($G19="NNN",Expenses!DE$14*Leases!$F19,IF(Leases!$G19="FSG",0,IF(Leases!$G19="MG",SUMPRODUCT(Leases!$I19:$I23,Expenses!DE$9:DE$13)*Leases!$F19,MAX((Expenses!DE$9-Leases!$K19/12)*Leases!$J19*Leases!$F19,0)+MAX((Expenses!DE$10-Leases!$K20/12)*Leases!$J20*Leases!$F19,0)+MAX((Expenses!DE$11-Leases!$K21/12)*Leases!$J21*Leases!$F19,0)+MAX((Expenses!DE$12-Leases!$K22/12)*Leases!$J22*Leases!$F19,0)+MAX((Expenses!DE$13-Leases!$K23/12)*Leases!$J23*Leases!$F19,0)))),0)</f>
        <v>0</v>
      </c>
      <c r="DH185" s="94">
        <f>IF(AND(DH$165&lt;=$E19,DH$165&gt;=EOMONTH($D19,0)),IF($G19="NNN",Expenses!DF$14*Leases!$F19,IF(Leases!$G19="FSG",0,IF(Leases!$G19="MG",SUMPRODUCT(Leases!$I19:$I23,Expenses!DF$9:DF$13)*Leases!$F19,MAX((Expenses!DF$9-Leases!$K19/12)*Leases!$J19*Leases!$F19,0)+MAX((Expenses!DF$10-Leases!$K20/12)*Leases!$J20*Leases!$F19,0)+MAX((Expenses!DF$11-Leases!$K21/12)*Leases!$J21*Leases!$F19,0)+MAX((Expenses!DF$12-Leases!$K22/12)*Leases!$J22*Leases!$F19,0)+MAX((Expenses!DF$13-Leases!$K23/12)*Leases!$J23*Leases!$F19,0)))),0)</f>
        <v>0</v>
      </c>
      <c r="DI185" s="94">
        <f>IF(AND(DI$165&lt;=$E19,DI$165&gt;=EOMONTH($D19,0)),IF($G19="NNN",Expenses!DG$14*Leases!$F19,IF(Leases!$G19="FSG",0,IF(Leases!$G19="MG",SUMPRODUCT(Leases!$I19:$I23,Expenses!DG$9:DG$13)*Leases!$F19,MAX((Expenses!DG$9-Leases!$K19/12)*Leases!$J19*Leases!$F19,0)+MAX((Expenses!DG$10-Leases!$K20/12)*Leases!$J20*Leases!$F19,0)+MAX((Expenses!DG$11-Leases!$K21/12)*Leases!$J21*Leases!$F19,0)+MAX((Expenses!DG$12-Leases!$K22/12)*Leases!$J22*Leases!$F19,0)+MAX((Expenses!DG$13-Leases!$K23/12)*Leases!$J23*Leases!$F19,0)))),0)</f>
        <v>0</v>
      </c>
      <c r="DJ185" s="94">
        <f>IF(AND(DJ$165&lt;=$E19,DJ$165&gt;=EOMONTH($D19,0)),IF($G19="NNN",Expenses!DH$14*Leases!$F19,IF(Leases!$G19="FSG",0,IF(Leases!$G19="MG",SUMPRODUCT(Leases!$I19:$I23,Expenses!DH$9:DH$13)*Leases!$F19,MAX((Expenses!DH$9-Leases!$K19/12)*Leases!$J19*Leases!$F19,0)+MAX((Expenses!DH$10-Leases!$K20/12)*Leases!$J20*Leases!$F19,0)+MAX((Expenses!DH$11-Leases!$K21/12)*Leases!$J21*Leases!$F19,0)+MAX((Expenses!DH$12-Leases!$K22/12)*Leases!$J22*Leases!$F19,0)+MAX((Expenses!DH$13-Leases!$K23/12)*Leases!$J23*Leases!$F19,0)))),0)</f>
        <v>0</v>
      </c>
      <c r="DK185" s="94">
        <f>IF(AND(DK$165&lt;=$E19,DK$165&gt;=EOMONTH($D19,0)),IF($G19="NNN",Expenses!DI$14*Leases!$F19,IF(Leases!$G19="FSG",0,IF(Leases!$G19="MG",SUMPRODUCT(Leases!$I19:$I23,Expenses!DI$9:DI$13)*Leases!$F19,MAX((Expenses!DI$9-Leases!$K19/12)*Leases!$J19*Leases!$F19,0)+MAX((Expenses!DI$10-Leases!$K20/12)*Leases!$J20*Leases!$F19,0)+MAX((Expenses!DI$11-Leases!$K21/12)*Leases!$J21*Leases!$F19,0)+MAX((Expenses!DI$12-Leases!$K22/12)*Leases!$J22*Leases!$F19,0)+MAX((Expenses!DI$13-Leases!$K23/12)*Leases!$J23*Leases!$F19,0)))),0)</f>
        <v>0</v>
      </c>
      <c r="DL185" s="94">
        <f>IF(AND(DL$165&lt;=$E19,DL$165&gt;=EOMONTH($D19,0)),IF($G19="NNN",Expenses!DJ$14*Leases!$F19,IF(Leases!$G19="FSG",0,IF(Leases!$G19="MG",SUMPRODUCT(Leases!$I19:$I23,Expenses!DJ$9:DJ$13)*Leases!$F19,MAX((Expenses!DJ$9-Leases!$K19/12)*Leases!$J19*Leases!$F19,0)+MAX((Expenses!DJ$10-Leases!$K20/12)*Leases!$J20*Leases!$F19,0)+MAX((Expenses!DJ$11-Leases!$K21/12)*Leases!$J21*Leases!$F19,0)+MAX((Expenses!DJ$12-Leases!$K22/12)*Leases!$J22*Leases!$F19,0)+MAX((Expenses!DJ$13-Leases!$K23/12)*Leases!$J23*Leases!$F19,0)))),0)</f>
        <v>0</v>
      </c>
      <c r="DM185" s="94">
        <f>IF(AND(DM$165&lt;=$E19,DM$165&gt;=EOMONTH($D19,0)),IF($G19="NNN",Expenses!DK$14*Leases!$F19,IF(Leases!$G19="FSG",0,IF(Leases!$G19="MG",SUMPRODUCT(Leases!$I19:$I23,Expenses!DK$9:DK$13)*Leases!$F19,MAX((Expenses!DK$9-Leases!$K19/12)*Leases!$J19*Leases!$F19,0)+MAX((Expenses!DK$10-Leases!$K20/12)*Leases!$J20*Leases!$F19,0)+MAX((Expenses!DK$11-Leases!$K21/12)*Leases!$J21*Leases!$F19,0)+MAX((Expenses!DK$12-Leases!$K22/12)*Leases!$J22*Leases!$F19,0)+MAX((Expenses!DK$13-Leases!$K23/12)*Leases!$J23*Leases!$F19,0)))),0)</f>
        <v>0</v>
      </c>
      <c r="DN185" s="94">
        <f>IF(AND(DN$165&lt;=$E19,DN$165&gt;=EOMONTH($D19,0)),IF($G19="NNN",Expenses!DL$14*Leases!$F19,IF(Leases!$G19="FSG",0,IF(Leases!$G19="MG",SUMPRODUCT(Leases!$I19:$I23,Expenses!DL$9:DL$13)*Leases!$F19,MAX((Expenses!DL$9-Leases!$K19/12)*Leases!$J19*Leases!$F19,0)+MAX((Expenses!DL$10-Leases!$K20/12)*Leases!$J20*Leases!$F19,0)+MAX((Expenses!DL$11-Leases!$K21/12)*Leases!$J21*Leases!$F19,0)+MAX((Expenses!DL$12-Leases!$K22/12)*Leases!$J22*Leases!$F19,0)+MAX((Expenses!DL$13-Leases!$K23/12)*Leases!$J23*Leases!$F19,0)))),0)</f>
        <v>0</v>
      </c>
      <c r="DO185" s="94">
        <f>IF(AND(DO$165&lt;=$E19,DO$165&gt;=EOMONTH($D19,0)),IF($G19="NNN",Expenses!DM$14*Leases!$F19,IF(Leases!$G19="FSG",0,IF(Leases!$G19="MG",SUMPRODUCT(Leases!$I19:$I23,Expenses!DM$9:DM$13)*Leases!$F19,MAX((Expenses!DM$9-Leases!$K19/12)*Leases!$J19*Leases!$F19,0)+MAX((Expenses!DM$10-Leases!$K20/12)*Leases!$J20*Leases!$F19,0)+MAX((Expenses!DM$11-Leases!$K21/12)*Leases!$J21*Leases!$F19,0)+MAX((Expenses!DM$12-Leases!$K22/12)*Leases!$J22*Leases!$F19,0)+MAX((Expenses!DM$13-Leases!$K23/12)*Leases!$J23*Leases!$F19,0)))),0)</f>
        <v>0</v>
      </c>
      <c r="DP185" s="94">
        <f>IF(AND(DP$165&lt;=$E19,DP$165&gt;=EOMONTH($D19,0)),IF($G19="NNN",Expenses!DN$14*Leases!$F19,IF(Leases!$G19="FSG",0,IF(Leases!$G19="MG",SUMPRODUCT(Leases!$I19:$I23,Expenses!DN$9:DN$13)*Leases!$F19,MAX((Expenses!DN$9-Leases!$K19/12)*Leases!$J19*Leases!$F19,0)+MAX((Expenses!DN$10-Leases!$K20/12)*Leases!$J20*Leases!$F19,0)+MAX((Expenses!DN$11-Leases!$K21/12)*Leases!$J21*Leases!$F19,0)+MAX((Expenses!DN$12-Leases!$K22/12)*Leases!$J22*Leases!$F19,0)+MAX((Expenses!DN$13-Leases!$K23/12)*Leases!$J23*Leases!$F19,0)))),0)</f>
        <v>0</v>
      </c>
      <c r="DQ185" s="94">
        <f>IF(AND(DQ$165&lt;=$E19,DQ$165&gt;=EOMONTH($D19,0)),IF($G19="NNN",Expenses!DO$14*Leases!$F19,IF(Leases!$G19="FSG",0,IF(Leases!$G19="MG",SUMPRODUCT(Leases!$I19:$I23,Expenses!DO$9:DO$13)*Leases!$F19,MAX((Expenses!DO$9-Leases!$K19/12)*Leases!$J19*Leases!$F19,0)+MAX((Expenses!DO$10-Leases!$K20/12)*Leases!$J20*Leases!$F19,0)+MAX((Expenses!DO$11-Leases!$K21/12)*Leases!$J21*Leases!$F19,0)+MAX((Expenses!DO$12-Leases!$K22/12)*Leases!$J22*Leases!$F19,0)+MAX((Expenses!DO$13-Leases!$K23/12)*Leases!$J23*Leases!$F19,0)))),0)</f>
        <v>0</v>
      </c>
      <c r="DR185" s="94">
        <f>IF(AND(DR$165&lt;=$E19,DR$165&gt;=EOMONTH($D19,0)),IF($G19="NNN",Expenses!DP$14*Leases!$F19,IF(Leases!$G19="FSG",0,IF(Leases!$G19="MG",SUMPRODUCT(Leases!$I19:$I23,Expenses!DP$9:DP$13)*Leases!$F19,MAX((Expenses!DP$9-Leases!$K19/12)*Leases!$J19*Leases!$F19,0)+MAX((Expenses!DP$10-Leases!$K20/12)*Leases!$J20*Leases!$F19,0)+MAX((Expenses!DP$11-Leases!$K21/12)*Leases!$J21*Leases!$F19,0)+MAX((Expenses!DP$12-Leases!$K22/12)*Leases!$J22*Leases!$F19,0)+MAX((Expenses!DP$13-Leases!$K23/12)*Leases!$J23*Leases!$F19,0)))),0)</f>
        <v>0</v>
      </c>
      <c r="DS185" s="94">
        <f>IF(AND(DS$165&lt;=$E19,DS$165&gt;=EOMONTH($D19,0)),IF($G19="NNN",Expenses!DQ$14*Leases!$F19,IF(Leases!$G19="FSG",0,IF(Leases!$G19="MG",SUMPRODUCT(Leases!$I19:$I23,Expenses!DQ$9:DQ$13)*Leases!$F19,MAX((Expenses!DQ$9-Leases!$K19/12)*Leases!$J19*Leases!$F19,0)+MAX((Expenses!DQ$10-Leases!$K20/12)*Leases!$J20*Leases!$F19,0)+MAX((Expenses!DQ$11-Leases!$K21/12)*Leases!$J21*Leases!$F19,0)+MAX((Expenses!DQ$12-Leases!$K22/12)*Leases!$J22*Leases!$F19,0)+MAX((Expenses!DQ$13-Leases!$K23/12)*Leases!$J23*Leases!$F19,0)))),0)</f>
        <v>0</v>
      </c>
      <c r="DT185" s="94">
        <f>IF(AND(DT$165&lt;=$E19,DT$165&gt;=EOMONTH($D19,0)),IF($G19="NNN",Expenses!DR$14*Leases!$F19,IF(Leases!$G19="FSG",0,IF(Leases!$G19="MG",SUMPRODUCT(Leases!$I19:$I23,Expenses!DR$9:DR$13)*Leases!$F19,MAX((Expenses!DR$9-Leases!$K19/12)*Leases!$J19*Leases!$F19,0)+MAX((Expenses!DR$10-Leases!$K20/12)*Leases!$J20*Leases!$F19,0)+MAX((Expenses!DR$11-Leases!$K21/12)*Leases!$J21*Leases!$F19,0)+MAX((Expenses!DR$12-Leases!$K22/12)*Leases!$J22*Leases!$F19,0)+MAX((Expenses!DR$13-Leases!$K23/12)*Leases!$J23*Leases!$F19,0)))),0)</f>
        <v>0</v>
      </c>
      <c r="DU185" s="94">
        <f>IF(AND(DU$165&lt;=$E19,DU$165&gt;=EOMONTH($D19,0)),IF($G19="NNN",Expenses!DS$14*Leases!$F19,IF(Leases!$G19="FSG",0,IF(Leases!$G19="MG",SUMPRODUCT(Leases!$I19:$I23,Expenses!DS$9:DS$13)*Leases!$F19,MAX((Expenses!DS$9-Leases!$K19/12)*Leases!$J19*Leases!$F19,0)+MAX((Expenses!DS$10-Leases!$K20/12)*Leases!$J20*Leases!$F19,0)+MAX((Expenses!DS$11-Leases!$K21/12)*Leases!$J21*Leases!$F19,0)+MAX((Expenses!DS$12-Leases!$K22/12)*Leases!$J22*Leases!$F19,0)+MAX((Expenses!DS$13-Leases!$K23/12)*Leases!$J23*Leases!$F19,0)))),0)</f>
        <v>0</v>
      </c>
      <c r="DV185" s="94">
        <f>IF(AND(DV$165&lt;=$E19,DV$165&gt;=EOMONTH($D19,0)),IF($G19="NNN",Expenses!DT$14*Leases!$F19,IF(Leases!$G19="FSG",0,IF(Leases!$G19="MG",SUMPRODUCT(Leases!$I19:$I23,Expenses!DT$9:DT$13)*Leases!$F19,MAX((Expenses!DT$9-Leases!$K19/12)*Leases!$J19*Leases!$F19,0)+MAX((Expenses!DT$10-Leases!$K20/12)*Leases!$J20*Leases!$F19,0)+MAX((Expenses!DT$11-Leases!$K21/12)*Leases!$J21*Leases!$F19,0)+MAX((Expenses!DT$12-Leases!$K22/12)*Leases!$J22*Leases!$F19,0)+MAX((Expenses!DT$13-Leases!$K23/12)*Leases!$J23*Leases!$F19,0)))),0)</f>
        <v>0</v>
      </c>
      <c r="DW185" s="94">
        <f>IF(AND(DW$165&lt;=$E19,DW$165&gt;=EOMONTH($D19,0)),IF($G19="NNN",Expenses!DU$14*Leases!$F19,IF(Leases!$G19="FSG",0,IF(Leases!$G19="MG",SUMPRODUCT(Leases!$I19:$I23,Expenses!DU$9:DU$13)*Leases!$F19,MAX((Expenses!DU$9-Leases!$K19/12)*Leases!$J19*Leases!$F19,0)+MAX((Expenses!DU$10-Leases!$K20/12)*Leases!$J20*Leases!$F19,0)+MAX((Expenses!DU$11-Leases!$K21/12)*Leases!$J21*Leases!$F19,0)+MAX((Expenses!DU$12-Leases!$K22/12)*Leases!$J22*Leases!$F19,0)+MAX((Expenses!DU$13-Leases!$K23/12)*Leases!$J23*Leases!$F19,0)))),0)</f>
        <v>0</v>
      </c>
      <c r="DX185" s="94">
        <f>IF(AND(DX$165&lt;=$E19,DX$165&gt;=EOMONTH($D19,0)),IF($G19="NNN",Expenses!DV$14*Leases!$F19,IF(Leases!$G19="FSG",0,IF(Leases!$G19="MG",SUMPRODUCT(Leases!$I19:$I23,Expenses!DV$9:DV$13)*Leases!$F19,MAX((Expenses!DV$9-Leases!$K19/12)*Leases!$J19*Leases!$F19,0)+MAX((Expenses!DV$10-Leases!$K20/12)*Leases!$J20*Leases!$F19,0)+MAX((Expenses!DV$11-Leases!$K21/12)*Leases!$J21*Leases!$F19,0)+MAX((Expenses!DV$12-Leases!$K22/12)*Leases!$J22*Leases!$F19,0)+MAX((Expenses!DV$13-Leases!$K23/12)*Leases!$J23*Leases!$F19,0)))),0)</f>
        <v>0</v>
      </c>
      <c r="DY185" s="94">
        <f>IF(AND(DY$165&lt;=$E19,DY$165&gt;=EOMONTH($D19,0)),IF($G19="NNN",Expenses!DW$14*Leases!$F19,IF(Leases!$G19="FSG",0,IF(Leases!$G19="MG",SUMPRODUCT(Leases!$I19:$I23,Expenses!DW$9:DW$13)*Leases!$F19,MAX((Expenses!DW$9-Leases!$K19/12)*Leases!$J19*Leases!$F19,0)+MAX((Expenses!DW$10-Leases!$K20/12)*Leases!$J20*Leases!$F19,0)+MAX((Expenses!DW$11-Leases!$K21/12)*Leases!$J21*Leases!$F19,0)+MAX((Expenses!DW$12-Leases!$K22/12)*Leases!$J22*Leases!$F19,0)+MAX((Expenses!DW$13-Leases!$K23/12)*Leases!$J23*Leases!$F19,0)))),0)</f>
        <v>0</v>
      </c>
      <c r="DZ185" s="94">
        <f>IF(AND(DZ$165&lt;=$E19,DZ$165&gt;=EOMONTH($D19,0)),IF($G19="NNN",Expenses!DX$14*Leases!$F19,IF(Leases!$G19="FSG",0,IF(Leases!$G19="MG",SUMPRODUCT(Leases!$I19:$I23,Expenses!DX$9:DX$13)*Leases!$F19,MAX((Expenses!DX$9-Leases!$K19/12)*Leases!$J19*Leases!$F19,0)+MAX((Expenses!DX$10-Leases!$K20/12)*Leases!$J20*Leases!$F19,0)+MAX((Expenses!DX$11-Leases!$K21/12)*Leases!$J21*Leases!$F19,0)+MAX((Expenses!DX$12-Leases!$K22/12)*Leases!$J22*Leases!$F19,0)+MAX((Expenses!DX$13-Leases!$K23/12)*Leases!$J23*Leases!$F19,0)))),0)</f>
        <v>0</v>
      </c>
      <c r="EA185" s="94">
        <f>IF(AND(EA$165&lt;=$E19,EA$165&gt;=EOMONTH($D19,0)),IF($G19="NNN",Expenses!DY$14*Leases!$F19,IF(Leases!$G19="FSG",0,IF(Leases!$G19="MG",SUMPRODUCT(Leases!$I19:$I23,Expenses!DY$9:DY$13)*Leases!$F19,MAX((Expenses!DY$9-Leases!$K19/12)*Leases!$J19*Leases!$F19,0)+MAX((Expenses!DY$10-Leases!$K20/12)*Leases!$J20*Leases!$F19,0)+MAX((Expenses!DY$11-Leases!$K21/12)*Leases!$J21*Leases!$F19,0)+MAX((Expenses!DY$12-Leases!$K22/12)*Leases!$J22*Leases!$F19,0)+MAX((Expenses!DY$13-Leases!$K23/12)*Leases!$J23*Leases!$F19,0)))),0)</f>
        <v>0</v>
      </c>
      <c r="EB185" s="94">
        <f>IF(AND(EB$165&lt;=$E19,EB$165&gt;=EOMONTH($D19,0)),IF($G19="NNN",Expenses!DZ$14*Leases!$F19,IF(Leases!$G19="FSG",0,IF(Leases!$G19="MG",SUMPRODUCT(Leases!$I19:$I23,Expenses!DZ$9:DZ$13)*Leases!$F19,MAX((Expenses!DZ$9-Leases!$K19/12)*Leases!$J19*Leases!$F19,0)+MAX((Expenses!DZ$10-Leases!$K20/12)*Leases!$J20*Leases!$F19,0)+MAX((Expenses!DZ$11-Leases!$K21/12)*Leases!$J21*Leases!$F19,0)+MAX((Expenses!DZ$12-Leases!$K22/12)*Leases!$J22*Leases!$F19,0)+MAX((Expenses!DZ$13-Leases!$K23/12)*Leases!$J23*Leases!$F19,0)))),0)</f>
        <v>0</v>
      </c>
      <c r="EC185" s="94">
        <f>IF(AND(EC$165&lt;=$E19,EC$165&gt;=EOMONTH($D19,0)),IF($G19="NNN",Expenses!EA$14*Leases!$F19,IF(Leases!$G19="FSG",0,IF(Leases!$G19="MG",SUMPRODUCT(Leases!$I19:$I23,Expenses!EA$9:EA$13)*Leases!$F19,MAX((Expenses!EA$9-Leases!$K19/12)*Leases!$J19*Leases!$F19,0)+MAX((Expenses!EA$10-Leases!$K20/12)*Leases!$J20*Leases!$F19,0)+MAX((Expenses!EA$11-Leases!$K21/12)*Leases!$J21*Leases!$F19,0)+MAX((Expenses!EA$12-Leases!$K22/12)*Leases!$J22*Leases!$F19,0)+MAX((Expenses!EA$13-Leases!$K23/12)*Leases!$J23*Leases!$F19,0)))),0)</f>
        <v>0</v>
      </c>
      <c r="ED185" s="94">
        <f>IF(AND(ED$165&lt;=$E19,ED$165&gt;=EOMONTH($D19,0)),IF($G19="NNN",Expenses!EB$14*Leases!$F19,IF(Leases!$G19="FSG",0,IF(Leases!$G19="MG",SUMPRODUCT(Leases!$I19:$I23,Expenses!EB$9:EB$13)*Leases!$F19,MAX((Expenses!EB$9-Leases!$K19/12)*Leases!$J19*Leases!$F19,0)+MAX((Expenses!EB$10-Leases!$K20/12)*Leases!$J20*Leases!$F19,0)+MAX((Expenses!EB$11-Leases!$K21/12)*Leases!$J21*Leases!$F19,0)+MAX((Expenses!EB$12-Leases!$K22/12)*Leases!$J22*Leases!$F19,0)+MAX((Expenses!EB$13-Leases!$K23/12)*Leases!$J23*Leases!$F19,0)))),0)</f>
        <v>0</v>
      </c>
      <c r="EE185" s="94">
        <f>IF(AND(EE$165&lt;=$E19,EE$165&gt;=EOMONTH($D19,0)),IF($G19="NNN",Expenses!EC$14*Leases!$F19,IF(Leases!$G19="FSG",0,IF(Leases!$G19="MG",SUMPRODUCT(Leases!$I19:$I23,Expenses!EC$9:EC$13)*Leases!$F19,MAX((Expenses!EC$9-Leases!$K19/12)*Leases!$J19*Leases!$F19,0)+MAX((Expenses!EC$10-Leases!$K20/12)*Leases!$J20*Leases!$F19,0)+MAX((Expenses!EC$11-Leases!$K21/12)*Leases!$J21*Leases!$F19,0)+MAX((Expenses!EC$12-Leases!$K22/12)*Leases!$J22*Leases!$F19,0)+MAX((Expenses!EC$13-Leases!$K23/12)*Leases!$J23*Leases!$F19,0)))),0)</f>
        <v>0</v>
      </c>
      <c r="EF185" s="94">
        <f>IF(AND(EF$165&lt;=$E19,EF$165&gt;=EOMONTH($D19,0)),IF($G19="NNN",Expenses!ED$14*Leases!$F19,IF(Leases!$G19="FSG",0,IF(Leases!$G19="MG",SUMPRODUCT(Leases!$I19:$I23,Expenses!ED$9:ED$13)*Leases!$F19,MAX((Expenses!ED$9-Leases!$K19/12)*Leases!$J19*Leases!$F19,0)+MAX((Expenses!ED$10-Leases!$K20/12)*Leases!$J20*Leases!$F19,0)+MAX((Expenses!ED$11-Leases!$K21/12)*Leases!$J21*Leases!$F19,0)+MAX((Expenses!ED$12-Leases!$K22/12)*Leases!$J22*Leases!$F19,0)+MAX((Expenses!ED$13-Leases!$K23/12)*Leases!$J23*Leases!$F19,0)))),0)</f>
        <v>0</v>
      </c>
      <c r="EG185" s="94">
        <f>IF(AND(EG$165&lt;=$E19,EG$165&gt;=EOMONTH($D19,0)),IF($G19="NNN",Expenses!EE$14*Leases!$F19,IF(Leases!$G19="FSG",0,IF(Leases!$G19="MG",SUMPRODUCT(Leases!$I19:$I23,Expenses!EE$9:EE$13)*Leases!$F19,MAX((Expenses!EE$9-Leases!$K19/12)*Leases!$J19*Leases!$F19,0)+MAX((Expenses!EE$10-Leases!$K20/12)*Leases!$J20*Leases!$F19,0)+MAX((Expenses!EE$11-Leases!$K21/12)*Leases!$J21*Leases!$F19,0)+MAX((Expenses!EE$12-Leases!$K22/12)*Leases!$J22*Leases!$F19,0)+MAX((Expenses!EE$13-Leases!$K23/12)*Leases!$J23*Leases!$F19,0)))),0)</f>
        <v>0</v>
      </c>
      <c r="EH185" s="94">
        <f>IF(AND(EH$165&lt;=$E19,EH$165&gt;=EOMONTH($D19,0)),IF($G19="NNN",Expenses!EF$14*Leases!$F19,IF(Leases!$G19="FSG",0,IF(Leases!$G19="MG",SUMPRODUCT(Leases!$I19:$I23,Expenses!EF$9:EF$13)*Leases!$F19,MAX((Expenses!EF$9-Leases!$K19/12)*Leases!$J19*Leases!$F19,0)+MAX((Expenses!EF$10-Leases!$K20/12)*Leases!$J20*Leases!$F19,0)+MAX((Expenses!EF$11-Leases!$K21/12)*Leases!$J21*Leases!$F19,0)+MAX((Expenses!EF$12-Leases!$K22/12)*Leases!$J22*Leases!$F19,0)+MAX((Expenses!EF$13-Leases!$K23/12)*Leases!$J23*Leases!$F19,0)))),0)</f>
        <v>0</v>
      </c>
      <c r="EI185" s="94">
        <f>IF(AND(EI$165&lt;=$E19,EI$165&gt;=EOMONTH($D19,0)),IF($G19="NNN",Expenses!EG$14*Leases!$F19,IF(Leases!$G19="FSG",0,IF(Leases!$G19="MG",SUMPRODUCT(Leases!$I19:$I23,Expenses!EG$9:EG$13)*Leases!$F19,MAX((Expenses!EG$9-Leases!$K19/12)*Leases!$J19*Leases!$F19,0)+MAX((Expenses!EG$10-Leases!$K20/12)*Leases!$J20*Leases!$F19,0)+MAX((Expenses!EG$11-Leases!$K21/12)*Leases!$J21*Leases!$F19,0)+MAX((Expenses!EG$12-Leases!$K22/12)*Leases!$J22*Leases!$F19,0)+MAX((Expenses!EG$13-Leases!$K23/12)*Leases!$J23*Leases!$F19,0)))),0)</f>
        <v>0</v>
      </c>
      <c r="EJ185" s="94">
        <f>IF(AND(EJ$165&lt;=$E19,EJ$165&gt;=EOMONTH($D19,0)),IF($G19="NNN",Expenses!EH$14*Leases!$F19,IF(Leases!$G19="FSG",0,IF(Leases!$G19="MG",SUMPRODUCT(Leases!$I19:$I23,Expenses!EH$9:EH$13)*Leases!$F19,MAX((Expenses!EH$9-Leases!$K19/12)*Leases!$J19*Leases!$F19,0)+MAX((Expenses!EH$10-Leases!$K20/12)*Leases!$J20*Leases!$F19,0)+MAX((Expenses!EH$11-Leases!$K21/12)*Leases!$J21*Leases!$F19,0)+MAX((Expenses!EH$12-Leases!$K22/12)*Leases!$J22*Leases!$F19,0)+MAX((Expenses!EH$13-Leases!$K23/12)*Leases!$J23*Leases!$F19,0)))),0)</f>
        <v>0</v>
      </c>
      <c r="EK185" s="94">
        <f>IF(AND(EK$165&lt;=$E19,EK$165&gt;=EOMONTH($D19,0)),IF($G19="NNN",Expenses!EI$14*Leases!$F19,IF(Leases!$G19="FSG",0,IF(Leases!$G19="MG",SUMPRODUCT(Leases!$I19:$I23,Expenses!EI$9:EI$13)*Leases!$F19,MAX((Expenses!EI$9-Leases!$K19/12)*Leases!$J19*Leases!$F19,0)+MAX((Expenses!EI$10-Leases!$K20/12)*Leases!$J20*Leases!$F19,0)+MAX((Expenses!EI$11-Leases!$K21/12)*Leases!$J21*Leases!$F19,0)+MAX((Expenses!EI$12-Leases!$K22/12)*Leases!$J22*Leases!$F19,0)+MAX((Expenses!EI$13-Leases!$K23/12)*Leases!$J23*Leases!$F19,0)))),0)</f>
        <v>0</v>
      </c>
      <c r="EL185" s="94">
        <f>IF(AND(EL$165&lt;=$E19,EL$165&gt;=EOMONTH($D19,0)),IF($G19="NNN",Expenses!EJ$14*Leases!$F19,IF(Leases!$G19="FSG",0,IF(Leases!$G19="MG",SUMPRODUCT(Leases!$I19:$I23,Expenses!EJ$9:EJ$13)*Leases!$F19,MAX((Expenses!EJ$9-Leases!$K19/12)*Leases!$J19*Leases!$F19,0)+MAX((Expenses!EJ$10-Leases!$K20/12)*Leases!$J20*Leases!$F19,0)+MAX((Expenses!EJ$11-Leases!$K21/12)*Leases!$J21*Leases!$F19,0)+MAX((Expenses!EJ$12-Leases!$K22/12)*Leases!$J22*Leases!$F19,0)+MAX((Expenses!EJ$13-Leases!$K23/12)*Leases!$J23*Leases!$F19,0)))),0)</f>
        <v>0</v>
      </c>
      <c r="EM185" s="94">
        <f>IF(AND(EM$165&lt;=$E19,EM$165&gt;=EOMONTH($D19,0)),IF($G19="NNN",Expenses!EK$14*Leases!$F19,IF(Leases!$G19="FSG",0,IF(Leases!$G19="MG",SUMPRODUCT(Leases!$I19:$I23,Expenses!EK$9:EK$13)*Leases!$F19,MAX((Expenses!EK$9-Leases!$K19/12)*Leases!$J19*Leases!$F19,0)+MAX((Expenses!EK$10-Leases!$K20/12)*Leases!$J20*Leases!$F19,0)+MAX((Expenses!EK$11-Leases!$K21/12)*Leases!$J21*Leases!$F19,0)+MAX((Expenses!EK$12-Leases!$K22/12)*Leases!$J22*Leases!$F19,0)+MAX((Expenses!EK$13-Leases!$K23/12)*Leases!$J23*Leases!$F19,0)))),0)</f>
        <v>0</v>
      </c>
      <c r="EN185" s="94">
        <f>IF(AND(EN$165&lt;=$E19,EN$165&gt;=EOMONTH($D19,0)),IF($G19="NNN",Expenses!EL$14*Leases!$F19,IF(Leases!$G19="FSG",0,IF(Leases!$G19="MG",SUMPRODUCT(Leases!$I19:$I23,Expenses!EL$9:EL$13)*Leases!$F19,MAX((Expenses!EL$9-Leases!$K19/12)*Leases!$J19*Leases!$F19,0)+MAX((Expenses!EL$10-Leases!$K20/12)*Leases!$J20*Leases!$F19,0)+MAX((Expenses!EL$11-Leases!$K21/12)*Leases!$J21*Leases!$F19,0)+MAX((Expenses!EL$12-Leases!$K22/12)*Leases!$J22*Leases!$F19,0)+MAX((Expenses!EL$13-Leases!$K23/12)*Leases!$J23*Leases!$F19,0)))),0)</f>
        <v>0</v>
      </c>
      <c r="EO185" s="94">
        <f>IF(AND(EO$165&lt;=$E19,EO$165&gt;=EOMONTH($D19,0)),IF($G19="NNN",Expenses!EM$14*Leases!$F19,IF(Leases!$G19="FSG",0,IF(Leases!$G19="MG",SUMPRODUCT(Leases!$I19:$I23,Expenses!EM$9:EM$13)*Leases!$F19,MAX((Expenses!EM$9-Leases!$K19/12)*Leases!$J19*Leases!$F19,0)+MAX((Expenses!EM$10-Leases!$K20/12)*Leases!$J20*Leases!$F19,0)+MAX((Expenses!EM$11-Leases!$K21/12)*Leases!$J21*Leases!$F19,0)+MAX((Expenses!EM$12-Leases!$K22/12)*Leases!$J22*Leases!$F19,0)+MAX((Expenses!EM$13-Leases!$K23/12)*Leases!$J23*Leases!$F19,0)))),0)</f>
        <v>0</v>
      </c>
      <c r="EP185" s="94">
        <f>IF(AND(EP$165&lt;=$E19,EP$165&gt;=EOMONTH($D19,0)),IF($G19="NNN",Expenses!EN$14*Leases!$F19,IF(Leases!$G19="FSG",0,IF(Leases!$G19="MG",SUMPRODUCT(Leases!$I19:$I23,Expenses!EN$9:EN$13)*Leases!$F19,MAX((Expenses!EN$9-Leases!$K19/12)*Leases!$J19*Leases!$F19,0)+MAX((Expenses!EN$10-Leases!$K20/12)*Leases!$J20*Leases!$F19,0)+MAX((Expenses!EN$11-Leases!$K21/12)*Leases!$J21*Leases!$F19,0)+MAX((Expenses!EN$12-Leases!$K22/12)*Leases!$J22*Leases!$F19,0)+MAX((Expenses!EN$13-Leases!$K23/12)*Leases!$J23*Leases!$F19,0)))),0)</f>
        <v>0</v>
      </c>
      <c r="EQ185" s="94">
        <f>IF(AND(EQ$165&lt;=$E19,EQ$165&gt;=EOMONTH($D19,0)),IF($G19="NNN",Expenses!EO$14*Leases!$F19,IF(Leases!$G19="FSG",0,IF(Leases!$G19="MG",SUMPRODUCT(Leases!$I19:$I23,Expenses!EO$9:EO$13)*Leases!$F19,MAX((Expenses!EO$9-Leases!$K19/12)*Leases!$J19*Leases!$F19,0)+MAX((Expenses!EO$10-Leases!$K20/12)*Leases!$J20*Leases!$F19,0)+MAX((Expenses!EO$11-Leases!$K21/12)*Leases!$J21*Leases!$F19,0)+MAX((Expenses!EO$12-Leases!$K22/12)*Leases!$J22*Leases!$F19,0)+MAX((Expenses!EO$13-Leases!$K23/12)*Leases!$J23*Leases!$F19,0)))),0)</f>
        <v>0</v>
      </c>
      <c r="ER185" s="94">
        <f>IF(AND(ER$165&lt;=$E19,ER$165&gt;=EOMONTH($D19,0)),IF($G19="NNN",Expenses!EP$14*Leases!$F19,IF(Leases!$G19="FSG",0,IF(Leases!$G19="MG",SUMPRODUCT(Leases!$I19:$I23,Expenses!EP$9:EP$13)*Leases!$F19,MAX((Expenses!EP$9-Leases!$K19/12)*Leases!$J19*Leases!$F19,0)+MAX((Expenses!EP$10-Leases!$K20/12)*Leases!$J20*Leases!$F19,0)+MAX((Expenses!EP$11-Leases!$K21/12)*Leases!$J21*Leases!$F19,0)+MAX((Expenses!EP$12-Leases!$K22/12)*Leases!$J22*Leases!$F19,0)+MAX((Expenses!EP$13-Leases!$K23/12)*Leases!$J23*Leases!$F19,0)))),0)</f>
        <v>0</v>
      </c>
      <c r="ES185" s="94">
        <f>IF(AND(ES$165&lt;=$E19,ES$165&gt;=EOMONTH($D19,0)),IF($G19="NNN",Expenses!EQ$14*Leases!$F19,IF(Leases!$G19="FSG",0,IF(Leases!$G19="MG",SUMPRODUCT(Leases!$I19:$I23,Expenses!EQ$9:EQ$13)*Leases!$F19,MAX((Expenses!EQ$9-Leases!$K19/12)*Leases!$J19*Leases!$F19,0)+MAX((Expenses!EQ$10-Leases!$K20/12)*Leases!$J20*Leases!$F19,0)+MAX((Expenses!EQ$11-Leases!$K21/12)*Leases!$J21*Leases!$F19,0)+MAX((Expenses!EQ$12-Leases!$K22/12)*Leases!$J22*Leases!$F19,0)+MAX((Expenses!EQ$13-Leases!$K23/12)*Leases!$J23*Leases!$F19,0)))),0)</f>
        <v>0</v>
      </c>
      <c r="ET185" s="94">
        <f>IF(AND(ET$165&lt;=$E19,ET$165&gt;=EOMONTH($D19,0)),IF($G19="NNN",Expenses!ER$14*Leases!$F19,IF(Leases!$G19="FSG",0,IF(Leases!$G19="MG",SUMPRODUCT(Leases!$I19:$I23,Expenses!ER$9:ER$13)*Leases!$F19,MAX((Expenses!ER$9-Leases!$K19/12)*Leases!$J19*Leases!$F19,0)+MAX((Expenses!ER$10-Leases!$K20/12)*Leases!$J20*Leases!$F19,0)+MAX((Expenses!ER$11-Leases!$K21/12)*Leases!$J21*Leases!$F19,0)+MAX((Expenses!ER$12-Leases!$K22/12)*Leases!$J22*Leases!$F19,0)+MAX((Expenses!ER$13-Leases!$K23/12)*Leases!$J23*Leases!$F19,0)))),0)</f>
        <v>0</v>
      </c>
      <c r="EU185" s="94">
        <f>IF(AND(EU$165&lt;=$E19,EU$165&gt;=EOMONTH($D19,0)),IF($G19="NNN",Expenses!ES$14*Leases!$F19,IF(Leases!$G19="FSG",0,IF(Leases!$G19="MG",SUMPRODUCT(Leases!$I19:$I23,Expenses!ES$9:ES$13)*Leases!$F19,MAX((Expenses!ES$9-Leases!$K19/12)*Leases!$J19*Leases!$F19,0)+MAX((Expenses!ES$10-Leases!$K20/12)*Leases!$J20*Leases!$F19,0)+MAX((Expenses!ES$11-Leases!$K21/12)*Leases!$J21*Leases!$F19,0)+MAX((Expenses!ES$12-Leases!$K22/12)*Leases!$J22*Leases!$F19,0)+MAX((Expenses!ES$13-Leases!$K23/12)*Leases!$J23*Leases!$F19,0)))),0)</f>
        <v>0</v>
      </c>
      <c r="EV185" s="94">
        <f>IF(AND(EV$165&lt;=$E19,EV$165&gt;=EOMONTH($D19,0)),IF($G19="NNN",Expenses!ET$14*Leases!$F19,IF(Leases!$G19="FSG",0,IF(Leases!$G19="MG",SUMPRODUCT(Leases!$I19:$I23,Expenses!ET$9:ET$13)*Leases!$F19,MAX((Expenses!ET$9-Leases!$K19/12)*Leases!$J19*Leases!$F19,0)+MAX((Expenses!ET$10-Leases!$K20/12)*Leases!$J20*Leases!$F19,0)+MAX((Expenses!ET$11-Leases!$K21/12)*Leases!$J21*Leases!$F19,0)+MAX((Expenses!ET$12-Leases!$K22/12)*Leases!$J22*Leases!$F19,0)+MAX((Expenses!ET$13-Leases!$K23/12)*Leases!$J23*Leases!$F19,0)))),0)</f>
        <v>0</v>
      </c>
      <c r="EW185" s="94">
        <f>IF(AND(EW$165&lt;=$E19,EW$165&gt;=EOMONTH($D19,0)),IF($G19="NNN",Expenses!EU$14*Leases!$F19,IF(Leases!$G19="FSG",0,IF(Leases!$G19="MG",SUMPRODUCT(Leases!$I19:$I23,Expenses!EU$9:EU$13)*Leases!$F19,MAX((Expenses!EU$9-Leases!$K19/12)*Leases!$J19*Leases!$F19,0)+MAX((Expenses!EU$10-Leases!$K20/12)*Leases!$J20*Leases!$F19,0)+MAX((Expenses!EU$11-Leases!$K21/12)*Leases!$J21*Leases!$F19,0)+MAX((Expenses!EU$12-Leases!$K22/12)*Leases!$J22*Leases!$F19,0)+MAX((Expenses!EU$13-Leases!$K23/12)*Leases!$J23*Leases!$F19,0)))),0)</f>
        <v>0</v>
      </c>
      <c r="EX185" s="94">
        <f>IF(AND(EX$165&lt;=$E19,EX$165&gt;=EOMONTH($D19,0)),IF($G19="NNN",Expenses!EV$14*Leases!$F19,IF(Leases!$G19="FSG",0,IF(Leases!$G19="MG",SUMPRODUCT(Leases!$I19:$I23,Expenses!EV$9:EV$13)*Leases!$F19,MAX((Expenses!EV$9-Leases!$K19/12)*Leases!$J19*Leases!$F19,0)+MAX((Expenses!EV$10-Leases!$K20/12)*Leases!$J20*Leases!$F19,0)+MAX((Expenses!EV$11-Leases!$K21/12)*Leases!$J21*Leases!$F19,0)+MAX((Expenses!EV$12-Leases!$K22/12)*Leases!$J22*Leases!$F19,0)+MAX((Expenses!EV$13-Leases!$K23/12)*Leases!$J23*Leases!$F19,0)))),0)</f>
        <v>0</v>
      </c>
      <c r="EY185" s="94">
        <f>IF(AND(EY$165&lt;=$E19,EY$165&gt;=EOMONTH($D19,0)),IF($G19="NNN",Expenses!EW$14*Leases!$F19,IF(Leases!$G19="FSG",0,IF(Leases!$G19="MG",SUMPRODUCT(Leases!$I19:$I23,Expenses!EW$9:EW$13)*Leases!$F19,MAX((Expenses!EW$9-Leases!$K19/12)*Leases!$J19*Leases!$F19,0)+MAX((Expenses!EW$10-Leases!$K20/12)*Leases!$J20*Leases!$F19,0)+MAX((Expenses!EW$11-Leases!$K21/12)*Leases!$J21*Leases!$F19,0)+MAX((Expenses!EW$12-Leases!$K22/12)*Leases!$J22*Leases!$F19,0)+MAX((Expenses!EW$13-Leases!$K23/12)*Leases!$J23*Leases!$F19,0)))),0)</f>
        <v>0</v>
      </c>
      <c r="EZ185" s="94">
        <f>IF(AND(EZ$165&lt;=$E19,EZ$165&gt;=EOMONTH($D19,0)),IF($G19="NNN",Expenses!EX$14*Leases!$F19,IF(Leases!$G19="FSG",0,IF(Leases!$G19="MG",SUMPRODUCT(Leases!$I19:$I23,Expenses!EX$9:EX$13)*Leases!$F19,MAX((Expenses!EX$9-Leases!$K19/12)*Leases!$J19*Leases!$F19,0)+MAX((Expenses!EX$10-Leases!$K20/12)*Leases!$J20*Leases!$F19,0)+MAX((Expenses!EX$11-Leases!$K21/12)*Leases!$J21*Leases!$F19,0)+MAX((Expenses!EX$12-Leases!$K22/12)*Leases!$J22*Leases!$F19,0)+MAX((Expenses!EX$13-Leases!$K23/12)*Leases!$J23*Leases!$F19,0)))),0)</f>
        <v>0</v>
      </c>
      <c r="FA185" s="94">
        <f>IF(AND(FA$165&lt;=$E19,FA$165&gt;=EOMONTH($D19,0)),IF($G19="NNN",Expenses!EY$14*Leases!$F19,IF(Leases!$G19="FSG",0,IF(Leases!$G19="MG",SUMPRODUCT(Leases!$I19:$I23,Expenses!EY$9:EY$13)*Leases!$F19,MAX((Expenses!EY$9-Leases!$K19/12)*Leases!$J19*Leases!$F19,0)+MAX((Expenses!EY$10-Leases!$K20/12)*Leases!$J20*Leases!$F19,0)+MAX((Expenses!EY$11-Leases!$K21/12)*Leases!$J21*Leases!$F19,0)+MAX((Expenses!EY$12-Leases!$K22/12)*Leases!$J22*Leases!$F19,0)+MAX((Expenses!EY$13-Leases!$K23/12)*Leases!$J23*Leases!$F19,0)))),0)</f>
        <v>0</v>
      </c>
      <c r="FB185" s="94">
        <f>IF(AND(FB$165&lt;=$E19,FB$165&gt;=EOMONTH($D19,0)),IF($G19="NNN",Expenses!EZ$14*Leases!$F19,IF(Leases!$G19="FSG",0,IF(Leases!$G19="MG",SUMPRODUCT(Leases!$I19:$I23,Expenses!EZ$9:EZ$13)*Leases!$F19,MAX((Expenses!EZ$9-Leases!$K19/12)*Leases!$J19*Leases!$F19,0)+MAX((Expenses!EZ$10-Leases!$K20/12)*Leases!$J20*Leases!$F19,0)+MAX((Expenses!EZ$11-Leases!$K21/12)*Leases!$J21*Leases!$F19,0)+MAX((Expenses!EZ$12-Leases!$K22/12)*Leases!$J22*Leases!$F19,0)+MAX((Expenses!EZ$13-Leases!$K23/12)*Leases!$J23*Leases!$F19,0)))),0)</f>
        <v>0</v>
      </c>
      <c r="FC185" s="94">
        <f>IF(AND(FC$165&lt;=$E19,FC$165&gt;=EOMONTH($D19,0)),IF($G19="NNN",Expenses!FA$14*Leases!$F19,IF(Leases!$G19="FSG",0,IF(Leases!$G19="MG",SUMPRODUCT(Leases!$I19:$I23,Expenses!FA$9:FA$13)*Leases!$F19,MAX((Expenses!FA$9-Leases!$K19/12)*Leases!$J19*Leases!$F19,0)+MAX((Expenses!FA$10-Leases!$K20/12)*Leases!$J20*Leases!$F19,0)+MAX((Expenses!FA$11-Leases!$K21/12)*Leases!$J21*Leases!$F19,0)+MAX((Expenses!FA$12-Leases!$K22/12)*Leases!$J22*Leases!$F19,0)+MAX((Expenses!FA$13-Leases!$K23/12)*Leases!$J23*Leases!$F19,0)))),0)</f>
        <v>0</v>
      </c>
      <c r="FD185" s="94">
        <f>IF(AND(FD$165&lt;=$E19,FD$165&gt;=EOMONTH($D19,0)),IF($G19="NNN",Expenses!FB$14*Leases!$F19,IF(Leases!$G19="FSG",0,IF(Leases!$G19="MG",SUMPRODUCT(Leases!$I19:$I23,Expenses!FB$9:FB$13)*Leases!$F19,MAX((Expenses!FB$9-Leases!$K19/12)*Leases!$J19*Leases!$F19,0)+MAX((Expenses!FB$10-Leases!$K20/12)*Leases!$J20*Leases!$F19,0)+MAX((Expenses!FB$11-Leases!$K21/12)*Leases!$J21*Leases!$F19,0)+MAX((Expenses!FB$12-Leases!$K22/12)*Leases!$J22*Leases!$F19,0)+MAX((Expenses!FB$13-Leases!$K23/12)*Leases!$J23*Leases!$F19,0)))),0)</f>
        <v>0</v>
      </c>
      <c r="FE185" s="94">
        <f>IF(AND(FE$165&lt;=$E19,FE$165&gt;=EOMONTH($D19,0)),IF($G19="NNN",Expenses!FC$14*Leases!$F19,IF(Leases!$G19="FSG",0,IF(Leases!$G19="MG",SUMPRODUCT(Leases!$I19:$I23,Expenses!FC$9:FC$13)*Leases!$F19,MAX((Expenses!FC$9-Leases!$K19/12)*Leases!$J19*Leases!$F19,0)+MAX((Expenses!FC$10-Leases!$K20/12)*Leases!$J20*Leases!$F19,0)+MAX((Expenses!FC$11-Leases!$K21/12)*Leases!$J21*Leases!$F19,0)+MAX((Expenses!FC$12-Leases!$K22/12)*Leases!$J22*Leases!$F19,0)+MAX((Expenses!FC$13-Leases!$K23/12)*Leases!$J23*Leases!$F19,0)))),0)</f>
        <v>0</v>
      </c>
      <c r="FF185" s="94">
        <f>IF(AND(FF$165&lt;=$E19,FF$165&gt;=EOMONTH($D19,0)),IF($G19="NNN",Expenses!FD$14*Leases!$F19,IF(Leases!$G19="FSG",0,IF(Leases!$G19="MG",SUMPRODUCT(Leases!$I19:$I23,Expenses!FD$9:FD$13)*Leases!$F19,MAX((Expenses!FD$9-Leases!$K19/12)*Leases!$J19*Leases!$F19,0)+MAX((Expenses!FD$10-Leases!$K20/12)*Leases!$J20*Leases!$F19,0)+MAX((Expenses!FD$11-Leases!$K21/12)*Leases!$J21*Leases!$F19,0)+MAX((Expenses!FD$12-Leases!$K22/12)*Leases!$J22*Leases!$F19,0)+MAX((Expenses!FD$13-Leases!$K23/12)*Leases!$J23*Leases!$F19,0)))),0)</f>
        <v>0</v>
      </c>
      <c r="FG185" s="94">
        <f>IF(AND(FG$165&lt;=$E19,FG$165&gt;=EOMONTH($D19,0)),IF($G19="NNN",Expenses!FE$14*Leases!$F19,IF(Leases!$G19="FSG",0,IF(Leases!$G19="MG",SUMPRODUCT(Leases!$I19:$I23,Expenses!FE$9:FE$13)*Leases!$F19,MAX((Expenses!FE$9-Leases!$K19/12)*Leases!$J19*Leases!$F19,0)+MAX((Expenses!FE$10-Leases!$K20/12)*Leases!$J20*Leases!$F19,0)+MAX((Expenses!FE$11-Leases!$K21/12)*Leases!$J21*Leases!$F19,0)+MAX((Expenses!FE$12-Leases!$K22/12)*Leases!$J22*Leases!$F19,0)+MAX((Expenses!FE$13-Leases!$K23/12)*Leases!$J23*Leases!$F19,0)))),0)</f>
        <v>0</v>
      </c>
      <c r="FH185" s="94">
        <f>IF(AND(FH$165&lt;=$E19,FH$165&gt;=EOMONTH($D19,0)),IF($G19="NNN",Expenses!FF$14*Leases!$F19,IF(Leases!$G19="FSG",0,IF(Leases!$G19="MG",SUMPRODUCT(Leases!$I19:$I23,Expenses!FF$9:FF$13)*Leases!$F19,MAX((Expenses!FF$9-Leases!$K19/12)*Leases!$J19*Leases!$F19,0)+MAX((Expenses!FF$10-Leases!$K20/12)*Leases!$J20*Leases!$F19,0)+MAX((Expenses!FF$11-Leases!$K21/12)*Leases!$J21*Leases!$F19,0)+MAX((Expenses!FF$12-Leases!$K22/12)*Leases!$J22*Leases!$F19,0)+MAX((Expenses!FF$13-Leases!$K23/12)*Leases!$J23*Leases!$F19,0)))),0)</f>
        <v>0</v>
      </c>
      <c r="FI185" s="94">
        <f>IF(AND(FI$165&lt;=$E19,FI$165&gt;=EOMONTH($D19,0)),IF($G19="NNN",Expenses!FG$14*Leases!$F19,IF(Leases!$G19="FSG",0,IF(Leases!$G19="MG",SUMPRODUCT(Leases!$I19:$I23,Expenses!FG$9:FG$13)*Leases!$F19,MAX((Expenses!FG$9-Leases!$K19/12)*Leases!$J19*Leases!$F19,0)+MAX((Expenses!FG$10-Leases!$K20/12)*Leases!$J20*Leases!$F19,0)+MAX((Expenses!FG$11-Leases!$K21/12)*Leases!$J21*Leases!$F19,0)+MAX((Expenses!FG$12-Leases!$K22/12)*Leases!$J22*Leases!$F19,0)+MAX((Expenses!FG$13-Leases!$K23/12)*Leases!$J23*Leases!$F19,0)))),0)</f>
        <v>0</v>
      </c>
      <c r="FJ185" s="94">
        <f>IF(AND(FJ$165&lt;=$E19,FJ$165&gt;=EOMONTH($D19,0)),IF($G19="NNN",Expenses!FH$14*Leases!$F19,IF(Leases!$G19="FSG",0,IF(Leases!$G19="MG",SUMPRODUCT(Leases!$I19:$I23,Expenses!FH$9:FH$13)*Leases!$F19,MAX((Expenses!FH$9-Leases!$K19/12)*Leases!$J19*Leases!$F19,0)+MAX((Expenses!FH$10-Leases!$K20/12)*Leases!$J20*Leases!$F19,0)+MAX((Expenses!FH$11-Leases!$K21/12)*Leases!$J21*Leases!$F19,0)+MAX((Expenses!FH$12-Leases!$K22/12)*Leases!$J22*Leases!$F19,0)+MAX((Expenses!FH$13-Leases!$K23/12)*Leases!$J23*Leases!$F19,0)))),0)</f>
        <v>0</v>
      </c>
      <c r="FK185" s="94">
        <f>IF(AND(FK$165&lt;=$E19,FK$165&gt;=EOMONTH($D19,0)),IF($G19="NNN",Expenses!FI$14*Leases!$F19,IF(Leases!$G19="FSG",0,IF(Leases!$G19="MG",SUMPRODUCT(Leases!$I19:$I23,Expenses!FI$9:FI$13)*Leases!$F19,MAX((Expenses!FI$9-Leases!$K19/12)*Leases!$J19*Leases!$F19,0)+MAX((Expenses!FI$10-Leases!$K20/12)*Leases!$J20*Leases!$F19,0)+MAX((Expenses!FI$11-Leases!$K21/12)*Leases!$J21*Leases!$F19,0)+MAX((Expenses!FI$12-Leases!$K22/12)*Leases!$J22*Leases!$F19,0)+MAX((Expenses!FI$13-Leases!$K23/12)*Leases!$J23*Leases!$F19,0)))),0)</f>
        <v>0</v>
      </c>
      <c r="FL185" s="94">
        <f>IF(AND(FL$165&lt;=$E19,FL$165&gt;=EOMONTH($D19,0)),IF($G19="NNN",Expenses!FJ$14*Leases!$F19,IF(Leases!$G19="FSG",0,IF(Leases!$G19="MG",SUMPRODUCT(Leases!$I19:$I23,Expenses!FJ$9:FJ$13)*Leases!$F19,MAX((Expenses!FJ$9-Leases!$K19/12)*Leases!$J19*Leases!$F19,0)+MAX((Expenses!FJ$10-Leases!$K20/12)*Leases!$J20*Leases!$F19,0)+MAX((Expenses!FJ$11-Leases!$K21/12)*Leases!$J21*Leases!$F19,0)+MAX((Expenses!FJ$12-Leases!$K22/12)*Leases!$J22*Leases!$F19,0)+MAX((Expenses!FJ$13-Leases!$K23/12)*Leases!$J23*Leases!$F19,0)))),0)</f>
        <v>0</v>
      </c>
      <c r="FM185" s="94">
        <f>IF(AND(FM$165&lt;=$E19,FM$165&gt;=EOMONTH($D19,0)),IF($G19="NNN",Expenses!FK$14*Leases!$F19,IF(Leases!$G19="FSG",0,IF(Leases!$G19="MG",SUMPRODUCT(Leases!$I19:$I23,Expenses!FK$9:FK$13)*Leases!$F19,MAX((Expenses!FK$9-Leases!$K19/12)*Leases!$J19*Leases!$F19,0)+MAX((Expenses!FK$10-Leases!$K20/12)*Leases!$J20*Leases!$F19,0)+MAX((Expenses!FK$11-Leases!$K21/12)*Leases!$J21*Leases!$F19,0)+MAX((Expenses!FK$12-Leases!$K22/12)*Leases!$J22*Leases!$F19,0)+MAX((Expenses!FK$13-Leases!$K23/12)*Leases!$J23*Leases!$F19,0)))),0)</f>
        <v>0</v>
      </c>
      <c r="FN185" s="94">
        <f>IF(AND(FN$165&lt;=$E19,FN$165&gt;=EOMONTH($D19,0)),IF($G19="NNN",Expenses!FL$14*Leases!$F19,IF(Leases!$G19="FSG",0,IF(Leases!$G19="MG",SUMPRODUCT(Leases!$I19:$I23,Expenses!FL$9:FL$13)*Leases!$F19,MAX((Expenses!FL$9-Leases!$K19/12)*Leases!$J19*Leases!$F19,0)+MAX((Expenses!FL$10-Leases!$K20/12)*Leases!$J20*Leases!$F19,0)+MAX((Expenses!FL$11-Leases!$K21/12)*Leases!$J21*Leases!$F19,0)+MAX((Expenses!FL$12-Leases!$K22/12)*Leases!$J22*Leases!$F19,0)+MAX((Expenses!FL$13-Leases!$K23/12)*Leases!$J23*Leases!$F19,0)))),0)</f>
        <v>0</v>
      </c>
      <c r="FO185" s="94">
        <f>IF(AND(FO$165&lt;=$E19,FO$165&gt;=EOMONTH($D19,0)),IF($G19="NNN",Expenses!FM$14*Leases!$F19,IF(Leases!$G19="FSG",0,IF(Leases!$G19="MG",SUMPRODUCT(Leases!$I19:$I23,Expenses!FM$9:FM$13)*Leases!$F19,MAX((Expenses!FM$9-Leases!$K19/12)*Leases!$J19*Leases!$F19,0)+MAX((Expenses!FM$10-Leases!$K20/12)*Leases!$J20*Leases!$F19,0)+MAX((Expenses!FM$11-Leases!$K21/12)*Leases!$J21*Leases!$F19,0)+MAX((Expenses!FM$12-Leases!$K22/12)*Leases!$J22*Leases!$F19,0)+MAX((Expenses!FM$13-Leases!$K23/12)*Leases!$J23*Leases!$F19,0)))),0)</f>
        <v>0</v>
      </c>
      <c r="FP185" s="94">
        <f>IF(AND(FP$165&lt;=$E19,FP$165&gt;=EOMONTH($D19,0)),IF($G19="NNN",Expenses!FN$14*Leases!$F19,IF(Leases!$G19="FSG",0,IF(Leases!$G19="MG",SUMPRODUCT(Leases!$I19:$I23,Expenses!FN$9:FN$13)*Leases!$F19,MAX((Expenses!FN$9-Leases!$K19/12)*Leases!$J19*Leases!$F19,0)+MAX((Expenses!FN$10-Leases!$K20/12)*Leases!$J20*Leases!$F19,0)+MAX((Expenses!FN$11-Leases!$K21/12)*Leases!$J21*Leases!$F19,0)+MAX((Expenses!FN$12-Leases!$K22/12)*Leases!$J22*Leases!$F19,0)+MAX((Expenses!FN$13-Leases!$K23/12)*Leases!$J23*Leases!$F19,0)))),0)</f>
        <v>0</v>
      </c>
      <c r="FQ185" s="94">
        <f>IF(AND(FQ$165&lt;=$E19,FQ$165&gt;=EOMONTH($D19,0)),IF($G19="NNN",Expenses!FO$14*Leases!$F19,IF(Leases!$G19="FSG",0,IF(Leases!$G19="MG",SUMPRODUCT(Leases!$I19:$I23,Expenses!FO$9:FO$13)*Leases!$F19,MAX((Expenses!FO$9-Leases!$K19/12)*Leases!$J19*Leases!$F19,0)+MAX((Expenses!FO$10-Leases!$K20/12)*Leases!$J20*Leases!$F19,0)+MAX((Expenses!FO$11-Leases!$K21/12)*Leases!$J21*Leases!$F19,0)+MAX((Expenses!FO$12-Leases!$K22/12)*Leases!$J22*Leases!$F19,0)+MAX((Expenses!FO$13-Leases!$K23/12)*Leases!$J23*Leases!$F19,0)))),0)</f>
        <v>0</v>
      </c>
      <c r="FR185" s="94">
        <f>IF(AND(FR$165&lt;=$E19,FR$165&gt;=EOMONTH($D19,0)),IF($G19="NNN",Expenses!FP$14*Leases!$F19,IF(Leases!$G19="FSG",0,IF(Leases!$G19="MG",SUMPRODUCT(Leases!$I19:$I23,Expenses!FP$9:FP$13)*Leases!$F19,MAX((Expenses!FP$9-Leases!$K19/12)*Leases!$J19*Leases!$F19,0)+MAX((Expenses!FP$10-Leases!$K20/12)*Leases!$J20*Leases!$F19,0)+MAX((Expenses!FP$11-Leases!$K21/12)*Leases!$J21*Leases!$F19,0)+MAX((Expenses!FP$12-Leases!$K22/12)*Leases!$J22*Leases!$F19,0)+MAX((Expenses!FP$13-Leases!$K23/12)*Leases!$J23*Leases!$F19,0)))),0)</f>
        <v>0</v>
      </c>
      <c r="FS185" s="94">
        <f>IF(AND(FS$165&lt;=$E19,FS$165&gt;=EOMONTH($D19,0)),IF($G19="NNN",Expenses!FQ$14*Leases!$F19,IF(Leases!$G19="FSG",0,IF(Leases!$G19="MG",SUMPRODUCT(Leases!$I19:$I23,Expenses!FQ$9:FQ$13)*Leases!$F19,MAX((Expenses!FQ$9-Leases!$K19/12)*Leases!$J19*Leases!$F19,0)+MAX((Expenses!FQ$10-Leases!$K20/12)*Leases!$J20*Leases!$F19,0)+MAX((Expenses!FQ$11-Leases!$K21/12)*Leases!$J21*Leases!$F19,0)+MAX((Expenses!FQ$12-Leases!$K22/12)*Leases!$J22*Leases!$F19,0)+MAX((Expenses!FQ$13-Leases!$K23/12)*Leases!$J23*Leases!$F19,0)))),0)</f>
        <v>0</v>
      </c>
      <c r="FT185" s="94">
        <f>IF(AND(FT$165&lt;=$E19,FT$165&gt;=EOMONTH($D19,0)),IF($G19="NNN",Expenses!FR$14*Leases!$F19,IF(Leases!$G19="FSG",0,IF(Leases!$G19="MG",SUMPRODUCT(Leases!$I19:$I23,Expenses!FR$9:FR$13)*Leases!$F19,MAX((Expenses!FR$9-Leases!$K19/12)*Leases!$J19*Leases!$F19,0)+MAX((Expenses!FR$10-Leases!$K20/12)*Leases!$J20*Leases!$F19,0)+MAX((Expenses!FR$11-Leases!$K21/12)*Leases!$J21*Leases!$F19,0)+MAX((Expenses!FR$12-Leases!$K22/12)*Leases!$J22*Leases!$F19,0)+MAX((Expenses!FR$13-Leases!$K23/12)*Leases!$J23*Leases!$F19,0)))),0)</f>
        <v>0</v>
      </c>
      <c r="FU185" s="94">
        <f>IF(AND(FU$165&lt;=$E19,FU$165&gt;=EOMONTH($D19,0)),IF($G19="NNN",Expenses!FS$14*Leases!$F19,IF(Leases!$G19="FSG",0,IF(Leases!$G19="MG",SUMPRODUCT(Leases!$I19:$I23,Expenses!FS$9:FS$13)*Leases!$F19,MAX((Expenses!FS$9-Leases!$K19/12)*Leases!$J19*Leases!$F19,0)+MAX((Expenses!FS$10-Leases!$K20/12)*Leases!$J20*Leases!$F19,0)+MAX((Expenses!FS$11-Leases!$K21/12)*Leases!$J21*Leases!$F19,0)+MAX((Expenses!FS$12-Leases!$K22/12)*Leases!$J22*Leases!$F19,0)+MAX((Expenses!FS$13-Leases!$K23/12)*Leases!$J23*Leases!$F19,0)))),0)</f>
        <v>0</v>
      </c>
      <c r="FV185" s="94">
        <f>IF(AND(FV$165&lt;=$E19,FV$165&gt;=EOMONTH($D19,0)),IF($G19="NNN",Expenses!FT$14*Leases!$F19,IF(Leases!$G19="FSG",0,IF(Leases!$G19="MG",SUMPRODUCT(Leases!$I19:$I23,Expenses!FT$9:FT$13)*Leases!$F19,MAX((Expenses!FT$9-Leases!$K19/12)*Leases!$J19*Leases!$F19,0)+MAX((Expenses!FT$10-Leases!$K20/12)*Leases!$J20*Leases!$F19,0)+MAX((Expenses!FT$11-Leases!$K21/12)*Leases!$J21*Leases!$F19,0)+MAX((Expenses!FT$12-Leases!$K22/12)*Leases!$J22*Leases!$F19,0)+MAX((Expenses!FT$13-Leases!$K23/12)*Leases!$J23*Leases!$F19,0)))),0)</f>
        <v>0</v>
      </c>
      <c r="FW185" s="94">
        <f>IF(AND(FW$165&lt;=$E19,FW$165&gt;=EOMONTH($D19,0)),IF($G19="NNN",Expenses!FU$14*Leases!$F19,IF(Leases!$G19="FSG",0,IF(Leases!$G19="MG",SUMPRODUCT(Leases!$I19:$I23,Expenses!FU$9:FU$13)*Leases!$F19,MAX((Expenses!FU$9-Leases!$K19/12)*Leases!$J19*Leases!$F19,0)+MAX((Expenses!FU$10-Leases!$K20/12)*Leases!$J20*Leases!$F19,0)+MAX((Expenses!FU$11-Leases!$K21/12)*Leases!$J21*Leases!$F19,0)+MAX((Expenses!FU$12-Leases!$K22/12)*Leases!$J22*Leases!$F19,0)+MAX((Expenses!FU$13-Leases!$K23/12)*Leases!$J23*Leases!$F19,0)))),0)</f>
        <v>0</v>
      </c>
      <c r="FX185" s="94">
        <f>IF(AND(FX$165&lt;=$E19,FX$165&gt;=EOMONTH($D19,0)),IF($G19="NNN",Expenses!FV$14*Leases!$F19,IF(Leases!$G19="FSG",0,IF(Leases!$G19="MG",SUMPRODUCT(Leases!$I19:$I23,Expenses!FV$9:FV$13)*Leases!$F19,MAX((Expenses!FV$9-Leases!$K19/12)*Leases!$J19*Leases!$F19,0)+MAX((Expenses!FV$10-Leases!$K20/12)*Leases!$J20*Leases!$F19,0)+MAX((Expenses!FV$11-Leases!$K21/12)*Leases!$J21*Leases!$F19,0)+MAX((Expenses!FV$12-Leases!$K22/12)*Leases!$J22*Leases!$F19,0)+MAX((Expenses!FV$13-Leases!$K23/12)*Leases!$J23*Leases!$F19,0)))),0)</f>
        <v>0</v>
      </c>
      <c r="FY185" s="94">
        <f>IF(AND(FY$165&lt;=$E19,FY$165&gt;=EOMONTH($D19,0)),IF($G19="NNN",Expenses!FW$14*Leases!$F19,IF(Leases!$G19="FSG",0,IF(Leases!$G19="MG",SUMPRODUCT(Leases!$I19:$I23,Expenses!FW$9:FW$13)*Leases!$F19,MAX((Expenses!FW$9-Leases!$K19/12)*Leases!$J19*Leases!$F19,0)+MAX((Expenses!FW$10-Leases!$K20/12)*Leases!$J20*Leases!$F19,0)+MAX((Expenses!FW$11-Leases!$K21/12)*Leases!$J21*Leases!$F19,0)+MAX((Expenses!FW$12-Leases!$K22/12)*Leases!$J22*Leases!$F19,0)+MAX((Expenses!FW$13-Leases!$K23/12)*Leases!$J23*Leases!$F19,0)))),0)</f>
        <v>0</v>
      </c>
      <c r="FZ185" s="94">
        <f>IF(AND(FZ$165&lt;=$E19,FZ$165&gt;=EOMONTH($D19,0)),IF($G19="NNN",Expenses!FX$14*Leases!$F19,IF(Leases!$G19="FSG",0,IF(Leases!$G19="MG",SUMPRODUCT(Leases!$I19:$I23,Expenses!FX$9:FX$13)*Leases!$F19,MAX((Expenses!FX$9-Leases!$K19/12)*Leases!$J19*Leases!$F19,0)+MAX((Expenses!FX$10-Leases!$K20/12)*Leases!$J20*Leases!$F19,0)+MAX((Expenses!FX$11-Leases!$K21/12)*Leases!$J21*Leases!$F19,0)+MAX((Expenses!FX$12-Leases!$K22/12)*Leases!$J22*Leases!$F19,0)+MAX((Expenses!FX$13-Leases!$K23/12)*Leases!$J23*Leases!$F19,0)))),0)</f>
        <v>0</v>
      </c>
      <c r="GA185" s="94">
        <f>IF(AND(GA$165&lt;=$E19,GA$165&gt;=EOMONTH($D19,0)),IF($G19="NNN",Expenses!FY$14*Leases!$F19,IF(Leases!$G19="FSG",0,IF(Leases!$G19="MG",SUMPRODUCT(Leases!$I19:$I23,Expenses!FY$9:FY$13)*Leases!$F19,MAX((Expenses!FY$9-Leases!$K19/12)*Leases!$J19*Leases!$F19,0)+MAX((Expenses!FY$10-Leases!$K20/12)*Leases!$J20*Leases!$F19,0)+MAX((Expenses!FY$11-Leases!$K21/12)*Leases!$J21*Leases!$F19,0)+MAX((Expenses!FY$12-Leases!$K22/12)*Leases!$J22*Leases!$F19,0)+MAX((Expenses!FY$13-Leases!$K23/12)*Leases!$J23*Leases!$F19,0)))),0)</f>
        <v>0</v>
      </c>
      <c r="GB185" s="94">
        <f>IF(AND(GB$165&lt;=$E19,GB$165&gt;=EOMONTH($D19,0)),IF($G19="NNN",Expenses!FZ$14*Leases!$F19,IF(Leases!$G19="FSG",0,IF(Leases!$G19="MG",SUMPRODUCT(Leases!$I19:$I23,Expenses!FZ$9:FZ$13)*Leases!$F19,MAX((Expenses!FZ$9-Leases!$K19/12)*Leases!$J19*Leases!$F19,0)+MAX((Expenses!FZ$10-Leases!$K20/12)*Leases!$J20*Leases!$F19,0)+MAX((Expenses!FZ$11-Leases!$K21/12)*Leases!$J21*Leases!$F19,0)+MAX((Expenses!FZ$12-Leases!$K22/12)*Leases!$J22*Leases!$F19,0)+MAX((Expenses!FZ$13-Leases!$K23/12)*Leases!$J23*Leases!$F19,0)))),0)</f>
        <v>0</v>
      </c>
      <c r="GC185" s="94">
        <f>IF(AND(GC$165&lt;=$E19,GC$165&gt;=EOMONTH($D19,0)),IF($G19="NNN",Expenses!GA$14*Leases!$F19,IF(Leases!$G19="FSG",0,IF(Leases!$G19="MG",SUMPRODUCT(Leases!$I19:$I23,Expenses!GA$9:GA$13)*Leases!$F19,MAX((Expenses!GA$9-Leases!$K19/12)*Leases!$J19*Leases!$F19,0)+MAX((Expenses!GA$10-Leases!$K20/12)*Leases!$J20*Leases!$F19,0)+MAX((Expenses!GA$11-Leases!$K21/12)*Leases!$J21*Leases!$F19,0)+MAX((Expenses!GA$12-Leases!$K22/12)*Leases!$J22*Leases!$F19,0)+MAX((Expenses!GA$13-Leases!$K23/12)*Leases!$J23*Leases!$F19,0)))),0)</f>
        <v>0</v>
      </c>
      <c r="GD185" s="94">
        <f>IF(AND(GD$165&lt;=$E19,GD$165&gt;=EOMONTH($D19,0)),IF($G19="NNN",Expenses!GB$14*Leases!$F19,IF(Leases!$G19="FSG",0,IF(Leases!$G19="MG",SUMPRODUCT(Leases!$I19:$I23,Expenses!GB$9:GB$13)*Leases!$F19,MAX((Expenses!GB$9-Leases!$K19/12)*Leases!$J19*Leases!$F19,0)+MAX((Expenses!GB$10-Leases!$K20/12)*Leases!$J20*Leases!$F19,0)+MAX((Expenses!GB$11-Leases!$K21/12)*Leases!$J21*Leases!$F19,0)+MAX((Expenses!GB$12-Leases!$K22/12)*Leases!$J22*Leases!$F19,0)+MAX((Expenses!GB$13-Leases!$K23/12)*Leases!$J23*Leases!$F19,0)))),0)</f>
        <v>0</v>
      </c>
      <c r="GE185" s="94">
        <f>IF(AND(GE$165&lt;=$E19,GE$165&gt;=EOMONTH($D19,0)),IF($G19="NNN",Expenses!GC$14*Leases!$F19,IF(Leases!$G19="FSG",0,IF(Leases!$G19="MG",SUMPRODUCT(Leases!$I19:$I23,Expenses!GC$9:GC$13)*Leases!$F19,MAX((Expenses!GC$9-Leases!$K19/12)*Leases!$J19*Leases!$F19,0)+MAX((Expenses!GC$10-Leases!$K20/12)*Leases!$J20*Leases!$F19,0)+MAX((Expenses!GC$11-Leases!$K21/12)*Leases!$J21*Leases!$F19,0)+MAX((Expenses!GC$12-Leases!$K22/12)*Leases!$J22*Leases!$F19,0)+MAX((Expenses!GC$13-Leases!$K23/12)*Leases!$J23*Leases!$F19,0)))),0)</f>
        <v>0</v>
      </c>
      <c r="GF185" s="94">
        <f>IF(AND(GF$165&lt;=$E19,GF$165&gt;=EOMONTH($D19,0)),IF($G19="NNN",Expenses!GD$14*Leases!$F19,IF(Leases!$G19="FSG",0,IF(Leases!$G19="MG",SUMPRODUCT(Leases!$I19:$I23,Expenses!GD$9:GD$13)*Leases!$F19,MAX((Expenses!GD$9-Leases!$K19/12)*Leases!$J19*Leases!$F19,0)+MAX((Expenses!GD$10-Leases!$K20/12)*Leases!$J20*Leases!$F19,0)+MAX((Expenses!GD$11-Leases!$K21/12)*Leases!$J21*Leases!$F19,0)+MAX((Expenses!GD$12-Leases!$K22/12)*Leases!$J22*Leases!$F19,0)+MAX((Expenses!GD$13-Leases!$K23/12)*Leases!$J23*Leases!$F19,0)))),0)</f>
        <v>0</v>
      </c>
      <c r="GG185" s="94">
        <f>IF(AND(GG$165&lt;=$E19,GG$165&gt;=EOMONTH($D19,0)),IF($G19="NNN",Expenses!GE$14*Leases!$F19,IF(Leases!$G19="FSG",0,IF(Leases!$G19="MG",SUMPRODUCT(Leases!$I19:$I23,Expenses!GE$9:GE$13)*Leases!$F19,MAX((Expenses!GE$9-Leases!$K19/12)*Leases!$J19*Leases!$F19,0)+MAX((Expenses!GE$10-Leases!$K20/12)*Leases!$J20*Leases!$F19,0)+MAX((Expenses!GE$11-Leases!$K21/12)*Leases!$J21*Leases!$F19,0)+MAX((Expenses!GE$12-Leases!$K22/12)*Leases!$J22*Leases!$F19,0)+MAX((Expenses!GE$13-Leases!$K23/12)*Leases!$J23*Leases!$F19,0)))),0)</f>
        <v>0</v>
      </c>
      <c r="GH185" s="94">
        <f>IF(AND(GH$165&lt;=$E19,GH$165&gt;=EOMONTH($D19,0)),IF($G19="NNN",Expenses!GF$14*Leases!$F19,IF(Leases!$G19="FSG",0,IF(Leases!$G19="MG",SUMPRODUCT(Leases!$I19:$I23,Expenses!GF$9:GF$13)*Leases!$F19,MAX((Expenses!GF$9-Leases!$K19/12)*Leases!$J19*Leases!$F19,0)+MAX((Expenses!GF$10-Leases!$K20/12)*Leases!$J20*Leases!$F19,0)+MAX((Expenses!GF$11-Leases!$K21/12)*Leases!$J21*Leases!$F19,0)+MAX((Expenses!GF$12-Leases!$K22/12)*Leases!$J22*Leases!$F19,0)+MAX((Expenses!GF$13-Leases!$K23/12)*Leases!$J23*Leases!$F19,0)))),0)</f>
        <v>0</v>
      </c>
      <c r="GI185" s="94">
        <f>IF(AND(GI$165&lt;=$E19,GI$165&gt;=EOMONTH($D19,0)),IF($G19="NNN",Expenses!GG$14*Leases!$F19,IF(Leases!$G19="FSG",0,IF(Leases!$G19="MG",SUMPRODUCT(Leases!$I19:$I23,Expenses!GG$9:GG$13)*Leases!$F19,MAX((Expenses!GG$9-Leases!$K19/12)*Leases!$J19*Leases!$F19,0)+MAX((Expenses!GG$10-Leases!$K20/12)*Leases!$J20*Leases!$F19,0)+MAX((Expenses!GG$11-Leases!$K21/12)*Leases!$J21*Leases!$F19,0)+MAX((Expenses!GG$12-Leases!$K22/12)*Leases!$J22*Leases!$F19,0)+MAX((Expenses!GG$13-Leases!$K23/12)*Leases!$J23*Leases!$F19,0)))),0)</f>
        <v>0</v>
      </c>
      <c r="GJ185" s="94">
        <f>IF(AND(GJ$165&lt;=$E19,GJ$165&gt;=EOMONTH($D19,0)),IF($G19="NNN",Expenses!GH$14*Leases!$F19,IF(Leases!$G19="FSG",0,IF(Leases!$G19="MG",SUMPRODUCT(Leases!$I19:$I23,Expenses!GH$9:GH$13)*Leases!$F19,MAX((Expenses!GH$9-Leases!$K19/12)*Leases!$J19*Leases!$F19,0)+MAX((Expenses!GH$10-Leases!$K20/12)*Leases!$J20*Leases!$F19,0)+MAX((Expenses!GH$11-Leases!$K21/12)*Leases!$J21*Leases!$F19,0)+MAX((Expenses!GH$12-Leases!$K22/12)*Leases!$J22*Leases!$F19,0)+MAX((Expenses!GH$13-Leases!$K23/12)*Leases!$J23*Leases!$F19,0)))),0)</f>
        <v>0</v>
      </c>
      <c r="GK185" s="94">
        <f>IF(AND(GK$165&lt;=$E19,GK$165&gt;=EOMONTH($D19,0)),IF($G19="NNN",Expenses!GI$14*Leases!$F19,IF(Leases!$G19="FSG",0,IF(Leases!$G19="MG",SUMPRODUCT(Leases!$I19:$I23,Expenses!GI$9:GI$13)*Leases!$F19,MAX((Expenses!GI$9-Leases!$K19/12)*Leases!$J19*Leases!$F19,0)+MAX((Expenses!GI$10-Leases!$K20/12)*Leases!$J20*Leases!$F19,0)+MAX((Expenses!GI$11-Leases!$K21/12)*Leases!$J21*Leases!$F19,0)+MAX((Expenses!GI$12-Leases!$K22/12)*Leases!$J22*Leases!$F19,0)+MAX((Expenses!GI$13-Leases!$K23/12)*Leases!$J23*Leases!$F19,0)))),0)</f>
        <v>0</v>
      </c>
      <c r="GL185" s="94">
        <f>IF(AND(GL$165&lt;=$E19,GL$165&gt;=EOMONTH($D19,0)),IF($G19="NNN",Expenses!GJ$14*Leases!$F19,IF(Leases!$G19="FSG",0,IF(Leases!$G19="MG",SUMPRODUCT(Leases!$I19:$I23,Expenses!GJ$9:GJ$13)*Leases!$F19,MAX((Expenses!GJ$9-Leases!$K19/12)*Leases!$J19*Leases!$F19,0)+MAX((Expenses!GJ$10-Leases!$K20/12)*Leases!$J20*Leases!$F19,0)+MAX((Expenses!GJ$11-Leases!$K21/12)*Leases!$J21*Leases!$F19,0)+MAX((Expenses!GJ$12-Leases!$K22/12)*Leases!$J22*Leases!$F19,0)+MAX((Expenses!GJ$13-Leases!$K23/12)*Leases!$J23*Leases!$F19,0)))),0)</f>
        <v>0</v>
      </c>
      <c r="GM185" s="94">
        <f>IF(AND(GM$165&lt;=$E19,GM$165&gt;=EOMONTH($D19,0)),IF($G19="NNN",Expenses!GK$14*Leases!$F19,IF(Leases!$G19="FSG",0,IF(Leases!$G19="MG",SUMPRODUCT(Leases!$I19:$I23,Expenses!GK$9:GK$13)*Leases!$F19,MAX((Expenses!GK$9-Leases!$K19/12)*Leases!$J19*Leases!$F19,0)+MAX((Expenses!GK$10-Leases!$K20/12)*Leases!$J20*Leases!$F19,0)+MAX((Expenses!GK$11-Leases!$K21/12)*Leases!$J21*Leases!$F19,0)+MAX((Expenses!GK$12-Leases!$K22/12)*Leases!$J22*Leases!$F19,0)+MAX((Expenses!GK$13-Leases!$K23/12)*Leases!$J23*Leases!$F19,0)))),0)</f>
        <v>0</v>
      </c>
      <c r="GN185" s="94">
        <f>IF(AND(GN$165&lt;=$E19,GN$165&gt;=EOMONTH($D19,0)),IF($G19="NNN",Expenses!GL$14*Leases!$F19,IF(Leases!$G19="FSG",0,IF(Leases!$G19="MG",SUMPRODUCT(Leases!$I19:$I23,Expenses!GL$9:GL$13)*Leases!$F19,MAX((Expenses!GL$9-Leases!$K19/12)*Leases!$J19*Leases!$F19,0)+MAX((Expenses!GL$10-Leases!$K20/12)*Leases!$J20*Leases!$F19,0)+MAX((Expenses!GL$11-Leases!$K21/12)*Leases!$J21*Leases!$F19,0)+MAX((Expenses!GL$12-Leases!$K22/12)*Leases!$J22*Leases!$F19,0)+MAX((Expenses!GL$13-Leases!$K23/12)*Leases!$J23*Leases!$F19,0)))),0)</f>
        <v>0</v>
      </c>
      <c r="GO185" s="94">
        <f>IF(AND(GO$165&lt;=$E19,GO$165&gt;=EOMONTH($D19,0)),IF($G19="NNN",Expenses!GM$14*Leases!$F19,IF(Leases!$G19="FSG",0,IF(Leases!$G19="MG",SUMPRODUCT(Leases!$I19:$I23,Expenses!GM$9:GM$13)*Leases!$F19,MAX((Expenses!GM$9-Leases!$K19/12)*Leases!$J19*Leases!$F19,0)+MAX((Expenses!GM$10-Leases!$K20/12)*Leases!$J20*Leases!$F19,0)+MAX((Expenses!GM$11-Leases!$K21/12)*Leases!$J21*Leases!$F19,0)+MAX((Expenses!GM$12-Leases!$K22/12)*Leases!$J22*Leases!$F19,0)+MAX((Expenses!GM$13-Leases!$K23/12)*Leases!$J23*Leases!$F19,0)))),0)</f>
        <v>0</v>
      </c>
      <c r="GP185" s="94">
        <f>IF(AND(GP$165&lt;=$E19,GP$165&gt;=EOMONTH($D19,0)),IF($G19="NNN",Expenses!GN$14*Leases!$F19,IF(Leases!$G19="FSG",0,IF(Leases!$G19="MG",SUMPRODUCT(Leases!$I19:$I23,Expenses!GN$9:GN$13)*Leases!$F19,MAX((Expenses!GN$9-Leases!$K19/12)*Leases!$J19*Leases!$F19,0)+MAX((Expenses!GN$10-Leases!$K20/12)*Leases!$J20*Leases!$F19,0)+MAX((Expenses!GN$11-Leases!$K21/12)*Leases!$J21*Leases!$F19,0)+MAX((Expenses!GN$12-Leases!$K22/12)*Leases!$J22*Leases!$F19,0)+MAX((Expenses!GN$13-Leases!$K23/12)*Leases!$J23*Leases!$F19,0)))),0)</f>
        <v>0</v>
      </c>
      <c r="GQ185" s="94">
        <f>IF(AND(GQ$165&lt;=$E19,GQ$165&gt;=EOMONTH($D19,0)),IF($G19="NNN",Expenses!GO$14*Leases!$F19,IF(Leases!$G19="FSG",0,IF(Leases!$G19="MG",SUMPRODUCT(Leases!$I19:$I23,Expenses!GO$9:GO$13)*Leases!$F19,MAX((Expenses!GO$9-Leases!$K19/12)*Leases!$J19*Leases!$F19,0)+MAX((Expenses!GO$10-Leases!$K20/12)*Leases!$J20*Leases!$F19,0)+MAX((Expenses!GO$11-Leases!$K21/12)*Leases!$J21*Leases!$F19,0)+MAX((Expenses!GO$12-Leases!$K22/12)*Leases!$J22*Leases!$F19,0)+MAX((Expenses!GO$13-Leases!$K23/12)*Leases!$J23*Leases!$F19,0)))),0)</f>
        <v>0</v>
      </c>
      <c r="GR185" s="94">
        <f>IF(AND(GR$165&lt;=$E19,GR$165&gt;=EOMONTH($D19,0)),IF($G19="NNN",Expenses!GP$14*Leases!$F19,IF(Leases!$G19="FSG",0,IF(Leases!$G19="MG",SUMPRODUCT(Leases!$I19:$I23,Expenses!GP$9:GP$13)*Leases!$F19,MAX((Expenses!GP$9-Leases!$K19/12)*Leases!$J19*Leases!$F19,0)+MAX((Expenses!GP$10-Leases!$K20/12)*Leases!$J20*Leases!$F19,0)+MAX((Expenses!GP$11-Leases!$K21/12)*Leases!$J21*Leases!$F19,0)+MAX((Expenses!GP$12-Leases!$K22/12)*Leases!$J22*Leases!$F19,0)+MAX((Expenses!GP$13-Leases!$K23/12)*Leases!$J23*Leases!$F19,0)))),0)</f>
        <v>0</v>
      </c>
      <c r="GS185" s="94">
        <f>IF(AND(GS$165&lt;=$E19,GS$165&gt;=EOMONTH($D19,0)),IF($G19="NNN",Expenses!GQ$14*Leases!$F19,IF(Leases!$G19="FSG",0,IF(Leases!$G19="MG",SUMPRODUCT(Leases!$I19:$I23,Expenses!GQ$9:GQ$13)*Leases!$F19,MAX((Expenses!GQ$9-Leases!$K19/12)*Leases!$J19*Leases!$F19,0)+MAX((Expenses!GQ$10-Leases!$K20/12)*Leases!$J20*Leases!$F19,0)+MAX((Expenses!GQ$11-Leases!$K21/12)*Leases!$J21*Leases!$F19,0)+MAX((Expenses!GQ$12-Leases!$K22/12)*Leases!$J22*Leases!$F19,0)+MAX((Expenses!GQ$13-Leases!$K23/12)*Leases!$J23*Leases!$F19,0)))),0)</f>
        <v>0</v>
      </c>
      <c r="GT185" s="94">
        <f>IF(AND(GT$165&lt;=$E19,GT$165&gt;=EOMONTH($D19,0)),IF($G19="NNN",Expenses!GR$14*Leases!$F19,IF(Leases!$G19="FSG",0,IF(Leases!$G19="MG",SUMPRODUCT(Leases!$I19:$I23,Expenses!GR$9:GR$13)*Leases!$F19,MAX((Expenses!GR$9-Leases!$K19/12)*Leases!$J19*Leases!$F19,0)+MAX((Expenses!GR$10-Leases!$K20/12)*Leases!$J20*Leases!$F19,0)+MAX((Expenses!GR$11-Leases!$K21/12)*Leases!$J21*Leases!$F19,0)+MAX((Expenses!GR$12-Leases!$K22/12)*Leases!$J22*Leases!$F19,0)+MAX((Expenses!GR$13-Leases!$K23/12)*Leases!$J23*Leases!$F19,0)))),0)</f>
        <v>0</v>
      </c>
      <c r="GU185" s="94">
        <f>IF(AND(GU$165&lt;=$E19,GU$165&gt;=EOMONTH($D19,0)),IF($G19="NNN",Expenses!GS$14*Leases!$F19,IF(Leases!$G19="FSG",0,IF(Leases!$G19="MG",SUMPRODUCT(Leases!$I19:$I23,Expenses!GS$9:GS$13)*Leases!$F19,MAX((Expenses!GS$9-Leases!$K19/12)*Leases!$J19*Leases!$F19,0)+MAX((Expenses!GS$10-Leases!$K20/12)*Leases!$J20*Leases!$F19,0)+MAX((Expenses!GS$11-Leases!$K21/12)*Leases!$J21*Leases!$F19,0)+MAX((Expenses!GS$12-Leases!$K22/12)*Leases!$J22*Leases!$F19,0)+MAX((Expenses!GS$13-Leases!$K23/12)*Leases!$J23*Leases!$F19,0)))),0)</f>
        <v>0</v>
      </c>
      <c r="GV185" s="94">
        <f>IF(AND(GV$165&lt;=$E19,GV$165&gt;=EOMONTH($D19,0)),IF($G19="NNN",Expenses!GT$14*Leases!$F19,IF(Leases!$G19="FSG",0,IF(Leases!$G19="MG",SUMPRODUCT(Leases!$I19:$I23,Expenses!GT$9:GT$13)*Leases!$F19,MAX((Expenses!GT$9-Leases!$K19/12)*Leases!$J19*Leases!$F19,0)+MAX((Expenses!GT$10-Leases!$K20/12)*Leases!$J20*Leases!$F19,0)+MAX((Expenses!GT$11-Leases!$K21/12)*Leases!$J21*Leases!$F19,0)+MAX((Expenses!GT$12-Leases!$K22/12)*Leases!$J22*Leases!$F19,0)+MAX((Expenses!GT$13-Leases!$K23/12)*Leases!$J23*Leases!$F19,0)))),0)</f>
        <v>0</v>
      </c>
      <c r="GW185" s="94">
        <f>IF(AND(GW$165&lt;=$E19,GW$165&gt;=EOMONTH($D19,0)),IF($G19="NNN",Expenses!GU$14*Leases!$F19,IF(Leases!$G19="FSG",0,IF(Leases!$G19="MG",SUMPRODUCT(Leases!$I19:$I23,Expenses!GU$9:GU$13)*Leases!$F19,MAX((Expenses!GU$9-Leases!$K19/12)*Leases!$J19*Leases!$F19,0)+MAX((Expenses!GU$10-Leases!$K20/12)*Leases!$J20*Leases!$F19,0)+MAX((Expenses!GU$11-Leases!$K21/12)*Leases!$J21*Leases!$F19,0)+MAX((Expenses!GU$12-Leases!$K22/12)*Leases!$J22*Leases!$F19,0)+MAX((Expenses!GU$13-Leases!$K23/12)*Leases!$J23*Leases!$F19,0)))),0)</f>
        <v>0</v>
      </c>
      <c r="GX185" s="94">
        <f>IF(AND(GX$165&lt;=$E19,GX$165&gt;=EOMONTH($D19,0)),IF($G19="NNN",Expenses!GV$14*Leases!$F19,IF(Leases!$G19="FSG",0,IF(Leases!$G19="MG",SUMPRODUCT(Leases!$I19:$I23,Expenses!GV$9:GV$13)*Leases!$F19,MAX((Expenses!GV$9-Leases!$K19/12)*Leases!$J19*Leases!$F19,0)+MAX((Expenses!GV$10-Leases!$K20/12)*Leases!$J20*Leases!$F19,0)+MAX((Expenses!GV$11-Leases!$K21/12)*Leases!$J21*Leases!$F19,0)+MAX((Expenses!GV$12-Leases!$K22/12)*Leases!$J22*Leases!$F19,0)+MAX((Expenses!GV$13-Leases!$K23/12)*Leases!$J23*Leases!$F19,0)))),0)</f>
        <v>0</v>
      </c>
      <c r="GY185" s="94">
        <f>IF(AND(GY$165&lt;=$E19,GY$165&gt;=EOMONTH($D19,0)),IF($G19="NNN",Expenses!GW$14*Leases!$F19,IF(Leases!$G19="FSG",0,IF(Leases!$G19="MG",SUMPRODUCT(Leases!$I19:$I23,Expenses!GW$9:GW$13)*Leases!$F19,MAX((Expenses!GW$9-Leases!$K19/12)*Leases!$J19*Leases!$F19,0)+MAX((Expenses!GW$10-Leases!$K20/12)*Leases!$J20*Leases!$F19,0)+MAX((Expenses!GW$11-Leases!$K21/12)*Leases!$J21*Leases!$F19,0)+MAX((Expenses!GW$12-Leases!$K22/12)*Leases!$J22*Leases!$F19,0)+MAX((Expenses!GW$13-Leases!$K23/12)*Leases!$J23*Leases!$F19,0)))),0)</f>
        <v>0</v>
      </c>
      <c r="GZ185" s="94">
        <f>IF(AND(GZ$165&lt;=$E19,GZ$165&gt;=EOMONTH($D19,0)),IF($G19="NNN",Expenses!GX$14*Leases!$F19,IF(Leases!$G19="FSG",0,IF(Leases!$G19="MG",SUMPRODUCT(Leases!$I19:$I23,Expenses!GX$9:GX$13)*Leases!$F19,MAX((Expenses!GX$9-Leases!$K19/12)*Leases!$J19*Leases!$F19,0)+MAX((Expenses!GX$10-Leases!$K20/12)*Leases!$J20*Leases!$F19,0)+MAX((Expenses!GX$11-Leases!$K21/12)*Leases!$J21*Leases!$F19,0)+MAX((Expenses!GX$12-Leases!$K22/12)*Leases!$J22*Leases!$F19,0)+MAX((Expenses!GX$13-Leases!$K23/12)*Leases!$J23*Leases!$F19,0)))),0)</f>
        <v>0</v>
      </c>
      <c r="HA185" s="94">
        <f>IF(AND(HA$165&lt;=$E19,HA$165&gt;=EOMONTH($D19,0)),IF($G19="NNN",Expenses!GY$14*Leases!$F19,IF(Leases!$G19="FSG",0,IF(Leases!$G19="MG",SUMPRODUCT(Leases!$I19:$I23,Expenses!GY$9:GY$13)*Leases!$F19,MAX((Expenses!GY$9-Leases!$K19/12)*Leases!$J19*Leases!$F19,0)+MAX((Expenses!GY$10-Leases!$K20/12)*Leases!$J20*Leases!$F19,0)+MAX((Expenses!GY$11-Leases!$K21/12)*Leases!$J21*Leases!$F19,0)+MAX((Expenses!GY$12-Leases!$K22/12)*Leases!$J22*Leases!$F19,0)+MAX((Expenses!GY$13-Leases!$K23/12)*Leases!$J23*Leases!$F19,0)))),0)</f>
        <v>0</v>
      </c>
      <c r="HB185" s="94">
        <f>IF(AND(HB$165&lt;=$E19,HB$165&gt;=EOMONTH($D19,0)),IF($G19="NNN",Expenses!GZ$14*Leases!$F19,IF(Leases!$G19="FSG",0,IF(Leases!$G19="MG",SUMPRODUCT(Leases!$I19:$I23,Expenses!GZ$9:GZ$13)*Leases!$F19,MAX((Expenses!GZ$9-Leases!$K19/12)*Leases!$J19*Leases!$F19,0)+MAX((Expenses!GZ$10-Leases!$K20/12)*Leases!$J20*Leases!$F19,0)+MAX((Expenses!GZ$11-Leases!$K21/12)*Leases!$J21*Leases!$F19,0)+MAX((Expenses!GZ$12-Leases!$K22/12)*Leases!$J22*Leases!$F19,0)+MAX((Expenses!GZ$13-Leases!$K23/12)*Leases!$J23*Leases!$F19,0)))),0)</f>
        <v>0</v>
      </c>
      <c r="HC185" s="94">
        <f>IF(AND(HC$165&lt;=$E19,HC$165&gt;=EOMONTH($D19,0)),IF($G19="NNN",Expenses!HA$14*Leases!$F19,IF(Leases!$G19="FSG",0,IF(Leases!$G19="MG",SUMPRODUCT(Leases!$I19:$I23,Expenses!HA$9:HA$13)*Leases!$F19,MAX((Expenses!HA$9-Leases!$K19/12)*Leases!$J19*Leases!$F19,0)+MAX((Expenses!HA$10-Leases!$K20/12)*Leases!$J20*Leases!$F19,0)+MAX((Expenses!HA$11-Leases!$K21/12)*Leases!$J21*Leases!$F19,0)+MAX((Expenses!HA$12-Leases!$K22/12)*Leases!$J22*Leases!$F19,0)+MAX((Expenses!HA$13-Leases!$K23/12)*Leases!$J23*Leases!$F19,0)))),0)</f>
        <v>0</v>
      </c>
      <c r="HD185" s="94">
        <f>IF(AND(HD$165&lt;=$E19,HD$165&gt;=EOMONTH($D19,0)),IF($G19="NNN",Expenses!HB$14*Leases!$F19,IF(Leases!$G19="FSG",0,IF(Leases!$G19="MG",SUMPRODUCT(Leases!$I19:$I23,Expenses!HB$9:HB$13)*Leases!$F19,MAX((Expenses!HB$9-Leases!$K19/12)*Leases!$J19*Leases!$F19,0)+MAX((Expenses!HB$10-Leases!$K20/12)*Leases!$J20*Leases!$F19,0)+MAX((Expenses!HB$11-Leases!$K21/12)*Leases!$J21*Leases!$F19,0)+MAX((Expenses!HB$12-Leases!$K22/12)*Leases!$J22*Leases!$F19,0)+MAX((Expenses!HB$13-Leases!$K23/12)*Leases!$J23*Leases!$F19,0)))),0)</f>
        <v>0</v>
      </c>
      <c r="HE185" s="94">
        <f>IF(AND(HE$165&lt;=$E19,HE$165&gt;=EOMONTH($D19,0)),IF($G19="NNN",Expenses!HC$14*Leases!$F19,IF(Leases!$G19="FSG",0,IF(Leases!$G19="MG",SUMPRODUCT(Leases!$I19:$I23,Expenses!HC$9:HC$13)*Leases!$F19,MAX((Expenses!HC$9-Leases!$K19/12)*Leases!$J19*Leases!$F19,0)+MAX((Expenses!HC$10-Leases!$K20/12)*Leases!$J20*Leases!$F19,0)+MAX((Expenses!HC$11-Leases!$K21/12)*Leases!$J21*Leases!$F19,0)+MAX((Expenses!HC$12-Leases!$K22/12)*Leases!$J22*Leases!$F19,0)+MAX((Expenses!HC$13-Leases!$K23/12)*Leases!$J23*Leases!$F19,0)))),0)</f>
        <v>0</v>
      </c>
      <c r="HF185" s="94">
        <f>IF(AND(HF$165&lt;=$E19,HF$165&gt;=EOMONTH($D19,0)),IF($G19="NNN",Expenses!HD$14*Leases!$F19,IF(Leases!$G19="FSG",0,IF(Leases!$G19="MG",SUMPRODUCT(Leases!$I19:$I23,Expenses!HD$9:HD$13)*Leases!$F19,MAX((Expenses!HD$9-Leases!$K19/12)*Leases!$J19*Leases!$F19,0)+MAX((Expenses!HD$10-Leases!$K20/12)*Leases!$J20*Leases!$F19,0)+MAX((Expenses!HD$11-Leases!$K21/12)*Leases!$J21*Leases!$F19,0)+MAX((Expenses!HD$12-Leases!$K22/12)*Leases!$J22*Leases!$F19,0)+MAX((Expenses!HD$13-Leases!$K23/12)*Leases!$J23*Leases!$F19,0)))),0)</f>
        <v>0</v>
      </c>
      <c r="HG185" s="94">
        <f>IF(AND(HG$165&lt;=$E19,HG$165&gt;=EOMONTH($D19,0)),IF($G19="NNN",Expenses!HE$14*Leases!$F19,IF(Leases!$G19="FSG",0,IF(Leases!$G19="MG",SUMPRODUCT(Leases!$I19:$I23,Expenses!HE$9:HE$13)*Leases!$F19,MAX((Expenses!HE$9-Leases!$K19/12)*Leases!$J19*Leases!$F19,0)+MAX((Expenses!HE$10-Leases!$K20/12)*Leases!$J20*Leases!$F19,0)+MAX((Expenses!HE$11-Leases!$K21/12)*Leases!$J21*Leases!$F19,0)+MAX((Expenses!HE$12-Leases!$K22/12)*Leases!$J22*Leases!$F19,0)+MAX((Expenses!HE$13-Leases!$K23/12)*Leases!$J23*Leases!$F19,0)))),0)</f>
        <v>0</v>
      </c>
      <c r="HH185" s="94">
        <f>IF(AND(HH$165&lt;=$E19,HH$165&gt;=EOMONTH($D19,0)),IF($G19="NNN",Expenses!HF$14*Leases!$F19,IF(Leases!$G19="FSG",0,IF(Leases!$G19="MG",SUMPRODUCT(Leases!$I19:$I23,Expenses!HF$9:HF$13)*Leases!$F19,MAX((Expenses!HF$9-Leases!$K19/12)*Leases!$J19*Leases!$F19,0)+MAX((Expenses!HF$10-Leases!$K20/12)*Leases!$J20*Leases!$F19,0)+MAX((Expenses!HF$11-Leases!$K21/12)*Leases!$J21*Leases!$F19,0)+MAX((Expenses!HF$12-Leases!$K22/12)*Leases!$J22*Leases!$F19,0)+MAX((Expenses!HF$13-Leases!$K23/12)*Leases!$J23*Leases!$F19,0)))),0)</f>
        <v>0</v>
      </c>
      <c r="HI185" s="94">
        <f>IF(AND(HI$165&lt;=$E19,HI$165&gt;=EOMONTH($D19,0)),IF($G19="NNN",Expenses!HG$14*Leases!$F19,IF(Leases!$G19="FSG",0,IF(Leases!$G19="MG",SUMPRODUCT(Leases!$I19:$I23,Expenses!HG$9:HG$13)*Leases!$F19,MAX((Expenses!HG$9-Leases!$K19/12)*Leases!$J19*Leases!$F19,0)+MAX((Expenses!HG$10-Leases!$K20/12)*Leases!$J20*Leases!$F19,0)+MAX((Expenses!HG$11-Leases!$K21/12)*Leases!$J21*Leases!$F19,0)+MAX((Expenses!HG$12-Leases!$K22/12)*Leases!$J22*Leases!$F19,0)+MAX((Expenses!HG$13-Leases!$K23/12)*Leases!$J23*Leases!$F19,0)))),0)</f>
        <v>0</v>
      </c>
      <c r="HJ185" s="94">
        <f>IF(AND(HJ$165&lt;=$E19,HJ$165&gt;=EOMONTH($D19,0)),IF($G19="NNN",Expenses!HH$14*Leases!$F19,IF(Leases!$G19="FSG",0,IF(Leases!$G19="MG",SUMPRODUCT(Leases!$I19:$I23,Expenses!HH$9:HH$13)*Leases!$F19,MAX((Expenses!HH$9-Leases!$K19/12)*Leases!$J19*Leases!$F19,0)+MAX((Expenses!HH$10-Leases!$K20/12)*Leases!$J20*Leases!$F19,0)+MAX((Expenses!HH$11-Leases!$K21/12)*Leases!$J21*Leases!$F19,0)+MAX((Expenses!HH$12-Leases!$K22/12)*Leases!$J22*Leases!$F19,0)+MAX((Expenses!HH$13-Leases!$K23/12)*Leases!$J23*Leases!$F19,0)))),0)</f>
        <v>0</v>
      </c>
      <c r="HK185" s="94">
        <f>IF(AND(HK$165&lt;=$E19,HK$165&gt;=EOMONTH($D19,0)),IF($G19="NNN",Expenses!HI$14*Leases!$F19,IF(Leases!$G19="FSG",0,IF(Leases!$G19="MG",SUMPRODUCT(Leases!$I19:$I23,Expenses!HI$9:HI$13)*Leases!$F19,MAX((Expenses!HI$9-Leases!$K19/12)*Leases!$J19*Leases!$F19,0)+MAX((Expenses!HI$10-Leases!$K20/12)*Leases!$J20*Leases!$F19,0)+MAX((Expenses!HI$11-Leases!$K21/12)*Leases!$J21*Leases!$F19,0)+MAX((Expenses!HI$12-Leases!$K22/12)*Leases!$J22*Leases!$F19,0)+MAX((Expenses!HI$13-Leases!$K23/12)*Leases!$J23*Leases!$F19,0)))),0)</f>
        <v>0</v>
      </c>
      <c r="HL185" s="94">
        <f>IF(AND(HL$165&lt;=$E19,HL$165&gt;=EOMONTH($D19,0)),IF($G19="NNN",Expenses!HJ$14*Leases!$F19,IF(Leases!$G19="FSG",0,IF(Leases!$G19="MG",SUMPRODUCT(Leases!$I19:$I23,Expenses!HJ$9:HJ$13)*Leases!$F19,MAX((Expenses!HJ$9-Leases!$K19/12)*Leases!$J19*Leases!$F19,0)+MAX((Expenses!HJ$10-Leases!$K20/12)*Leases!$J20*Leases!$F19,0)+MAX((Expenses!HJ$11-Leases!$K21/12)*Leases!$J21*Leases!$F19,0)+MAX((Expenses!HJ$12-Leases!$K22/12)*Leases!$J22*Leases!$F19,0)+MAX((Expenses!HJ$13-Leases!$K23/12)*Leases!$J23*Leases!$F19,0)))),0)</f>
        <v>0</v>
      </c>
      <c r="HM185" s="94">
        <f>IF(AND(HM$165&lt;=$E19,HM$165&gt;=EOMONTH($D19,0)),IF($G19="NNN",Expenses!HK$14*Leases!$F19,IF(Leases!$G19="FSG",0,IF(Leases!$G19="MG",SUMPRODUCT(Leases!$I19:$I23,Expenses!HK$9:HK$13)*Leases!$F19,MAX((Expenses!HK$9-Leases!$K19/12)*Leases!$J19*Leases!$F19,0)+MAX((Expenses!HK$10-Leases!$K20/12)*Leases!$J20*Leases!$F19,0)+MAX((Expenses!HK$11-Leases!$K21/12)*Leases!$J21*Leases!$F19,0)+MAX((Expenses!HK$12-Leases!$K22/12)*Leases!$J22*Leases!$F19,0)+MAX((Expenses!HK$13-Leases!$K23/12)*Leases!$J23*Leases!$F19,0)))),0)</f>
        <v>0</v>
      </c>
      <c r="HN185" s="94">
        <f>IF(AND(HN$165&lt;=$E19,HN$165&gt;=EOMONTH($D19,0)),IF($G19="NNN",Expenses!HL$14*Leases!$F19,IF(Leases!$G19="FSG",0,IF(Leases!$G19="MG",SUMPRODUCT(Leases!$I19:$I23,Expenses!HL$9:HL$13)*Leases!$F19,MAX((Expenses!HL$9-Leases!$K19/12)*Leases!$J19*Leases!$F19,0)+MAX((Expenses!HL$10-Leases!$K20/12)*Leases!$J20*Leases!$F19,0)+MAX((Expenses!HL$11-Leases!$K21/12)*Leases!$J21*Leases!$F19,0)+MAX((Expenses!HL$12-Leases!$K22/12)*Leases!$J22*Leases!$F19,0)+MAX((Expenses!HL$13-Leases!$K23/12)*Leases!$J23*Leases!$F19,0)))),0)</f>
        <v>0</v>
      </c>
      <c r="HO185" s="94">
        <f>IF(AND(HO$165&lt;=$E19,HO$165&gt;=EOMONTH($D19,0)),IF($G19="NNN",Expenses!HM$14*Leases!$F19,IF(Leases!$G19="FSG",0,IF(Leases!$G19="MG",SUMPRODUCT(Leases!$I19:$I23,Expenses!HM$9:HM$13)*Leases!$F19,MAX((Expenses!HM$9-Leases!$K19/12)*Leases!$J19*Leases!$F19,0)+MAX((Expenses!HM$10-Leases!$K20/12)*Leases!$J20*Leases!$F19,0)+MAX((Expenses!HM$11-Leases!$K21/12)*Leases!$J21*Leases!$F19,0)+MAX((Expenses!HM$12-Leases!$K22/12)*Leases!$J22*Leases!$F19,0)+MAX((Expenses!HM$13-Leases!$K23/12)*Leases!$J23*Leases!$F19,0)))),0)</f>
        <v>0</v>
      </c>
      <c r="HP185" s="94">
        <f>IF(AND(HP$165&lt;=$E19,HP$165&gt;=EOMONTH($D19,0)),IF($G19="NNN",Expenses!HN$14*Leases!$F19,IF(Leases!$G19="FSG",0,IF(Leases!$G19="MG",SUMPRODUCT(Leases!$I19:$I23,Expenses!HN$9:HN$13)*Leases!$F19,MAX((Expenses!HN$9-Leases!$K19/12)*Leases!$J19*Leases!$F19,0)+MAX((Expenses!HN$10-Leases!$K20/12)*Leases!$J20*Leases!$F19,0)+MAX((Expenses!HN$11-Leases!$K21/12)*Leases!$J21*Leases!$F19,0)+MAX((Expenses!HN$12-Leases!$K22/12)*Leases!$J22*Leases!$F19,0)+MAX((Expenses!HN$13-Leases!$K23/12)*Leases!$J23*Leases!$F19,0)))),0)</f>
        <v>0</v>
      </c>
      <c r="HQ185" s="94">
        <f>IF(AND(HQ$165&lt;=$E19,HQ$165&gt;=EOMONTH($D19,0)),IF($G19="NNN",Expenses!HO$14*Leases!$F19,IF(Leases!$G19="FSG",0,IF(Leases!$G19="MG",SUMPRODUCT(Leases!$I19:$I23,Expenses!HO$9:HO$13)*Leases!$F19,MAX((Expenses!HO$9-Leases!$K19/12)*Leases!$J19*Leases!$F19,0)+MAX((Expenses!HO$10-Leases!$K20/12)*Leases!$J20*Leases!$F19,0)+MAX((Expenses!HO$11-Leases!$K21/12)*Leases!$J21*Leases!$F19,0)+MAX((Expenses!HO$12-Leases!$K22/12)*Leases!$J22*Leases!$F19,0)+MAX((Expenses!HO$13-Leases!$K23/12)*Leases!$J23*Leases!$F19,0)))),0)</f>
        <v>0</v>
      </c>
      <c r="HR185" s="94">
        <f>IF(AND(HR$165&lt;=$E19,HR$165&gt;=EOMONTH($D19,0)),IF($G19="NNN",Expenses!HP$14*Leases!$F19,IF(Leases!$G19="FSG",0,IF(Leases!$G19="MG",SUMPRODUCT(Leases!$I19:$I23,Expenses!HP$9:HP$13)*Leases!$F19,MAX((Expenses!HP$9-Leases!$K19/12)*Leases!$J19*Leases!$F19,0)+MAX((Expenses!HP$10-Leases!$K20/12)*Leases!$J20*Leases!$F19,0)+MAX((Expenses!HP$11-Leases!$K21/12)*Leases!$J21*Leases!$F19,0)+MAX((Expenses!HP$12-Leases!$K22/12)*Leases!$J22*Leases!$F19,0)+MAX((Expenses!HP$13-Leases!$K23/12)*Leases!$J23*Leases!$F19,0)))),0)</f>
        <v>0</v>
      </c>
      <c r="HS185" s="94">
        <f>IF(AND(HS$165&lt;=$E19,HS$165&gt;=EOMONTH($D19,0)),IF($G19="NNN",Expenses!HQ$14*Leases!$F19,IF(Leases!$G19="FSG",0,IF(Leases!$G19="MG",SUMPRODUCT(Leases!$I19:$I23,Expenses!HQ$9:HQ$13)*Leases!$F19,MAX((Expenses!HQ$9-Leases!$K19/12)*Leases!$J19*Leases!$F19,0)+MAX((Expenses!HQ$10-Leases!$K20/12)*Leases!$J20*Leases!$F19,0)+MAX((Expenses!HQ$11-Leases!$K21/12)*Leases!$J21*Leases!$F19,0)+MAX((Expenses!HQ$12-Leases!$K22/12)*Leases!$J22*Leases!$F19,0)+MAX((Expenses!HQ$13-Leases!$K23/12)*Leases!$J23*Leases!$F19,0)))),0)</f>
        <v>0</v>
      </c>
      <c r="HT185" s="94">
        <f>IF(AND(HT$165&lt;=$E19,HT$165&gt;=EOMONTH($D19,0)),IF($G19="NNN",Expenses!HR$14*Leases!$F19,IF(Leases!$G19="FSG",0,IF(Leases!$G19="MG",SUMPRODUCT(Leases!$I19:$I23,Expenses!HR$9:HR$13)*Leases!$F19,MAX((Expenses!HR$9-Leases!$K19/12)*Leases!$J19*Leases!$F19,0)+MAX((Expenses!HR$10-Leases!$K20/12)*Leases!$J20*Leases!$F19,0)+MAX((Expenses!HR$11-Leases!$K21/12)*Leases!$J21*Leases!$F19,0)+MAX((Expenses!HR$12-Leases!$K22/12)*Leases!$J22*Leases!$F19,0)+MAX((Expenses!HR$13-Leases!$K23/12)*Leases!$J23*Leases!$F19,0)))),0)</f>
        <v>0</v>
      </c>
      <c r="HU185" s="94">
        <f>IF(AND(HU$165&lt;=$E19,HU$165&gt;=EOMONTH($D19,0)),IF($G19="NNN",Expenses!HS$14*Leases!$F19,IF(Leases!$G19="FSG",0,IF(Leases!$G19="MG",SUMPRODUCT(Leases!$I19:$I23,Expenses!HS$9:HS$13)*Leases!$F19,MAX((Expenses!HS$9-Leases!$K19/12)*Leases!$J19*Leases!$F19,0)+MAX((Expenses!HS$10-Leases!$K20/12)*Leases!$J20*Leases!$F19,0)+MAX((Expenses!HS$11-Leases!$K21/12)*Leases!$J21*Leases!$F19,0)+MAX((Expenses!HS$12-Leases!$K22/12)*Leases!$J22*Leases!$F19,0)+MAX((Expenses!HS$13-Leases!$K23/12)*Leases!$J23*Leases!$F19,0)))),0)</f>
        <v>0</v>
      </c>
      <c r="HV185" s="94">
        <f>IF(AND(HV$165&lt;=$E19,HV$165&gt;=EOMONTH($D19,0)),IF($G19="NNN",Expenses!HT$14*Leases!$F19,IF(Leases!$G19="FSG",0,IF(Leases!$G19="MG",SUMPRODUCT(Leases!$I19:$I23,Expenses!HT$9:HT$13)*Leases!$F19,MAX((Expenses!HT$9-Leases!$K19/12)*Leases!$J19*Leases!$F19,0)+MAX((Expenses!HT$10-Leases!$K20/12)*Leases!$J20*Leases!$F19,0)+MAX((Expenses!HT$11-Leases!$K21/12)*Leases!$J21*Leases!$F19,0)+MAX((Expenses!HT$12-Leases!$K22/12)*Leases!$J22*Leases!$F19,0)+MAX((Expenses!HT$13-Leases!$K23/12)*Leases!$J23*Leases!$F19,0)))),0)</f>
        <v>0</v>
      </c>
      <c r="HW185" s="94">
        <f>IF(AND(HW$165&lt;=$E19,HW$165&gt;=EOMONTH($D19,0)),IF($G19="NNN",Expenses!HU$14*Leases!$F19,IF(Leases!$G19="FSG",0,IF(Leases!$G19="MG",SUMPRODUCT(Leases!$I19:$I23,Expenses!HU$9:HU$13)*Leases!$F19,MAX((Expenses!HU$9-Leases!$K19/12)*Leases!$J19*Leases!$F19,0)+MAX((Expenses!HU$10-Leases!$K20/12)*Leases!$J20*Leases!$F19,0)+MAX((Expenses!HU$11-Leases!$K21/12)*Leases!$J21*Leases!$F19,0)+MAX((Expenses!HU$12-Leases!$K22/12)*Leases!$J22*Leases!$F19,0)+MAX((Expenses!HU$13-Leases!$K23/12)*Leases!$J23*Leases!$F19,0)))),0)</f>
        <v>0</v>
      </c>
      <c r="HX185" s="94">
        <f>IF(AND(HX$165&lt;=$E19,HX$165&gt;=EOMONTH($D19,0)),IF($G19="NNN",Expenses!HV$14*Leases!$F19,IF(Leases!$G19="FSG",0,IF(Leases!$G19="MG",SUMPRODUCT(Leases!$I19:$I23,Expenses!HV$9:HV$13)*Leases!$F19,MAX((Expenses!HV$9-Leases!$K19/12)*Leases!$J19*Leases!$F19,0)+MAX((Expenses!HV$10-Leases!$K20/12)*Leases!$J20*Leases!$F19,0)+MAX((Expenses!HV$11-Leases!$K21/12)*Leases!$J21*Leases!$F19,0)+MAX((Expenses!HV$12-Leases!$K22/12)*Leases!$J22*Leases!$F19,0)+MAX((Expenses!HV$13-Leases!$K23/12)*Leases!$J23*Leases!$F19,0)))),0)</f>
        <v>0</v>
      </c>
      <c r="HY185" s="94">
        <f>IF(AND(HY$165&lt;=$E19,HY$165&gt;=EOMONTH($D19,0)),IF($G19="NNN",Expenses!HW$14*Leases!$F19,IF(Leases!$G19="FSG",0,IF(Leases!$G19="MG",SUMPRODUCT(Leases!$I19:$I23,Expenses!HW$9:HW$13)*Leases!$F19,MAX((Expenses!HW$9-Leases!$K19/12)*Leases!$J19*Leases!$F19,0)+MAX((Expenses!HW$10-Leases!$K20/12)*Leases!$J20*Leases!$F19,0)+MAX((Expenses!HW$11-Leases!$K21/12)*Leases!$J21*Leases!$F19,0)+MAX((Expenses!HW$12-Leases!$K22/12)*Leases!$J22*Leases!$F19,0)+MAX((Expenses!HW$13-Leases!$K23/12)*Leases!$J23*Leases!$F19,0)))),0)</f>
        <v>0</v>
      </c>
      <c r="HZ185" s="94">
        <f>IF(AND(HZ$165&lt;=$E19,HZ$165&gt;=EOMONTH($D19,0)),IF($G19="NNN",Expenses!HX$14*Leases!$F19,IF(Leases!$G19="FSG",0,IF(Leases!$G19="MG",SUMPRODUCT(Leases!$I19:$I23,Expenses!HX$9:HX$13)*Leases!$F19,MAX((Expenses!HX$9-Leases!$K19/12)*Leases!$J19*Leases!$F19,0)+MAX((Expenses!HX$10-Leases!$K20/12)*Leases!$J20*Leases!$F19,0)+MAX((Expenses!HX$11-Leases!$K21/12)*Leases!$J21*Leases!$F19,0)+MAX((Expenses!HX$12-Leases!$K22/12)*Leases!$J22*Leases!$F19,0)+MAX((Expenses!HX$13-Leases!$K23/12)*Leases!$J23*Leases!$F19,0)))),0)</f>
        <v>0</v>
      </c>
      <c r="IA185" s="94">
        <f>IF(AND(IA$165&lt;=$E19,IA$165&gt;=EOMONTH($D19,0)),IF($G19="NNN",Expenses!HY$14*Leases!$F19,IF(Leases!$G19="FSG",0,IF(Leases!$G19="MG",SUMPRODUCT(Leases!$I19:$I23,Expenses!HY$9:HY$13)*Leases!$F19,MAX((Expenses!HY$9-Leases!$K19/12)*Leases!$J19*Leases!$F19,0)+MAX((Expenses!HY$10-Leases!$K20/12)*Leases!$J20*Leases!$F19,0)+MAX((Expenses!HY$11-Leases!$K21/12)*Leases!$J21*Leases!$F19,0)+MAX((Expenses!HY$12-Leases!$K22/12)*Leases!$J22*Leases!$F19,0)+MAX((Expenses!HY$13-Leases!$K23/12)*Leases!$J23*Leases!$F19,0)))),0)</f>
        <v>0</v>
      </c>
      <c r="IB185" s="94">
        <f>IF(AND(IB$165&lt;=$E19,IB$165&gt;=EOMONTH($D19,0)),IF($G19="NNN",Expenses!HZ$14*Leases!$F19,IF(Leases!$G19="FSG",0,IF(Leases!$G19="MG",SUMPRODUCT(Leases!$I19:$I23,Expenses!HZ$9:HZ$13)*Leases!$F19,MAX((Expenses!HZ$9-Leases!$K19/12)*Leases!$J19*Leases!$F19,0)+MAX((Expenses!HZ$10-Leases!$K20/12)*Leases!$J20*Leases!$F19,0)+MAX((Expenses!HZ$11-Leases!$K21/12)*Leases!$J21*Leases!$F19,0)+MAX((Expenses!HZ$12-Leases!$K22/12)*Leases!$J22*Leases!$F19,0)+MAX((Expenses!HZ$13-Leases!$K23/12)*Leases!$J23*Leases!$F19,0)))),0)</f>
        <v>0</v>
      </c>
      <c r="IC185" s="94">
        <f>IF(AND(IC$165&lt;=$E19,IC$165&gt;=EOMONTH($D19,0)),IF($G19="NNN",Expenses!IA$14*Leases!$F19,IF(Leases!$G19="FSG",0,IF(Leases!$G19="MG",SUMPRODUCT(Leases!$I19:$I23,Expenses!IA$9:IA$13)*Leases!$F19,MAX((Expenses!IA$9-Leases!$K19/12)*Leases!$J19*Leases!$F19,0)+MAX((Expenses!IA$10-Leases!$K20/12)*Leases!$J20*Leases!$F19,0)+MAX((Expenses!IA$11-Leases!$K21/12)*Leases!$J21*Leases!$F19,0)+MAX((Expenses!IA$12-Leases!$K22/12)*Leases!$J22*Leases!$F19,0)+MAX((Expenses!IA$13-Leases!$K23/12)*Leases!$J23*Leases!$F19,0)))),0)</f>
        <v>0</v>
      </c>
      <c r="ID185" s="94">
        <f>IF(AND(ID$165&lt;=$E19,ID$165&gt;=EOMONTH($D19,0)),IF($G19="NNN",Expenses!IB$14*Leases!$F19,IF(Leases!$G19="FSG",0,IF(Leases!$G19="MG",SUMPRODUCT(Leases!$I19:$I23,Expenses!IB$9:IB$13)*Leases!$F19,MAX((Expenses!IB$9-Leases!$K19/12)*Leases!$J19*Leases!$F19,0)+MAX((Expenses!IB$10-Leases!$K20/12)*Leases!$J20*Leases!$F19,0)+MAX((Expenses!IB$11-Leases!$K21/12)*Leases!$J21*Leases!$F19,0)+MAX((Expenses!IB$12-Leases!$K22/12)*Leases!$J22*Leases!$F19,0)+MAX((Expenses!IB$13-Leases!$K23/12)*Leases!$J23*Leases!$F19,0)))),0)</f>
        <v>0</v>
      </c>
      <c r="IE185" s="94">
        <f>IF(AND(IE$165&lt;=$E19,IE$165&gt;=EOMONTH($D19,0)),IF($G19="NNN",Expenses!IC$14*Leases!$F19,IF(Leases!$G19="FSG",0,IF(Leases!$G19="MG",SUMPRODUCT(Leases!$I19:$I23,Expenses!IC$9:IC$13)*Leases!$F19,MAX((Expenses!IC$9-Leases!$K19/12)*Leases!$J19*Leases!$F19,0)+MAX((Expenses!IC$10-Leases!$K20/12)*Leases!$J20*Leases!$F19,0)+MAX((Expenses!IC$11-Leases!$K21/12)*Leases!$J21*Leases!$F19,0)+MAX((Expenses!IC$12-Leases!$K22/12)*Leases!$J22*Leases!$F19,0)+MAX((Expenses!IC$13-Leases!$K23/12)*Leases!$J23*Leases!$F19,0)))),0)</f>
        <v>0</v>
      </c>
      <c r="IF185" s="94">
        <f>IF(AND(IF$165&lt;=$E19,IF$165&gt;=EOMONTH($D19,0)),IF($G19="NNN",Expenses!ID$14*Leases!$F19,IF(Leases!$G19="FSG",0,IF(Leases!$G19="MG",SUMPRODUCT(Leases!$I19:$I23,Expenses!ID$9:ID$13)*Leases!$F19,MAX((Expenses!ID$9-Leases!$K19/12)*Leases!$J19*Leases!$F19,0)+MAX((Expenses!ID$10-Leases!$K20/12)*Leases!$J20*Leases!$F19,0)+MAX((Expenses!ID$11-Leases!$K21/12)*Leases!$J21*Leases!$F19,0)+MAX((Expenses!ID$12-Leases!$K22/12)*Leases!$J22*Leases!$F19,0)+MAX((Expenses!ID$13-Leases!$K23/12)*Leases!$J23*Leases!$F19,0)))),0)</f>
        <v>0</v>
      </c>
      <c r="IG185" s="94">
        <f>IF(AND(IG$165&lt;=$E19,IG$165&gt;=EOMONTH($D19,0)),IF($G19="NNN",Expenses!IE$14*Leases!$F19,IF(Leases!$G19="FSG",0,IF(Leases!$G19="MG",SUMPRODUCT(Leases!$I19:$I23,Expenses!IE$9:IE$13)*Leases!$F19,MAX((Expenses!IE$9-Leases!$K19/12)*Leases!$J19*Leases!$F19,0)+MAX((Expenses!IE$10-Leases!$K20/12)*Leases!$J20*Leases!$F19,0)+MAX((Expenses!IE$11-Leases!$K21/12)*Leases!$J21*Leases!$F19,0)+MAX((Expenses!IE$12-Leases!$K22/12)*Leases!$J22*Leases!$F19,0)+MAX((Expenses!IE$13-Leases!$K23/12)*Leases!$J23*Leases!$F19,0)))),0)</f>
        <v>0</v>
      </c>
      <c r="IH185" s="94">
        <f>IF(AND(IH$165&lt;=$E19,IH$165&gt;=EOMONTH($D19,0)),IF($G19="NNN",Expenses!IF$14*Leases!$F19,IF(Leases!$G19="FSG",0,IF(Leases!$G19="MG",SUMPRODUCT(Leases!$I19:$I23,Expenses!IF$9:IF$13)*Leases!$F19,MAX((Expenses!IF$9-Leases!$K19/12)*Leases!$J19*Leases!$F19,0)+MAX((Expenses!IF$10-Leases!$K20/12)*Leases!$J20*Leases!$F19,0)+MAX((Expenses!IF$11-Leases!$K21/12)*Leases!$J21*Leases!$F19,0)+MAX((Expenses!IF$12-Leases!$K22/12)*Leases!$J22*Leases!$F19,0)+MAX((Expenses!IF$13-Leases!$K23/12)*Leases!$J23*Leases!$F19,0)))),0)</f>
        <v>0</v>
      </c>
      <c r="II185" s="94">
        <f>IF(AND(II$165&lt;=$E19,II$165&gt;=EOMONTH($D19,0)),IF($G19="NNN",Expenses!IG$14*Leases!$F19,IF(Leases!$G19="FSG",0,IF(Leases!$G19="MG",SUMPRODUCT(Leases!$I19:$I23,Expenses!IG$9:IG$13)*Leases!$F19,MAX((Expenses!IG$9-Leases!$K19/12)*Leases!$J19*Leases!$F19,0)+MAX((Expenses!IG$10-Leases!$K20/12)*Leases!$J20*Leases!$F19,0)+MAX((Expenses!IG$11-Leases!$K21/12)*Leases!$J21*Leases!$F19,0)+MAX((Expenses!IG$12-Leases!$K22/12)*Leases!$J22*Leases!$F19,0)+MAX((Expenses!IG$13-Leases!$K23/12)*Leases!$J23*Leases!$F19,0)))),0)</f>
        <v>0</v>
      </c>
      <c r="IJ185" s="94">
        <f>IF(AND(IJ$165&lt;=$E19,IJ$165&gt;=EOMONTH($D19,0)),IF($G19="NNN",Expenses!IH$14*Leases!$F19,IF(Leases!$G19="FSG",0,IF(Leases!$G19="MG",SUMPRODUCT(Leases!$I19:$I23,Expenses!IH$9:IH$13)*Leases!$F19,MAX((Expenses!IH$9-Leases!$K19/12)*Leases!$J19*Leases!$F19,0)+MAX((Expenses!IH$10-Leases!$K20/12)*Leases!$J20*Leases!$F19,0)+MAX((Expenses!IH$11-Leases!$K21/12)*Leases!$J21*Leases!$F19,0)+MAX((Expenses!IH$12-Leases!$K22/12)*Leases!$J22*Leases!$F19,0)+MAX((Expenses!IH$13-Leases!$K23/12)*Leases!$J23*Leases!$F19,0)))),0)</f>
        <v>0</v>
      </c>
      <c r="IK185" s="94">
        <f>IF(AND(IK$165&lt;=$E19,IK$165&gt;=EOMONTH($D19,0)),IF($G19="NNN",Expenses!II$14*Leases!$F19,IF(Leases!$G19="FSG",0,IF(Leases!$G19="MG",SUMPRODUCT(Leases!$I19:$I23,Expenses!II$9:II$13)*Leases!$F19,MAX((Expenses!II$9-Leases!$K19/12)*Leases!$J19*Leases!$F19,0)+MAX((Expenses!II$10-Leases!$K20/12)*Leases!$J20*Leases!$F19,0)+MAX((Expenses!II$11-Leases!$K21/12)*Leases!$J21*Leases!$F19,0)+MAX((Expenses!II$12-Leases!$K22/12)*Leases!$J22*Leases!$F19,0)+MAX((Expenses!II$13-Leases!$K23/12)*Leases!$J23*Leases!$F19,0)))),0)</f>
        <v>0</v>
      </c>
      <c r="IL185" s="94">
        <f>IF(AND(IL$165&lt;=$E19,IL$165&gt;=EOMONTH($D19,0)),IF($G19="NNN",Expenses!IJ$14*Leases!$F19,IF(Leases!$G19="FSG",0,IF(Leases!$G19="MG",SUMPRODUCT(Leases!$I19:$I23,Expenses!IJ$9:IJ$13)*Leases!$F19,MAX((Expenses!IJ$9-Leases!$K19/12)*Leases!$J19*Leases!$F19,0)+MAX((Expenses!IJ$10-Leases!$K20/12)*Leases!$J20*Leases!$F19,0)+MAX((Expenses!IJ$11-Leases!$K21/12)*Leases!$J21*Leases!$F19,0)+MAX((Expenses!IJ$12-Leases!$K22/12)*Leases!$J22*Leases!$F19,0)+MAX((Expenses!IJ$13-Leases!$K23/12)*Leases!$J23*Leases!$F19,0)))),0)</f>
        <v>0</v>
      </c>
      <c r="IM185" s="94">
        <f>IF(AND(IM$165&lt;=$E19,IM$165&gt;=EOMONTH($D19,0)),IF($G19="NNN",Expenses!IK$14*Leases!$F19,IF(Leases!$G19="FSG",0,IF(Leases!$G19="MG",SUMPRODUCT(Leases!$I19:$I23,Expenses!IK$9:IK$13)*Leases!$F19,MAX((Expenses!IK$9-Leases!$K19/12)*Leases!$J19*Leases!$F19,0)+MAX((Expenses!IK$10-Leases!$K20/12)*Leases!$J20*Leases!$F19,0)+MAX((Expenses!IK$11-Leases!$K21/12)*Leases!$J21*Leases!$F19,0)+MAX((Expenses!IK$12-Leases!$K22/12)*Leases!$J22*Leases!$F19,0)+MAX((Expenses!IK$13-Leases!$K23/12)*Leases!$J23*Leases!$F19,0)))),0)</f>
        <v>0</v>
      </c>
      <c r="IN185" s="94">
        <f>IF(AND(IN$165&lt;=$E19,IN$165&gt;=EOMONTH($D19,0)),IF($G19="NNN",Expenses!IL$14*Leases!$F19,IF(Leases!$G19="FSG",0,IF(Leases!$G19="MG",SUMPRODUCT(Leases!$I19:$I23,Expenses!IL$9:IL$13)*Leases!$F19,MAX((Expenses!IL$9-Leases!$K19/12)*Leases!$J19*Leases!$F19,0)+MAX((Expenses!IL$10-Leases!$K20/12)*Leases!$J20*Leases!$F19,0)+MAX((Expenses!IL$11-Leases!$K21/12)*Leases!$J21*Leases!$F19,0)+MAX((Expenses!IL$12-Leases!$K22/12)*Leases!$J22*Leases!$F19,0)+MAX((Expenses!IL$13-Leases!$K23/12)*Leases!$J23*Leases!$F19,0)))),0)</f>
        <v>0</v>
      </c>
      <c r="IO185" s="94">
        <f>IF(AND(IO$165&lt;=$E19,IO$165&gt;=EOMONTH($D19,0)),IF($G19="NNN",Expenses!IM$14*Leases!$F19,IF(Leases!$G19="FSG",0,IF(Leases!$G19="MG",SUMPRODUCT(Leases!$I19:$I23,Expenses!IM$9:IM$13)*Leases!$F19,MAX((Expenses!IM$9-Leases!$K19/12)*Leases!$J19*Leases!$F19,0)+MAX((Expenses!IM$10-Leases!$K20/12)*Leases!$J20*Leases!$F19,0)+MAX((Expenses!IM$11-Leases!$K21/12)*Leases!$J21*Leases!$F19,0)+MAX((Expenses!IM$12-Leases!$K22/12)*Leases!$J22*Leases!$F19,0)+MAX((Expenses!IM$13-Leases!$K23/12)*Leases!$J23*Leases!$F19,0)))),0)</f>
        <v>0</v>
      </c>
      <c r="IP185" s="94">
        <f>IF(AND(IP$165&lt;=$E19,IP$165&gt;=EOMONTH($D19,0)),IF($G19="NNN",Expenses!IN$14*Leases!$F19,IF(Leases!$G19="FSG",0,IF(Leases!$G19="MG",SUMPRODUCT(Leases!$I19:$I23,Expenses!IN$9:IN$13)*Leases!$F19,MAX((Expenses!IN$9-Leases!$K19/12)*Leases!$J19*Leases!$F19,0)+MAX((Expenses!IN$10-Leases!$K20/12)*Leases!$J20*Leases!$F19,0)+MAX((Expenses!IN$11-Leases!$K21/12)*Leases!$J21*Leases!$F19,0)+MAX((Expenses!IN$12-Leases!$K22/12)*Leases!$J22*Leases!$F19,0)+MAX((Expenses!IN$13-Leases!$K23/12)*Leases!$J23*Leases!$F19,0)))),0)</f>
        <v>0</v>
      </c>
      <c r="IQ185" s="94">
        <f>IF(AND(IQ$165&lt;=$E19,IQ$165&gt;=EOMONTH($D19,0)),IF($G19="NNN",Expenses!IO$14*Leases!$F19,IF(Leases!$G19="FSG",0,IF(Leases!$G19="MG",SUMPRODUCT(Leases!$I19:$I23,Expenses!IO$9:IO$13)*Leases!$F19,MAX((Expenses!IO$9-Leases!$K19/12)*Leases!$J19*Leases!$F19,0)+MAX((Expenses!IO$10-Leases!$K20/12)*Leases!$J20*Leases!$F19,0)+MAX((Expenses!IO$11-Leases!$K21/12)*Leases!$J21*Leases!$F19,0)+MAX((Expenses!IO$12-Leases!$K22/12)*Leases!$J22*Leases!$F19,0)+MAX((Expenses!IO$13-Leases!$K23/12)*Leases!$J23*Leases!$F19,0)))),0)</f>
        <v>0</v>
      </c>
      <c r="IR185" s="94">
        <f>IF(AND(IR$165&lt;=$E19,IR$165&gt;=EOMONTH($D19,0)),IF($G19="NNN",Expenses!IP$14*Leases!$F19,IF(Leases!$G19="FSG",0,IF(Leases!$G19="MG",SUMPRODUCT(Leases!$I19:$I23,Expenses!IP$9:IP$13)*Leases!$F19,MAX((Expenses!IP$9-Leases!$K19/12)*Leases!$J19*Leases!$F19,0)+MAX((Expenses!IP$10-Leases!$K20/12)*Leases!$J20*Leases!$F19,0)+MAX((Expenses!IP$11-Leases!$K21/12)*Leases!$J21*Leases!$F19,0)+MAX((Expenses!IP$12-Leases!$K22/12)*Leases!$J22*Leases!$F19,0)+MAX((Expenses!IP$13-Leases!$K23/12)*Leases!$J23*Leases!$F19,0)))),0)</f>
        <v>0</v>
      </c>
      <c r="IS185" s="94">
        <f>IF(AND(IS$165&lt;=$E19,IS$165&gt;=EOMONTH($D19,0)),IF($G19="NNN",Expenses!IQ$14*Leases!$F19,IF(Leases!$G19="FSG",0,IF(Leases!$G19="MG",SUMPRODUCT(Leases!$I19:$I23,Expenses!IQ$9:IQ$13)*Leases!$F19,MAX((Expenses!IQ$9-Leases!$K19/12)*Leases!$J19*Leases!$F19,0)+MAX((Expenses!IQ$10-Leases!$K20/12)*Leases!$J20*Leases!$F19,0)+MAX((Expenses!IQ$11-Leases!$K21/12)*Leases!$J21*Leases!$F19,0)+MAX((Expenses!IQ$12-Leases!$K22/12)*Leases!$J22*Leases!$F19,0)+MAX((Expenses!IQ$13-Leases!$K23/12)*Leases!$J23*Leases!$F19,0)))),0)</f>
        <v>0</v>
      </c>
      <c r="IT185" s="94">
        <f>IF(AND(IT$165&lt;=$E19,IT$165&gt;=EOMONTH($D19,0)),IF($G19="NNN",Expenses!IR$14*Leases!$F19,IF(Leases!$G19="FSG",0,IF(Leases!$G19="MG",SUMPRODUCT(Leases!$I19:$I23,Expenses!IR$9:IR$13)*Leases!$F19,MAX((Expenses!IR$9-Leases!$K19/12)*Leases!$J19*Leases!$F19,0)+MAX((Expenses!IR$10-Leases!$K20/12)*Leases!$J20*Leases!$F19,0)+MAX((Expenses!IR$11-Leases!$K21/12)*Leases!$J21*Leases!$F19,0)+MAX((Expenses!IR$12-Leases!$K22/12)*Leases!$J22*Leases!$F19,0)+MAX((Expenses!IR$13-Leases!$K23/12)*Leases!$J23*Leases!$F19,0)))),0)</f>
        <v>0</v>
      </c>
      <c r="IU185" s="94">
        <f>IF(AND(IU$165&lt;=$E19,IU$165&gt;=EOMONTH($D19,0)),IF($G19="NNN",Expenses!IS$14*Leases!$F19,IF(Leases!$G19="FSG",0,IF(Leases!$G19="MG",SUMPRODUCT(Leases!$I19:$I23,Expenses!IS$9:IS$13)*Leases!$F19,MAX((Expenses!IS$9-Leases!$K19/12)*Leases!$J19*Leases!$F19,0)+MAX((Expenses!IS$10-Leases!$K20/12)*Leases!$J20*Leases!$F19,0)+MAX((Expenses!IS$11-Leases!$K21/12)*Leases!$J21*Leases!$F19,0)+MAX((Expenses!IS$12-Leases!$K22/12)*Leases!$J22*Leases!$F19,0)+MAX((Expenses!IS$13-Leases!$K23/12)*Leases!$J23*Leases!$F19,0)))),0)</f>
        <v>0</v>
      </c>
      <c r="IV185" s="94">
        <f>IF(AND(IV$165&lt;=$E19,IV$165&gt;=EOMONTH($D19,0)),IF($G19="NNN",Expenses!IT$14*Leases!$F19,IF(Leases!$G19="FSG",0,IF(Leases!$G19="MG",SUMPRODUCT(Leases!$I19:$I23,Expenses!IT$9:IT$13)*Leases!$F19,MAX((Expenses!IT$9-Leases!$K19/12)*Leases!$J19*Leases!$F19,0)+MAX((Expenses!IT$10-Leases!$K20/12)*Leases!$J20*Leases!$F19,0)+MAX((Expenses!IT$11-Leases!$K21/12)*Leases!$J21*Leases!$F19,0)+MAX((Expenses!IT$12-Leases!$K22/12)*Leases!$J22*Leases!$F19,0)+MAX((Expenses!IT$13-Leases!$K23/12)*Leases!$J23*Leases!$F19,0)))),0)</f>
        <v>0</v>
      </c>
      <c r="IW185" s="94">
        <f>IF(AND(IW$165&lt;=$E19,IW$165&gt;=EOMONTH($D19,0)),IF($G19="NNN",Expenses!IU$14*Leases!$F19,IF(Leases!$G19="FSG",0,IF(Leases!$G19="MG",SUMPRODUCT(Leases!$I19:$I23,Expenses!IU$9:IU$13)*Leases!$F19,MAX((Expenses!IU$9-Leases!$K19/12)*Leases!$J19*Leases!$F19,0)+MAX((Expenses!IU$10-Leases!$K20/12)*Leases!$J20*Leases!$F19,0)+MAX((Expenses!IU$11-Leases!$K21/12)*Leases!$J21*Leases!$F19,0)+MAX((Expenses!IU$12-Leases!$K22/12)*Leases!$J22*Leases!$F19,0)+MAX((Expenses!IU$13-Leases!$K23/12)*Leases!$J23*Leases!$F19,0)))),0)</f>
        <v>0</v>
      </c>
      <c r="IX185" s="94">
        <f>IF(AND(IX$165&lt;=$E19,IX$165&gt;=EOMONTH($D19,0)),IF($G19="NNN",Expenses!IV$14*Leases!$F19,IF(Leases!$G19="FSG",0,IF(Leases!$G19="MG",SUMPRODUCT(Leases!$I19:$I23,Expenses!IV$9:IV$13)*Leases!$F19,MAX((Expenses!IV$9-Leases!$K19/12)*Leases!$J19*Leases!$F19,0)+MAX((Expenses!IV$10-Leases!$K20/12)*Leases!$J20*Leases!$F19,0)+MAX((Expenses!IV$11-Leases!$K21/12)*Leases!$J21*Leases!$F19,0)+MAX((Expenses!IV$12-Leases!$K22/12)*Leases!$J22*Leases!$F19,0)+MAX((Expenses!IV$13-Leases!$K23/12)*Leases!$J23*Leases!$F19,0)))),0)</f>
        <v>0</v>
      </c>
      <c r="IY185" s="94">
        <f>IF(AND(IY$165&lt;=$E19,IY$165&gt;=EOMONTH($D19,0)),IF($G19="NNN",Expenses!IW$14*Leases!$F19,IF(Leases!$G19="FSG",0,IF(Leases!$G19="MG",SUMPRODUCT(Leases!$I19:$I23,Expenses!IW$9:IW$13)*Leases!$F19,MAX((Expenses!IW$9-Leases!$K19/12)*Leases!$J19*Leases!$F19,0)+MAX((Expenses!IW$10-Leases!$K20/12)*Leases!$J20*Leases!$F19,0)+MAX((Expenses!IW$11-Leases!$K21/12)*Leases!$J21*Leases!$F19,0)+MAX((Expenses!IW$12-Leases!$K22/12)*Leases!$J22*Leases!$F19,0)+MAX((Expenses!IW$13-Leases!$K23/12)*Leases!$J23*Leases!$F19,0)))),0)</f>
        <v>0</v>
      </c>
      <c r="IZ185" s="94">
        <f>IF(AND(IZ$165&lt;=$E19,IZ$165&gt;=EOMONTH($D19,0)),IF($G19="NNN",Expenses!IX$14*Leases!$F19,IF(Leases!$G19="FSG",0,IF(Leases!$G19="MG",SUMPRODUCT(Leases!$I19:$I23,Expenses!IX$9:IX$13)*Leases!$F19,MAX((Expenses!IX$9-Leases!$K19/12)*Leases!$J19*Leases!$F19,0)+MAX((Expenses!IX$10-Leases!$K20/12)*Leases!$J20*Leases!$F19,0)+MAX((Expenses!IX$11-Leases!$K21/12)*Leases!$J21*Leases!$F19,0)+MAX((Expenses!IX$12-Leases!$K22/12)*Leases!$J22*Leases!$F19,0)+MAX((Expenses!IX$13-Leases!$K23/12)*Leases!$J23*Leases!$F19,0)))),0)</f>
        <v>0</v>
      </c>
      <c r="JA185" s="94">
        <f>IF(AND(JA$165&lt;=$E19,JA$165&gt;=EOMONTH($D19,0)),IF($G19="NNN",Expenses!IY$14*Leases!$F19,IF(Leases!$G19="FSG",0,IF(Leases!$G19="MG",SUMPRODUCT(Leases!$I19:$I23,Expenses!IY$9:IY$13)*Leases!$F19,MAX((Expenses!IY$9-Leases!$K19/12)*Leases!$J19*Leases!$F19,0)+MAX((Expenses!IY$10-Leases!$K20/12)*Leases!$J20*Leases!$F19,0)+MAX((Expenses!IY$11-Leases!$K21/12)*Leases!$J21*Leases!$F19,0)+MAX((Expenses!IY$12-Leases!$K22/12)*Leases!$J22*Leases!$F19,0)+MAX((Expenses!IY$13-Leases!$K23/12)*Leases!$J23*Leases!$F19,0)))),0)</f>
        <v>0</v>
      </c>
      <c r="JB185" s="94">
        <f>IF(AND(JB$165&lt;=$E19,JB$165&gt;=EOMONTH($D19,0)),IF($G19="NNN",Expenses!IZ$14*Leases!$F19,IF(Leases!$G19="FSG",0,IF(Leases!$G19="MG",SUMPRODUCT(Leases!$I19:$I23,Expenses!IZ$9:IZ$13)*Leases!$F19,MAX((Expenses!IZ$9-Leases!$K19/12)*Leases!$J19*Leases!$F19,0)+MAX((Expenses!IZ$10-Leases!$K20/12)*Leases!$J20*Leases!$F19,0)+MAX((Expenses!IZ$11-Leases!$K21/12)*Leases!$J21*Leases!$F19,0)+MAX((Expenses!IZ$12-Leases!$K22/12)*Leases!$J22*Leases!$F19,0)+MAX((Expenses!IZ$13-Leases!$K23/12)*Leases!$J23*Leases!$F19,0)))),0)</f>
        <v>0</v>
      </c>
      <c r="JC185" s="94">
        <f>IF(AND(JC$165&lt;=$E19,JC$165&gt;=EOMONTH($D19,0)),IF($G19="NNN",Expenses!JA$14*Leases!$F19,IF(Leases!$G19="FSG",0,IF(Leases!$G19="MG",SUMPRODUCT(Leases!$I19:$I23,Expenses!JA$9:JA$13)*Leases!$F19,MAX((Expenses!JA$9-Leases!$K19/12)*Leases!$J19*Leases!$F19,0)+MAX((Expenses!JA$10-Leases!$K20/12)*Leases!$J20*Leases!$F19,0)+MAX((Expenses!JA$11-Leases!$K21/12)*Leases!$J21*Leases!$F19,0)+MAX((Expenses!JA$12-Leases!$K22/12)*Leases!$J22*Leases!$F19,0)+MAX((Expenses!JA$13-Leases!$K23/12)*Leases!$J23*Leases!$F19,0)))),0)</f>
        <v>0</v>
      </c>
      <c r="JD185" s="94">
        <f>IF(AND(JD$165&lt;=$E19,JD$165&gt;=EOMONTH($D19,0)),IF($G19="NNN",Expenses!JB$14*Leases!$F19,IF(Leases!$G19="FSG",0,IF(Leases!$G19="MG",SUMPRODUCT(Leases!$I19:$I23,Expenses!JB$9:JB$13)*Leases!$F19,MAX((Expenses!JB$9-Leases!$K19/12)*Leases!$J19*Leases!$F19,0)+MAX((Expenses!JB$10-Leases!$K20/12)*Leases!$J20*Leases!$F19,0)+MAX((Expenses!JB$11-Leases!$K21/12)*Leases!$J21*Leases!$F19,0)+MAX((Expenses!JB$12-Leases!$K22/12)*Leases!$J22*Leases!$F19,0)+MAX((Expenses!JB$13-Leases!$K23/12)*Leases!$J23*Leases!$F19,0)))),0)</f>
        <v>0</v>
      </c>
      <c r="JE185" s="94">
        <f>IF(AND(JE$165&lt;=$E19,JE$165&gt;=EOMONTH($D19,0)),IF($G19="NNN",Expenses!JC$14*Leases!$F19,IF(Leases!$G19="FSG",0,IF(Leases!$G19="MG",SUMPRODUCT(Leases!$I19:$I23,Expenses!JC$9:JC$13)*Leases!$F19,MAX((Expenses!JC$9-Leases!$K19/12)*Leases!$J19*Leases!$F19,0)+MAX((Expenses!JC$10-Leases!$K20/12)*Leases!$J20*Leases!$F19,0)+MAX((Expenses!JC$11-Leases!$K21/12)*Leases!$J21*Leases!$F19,0)+MAX((Expenses!JC$12-Leases!$K22/12)*Leases!$J22*Leases!$F19,0)+MAX((Expenses!JC$13-Leases!$K23/12)*Leases!$J23*Leases!$F19,0)))),0)</f>
        <v>0</v>
      </c>
      <c r="JF185" s="94">
        <f>IF(AND(JF$165&lt;=$E19,JF$165&gt;=EOMONTH($D19,0)),IF($G19="NNN",Expenses!JD$14*Leases!$F19,IF(Leases!$G19="FSG",0,IF(Leases!$G19="MG",SUMPRODUCT(Leases!$I19:$I23,Expenses!JD$9:JD$13)*Leases!$F19,MAX((Expenses!JD$9-Leases!$K19/12)*Leases!$J19*Leases!$F19,0)+MAX((Expenses!JD$10-Leases!$K20/12)*Leases!$J20*Leases!$F19,0)+MAX((Expenses!JD$11-Leases!$K21/12)*Leases!$J21*Leases!$F19,0)+MAX((Expenses!JD$12-Leases!$K22/12)*Leases!$J22*Leases!$F19,0)+MAX((Expenses!JD$13-Leases!$K23/12)*Leases!$J23*Leases!$F19,0)))),0)</f>
        <v>0</v>
      </c>
      <c r="JG185" s="94">
        <f>IF(AND(JG$165&lt;=$E19,JG$165&gt;=EOMONTH($D19,0)),IF($G19="NNN",Expenses!JE$14*Leases!$F19,IF(Leases!$G19="FSG",0,IF(Leases!$G19="MG",SUMPRODUCT(Leases!$I19:$I23,Expenses!JE$9:JE$13)*Leases!$F19,MAX((Expenses!JE$9-Leases!$K19/12)*Leases!$J19*Leases!$F19,0)+MAX((Expenses!JE$10-Leases!$K20/12)*Leases!$J20*Leases!$F19,0)+MAX((Expenses!JE$11-Leases!$K21/12)*Leases!$J21*Leases!$F19,0)+MAX((Expenses!JE$12-Leases!$K22/12)*Leases!$J22*Leases!$F19,0)+MAX((Expenses!JE$13-Leases!$K23/12)*Leases!$J23*Leases!$F19,0)))),0)</f>
        <v>0</v>
      </c>
      <c r="JH185" s="94">
        <f>IF(AND(JH$165&lt;=$E19,JH$165&gt;=EOMONTH($D19,0)),IF($G19="NNN",Expenses!JF$14*Leases!$F19,IF(Leases!$G19="FSG",0,IF(Leases!$G19="MG",SUMPRODUCT(Leases!$I19:$I23,Expenses!JF$9:JF$13)*Leases!$F19,MAX((Expenses!JF$9-Leases!$K19/12)*Leases!$J19*Leases!$F19,0)+MAX((Expenses!JF$10-Leases!$K20/12)*Leases!$J20*Leases!$F19,0)+MAX((Expenses!JF$11-Leases!$K21/12)*Leases!$J21*Leases!$F19,0)+MAX((Expenses!JF$12-Leases!$K22/12)*Leases!$J22*Leases!$F19,0)+MAX((Expenses!JF$13-Leases!$K23/12)*Leases!$J23*Leases!$F19,0)))),0)</f>
        <v>0</v>
      </c>
      <c r="JI185" s="94">
        <f>IF(AND(JI$165&lt;=$E19,JI$165&gt;=EOMONTH($D19,0)),IF($G19="NNN",Expenses!JG$14*Leases!$F19,IF(Leases!$G19="FSG",0,IF(Leases!$G19="MG",SUMPRODUCT(Leases!$I19:$I23,Expenses!JG$9:JG$13)*Leases!$F19,MAX((Expenses!JG$9-Leases!$K19/12)*Leases!$J19*Leases!$F19,0)+MAX((Expenses!JG$10-Leases!$K20/12)*Leases!$J20*Leases!$F19,0)+MAX((Expenses!JG$11-Leases!$K21/12)*Leases!$J21*Leases!$F19,0)+MAX((Expenses!JG$12-Leases!$K22/12)*Leases!$J22*Leases!$F19,0)+MAX((Expenses!JG$13-Leases!$K23/12)*Leases!$J23*Leases!$F19,0)))),0)</f>
        <v>0</v>
      </c>
      <c r="JJ185" s="94">
        <f>IF(AND(JJ$165&lt;=$E19,JJ$165&gt;=EOMONTH($D19,0)),IF($G19="NNN",Expenses!JH$14*Leases!$F19,IF(Leases!$G19="FSG",0,IF(Leases!$G19="MG",SUMPRODUCT(Leases!$I19:$I23,Expenses!JH$9:JH$13)*Leases!$F19,MAX((Expenses!JH$9-Leases!$K19/12)*Leases!$J19*Leases!$F19,0)+MAX((Expenses!JH$10-Leases!$K20/12)*Leases!$J20*Leases!$F19,0)+MAX((Expenses!JH$11-Leases!$K21/12)*Leases!$J21*Leases!$F19,0)+MAX((Expenses!JH$12-Leases!$K22/12)*Leases!$J22*Leases!$F19,0)+MAX((Expenses!JH$13-Leases!$K23/12)*Leases!$J23*Leases!$F19,0)))),0)</f>
        <v>0</v>
      </c>
      <c r="JK185" s="94">
        <f>IF(AND(JK$165&lt;=$E19,JK$165&gt;=EOMONTH($D19,0)),IF($G19="NNN",Expenses!JI$14*Leases!$F19,IF(Leases!$G19="FSG",0,IF(Leases!$G19="MG",SUMPRODUCT(Leases!$I19:$I23,Expenses!JI$9:JI$13)*Leases!$F19,MAX((Expenses!JI$9-Leases!$K19/12)*Leases!$J19*Leases!$F19,0)+MAX((Expenses!JI$10-Leases!$K20/12)*Leases!$J20*Leases!$F19,0)+MAX((Expenses!JI$11-Leases!$K21/12)*Leases!$J21*Leases!$F19,0)+MAX((Expenses!JI$12-Leases!$K22/12)*Leases!$J22*Leases!$F19,0)+MAX((Expenses!JI$13-Leases!$K23/12)*Leases!$J23*Leases!$F19,0)))),0)</f>
        <v>0</v>
      </c>
      <c r="JL185" s="94">
        <f>IF(AND(JL$165&lt;=$E19,JL$165&gt;=EOMONTH($D19,0)),IF($G19="NNN",Expenses!JJ$14*Leases!$F19,IF(Leases!$G19="FSG",0,IF(Leases!$G19="MG",SUMPRODUCT(Leases!$I19:$I23,Expenses!JJ$9:JJ$13)*Leases!$F19,MAX((Expenses!JJ$9-Leases!$K19/12)*Leases!$J19*Leases!$F19,0)+MAX((Expenses!JJ$10-Leases!$K20/12)*Leases!$J20*Leases!$F19,0)+MAX((Expenses!JJ$11-Leases!$K21/12)*Leases!$J21*Leases!$F19,0)+MAX((Expenses!JJ$12-Leases!$K22/12)*Leases!$J22*Leases!$F19,0)+MAX((Expenses!JJ$13-Leases!$K23/12)*Leases!$J23*Leases!$F19,0)))),0)</f>
        <v>0</v>
      </c>
      <c r="JM185" s="94">
        <f>IF(AND(JM$165&lt;=$E19,JM$165&gt;=EOMONTH($D19,0)),IF($G19="NNN",Expenses!JK$14*Leases!$F19,IF(Leases!$G19="FSG",0,IF(Leases!$G19="MG",SUMPRODUCT(Leases!$I19:$I23,Expenses!JK$9:JK$13)*Leases!$F19,MAX((Expenses!JK$9-Leases!$K19/12)*Leases!$J19*Leases!$F19,0)+MAX((Expenses!JK$10-Leases!$K20/12)*Leases!$J20*Leases!$F19,0)+MAX((Expenses!JK$11-Leases!$K21/12)*Leases!$J21*Leases!$F19,0)+MAX((Expenses!JK$12-Leases!$K22/12)*Leases!$J22*Leases!$F19,0)+MAX((Expenses!JK$13-Leases!$K23/12)*Leases!$J23*Leases!$F19,0)))),0)</f>
        <v>0</v>
      </c>
      <c r="JN185" s="94">
        <f>IF(AND(JN$165&lt;=$E19,JN$165&gt;=EOMONTH($D19,0)),IF($G19="NNN",Expenses!JL$14*Leases!$F19,IF(Leases!$G19="FSG",0,IF(Leases!$G19="MG",SUMPRODUCT(Leases!$I19:$I23,Expenses!JL$9:JL$13)*Leases!$F19,MAX((Expenses!JL$9-Leases!$K19/12)*Leases!$J19*Leases!$F19,0)+MAX((Expenses!JL$10-Leases!$K20/12)*Leases!$J20*Leases!$F19,0)+MAX((Expenses!JL$11-Leases!$K21/12)*Leases!$J21*Leases!$F19,0)+MAX((Expenses!JL$12-Leases!$K22/12)*Leases!$J22*Leases!$F19,0)+MAX((Expenses!JL$13-Leases!$K23/12)*Leases!$J23*Leases!$F19,0)))),0)</f>
        <v>0</v>
      </c>
      <c r="JO185" s="94">
        <f>IF(AND(JO$165&lt;=$E19,JO$165&gt;=EOMONTH($D19,0)),IF($G19="NNN",Expenses!JM$14*Leases!$F19,IF(Leases!$G19="FSG",0,IF(Leases!$G19="MG",SUMPRODUCT(Leases!$I19:$I23,Expenses!JM$9:JM$13)*Leases!$F19,MAX((Expenses!JM$9-Leases!$K19/12)*Leases!$J19*Leases!$F19,0)+MAX((Expenses!JM$10-Leases!$K20/12)*Leases!$J20*Leases!$F19,0)+MAX((Expenses!JM$11-Leases!$K21/12)*Leases!$J21*Leases!$F19,0)+MAX((Expenses!JM$12-Leases!$K22/12)*Leases!$J22*Leases!$F19,0)+MAX((Expenses!JM$13-Leases!$K23/12)*Leases!$J23*Leases!$F19,0)))),0)</f>
        <v>0</v>
      </c>
      <c r="JP185" s="94">
        <f>IF(AND(JP$165&lt;=$E19,JP$165&gt;=EOMONTH($D19,0)),IF($G19="NNN",Expenses!JN$14*Leases!$F19,IF(Leases!$G19="FSG",0,IF(Leases!$G19="MG",SUMPRODUCT(Leases!$I19:$I23,Expenses!JN$9:JN$13)*Leases!$F19,MAX((Expenses!JN$9-Leases!$K19/12)*Leases!$J19*Leases!$F19,0)+MAX((Expenses!JN$10-Leases!$K20/12)*Leases!$J20*Leases!$F19,0)+MAX((Expenses!JN$11-Leases!$K21/12)*Leases!$J21*Leases!$F19,0)+MAX((Expenses!JN$12-Leases!$K22/12)*Leases!$J22*Leases!$F19,0)+MAX((Expenses!JN$13-Leases!$K23/12)*Leases!$J23*Leases!$F19,0)))),0)</f>
        <v>0</v>
      </c>
      <c r="JQ185" s="94">
        <f>IF(AND(JQ$165&lt;=$E19,JQ$165&gt;=EOMONTH($D19,0)),IF($G19="NNN",Expenses!JO$14*Leases!$F19,IF(Leases!$G19="FSG",0,IF(Leases!$G19="MG",SUMPRODUCT(Leases!$I19:$I23,Expenses!JO$9:JO$13)*Leases!$F19,MAX((Expenses!JO$9-Leases!$K19/12)*Leases!$J19*Leases!$F19,0)+MAX((Expenses!JO$10-Leases!$K20/12)*Leases!$J20*Leases!$F19,0)+MAX((Expenses!JO$11-Leases!$K21/12)*Leases!$J21*Leases!$F19,0)+MAX((Expenses!JO$12-Leases!$K22/12)*Leases!$J22*Leases!$F19,0)+MAX((Expenses!JO$13-Leases!$K23/12)*Leases!$J23*Leases!$F19,0)))),0)</f>
        <v>0</v>
      </c>
      <c r="JR185" s="94">
        <f>IF(AND(JR$165&lt;=$E19,JR$165&gt;=EOMONTH($D19,0)),IF($G19="NNN",Expenses!JP$14*Leases!$F19,IF(Leases!$G19="FSG",0,IF(Leases!$G19="MG",SUMPRODUCT(Leases!$I19:$I23,Expenses!JP$9:JP$13)*Leases!$F19,MAX((Expenses!JP$9-Leases!$K19/12)*Leases!$J19*Leases!$F19,0)+MAX((Expenses!JP$10-Leases!$K20/12)*Leases!$J20*Leases!$F19,0)+MAX((Expenses!JP$11-Leases!$K21/12)*Leases!$J21*Leases!$F19,0)+MAX((Expenses!JP$12-Leases!$K22/12)*Leases!$J22*Leases!$F19,0)+MAX((Expenses!JP$13-Leases!$K23/12)*Leases!$J23*Leases!$F19,0)))),0)</f>
        <v>0</v>
      </c>
      <c r="JS185" s="94">
        <f>IF(AND(JS$165&lt;=$E19,JS$165&gt;=EOMONTH($D19,0)),IF($G19="NNN",Expenses!JQ$14*Leases!$F19,IF(Leases!$G19="FSG",0,IF(Leases!$G19="MG",SUMPRODUCT(Leases!$I19:$I23,Expenses!JQ$9:JQ$13)*Leases!$F19,MAX((Expenses!JQ$9-Leases!$K19/12)*Leases!$J19*Leases!$F19,0)+MAX((Expenses!JQ$10-Leases!$K20/12)*Leases!$J20*Leases!$F19,0)+MAX((Expenses!JQ$11-Leases!$K21/12)*Leases!$J21*Leases!$F19,0)+MAX((Expenses!JQ$12-Leases!$K22/12)*Leases!$J22*Leases!$F19,0)+MAX((Expenses!JQ$13-Leases!$K23/12)*Leases!$J23*Leases!$F19,0)))),0)</f>
        <v>0</v>
      </c>
      <c r="JT185" s="94">
        <f>IF(AND(JT$165&lt;=$E19,JT$165&gt;=EOMONTH($D19,0)),IF($G19="NNN",Expenses!JR$14*Leases!$F19,IF(Leases!$G19="FSG",0,IF(Leases!$G19="MG",SUMPRODUCT(Leases!$I19:$I23,Expenses!JR$9:JR$13)*Leases!$F19,MAX((Expenses!JR$9-Leases!$K19/12)*Leases!$J19*Leases!$F19,0)+MAX((Expenses!JR$10-Leases!$K20/12)*Leases!$J20*Leases!$F19,0)+MAX((Expenses!JR$11-Leases!$K21/12)*Leases!$J21*Leases!$F19,0)+MAX((Expenses!JR$12-Leases!$K22/12)*Leases!$J22*Leases!$F19,0)+MAX((Expenses!JR$13-Leases!$K23/12)*Leases!$J23*Leases!$F19,0)))),0)</f>
        <v>0</v>
      </c>
      <c r="JU185" s="94">
        <f>IF(AND(JU$165&lt;=$E19,JU$165&gt;=EOMONTH($D19,0)),IF($G19="NNN",Expenses!JS$14*Leases!$F19,IF(Leases!$G19="FSG",0,IF(Leases!$G19="MG",SUMPRODUCT(Leases!$I19:$I23,Expenses!JS$9:JS$13)*Leases!$F19,MAX((Expenses!JS$9-Leases!$K19/12)*Leases!$J19*Leases!$F19,0)+MAX((Expenses!JS$10-Leases!$K20/12)*Leases!$J20*Leases!$F19,0)+MAX((Expenses!JS$11-Leases!$K21/12)*Leases!$J21*Leases!$F19,0)+MAX((Expenses!JS$12-Leases!$K22/12)*Leases!$J22*Leases!$F19,0)+MAX((Expenses!JS$13-Leases!$K23/12)*Leases!$J23*Leases!$F19,0)))),0)</f>
        <v>0</v>
      </c>
      <c r="JV185" s="94">
        <f>IF(AND(JV$165&lt;=$E19,JV$165&gt;=EOMONTH($D19,0)),IF($G19="NNN",Expenses!JT$14*Leases!$F19,IF(Leases!$G19="FSG",0,IF(Leases!$G19="MG",SUMPRODUCT(Leases!$I19:$I23,Expenses!JT$9:JT$13)*Leases!$F19,MAX((Expenses!JT$9-Leases!$K19/12)*Leases!$J19*Leases!$F19,0)+MAX((Expenses!JT$10-Leases!$K20/12)*Leases!$J20*Leases!$F19,0)+MAX((Expenses!JT$11-Leases!$K21/12)*Leases!$J21*Leases!$F19,0)+MAX((Expenses!JT$12-Leases!$K22/12)*Leases!$J22*Leases!$F19,0)+MAX((Expenses!JT$13-Leases!$K23/12)*Leases!$J23*Leases!$F19,0)))),0)</f>
        <v>0</v>
      </c>
      <c r="JW185" s="94">
        <f>IF(AND(JW$165&lt;=$E19,JW$165&gt;=EOMONTH($D19,0)),IF($G19="NNN",Expenses!JU$14*Leases!$F19,IF(Leases!$G19="FSG",0,IF(Leases!$G19="MG",SUMPRODUCT(Leases!$I19:$I23,Expenses!JU$9:JU$13)*Leases!$F19,MAX((Expenses!JU$9-Leases!$K19/12)*Leases!$J19*Leases!$F19,0)+MAX((Expenses!JU$10-Leases!$K20/12)*Leases!$J20*Leases!$F19,0)+MAX((Expenses!JU$11-Leases!$K21/12)*Leases!$J21*Leases!$F19,0)+MAX((Expenses!JU$12-Leases!$K22/12)*Leases!$J22*Leases!$F19,0)+MAX((Expenses!JU$13-Leases!$K23/12)*Leases!$J23*Leases!$F19,0)))),0)</f>
        <v>0</v>
      </c>
      <c r="JX185" s="94">
        <f>IF(AND(JX$165&lt;=$E19,JX$165&gt;=EOMONTH($D19,0)),IF($G19="NNN",Expenses!JV$14*Leases!$F19,IF(Leases!$G19="FSG",0,IF(Leases!$G19="MG",SUMPRODUCT(Leases!$I19:$I23,Expenses!JV$9:JV$13)*Leases!$F19,MAX((Expenses!JV$9-Leases!$K19/12)*Leases!$J19*Leases!$F19,0)+MAX((Expenses!JV$10-Leases!$K20/12)*Leases!$J20*Leases!$F19,0)+MAX((Expenses!JV$11-Leases!$K21/12)*Leases!$J21*Leases!$F19,0)+MAX((Expenses!JV$12-Leases!$K22/12)*Leases!$J22*Leases!$F19,0)+MAX((Expenses!JV$13-Leases!$K23/12)*Leases!$J23*Leases!$F19,0)))),0)</f>
        <v>0</v>
      </c>
      <c r="JY185" s="94">
        <f>IF(AND(JY$165&lt;=$E19,JY$165&gt;=EOMONTH($D19,0)),IF($G19="NNN",Expenses!JW$14*Leases!$F19,IF(Leases!$G19="FSG",0,IF(Leases!$G19="MG",SUMPRODUCT(Leases!$I19:$I23,Expenses!JW$9:JW$13)*Leases!$F19,MAX((Expenses!JW$9-Leases!$K19/12)*Leases!$J19*Leases!$F19,0)+MAX((Expenses!JW$10-Leases!$K20/12)*Leases!$J20*Leases!$F19,0)+MAX((Expenses!JW$11-Leases!$K21/12)*Leases!$J21*Leases!$F19,0)+MAX((Expenses!JW$12-Leases!$K22/12)*Leases!$J22*Leases!$F19,0)+MAX((Expenses!JW$13-Leases!$K23/12)*Leases!$J23*Leases!$F19,0)))),0)</f>
        <v>0</v>
      </c>
      <c r="JZ185" s="94">
        <f>IF(AND(JZ$165&lt;=$E19,JZ$165&gt;=EOMONTH($D19,0)),IF($G19="NNN",Expenses!JX$14*Leases!$F19,IF(Leases!$G19="FSG",0,IF(Leases!$G19="MG",SUMPRODUCT(Leases!$I19:$I23,Expenses!JX$9:JX$13)*Leases!$F19,MAX((Expenses!JX$9-Leases!$K19/12)*Leases!$J19*Leases!$F19,0)+MAX((Expenses!JX$10-Leases!$K20/12)*Leases!$J20*Leases!$F19,0)+MAX((Expenses!JX$11-Leases!$K21/12)*Leases!$J21*Leases!$F19,0)+MAX((Expenses!JX$12-Leases!$K22/12)*Leases!$J22*Leases!$F19,0)+MAX((Expenses!JX$13-Leases!$K23/12)*Leases!$J23*Leases!$F19,0)))),0)</f>
        <v>0</v>
      </c>
      <c r="KA185" s="94">
        <f>IF(AND(KA$165&lt;=$E19,KA$165&gt;=EOMONTH($D19,0)),IF($G19="NNN",Expenses!JY$14*Leases!$F19,IF(Leases!$G19="FSG",0,IF(Leases!$G19="MG",SUMPRODUCT(Leases!$I19:$I23,Expenses!JY$9:JY$13)*Leases!$F19,MAX((Expenses!JY$9-Leases!$K19/12)*Leases!$J19*Leases!$F19,0)+MAX((Expenses!JY$10-Leases!$K20/12)*Leases!$J20*Leases!$F19,0)+MAX((Expenses!JY$11-Leases!$K21/12)*Leases!$J21*Leases!$F19,0)+MAX((Expenses!JY$12-Leases!$K22/12)*Leases!$J22*Leases!$F19,0)+MAX((Expenses!JY$13-Leases!$K23/12)*Leases!$J23*Leases!$F19,0)))),0)</f>
        <v>0</v>
      </c>
      <c r="KB185" s="94">
        <f>IF(AND(KB$165&lt;=$E19,KB$165&gt;=EOMONTH($D19,0)),IF($G19="NNN",Expenses!JZ$14*Leases!$F19,IF(Leases!$G19="FSG",0,IF(Leases!$G19="MG",SUMPRODUCT(Leases!$I19:$I23,Expenses!JZ$9:JZ$13)*Leases!$F19,MAX((Expenses!JZ$9-Leases!$K19/12)*Leases!$J19*Leases!$F19,0)+MAX((Expenses!JZ$10-Leases!$K20/12)*Leases!$J20*Leases!$F19,0)+MAX((Expenses!JZ$11-Leases!$K21/12)*Leases!$J21*Leases!$F19,0)+MAX((Expenses!JZ$12-Leases!$K22/12)*Leases!$J22*Leases!$F19,0)+MAX((Expenses!JZ$13-Leases!$K23/12)*Leases!$J23*Leases!$F19,0)))),0)</f>
        <v>0</v>
      </c>
      <c r="KC185" s="94">
        <f>IF(AND(KC$165&lt;=$E19,KC$165&gt;=EOMONTH($D19,0)),IF($G19="NNN",Expenses!KA$14*Leases!$F19,IF(Leases!$G19="FSG",0,IF(Leases!$G19="MG",SUMPRODUCT(Leases!$I19:$I23,Expenses!KA$9:KA$13)*Leases!$F19,MAX((Expenses!KA$9-Leases!$K19/12)*Leases!$J19*Leases!$F19,0)+MAX((Expenses!KA$10-Leases!$K20/12)*Leases!$J20*Leases!$F19,0)+MAX((Expenses!KA$11-Leases!$K21/12)*Leases!$J21*Leases!$F19,0)+MAX((Expenses!KA$12-Leases!$K22/12)*Leases!$J22*Leases!$F19,0)+MAX((Expenses!KA$13-Leases!$K23/12)*Leases!$J23*Leases!$F19,0)))),0)</f>
        <v>0</v>
      </c>
      <c r="KD185" s="94">
        <f>IF(AND(KD$165&lt;=$E19,KD$165&gt;=EOMONTH($D19,0)),IF($G19="NNN",Expenses!KB$14*Leases!$F19,IF(Leases!$G19="FSG",0,IF(Leases!$G19="MG",SUMPRODUCT(Leases!$I19:$I23,Expenses!KB$9:KB$13)*Leases!$F19,MAX((Expenses!KB$9-Leases!$K19/12)*Leases!$J19*Leases!$F19,0)+MAX((Expenses!KB$10-Leases!$K20/12)*Leases!$J20*Leases!$F19,0)+MAX((Expenses!KB$11-Leases!$K21/12)*Leases!$J21*Leases!$F19,0)+MAX((Expenses!KB$12-Leases!$K22/12)*Leases!$J22*Leases!$F19,0)+MAX((Expenses!KB$13-Leases!$K23/12)*Leases!$J23*Leases!$F19,0)))),0)</f>
        <v>0</v>
      </c>
      <c r="KE185" s="94">
        <f>IF(AND(KE$165&lt;=$E19,KE$165&gt;=EOMONTH($D19,0)),IF($G19="NNN",Expenses!KC$14*Leases!$F19,IF(Leases!$G19="FSG",0,IF(Leases!$G19="MG",SUMPRODUCT(Leases!$I19:$I23,Expenses!KC$9:KC$13)*Leases!$F19,MAX((Expenses!KC$9-Leases!$K19/12)*Leases!$J19*Leases!$F19,0)+MAX((Expenses!KC$10-Leases!$K20/12)*Leases!$J20*Leases!$F19,0)+MAX((Expenses!KC$11-Leases!$K21/12)*Leases!$J21*Leases!$F19,0)+MAX((Expenses!KC$12-Leases!$K22/12)*Leases!$J22*Leases!$F19,0)+MAX((Expenses!KC$13-Leases!$K23/12)*Leases!$J23*Leases!$F19,0)))),0)</f>
        <v>0</v>
      </c>
      <c r="KF185" s="94">
        <f>IF(AND(KF$165&lt;=$E19,KF$165&gt;=EOMONTH($D19,0)),IF($G19="NNN",Expenses!KD$14*Leases!$F19,IF(Leases!$G19="FSG",0,IF(Leases!$G19="MG",SUMPRODUCT(Leases!$I19:$I23,Expenses!KD$9:KD$13)*Leases!$F19,MAX((Expenses!KD$9-Leases!$K19/12)*Leases!$J19*Leases!$F19,0)+MAX((Expenses!KD$10-Leases!$K20/12)*Leases!$J20*Leases!$F19,0)+MAX((Expenses!KD$11-Leases!$K21/12)*Leases!$J21*Leases!$F19,0)+MAX((Expenses!KD$12-Leases!$K22/12)*Leases!$J22*Leases!$F19,0)+MAX((Expenses!KD$13-Leases!$K23/12)*Leases!$J23*Leases!$F19,0)))),0)</f>
        <v>0</v>
      </c>
      <c r="KG185" s="94">
        <f>IF(AND(KG$165&lt;=$E19,KG$165&gt;=EOMONTH($D19,0)),IF($G19="NNN",Expenses!KE$14*Leases!$F19,IF(Leases!$G19="FSG",0,IF(Leases!$G19="MG",SUMPRODUCT(Leases!$I19:$I23,Expenses!KE$9:KE$13)*Leases!$F19,MAX((Expenses!KE$9-Leases!$K19/12)*Leases!$J19*Leases!$F19,0)+MAX((Expenses!KE$10-Leases!$K20/12)*Leases!$J20*Leases!$F19,0)+MAX((Expenses!KE$11-Leases!$K21/12)*Leases!$J21*Leases!$F19,0)+MAX((Expenses!KE$12-Leases!$K22/12)*Leases!$J22*Leases!$F19,0)+MAX((Expenses!KE$13-Leases!$K23/12)*Leases!$J23*Leases!$F19,0)))),0)</f>
        <v>0</v>
      </c>
      <c r="KH185" s="94">
        <f>IF(AND(KH$165&lt;=$E19,KH$165&gt;=EOMONTH($D19,0)),IF($G19="NNN",Expenses!KF$14*Leases!$F19,IF(Leases!$G19="FSG",0,IF(Leases!$G19="MG",SUMPRODUCT(Leases!$I19:$I23,Expenses!KF$9:KF$13)*Leases!$F19,MAX((Expenses!KF$9-Leases!$K19/12)*Leases!$J19*Leases!$F19,0)+MAX((Expenses!KF$10-Leases!$K20/12)*Leases!$J20*Leases!$F19,0)+MAX((Expenses!KF$11-Leases!$K21/12)*Leases!$J21*Leases!$F19,0)+MAX((Expenses!KF$12-Leases!$K22/12)*Leases!$J22*Leases!$F19,0)+MAX((Expenses!KF$13-Leases!$K23/12)*Leases!$J23*Leases!$F19,0)))),0)</f>
        <v>0</v>
      </c>
      <c r="KI185" s="94">
        <f>IF(AND(KI$165&lt;=$E19,KI$165&gt;=EOMONTH($D19,0)),IF($G19="NNN",Expenses!KG$14*Leases!$F19,IF(Leases!$G19="FSG",0,IF(Leases!$G19="MG",SUMPRODUCT(Leases!$I19:$I23,Expenses!KG$9:KG$13)*Leases!$F19,MAX((Expenses!KG$9-Leases!$K19/12)*Leases!$J19*Leases!$F19,0)+MAX((Expenses!KG$10-Leases!$K20/12)*Leases!$J20*Leases!$F19,0)+MAX((Expenses!KG$11-Leases!$K21/12)*Leases!$J21*Leases!$F19,0)+MAX((Expenses!KG$12-Leases!$K22/12)*Leases!$J22*Leases!$F19,0)+MAX((Expenses!KG$13-Leases!$K23/12)*Leases!$J23*Leases!$F19,0)))),0)</f>
        <v>0</v>
      </c>
      <c r="KJ185" s="94">
        <f>IF(AND(KJ$165&lt;=$E19,KJ$165&gt;=EOMONTH($D19,0)),IF($G19="NNN",Expenses!KH$14*Leases!$F19,IF(Leases!$G19="FSG",0,IF(Leases!$G19="MG",SUMPRODUCT(Leases!$I19:$I23,Expenses!KH$9:KH$13)*Leases!$F19,MAX((Expenses!KH$9-Leases!$K19/12)*Leases!$J19*Leases!$F19,0)+MAX((Expenses!KH$10-Leases!$K20/12)*Leases!$J20*Leases!$F19,0)+MAX((Expenses!KH$11-Leases!$K21/12)*Leases!$J21*Leases!$F19,0)+MAX((Expenses!KH$12-Leases!$K22/12)*Leases!$J22*Leases!$F19,0)+MAX((Expenses!KH$13-Leases!$K23/12)*Leases!$J23*Leases!$F19,0)))),0)</f>
        <v>0</v>
      </c>
      <c r="KK185" s="94">
        <f>IF(AND(KK$165&lt;=$E19,KK$165&gt;=EOMONTH($D19,0)),IF($G19="NNN",Expenses!KI$14*Leases!$F19,IF(Leases!$G19="FSG",0,IF(Leases!$G19="MG",SUMPRODUCT(Leases!$I19:$I23,Expenses!KI$9:KI$13)*Leases!$F19,MAX((Expenses!KI$9-Leases!$K19/12)*Leases!$J19*Leases!$F19,0)+MAX((Expenses!KI$10-Leases!$K20/12)*Leases!$J20*Leases!$F19,0)+MAX((Expenses!KI$11-Leases!$K21/12)*Leases!$J21*Leases!$F19,0)+MAX((Expenses!KI$12-Leases!$K22/12)*Leases!$J22*Leases!$F19,0)+MAX((Expenses!KI$13-Leases!$K23/12)*Leases!$J23*Leases!$F19,0)))),0)</f>
        <v>0</v>
      </c>
      <c r="KL185" s="94">
        <f>IF(AND(KL$165&lt;=$E19,KL$165&gt;=EOMONTH($D19,0)),IF($G19="NNN",Expenses!KJ$14*Leases!$F19,IF(Leases!$G19="FSG",0,IF(Leases!$G19="MG",SUMPRODUCT(Leases!$I19:$I23,Expenses!KJ$9:KJ$13)*Leases!$F19,MAX((Expenses!KJ$9-Leases!$K19/12)*Leases!$J19*Leases!$F19,0)+MAX((Expenses!KJ$10-Leases!$K20/12)*Leases!$J20*Leases!$F19,0)+MAX((Expenses!KJ$11-Leases!$K21/12)*Leases!$J21*Leases!$F19,0)+MAX((Expenses!KJ$12-Leases!$K22/12)*Leases!$J22*Leases!$F19,0)+MAX((Expenses!KJ$13-Leases!$K23/12)*Leases!$J23*Leases!$F19,0)))),0)</f>
        <v>0</v>
      </c>
      <c r="KM185" s="94">
        <f>IF(AND(KM$165&lt;=$E19,KM$165&gt;=EOMONTH($D19,0)),IF($G19="NNN",Expenses!KK$14*Leases!$F19,IF(Leases!$G19="FSG",0,IF(Leases!$G19="MG",SUMPRODUCT(Leases!$I19:$I23,Expenses!KK$9:KK$13)*Leases!$F19,MAX((Expenses!KK$9-Leases!$K19/12)*Leases!$J19*Leases!$F19,0)+MAX((Expenses!KK$10-Leases!$K20/12)*Leases!$J20*Leases!$F19,0)+MAX((Expenses!KK$11-Leases!$K21/12)*Leases!$J21*Leases!$F19,0)+MAX((Expenses!KK$12-Leases!$K22/12)*Leases!$J22*Leases!$F19,0)+MAX((Expenses!KK$13-Leases!$K23/12)*Leases!$J23*Leases!$F19,0)))),0)</f>
        <v>0</v>
      </c>
      <c r="KN185" s="94">
        <f>IF(AND(KN$165&lt;=$E19,KN$165&gt;=EOMONTH($D19,0)),IF($G19="NNN",Expenses!KL$14*Leases!$F19,IF(Leases!$G19="FSG",0,IF(Leases!$G19="MG",SUMPRODUCT(Leases!$I19:$I23,Expenses!KL$9:KL$13)*Leases!$F19,MAX((Expenses!KL$9-Leases!$K19/12)*Leases!$J19*Leases!$F19,0)+MAX((Expenses!KL$10-Leases!$K20/12)*Leases!$J20*Leases!$F19,0)+MAX((Expenses!KL$11-Leases!$K21/12)*Leases!$J21*Leases!$F19,0)+MAX((Expenses!KL$12-Leases!$K22/12)*Leases!$J22*Leases!$F19,0)+MAX((Expenses!KL$13-Leases!$K23/12)*Leases!$J23*Leases!$F19,0)))),0)</f>
        <v>0</v>
      </c>
      <c r="KO185" s="94">
        <f>IF(AND(KO$165&lt;=$E19,KO$165&gt;=EOMONTH($D19,0)),IF($G19="NNN",Expenses!KM$14*Leases!$F19,IF(Leases!$G19="FSG",0,IF(Leases!$G19="MG",SUMPRODUCT(Leases!$I19:$I23,Expenses!KM$9:KM$13)*Leases!$F19,MAX((Expenses!KM$9-Leases!$K19/12)*Leases!$J19*Leases!$F19,0)+MAX((Expenses!KM$10-Leases!$K20/12)*Leases!$J20*Leases!$F19,0)+MAX((Expenses!KM$11-Leases!$K21/12)*Leases!$J21*Leases!$F19,0)+MAX((Expenses!KM$12-Leases!$K22/12)*Leases!$J22*Leases!$F19,0)+MAX((Expenses!KM$13-Leases!$K23/12)*Leases!$J23*Leases!$F19,0)))),0)</f>
        <v>0</v>
      </c>
      <c r="KP185" s="94">
        <f>IF(AND(KP$165&lt;=$E19,KP$165&gt;=EOMONTH($D19,0)),IF($G19="NNN",Expenses!KN$14*Leases!$F19,IF(Leases!$G19="FSG",0,IF(Leases!$G19="MG",SUMPRODUCT(Leases!$I19:$I23,Expenses!KN$9:KN$13)*Leases!$F19,MAX((Expenses!KN$9-Leases!$K19/12)*Leases!$J19*Leases!$F19,0)+MAX((Expenses!KN$10-Leases!$K20/12)*Leases!$J20*Leases!$F19,0)+MAX((Expenses!KN$11-Leases!$K21/12)*Leases!$J21*Leases!$F19,0)+MAX((Expenses!KN$12-Leases!$K22/12)*Leases!$J22*Leases!$F19,0)+MAX((Expenses!KN$13-Leases!$K23/12)*Leases!$J23*Leases!$F19,0)))),0)</f>
        <v>0</v>
      </c>
      <c r="KQ185" s="94">
        <f>IF(AND(KQ$165&lt;=$E19,KQ$165&gt;=EOMONTH($D19,0)),IF($G19="NNN",Expenses!KO$14*Leases!$F19,IF(Leases!$G19="FSG",0,IF(Leases!$G19="MG",SUMPRODUCT(Leases!$I19:$I23,Expenses!KO$9:KO$13)*Leases!$F19,MAX((Expenses!KO$9-Leases!$K19/12)*Leases!$J19*Leases!$F19,0)+MAX((Expenses!KO$10-Leases!$K20/12)*Leases!$J20*Leases!$F19,0)+MAX((Expenses!KO$11-Leases!$K21/12)*Leases!$J21*Leases!$F19,0)+MAX((Expenses!KO$12-Leases!$K22/12)*Leases!$J22*Leases!$F19,0)+MAX((Expenses!KO$13-Leases!$K23/12)*Leases!$J23*Leases!$F19,0)))),0)</f>
        <v>0</v>
      </c>
      <c r="KR185" s="94">
        <f>IF(AND(KR$165&lt;=$E19,KR$165&gt;=EOMONTH($D19,0)),IF($G19="NNN",Expenses!KP$14*Leases!$F19,IF(Leases!$G19="FSG",0,IF(Leases!$G19="MG",SUMPRODUCT(Leases!$I19:$I23,Expenses!KP$9:KP$13)*Leases!$F19,MAX((Expenses!KP$9-Leases!$K19/12)*Leases!$J19*Leases!$F19,0)+MAX((Expenses!KP$10-Leases!$K20/12)*Leases!$J20*Leases!$F19,0)+MAX((Expenses!KP$11-Leases!$K21/12)*Leases!$J21*Leases!$F19,0)+MAX((Expenses!KP$12-Leases!$K22/12)*Leases!$J22*Leases!$F19,0)+MAX((Expenses!KP$13-Leases!$K23/12)*Leases!$J23*Leases!$F19,0)))),0)</f>
        <v>0</v>
      </c>
      <c r="KS185" s="94">
        <f>IF(AND(KS$165&lt;=$E19,KS$165&gt;=EOMONTH($D19,0)),IF($G19="NNN",Expenses!KQ$14*Leases!$F19,IF(Leases!$G19="FSG",0,IF(Leases!$G19="MG",SUMPRODUCT(Leases!$I19:$I23,Expenses!KQ$9:KQ$13)*Leases!$F19,MAX((Expenses!KQ$9-Leases!$K19/12)*Leases!$J19*Leases!$F19,0)+MAX((Expenses!KQ$10-Leases!$K20/12)*Leases!$J20*Leases!$F19,0)+MAX((Expenses!KQ$11-Leases!$K21/12)*Leases!$J21*Leases!$F19,0)+MAX((Expenses!KQ$12-Leases!$K22/12)*Leases!$J22*Leases!$F19,0)+MAX((Expenses!KQ$13-Leases!$K23/12)*Leases!$J23*Leases!$F19,0)))),0)</f>
        <v>0</v>
      </c>
      <c r="KT185" s="94">
        <f>IF(AND(KT$165&lt;=$E19,KT$165&gt;=EOMONTH($D19,0)),IF($G19="NNN",Expenses!KR$14*Leases!$F19,IF(Leases!$G19="FSG",0,IF(Leases!$G19="MG",SUMPRODUCT(Leases!$I19:$I23,Expenses!KR$9:KR$13)*Leases!$F19,MAX((Expenses!KR$9-Leases!$K19/12)*Leases!$J19*Leases!$F19,0)+MAX((Expenses!KR$10-Leases!$K20/12)*Leases!$J20*Leases!$F19,0)+MAX((Expenses!KR$11-Leases!$K21/12)*Leases!$J21*Leases!$F19,0)+MAX((Expenses!KR$12-Leases!$K22/12)*Leases!$J22*Leases!$F19,0)+MAX((Expenses!KR$13-Leases!$K23/12)*Leases!$J23*Leases!$F19,0)))),0)</f>
        <v>0</v>
      </c>
      <c r="KU185" s="94">
        <f>IF(AND(KU$165&lt;=$E19,KU$165&gt;=EOMONTH($D19,0)),IF($G19="NNN",Expenses!KS$14*Leases!$F19,IF(Leases!$G19="FSG",0,IF(Leases!$G19="MG",SUMPRODUCT(Leases!$I19:$I23,Expenses!KS$9:KS$13)*Leases!$F19,MAX((Expenses!KS$9-Leases!$K19/12)*Leases!$J19*Leases!$F19,0)+MAX((Expenses!KS$10-Leases!$K20/12)*Leases!$J20*Leases!$F19,0)+MAX((Expenses!KS$11-Leases!$K21/12)*Leases!$J21*Leases!$F19,0)+MAX((Expenses!KS$12-Leases!$K22/12)*Leases!$J22*Leases!$F19,0)+MAX((Expenses!KS$13-Leases!$K23/12)*Leases!$J23*Leases!$F19,0)))),0)</f>
        <v>0</v>
      </c>
      <c r="KV185" s="94">
        <f>IF(AND(KV$165&lt;=$E19,KV$165&gt;=EOMONTH($D19,0)),IF($G19="NNN",Expenses!KT$14*Leases!$F19,IF(Leases!$G19="FSG",0,IF(Leases!$G19="MG",SUMPRODUCT(Leases!$I19:$I23,Expenses!KT$9:KT$13)*Leases!$F19,MAX((Expenses!KT$9-Leases!$K19/12)*Leases!$J19*Leases!$F19,0)+MAX((Expenses!KT$10-Leases!$K20/12)*Leases!$J20*Leases!$F19,0)+MAX((Expenses!KT$11-Leases!$K21/12)*Leases!$J21*Leases!$F19,0)+MAX((Expenses!KT$12-Leases!$K22/12)*Leases!$J22*Leases!$F19,0)+MAX((Expenses!KT$13-Leases!$K23/12)*Leases!$J23*Leases!$F19,0)))),0)</f>
        <v>0</v>
      </c>
      <c r="KW185" s="94">
        <f>IF(AND(KW$165&lt;=$E19,KW$165&gt;=EOMONTH($D19,0)),IF($G19="NNN",Expenses!KU$14*Leases!$F19,IF(Leases!$G19="FSG",0,IF(Leases!$G19="MG",SUMPRODUCT(Leases!$I19:$I23,Expenses!KU$9:KU$13)*Leases!$F19,MAX((Expenses!KU$9-Leases!$K19/12)*Leases!$J19*Leases!$F19,0)+MAX((Expenses!KU$10-Leases!$K20/12)*Leases!$J20*Leases!$F19,0)+MAX((Expenses!KU$11-Leases!$K21/12)*Leases!$J21*Leases!$F19,0)+MAX((Expenses!KU$12-Leases!$K22/12)*Leases!$J22*Leases!$F19,0)+MAX((Expenses!KU$13-Leases!$K23/12)*Leases!$J23*Leases!$F19,0)))),0)</f>
        <v>0</v>
      </c>
      <c r="KX185" s="94">
        <f>IF(AND(KX$165&lt;=$E19,KX$165&gt;=EOMONTH($D19,0)),IF($G19="NNN",Expenses!KV$14*Leases!$F19,IF(Leases!$G19="FSG",0,IF(Leases!$G19="MG",SUMPRODUCT(Leases!$I19:$I23,Expenses!KV$9:KV$13)*Leases!$F19,MAX((Expenses!KV$9-Leases!$K19/12)*Leases!$J19*Leases!$F19,0)+MAX((Expenses!KV$10-Leases!$K20/12)*Leases!$J20*Leases!$F19,0)+MAX((Expenses!KV$11-Leases!$K21/12)*Leases!$J21*Leases!$F19,0)+MAX((Expenses!KV$12-Leases!$K22/12)*Leases!$J22*Leases!$F19,0)+MAX((Expenses!KV$13-Leases!$K23/12)*Leases!$J23*Leases!$F19,0)))),0)</f>
        <v>0</v>
      </c>
      <c r="KY185" s="94">
        <f>IF(AND(KY$165&lt;=$E19,KY$165&gt;=EOMONTH($D19,0)),IF($G19="NNN",Expenses!KW$14*Leases!$F19,IF(Leases!$G19="FSG",0,IF(Leases!$G19="MG",SUMPRODUCT(Leases!$I19:$I23,Expenses!KW$9:KW$13)*Leases!$F19,MAX((Expenses!KW$9-Leases!$K19/12)*Leases!$J19*Leases!$F19,0)+MAX((Expenses!KW$10-Leases!$K20/12)*Leases!$J20*Leases!$F19,0)+MAX((Expenses!KW$11-Leases!$K21/12)*Leases!$J21*Leases!$F19,0)+MAX((Expenses!KW$12-Leases!$K22/12)*Leases!$J22*Leases!$F19,0)+MAX((Expenses!KW$13-Leases!$K23/12)*Leases!$J23*Leases!$F19,0)))),0)</f>
        <v>0</v>
      </c>
      <c r="KZ185" s="94">
        <f>IF(AND(KZ$165&lt;=$E19,KZ$165&gt;=EOMONTH($D19,0)),IF($G19="NNN",Expenses!KX$14*Leases!$F19,IF(Leases!$G19="FSG",0,IF(Leases!$G19="MG",SUMPRODUCT(Leases!$I19:$I23,Expenses!KX$9:KX$13)*Leases!$F19,MAX((Expenses!KX$9-Leases!$K19/12)*Leases!$J19*Leases!$F19,0)+MAX((Expenses!KX$10-Leases!$K20/12)*Leases!$J20*Leases!$F19,0)+MAX((Expenses!KX$11-Leases!$K21/12)*Leases!$J21*Leases!$F19,0)+MAX((Expenses!KX$12-Leases!$K22/12)*Leases!$J22*Leases!$F19,0)+MAX((Expenses!KX$13-Leases!$K23/12)*Leases!$J23*Leases!$F19,0)))),0)</f>
        <v>0</v>
      </c>
      <c r="LA185" s="94">
        <f>IF(AND(LA$165&lt;=$E19,LA$165&gt;=EOMONTH($D19,0)),IF($G19="NNN",Expenses!KY$14*Leases!$F19,IF(Leases!$G19="FSG",0,IF(Leases!$G19="MG",SUMPRODUCT(Leases!$I19:$I23,Expenses!KY$9:KY$13)*Leases!$F19,MAX((Expenses!KY$9-Leases!$K19/12)*Leases!$J19*Leases!$F19,0)+MAX((Expenses!KY$10-Leases!$K20/12)*Leases!$J20*Leases!$F19,0)+MAX((Expenses!KY$11-Leases!$K21/12)*Leases!$J21*Leases!$F19,0)+MAX((Expenses!KY$12-Leases!$K22/12)*Leases!$J22*Leases!$F19,0)+MAX((Expenses!KY$13-Leases!$K23/12)*Leases!$J23*Leases!$F19,0)))),0)</f>
        <v>0</v>
      </c>
      <c r="LB185" s="94">
        <f>IF(AND(LB$165&lt;=$E19,LB$165&gt;=EOMONTH($D19,0)),IF($G19="NNN",Expenses!KZ$14*Leases!$F19,IF(Leases!$G19="FSG",0,IF(Leases!$G19="MG",SUMPRODUCT(Leases!$I19:$I23,Expenses!KZ$9:KZ$13)*Leases!$F19,MAX((Expenses!KZ$9-Leases!$K19/12)*Leases!$J19*Leases!$F19,0)+MAX((Expenses!KZ$10-Leases!$K20/12)*Leases!$J20*Leases!$F19,0)+MAX((Expenses!KZ$11-Leases!$K21/12)*Leases!$J21*Leases!$F19,0)+MAX((Expenses!KZ$12-Leases!$K22/12)*Leases!$J22*Leases!$F19,0)+MAX((Expenses!KZ$13-Leases!$K23/12)*Leases!$J23*Leases!$F19,0)))),0)</f>
        <v>0</v>
      </c>
      <c r="LC185" s="94">
        <f>IF(AND(LC$165&lt;=$E19,LC$165&gt;=EOMONTH($D19,0)),IF($G19="NNN",Expenses!LA$14*Leases!$F19,IF(Leases!$G19="FSG",0,IF(Leases!$G19="MG",SUMPRODUCT(Leases!$I19:$I23,Expenses!LA$9:LA$13)*Leases!$F19,MAX((Expenses!LA$9-Leases!$K19/12)*Leases!$J19*Leases!$F19,0)+MAX((Expenses!LA$10-Leases!$K20/12)*Leases!$J20*Leases!$F19,0)+MAX((Expenses!LA$11-Leases!$K21/12)*Leases!$J21*Leases!$F19,0)+MAX((Expenses!LA$12-Leases!$K22/12)*Leases!$J22*Leases!$F19,0)+MAX((Expenses!LA$13-Leases!$K23/12)*Leases!$J23*Leases!$F19,0)))),0)</f>
        <v>0</v>
      </c>
      <c r="LD185" s="94">
        <f>IF(AND(LD$165&lt;=$E19,LD$165&gt;=EOMONTH($D19,0)),IF($G19="NNN",Expenses!LB$14*Leases!$F19,IF(Leases!$G19="FSG",0,IF(Leases!$G19="MG",SUMPRODUCT(Leases!$I19:$I23,Expenses!LB$9:LB$13)*Leases!$F19,MAX((Expenses!LB$9-Leases!$K19/12)*Leases!$J19*Leases!$F19,0)+MAX((Expenses!LB$10-Leases!$K20/12)*Leases!$J20*Leases!$F19,0)+MAX((Expenses!LB$11-Leases!$K21/12)*Leases!$J21*Leases!$F19,0)+MAX((Expenses!LB$12-Leases!$K22/12)*Leases!$J22*Leases!$F19,0)+MAX((Expenses!LB$13-Leases!$K23/12)*Leases!$J23*Leases!$F19,0)))),0)</f>
        <v>0</v>
      </c>
      <c r="LE185" s="94">
        <f>IF(AND(LE$165&lt;=$E19,LE$165&gt;=EOMONTH($D19,0)),IF($G19="NNN",Expenses!LC$14*Leases!$F19,IF(Leases!$G19="FSG",0,IF(Leases!$G19="MG",SUMPRODUCT(Leases!$I19:$I23,Expenses!LC$9:LC$13)*Leases!$F19,MAX((Expenses!LC$9-Leases!$K19/12)*Leases!$J19*Leases!$F19,0)+MAX((Expenses!LC$10-Leases!$K20/12)*Leases!$J20*Leases!$F19,0)+MAX((Expenses!LC$11-Leases!$K21/12)*Leases!$J21*Leases!$F19,0)+MAX((Expenses!LC$12-Leases!$K22/12)*Leases!$J22*Leases!$F19,0)+MAX((Expenses!LC$13-Leases!$K23/12)*Leases!$J23*Leases!$F19,0)))),0)</f>
        <v>0</v>
      </c>
      <c r="LF185" s="94">
        <f>IF(AND(LF$165&lt;=$E19,LF$165&gt;=EOMONTH($D19,0)),IF($G19="NNN",Expenses!LD$14*Leases!$F19,IF(Leases!$G19="FSG",0,IF(Leases!$G19="MG",SUMPRODUCT(Leases!$I19:$I23,Expenses!LD$9:LD$13)*Leases!$F19,MAX((Expenses!LD$9-Leases!$K19/12)*Leases!$J19*Leases!$F19,0)+MAX((Expenses!LD$10-Leases!$K20/12)*Leases!$J20*Leases!$F19,0)+MAX((Expenses!LD$11-Leases!$K21/12)*Leases!$J21*Leases!$F19,0)+MAX((Expenses!LD$12-Leases!$K22/12)*Leases!$J22*Leases!$F19,0)+MAX((Expenses!LD$13-Leases!$K23/12)*Leases!$J23*Leases!$F19,0)))),0)</f>
        <v>0</v>
      </c>
      <c r="LG185" s="94">
        <f>IF(AND(LG$165&lt;=$E19,LG$165&gt;=EOMONTH($D19,0)),IF($G19="NNN",Expenses!LE$14*Leases!$F19,IF(Leases!$G19="FSG",0,IF(Leases!$G19="MG",SUMPRODUCT(Leases!$I19:$I23,Expenses!LE$9:LE$13)*Leases!$F19,MAX((Expenses!LE$9-Leases!$K19/12)*Leases!$J19*Leases!$F19,0)+MAX((Expenses!LE$10-Leases!$K20/12)*Leases!$J20*Leases!$F19,0)+MAX((Expenses!LE$11-Leases!$K21/12)*Leases!$J21*Leases!$F19,0)+MAX((Expenses!LE$12-Leases!$K22/12)*Leases!$J22*Leases!$F19,0)+MAX((Expenses!LE$13-Leases!$K23/12)*Leases!$J23*Leases!$F19,0)))),0)</f>
        <v>0</v>
      </c>
      <c r="LH185" s="94">
        <f>IF(AND(LH$165&lt;=$E19,LH$165&gt;=EOMONTH($D19,0)),IF($G19="NNN",Expenses!LF$14*Leases!$F19,IF(Leases!$G19="FSG",0,IF(Leases!$G19="MG",SUMPRODUCT(Leases!$I19:$I23,Expenses!LF$9:LF$13)*Leases!$F19,MAX((Expenses!LF$9-Leases!$K19/12)*Leases!$J19*Leases!$F19,0)+MAX((Expenses!LF$10-Leases!$K20/12)*Leases!$J20*Leases!$F19,0)+MAX((Expenses!LF$11-Leases!$K21/12)*Leases!$J21*Leases!$F19,0)+MAX((Expenses!LF$12-Leases!$K22/12)*Leases!$J22*Leases!$F19,0)+MAX((Expenses!LF$13-Leases!$K23/12)*Leases!$J23*Leases!$F19,0)))),0)</f>
        <v>0</v>
      </c>
      <c r="LI185" s="94">
        <f>IF(AND(LI$165&lt;=$E19,LI$165&gt;=EOMONTH($D19,0)),IF($G19="NNN",Expenses!LG$14*Leases!$F19,IF(Leases!$G19="FSG",0,IF(Leases!$G19="MG",SUMPRODUCT(Leases!$I19:$I23,Expenses!LG$9:LG$13)*Leases!$F19,MAX((Expenses!LG$9-Leases!$K19/12)*Leases!$J19*Leases!$F19,0)+MAX((Expenses!LG$10-Leases!$K20/12)*Leases!$J20*Leases!$F19,0)+MAX((Expenses!LG$11-Leases!$K21/12)*Leases!$J21*Leases!$F19,0)+MAX((Expenses!LG$12-Leases!$K22/12)*Leases!$J22*Leases!$F19,0)+MAX((Expenses!LG$13-Leases!$K23/12)*Leases!$J23*Leases!$F19,0)))),0)</f>
        <v>0</v>
      </c>
      <c r="LJ185" s="94">
        <f>IF(AND(LJ$165&lt;=$E19,LJ$165&gt;=EOMONTH($D19,0)),IF($G19="NNN",Expenses!LH$14*Leases!$F19,IF(Leases!$G19="FSG",0,IF(Leases!$G19="MG",SUMPRODUCT(Leases!$I19:$I23,Expenses!LH$9:LH$13)*Leases!$F19,MAX((Expenses!LH$9-Leases!$K19/12)*Leases!$J19*Leases!$F19,0)+MAX((Expenses!LH$10-Leases!$K20/12)*Leases!$J20*Leases!$F19,0)+MAX((Expenses!LH$11-Leases!$K21/12)*Leases!$J21*Leases!$F19,0)+MAX((Expenses!LH$12-Leases!$K22/12)*Leases!$J22*Leases!$F19,0)+MAX((Expenses!LH$13-Leases!$K23/12)*Leases!$J23*Leases!$F19,0)))),0)</f>
        <v>0</v>
      </c>
      <c r="LK185" s="94">
        <f>IF(AND(LK$165&lt;=$E19,LK$165&gt;=EOMONTH($D19,0)),IF($G19="NNN",Expenses!LI$14*Leases!$F19,IF(Leases!$G19="FSG",0,IF(Leases!$G19="MG",SUMPRODUCT(Leases!$I19:$I23,Expenses!LI$9:LI$13)*Leases!$F19,MAX((Expenses!LI$9-Leases!$K19/12)*Leases!$J19*Leases!$F19,0)+MAX((Expenses!LI$10-Leases!$K20/12)*Leases!$J20*Leases!$F19,0)+MAX((Expenses!LI$11-Leases!$K21/12)*Leases!$J21*Leases!$F19,0)+MAX((Expenses!LI$12-Leases!$K22/12)*Leases!$J22*Leases!$F19,0)+MAX((Expenses!LI$13-Leases!$K23/12)*Leases!$J23*Leases!$F19,0)))),0)</f>
        <v>0</v>
      </c>
      <c r="LL185" s="94">
        <f>IF(AND(LL$165&lt;=$E19,LL$165&gt;=EOMONTH($D19,0)),IF($G19="NNN",Expenses!LJ$14*Leases!$F19,IF(Leases!$G19="FSG",0,IF(Leases!$G19="MG",SUMPRODUCT(Leases!$I19:$I23,Expenses!LJ$9:LJ$13)*Leases!$F19,MAX((Expenses!LJ$9-Leases!$K19/12)*Leases!$J19*Leases!$F19,0)+MAX((Expenses!LJ$10-Leases!$K20/12)*Leases!$J20*Leases!$F19,0)+MAX((Expenses!LJ$11-Leases!$K21/12)*Leases!$J21*Leases!$F19,0)+MAX((Expenses!LJ$12-Leases!$K22/12)*Leases!$J22*Leases!$F19,0)+MAX((Expenses!LJ$13-Leases!$K23/12)*Leases!$J23*Leases!$F19,0)))),0)</f>
        <v>0</v>
      </c>
      <c r="LM185" s="94">
        <f>IF(AND(LM$165&lt;=$E19,LM$165&gt;=EOMONTH($D19,0)),IF($G19="NNN",Expenses!LK$14*Leases!$F19,IF(Leases!$G19="FSG",0,IF(Leases!$G19="MG",SUMPRODUCT(Leases!$I19:$I23,Expenses!LK$9:LK$13)*Leases!$F19,MAX((Expenses!LK$9-Leases!$K19/12)*Leases!$J19*Leases!$F19,0)+MAX((Expenses!LK$10-Leases!$K20/12)*Leases!$J20*Leases!$F19,0)+MAX((Expenses!LK$11-Leases!$K21/12)*Leases!$J21*Leases!$F19,0)+MAX((Expenses!LK$12-Leases!$K22/12)*Leases!$J22*Leases!$F19,0)+MAX((Expenses!LK$13-Leases!$K23/12)*Leases!$J23*Leases!$F19,0)))),0)</f>
        <v>0</v>
      </c>
      <c r="LN185" s="94">
        <f>IF(AND(LN$165&lt;=$E19,LN$165&gt;=EOMONTH($D19,0)),IF($G19="NNN",Expenses!LL$14*Leases!$F19,IF(Leases!$G19="FSG",0,IF(Leases!$G19="MG",SUMPRODUCT(Leases!$I19:$I23,Expenses!LL$9:LL$13)*Leases!$F19,MAX((Expenses!LL$9-Leases!$K19/12)*Leases!$J19*Leases!$F19,0)+MAX((Expenses!LL$10-Leases!$K20/12)*Leases!$J20*Leases!$F19,0)+MAX((Expenses!LL$11-Leases!$K21/12)*Leases!$J21*Leases!$F19,0)+MAX((Expenses!LL$12-Leases!$K22/12)*Leases!$J22*Leases!$F19,0)+MAX((Expenses!LL$13-Leases!$K23/12)*Leases!$J23*Leases!$F19,0)))),0)</f>
        <v>0</v>
      </c>
      <c r="LO185" s="94">
        <f>IF(AND(LO$165&lt;=$E19,LO$165&gt;=EOMONTH($D19,0)),IF($G19="NNN",Expenses!LM$14*Leases!$F19,IF(Leases!$G19="FSG",0,IF(Leases!$G19="MG",SUMPRODUCT(Leases!$I19:$I23,Expenses!LM$9:LM$13)*Leases!$F19,MAX((Expenses!LM$9-Leases!$K19/12)*Leases!$J19*Leases!$F19,0)+MAX((Expenses!LM$10-Leases!$K20/12)*Leases!$J20*Leases!$F19,0)+MAX((Expenses!LM$11-Leases!$K21/12)*Leases!$J21*Leases!$F19,0)+MAX((Expenses!LM$12-Leases!$K22/12)*Leases!$J22*Leases!$F19,0)+MAX((Expenses!LM$13-Leases!$K23/12)*Leases!$J23*Leases!$F19,0)))),0)</f>
        <v>0</v>
      </c>
      <c r="LP185" s="94">
        <f>IF(AND(LP$165&lt;=$E19,LP$165&gt;=EOMONTH($D19,0)),IF($G19="NNN",Expenses!LN$14*Leases!$F19,IF(Leases!$G19="FSG",0,IF(Leases!$G19="MG",SUMPRODUCT(Leases!$I19:$I23,Expenses!LN$9:LN$13)*Leases!$F19,MAX((Expenses!LN$9-Leases!$K19/12)*Leases!$J19*Leases!$F19,0)+MAX((Expenses!LN$10-Leases!$K20/12)*Leases!$J20*Leases!$F19,0)+MAX((Expenses!LN$11-Leases!$K21/12)*Leases!$J21*Leases!$F19,0)+MAX((Expenses!LN$12-Leases!$K22/12)*Leases!$J22*Leases!$F19,0)+MAX((Expenses!LN$13-Leases!$K23/12)*Leases!$J23*Leases!$F19,0)))),0)</f>
        <v>0</v>
      </c>
      <c r="LQ185" s="94">
        <f>IF(AND(LQ$165&lt;=$E19,LQ$165&gt;=EOMONTH($D19,0)),IF($G19="NNN",Expenses!LO$14*Leases!$F19,IF(Leases!$G19="FSG",0,IF(Leases!$G19="MG",SUMPRODUCT(Leases!$I19:$I23,Expenses!LO$9:LO$13)*Leases!$F19,MAX((Expenses!LO$9-Leases!$K19/12)*Leases!$J19*Leases!$F19,0)+MAX((Expenses!LO$10-Leases!$K20/12)*Leases!$J20*Leases!$F19,0)+MAX((Expenses!LO$11-Leases!$K21/12)*Leases!$J21*Leases!$F19,0)+MAX((Expenses!LO$12-Leases!$K22/12)*Leases!$J22*Leases!$F19,0)+MAX((Expenses!LO$13-Leases!$K23/12)*Leases!$J23*Leases!$F19,0)))),0)</f>
        <v>0</v>
      </c>
      <c r="LR185" s="94">
        <f>IF(AND(LR$165&lt;=$E19,LR$165&gt;=EOMONTH($D19,0)),IF($G19="NNN",Expenses!LP$14*Leases!$F19,IF(Leases!$G19="FSG",0,IF(Leases!$G19="MG",SUMPRODUCT(Leases!$I19:$I23,Expenses!LP$9:LP$13)*Leases!$F19,MAX((Expenses!LP$9-Leases!$K19/12)*Leases!$J19*Leases!$F19,0)+MAX((Expenses!LP$10-Leases!$K20/12)*Leases!$J20*Leases!$F19,0)+MAX((Expenses!LP$11-Leases!$K21/12)*Leases!$J21*Leases!$F19,0)+MAX((Expenses!LP$12-Leases!$K22/12)*Leases!$J22*Leases!$F19,0)+MAX((Expenses!LP$13-Leases!$K23/12)*Leases!$J23*Leases!$F19,0)))),0)</f>
        <v>0</v>
      </c>
      <c r="LS185" s="94">
        <f>IF(AND(LS$165&lt;=$E19,LS$165&gt;=EOMONTH($D19,0)),IF($G19="NNN",Expenses!LQ$14*Leases!$F19,IF(Leases!$G19="FSG",0,IF(Leases!$G19="MG",SUMPRODUCT(Leases!$I19:$I23,Expenses!LQ$9:LQ$13)*Leases!$F19,MAX((Expenses!LQ$9-Leases!$K19/12)*Leases!$J19*Leases!$F19,0)+MAX((Expenses!LQ$10-Leases!$K20/12)*Leases!$J20*Leases!$F19,0)+MAX((Expenses!LQ$11-Leases!$K21/12)*Leases!$J21*Leases!$F19,0)+MAX((Expenses!LQ$12-Leases!$K22/12)*Leases!$J22*Leases!$F19,0)+MAX((Expenses!LQ$13-Leases!$K23/12)*Leases!$J23*Leases!$F19,0)))),0)</f>
        <v>0</v>
      </c>
      <c r="LT185" s="94">
        <f>IF(AND(LT$165&lt;=$E19,LT$165&gt;=EOMONTH($D19,0)),IF($G19="NNN",Expenses!LR$14*Leases!$F19,IF(Leases!$G19="FSG",0,IF(Leases!$G19="MG",SUMPRODUCT(Leases!$I19:$I23,Expenses!LR$9:LR$13)*Leases!$F19,MAX((Expenses!LR$9-Leases!$K19/12)*Leases!$J19*Leases!$F19,0)+MAX((Expenses!LR$10-Leases!$K20/12)*Leases!$J20*Leases!$F19,0)+MAX((Expenses!LR$11-Leases!$K21/12)*Leases!$J21*Leases!$F19,0)+MAX((Expenses!LR$12-Leases!$K22/12)*Leases!$J22*Leases!$F19,0)+MAX((Expenses!LR$13-Leases!$K23/12)*Leases!$J23*Leases!$F19,0)))),0)</f>
        <v>0</v>
      </c>
      <c r="LU185" s="94">
        <f>IF(AND(LU$165&lt;=$E19,LU$165&gt;=EOMONTH($D19,0)),IF($G19="NNN",Expenses!LS$14*Leases!$F19,IF(Leases!$G19="FSG",0,IF(Leases!$G19="MG",SUMPRODUCT(Leases!$I19:$I23,Expenses!LS$9:LS$13)*Leases!$F19,MAX((Expenses!LS$9-Leases!$K19/12)*Leases!$J19*Leases!$F19,0)+MAX((Expenses!LS$10-Leases!$K20/12)*Leases!$J20*Leases!$F19,0)+MAX((Expenses!LS$11-Leases!$K21/12)*Leases!$J21*Leases!$F19,0)+MAX((Expenses!LS$12-Leases!$K22/12)*Leases!$J22*Leases!$F19,0)+MAX((Expenses!LS$13-Leases!$K23/12)*Leases!$J23*Leases!$F19,0)))),0)</f>
        <v>0</v>
      </c>
      <c r="LV185" s="94">
        <f>IF(AND(LV$165&lt;=$E19,LV$165&gt;=EOMONTH($D19,0)),IF($G19="NNN",Expenses!LT$14*Leases!$F19,IF(Leases!$G19="FSG",0,IF(Leases!$G19="MG",SUMPRODUCT(Leases!$I19:$I23,Expenses!LT$9:LT$13)*Leases!$F19,MAX((Expenses!LT$9-Leases!$K19/12)*Leases!$J19*Leases!$F19,0)+MAX((Expenses!LT$10-Leases!$K20/12)*Leases!$J20*Leases!$F19,0)+MAX((Expenses!LT$11-Leases!$K21/12)*Leases!$J21*Leases!$F19,0)+MAX((Expenses!LT$12-Leases!$K22/12)*Leases!$J22*Leases!$F19,0)+MAX((Expenses!LT$13-Leases!$K23/12)*Leases!$J23*Leases!$F19,0)))),0)</f>
        <v>0</v>
      </c>
      <c r="LW185" s="94">
        <f>IF(AND(LW$165&lt;=$E19,LW$165&gt;=EOMONTH($D19,0)),IF($G19="NNN",Expenses!LU$14*Leases!$F19,IF(Leases!$G19="FSG",0,IF(Leases!$G19="MG",SUMPRODUCT(Leases!$I19:$I23,Expenses!LU$9:LU$13)*Leases!$F19,MAX((Expenses!LU$9-Leases!$K19/12)*Leases!$J19*Leases!$F19,0)+MAX((Expenses!LU$10-Leases!$K20/12)*Leases!$J20*Leases!$F19,0)+MAX((Expenses!LU$11-Leases!$K21/12)*Leases!$J21*Leases!$F19,0)+MAX((Expenses!LU$12-Leases!$K22/12)*Leases!$J22*Leases!$F19,0)+MAX((Expenses!LU$13-Leases!$K23/12)*Leases!$J23*Leases!$F19,0)))),0)</f>
        <v>0</v>
      </c>
      <c r="LX185" s="94">
        <f>IF(AND(LX$165&lt;=$E19,LX$165&gt;=EOMONTH($D19,0)),IF($G19="NNN",Expenses!LV$14*Leases!$F19,IF(Leases!$G19="FSG",0,IF(Leases!$G19="MG",SUMPRODUCT(Leases!$I19:$I23,Expenses!LV$9:LV$13)*Leases!$F19,MAX((Expenses!LV$9-Leases!$K19/12)*Leases!$J19*Leases!$F19,0)+MAX((Expenses!LV$10-Leases!$K20/12)*Leases!$J20*Leases!$F19,0)+MAX((Expenses!LV$11-Leases!$K21/12)*Leases!$J21*Leases!$F19,0)+MAX((Expenses!LV$12-Leases!$K22/12)*Leases!$J22*Leases!$F19,0)+MAX((Expenses!LV$13-Leases!$K23/12)*Leases!$J23*Leases!$F19,0)))),0)</f>
        <v>0</v>
      </c>
      <c r="LY185" s="94">
        <f>IF(AND(LY$165&lt;=$E19,LY$165&gt;=EOMONTH($D19,0)),IF($G19="NNN",Expenses!LW$14*Leases!$F19,IF(Leases!$G19="FSG",0,IF(Leases!$G19="MG",SUMPRODUCT(Leases!$I19:$I23,Expenses!LW$9:LW$13)*Leases!$F19,MAX((Expenses!LW$9-Leases!$K19/12)*Leases!$J19*Leases!$F19,0)+MAX((Expenses!LW$10-Leases!$K20/12)*Leases!$J20*Leases!$F19,0)+MAX((Expenses!LW$11-Leases!$K21/12)*Leases!$J21*Leases!$F19,0)+MAX((Expenses!LW$12-Leases!$K22/12)*Leases!$J22*Leases!$F19,0)+MAX((Expenses!LW$13-Leases!$K23/12)*Leases!$J23*Leases!$F19,0)))),0)</f>
        <v>0</v>
      </c>
      <c r="LZ185" s="94">
        <f>IF(AND(LZ$165&lt;=$E19,LZ$165&gt;=EOMONTH($D19,0)),IF($G19="NNN",Expenses!LX$14*Leases!$F19,IF(Leases!$G19="FSG",0,IF(Leases!$G19="MG",SUMPRODUCT(Leases!$I19:$I23,Expenses!LX$9:LX$13)*Leases!$F19,MAX((Expenses!LX$9-Leases!$K19/12)*Leases!$J19*Leases!$F19,0)+MAX((Expenses!LX$10-Leases!$K20/12)*Leases!$J20*Leases!$F19,0)+MAX((Expenses!LX$11-Leases!$K21/12)*Leases!$J21*Leases!$F19,0)+MAX((Expenses!LX$12-Leases!$K22/12)*Leases!$J22*Leases!$F19,0)+MAX((Expenses!LX$13-Leases!$K23/12)*Leases!$J23*Leases!$F19,0)))),0)</f>
        <v>0</v>
      </c>
      <c r="MA185" s="94">
        <f>IF(AND(MA$165&lt;=$E19,MA$165&gt;=EOMONTH($D19,0)),IF($G19="NNN",Expenses!LY$14*Leases!$F19,IF(Leases!$G19="FSG",0,IF(Leases!$G19="MG",SUMPRODUCT(Leases!$I19:$I23,Expenses!LY$9:LY$13)*Leases!$F19,MAX((Expenses!LY$9-Leases!$K19/12)*Leases!$J19*Leases!$F19,0)+MAX((Expenses!LY$10-Leases!$K20/12)*Leases!$J20*Leases!$F19,0)+MAX((Expenses!LY$11-Leases!$K21/12)*Leases!$J21*Leases!$F19,0)+MAX((Expenses!LY$12-Leases!$K22/12)*Leases!$J22*Leases!$F19,0)+MAX((Expenses!LY$13-Leases!$K23/12)*Leases!$J23*Leases!$F19,0)))),0)</f>
        <v>0</v>
      </c>
      <c r="MB185" s="94">
        <f>IF(AND(MB$165&lt;=$E19,MB$165&gt;=EOMONTH($D19,0)),IF($G19="NNN",Expenses!LZ$14*Leases!$F19,IF(Leases!$G19="FSG",0,IF(Leases!$G19="MG",SUMPRODUCT(Leases!$I19:$I23,Expenses!LZ$9:LZ$13)*Leases!$F19,MAX((Expenses!LZ$9-Leases!$K19/12)*Leases!$J19*Leases!$F19,0)+MAX((Expenses!LZ$10-Leases!$K20/12)*Leases!$J20*Leases!$F19,0)+MAX((Expenses!LZ$11-Leases!$K21/12)*Leases!$J21*Leases!$F19,0)+MAX((Expenses!LZ$12-Leases!$K22/12)*Leases!$J22*Leases!$F19,0)+MAX((Expenses!LZ$13-Leases!$K23/12)*Leases!$J23*Leases!$F19,0)))),0)</f>
        <v>0</v>
      </c>
      <c r="MC185" s="94">
        <f>IF(AND(MC$165&lt;=$E19,MC$165&gt;=EOMONTH($D19,0)),IF($G19="NNN",Expenses!MA$14*Leases!$F19,IF(Leases!$G19="FSG",0,IF(Leases!$G19="MG",SUMPRODUCT(Leases!$I19:$I23,Expenses!MA$9:MA$13)*Leases!$F19,MAX((Expenses!MA$9-Leases!$K19/12)*Leases!$J19*Leases!$F19,0)+MAX((Expenses!MA$10-Leases!$K20/12)*Leases!$J20*Leases!$F19,0)+MAX((Expenses!MA$11-Leases!$K21/12)*Leases!$J21*Leases!$F19,0)+MAX((Expenses!MA$12-Leases!$K22/12)*Leases!$J22*Leases!$F19,0)+MAX((Expenses!MA$13-Leases!$K23/12)*Leases!$J23*Leases!$F19,0)))),0)</f>
        <v>0</v>
      </c>
      <c r="MD185" s="94">
        <f>IF(AND(MD$165&lt;=$E19,MD$165&gt;=EOMONTH($D19,0)),IF($G19="NNN",Expenses!MB$14*Leases!$F19,IF(Leases!$G19="FSG",0,IF(Leases!$G19="MG",SUMPRODUCT(Leases!$I19:$I23,Expenses!MB$9:MB$13)*Leases!$F19,MAX((Expenses!MB$9-Leases!$K19/12)*Leases!$J19*Leases!$F19,0)+MAX((Expenses!MB$10-Leases!$K20/12)*Leases!$J20*Leases!$F19,0)+MAX((Expenses!MB$11-Leases!$K21/12)*Leases!$J21*Leases!$F19,0)+MAX((Expenses!MB$12-Leases!$K22/12)*Leases!$J22*Leases!$F19,0)+MAX((Expenses!MB$13-Leases!$K23/12)*Leases!$J23*Leases!$F19,0)))),0)</f>
        <v>0</v>
      </c>
      <c r="ME185" s="94">
        <f>IF(AND(ME$165&lt;=$E19,ME$165&gt;=EOMONTH($D19,0)),IF($G19="NNN",Expenses!MC$14*Leases!$F19,IF(Leases!$G19="FSG",0,IF(Leases!$G19="MG",SUMPRODUCT(Leases!$I19:$I23,Expenses!MC$9:MC$13)*Leases!$F19,MAX((Expenses!MC$9-Leases!$K19/12)*Leases!$J19*Leases!$F19,0)+MAX((Expenses!MC$10-Leases!$K20/12)*Leases!$J20*Leases!$F19,0)+MAX((Expenses!MC$11-Leases!$K21/12)*Leases!$J21*Leases!$F19,0)+MAX((Expenses!MC$12-Leases!$K22/12)*Leases!$J22*Leases!$F19,0)+MAX((Expenses!MC$13-Leases!$K23/12)*Leases!$J23*Leases!$F19,0)))),0)</f>
        <v>0</v>
      </c>
      <c r="MF185" s="94">
        <f>IF(AND(MF$165&lt;=$E19,MF$165&gt;=EOMONTH($D19,0)),IF($G19="NNN",Expenses!MD$14*Leases!$F19,IF(Leases!$G19="FSG",0,IF(Leases!$G19="MG",SUMPRODUCT(Leases!$I19:$I23,Expenses!MD$9:MD$13)*Leases!$F19,MAX((Expenses!MD$9-Leases!$K19/12)*Leases!$J19*Leases!$F19,0)+MAX((Expenses!MD$10-Leases!$K20/12)*Leases!$J20*Leases!$F19,0)+MAX((Expenses!MD$11-Leases!$K21/12)*Leases!$J21*Leases!$F19,0)+MAX((Expenses!MD$12-Leases!$K22/12)*Leases!$J22*Leases!$F19,0)+MAX((Expenses!MD$13-Leases!$K23/12)*Leases!$J23*Leases!$F19,0)))),0)</f>
        <v>0</v>
      </c>
      <c r="MG185" s="94">
        <f>IF(AND(MG$165&lt;=$E19,MG$165&gt;=EOMONTH($D19,0)),IF($G19="NNN",Expenses!ME$14*Leases!$F19,IF(Leases!$G19="FSG",0,IF(Leases!$G19="MG",SUMPRODUCT(Leases!$I19:$I23,Expenses!ME$9:ME$13)*Leases!$F19,MAX((Expenses!ME$9-Leases!$K19/12)*Leases!$J19*Leases!$F19,0)+MAX((Expenses!ME$10-Leases!$K20/12)*Leases!$J20*Leases!$F19,0)+MAX((Expenses!ME$11-Leases!$K21/12)*Leases!$J21*Leases!$F19,0)+MAX((Expenses!ME$12-Leases!$K22/12)*Leases!$J22*Leases!$F19,0)+MAX((Expenses!ME$13-Leases!$K23/12)*Leases!$J23*Leases!$F19,0)))),0)</f>
        <v>0</v>
      </c>
      <c r="MH185" s="94">
        <f>IF(AND(MH$165&lt;=$E19,MH$165&gt;=EOMONTH($D19,0)),IF($G19="NNN",Expenses!MF$14*Leases!$F19,IF(Leases!$G19="FSG",0,IF(Leases!$G19="MG",SUMPRODUCT(Leases!$I19:$I23,Expenses!MF$9:MF$13)*Leases!$F19,MAX((Expenses!MF$9-Leases!$K19/12)*Leases!$J19*Leases!$F19,0)+MAX((Expenses!MF$10-Leases!$K20/12)*Leases!$J20*Leases!$F19,0)+MAX((Expenses!MF$11-Leases!$K21/12)*Leases!$J21*Leases!$F19,0)+MAX((Expenses!MF$12-Leases!$K22/12)*Leases!$J22*Leases!$F19,0)+MAX((Expenses!MF$13-Leases!$K23/12)*Leases!$J23*Leases!$F19,0)))),0)</f>
        <v>0</v>
      </c>
      <c r="MI185" s="94">
        <f>IF(AND(MI$165&lt;=$E19,MI$165&gt;=EOMONTH($D19,0)),IF($G19="NNN",Expenses!MG$14*Leases!$F19,IF(Leases!$G19="FSG",0,IF(Leases!$G19="MG",SUMPRODUCT(Leases!$I19:$I23,Expenses!MG$9:MG$13)*Leases!$F19,MAX((Expenses!MG$9-Leases!$K19/12)*Leases!$J19*Leases!$F19,0)+MAX((Expenses!MG$10-Leases!$K20/12)*Leases!$J20*Leases!$F19,0)+MAX((Expenses!MG$11-Leases!$K21/12)*Leases!$J21*Leases!$F19,0)+MAX((Expenses!MG$12-Leases!$K22/12)*Leases!$J22*Leases!$F19,0)+MAX((Expenses!MG$13-Leases!$K23/12)*Leases!$J23*Leases!$F19,0)))),0)</f>
        <v>0</v>
      </c>
      <c r="MJ185" s="94">
        <f>IF(AND(MJ$165&lt;=$E19,MJ$165&gt;=EOMONTH($D19,0)),IF($G19="NNN",Expenses!MH$14*Leases!$F19,IF(Leases!$G19="FSG",0,IF(Leases!$G19="MG",SUMPRODUCT(Leases!$I19:$I23,Expenses!MH$9:MH$13)*Leases!$F19,MAX((Expenses!MH$9-Leases!$K19/12)*Leases!$J19*Leases!$F19,0)+MAX((Expenses!MH$10-Leases!$K20/12)*Leases!$J20*Leases!$F19,0)+MAX((Expenses!MH$11-Leases!$K21/12)*Leases!$J21*Leases!$F19,0)+MAX((Expenses!MH$12-Leases!$K22/12)*Leases!$J22*Leases!$F19,0)+MAX((Expenses!MH$13-Leases!$K23/12)*Leases!$J23*Leases!$F19,0)))),0)</f>
        <v>0</v>
      </c>
      <c r="MK185" s="94">
        <f>IF(AND(MK$165&lt;=$E19,MK$165&gt;=EOMONTH($D19,0)),IF($G19="NNN",Expenses!MI$14*Leases!$F19,IF(Leases!$G19="FSG",0,IF(Leases!$G19="MG",SUMPRODUCT(Leases!$I19:$I23,Expenses!MI$9:MI$13)*Leases!$F19,MAX((Expenses!MI$9-Leases!$K19/12)*Leases!$J19*Leases!$F19,0)+MAX((Expenses!MI$10-Leases!$K20/12)*Leases!$J20*Leases!$F19,0)+MAX((Expenses!MI$11-Leases!$K21/12)*Leases!$J21*Leases!$F19,0)+MAX((Expenses!MI$12-Leases!$K22/12)*Leases!$J22*Leases!$F19,0)+MAX((Expenses!MI$13-Leases!$K23/12)*Leases!$J23*Leases!$F19,0)))),0)</f>
        <v>0</v>
      </c>
      <c r="ML185" s="94">
        <f>IF(AND(ML$165&lt;=$E19,ML$165&gt;=EOMONTH($D19,0)),IF($G19="NNN",Expenses!MJ$14*Leases!$F19,IF(Leases!$G19="FSG",0,IF(Leases!$G19="MG",SUMPRODUCT(Leases!$I19:$I23,Expenses!MJ$9:MJ$13)*Leases!$F19,MAX((Expenses!MJ$9-Leases!$K19/12)*Leases!$J19*Leases!$F19,0)+MAX((Expenses!MJ$10-Leases!$K20/12)*Leases!$J20*Leases!$F19,0)+MAX((Expenses!MJ$11-Leases!$K21/12)*Leases!$J21*Leases!$F19,0)+MAX((Expenses!MJ$12-Leases!$K22/12)*Leases!$J22*Leases!$F19,0)+MAX((Expenses!MJ$13-Leases!$K23/12)*Leases!$J23*Leases!$F19,0)))),0)</f>
        <v>0</v>
      </c>
      <c r="MM185" s="94">
        <f>IF(AND(MM$165&lt;=$E19,MM$165&gt;=EOMONTH($D19,0)),IF($G19="NNN",Expenses!MK$14*Leases!$F19,IF(Leases!$G19="FSG",0,IF(Leases!$G19="MG",SUMPRODUCT(Leases!$I19:$I23,Expenses!MK$9:MK$13)*Leases!$F19,MAX((Expenses!MK$9-Leases!$K19/12)*Leases!$J19*Leases!$F19,0)+MAX((Expenses!MK$10-Leases!$K20/12)*Leases!$J20*Leases!$F19,0)+MAX((Expenses!MK$11-Leases!$K21/12)*Leases!$J21*Leases!$F19,0)+MAX((Expenses!MK$12-Leases!$K22/12)*Leases!$J22*Leases!$F19,0)+MAX((Expenses!MK$13-Leases!$K23/12)*Leases!$J23*Leases!$F19,0)))),0)</f>
        <v>0</v>
      </c>
      <c r="MN185" s="94">
        <f>IF(AND(MN$165&lt;=$E19,MN$165&gt;=EOMONTH($D19,0)),IF($G19="NNN",Expenses!ML$14*Leases!$F19,IF(Leases!$G19="FSG",0,IF(Leases!$G19="MG",SUMPRODUCT(Leases!$I19:$I23,Expenses!ML$9:ML$13)*Leases!$F19,MAX((Expenses!ML$9-Leases!$K19/12)*Leases!$J19*Leases!$F19,0)+MAX((Expenses!ML$10-Leases!$K20/12)*Leases!$J20*Leases!$F19,0)+MAX((Expenses!ML$11-Leases!$K21/12)*Leases!$J21*Leases!$F19,0)+MAX((Expenses!ML$12-Leases!$K22/12)*Leases!$J22*Leases!$F19,0)+MAX((Expenses!ML$13-Leases!$K23/12)*Leases!$J23*Leases!$F19,0)))),0)</f>
        <v>0</v>
      </c>
      <c r="MO185" s="94">
        <f>IF(AND(MO$165&lt;=$E19,MO$165&gt;=EOMONTH($D19,0)),IF($G19="NNN",Expenses!MM$14*Leases!$F19,IF(Leases!$G19="FSG",0,IF(Leases!$G19="MG",SUMPRODUCT(Leases!$I19:$I23,Expenses!MM$9:MM$13)*Leases!$F19,MAX((Expenses!MM$9-Leases!$K19/12)*Leases!$J19*Leases!$F19,0)+MAX((Expenses!MM$10-Leases!$K20/12)*Leases!$J20*Leases!$F19,0)+MAX((Expenses!MM$11-Leases!$K21/12)*Leases!$J21*Leases!$F19,0)+MAX((Expenses!MM$12-Leases!$K22/12)*Leases!$J22*Leases!$F19,0)+MAX((Expenses!MM$13-Leases!$K23/12)*Leases!$J23*Leases!$F19,0)))),0)</f>
        <v>0</v>
      </c>
      <c r="MP185" s="94">
        <f>IF(AND(MP$165&lt;=$E19,MP$165&gt;=EOMONTH($D19,0)),IF($G19="NNN",Expenses!MN$14*Leases!$F19,IF(Leases!$G19="FSG",0,IF(Leases!$G19="MG",SUMPRODUCT(Leases!$I19:$I23,Expenses!MN$9:MN$13)*Leases!$F19,MAX((Expenses!MN$9-Leases!$K19/12)*Leases!$J19*Leases!$F19,0)+MAX((Expenses!MN$10-Leases!$K20/12)*Leases!$J20*Leases!$F19,0)+MAX((Expenses!MN$11-Leases!$K21/12)*Leases!$J21*Leases!$F19,0)+MAX((Expenses!MN$12-Leases!$K22/12)*Leases!$J22*Leases!$F19,0)+MAX((Expenses!MN$13-Leases!$K23/12)*Leases!$J23*Leases!$F19,0)))),0)</f>
        <v>0</v>
      </c>
      <c r="MQ185" s="94">
        <f>IF(AND(MQ$165&lt;=$E19,MQ$165&gt;=EOMONTH($D19,0)),IF($G19="NNN",Expenses!MO$14*Leases!$F19,IF(Leases!$G19="FSG",0,IF(Leases!$G19="MG",SUMPRODUCT(Leases!$I19:$I23,Expenses!MO$9:MO$13)*Leases!$F19,MAX((Expenses!MO$9-Leases!$K19/12)*Leases!$J19*Leases!$F19,0)+MAX((Expenses!MO$10-Leases!$K20/12)*Leases!$J20*Leases!$F19,0)+MAX((Expenses!MO$11-Leases!$K21/12)*Leases!$J21*Leases!$F19,0)+MAX((Expenses!MO$12-Leases!$K22/12)*Leases!$J22*Leases!$F19,0)+MAX((Expenses!MO$13-Leases!$K23/12)*Leases!$J23*Leases!$F19,0)))),0)</f>
        <v>0</v>
      </c>
      <c r="MR185" s="94">
        <f>IF(AND(MR$165&lt;=$E19,MR$165&gt;=EOMONTH($D19,0)),IF($G19="NNN",Expenses!MP$14*Leases!$F19,IF(Leases!$G19="FSG",0,IF(Leases!$G19="MG",SUMPRODUCT(Leases!$I19:$I23,Expenses!MP$9:MP$13)*Leases!$F19,MAX((Expenses!MP$9-Leases!$K19/12)*Leases!$J19*Leases!$F19,0)+MAX((Expenses!MP$10-Leases!$K20/12)*Leases!$J20*Leases!$F19,0)+MAX((Expenses!MP$11-Leases!$K21/12)*Leases!$J21*Leases!$F19,0)+MAX((Expenses!MP$12-Leases!$K22/12)*Leases!$J22*Leases!$F19,0)+MAX((Expenses!MP$13-Leases!$K23/12)*Leases!$J23*Leases!$F19,0)))),0)</f>
        <v>0</v>
      </c>
      <c r="MS185" s="94">
        <f>IF(AND(MS$165&lt;=$E19,MS$165&gt;=EOMONTH($D19,0)),IF($G19="NNN",Expenses!MQ$14*Leases!$F19,IF(Leases!$G19="FSG",0,IF(Leases!$G19="MG",SUMPRODUCT(Leases!$I19:$I23,Expenses!MQ$9:MQ$13)*Leases!$F19,MAX((Expenses!MQ$9-Leases!$K19/12)*Leases!$J19*Leases!$F19,0)+MAX((Expenses!MQ$10-Leases!$K20/12)*Leases!$J20*Leases!$F19,0)+MAX((Expenses!MQ$11-Leases!$K21/12)*Leases!$J21*Leases!$F19,0)+MAX((Expenses!MQ$12-Leases!$K22/12)*Leases!$J22*Leases!$F19,0)+MAX((Expenses!MQ$13-Leases!$K23/12)*Leases!$J23*Leases!$F19,0)))),0)</f>
        <v>0</v>
      </c>
      <c r="MT185" s="94">
        <f>IF(AND(MT$165&lt;=$E19,MT$165&gt;=EOMONTH($D19,0)),IF($G19="NNN",Expenses!MR$14*Leases!$F19,IF(Leases!$G19="FSG",0,IF(Leases!$G19="MG",SUMPRODUCT(Leases!$I19:$I23,Expenses!MR$9:MR$13)*Leases!$F19,MAX((Expenses!MR$9-Leases!$K19/12)*Leases!$J19*Leases!$F19,0)+MAX((Expenses!MR$10-Leases!$K20/12)*Leases!$J20*Leases!$F19,0)+MAX((Expenses!MR$11-Leases!$K21/12)*Leases!$J21*Leases!$F19,0)+MAX((Expenses!MR$12-Leases!$K22/12)*Leases!$J22*Leases!$F19,0)+MAX((Expenses!MR$13-Leases!$K23/12)*Leases!$J23*Leases!$F19,0)))),0)</f>
        <v>0</v>
      </c>
      <c r="MU185" s="94">
        <f>IF(AND(MU$165&lt;=$E19,MU$165&gt;=EOMONTH($D19,0)),IF($G19="NNN",Expenses!MS$14*Leases!$F19,IF(Leases!$G19="FSG",0,IF(Leases!$G19="MG",SUMPRODUCT(Leases!$I19:$I23,Expenses!MS$9:MS$13)*Leases!$F19,MAX((Expenses!MS$9-Leases!$K19/12)*Leases!$J19*Leases!$F19,0)+MAX((Expenses!MS$10-Leases!$K20/12)*Leases!$J20*Leases!$F19,0)+MAX((Expenses!MS$11-Leases!$K21/12)*Leases!$J21*Leases!$F19,0)+MAX((Expenses!MS$12-Leases!$K22/12)*Leases!$J22*Leases!$F19,0)+MAX((Expenses!MS$13-Leases!$K23/12)*Leases!$J23*Leases!$F19,0)))),0)</f>
        <v>0</v>
      </c>
      <c r="MV185" s="94">
        <f>IF(AND(MV$165&lt;=$E19,MV$165&gt;=EOMONTH($D19,0)),IF($G19="NNN",Expenses!MT$14*Leases!$F19,IF(Leases!$G19="FSG",0,IF(Leases!$G19="MG",SUMPRODUCT(Leases!$I19:$I23,Expenses!MT$9:MT$13)*Leases!$F19,MAX((Expenses!MT$9-Leases!$K19/12)*Leases!$J19*Leases!$F19,0)+MAX((Expenses!MT$10-Leases!$K20/12)*Leases!$J20*Leases!$F19,0)+MAX((Expenses!MT$11-Leases!$K21/12)*Leases!$J21*Leases!$F19,0)+MAX((Expenses!MT$12-Leases!$K22/12)*Leases!$J22*Leases!$F19,0)+MAX((Expenses!MT$13-Leases!$K23/12)*Leases!$J23*Leases!$F19,0)))),0)</f>
        <v>0</v>
      </c>
      <c r="MW185" s="94">
        <f>IF(AND(MW$165&lt;=$E19,MW$165&gt;=EOMONTH($D19,0)),IF($G19="NNN",Expenses!MU$14*Leases!$F19,IF(Leases!$G19="FSG",0,IF(Leases!$G19="MG",SUMPRODUCT(Leases!$I19:$I23,Expenses!MU$9:MU$13)*Leases!$F19,MAX((Expenses!MU$9-Leases!$K19/12)*Leases!$J19*Leases!$F19,0)+MAX((Expenses!MU$10-Leases!$K20/12)*Leases!$J20*Leases!$F19,0)+MAX((Expenses!MU$11-Leases!$K21/12)*Leases!$J21*Leases!$F19,0)+MAX((Expenses!MU$12-Leases!$K22/12)*Leases!$J22*Leases!$F19,0)+MAX((Expenses!MU$13-Leases!$K23/12)*Leases!$J23*Leases!$F19,0)))),0)</f>
        <v>0</v>
      </c>
      <c r="MX185" s="94">
        <f>IF(AND(MX$165&lt;=$E19,MX$165&gt;=EOMONTH($D19,0)),IF($G19="NNN",Expenses!MV$14*Leases!$F19,IF(Leases!$G19="FSG",0,IF(Leases!$G19="MG",SUMPRODUCT(Leases!$I19:$I23,Expenses!MV$9:MV$13)*Leases!$F19,MAX((Expenses!MV$9-Leases!$K19/12)*Leases!$J19*Leases!$F19,0)+MAX((Expenses!MV$10-Leases!$K20/12)*Leases!$J20*Leases!$F19,0)+MAX((Expenses!MV$11-Leases!$K21/12)*Leases!$J21*Leases!$F19,0)+MAX((Expenses!MV$12-Leases!$K22/12)*Leases!$J22*Leases!$F19,0)+MAX((Expenses!MV$13-Leases!$K23/12)*Leases!$J23*Leases!$F19,0)))),0)</f>
        <v>0</v>
      </c>
      <c r="MY185" s="94">
        <f>IF(AND(MY$165&lt;=$E19,MY$165&gt;=EOMONTH($D19,0)),IF($G19="NNN",Expenses!MW$14*Leases!$F19,IF(Leases!$G19="FSG",0,IF(Leases!$G19="MG",SUMPRODUCT(Leases!$I19:$I23,Expenses!MW$9:MW$13)*Leases!$F19,MAX((Expenses!MW$9-Leases!$K19/12)*Leases!$J19*Leases!$F19,0)+MAX((Expenses!MW$10-Leases!$K20/12)*Leases!$J20*Leases!$F19,0)+MAX((Expenses!MW$11-Leases!$K21/12)*Leases!$J21*Leases!$F19,0)+MAX((Expenses!MW$12-Leases!$K22/12)*Leases!$J22*Leases!$F19,0)+MAX((Expenses!MW$13-Leases!$K23/12)*Leases!$J23*Leases!$F19,0)))),0)</f>
        <v>0</v>
      </c>
      <c r="MZ185" s="94">
        <f>IF(AND(MZ$165&lt;=$E19,MZ$165&gt;=EOMONTH($D19,0)),IF($G19="NNN",Expenses!MX$14*Leases!$F19,IF(Leases!$G19="FSG",0,IF(Leases!$G19="MG",SUMPRODUCT(Leases!$I19:$I23,Expenses!MX$9:MX$13)*Leases!$F19,MAX((Expenses!MX$9-Leases!$K19/12)*Leases!$J19*Leases!$F19,0)+MAX((Expenses!MX$10-Leases!$K20/12)*Leases!$J20*Leases!$F19,0)+MAX((Expenses!MX$11-Leases!$K21/12)*Leases!$J21*Leases!$F19,0)+MAX((Expenses!MX$12-Leases!$K22/12)*Leases!$J22*Leases!$F19,0)+MAX((Expenses!MX$13-Leases!$K23/12)*Leases!$J23*Leases!$F19,0)))),0)</f>
        <v>0</v>
      </c>
      <c r="NA185" s="94">
        <f>IF(AND(NA$165&lt;=$E19,NA$165&gt;=EOMONTH($D19,0)),IF($G19="NNN",Expenses!MY$14*Leases!$F19,IF(Leases!$G19="FSG",0,IF(Leases!$G19="MG",SUMPRODUCT(Leases!$I19:$I23,Expenses!MY$9:MY$13)*Leases!$F19,MAX((Expenses!MY$9-Leases!$K19/12)*Leases!$J19*Leases!$F19,0)+MAX((Expenses!MY$10-Leases!$K20/12)*Leases!$J20*Leases!$F19,0)+MAX((Expenses!MY$11-Leases!$K21/12)*Leases!$J21*Leases!$F19,0)+MAX((Expenses!MY$12-Leases!$K22/12)*Leases!$J22*Leases!$F19,0)+MAX((Expenses!MY$13-Leases!$K23/12)*Leases!$J23*Leases!$F19,0)))),0)</f>
        <v>0</v>
      </c>
      <c r="NB185" s="94">
        <f>IF(AND(NB$165&lt;=$E19,NB$165&gt;=EOMONTH($D19,0)),IF($G19="NNN",Expenses!MZ$14*Leases!$F19,IF(Leases!$G19="FSG",0,IF(Leases!$G19="MG",SUMPRODUCT(Leases!$I19:$I23,Expenses!MZ$9:MZ$13)*Leases!$F19,MAX((Expenses!MZ$9-Leases!$K19/12)*Leases!$J19*Leases!$F19,0)+MAX((Expenses!MZ$10-Leases!$K20/12)*Leases!$J20*Leases!$F19,0)+MAX((Expenses!MZ$11-Leases!$K21/12)*Leases!$J21*Leases!$F19,0)+MAX((Expenses!MZ$12-Leases!$K22/12)*Leases!$J22*Leases!$F19,0)+MAX((Expenses!MZ$13-Leases!$K23/12)*Leases!$J23*Leases!$F19,0)))),0)</f>
        <v>0</v>
      </c>
      <c r="NC185" s="94">
        <f>IF(AND(NC$165&lt;=$E19,NC$165&gt;=EOMONTH($D19,0)),IF($G19="NNN",Expenses!NA$14*Leases!$F19,IF(Leases!$G19="FSG",0,IF(Leases!$G19="MG",SUMPRODUCT(Leases!$I19:$I23,Expenses!NA$9:NA$13)*Leases!$F19,MAX((Expenses!NA$9-Leases!$K19/12)*Leases!$J19*Leases!$F19,0)+MAX((Expenses!NA$10-Leases!$K20/12)*Leases!$J20*Leases!$F19,0)+MAX((Expenses!NA$11-Leases!$K21/12)*Leases!$J21*Leases!$F19,0)+MAX((Expenses!NA$12-Leases!$K22/12)*Leases!$J22*Leases!$F19,0)+MAX((Expenses!NA$13-Leases!$K23/12)*Leases!$J23*Leases!$F19,0)))),0)</f>
        <v>0</v>
      </c>
      <c r="ND185" s="94">
        <f>IF(AND(ND$165&lt;=$E19,ND$165&gt;=EOMONTH($D19,0)),IF($G19="NNN",Expenses!NB$14*Leases!$F19,IF(Leases!$G19="FSG",0,IF(Leases!$G19="MG",SUMPRODUCT(Leases!$I19:$I23,Expenses!NB$9:NB$13)*Leases!$F19,MAX((Expenses!NB$9-Leases!$K19/12)*Leases!$J19*Leases!$F19,0)+MAX((Expenses!NB$10-Leases!$K20/12)*Leases!$J20*Leases!$F19,0)+MAX((Expenses!NB$11-Leases!$K21/12)*Leases!$J21*Leases!$F19,0)+MAX((Expenses!NB$12-Leases!$K22/12)*Leases!$J22*Leases!$F19,0)+MAX((Expenses!NB$13-Leases!$K23/12)*Leases!$J23*Leases!$F19,0)))),0)</f>
        <v>0</v>
      </c>
      <c r="NE185" s="94">
        <f>IF(AND(NE$165&lt;=$E19,NE$165&gt;=EOMONTH($D19,0)),IF($G19="NNN",Expenses!NC$14*Leases!$F19,IF(Leases!$G19="FSG",0,IF(Leases!$G19="MG",SUMPRODUCT(Leases!$I19:$I23,Expenses!NC$9:NC$13)*Leases!$F19,MAX((Expenses!NC$9-Leases!$K19/12)*Leases!$J19*Leases!$F19,0)+MAX((Expenses!NC$10-Leases!$K20/12)*Leases!$J20*Leases!$F19,0)+MAX((Expenses!NC$11-Leases!$K21/12)*Leases!$J21*Leases!$F19,0)+MAX((Expenses!NC$12-Leases!$K22/12)*Leases!$J22*Leases!$F19,0)+MAX((Expenses!NC$13-Leases!$K23/12)*Leases!$J23*Leases!$F19,0)))),0)</f>
        <v>0</v>
      </c>
      <c r="NF185" s="94">
        <f>IF(AND(NF$165&lt;=$E19,NF$165&gt;=EOMONTH($D19,0)),IF($G19="NNN",Expenses!ND$14*Leases!$F19,IF(Leases!$G19="FSG",0,IF(Leases!$G19="MG",SUMPRODUCT(Leases!$I19:$I23,Expenses!ND$9:ND$13)*Leases!$F19,MAX((Expenses!ND$9-Leases!$K19/12)*Leases!$J19*Leases!$F19,0)+MAX((Expenses!ND$10-Leases!$K20/12)*Leases!$J20*Leases!$F19,0)+MAX((Expenses!ND$11-Leases!$K21/12)*Leases!$J21*Leases!$F19,0)+MAX((Expenses!ND$12-Leases!$K22/12)*Leases!$J22*Leases!$F19,0)+MAX((Expenses!ND$13-Leases!$K23/12)*Leases!$J23*Leases!$F19,0)))),0)</f>
        <v>0</v>
      </c>
      <c r="NG185" s="94">
        <f>IF(AND(NG$165&lt;=$E19,NG$165&gt;=EOMONTH($D19,0)),IF($G19="NNN",Expenses!NE$14*Leases!$F19,IF(Leases!$G19="FSG",0,IF(Leases!$G19="MG",SUMPRODUCT(Leases!$I19:$I23,Expenses!NE$9:NE$13)*Leases!$F19,MAX((Expenses!NE$9-Leases!$K19/12)*Leases!$J19*Leases!$F19,0)+MAX((Expenses!NE$10-Leases!$K20/12)*Leases!$J20*Leases!$F19,0)+MAX((Expenses!NE$11-Leases!$K21/12)*Leases!$J21*Leases!$F19,0)+MAX((Expenses!NE$12-Leases!$K22/12)*Leases!$J22*Leases!$F19,0)+MAX((Expenses!NE$13-Leases!$K23/12)*Leases!$J23*Leases!$F19,0)))),0)</f>
        <v>0</v>
      </c>
      <c r="NH185" s="94">
        <f>IF(AND(NH$165&lt;=$E19,NH$165&gt;=EOMONTH($D19,0)),IF($G19="NNN",Expenses!NF$14*Leases!$F19,IF(Leases!$G19="FSG",0,IF(Leases!$G19="MG",SUMPRODUCT(Leases!$I19:$I23,Expenses!NF$9:NF$13)*Leases!$F19,MAX((Expenses!NF$9-Leases!$K19/12)*Leases!$J19*Leases!$F19,0)+MAX((Expenses!NF$10-Leases!$K20/12)*Leases!$J20*Leases!$F19,0)+MAX((Expenses!NF$11-Leases!$K21/12)*Leases!$J21*Leases!$F19,0)+MAX((Expenses!NF$12-Leases!$K22/12)*Leases!$J22*Leases!$F19,0)+MAX((Expenses!NF$13-Leases!$K23/12)*Leases!$J23*Leases!$F19,0)))),0)</f>
        <v>0</v>
      </c>
      <c r="NI185" s="94">
        <f>IF(AND(NI$165&lt;=$E19,NI$165&gt;=EOMONTH($D19,0)),IF($G19="NNN",Expenses!NG$14*Leases!$F19,IF(Leases!$G19="FSG",0,IF(Leases!$G19="MG",SUMPRODUCT(Leases!$I19:$I23,Expenses!NG$9:NG$13)*Leases!$F19,MAX((Expenses!NG$9-Leases!$K19/12)*Leases!$J19*Leases!$F19,0)+MAX((Expenses!NG$10-Leases!$K20/12)*Leases!$J20*Leases!$F19,0)+MAX((Expenses!NG$11-Leases!$K21/12)*Leases!$J21*Leases!$F19,0)+MAX((Expenses!NG$12-Leases!$K22/12)*Leases!$J22*Leases!$F19,0)+MAX((Expenses!NG$13-Leases!$K23/12)*Leases!$J23*Leases!$F19,0)))),0)</f>
        <v>0</v>
      </c>
      <c r="NJ185" s="94">
        <f>IF(AND(NJ$165&lt;=$E19,NJ$165&gt;=EOMONTH($D19,0)),IF($G19="NNN",Expenses!NH$14*Leases!$F19,IF(Leases!$G19="FSG",0,IF(Leases!$G19="MG",SUMPRODUCT(Leases!$I19:$I23,Expenses!NH$9:NH$13)*Leases!$F19,MAX((Expenses!NH$9-Leases!$K19/12)*Leases!$J19*Leases!$F19,0)+MAX((Expenses!NH$10-Leases!$K20/12)*Leases!$J20*Leases!$F19,0)+MAX((Expenses!NH$11-Leases!$K21/12)*Leases!$J21*Leases!$F19,0)+MAX((Expenses!NH$12-Leases!$K22/12)*Leases!$J22*Leases!$F19,0)+MAX((Expenses!NH$13-Leases!$K23/12)*Leases!$J23*Leases!$F19,0)))),0)</f>
        <v>0</v>
      </c>
      <c r="NK185" s="97">
        <f>IF(AND(NK$165&lt;=$E19,NK$165&gt;=EOMONTH($D19,0)),IF($G19="NNN",Expenses!NI$14*Leases!$F19,IF(Leases!$G19="FSG",0,IF(Leases!$G19="MG",SUMPRODUCT(Leases!$I19:$I23,Expenses!NI$9:NI$13)*Leases!$F19,MAX((Expenses!NI$9-Leases!$K19/12)*Leases!$J19*Leases!$F19,0)+MAX((Expenses!NI$10-Leases!$K20/12)*Leases!$J20*Leases!$F19,0)+MAX((Expenses!NI$11-Leases!$K21/12)*Leases!$J21*Leases!$F19,0)+MAX((Expenses!NI$12-Leases!$K22/12)*Leases!$J22*Leases!$F19,0)+MAX((Expenses!NI$13-Leases!$K23/12)*Leases!$J23*Leases!$F19,0)))),0)</f>
        <v>0</v>
      </c>
    </row>
    <row r="186" spans="1:375" x14ac:dyDescent="0.25">
      <c r="A186" s="96">
        <f>SUMIF($D$163:$NK$163,"&lt;="&amp;Summary!$B$3,Leases!D186:NK186)</f>
        <v>0</v>
      </c>
      <c r="B186" s="23" t="s">
        <v>99</v>
      </c>
      <c r="C186" s="45" t="s">
        <v>23</v>
      </c>
      <c r="D186" s="94">
        <f t="shared" ref="D186:BO186" si="108">IF(OR($AL19=0,D$165&gt;$E19,D$165&lt;EOMONTH($D19,0)),0,IF(((($AJ19*((1+$AN19)^(D$163-1))/12))-(D184/$AM19))*$AM19&lt;0,0,((($AJ19*((1+$AN19)^(D$163-1))/12))-(D184/$AM19))*$AM19))</f>
        <v>0</v>
      </c>
      <c r="E186" s="94">
        <f t="shared" si="108"/>
        <v>0</v>
      </c>
      <c r="F186" s="94">
        <f t="shared" si="108"/>
        <v>0</v>
      </c>
      <c r="G186" s="94">
        <f t="shared" si="108"/>
        <v>0</v>
      </c>
      <c r="H186" s="94">
        <f t="shared" si="108"/>
        <v>0</v>
      </c>
      <c r="I186" s="94">
        <f t="shared" si="108"/>
        <v>0</v>
      </c>
      <c r="J186" s="94">
        <f t="shared" si="108"/>
        <v>0</v>
      </c>
      <c r="K186" s="94">
        <f t="shared" si="108"/>
        <v>0</v>
      </c>
      <c r="L186" s="94">
        <f t="shared" si="108"/>
        <v>0</v>
      </c>
      <c r="M186" s="94">
        <f t="shared" si="108"/>
        <v>0</v>
      </c>
      <c r="N186" s="94">
        <f t="shared" si="108"/>
        <v>0</v>
      </c>
      <c r="O186" s="94">
        <f t="shared" si="108"/>
        <v>0</v>
      </c>
      <c r="P186" s="94">
        <f t="shared" si="108"/>
        <v>0</v>
      </c>
      <c r="Q186" s="94">
        <f t="shared" si="108"/>
        <v>0</v>
      </c>
      <c r="R186" s="94">
        <f t="shared" si="108"/>
        <v>0</v>
      </c>
      <c r="S186" s="94">
        <f t="shared" si="108"/>
        <v>0</v>
      </c>
      <c r="T186" s="94">
        <f t="shared" si="108"/>
        <v>0</v>
      </c>
      <c r="U186" s="94">
        <f t="shared" si="108"/>
        <v>0</v>
      </c>
      <c r="V186" s="94">
        <f t="shared" si="108"/>
        <v>0</v>
      </c>
      <c r="W186" s="94">
        <f t="shared" si="108"/>
        <v>0</v>
      </c>
      <c r="X186" s="94">
        <f t="shared" si="108"/>
        <v>0</v>
      </c>
      <c r="Y186" s="94">
        <f t="shared" si="108"/>
        <v>0</v>
      </c>
      <c r="Z186" s="94">
        <f t="shared" si="108"/>
        <v>0</v>
      </c>
      <c r="AA186" s="94">
        <f t="shared" si="108"/>
        <v>0</v>
      </c>
      <c r="AB186" s="94">
        <f t="shared" si="108"/>
        <v>0</v>
      </c>
      <c r="AC186" s="94">
        <f t="shared" si="108"/>
        <v>0</v>
      </c>
      <c r="AD186" s="94">
        <f t="shared" si="108"/>
        <v>0</v>
      </c>
      <c r="AE186" s="94">
        <f t="shared" si="108"/>
        <v>0</v>
      </c>
      <c r="AF186" s="94">
        <f t="shared" si="108"/>
        <v>0</v>
      </c>
      <c r="AG186" s="94">
        <f t="shared" si="108"/>
        <v>0</v>
      </c>
      <c r="AH186" s="94">
        <f t="shared" si="108"/>
        <v>0</v>
      </c>
      <c r="AI186" s="94">
        <f t="shared" si="108"/>
        <v>0</v>
      </c>
      <c r="AJ186" s="94">
        <f t="shared" si="108"/>
        <v>0</v>
      </c>
      <c r="AK186" s="94">
        <f t="shared" si="108"/>
        <v>0</v>
      </c>
      <c r="AL186" s="94">
        <f t="shared" si="108"/>
        <v>0</v>
      </c>
      <c r="AM186" s="94">
        <f t="shared" si="108"/>
        <v>0</v>
      </c>
      <c r="AN186" s="94">
        <f t="shared" si="108"/>
        <v>0</v>
      </c>
      <c r="AO186" s="94">
        <f t="shared" si="108"/>
        <v>0</v>
      </c>
      <c r="AP186" s="94">
        <f t="shared" si="108"/>
        <v>0</v>
      </c>
      <c r="AQ186" s="94">
        <f t="shared" si="108"/>
        <v>0</v>
      </c>
      <c r="AR186" s="94">
        <f t="shared" si="108"/>
        <v>0</v>
      </c>
      <c r="AS186" s="94">
        <f t="shared" si="108"/>
        <v>0</v>
      </c>
      <c r="AT186" s="94">
        <f t="shared" si="108"/>
        <v>0</v>
      </c>
      <c r="AU186" s="94">
        <f t="shared" si="108"/>
        <v>0</v>
      </c>
      <c r="AV186" s="94">
        <f t="shared" si="108"/>
        <v>0</v>
      </c>
      <c r="AW186" s="94">
        <f t="shared" si="108"/>
        <v>0</v>
      </c>
      <c r="AX186" s="94">
        <f t="shared" si="108"/>
        <v>0</v>
      </c>
      <c r="AY186" s="94">
        <f t="shared" si="108"/>
        <v>0</v>
      </c>
      <c r="AZ186" s="94">
        <f t="shared" si="108"/>
        <v>0</v>
      </c>
      <c r="BA186" s="94">
        <f t="shared" si="108"/>
        <v>0</v>
      </c>
      <c r="BB186" s="94">
        <f t="shared" si="108"/>
        <v>0</v>
      </c>
      <c r="BC186" s="94">
        <f t="shared" si="108"/>
        <v>0</v>
      </c>
      <c r="BD186" s="94">
        <f t="shared" si="108"/>
        <v>0</v>
      </c>
      <c r="BE186" s="94">
        <f t="shared" si="108"/>
        <v>0</v>
      </c>
      <c r="BF186" s="94">
        <f t="shared" si="108"/>
        <v>0</v>
      </c>
      <c r="BG186" s="94">
        <f t="shared" si="108"/>
        <v>0</v>
      </c>
      <c r="BH186" s="94">
        <f t="shared" si="108"/>
        <v>0</v>
      </c>
      <c r="BI186" s="94">
        <f t="shared" si="108"/>
        <v>0</v>
      </c>
      <c r="BJ186" s="94">
        <f t="shared" si="108"/>
        <v>0</v>
      </c>
      <c r="BK186" s="94">
        <f t="shared" si="108"/>
        <v>0</v>
      </c>
      <c r="BL186" s="94">
        <f t="shared" si="108"/>
        <v>0</v>
      </c>
      <c r="BM186" s="94">
        <f t="shared" si="108"/>
        <v>0</v>
      </c>
      <c r="BN186" s="94">
        <f t="shared" si="108"/>
        <v>0</v>
      </c>
      <c r="BO186" s="94">
        <f t="shared" si="108"/>
        <v>0</v>
      </c>
      <c r="BP186" s="94">
        <f t="shared" ref="BP186:EA186" si="109">IF(OR($AL19=0,BP$165&gt;$E19,BP$165&lt;EOMONTH($D19,0)),0,IF(((($AJ19*((1+$AN19)^(BP$163-1))/12))-(BP184/$AM19))*$AM19&lt;0,0,((($AJ19*((1+$AN19)^(BP$163-1))/12))-(BP184/$AM19))*$AM19))</f>
        <v>0</v>
      </c>
      <c r="BQ186" s="94">
        <f t="shared" si="109"/>
        <v>0</v>
      </c>
      <c r="BR186" s="94">
        <f t="shared" si="109"/>
        <v>0</v>
      </c>
      <c r="BS186" s="94">
        <f t="shared" si="109"/>
        <v>0</v>
      </c>
      <c r="BT186" s="94">
        <f t="shared" si="109"/>
        <v>0</v>
      </c>
      <c r="BU186" s="94">
        <f t="shared" si="109"/>
        <v>0</v>
      </c>
      <c r="BV186" s="94">
        <f t="shared" si="109"/>
        <v>0</v>
      </c>
      <c r="BW186" s="94">
        <f t="shared" si="109"/>
        <v>0</v>
      </c>
      <c r="BX186" s="94">
        <f t="shared" si="109"/>
        <v>0</v>
      </c>
      <c r="BY186" s="94">
        <f t="shared" si="109"/>
        <v>0</v>
      </c>
      <c r="BZ186" s="94">
        <f t="shared" si="109"/>
        <v>0</v>
      </c>
      <c r="CA186" s="94">
        <f t="shared" si="109"/>
        <v>0</v>
      </c>
      <c r="CB186" s="94">
        <f t="shared" si="109"/>
        <v>0</v>
      </c>
      <c r="CC186" s="94">
        <f t="shared" si="109"/>
        <v>0</v>
      </c>
      <c r="CD186" s="94">
        <f t="shared" si="109"/>
        <v>0</v>
      </c>
      <c r="CE186" s="94">
        <f t="shared" si="109"/>
        <v>0</v>
      </c>
      <c r="CF186" s="94">
        <f t="shared" si="109"/>
        <v>0</v>
      </c>
      <c r="CG186" s="94">
        <f t="shared" si="109"/>
        <v>0</v>
      </c>
      <c r="CH186" s="94">
        <f t="shared" si="109"/>
        <v>0</v>
      </c>
      <c r="CI186" s="94">
        <f t="shared" si="109"/>
        <v>0</v>
      </c>
      <c r="CJ186" s="94">
        <f t="shared" si="109"/>
        <v>0</v>
      </c>
      <c r="CK186" s="94">
        <f t="shared" si="109"/>
        <v>0</v>
      </c>
      <c r="CL186" s="94">
        <f t="shared" si="109"/>
        <v>0</v>
      </c>
      <c r="CM186" s="94">
        <f t="shared" si="109"/>
        <v>0</v>
      </c>
      <c r="CN186" s="94">
        <f t="shared" si="109"/>
        <v>0</v>
      </c>
      <c r="CO186" s="94">
        <f t="shared" si="109"/>
        <v>0</v>
      </c>
      <c r="CP186" s="94">
        <f t="shared" si="109"/>
        <v>0</v>
      </c>
      <c r="CQ186" s="94">
        <f t="shared" si="109"/>
        <v>0</v>
      </c>
      <c r="CR186" s="94">
        <f t="shared" si="109"/>
        <v>0</v>
      </c>
      <c r="CS186" s="94">
        <f t="shared" si="109"/>
        <v>0</v>
      </c>
      <c r="CT186" s="94">
        <f t="shared" si="109"/>
        <v>0</v>
      </c>
      <c r="CU186" s="94">
        <f t="shared" si="109"/>
        <v>0</v>
      </c>
      <c r="CV186" s="94">
        <f t="shared" si="109"/>
        <v>0</v>
      </c>
      <c r="CW186" s="94">
        <f t="shared" si="109"/>
        <v>0</v>
      </c>
      <c r="CX186" s="94">
        <f t="shared" si="109"/>
        <v>0</v>
      </c>
      <c r="CY186" s="94">
        <f t="shared" si="109"/>
        <v>0</v>
      </c>
      <c r="CZ186" s="94">
        <f t="shared" si="109"/>
        <v>0</v>
      </c>
      <c r="DA186" s="94">
        <f t="shared" si="109"/>
        <v>0</v>
      </c>
      <c r="DB186" s="94">
        <f t="shared" si="109"/>
        <v>0</v>
      </c>
      <c r="DC186" s="94">
        <f t="shared" si="109"/>
        <v>0</v>
      </c>
      <c r="DD186" s="94">
        <f t="shared" si="109"/>
        <v>0</v>
      </c>
      <c r="DE186" s="94">
        <f t="shared" si="109"/>
        <v>0</v>
      </c>
      <c r="DF186" s="94">
        <f t="shared" si="109"/>
        <v>0</v>
      </c>
      <c r="DG186" s="94">
        <f t="shared" si="109"/>
        <v>0</v>
      </c>
      <c r="DH186" s="94">
        <f t="shared" si="109"/>
        <v>0</v>
      </c>
      <c r="DI186" s="94">
        <f t="shared" si="109"/>
        <v>0</v>
      </c>
      <c r="DJ186" s="94">
        <f t="shared" si="109"/>
        <v>0</v>
      </c>
      <c r="DK186" s="94">
        <f t="shared" si="109"/>
        <v>0</v>
      </c>
      <c r="DL186" s="94">
        <f t="shared" si="109"/>
        <v>0</v>
      </c>
      <c r="DM186" s="94">
        <f t="shared" si="109"/>
        <v>0</v>
      </c>
      <c r="DN186" s="94">
        <f t="shared" si="109"/>
        <v>0</v>
      </c>
      <c r="DO186" s="94">
        <f t="shared" si="109"/>
        <v>0</v>
      </c>
      <c r="DP186" s="94">
        <f t="shared" si="109"/>
        <v>0</v>
      </c>
      <c r="DQ186" s="94">
        <f t="shared" si="109"/>
        <v>0</v>
      </c>
      <c r="DR186" s="94">
        <f t="shared" si="109"/>
        <v>0</v>
      </c>
      <c r="DS186" s="94">
        <f t="shared" si="109"/>
        <v>0</v>
      </c>
      <c r="DT186" s="94">
        <f t="shared" si="109"/>
        <v>0</v>
      </c>
      <c r="DU186" s="94">
        <f t="shared" si="109"/>
        <v>0</v>
      </c>
      <c r="DV186" s="94">
        <f t="shared" si="109"/>
        <v>0</v>
      </c>
      <c r="DW186" s="94">
        <f t="shared" si="109"/>
        <v>0</v>
      </c>
      <c r="DX186" s="94">
        <f t="shared" si="109"/>
        <v>0</v>
      </c>
      <c r="DY186" s="94">
        <f t="shared" si="109"/>
        <v>0</v>
      </c>
      <c r="DZ186" s="94">
        <f t="shared" si="109"/>
        <v>0</v>
      </c>
      <c r="EA186" s="94">
        <f t="shared" si="109"/>
        <v>0</v>
      </c>
      <c r="EB186" s="94">
        <f t="shared" ref="EB186:GM186" si="110">IF(OR($AL19=0,EB$165&gt;$E19,EB$165&lt;EOMONTH($D19,0)),0,IF(((($AJ19*((1+$AN19)^(EB$163-1))/12))-(EB184/$AM19))*$AM19&lt;0,0,((($AJ19*((1+$AN19)^(EB$163-1))/12))-(EB184/$AM19))*$AM19))</f>
        <v>0</v>
      </c>
      <c r="EC186" s="94">
        <f t="shared" si="110"/>
        <v>0</v>
      </c>
      <c r="ED186" s="94">
        <f t="shared" si="110"/>
        <v>0</v>
      </c>
      <c r="EE186" s="94">
        <f t="shared" si="110"/>
        <v>0</v>
      </c>
      <c r="EF186" s="94">
        <f t="shared" si="110"/>
        <v>0</v>
      </c>
      <c r="EG186" s="94">
        <f t="shared" si="110"/>
        <v>0</v>
      </c>
      <c r="EH186" s="94">
        <f t="shared" si="110"/>
        <v>0</v>
      </c>
      <c r="EI186" s="94">
        <f t="shared" si="110"/>
        <v>0</v>
      </c>
      <c r="EJ186" s="94">
        <f t="shared" si="110"/>
        <v>0</v>
      </c>
      <c r="EK186" s="94">
        <f t="shared" si="110"/>
        <v>0</v>
      </c>
      <c r="EL186" s="94">
        <f t="shared" si="110"/>
        <v>0</v>
      </c>
      <c r="EM186" s="94">
        <f t="shared" si="110"/>
        <v>0</v>
      </c>
      <c r="EN186" s="94">
        <f t="shared" si="110"/>
        <v>0</v>
      </c>
      <c r="EO186" s="94">
        <f t="shared" si="110"/>
        <v>0</v>
      </c>
      <c r="EP186" s="94">
        <f t="shared" si="110"/>
        <v>0</v>
      </c>
      <c r="EQ186" s="94">
        <f t="shared" si="110"/>
        <v>0</v>
      </c>
      <c r="ER186" s="94">
        <f t="shared" si="110"/>
        <v>0</v>
      </c>
      <c r="ES186" s="94">
        <f t="shared" si="110"/>
        <v>0</v>
      </c>
      <c r="ET186" s="94">
        <f t="shared" si="110"/>
        <v>0</v>
      </c>
      <c r="EU186" s="94">
        <f t="shared" si="110"/>
        <v>0</v>
      </c>
      <c r="EV186" s="94">
        <f t="shared" si="110"/>
        <v>0</v>
      </c>
      <c r="EW186" s="94">
        <f t="shared" si="110"/>
        <v>0</v>
      </c>
      <c r="EX186" s="94">
        <f t="shared" si="110"/>
        <v>0</v>
      </c>
      <c r="EY186" s="94">
        <f t="shared" si="110"/>
        <v>0</v>
      </c>
      <c r="EZ186" s="94">
        <f t="shared" si="110"/>
        <v>0</v>
      </c>
      <c r="FA186" s="94">
        <f t="shared" si="110"/>
        <v>0</v>
      </c>
      <c r="FB186" s="94">
        <f t="shared" si="110"/>
        <v>0</v>
      </c>
      <c r="FC186" s="94">
        <f t="shared" si="110"/>
        <v>0</v>
      </c>
      <c r="FD186" s="94">
        <f t="shared" si="110"/>
        <v>0</v>
      </c>
      <c r="FE186" s="94">
        <f t="shared" si="110"/>
        <v>0</v>
      </c>
      <c r="FF186" s="94">
        <f t="shared" si="110"/>
        <v>0</v>
      </c>
      <c r="FG186" s="94">
        <f t="shared" si="110"/>
        <v>0</v>
      </c>
      <c r="FH186" s="94">
        <f t="shared" si="110"/>
        <v>0</v>
      </c>
      <c r="FI186" s="94">
        <f t="shared" si="110"/>
        <v>0</v>
      </c>
      <c r="FJ186" s="94">
        <f t="shared" si="110"/>
        <v>0</v>
      </c>
      <c r="FK186" s="94">
        <f t="shared" si="110"/>
        <v>0</v>
      </c>
      <c r="FL186" s="94">
        <f t="shared" si="110"/>
        <v>0</v>
      </c>
      <c r="FM186" s="94">
        <f t="shared" si="110"/>
        <v>0</v>
      </c>
      <c r="FN186" s="94">
        <f t="shared" si="110"/>
        <v>0</v>
      </c>
      <c r="FO186" s="94">
        <f t="shared" si="110"/>
        <v>0</v>
      </c>
      <c r="FP186" s="94">
        <f t="shared" si="110"/>
        <v>0</v>
      </c>
      <c r="FQ186" s="94">
        <f t="shared" si="110"/>
        <v>0</v>
      </c>
      <c r="FR186" s="94">
        <f t="shared" si="110"/>
        <v>0</v>
      </c>
      <c r="FS186" s="94">
        <f t="shared" si="110"/>
        <v>0</v>
      </c>
      <c r="FT186" s="94">
        <f t="shared" si="110"/>
        <v>0</v>
      </c>
      <c r="FU186" s="94">
        <f t="shared" si="110"/>
        <v>0</v>
      </c>
      <c r="FV186" s="94">
        <f t="shared" si="110"/>
        <v>0</v>
      </c>
      <c r="FW186" s="94">
        <f t="shared" si="110"/>
        <v>0</v>
      </c>
      <c r="FX186" s="94">
        <f t="shared" si="110"/>
        <v>0</v>
      </c>
      <c r="FY186" s="94">
        <f t="shared" si="110"/>
        <v>0</v>
      </c>
      <c r="FZ186" s="94">
        <f t="shared" si="110"/>
        <v>0</v>
      </c>
      <c r="GA186" s="94">
        <f t="shared" si="110"/>
        <v>0</v>
      </c>
      <c r="GB186" s="94">
        <f t="shared" si="110"/>
        <v>0</v>
      </c>
      <c r="GC186" s="94">
        <f t="shared" si="110"/>
        <v>0</v>
      </c>
      <c r="GD186" s="94">
        <f t="shared" si="110"/>
        <v>0</v>
      </c>
      <c r="GE186" s="94">
        <f t="shared" si="110"/>
        <v>0</v>
      </c>
      <c r="GF186" s="94">
        <f t="shared" si="110"/>
        <v>0</v>
      </c>
      <c r="GG186" s="94">
        <f t="shared" si="110"/>
        <v>0</v>
      </c>
      <c r="GH186" s="94">
        <f t="shared" si="110"/>
        <v>0</v>
      </c>
      <c r="GI186" s="94">
        <f t="shared" si="110"/>
        <v>0</v>
      </c>
      <c r="GJ186" s="94">
        <f t="shared" si="110"/>
        <v>0</v>
      </c>
      <c r="GK186" s="94">
        <f t="shared" si="110"/>
        <v>0</v>
      </c>
      <c r="GL186" s="94">
        <f t="shared" si="110"/>
        <v>0</v>
      </c>
      <c r="GM186" s="94">
        <f t="shared" si="110"/>
        <v>0</v>
      </c>
      <c r="GN186" s="94">
        <f t="shared" ref="GN186:IY186" si="111">IF(OR($AL19=0,GN$165&gt;$E19,GN$165&lt;EOMONTH($D19,0)),0,IF(((($AJ19*((1+$AN19)^(GN$163-1))/12))-(GN184/$AM19))*$AM19&lt;0,0,((($AJ19*((1+$AN19)^(GN$163-1))/12))-(GN184/$AM19))*$AM19))</f>
        <v>0</v>
      </c>
      <c r="GO186" s="94">
        <f t="shared" si="111"/>
        <v>0</v>
      </c>
      <c r="GP186" s="94">
        <f t="shared" si="111"/>
        <v>0</v>
      </c>
      <c r="GQ186" s="94">
        <f t="shared" si="111"/>
        <v>0</v>
      </c>
      <c r="GR186" s="94">
        <f t="shared" si="111"/>
        <v>0</v>
      </c>
      <c r="GS186" s="94">
        <f t="shared" si="111"/>
        <v>0</v>
      </c>
      <c r="GT186" s="94">
        <f t="shared" si="111"/>
        <v>0</v>
      </c>
      <c r="GU186" s="94">
        <f t="shared" si="111"/>
        <v>0</v>
      </c>
      <c r="GV186" s="94">
        <f t="shared" si="111"/>
        <v>0</v>
      </c>
      <c r="GW186" s="94">
        <f t="shared" si="111"/>
        <v>0</v>
      </c>
      <c r="GX186" s="94">
        <f t="shared" si="111"/>
        <v>0</v>
      </c>
      <c r="GY186" s="94">
        <f t="shared" si="111"/>
        <v>0</v>
      </c>
      <c r="GZ186" s="94">
        <f t="shared" si="111"/>
        <v>0</v>
      </c>
      <c r="HA186" s="94">
        <f t="shared" si="111"/>
        <v>0</v>
      </c>
      <c r="HB186" s="94">
        <f t="shared" si="111"/>
        <v>0</v>
      </c>
      <c r="HC186" s="94">
        <f t="shared" si="111"/>
        <v>0</v>
      </c>
      <c r="HD186" s="94">
        <f t="shared" si="111"/>
        <v>0</v>
      </c>
      <c r="HE186" s="94">
        <f t="shared" si="111"/>
        <v>0</v>
      </c>
      <c r="HF186" s="94">
        <f t="shared" si="111"/>
        <v>0</v>
      </c>
      <c r="HG186" s="94">
        <f t="shared" si="111"/>
        <v>0</v>
      </c>
      <c r="HH186" s="94">
        <f t="shared" si="111"/>
        <v>0</v>
      </c>
      <c r="HI186" s="94">
        <f t="shared" si="111"/>
        <v>0</v>
      </c>
      <c r="HJ186" s="94">
        <f t="shared" si="111"/>
        <v>0</v>
      </c>
      <c r="HK186" s="94">
        <f t="shared" si="111"/>
        <v>0</v>
      </c>
      <c r="HL186" s="94">
        <f t="shared" si="111"/>
        <v>0</v>
      </c>
      <c r="HM186" s="94">
        <f t="shared" si="111"/>
        <v>0</v>
      </c>
      <c r="HN186" s="94">
        <f t="shared" si="111"/>
        <v>0</v>
      </c>
      <c r="HO186" s="94">
        <f t="shared" si="111"/>
        <v>0</v>
      </c>
      <c r="HP186" s="94">
        <f t="shared" si="111"/>
        <v>0</v>
      </c>
      <c r="HQ186" s="94">
        <f t="shared" si="111"/>
        <v>0</v>
      </c>
      <c r="HR186" s="94">
        <f t="shared" si="111"/>
        <v>0</v>
      </c>
      <c r="HS186" s="94">
        <f t="shared" si="111"/>
        <v>0</v>
      </c>
      <c r="HT186" s="94">
        <f t="shared" si="111"/>
        <v>0</v>
      </c>
      <c r="HU186" s="94">
        <f t="shared" si="111"/>
        <v>0</v>
      </c>
      <c r="HV186" s="94">
        <f t="shared" si="111"/>
        <v>0</v>
      </c>
      <c r="HW186" s="94">
        <f t="shared" si="111"/>
        <v>0</v>
      </c>
      <c r="HX186" s="94">
        <f t="shared" si="111"/>
        <v>0</v>
      </c>
      <c r="HY186" s="94">
        <f t="shared" si="111"/>
        <v>0</v>
      </c>
      <c r="HZ186" s="94">
        <f t="shared" si="111"/>
        <v>0</v>
      </c>
      <c r="IA186" s="94">
        <f t="shared" si="111"/>
        <v>0</v>
      </c>
      <c r="IB186" s="94">
        <f t="shared" si="111"/>
        <v>0</v>
      </c>
      <c r="IC186" s="94">
        <f t="shared" si="111"/>
        <v>0</v>
      </c>
      <c r="ID186" s="94">
        <f t="shared" si="111"/>
        <v>0</v>
      </c>
      <c r="IE186" s="94">
        <f t="shared" si="111"/>
        <v>0</v>
      </c>
      <c r="IF186" s="94">
        <f t="shared" si="111"/>
        <v>0</v>
      </c>
      <c r="IG186" s="94">
        <f t="shared" si="111"/>
        <v>0</v>
      </c>
      <c r="IH186" s="94">
        <f t="shared" si="111"/>
        <v>0</v>
      </c>
      <c r="II186" s="94">
        <f t="shared" si="111"/>
        <v>0</v>
      </c>
      <c r="IJ186" s="94">
        <f t="shared" si="111"/>
        <v>0</v>
      </c>
      <c r="IK186" s="94">
        <f t="shared" si="111"/>
        <v>0</v>
      </c>
      <c r="IL186" s="94">
        <f t="shared" si="111"/>
        <v>0</v>
      </c>
      <c r="IM186" s="94">
        <f t="shared" si="111"/>
        <v>0</v>
      </c>
      <c r="IN186" s="94">
        <f t="shared" si="111"/>
        <v>0</v>
      </c>
      <c r="IO186" s="94">
        <f t="shared" si="111"/>
        <v>0</v>
      </c>
      <c r="IP186" s="94">
        <f t="shared" si="111"/>
        <v>0</v>
      </c>
      <c r="IQ186" s="94">
        <f t="shared" si="111"/>
        <v>0</v>
      </c>
      <c r="IR186" s="94">
        <f t="shared" si="111"/>
        <v>0</v>
      </c>
      <c r="IS186" s="94">
        <f t="shared" si="111"/>
        <v>0</v>
      </c>
      <c r="IT186" s="94">
        <f t="shared" si="111"/>
        <v>0</v>
      </c>
      <c r="IU186" s="94">
        <f t="shared" si="111"/>
        <v>0</v>
      </c>
      <c r="IV186" s="94">
        <f t="shared" si="111"/>
        <v>0</v>
      </c>
      <c r="IW186" s="94">
        <f t="shared" si="111"/>
        <v>0</v>
      </c>
      <c r="IX186" s="94">
        <f t="shared" si="111"/>
        <v>0</v>
      </c>
      <c r="IY186" s="94">
        <f t="shared" si="111"/>
        <v>0</v>
      </c>
      <c r="IZ186" s="94">
        <f t="shared" ref="IZ186:LK186" si="112">IF(OR($AL19=0,IZ$165&gt;$E19,IZ$165&lt;EOMONTH($D19,0)),0,IF(((($AJ19*((1+$AN19)^(IZ$163-1))/12))-(IZ184/$AM19))*$AM19&lt;0,0,((($AJ19*((1+$AN19)^(IZ$163-1))/12))-(IZ184/$AM19))*$AM19))</f>
        <v>0</v>
      </c>
      <c r="JA186" s="94">
        <f t="shared" si="112"/>
        <v>0</v>
      </c>
      <c r="JB186" s="94">
        <f t="shared" si="112"/>
        <v>0</v>
      </c>
      <c r="JC186" s="94">
        <f t="shared" si="112"/>
        <v>0</v>
      </c>
      <c r="JD186" s="94">
        <f t="shared" si="112"/>
        <v>0</v>
      </c>
      <c r="JE186" s="94">
        <f t="shared" si="112"/>
        <v>0</v>
      </c>
      <c r="JF186" s="94">
        <f t="shared" si="112"/>
        <v>0</v>
      </c>
      <c r="JG186" s="94">
        <f t="shared" si="112"/>
        <v>0</v>
      </c>
      <c r="JH186" s="94">
        <f t="shared" si="112"/>
        <v>0</v>
      </c>
      <c r="JI186" s="94">
        <f t="shared" si="112"/>
        <v>0</v>
      </c>
      <c r="JJ186" s="94">
        <f t="shared" si="112"/>
        <v>0</v>
      </c>
      <c r="JK186" s="94">
        <f t="shared" si="112"/>
        <v>0</v>
      </c>
      <c r="JL186" s="94">
        <f t="shared" si="112"/>
        <v>0</v>
      </c>
      <c r="JM186" s="94">
        <f t="shared" si="112"/>
        <v>0</v>
      </c>
      <c r="JN186" s="94">
        <f t="shared" si="112"/>
        <v>0</v>
      </c>
      <c r="JO186" s="94">
        <f t="shared" si="112"/>
        <v>0</v>
      </c>
      <c r="JP186" s="94">
        <f t="shared" si="112"/>
        <v>0</v>
      </c>
      <c r="JQ186" s="94">
        <f t="shared" si="112"/>
        <v>0</v>
      </c>
      <c r="JR186" s="94">
        <f t="shared" si="112"/>
        <v>0</v>
      </c>
      <c r="JS186" s="94">
        <f t="shared" si="112"/>
        <v>0</v>
      </c>
      <c r="JT186" s="94">
        <f t="shared" si="112"/>
        <v>0</v>
      </c>
      <c r="JU186" s="94">
        <f t="shared" si="112"/>
        <v>0</v>
      </c>
      <c r="JV186" s="94">
        <f t="shared" si="112"/>
        <v>0</v>
      </c>
      <c r="JW186" s="94">
        <f t="shared" si="112"/>
        <v>0</v>
      </c>
      <c r="JX186" s="94">
        <f t="shared" si="112"/>
        <v>0</v>
      </c>
      <c r="JY186" s="94">
        <f t="shared" si="112"/>
        <v>0</v>
      </c>
      <c r="JZ186" s="94">
        <f t="shared" si="112"/>
        <v>0</v>
      </c>
      <c r="KA186" s="94">
        <f t="shared" si="112"/>
        <v>0</v>
      </c>
      <c r="KB186" s="94">
        <f t="shared" si="112"/>
        <v>0</v>
      </c>
      <c r="KC186" s="94">
        <f t="shared" si="112"/>
        <v>0</v>
      </c>
      <c r="KD186" s="94">
        <f t="shared" si="112"/>
        <v>0</v>
      </c>
      <c r="KE186" s="94">
        <f t="shared" si="112"/>
        <v>0</v>
      </c>
      <c r="KF186" s="94">
        <f t="shared" si="112"/>
        <v>0</v>
      </c>
      <c r="KG186" s="94">
        <f t="shared" si="112"/>
        <v>0</v>
      </c>
      <c r="KH186" s="94">
        <f t="shared" si="112"/>
        <v>0</v>
      </c>
      <c r="KI186" s="94">
        <f t="shared" si="112"/>
        <v>0</v>
      </c>
      <c r="KJ186" s="94">
        <f t="shared" si="112"/>
        <v>0</v>
      </c>
      <c r="KK186" s="94">
        <f t="shared" si="112"/>
        <v>0</v>
      </c>
      <c r="KL186" s="94">
        <f t="shared" si="112"/>
        <v>0</v>
      </c>
      <c r="KM186" s="94">
        <f t="shared" si="112"/>
        <v>0</v>
      </c>
      <c r="KN186" s="94">
        <f t="shared" si="112"/>
        <v>0</v>
      </c>
      <c r="KO186" s="94">
        <f t="shared" si="112"/>
        <v>0</v>
      </c>
      <c r="KP186" s="94">
        <f t="shared" si="112"/>
        <v>0</v>
      </c>
      <c r="KQ186" s="94">
        <f t="shared" si="112"/>
        <v>0</v>
      </c>
      <c r="KR186" s="94">
        <f t="shared" si="112"/>
        <v>0</v>
      </c>
      <c r="KS186" s="94">
        <f t="shared" si="112"/>
        <v>0</v>
      </c>
      <c r="KT186" s="94">
        <f t="shared" si="112"/>
        <v>0</v>
      </c>
      <c r="KU186" s="94">
        <f t="shared" si="112"/>
        <v>0</v>
      </c>
      <c r="KV186" s="94">
        <f t="shared" si="112"/>
        <v>0</v>
      </c>
      <c r="KW186" s="94">
        <f t="shared" si="112"/>
        <v>0</v>
      </c>
      <c r="KX186" s="94">
        <f t="shared" si="112"/>
        <v>0</v>
      </c>
      <c r="KY186" s="94">
        <f t="shared" si="112"/>
        <v>0</v>
      </c>
      <c r="KZ186" s="94">
        <f t="shared" si="112"/>
        <v>0</v>
      </c>
      <c r="LA186" s="94">
        <f t="shared" si="112"/>
        <v>0</v>
      </c>
      <c r="LB186" s="94">
        <f t="shared" si="112"/>
        <v>0</v>
      </c>
      <c r="LC186" s="94">
        <f t="shared" si="112"/>
        <v>0</v>
      </c>
      <c r="LD186" s="94">
        <f t="shared" si="112"/>
        <v>0</v>
      </c>
      <c r="LE186" s="94">
        <f t="shared" si="112"/>
        <v>0</v>
      </c>
      <c r="LF186" s="94">
        <f t="shared" si="112"/>
        <v>0</v>
      </c>
      <c r="LG186" s="94">
        <f t="shared" si="112"/>
        <v>0</v>
      </c>
      <c r="LH186" s="94">
        <f t="shared" si="112"/>
        <v>0</v>
      </c>
      <c r="LI186" s="94">
        <f t="shared" si="112"/>
        <v>0</v>
      </c>
      <c r="LJ186" s="94">
        <f t="shared" si="112"/>
        <v>0</v>
      </c>
      <c r="LK186" s="94">
        <f t="shared" si="112"/>
        <v>0</v>
      </c>
      <c r="LL186" s="94">
        <f t="shared" ref="LL186:NK186" si="113">IF(OR($AL19=0,LL$165&gt;$E19,LL$165&lt;EOMONTH($D19,0)),0,IF(((($AJ19*((1+$AN19)^(LL$163-1))/12))-(LL184/$AM19))*$AM19&lt;0,0,((($AJ19*((1+$AN19)^(LL$163-1))/12))-(LL184/$AM19))*$AM19))</f>
        <v>0</v>
      </c>
      <c r="LM186" s="94">
        <f t="shared" si="113"/>
        <v>0</v>
      </c>
      <c r="LN186" s="94">
        <f t="shared" si="113"/>
        <v>0</v>
      </c>
      <c r="LO186" s="94">
        <f t="shared" si="113"/>
        <v>0</v>
      </c>
      <c r="LP186" s="94">
        <f t="shared" si="113"/>
        <v>0</v>
      </c>
      <c r="LQ186" s="94">
        <f t="shared" si="113"/>
        <v>0</v>
      </c>
      <c r="LR186" s="94">
        <f t="shared" si="113"/>
        <v>0</v>
      </c>
      <c r="LS186" s="94">
        <f t="shared" si="113"/>
        <v>0</v>
      </c>
      <c r="LT186" s="94">
        <f t="shared" si="113"/>
        <v>0</v>
      </c>
      <c r="LU186" s="94">
        <f t="shared" si="113"/>
        <v>0</v>
      </c>
      <c r="LV186" s="94">
        <f t="shared" si="113"/>
        <v>0</v>
      </c>
      <c r="LW186" s="94">
        <f t="shared" si="113"/>
        <v>0</v>
      </c>
      <c r="LX186" s="94">
        <f t="shared" si="113"/>
        <v>0</v>
      </c>
      <c r="LY186" s="94">
        <f t="shared" si="113"/>
        <v>0</v>
      </c>
      <c r="LZ186" s="94">
        <f t="shared" si="113"/>
        <v>0</v>
      </c>
      <c r="MA186" s="94">
        <f t="shared" si="113"/>
        <v>0</v>
      </c>
      <c r="MB186" s="94">
        <f t="shared" si="113"/>
        <v>0</v>
      </c>
      <c r="MC186" s="94">
        <f t="shared" si="113"/>
        <v>0</v>
      </c>
      <c r="MD186" s="94">
        <f t="shared" si="113"/>
        <v>0</v>
      </c>
      <c r="ME186" s="94">
        <f t="shared" si="113"/>
        <v>0</v>
      </c>
      <c r="MF186" s="94">
        <f t="shared" si="113"/>
        <v>0</v>
      </c>
      <c r="MG186" s="94">
        <f t="shared" si="113"/>
        <v>0</v>
      </c>
      <c r="MH186" s="94">
        <f t="shared" si="113"/>
        <v>0</v>
      </c>
      <c r="MI186" s="94">
        <f t="shared" si="113"/>
        <v>0</v>
      </c>
      <c r="MJ186" s="94">
        <f t="shared" si="113"/>
        <v>0</v>
      </c>
      <c r="MK186" s="94">
        <f t="shared" si="113"/>
        <v>0</v>
      </c>
      <c r="ML186" s="94">
        <f t="shared" si="113"/>
        <v>0</v>
      </c>
      <c r="MM186" s="94">
        <f t="shared" si="113"/>
        <v>0</v>
      </c>
      <c r="MN186" s="94">
        <f t="shared" si="113"/>
        <v>0</v>
      </c>
      <c r="MO186" s="94">
        <f t="shared" si="113"/>
        <v>0</v>
      </c>
      <c r="MP186" s="94">
        <f t="shared" si="113"/>
        <v>0</v>
      </c>
      <c r="MQ186" s="94">
        <f t="shared" si="113"/>
        <v>0</v>
      </c>
      <c r="MR186" s="94">
        <f t="shared" si="113"/>
        <v>0</v>
      </c>
      <c r="MS186" s="94">
        <f t="shared" si="113"/>
        <v>0</v>
      </c>
      <c r="MT186" s="94">
        <f t="shared" si="113"/>
        <v>0</v>
      </c>
      <c r="MU186" s="94">
        <f t="shared" si="113"/>
        <v>0</v>
      </c>
      <c r="MV186" s="94">
        <f t="shared" si="113"/>
        <v>0</v>
      </c>
      <c r="MW186" s="94">
        <f t="shared" si="113"/>
        <v>0</v>
      </c>
      <c r="MX186" s="94">
        <f t="shared" si="113"/>
        <v>0</v>
      </c>
      <c r="MY186" s="94">
        <f t="shared" si="113"/>
        <v>0</v>
      </c>
      <c r="MZ186" s="94">
        <f t="shared" si="113"/>
        <v>0</v>
      </c>
      <c r="NA186" s="94">
        <f t="shared" si="113"/>
        <v>0</v>
      </c>
      <c r="NB186" s="94">
        <f t="shared" si="113"/>
        <v>0</v>
      </c>
      <c r="NC186" s="94">
        <f t="shared" si="113"/>
        <v>0</v>
      </c>
      <c r="ND186" s="94">
        <f t="shared" si="113"/>
        <v>0</v>
      </c>
      <c r="NE186" s="94">
        <f t="shared" si="113"/>
        <v>0</v>
      </c>
      <c r="NF186" s="94">
        <f t="shared" si="113"/>
        <v>0</v>
      </c>
      <c r="NG186" s="94">
        <f t="shared" si="113"/>
        <v>0</v>
      </c>
      <c r="NH186" s="94">
        <f t="shared" si="113"/>
        <v>0</v>
      </c>
      <c r="NI186" s="94">
        <f t="shared" si="113"/>
        <v>0</v>
      </c>
      <c r="NJ186" s="94">
        <f t="shared" si="113"/>
        <v>0</v>
      </c>
      <c r="NK186" s="97">
        <f t="shared" si="113"/>
        <v>0</v>
      </c>
    </row>
    <row r="187" spans="1:375" x14ac:dyDescent="0.25">
      <c r="A187" s="96">
        <f>SUMIF($D$163:$NK$163,"&lt;="&amp;Summary!$B$3,Leases!D187:NK187)</f>
        <v>0</v>
      </c>
      <c r="B187" s="23" t="s">
        <v>100</v>
      </c>
      <c r="C187" s="45" t="s">
        <v>21</v>
      </c>
      <c r="D187" s="94">
        <f t="shared" ref="D187:BO187" si="114">IF(AND(D$165&gt;=EOMONTH($D19,0),D$165&lt;EOMONTH($D19,$S19)),-D184,0)</f>
        <v>0</v>
      </c>
      <c r="E187" s="94">
        <f t="shared" si="114"/>
        <v>0</v>
      </c>
      <c r="F187" s="94">
        <f t="shared" si="114"/>
        <v>0</v>
      </c>
      <c r="G187" s="94">
        <f t="shared" si="114"/>
        <v>0</v>
      </c>
      <c r="H187" s="94">
        <f t="shared" si="114"/>
        <v>0</v>
      </c>
      <c r="I187" s="94">
        <f t="shared" si="114"/>
        <v>0</v>
      </c>
      <c r="J187" s="94">
        <f t="shared" si="114"/>
        <v>0</v>
      </c>
      <c r="K187" s="94">
        <f t="shared" si="114"/>
        <v>0</v>
      </c>
      <c r="L187" s="94">
        <f t="shared" si="114"/>
        <v>0</v>
      </c>
      <c r="M187" s="94">
        <f t="shared" si="114"/>
        <v>0</v>
      </c>
      <c r="N187" s="94">
        <f t="shared" si="114"/>
        <v>0</v>
      </c>
      <c r="O187" s="94">
        <f t="shared" si="114"/>
        <v>0</v>
      </c>
      <c r="P187" s="94">
        <f t="shared" si="114"/>
        <v>0</v>
      </c>
      <c r="Q187" s="94">
        <f t="shared" si="114"/>
        <v>0</v>
      </c>
      <c r="R187" s="94">
        <f t="shared" si="114"/>
        <v>0</v>
      </c>
      <c r="S187" s="94">
        <f t="shared" si="114"/>
        <v>0</v>
      </c>
      <c r="T187" s="94">
        <f t="shared" si="114"/>
        <v>0</v>
      </c>
      <c r="U187" s="94">
        <f t="shared" si="114"/>
        <v>0</v>
      </c>
      <c r="V187" s="94">
        <f t="shared" si="114"/>
        <v>0</v>
      </c>
      <c r="W187" s="94">
        <f t="shared" si="114"/>
        <v>0</v>
      </c>
      <c r="X187" s="94">
        <f t="shared" si="114"/>
        <v>0</v>
      </c>
      <c r="Y187" s="94">
        <f t="shared" si="114"/>
        <v>0</v>
      </c>
      <c r="Z187" s="94">
        <f t="shared" si="114"/>
        <v>0</v>
      </c>
      <c r="AA187" s="94">
        <f t="shared" si="114"/>
        <v>0</v>
      </c>
      <c r="AB187" s="94">
        <f t="shared" si="114"/>
        <v>0</v>
      </c>
      <c r="AC187" s="94">
        <f t="shared" si="114"/>
        <v>0</v>
      </c>
      <c r="AD187" s="94">
        <f t="shared" si="114"/>
        <v>0</v>
      </c>
      <c r="AE187" s="94">
        <f t="shared" si="114"/>
        <v>0</v>
      </c>
      <c r="AF187" s="94">
        <f t="shared" si="114"/>
        <v>0</v>
      </c>
      <c r="AG187" s="94">
        <f t="shared" si="114"/>
        <v>0</v>
      </c>
      <c r="AH187" s="94">
        <f t="shared" si="114"/>
        <v>0</v>
      </c>
      <c r="AI187" s="94">
        <f t="shared" si="114"/>
        <v>0</v>
      </c>
      <c r="AJ187" s="94">
        <f t="shared" si="114"/>
        <v>0</v>
      </c>
      <c r="AK187" s="94">
        <f t="shared" si="114"/>
        <v>0</v>
      </c>
      <c r="AL187" s="94">
        <f t="shared" si="114"/>
        <v>0</v>
      </c>
      <c r="AM187" s="94">
        <f t="shared" si="114"/>
        <v>0</v>
      </c>
      <c r="AN187" s="94">
        <f t="shared" si="114"/>
        <v>0</v>
      </c>
      <c r="AO187" s="94">
        <f t="shared" si="114"/>
        <v>0</v>
      </c>
      <c r="AP187" s="94">
        <f t="shared" si="114"/>
        <v>0</v>
      </c>
      <c r="AQ187" s="94">
        <f t="shared" si="114"/>
        <v>0</v>
      </c>
      <c r="AR187" s="94">
        <f t="shared" si="114"/>
        <v>0</v>
      </c>
      <c r="AS187" s="94">
        <f t="shared" si="114"/>
        <v>0</v>
      </c>
      <c r="AT187" s="94">
        <f t="shared" si="114"/>
        <v>0</v>
      </c>
      <c r="AU187" s="94">
        <f t="shared" si="114"/>
        <v>0</v>
      </c>
      <c r="AV187" s="94">
        <f t="shared" si="114"/>
        <v>0</v>
      </c>
      <c r="AW187" s="94">
        <f t="shared" si="114"/>
        <v>0</v>
      </c>
      <c r="AX187" s="94">
        <f t="shared" si="114"/>
        <v>0</v>
      </c>
      <c r="AY187" s="94">
        <f t="shared" si="114"/>
        <v>0</v>
      </c>
      <c r="AZ187" s="94">
        <f t="shared" si="114"/>
        <v>0</v>
      </c>
      <c r="BA187" s="94">
        <f t="shared" si="114"/>
        <v>0</v>
      </c>
      <c r="BB187" s="94">
        <f t="shared" si="114"/>
        <v>0</v>
      </c>
      <c r="BC187" s="94">
        <f t="shared" si="114"/>
        <v>0</v>
      </c>
      <c r="BD187" s="94">
        <f t="shared" si="114"/>
        <v>0</v>
      </c>
      <c r="BE187" s="94">
        <f t="shared" si="114"/>
        <v>0</v>
      </c>
      <c r="BF187" s="94">
        <f t="shared" si="114"/>
        <v>0</v>
      </c>
      <c r="BG187" s="94">
        <f t="shared" si="114"/>
        <v>0</v>
      </c>
      <c r="BH187" s="94">
        <f t="shared" si="114"/>
        <v>0</v>
      </c>
      <c r="BI187" s="94">
        <f t="shared" si="114"/>
        <v>0</v>
      </c>
      <c r="BJ187" s="94">
        <f t="shared" si="114"/>
        <v>0</v>
      </c>
      <c r="BK187" s="94">
        <f t="shared" si="114"/>
        <v>0</v>
      </c>
      <c r="BL187" s="94">
        <f t="shared" si="114"/>
        <v>0</v>
      </c>
      <c r="BM187" s="94">
        <f t="shared" si="114"/>
        <v>0</v>
      </c>
      <c r="BN187" s="94">
        <f t="shared" si="114"/>
        <v>0</v>
      </c>
      <c r="BO187" s="94">
        <f t="shared" si="114"/>
        <v>0</v>
      </c>
      <c r="BP187" s="94">
        <f t="shared" ref="BP187:EA187" si="115">IF(AND(BP$165&gt;=EOMONTH($D19,0),BP$165&lt;EOMONTH($D19,$S19)),-BP184,0)</f>
        <v>0</v>
      </c>
      <c r="BQ187" s="94">
        <f t="shared" si="115"/>
        <v>0</v>
      </c>
      <c r="BR187" s="94">
        <f t="shared" si="115"/>
        <v>0</v>
      </c>
      <c r="BS187" s="94">
        <f t="shared" si="115"/>
        <v>0</v>
      </c>
      <c r="BT187" s="94">
        <f t="shared" si="115"/>
        <v>0</v>
      </c>
      <c r="BU187" s="94">
        <f t="shared" si="115"/>
        <v>0</v>
      </c>
      <c r="BV187" s="94">
        <f t="shared" si="115"/>
        <v>0</v>
      </c>
      <c r="BW187" s="94">
        <f t="shared" si="115"/>
        <v>0</v>
      </c>
      <c r="BX187" s="94">
        <f t="shared" si="115"/>
        <v>0</v>
      </c>
      <c r="BY187" s="94">
        <f t="shared" si="115"/>
        <v>0</v>
      </c>
      <c r="BZ187" s="94">
        <f t="shared" si="115"/>
        <v>0</v>
      </c>
      <c r="CA187" s="94">
        <f t="shared" si="115"/>
        <v>0</v>
      </c>
      <c r="CB187" s="94">
        <f t="shared" si="115"/>
        <v>0</v>
      </c>
      <c r="CC187" s="94">
        <f t="shared" si="115"/>
        <v>0</v>
      </c>
      <c r="CD187" s="94">
        <f t="shared" si="115"/>
        <v>0</v>
      </c>
      <c r="CE187" s="94">
        <f t="shared" si="115"/>
        <v>0</v>
      </c>
      <c r="CF187" s="94">
        <f t="shared" si="115"/>
        <v>0</v>
      </c>
      <c r="CG187" s="94">
        <f t="shared" si="115"/>
        <v>0</v>
      </c>
      <c r="CH187" s="94">
        <f t="shared" si="115"/>
        <v>0</v>
      </c>
      <c r="CI187" s="94">
        <f t="shared" si="115"/>
        <v>0</v>
      </c>
      <c r="CJ187" s="94">
        <f t="shared" si="115"/>
        <v>0</v>
      </c>
      <c r="CK187" s="94">
        <f t="shared" si="115"/>
        <v>0</v>
      </c>
      <c r="CL187" s="94">
        <f t="shared" si="115"/>
        <v>0</v>
      </c>
      <c r="CM187" s="94">
        <f t="shared" si="115"/>
        <v>0</v>
      </c>
      <c r="CN187" s="94">
        <f t="shared" si="115"/>
        <v>0</v>
      </c>
      <c r="CO187" s="94">
        <f t="shared" si="115"/>
        <v>0</v>
      </c>
      <c r="CP187" s="94">
        <f t="shared" si="115"/>
        <v>0</v>
      </c>
      <c r="CQ187" s="94">
        <f t="shared" si="115"/>
        <v>0</v>
      </c>
      <c r="CR187" s="94">
        <f t="shared" si="115"/>
        <v>0</v>
      </c>
      <c r="CS187" s="94">
        <f t="shared" si="115"/>
        <v>0</v>
      </c>
      <c r="CT187" s="94">
        <f t="shared" si="115"/>
        <v>0</v>
      </c>
      <c r="CU187" s="94">
        <f t="shared" si="115"/>
        <v>0</v>
      </c>
      <c r="CV187" s="94">
        <f t="shared" si="115"/>
        <v>0</v>
      </c>
      <c r="CW187" s="94">
        <f t="shared" si="115"/>
        <v>0</v>
      </c>
      <c r="CX187" s="94">
        <f t="shared" si="115"/>
        <v>0</v>
      </c>
      <c r="CY187" s="94">
        <f t="shared" si="115"/>
        <v>0</v>
      </c>
      <c r="CZ187" s="94">
        <f t="shared" si="115"/>
        <v>0</v>
      </c>
      <c r="DA187" s="94">
        <f t="shared" si="115"/>
        <v>0</v>
      </c>
      <c r="DB187" s="94">
        <f t="shared" si="115"/>
        <v>0</v>
      </c>
      <c r="DC187" s="94">
        <f t="shared" si="115"/>
        <v>0</v>
      </c>
      <c r="DD187" s="94">
        <f t="shared" si="115"/>
        <v>0</v>
      </c>
      <c r="DE187" s="94">
        <f t="shared" si="115"/>
        <v>0</v>
      </c>
      <c r="DF187" s="94">
        <f t="shared" si="115"/>
        <v>0</v>
      </c>
      <c r="DG187" s="94">
        <f t="shared" si="115"/>
        <v>0</v>
      </c>
      <c r="DH187" s="94">
        <f t="shared" si="115"/>
        <v>0</v>
      </c>
      <c r="DI187" s="94">
        <f t="shared" si="115"/>
        <v>0</v>
      </c>
      <c r="DJ187" s="94">
        <f t="shared" si="115"/>
        <v>0</v>
      </c>
      <c r="DK187" s="94">
        <f t="shared" si="115"/>
        <v>0</v>
      </c>
      <c r="DL187" s="94">
        <f t="shared" si="115"/>
        <v>0</v>
      </c>
      <c r="DM187" s="94">
        <f t="shared" si="115"/>
        <v>0</v>
      </c>
      <c r="DN187" s="94">
        <f t="shared" si="115"/>
        <v>0</v>
      </c>
      <c r="DO187" s="94">
        <f t="shared" si="115"/>
        <v>0</v>
      </c>
      <c r="DP187" s="94">
        <f t="shared" si="115"/>
        <v>0</v>
      </c>
      <c r="DQ187" s="94">
        <f t="shared" si="115"/>
        <v>0</v>
      </c>
      <c r="DR187" s="94">
        <f t="shared" si="115"/>
        <v>0</v>
      </c>
      <c r="DS187" s="94">
        <f t="shared" si="115"/>
        <v>0</v>
      </c>
      <c r="DT187" s="94">
        <f t="shared" si="115"/>
        <v>0</v>
      </c>
      <c r="DU187" s="94">
        <f t="shared" si="115"/>
        <v>0</v>
      </c>
      <c r="DV187" s="94">
        <f t="shared" si="115"/>
        <v>0</v>
      </c>
      <c r="DW187" s="94">
        <f t="shared" si="115"/>
        <v>0</v>
      </c>
      <c r="DX187" s="94">
        <f t="shared" si="115"/>
        <v>0</v>
      </c>
      <c r="DY187" s="94">
        <f t="shared" si="115"/>
        <v>0</v>
      </c>
      <c r="DZ187" s="94">
        <f t="shared" si="115"/>
        <v>0</v>
      </c>
      <c r="EA187" s="94">
        <f t="shared" si="115"/>
        <v>0</v>
      </c>
      <c r="EB187" s="94">
        <f t="shared" ref="EB187:GM187" si="116">IF(AND(EB$165&gt;=EOMONTH($D19,0),EB$165&lt;EOMONTH($D19,$S19)),-EB184,0)</f>
        <v>0</v>
      </c>
      <c r="EC187" s="94">
        <f t="shared" si="116"/>
        <v>0</v>
      </c>
      <c r="ED187" s="94">
        <f t="shared" si="116"/>
        <v>0</v>
      </c>
      <c r="EE187" s="94">
        <f t="shared" si="116"/>
        <v>0</v>
      </c>
      <c r="EF187" s="94">
        <f t="shared" si="116"/>
        <v>0</v>
      </c>
      <c r="EG187" s="94">
        <f t="shared" si="116"/>
        <v>0</v>
      </c>
      <c r="EH187" s="94">
        <f t="shared" si="116"/>
        <v>0</v>
      </c>
      <c r="EI187" s="94">
        <f t="shared" si="116"/>
        <v>0</v>
      </c>
      <c r="EJ187" s="94">
        <f t="shared" si="116"/>
        <v>0</v>
      </c>
      <c r="EK187" s="94">
        <f t="shared" si="116"/>
        <v>0</v>
      </c>
      <c r="EL187" s="94">
        <f t="shared" si="116"/>
        <v>0</v>
      </c>
      <c r="EM187" s="94">
        <f t="shared" si="116"/>
        <v>0</v>
      </c>
      <c r="EN187" s="94">
        <f t="shared" si="116"/>
        <v>0</v>
      </c>
      <c r="EO187" s="94">
        <f t="shared" si="116"/>
        <v>0</v>
      </c>
      <c r="EP187" s="94">
        <f t="shared" si="116"/>
        <v>0</v>
      </c>
      <c r="EQ187" s="94">
        <f t="shared" si="116"/>
        <v>0</v>
      </c>
      <c r="ER187" s="94">
        <f t="shared" si="116"/>
        <v>0</v>
      </c>
      <c r="ES187" s="94">
        <f t="shared" si="116"/>
        <v>0</v>
      </c>
      <c r="ET187" s="94">
        <f t="shared" si="116"/>
        <v>0</v>
      </c>
      <c r="EU187" s="94">
        <f t="shared" si="116"/>
        <v>0</v>
      </c>
      <c r="EV187" s="94">
        <f t="shared" si="116"/>
        <v>0</v>
      </c>
      <c r="EW187" s="94">
        <f t="shared" si="116"/>
        <v>0</v>
      </c>
      <c r="EX187" s="94">
        <f t="shared" si="116"/>
        <v>0</v>
      </c>
      <c r="EY187" s="94">
        <f t="shared" si="116"/>
        <v>0</v>
      </c>
      <c r="EZ187" s="94">
        <f t="shared" si="116"/>
        <v>0</v>
      </c>
      <c r="FA187" s="94">
        <f t="shared" si="116"/>
        <v>0</v>
      </c>
      <c r="FB187" s="94">
        <f t="shared" si="116"/>
        <v>0</v>
      </c>
      <c r="FC187" s="94">
        <f t="shared" si="116"/>
        <v>0</v>
      </c>
      <c r="FD187" s="94">
        <f t="shared" si="116"/>
        <v>0</v>
      </c>
      <c r="FE187" s="94">
        <f t="shared" si="116"/>
        <v>0</v>
      </c>
      <c r="FF187" s="94">
        <f t="shared" si="116"/>
        <v>0</v>
      </c>
      <c r="FG187" s="94">
        <f t="shared" si="116"/>
        <v>0</v>
      </c>
      <c r="FH187" s="94">
        <f t="shared" si="116"/>
        <v>0</v>
      </c>
      <c r="FI187" s="94">
        <f t="shared" si="116"/>
        <v>0</v>
      </c>
      <c r="FJ187" s="94">
        <f t="shared" si="116"/>
        <v>0</v>
      </c>
      <c r="FK187" s="94">
        <f t="shared" si="116"/>
        <v>0</v>
      </c>
      <c r="FL187" s="94">
        <f t="shared" si="116"/>
        <v>0</v>
      </c>
      <c r="FM187" s="94">
        <f t="shared" si="116"/>
        <v>0</v>
      </c>
      <c r="FN187" s="94">
        <f t="shared" si="116"/>
        <v>0</v>
      </c>
      <c r="FO187" s="94">
        <f t="shared" si="116"/>
        <v>0</v>
      </c>
      <c r="FP187" s="94">
        <f t="shared" si="116"/>
        <v>0</v>
      </c>
      <c r="FQ187" s="94">
        <f t="shared" si="116"/>
        <v>0</v>
      </c>
      <c r="FR187" s="94">
        <f t="shared" si="116"/>
        <v>0</v>
      </c>
      <c r="FS187" s="94">
        <f t="shared" si="116"/>
        <v>0</v>
      </c>
      <c r="FT187" s="94">
        <f t="shared" si="116"/>
        <v>0</v>
      </c>
      <c r="FU187" s="94">
        <f t="shared" si="116"/>
        <v>0</v>
      </c>
      <c r="FV187" s="94">
        <f t="shared" si="116"/>
        <v>0</v>
      </c>
      <c r="FW187" s="94">
        <f t="shared" si="116"/>
        <v>0</v>
      </c>
      <c r="FX187" s="94">
        <f t="shared" si="116"/>
        <v>0</v>
      </c>
      <c r="FY187" s="94">
        <f t="shared" si="116"/>
        <v>0</v>
      </c>
      <c r="FZ187" s="94">
        <f t="shared" si="116"/>
        <v>0</v>
      </c>
      <c r="GA187" s="94">
        <f t="shared" si="116"/>
        <v>0</v>
      </c>
      <c r="GB187" s="94">
        <f t="shared" si="116"/>
        <v>0</v>
      </c>
      <c r="GC187" s="94">
        <f t="shared" si="116"/>
        <v>0</v>
      </c>
      <c r="GD187" s="94">
        <f t="shared" si="116"/>
        <v>0</v>
      </c>
      <c r="GE187" s="94">
        <f t="shared" si="116"/>
        <v>0</v>
      </c>
      <c r="GF187" s="94">
        <f t="shared" si="116"/>
        <v>0</v>
      </c>
      <c r="GG187" s="94">
        <f t="shared" si="116"/>
        <v>0</v>
      </c>
      <c r="GH187" s="94">
        <f t="shared" si="116"/>
        <v>0</v>
      </c>
      <c r="GI187" s="94">
        <f t="shared" si="116"/>
        <v>0</v>
      </c>
      <c r="GJ187" s="94">
        <f t="shared" si="116"/>
        <v>0</v>
      </c>
      <c r="GK187" s="94">
        <f t="shared" si="116"/>
        <v>0</v>
      </c>
      <c r="GL187" s="94">
        <f t="shared" si="116"/>
        <v>0</v>
      </c>
      <c r="GM187" s="94">
        <f t="shared" si="116"/>
        <v>0</v>
      </c>
      <c r="GN187" s="94">
        <f t="shared" ref="GN187:IY187" si="117">IF(AND(GN$165&gt;=EOMONTH($D19,0),GN$165&lt;EOMONTH($D19,$S19)),-GN184,0)</f>
        <v>0</v>
      </c>
      <c r="GO187" s="94">
        <f t="shared" si="117"/>
        <v>0</v>
      </c>
      <c r="GP187" s="94">
        <f t="shared" si="117"/>
        <v>0</v>
      </c>
      <c r="GQ187" s="94">
        <f t="shared" si="117"/>
        <v>0</v>
      </c>
      <c r="GR187" s="94">
        <f t="shared" si="117"/>
        <v>0</v>
      </c>
      <c r="GS187" s="94">
        <f t="shared" si="117"/>
        <v>0</v>
      </c>
      <c r="GT187" s="94">
        <f t="shared" si="117"/>
        <v>0</v>
      </c>
      <c r="GU187" s="94">
        <f t="shared" si="117"/>
        <v>0</v>
      </c>
      <c r="GV187" s="94">
        <f t="shared" si="117"/>
        <v>0</v>
      </c>
      <c r="GW187" s="94">
        <f t="shared" si="117"/>
        <v>0</v>
      </c>
      <c r="GX187" s="94">
        <f t="shared" si="117"/>
        <v>0</v>
      </c>
      <c r="GY187" s="94">
        <f t="shared" si="117"/>
        <v>0</v>
      </c>
      <c r="GZ187" s="94">
        <f t="shared" si="117"/>
        <v>0</v>
      </c>
      <c r="HA187" s="94">
        <f t="shared" si="117"/>
        <v>0</v>
      </c>
      <c r="HB187" s="94">
        <f t="shared" si="117"/>
        <v>0</v>
      </c>
      <c r="HC187" s="94">
        <f t="shared" si="117"/>
        <v>0</v>
      </c>
      <c r="HD187" s="94">
        <f t="shared" si="117"/>
        <v>0</v>
      </c>
      <c r="HE187" s="94">
        <f t="shared" si="117"/>
        <v>0</v>
      </c>
      <c r="HF187" s="94">
        <f t="shared" si="117"/>
        <v>0</v>
      </c>
      <c r="HG187" s="94">
        <f t="shared" si="117"/>
        <v>0</v>
      </c>
      <c r="HH187" s="94">
        <f t="shared" si="117"/>
        <v>0</v>
      </c>
      <c r="HI187" s="94">
        <f t="shared" si="117"/>
        <v>0</v>
      </c>
      <c r="HJ187" s="94">
        <f t="shared" si="117"/>
        <v>0</v>
      </c>
      <c r="HK187" s="94">
        <f t="shared" si="117"/>
        <v>0</v>
      </c>
      <c r="HL187" s="94">
        <f t="shared" si="117"/>
        <v>0</v>
      </c>
      <c r="HM187" s="94">
        <f t="shared" si="117"/>
        <v>0</v>
      </c>
      <c r="HN187" s="94">
        <f t="shared" si="117"/>
        <v>0</v>
      </c>
      <c r="HO187" s="94">
        <f t="shared" si="117"/>
        <v>0</v>
      </c>
      <c r="HP187" s="94">
        <f t="shared" si="117"/>
        <v>0</v>
      </c>
      <c r="HQ187" s="94">
        <f t="shared" si="117"/>
        <v>0</v>
      </c>
      <c r="HR187" s="94">
        <f t="shared" si="117"/>
        <v>0</v>
      </c>
      <c r="HS187" s="94">
        <f t="shared" si="117"/>
        <v>0</v>
      </c>
      <c r="HT187" s="94">
        <f t="shared" si="117"/>
        <v>0</v>
      </c>
      <c r="HU187" s="94">
        <f t="shared" si="117"/>
        <v>0</v>
      </c>
      <c r="HV187" s="94">
        <f t="shared" si="117"/>
        <v>0</v>
      </c>
      <c r="HW187" s="94">
        <f t="shared" si="117"/>
        <v>0</v>
      </c>
      <c r="HX187" s="94">
        <f t="shared" si="117"/>
        <v>0</v>
      </c>
      <c r="HY187" s="94">
        <f t="shared" si="117"/>
        <v>0</v>
      </c>
      <c r="HZ187" s="94">
        <f t="shared" si="117"/>
        <v>0</v>
      </c>
      <c r="IA187" s="94">
        <f t="shared" si="117"/>
        <v>0</v>
      </c>
      <c r="IB187" s="94">
        <f t="shared" si="117"/>
        <v>0</v>
      </c>
      <c r="IC187" s="94">
        <f t="shared" si="117"/>
        <v>0</v>
      </c>
      <c r="ID187" s="94">
        <f t="shared" si="117"/>
        <v>0</v>
      </c>
      <c r="IE187" s="94">
        <f t="shared" si="117"/>
        <v>0</v>
      </c>
      <c r="IF187" s="94">
        <f t="shared" si="117"/>
        <v>0</v>
      </c>
      <c r="IG187" s="94">
        <f t="shared" si="117"/>
        <v>0</v>
      </c>
      <c r="IH187" s="94">
        <f t="shared" si="117"/>
        <v>0</v>
      </c>
      <c r="II187" s="94">
        <f t="shared" si="117"/>
        <v>0</v>
      </c>
      <c r="IJ187" s="94">
        <f t="shared" si="117"/>
        <v>0</v>
      </c>
      <c r="IK187" s="94">
        <f t="shared" si="117"/>
        <v>0</v>
      </c>
      <c r="IL187" s="94">
        <f t="shared" si="117"/>
        <v>0</v>
      </c>
      <c r="IM187" s="94">
        <f t="shared" si="117"/>
        <v>0</v>
      </c>
      <c r="IN187" s="94">
        <f t="shared" si="117"/>
        <v>0</v>
      </c>
      <c r="IO187" s="94">
        <f t="shared" si="117"/>
        <v>0</v>
      </c>
      <c r="IP187" s="94">
        <f t="shared" si="117"/>
        <v>0</v>
      </c>
      <c r="IQ187" s="94">
        <f t="shared" si="117"/>
        <v>0</v>
      </c>
      <c r="IR187" s="94">
        <f t="shared" si="117"/>
        <v>0</v>
      </c>
      <c r="IS187" s="94">
        <f t="shared" si="117"/>
        <v>0</v>
      </c>
      <c r="IT187" s="94">
        <f t="shared" si="117"/>
        <v>0</v>
      </c>
      <c r="IU187" s="94">
        <f t="shared" si="117"/>
        <v>0</v>
      </c>
      <c r="IV187" s="94">
        <f t="shared" si="117"/>
        <v>0</v>
      </c>
      <c r="IW187" s="94">
        <f t="shared" si="117"/>
        <v>0</v>
      </c>
      <c r="IX187" s="94">
        <f t="shared" si="117"/>
        <v>0</v>
      </c>
      <c r="IY187" s="94">
        <f t="shared" si="117"/>
        <v>0</v>
      </c>
      <c r="IZ187" s="94">
        <f t="shared" ref="IZ187:LK187" si="118">IF(AND(IZ$165&gt;=EOMONTH($D19,0),IZ$165&lt;EOMONTH($D19,$S19)),-IZ184,0)</f>
        <v>0</v>
      </c>
      <c r="JA187" s="94">
        <f t="shared" si="118"/>
        <v>0</v>
      </c>
      <c r="JB187" s="94">
        <f t="shared" si="118"/>
        <v>0</v>
      </c>
      <c r="JC187" s="94">
        <f t="shared" si="118"/>
        <v>0</v>
      </c>
      <c r="JD187" s="94">
        <f t="shared" si="118"/>
        <v>0</v>
      </c>
      <c r="JE187" s="94">
        <f t="shared" si="118"/>
        <v>0</v>
      </c>
      <c r="JF187" s="94">
        <f t="shared" si="118"/>
        <v>0</v>
      </c>
      <c r="JG187" s="94">
        <f t="shared" si="118"/>
        <v>0</v>
      </c>
      <c r="JH187" s="94">
        <f t="shared" si="118"/>
        <v>0</v>
      </c>
      <c r="JI187" s="94">
        <f t="shared" si="118"/>
        <v>0</v>
      </c>
      <c r="JJ187" s="94">
        <f t="shared" si="118"/>
        <v>0</v>
      </c>
      <c r="JK187" s="94">
        <f t="shared" si="118"/>
        <v>0</v>
      </c>
      <c r="JL187" s="94">
        <f t="shared" si="118"/>
        <v>0</v>
      </c>
      <c r="JM187" s="94">
        <f t="shared" si="118"/>
        <v>0</v>
      </c>
      <c r="JN187" s="94">
        <f t="shared" si="118"/>
        <v>0</v>
      </c>
      <c r="JO187" s="94">
        <f t="shared" si="118"/>
        <v>0</v>
      </c>
      <c r="JP187" s="94">
        <f t="shared" si="118"/>
        <v>0</v>
      </c>
      <c r="JQ187" s="94">
        <f t="shared" si="118"/>
        <v>0</v>
      </c>
      <c r="JR187" s="94">
        <f t="shared" si="118"/>
        <v>0</v>
      </c>
      <c r="JS187" s="94">
        <f t="shared" si="118"/>
        <v>0</v>
      </c>
      <c r="JT187" s="94">
        <f t="shared" si="118"/>
        <v>0</v>
      </c>
      <c r="JU187" s="94">
        <f t="shared" si="118"/>
        <v>0</v>
      </c>
      <c r="JV187" s="94">
        <f t="shared" si="118"/>
        <v>0</v>
      </c>
      <c r="JW187" s="94">
        <f t="shared" si="118"/>
        <v>0</v>
      </c>
      <c r="JX187" s="94">
        <f t="shared" si="118"/>
        <v>0</v>
      </c>
      <c r="JY187" s="94">
        <f t="shared" si="118"/>
        <v>0</v>
      </c>
      <c r="JZ187" s="94">
        <f t="shared" si="118"/>
        <v>0</v>
      </c>
      <c r="KA187" s="94">
        <f t="shared" si="118"/>
        <v>0</v>
      </c>
      <c r="KB187" s="94">
        <f t="shared" si="118"/>
        <v>0</v>
      </c>
      <c r="KC187" s="94">
        <f t="shared" si="118"/>
        <v>0</v>
      </c>
      <c r="KD187" s="94">
        <f t="shared" si="118"/>
        <v>0</v>
      </c>
      <c r="KE187" s="94">
        <f t="shared" si="118"/>
        <v>0</v>
      </c>
      <c r="KF187" s="94">
        <f t="shared" si="118"/>
        <v>0</v>
      </c>
      <c r="KG187" s="94">
        <f t="shared" si="118"/>
        <v>0</v>
      </c>
      <c r="KH187" s="94">
        <f t="shared" si="118"/>
        <v>0</v>
      </c>
      <c r="KI187" s="94">
        <f t="shared" si="118"/>
        <v>0</v>
      </c>
      <c r="KJ187" s="94">
        <f t="shared" si="118"/>
        <v>0</v>
      </c>
      <c r="KK187" s="94">
        <f t="shared" si="118"/>
        <v>0</v>
      </c>
      <c r="KL187" s="94">
        <f t="shared" si="118"/>
        <v>0</v>
      </c>
      <c r="KM187" s="94">
        <f t="shared" si="118"/>
        <v>0</v>
      </c>
      <c r="KN187" s="94">
        <f t="shared" si="118"/>
        <v>0</v>
      </c>
      <c r="KO187" s="94">
        <f t="shared" si="118"/>
        <v>0</v>
      </c>
      <c r="KP187" s="94">
        <f t="shared" si="118"/>
        <v>0</v>
      </c>
      <c r="KQ187" s="94">
        <f t="shared" si="118"/>
        <v>0</v>
      </c>
      <c r="KR187" s="94">
        <f t="shared" si="118"/>
        <v>0</v>
      </c>
      <c r="KS187" s="94">
        <f t="shared" si="118"/>
        <v>0</v>
      </c>
      <c r="KT187" s="94">
        <f t="shared" si="118"/>
        <v>0</v>
      </c>
      <c r="KU187" s="94">
        <f t="shared" si="118"/>
        <v>0</v>
      </c>
      <c r="KV187" s="94">
        <f t="shared" si="118"/>
        <v>0</v>
      </c>
      <c r="KW187" s="94">
        <f t="shared" si="118"/>
        <v>0</v>
      </c>
      <c r="KX187" s="94">
        <f t="shared" si="118"/>
        <v>0</v>
      </c>
      <c r="KY187" s="94">
        <f t="shared" si="118"/>
        <v>0</v>
      </c>
      <c r="KZ187" s="94">
        <f t="shared" si="118"/>
        <v>0</v>
      </c>
      <c r="LA187" s="94">
        <f t="shared" si="118"/>
        <v>0</v>
      </c>
      <c r="LB187" s="94">
        <f t="shared" si="118"/>
        <v>0</v>
      </c>
      <c r="LC187" s="94">
        <f t="shared" si="118"/>
        <v>0</v>
      </c>
      <c r="LD187" s="94">
        <f t="shared" si="118"/>
        <v>0</v>
      </c>
      <c r="LE187" s="94">
        <f t="shared" si="118"/>
        <v>0</v>
      </c>
      <c r="LF187" s="94">
        <f t="shared" si="118"/>
        <v>0</v>
      </c>
      <c r="LG187" s="94">
        <f t="shared" si="118"/>
        <v>0</v>
      </c>
      <c r="LH187" s="94">
        <f t="shared" si="118"/>
        <v>0</v>
      </c>
      <c r="LI187" s="94">
        <f t="shared" si="118"/>
        <v>0</v>
      </c>
      <c r="LJ187" s="94">
        <f t="shared" si="118"/>
        <v>0</v>
      </c>
      <c r="LK187" s="94">
        <f t="shared" si="118"/>
        <v>0</v>
      </c>
      <c r="LL187" s="94">
        <f t="shared" ref="LL187:NK187" si="119">IF(AND(LL$165&gt;=EOMONTH($D19,0),LL$165&lt;EOMONTH($D19,$S19)),-LL184,0)</f>
        <v>0</v>
      </c>
      <c r="LM187" s="94">
        <f t="shared" si="119"/>
        <v>0</v>
      </c>
      <c r="LN187" s="94">
        <f t="shared" si="119"/>
        <v>0</v>
      </c>
      <c r="LO187" s="94">
        <f t="shared" si="119"/>
        <v>0</v>
      </c>
      <c r="LP187" s="94">
        <f t="shared" si="119"/>
        <v>0</v>
      </c>
      <c r="LQ187" s="94">
        <f t="shared" si="119"/>
        <v>0</v>
      </c>
      <c r="LR187" s="94">
        <f t="shared" si="119"/>
        <v>0</v>
      </c>
      <c r="LS187" s="94">
        <f t="shared" si="119"/>
        <v>0</v>
      </c>
      <c r="LT187" s="94">
        <f t="shared" si="119"/>
        <v>0</v>
      </c>
      <c r="LU187" s="94">
        <f t="shared" si="119"/>
        <v>0</v>
      </c>
      <c r="LV187" s="94">
        <f t="shared" si="119"/>
        <v>0</v>
      </c>
      <c r="LW187" s="94">
        <f t="shared" si="119"/>
        <v>0</v>
      </c>
      <c r="LX187" s="94">
        <f t="shared" si="119"/>
        <v>0</v>
      </c>
      <c r="LY187" s="94">
        <f t="shared" si="119"/>
        <v>0</v>
      </c>
      <c r="LZ187" s="94">
        <f t="shared" si="119"/>
        <v>0</v>
      </c>
      <c r="MA187" s="94">
        <f t="shared" si="119"/>
        <v>0</v>
      </c>
      <c r="MB187" s="94">
        <f t="shared" si="119"/>
        <v>0</v>
      </c>
      <c r="MC187" s="94">
        <f t="shared" si="119"/>
        <v>0</v>
      </c>
      <c r="MD187" s="94">
        <f t="shared" si="119"/>
        <v>0</v>
      </c>
      <c r="ME187" s="94">
        <f t="shared" si="119"/>
        <v>0</v>
      </c>
      <c r="MF187" s="94">
        <f t="shared" si="119"/>
        <v>0</v>
      </c>
      <c r="MG187" s="94">
        <f t="shared" si="119"/>
        <v>0</v>
      </c>
      <c r="MH187" s="94">
        <f t="shared" si="119"/>
        <v>0</v>
      </c>
      <c r="MI187" s="94">
        <f t="shared" si="119"/>
        <v>0</v>
      </c>
      <c r="MJ187" s="94">
        <f t="shared" si="119"/>
        <v>0</v>
      </c>
      <c r="MK187" s="94">
        <f t="shared" si="119"/>
        <v>0</v>
      </c>
      <c r="ML187" s="94">
        <f t="shared" si="119"/>
        <v>0</v>
      </c>
      <c r="MM187" s="94">
        <f t="shared" si="119"/>
        <v>0</v>
      </c>
      <c r="MN187" s="94">
        <f t="shared" si="119"/>
        <v>0</v>
      </c>
      <c r="MO187" s="94">
        <f t="shared" si="119"/>
        <v>0</v>
      </c>
      <c r="MP187" s="94">
        <f t="shared" si="119"/>
        <v>0</v>
      </c>
      <c r="MQ187" s="94">
        <f t="shared" si="119"/>
        <v>0</v>
      </c>
      <c r="MR187" s="94">
        <f t="shared" si="119"/>
        <v>0</v>
      </c>
      <c r="MS187" s="94">
        <f t="shared" si="119"/>
        <v>0</v>
      </c>
      <c r="MT187" s="94">
        <f t="shared" si="119"/>
        <v>0</v>
      </c>
      <c r="MU187" s="94">
        <f t="shared" si="119"/>
        <v>0</v>
      </c>
      <c r="MV187" s="94">
        <f t="shared" si="119"/>
        <v>0</v>
      </c>
      <c r="MW187" s="94">
        <f t="shared" si="119"/>
        <v>0</v>
      </c>
      <c r="MX187" s="94">
        <f t="shared" si="119"/>
        <v>0</v>
      </c>
      <c r="MY187" s="94">
        <f t="shared" si="119"/>
        <v>0</v>
      </c>
      <c r="MZ187" s="94">
        <f t="shared" si="119"/>
        <v>0</v>
      </c>
      <c r="NA187" s="94">
        <f t="shared" si="119"/>
        <v>0</v>
      </c>
      <c r="NB187" s="94">
        <f t="shared" si="119"/>
        <v>0</v>
      </c>
      <c r="NC187" s="94">
        <f t="shared" si="119"/>
        <v>0</v>
      </c>
      <c r="ND187" s="94">
        <f t="shared" si="119"/>
        <v>0</v>
      </c>
      <c r="NE187" s="94">
        <f t="shared" si="119"/>
        <v>0</v>
      </c>
      <c r="NF187" s="94">
        <f t="shared" si="119"/>
        <v>0</v>
      </c>
      <c r="NG187" s="94">
        <f t="shared" si="119"/>
        <v>0</v>
      </c>
      <c r="NH187" s="94">
        <f t="shared" si="119"/>
        <v>0</v>
      </c>
      <c r="NI187" s="94">
        <f t="shared" si="119"/>
        <v>0</v>
      </c>
      <c r="NJ187" s="94">
        <f t="shared" si="119"/>
        <v>0</v>
      </c>
      <c r="NK187" s="97">
        <f t="shared" si="119"/>
        <v>0</v>
      </c>
    </row>
    <row r="188" spans="1:375" x14ac:dyDescent="0.25">
      <c r="A188" s="96">
        <f>SUMIF($D$163:$NK$163,"&lt;="&amp;Summary!$B$3,Leases!D188:NK188)</f>
        <v>825832.29915942764</v>
      </c>
      <c r="B188" s="23" t="s">
        <v>98</v>
      </c>
      <c r="C188" s="45" t="s">
        <v>27</v>
      </c>
      <c r="D188" s="94">
        <f t="shared" ref="D188:BO188" si="120">IF(OR(D$165&lt;=EOMONTH($E19,$R19*(1-$O19)),D$165&gt;EOMONTH($E19,$P19*12*(1-$O19)+$Q19*12*$O19+$R19*(1-$O19))),0,FV($W19,ROUNDDOWN(YEARFRAC($D$165,D$165,1),0),,-($U19*(1-$O19)+$V19*$O19)*$B19/12,0))</f>
        <v>0</v>
      </c>
      <c r="E188" s="94">
        <f t="shared" si="120"/>
        <v>0</v>
      </c>
      <c r="F188" s="94">
        <f t="shared" si="120"/>
        <v>0</v>
      </c>
      <c r="G188" s="94">
        <f t="shared" si="120"/>
        <v>0</v>
      </c>
      <c r="H188" s="94">
        <f t="shared" si="120"/>
        <v>0</v>
      </c>
      <c r="I188" s="94">
        <f t="shared" si="120"/>
        <v>0</v>
      </c>
      <c r="J188" s="94">
        <f t="shared" si="120"/>
        <v>0</v>
      </c>
      <c r="K188" s="94">
        <f t="shared" si="120"/>
        <v>0</v>
      </c>
      <c r="L188" s="94">
        <f t="shared" si="120"/>
        <v>0</v>
      </c>
      <c r="M188" s="94">
        <f t="shared" si="120"/>
        <v>0</v>
      </c>
      <c r="N188" s="94">
        <f t="shared" si="120"/>
        <v>0</v>
      </c>
      <c r="O188" s="94">
        <f t="shared" si="120"/>
        <v>0</v>
      </c>
      <c r="P188" s="94">
        <f t="shared" si="120"/>
        <v>0</v>
      </c>
      <c r="Q188" s="94">
        <f t="shared" si="120"/>
        <v>0</v>
      </c>
      <c r="R188" s="94">
        <f t="shared" si="120"/>
        <v>0</v>
      </c>
      <c r="S188" s="94">
        <f t="shared" si="120"/>
        <v>0</v>
      </c>
      <c r="T188" s="94">
        <f t="shared" si="120"/>
        <v>0</v>
      </c>
      <c r="U188" s="94">
        <f t="shared" si="120"/>
        <v>0</v>
      </c>
      <c r="V188" s="94">
        <f t="shared" si="120"/>
        <v>0</v>
      </c>
      <c r="W188" s="94">
        <f t="shared" si="120"/>
        <v>0</v>
      </c>
      <c r="X188" s="94">
        <f t="shared" si="120"/>
        <v>0</v>
      </c>
      <c r="Y188" s="94">
        <f t="shared" si="120"/>
        <v>0</v>
      </c>
      <c r="Z188" s="94">
        <f t="shared" si="120"/>
        <v>0</v>
      </c>
      <c r="AA188" s="94">
        <f t="shared" si="120"/>
        <v>0</v>
      </c>
      <c r="AB188" s="94">
        <f t="shared" si="120"/>
        <v>0</v>
      </c>
      <c r="AC188" s="94">
        <f t="shared" si="120"/>
        <v>0</v>
      </c>
      <c r="AD188" s="94">
        <f t="shared" si="120"/>
        <v>0</v>
      </c>
      <c r="AE188" s="94">
        <f t="shared" si="120"/>
        <v>0</v>
      </c>
      <c r="AF188" s="94">
        <f t="shared" si="120"/>
        <v>0</v>
      </c>
      <c r="AG188" s="94">
        <f t="shared" si="120"/>
        <v>0</v>
      </c>
      <c r="AH188" s="94">
        <f t="shared" si="120"/>
        <v>0</v>
      </c>
      <c r="AI188" s="94">
        <f t="shared" si="120"/>
        <v>0</v>
      </c>
      <c r="AJ188" s="94">
        <f t="shared" si="120"/>
        <v>0</v>
      </c>
      <c r="AK188" s="94">
        <f t="shared" si="120"/>
        <v>0</v>
      </c>
      <c r="AL188" s="94">
        <f t="shared" si="120"/>
        <v>0</v>
      </c>
      <c r="AM188" s="94">
        <f t="shared" si="120"/>
        <v>0</v>
      </c>
      <c r="AN188" s="94">
        <f t="shared" si="120"/>
        <v>0</v>
      </c>
      <c r="AO188" s="94">
        <f t="shared" si="120"/>
        <v>9083.2931874999995</v>
      </c>
      <c r="AP188" s="94">
        <f t="shared" si="120"/>
        <v>9083.2931874999995</v>
      </c>
      <c r="AQ188" s="94">
        <f t="shared" si="120"/>
        <v>9083.2931874999995</v>
      </c>
      <c r="AR188" s="94">
        <f t="shared" si="120"/>
        <v>9083.2931874999995</v>
      </c>
      <c r="AS188" s="94">
        <f t="shared" si="120"/>
        <v>9083.2931874999995</v>
      </c>
      <c r="AT188" s="94">
        <f t="shared" si="120"/>
        <v>9083.2931874999995</v>
      </c>
      <c r="AU188" s="94">
        <f t="shared" si="120"/>
        <v>9083.2931874999995</v>
      </c>
      <c r="AV188" s="94">
        <f t="shared" si="120"/>
        <v>9083.2931874999995</v>
      </c>
      <c r="AW188" s="94">
        <f t="shared" si="120"/>
        <v>9083.2931874999995</v>
      </c>
      <c r="AX188" s="94">
        <f t="shared" si="120"/>
        <v>9083.2931874999995</v>
      </c>
      <c r="AY188" s="94">
        <f t="shared" si="120"/>
        <v>9083.2931874999995</v>
      </c>
      <c r="AZ188" s="94">
        <f t="shared" si="120"/>
        <v>9355.7919831250001</v>
      </c>
      <c r="BA188" s="94">
        <f t="shared" si="120"/>
        <v>9355.7919831250001</v>
      </c>
      <c r="BB188" s="94">
        <f t="shared" si="120"/>
        <v>9355.7919831250001</v>
      </c>
      <c r="BC188" s="94">
        <f t="shared" si="120"/>
        <v>9355.7919831250001</v>
      </c>
      <c r="BD188" s="94">
        <f t="shared" si="120"/>
        <v>9355.7919831250001</v>
      </c>
      <c r="BE188" s="94">
        <f t="shared" si="120"/>
        <v>9355.7919831250001</v>
      </c>
      <c r="BF188" s="94">
        <f t="shared" si="120"/>
        <v>9355.7919831250001</v>
      </c>
      <c r="BG188" s="94">
        <f t="shared" si="120"/>
        <v>9355.7919831250001</v>
      </c>
      <c r="BH188" s="94">
        <f t="shared" si="120"/>
        <v>9355.7919831250001</v>
      </c>
      <c r="BI188" s="94">
        <f t="shared" si="120"/>
        <v>9355.7919831250001</v>
      </c>
      <c r="BJ188" s="94">
        <f t="shared" si="120"/>
        <v>9355.7919831250001</v>
      </c>
      <c r="BK188" s="94">
        <f t="shared" si="120"/>
        <v>9355.7919831250001</v>
      </c>
      <c r="BL188" s="94">
        <f t="shared" si="120"/>
        <v>9636.4657426187496</v>
      </c>
      <c r="BM188" s="94">
        <f t="shared" si="120"/>
        <v>9636.4657426187496</v>
      </c>
      <c r="BN188" s="94">
        <f t="shared" si="120"/>
        <v>9636.4657426187496</v>
      </c>
      <c r="BO188" s="94">
        <f t="shared" si="120"/>
        <v>9636.4657426187496</v>
      </c>
      <c r="BP188" s="94">
        <f t="shared" ref="BP188:EA188" si="121">IF(OR(BP$165&lt;=EOMONTH($E19,$R19*(1-$O19)),BP$165&gt;EOMONTH($E19,$P19*12*(1-$O19)+$Q19*12*$O19+$R19*(1-$O19))),0,FV($W19,ROUNDDOWN(YEARFRAC($D$165,BP$165,1),0),,-($U19*(1-$O19)+$V19*$O19)*$B19/12,0))</f>
        <v>9636.4657426187496</v>
      </c>
      <c r="BQ188" s="94">
        <f t="shared" si="121"/>
        <v>9636.4657426187496</v>
      </c>
      <c r="BR188" s="94">
        <f t="shared" si="121"/>
        <v>9636.4657426187496</v>
      </c>
      <c r="BS188" s="94">
        <f t="shared" si="121"/>
        <v>9636.4657426187496</v>
      </c>
      <c r="BT188" s="94">
        <f t="shared" si="121"/>
        <v>9636.4657426187496</v>
      </c>
      <c r="BU188" s="94">
        <f t="shared" si="121"/>
        <v>9636.4657426187496</v>
      </c>
      <c r="BV188" s="94">
        <f t="shared" si="121"/>
        <v>9636.4657426187496</v>
      </c>
      <c r="BW188" s="94">
        <f t="shared" si="121"/>
        <v>9636.4657426187496</v>
      </c>
      <c r="BX188" s="94">
        <f t="shared" si="121"/>
        <v>9636.4657426187496</v>
      </c>
      <c r="BY188" s="94">
        <f t="shared" si="121"/>
        <v>9925.559714897312</v>
      </c>
      <c r="BZ188" s="94">
        <f t="shared" si="121"/>
        <v>9925.559714897312</v>
      </c>
      <c r="CA188" s="94">
        <f t="shared" si="121"/>
        <v>9925.559714897312</v>
      </c>
      <c r="CB188" s="94">
        <f t="shared" si="121"/>
        <v>9925.559714897312</v>
      </c>
      <c r="CC188" s="94">
        <f t="shared" si="121"/>
        <v>9925.559714897312</v>
      </c>
      <c r="CD188" s="94">
        <f t="shared" si="121"/>
        <v>9925.559714897312</v>
      </c>
      <c r="CE188" s="94">
        <f t="shared" si="121"/>
        <v>9925.559714897312</v>
      </c>
      <c r="CF188" s="94">
        <f t="shared" si="121"/>
        <v>9925.559714897312</v>
      </c>
      <c r="CG188" s="94">
        <f t="shared" si="121"/>
        <v>9925.559714897312</v>
      </c>
      <c r="CH188" s="94">
        <f t="shared" si="121"/>
        <v>9925.559714897312</v>
      </c>
      <c r="CI188" s="94">
        <f t="shared" si="121"/>
        <v>9925.559714897312</v>
      </c>
      <c r="CJ188" s="94">
        <f t="shared" si="121"/>
        <v>10223.326506344232</v>
      </c>
      <c r="CK188" s="94">
        <f t="shared" si="121"/>
        <v>10223.326506344232</v>
      </c>
      <c r="CL188" s="94">
        <f t="shared" si="121"/>
        <v>10223.326506344232</v>
      </c>
      <c r="CM188" s="94">
        <f t="shared" si="121"/>
        <v>10223.326506344232</v>
      </c>
      <c r="CN188" s="94">
        <f t="shared" si="121"/>
        <v>10223.326506344232</v>
      </c>
      <c r="CO188" s="94">
        <f t="shared" si="121"/>
        <v>10223.326506344232</v>
      </c>
      <c r="CP188" s="94">
        <f t="shared" si="121"/>
        <v>10223.326506344232</v>
      </c>
      <c r="CQ188" s="94">
        <f t="shared" si="121"/>
        <v>10223.326506344232</v>
      </c>
      <c r="CR188" s="94">
        <f t="shared" si="121"/>
        <v>10223.326506344232</v>
      </c>
      <c r="CS188" s="94">
        <f t="shared" si="121"/>
        <v>10223.326506344232</v>
      </c>
      <c r="CT188" s="94">
        <f t="shared" si="121"/>
        <v>10223.326506344232</v>
      </c>
      <c r="CU188" s="94">
        <f t="shared" si="121"/>
        <v>10223.326506344232</v>
      </c>
      <c r="CV188" s="94">
        <f t="shared" si="121"/>
        <v>10530.026301534557</v>
      </c>
      <c r="CW188" s="94">
        <f t="shared" si="121"/>
        <v>10530.026301534557</v>
      </c>
      <c r="CX188" s="94">
        <f t="shared" si="121"/>
        <v>10530.026301534557</v>
      </c>
      <c r="CY188" s="94">
        <f t="shared" si="121"/>
        <v>10530.026301534557</v>
      </c>
      <c r="CZ188" s="94">
        <f t="shared" si="121"/>
        <v>10530.026301534557</v>
      </c>
      <c r="DA188" s="94">
        <f t="shared" si="121"/>
        <v>10530.026301534557</v>
      </c>
      <c r="DB188" s="94">
        <f t="shared" si="121"/>
        <v>10530.026301534557</v>
      </c>
      <c r="DC188" s="94">
        <f t="shared" si="121"/>
        <v>10530.026301534557</v>
      </c>
      <c r="DD188" s="94">
        <f t="shared" si="121"/>
        <v>10530.026301534557</v>
      </c>
      <c r="DE188" s="94">
        <f t="shared" si="121"/>
        <v>10530.026301534557</v>
      </c>
      <c r="DF188" s="94">
        <f t="shared" si="121"/>
        <v>10530.026301534557</v>
      </c>
      <c r="DG188" s="94">
        <f t="shared" si="121"/>
        <v>10530.026301534557</v>
      </c>
      <c r="DH188" s="94">
        <f t="shared" si="121"/>
        <v>10845.927090580595</v>
      </c>
      <c r="DI188" s="94">
        <f t="shared" si="121"/>
        <v>10845.927090580595</v>
      </c>
      <c r="DJ188" s="94">
        <f t="shared" si="121"/>
        <v>10845.927090580595</v>
      </c>
      <c r="DK188" s="94">
        <f t="shared" si="121"/>
        <v>10845.927090580595</v>
      </c>
      <c r="DL188" s="94">
        <f t="shared" si="121"/>
        <v>10845.927090580595</v>
      </c>
      <c r="DM188" s="94">
        <f t="shared" si="121"/>
        <v>10845.927090580595</v>
      </c>
      <c r="DN188" s="94">
        <f t="shared" si="121"/>
        <v>10845.927090580595</v>
      </c>
      <c r="DO188" s="94">
        <f t="shared" si="121"/>
        <v>10845.927090580595</v>
      </c>
      <c r="DP188" s="94">
        <f t="shared" si="121"/>
        <v>10845.927090580595</v>
      </c>
      <c r="DQ188" s="94">
        <f t="shared" si="121"/>
        <v>10845.927090580595</v>
      </c>
      <c r="DR188" s="94">
        <f t="shared" si="121"/>
        <v>10845.927090580595</v>
      </c>
      <c r="DS188" s="94">
        <f t="shared" si="121"/>
        <v>10845.927090580595</v>
      </c>
      <c r="DT188" s="94">
        <f t="shared" si="121"/>
        <v>10845.927090580595</v>
      </c>
      <c r="DU188" s="94">
        <f t="shared" si="121"/>
        <v>11171.304903298013</v>
      </c>
      <c r="DV188" s="94">
        <f t="shared" si="121"/>
        <v>11171.304903298013</v>
      </c>
      <c r="DW188" s="94">
        <f t="shared" si="121"/>
        <v>11171.304903298013</v>
      </c>
      <c r="DX188" s="94">
        <f t="shared" si="121"/>
        <v>11171.304903298013</v>
      </c>
      <c r="DY188" s="94">
        <f t="shared" si="121"/>
        <v>11171.304903298013</v>
      </c>
      <c r="DZ188" s="94">
        <f t="shared" si="121"/>
        <v>11171.304903298013</v>
      </c>
      <c r="EA188" s="94">
        <f t="shared" si="121"/>
        <v>11171.304903298013</v>
      </c>
      <c r="EB188" s="94">
        <f t="shared" ref="EB188:GM188" si="122">IF(OR(EB$165&lt;=EOMONTH($E19,$R19*(1-$O19)),EB$165&gt;EOMONTH($E19,$P19*12*(1-$O19)+$Q19*12*$O19+$R19*(1-$O19))),0,FV($W19,ROUNDDOWN(YEARFRAC($D$165,EB$165,1),0),,-($U19*(1-$O19)+$V19*$O19)*$B19/12,0))</f>
        <v>11171.304903298013</v>
      </c>
      <c r="EC188" s="94">
        <f t="shared" si="122"/>
        <v>11171.304903298013</v>
      </c>
      <c r="ED188" s="94">
        <f t="shared" si="122"/>
        <v>0</v>
      </c>
      <c r="EE188" s="94">
        <f t="shared" si="122"/>
        <v>0</v>
      </c>
      <c r="EF188" s="94">
        <f t="shared" si="122"/>
        <v>0</v>
      </c>
      <c r="EG188" s="94">
        <f t="shared" si="122"/>
        <v>0</v>
      </c>
      <c r="EH188" s="94">
        <f t="shared" si="122"/>
        <v>0</v>
      </c>
      <c r="EI188" s="94">
        <f t="shared" si="122"/>
        <v>0</v>
      </c>
      <c r="EJ188" s="94">
        <f t="shared" si="122"/>
        <v>0</v>
      </c>
      <c r="EK188" s="94">
        <f t="shared" si="122"/>
        <v>0</v>
      </c>
      <c r="EL188" s="94">
        <f t="shared" si="122"/>
        <v>0</v>
      </c>
      <c r="EM188" s="94">
        <f t="shared" si="122"/>
        <v>0</v>
      </c>
      <c r="EN188" s="94">
        <f t="shared" si="122"/>
        <v>0</v>
      </c>
      <c r="EO188" s="94">
        <f t="shared" si="122"/>
        <v>0</v>
      </c>
      <c r="EP188" s="94">
        <f t="shared" si="122"/>
        <v>0</v>
      </c>
      <c r="EQ188" s="94">
        <f t="shared" si="122"/>
        <v>0</v>
      </c>
      <c r="ER188" s="94">
        <f t="shared" si="122"/>
        <v>0</v>
      </c>
      <c r="ES188" s="94">
        <f t="shared" si="122"/>
        <v>0</v>
      </c>
      <c r="ET188" s="94">
        <f t="shared" si="122"/>
        <v>0</v>
      </c>
      <c r="EU188" s="94">
        <f t="shared" si="122"/>
        <v>0</v>
      </c>
      <c r="EV188" s="94">
        <f t="shared" si="122"/>
        <v>0</v>
      </c>
      <c r="EW188" s="94">
        <f t="shared" si="122"/>
        <v>0</v>
      </c>
      <c r="EX188" s="94">
        <f t="shared" si="122"/>
        <v>0</v>
      </c>
      <c r="EY188" s="94">
        <f t="shared" si="122"/>
        <v>0</v>
      </c>
      <c r="EZ188" s="94">
        <f t="shared" si="122"/>
        <v>0</v>
      </c>
      <c r="FA188" s="94">
        <f t="shared" si="122"/>
        <v>0</v>
      </c>
      <c r="FB188" s="94">
        <f t="shared" si="122"/>
        <v>0</v>
      </c>
      <c r="FC188" s="94">
        <f t="shared" si="122"/>
        <v>0</v>
      </c>
      <c r="FD188" s="94">
        <f t="shared" si="122"/>
        <v>0</v>
      </c>
      <c r="FE188" s="94">
        <f t="shared" si="122"/>
        <v>0</v>
      </c>
      <c r="FF188" s="94">
        <f t="shared" si="122"/>
        <v>0</v>
      </c>
      <c r="FG188" s="94">
        <f t="shared" si="122"/>
        <v>0</v>
      </c>
      <c r="FH188" s="94">
        <f t="shared" si="122"/>
        <v>0</v>
      </c>
      <c r="FI188" s="94">
        <f t="shared" si="122"/>
        <v>0</v>
      </c>
      <c r="FJ188" s="94">
        <f t="shared" si="122"/>
        <v>0</v>
      </c>
      <c r="FK188" s="94">
        <f t="shared" si="122"/>
        <v>0</v>
      </c>
      <c r="FL188" s="94">
        <f t="shared" si="122"/>
        <v>0</v>
      </c>
      <c r="FM188" s="94">
        <f t="shared" si="122"/>
        <v>0</v>
      </c>
      <c r="FN188" s="94">
        <f t="shared" si="122"/>
        <v>0</v>
      </c>
      <c r="FO188" s="94">
        <f t="shared" si="122"/>
        <v>0</v>
      </c>
      <c r="FP188" s="94">
        <f t="shared" si="122"/>
        <v>0</v>
      </c>
      <c r="FQ188" s="94">
        <f t="shared" si="122"/>
        <v>0</v>
      </c>
      <c r="FR188" s="94">
        <f t="shared" si="122"/>
        <v>0</v>
      </c>
      <c r="FS188" s="94">
        <f t="shared" si="122"/>
        <v>0</v>
      </c>
      <c r="FT188" s="94">
        <f t="shared" si="122"/>
        <v>0</v>
      </c>
      <c r="FU188" s="94">
        <f t="shared" si="122"/>
        <v>0</v>
      </c>
      <c r="FV188" s="94">
        <f t="shared" si="122"/>
        <v>0</v>
      </c>
      <c r="FW188" s="94">
        <f t="shared" si="122"/>
        <v>0</v>
      </c>
      <c r="FX188" s="94">
        <f t="shared" si="122"/>
        <v>0</v>
      </c>
      <c r="FY188" s="94">
        <f t="shared" si="122"/>
        <v>0</v>
      </c>
      <c r="FZ188" s="94">
        <f t="shared" si="122"/>
        <v>0</v>
      </c>
      <c r="GA188" s="94">
        <f t="shared" si="122"/>
        <v>0</v>
      </c>
      <c r="GB188" s="94">
        <f t="shared" si="122"/>
        <v>0</v>
      </c>
      <c r="GC188" s="94">
        <f t="shared" si="122"/>
        <v>0</v>
      </c>
      <c r="GD188" s="94">
        <f t="shared" si="122"/>
        <v>0</v>
      </c>
      <c r="GE188" s="94">
        <f t="shared" si="122"/>
        <v>0</v>
      </c>
      <c r="GF188" s="94">
        <f t="shared" si="122"/>
        <v>0</v>
      </c>
      <c r="GG188" s="94">
        <f t="shared" si="122"/>
        <v>0</v>
      </c>
      <c r="GH188" s="94">
        <f t="shared" si="122"/>
        <v>0</v>
      </c>
      <c r="GI188" s="94">
        <f t="shared" si="122"/>
        <v>0</v>
      </c>
      <c r="GJ188" s="94">
        <f t="shared" si="122"/>
        <v>0</v>
      </c>
      <c r="GK188" s="94">
        <f t="shared" si="122"/>
        <v>0</v>
      </c>
      <c r="GL188" s="94">
        <f t="shared" si="122"/>
        <v>0</v>
      </c>
      <c r="GM188" s="94">
        <f t="shared" si="122"/>
        <v>0</v>
      </c>
      <c r="GN188" s="94">
        <f t="shared" ref="GN188:IY188" si="123">IF(OR(GN$165&lt;=EOMONTH($E19,$R19*(1-$O19)),GN$165&gt;EOMONTH($E19,$P19*12*(1-$O19)+$Q19*12*$O19+$R19*(1-$O19))),0,FV($W19,ROUNDDOWN(YEARFRAC($D$165,GN$165,1),0),,-($U19*(1-$O19)+$V19*$O19)*$B19/12,0))</f>
        <v>0</v>
      </c>
      <c r="GO188" s="94">
        <f t="shared" si="123"/>
        <v>0</v>
      </c>
      <c r="GP188" s="94">
        <f t="shared" si="123"/>
        <v>0</v>
      </c>
      <c r="GQ188" s="94">
        <f t="shared" si="123"/>
        <v>0</v>
      </c>
      <c r="GR188" s="94">
        <f t="shared" si="123"/>
        <v>0</v>
      </c>
      <c r="GS188" s="94">
        <f t="shared" si="123"/>
        <v>0</v>
      </c>
      <c r="GT188" s="94">
        <f t="shared" si="123"/>
        <v>0</v>
      </c>
      <c r="GU188" s="94">
        <f t="shared" si="123"/>
        <v>0</v>
      </c>
      <c r="GV188" s="94">
        <f t="shared" si="123"/>
        <v>0</v>
      </c>
      <c r="GW188" s="94">
        <f t="shared" si="123"/>
        <v>0</v>
      </c>
      <c r="GX188" s="94">
        <f t="shared" si="123"/>
        <v>0</v>
      </c>
      <c r="GY188" s="94">
        <f t="shared" si="123"/>
        <v>0</v>
      </c>
      <c r="GZ188" s="94">
        <f t="shared" si="123"/>
        <v>0</v>
      </c>
      <c r="HA188" s="94">
        <f t="shared" si="123"/>
        <v>0</v>
      </c>
      <c r="HB188" s="94">
        <f t="shared" si="123"/>
        <v>0</v>
      </c>
      <c r="HC188" s="94">
        <f t="shared" si="123"/>
        <v>0</v>
      </c>
      <c r="HD188" s="94">
        <f t="shared" si="123"/>
        <v>0</v>
      </c>
      <c r="HE188" s="94">
        <f t="shared" si="123"/>
        <v>0</v>
      </c>
      <c r="HF188" s="94">
        <f t="shared" si="123"/>
        <v>0</v>
      </c>
      <c r="HG188" s="94">
        <f t="shared" si="123"/>
        <v>0</v>
      </c>
      <c r="HH188" s="94">
        <f t="shared" si="123"/>
        <v>0</v>
      </c>
      <c r="HI188" s="94">
        <f t="shared" si="123"/>
        <v>0</v>
      </c>
      <c r="HJ188" s="94">
        <f t="shared" si="123"/>
        <v>0</v>
      </c>
      <c r="HK188" s="94">
        <f t="shared" si="123"/>
        <v>0</v>
      </c>
      <c r="HL188" s="94">
        <f t="shared" si="123"/>
        <v>0</v>
      </c>
      <c r="HM188" s="94">
        <f t="shared" si="123"/>
        <v>0</v>
      </c>
      <c r="HN188" s="94">
        <f t="shared" si="123"/>
        <v>0</v>
      </c>
      <c r="HO188" s="94">
        <f t="shared" si="123"/>
        <v>0</v>
      </c>
      <c r="HP188" s="94">
        <f t="shared" si="123"/>
        <v>0</v>
      </c>
      <c r="HQ188" s="94">
        <f t="shared" si="123"/>
        <v>0</v>
      </c>
      <c r="HR188" s="94">
        <f t="shared" si="123"/>
        <v>0</v>
      </c>
      <c r="HS188" s="94">
        <f t="shared" si="123"/>
        <v>0</v>
      </c>
      <c r="HT188" s="94">
        <f t="shared" si="123"/>
        <v>0</v>
      </c>
      <c r="HU188" s="94">
        <f t="shared" si="123"/>
        <v>0</v>
      </c>
      <c r="HV188" s="94">
        <f t="shared" si="123"/>
        <v>0</v>
      </c>
      <c r="HW188" s="94">
        <f t="shared" si="123"/>
        <v>0</v>
      </c>
      <c r="HX188" s="94">
        <f t="shared" si="123"/>
        <v>0</v>
      </c>
      <c r="HY188" s="94">
        <f t="shared" si="123"/>
        <v>0</v>
      </c>
      <c r="HZ188" s="94">
        <f t="shared" si="123"/>
        <v>0</v>
      </c>
      <c r="IA188" s="94">
        <f t="shared" si="123"/>
        <v>0</v>
      </c>
      <c r="IB188" s="94">
        <f t="shared" si="123"/>
        <v>0</v>
      </c>
      <c r="IC188" s="94">
        <f t="shared" si="123"/>
        <v>0</v>
      </c>
      <c r="ID188" s="94">
        <f t="shared" si="123"/>
        <v>0</v>
      </c>
      <c r="IE188" s="94">
        <f t="shared" si="123"/>
        <v>0</v>
      </c>
      <c r="IF188" s="94">
        <f t="shared" si="123"/>
        <v>0</v>
      </c>
      <c r="IG188" s="94">
        <f t="shared" si="123"/>
        <v>0</v>
      </c>
      <c r="IH188" s="94">
        <f t="shared" si="123"/>
        <v>0</v>
      </c>
      <c r="II188" s="94">
        <f t="shared" si="123"/>
        <v>0</v>
      </c>
      <c r="IJ188" s="94">
        <f t="shared" si="123"/>
        <v>0</v>
      </c>
      <c r="IK188" s="94">
        <f t="shared" si="123"/>
        <v>0</v>
      </c>
      <c r="IL188" s="94">
        <f t="shared" si="123"/>
        <v>0</v>
      </c>
      <c r="IM188" s="94">
        <f t="shared" si="123"/>
        <v>0</v>
      </c>
      <c r="IN188" s="94">
        <f t="shared" si="123"/>
        <v>0</v>
      </c>
      <c r="IO188" s="94">
        <f t="shared" si="123"/>
        <v>0</v>
      </c>
      <c r="IP188" s="94">
        <f t="shared" si="123"/>
        <v>0</v>
      </c>
      <c r="IQ188" s="94">
        <f t="shared" si="123"/>
        <v>0</v>
      </c>
      <c r="IR188" s="94">
        <f t="shared" si="123"/>
        <v>0</v>
      </c>
      <c r="IS188" s="94">
        <f t="shared" si="123"/>
        <v>0</v>
      </c>
      <c r="IT188" s="94">
        <f t="shared" si="123"/>
        <v>0</v>
      </c>
      <c r="IU188" s="94">
        <f t="shared" si="123"/>
        <v>0</v>
      </c>
      <c r="IV188" s="94">
        <f t="shared" si="123"/>
        <v>0</v>
      </c>
      <c r="IW188" s="94">
        <f t="shared" si="123"/>
        <v>0</v>
      </c>
      <c r="IX188" s="94">
        <f t="shared" si="123"/>
        <v>0</v>
      </c>
      <c r="IY188" s="94">
        <f t="shared" si="123"/>
        <v>0</v>
      </c>
      <c r="IZ188" s="94">
        <f t="shared" ref="IZ188:LK188" si="124">IF(OR(IZ$165&lt;=EOMONTH($E19,$R19*(1-$O19)),IZ$165&gt;EOMONTH($E19,$P19*12*(1-$O19)+$Q19*12*$O19+$R19*(1-$O19))),0,FV($W19,ROUNDDOWN(YEARFRAC($D$165,IZ$165,1),0),,-($U19*(1-$O19)+$V19*$O19)*$B19/12,0))</f>
        <v>0</v>
      </c>
      <c r="JA188" s="94">
        <f t="shared" si="124"/>
        <v>0</v>
      </c>
      <c r="JB188" s="94">
        <f t="shared" si="124"/>
        <v>0</v>
      </c>
      <c r="JC188" s="94">
        <f t="shared" si="124"/>
        <v>0</v>
      </c>
      <c r="JD188" s="94">
        <f t="shared" si="124"/>
        <v>0</v>
      </c>
      <c r="JE188" s="94">
        <f t="shared" si="124"/>
        <v>0</v>
      </c>
      <c r="JF188" s="94">
        <f t="shared" si="124"/>
        <v>0</v>
      </c>
      <c r="JG188" s="94">
        <f t="shared" si="124"/>
        <v>0</v>
      </c>
      <c r="JH188" s="94">
        <f t="shared" si="124"/>
        <v>0</v>
      </c>
      <c r="JI188" s="94">
        <f t="shared" si="124"/>
        <v>0</v>
      </c>
      <c r="JJ188" s="94">
        <f t="shared" si="124"/>
        <v>0</v>
      </c>
      <c r="JK188" s="94">
        <f t="shared" si="124"/>
        <v>0</v>
      </c>
      <c r="JL188" s="94">
        <f t="shared" si="124"/>
        <v>0</v>
      </c>
      <c r="JM188" s="94">
        <f t="shared" si="124"/>
        <v>0</v>
      </c>
      <c r="JN188" s="94">
        <f t="shared" si="124"/>
        <v>0</v>
      </c>
      <c r="JO188" s="94">
        <f t="shared" si="124"/>
        <v>0</v>
      </c>
      <c r="JP188" s="94">
        <f t="shared" si="124"/>
        <v>0</v>
      </c>
      <c r="JQ188" s="94">
        <f t="shared" si="124"/>
        <v>0</v>
      </c>
      <c r="JR188" s="94">
        <f t="shared" si="124"/>
        <v>0</v>
      </c>
      <c r="JS188" s="94">
        <f t="shared" si="124"/>
        <v>0</v>
      </c>
      <c r="JT188" s="94">
        <f t="shared" si="124"/>
        <v>0</v>
      </c>
      <c r="JU188" s="94">
        <f t="shared" si="124"/>
        <v>0</v>
      </c>
      <c r="JV188" s="94">
        <f t="shared" si="124"/>
        <v>0</v>
      </c>
      <c r="JW188" s="94">
        <f t="shared" si="124"/>
        <v>0</v>
      </c>
      <c r="JX188" s="94">
        <f t="shared" si="124"/>
        <v>0</v>
      </c>
      <c r="JY188" s="94">
        <f t="shared" si="124"/>
        <v>0</v>
      </c>
      <c r="JZ188" s="94">
        <f t="shared" si="124"/>
        <v>0</v>
      </c>
      <c r="KA188" s="94">
        <f t="shared" si="124"/>
        <v>0</v>
      </c>
      <c r="KB188" s="94">
        <f t="shared" si="124"/>
        <v>0</v>
      </c>
      <c r="KC188" s="94">
        <f t="shared" si="124"/>
        <v>0</v>
      </c>
      <c r="KD188" s="94">
        <f t="shared" si="124"/>
        <v>0</v>
      </c>
      <c r="KE188" s="94">
        <f t="shared" si="124"/>
        <v>0</v>
      </c>
      <c r="KF188" s="94">
        <f t="shared" si="124"/>
        <v>0</v>
      </c>
      <c r="KG188" s="94">
        <f t="shared" si="124"/>
        <v>0</v>
      </c>
      <c r="KH188" s="94">
        <f t="shared" si="124"/>
        <v>0</v>
      </c>
      <c r="KI188" s="94">
        <f t="shared" si="124"/>
        <v>0</v>
      </c>
      <c r="KJ188" s="94">
        <f t="shared" si="124"/>
        <v>0</v>
      </c>
      <c r="KK188" s="94">
        <f t="shared" si="124"/>
        <v>0</v>
      </c>
      <c r="KL188" s="94">
        <f t="shared" si="124"/>
        <v>0</v>
      </c>
      <c r="KM188" s="94">
        <f t="shared" si="124"/>
        <v>0</v>
      </c>
      <c r="KN188" s="94">
        <f t="shared" si="124"/>
        <v>0</v>
      </c>
      <c r="KO188" s="94">
        <f t="shared" si="124"/>
        <v>0</v>
      </c>
      <c r="KP188" s="94">
        <f t="shared" si="124"/>
        <v>0</v>
      </c>
      <c r="KQ188" s="94">
        <f t="shared" si="124"/>
        <v>0</v>
      </c>
      <c r="KR188" s="94">
        <f t="shared" si="124"/>
        <v>0</v>
      </c>
      <c r="KS188" s="94">
        <f t="shared" si="124"/>
        <v>0</v>
      </c>
      <c r="KT188" s="94">
        <f t="shared" si="124"/>
        <v>0</v>
      </c>
      <c r="KU188" s="94">
        <f t="shared" si="124"/>
        <v>0</v>
      </c>
      <c r="KV188" s="94">
        <f t="shared" si="124"/>
        <v>0</v>
      </c>
      <c r="KW188" s="94">
        <f t="shared" si="124"/>
        <v>0</v>
      </c>
      <c r="KX188" s="94">
        <f t="shared" si="124"/>
        <v>0</v>
      </c>
      <c r="KY188" s="94">
        <f t="shared" si="124"/>
        <v>0</v>
      </c>
      <c r="KZ188" s="94">
        <f t="shared" si="124"/>
        <v>0</v>
      </c>
      <c r="LA188" s="94">
        <f t="shared" si="124"/>
        <v>0</v>
      </c>
      <c r="LB188" s="94">
        <f t="shared" si="124"/>
        <v>0</v>
      </c>
      <c r="LC188" s="94">
        <f t="shared" si="124"/>
        <v>0</v>
      </c>
      <c r="LD188" s="94">
        <f t="shared" si="124"/>
        <v>0</v>
      </c>
      <c r="LE188" s="94">
        <f t="shared" si="124"/>
        <v>0</v>
      </c>
      <c r="LF188" s="94">
        <f t="shared" si="124"/>
        <v>0</v>
      </c>
      <c r="LG188" s="94">
        <f t="shared" si="124"/>
        <v>0</v>
      </c>
      <c r="LH188" s="94">
        <f t="shared" si="124"/>
        <v>0</v>
      </c>
      <c r="LI188" s="94">
        <f t="shared" si="124"/>
        <v>0</v>
      </c>
      <c r="LJ188" s="94">
        <f t="shared" si="124"/>
        <v>0</v>
      </c>
      <c r="LK188" s="94">
        <f t="shared" si="124"/>
        <v>0</v>
      </c>
      <c r="LL188" s="94">
        <f t="shared" ref="LL188:NK188" si="125">IF(OR(LL$165&lt;=EOMONTH($E19,$R19*(1-$O19)),LL$165&gt;EOMONTH($E19,$P19*12*(1-$O19)+$Q19*12*$O19+$R19*(1-$O19))),0,FV($W19,ROUNDDOWN(YEARFRAC($D$165,LL$165,1),0),,-($U19*(1-$O19)+$V19*$O19)*$B19/12,0))</f>
        <v>0</v>
      </c>
      <c r="LM188" s="94">
        <f t="shared" si="125"/>
        <v>0</v>
      </c>
      <c r="LN188" s="94">
        <f t="shared" si="125"/>
        <v>0</v>
      </c>
      <c r="LO188" s="94">
        <f t="shared" si="125"/>
        <v>0</v>
      </c>
      <c r="LP188" s="94">
        <f t="shared" si="125"/>
        <v>0</v>
      </c>
      <c r="LQ188" s="94">
        <f t="shared" si="125"/>
        <v>0</v>
      </c>
      <c r="LR188" s="94">
        <f t="shared" si="125"/>
        <v>0</v>
      </c>
      <c r="LS188" s="94">
        <f t="shared" si="125"/>
        <v>0</v>
      </c>
      <c r="LT188" s="94">
        <f t="shared" si="125"/>
        <v>0</v>
      </c>
      <c r="LU188" s="94">
        <f t="shared" si="125"/>
        <v>0</v>
      </c>
      <c r="LV188" s="94">
        <f t="shared" si="125"/>
        <v>0</v>
      </c>
      <c r="LW188" s="94">
        <f t="shared" si="125"/>
        <v>0</v>
      </c>
      <c r="LX188" s="94">
        <f t="shared" si="125"/>
        <v>0</v>
      </c>
      <c r="LY188" s="94">
        <f t="shared" si="125"/>
        <v>0</v>
      </c>
      <c r="LZ188" s="94">
        <f t="shared" si="125"/>
        <v>0</v>
      </c>
      <c r="MA188" s="94">
        <f t="shared" si="125"/>
        <v>0</v>
      </c>
      <c r="MB188" s="94">
        <f t="shared" si="125"/>
        <v>0</v>
      </c>
      <c r="MC188" s="94">
        <f t="shared" si="125"/>
        <v>0</v>
      </c>
      <c r="MD188" s="94">
        <f t="shared" si="125"/>
        <v>0</v>
      </c>
      <c r="ME188" s="94">
        <f t="shared" si="125"/>
        <v>0</v>
      </c>
      <c r="MF188" s="94">
        <f t="shared" si="125"/>
        <v>0</v>
      </c>
      <c r="MG188" s="94">
        <f t="shared" si="125"/>
        <v>0</v>
      </c>
      <c r="MH188" s="94">
        <f t="shared" si="125"/>
        <v>0</v>
      </c>
      <c r="MI188" s="94">
        <f t="shared" si="125"/>
        <v>0</v>
      </c>
      <c r="MJ188" s="94">
        <f t="shared" si="125"/>
        <v>0</v>
      </c>
      <c r="MK188" s="94">
        <f t="shared" si="125"/>
        <v>0</v>
      </c>
      <c r="ML188" s="94">
        <f t="shared" si="125"/>
        <v>0</v>
      </c>
      <c r="MM188" s="94">
        <f t="shared" si="125"/>
        <v>0</v>
      </c>
      <c r="MN188" s="94">
        <f t="shared" si="125"/>
        <v>0</v>
      </c>
      <c r="MO188" s="94">
        <f t="shared" si="125"/>
        <v>0</v>
      </c>
      <c r="MP188" s="94">
        <f t="shared" si="125"/>
        <v>0</v>
      </c>
      <c r="MQ188" s="94">
        <f t="shared" si="125"/>
        <v>0</v>
      </c>
      <c r="MR188" s="94">
        <f t="shared" si="125"/>
        <v>0</v>
      </c>
      <c r="MS188" s="94">
        <f t="shared" si="125"/>
        <v>0</v>
      </c>
      <c r="MT188" s="94">
        <f t="shared" si="125"/>
        <v>0</v>
      </c>
      <c r="MU188" s="94">
        <f t="shared" si="125"/>
        <v>0</v>
      </c>
      <c r="MV188" s="94">
        <f t="shared" si="125"/>
        <v>0</v>
      </c>
      <c r="MW188" s="94">
        <f t="shared" si="125"/>
        <v>0</v>
      </c>
      <c r="MX188" s="94">
        <f t="shared" si="125"/>
        <v>0</v>
      </c>
      <c r="MY188" s="94">
        <f t="shared" si="125"/>
        <v>0</v>
      </c>
      <c r="MZ188" s="94">
        <f t="shared" si="125"/>
        <v>0</v>
      </c>
      <c r="NA188" s="94">
        <f t="shared" si="125"/>
        <v>0</v>
      </c>
      <c r="NB188" s="94">
        <f t="shared" si="125"/>
        <v>0</v>
      </c>
      <c r="NC188" s="94">
        <f t="shared" si="125"/>
        <v>0</v>
      </c>
      <c r="ND188" s="94">
        <f t="shared" si="125"/>
        <v>0</v>
      </c>
      <c r="NE188" s="94">
        <f t="shared" si="125"/>
        <v>0</v>
      </c>
      <c r="NF188" s="94">
        <f t="shared" si="125"/>
        <v>0</v>
      </c>
      <c r="NG188" s="94">
        <f t="shared" si="125"/>
        <v>0</v>
      </c>
      <c r="NH188" s="94">
        <f t="shared" si="125"/>
        <v>0</v>
      </c>
      <c r="NI188" s="94">
        <f t="shared" si="125"/>
        <v>0</v>
      </c>
      <c r="NJ188" s="94">
        <f t="shared" si="125"/>
        <v>0</v>
      </c>
      <c r="NK188" s="97">
        <f t="shared" si="125"/>
        <v>0</v>
      </c>
    </row>
    <row r="189" spans="1:375" x14ac:dyDescent="0.25">
      <c r="A189" s="96">
        <f>SUMIF($D$163:$NK$163,"&lt;="&amp;Summary!$B$3,Leases!D189:NK189)</f>
        <v>-45416.465937499997</v>
      </c>
      <c r="B189" s="23" t="s">
        <v>100</v>
      </c>
      <c r="C189" s="45" t="s">
        <v>28</v>
      </c>
      <c r="D189" s="94">
        <f t="shared" ref="D189" si="126">IF(AND(D$165&gt;EOMONTH($E19,$R19*(1-$O19)),D$165&lt;=EOMONTH($E19,$R19*(1-$O19)+$S19*(1-$O19)+$T19*$O19)),-D188,0)</f>
        <v>0</v>
      </c>
      <c r="E189" s="94">
        <f t="shared" ref="E189" si="127">IF(AND(E$165&gt;EOMONTH($E19,$R19*(1-$O19)),E$165&lt;=EOMONTH($E19,$R19*(1-$O19)+$S19*(1-$O19)+$T19*$O19)),-E188,0)</f>
        <v>0</v>
      </c>
      <c r="F189" s="94">
        <f t="shared" ref="F189" si="128">IF(AND(F$165&gt;EOMONTH($E19,$R19*(1-$O19)),F$165&lt;=EOMONTH($E19,$R19*(1-$O19)+$S19*(1-$O19)+$T19*$O19)),-F188,0)</f>
        <v>0</v>
      </c>
      <c r="G189" s="94">
        <f t="shared" ref="G189" si="129">IF(AND(G$165&gt;EOMONTH($E19,$R19*(1-$O19)),G$165&lt;=EOMONTH($E19,$R19*(1-$O19)+$S19*(1-$O19)+$T19*$O19)),-G188,0)</f>
        <v>0</v>
      </c>
      <c r="H189" s="94">
        <f t="shared" ref="H189" si="130">IF(AND(H$165&gt;EOMONTH($E19,$R19*(1-$O19)),H$165&lt;=EOMONTH($E19,$R19*(1-$O19)+$S19*(1-$O19)+$T19*$O19)),-H188,0)</f>
        <v>0</v>
      </c>
      <c r="I189" s="94">
        <f t="shared" ref="I189" si="131">IF(AND(I$165&gt;EOMONTH($E19,$R19*(1-$O19)),I$165&lt;=EOMONTH($E19,$R19*(1-$O19)+$S19*(1-$O19)+$T19*$O19)),-I188,0)</f>
        <v>0</v>
      </c>
      <c r="J189" s="94">
        <f t="shared" ref="J189" si="132">IF(AND(J$165&gt;EOMONTH($E19,$R19*(1-$O19)),J$165&lt;=EOMONTH($E19,$R19*(1-$O19)+$S19*(1-$O19)+$T19*$O19)),-J188,0)</f>
        <v>0</v>
      </c>
      <c r="K189" s="94">
        <f t="shared" ref="K189" si="133">IF(AND(K$165&gt;EOMONTH($E19,$R19*(1-$O19)),K$165&lt;=EOMONTH($E19,$R19*(1-$O19)+$S19*(1-$O19)+$T19*$O19)),-K188,0)</f>
        <v>0</v>
      </c>
      <c r="L189" s="94">
        <f t="shared" ref="L189" si="134">IF(AND(L$165&gt;EOMONTH($E19,$R19*(1-$O19)),L$165&lt;=EOMONTH($E19,$R19*(1-$O19)+$S19*(1-$O19)+$T19*$O19)),-L188,0)</f>
        <v>0</v>
      </c>
      <c r="M189" s="94">
        <f t="shared" ref="M189" si="135">IF(AND(M$165&gt;EOMONTH($E19,$R19*(1-$O19)),M$165&lt;=EOMONTH($E19,$R19*(1-$O19)+$S19*(1-$O19)+$T19*$O19)),-M188,0)</f>
        <v>0</v>
      </c>
      <c r="N189" s="94">
        <f t="shared" ref="N189" si="136">IF(AND(N$165&gt;EOMONTH($E19,$R19*(1-$O19)),N$165&lt;=EOMONTH($E19,$R19*(1-$O19)+$S19*(1-$O19)+$T19*$O19)),-N188,0)</f>
        <v>0</v>
      </c>
      <c r="O189" s="94">
        <f t="shared" ref="O189" si="137">IF(AND(O$165&gt;EOMONTH($E19,$R19*(1-$O19)),O$165&lt;=EOMONTH($E19,$R19*(1-$O19)+$S19*(1-$O19)+$T19*$O19)),-O188,0)</f>
        <v>0</v>
      </c>
      <c r="P189" s="94">
        <f t="shared" ref="P189" si="138">IF(AND(P$165&gt;EOMONTH($E19,$R19*(1-$O19)),P$165&lt;=EOMONTH($E19,$R19*(1-$O19)+$S19*(1-$O19)+$T19*$O19)),-P188,0)</f>
        <v>0</v>
      </c>
      <c r="Q189" s="94">
        <f t="shared" ref="Q189" si="139">IF(AND(Q$165&gt;EOMONTH($E19,$R19*(1-$O19)),Q$165&lt;=EOMONTH($E19,$R19*(1-$O19)+$S19*(1-$O19)+$T19*$O19)),-Q188,0)</f>
        <v>0</v>
      </c>
      <c r="R189" s="94">
        <f t="shared" ref="R189" si="140">IF(AND(R$165&gt;EOMONTH($E19,$R19*(1-$O19)),R$165&lt;=EOMONTH($E19,$R19*(1-$O19)+$S19*(1-$O19)+$T19*$O19)),-R188,0)</f>
        <v>0</v>
      </c>
      <c r="S189" s="94">
        <f t="shared" ref="S189" si="141">IF(AND(S$165&gt;EOMONTH($E19,$R19*(1-$O19)),S$165&lt;=EOMONTH($E19,$R19*(1-$O19)+$S19*(1-$O19)+$T19*$O19)),-S188,0)</f>
        <v>0</v>
      </c>
      <c r="T189" s="94">
        <f t="shared" ref="T189" si="142">IF(AND(T$165&gt;EOMONTH($E19,$R19*(1-$O19)),T$165&lt;=EOMONTH($E19,$R19*(1-$O19)+$S19*(1-$O19)+$T19*$O19)),-T188,0)</f>
        <v>0</v>
      </c>
      <c r="U189" s="94">
        <f t="shared" ref="U189" si="143">IF(AND(U$165&gt;EOMONTH($E19,$R19*(1-$O19)),U$165&lt;=EOMONTH($E19,$R19*(1-$O19)+$S19*(1-$O19)+$T19*$O19)),-U188,0)</f>
        <v>0</v>
      </c>
      <c r="V189" s="94">
        <f t="shared" ref="V189" si="144">IF(AND(V$165&gt;EOMONTH($E19,$R19*(1-$O19)),V$165&lt;=EOMONTH($E19,$R19*(1-$O19)+$S19*(1-$O19)+$T19*$O19)),-V188,0)</f>
        <v>0</v>
      </c>
      <c r="W189" s="94">
        <f t="shared" ref="W189" si="145">IF(AND(W$165&gt;EOMONTH($E19,$R19*(1-$O19)),W$165&lt;=EOMONTH($E19,$R19*(1-$O19)+$S19*(1-$O19)+$T19*$O19)),-W188,0)</f>
        <v>0</v>
      </c>
      <c r="X189" s="94">
        <f t="shared" ref="X189" si="146">IF(AND(X$165&gt;EOMONTH($E19,$R19*(1-$O19)),X$165&lt;=EOMONTH($E19,$R19*(1-$O19)+$S19*(1-$O19)+$T19*$O19)),-X188,0)</f>
        <v>0</v>
      </c>
      <c r="Y189" s="94">
        <f t="shared" ref="Y189" si="147">IF(AND(Y$165&gt;EOMONTH($E19,$R19*(1-$O19)),Y$165&lt;=EOMONTH($E19,$R19*(1-$O19)+$S19*(1-$O19)+$T19*$O19)),-Y188,0)</f>
        <v>0</v>
      </c>
      <c r="Z189" s="94">
        <f t="shared" ref="Z189" si="148">IF(AND(Z$165&gt;EOMONTH($E19,$R19*(1-$O19)),Z$165&lt;=EOMONTH($E19,$R19*(1-$O19)+$S19*(1-$O19)+$T19*$O19)),-Z188,0)</f>
        <v>0</v>
      </c>
      <c r="AA189" s="94">
        <f t="shared" ref="AA189" si="149">IF(AND(AA$165&gt;EOMONTH($E19,$R19*(1-$O19)),AA$165&lt;=EOMONTH($E19,$R19*(1-$O19)+$S19*(1-$O19)+$T19*$O19)),-AA188,0)</f>
        <v>0</v>
      </c>
      <c r="AB189" s="94">
        <f t="shared" ref="AB189" si="150">IF(AND(AB$165&gt;EOMONTH($E19,$R19*(1-$O19)),AB$165&lt;=EOMONTH($E19,$R19*(1-$O19)+$S19*(1-$O19)+$T19*$O19)),-AB188,0)</f>
        <v>0</v>
      </c>
      <c r="AC189" s="94">
        <f t="shared" ref="AC189" si="151">IF(AND(AC$165&gt;EOMONTH($E19,$R19*(1-$O19)),AC$165&lt;=EOMONTH($E19,$R19*(1-$O19)+$S19*(1-$O19)+$T19*$O19)),-AC188,0)</f>
        <v>0</v>
      </c>
      <c r="AD189" s="94">
        <f t="shared" ref="AD189" si="152">IF(AND(AD$165&gt;EOMONTH($E19,$R19*(1-$O19)),AD$165&lt;=EOMONTH($E19,$R19*(1-$O19)+$S19*(1-$O19)+$T19*$O19)),-AD188,0)</f>
        <v>0</v>
      </c>
      <c r="AE189" s="94">
        <f t="shared" ref="AE189" si="153">IF(AND(AE$165&gt;EOMONTH($E19,$R19*(1-$O19)),AE$165&lt;=EOMONTH($E19,$R19*(1-$O19)+$S19*(1-$O19)+$T19*$O19)),-AE188,0)</f>
        <v>0</v>
      </c>
      <c r="AF189" s="94">
        <f t="shared" ref="AF189" si="154">IF(AND(AF$165&gt;EOMONTH($E19,$R19*(1-$O19)),AF$165&lt;=EOMONTH($E19,$R19*(1-$O19)+$S19*(1-$O19)+$T19*$O19)),-AF188,0)</f>
        <v>0</v>
      </c>
      <c r="AG189" s="94">
        <f t="shared" ref="AG189" si="155">IF(AND(AG$165&gt;EOMONTH($E19,$R19*(1-$O19)),AG$165&lt;=EOMONTH($E19,$R19*(1-$O19)+$S19*(1-$O19)+$T19*$O19)),-AG188,0)</f>
        <v>0</v>
      </c>
      <c r="AH189" s="94">
        <f t="shared" ref="AH189" si="156">IF(AND(AH$165&gt;EOMONTH($E19,$R19*(1-$O19)),AH$165&lt;=EOMONTH($E19,$R19*(1-$O19)+$S19*(1-$O19)+$T19*$O19)),-AH188,0)</f>
        <v>0</v>
      </c>
      <c r="AI189" s="94">
        <f t="shared" ref="AI189" si="157">IF(AND(AI$165&gt;EOMONTH($E19,$R19*(1-$O19)),AI$165&lt;=EOMONTH($E19,$R19*(1-$O19)+$S19*(1-$O19)+$T19*$O19)),-AI188,0)</f>
        <v>0</v>
      </c>
      <c r="AJ189" s="94">
        <f t="shared" ref="AJ189" si="158">IF(AND(AJ$165&gt;EOMONTH($E19,$R19*(1-$O19)),AJ$165&lt;=EOMONTH($E19,$R19*(1-$O19)+$S19*(1-$O19)+$T19*$O19)),-AJ188,0)</f>
        <v>0</v>
      </c>
      <c r="AK189" s="94">
        <f t="shared" ref="AK189" si="159">IF(AND(AK$165&gt;EOMONTH($E19,$R19*(1-$O19)),AK$165&lt;=EOMONTH($E19,$R19*(1-$O19)+$S19*(1-$O19)+$T19*$O19)),-AK188,0)</f>
        <v>0</v>
      </c>
      <c r="AL189" s="94">
        <f t="shared" ref="AL189" si="160">IF(AND(AL$165&gt;EOMONTH($E19,$R19*(1-$O19)),AL$165&lt;=EOMONTH($E19,$R19*(1-$O19)+$S19*(1-$O19)+$T19*$O19)),-AL188,0)</f>
        <v>0</v>
      </c>
      <c r="AM189" s="94">
        <f t="shared" ref="AM189" si="161">IF(AND(AM$165&gt;EOMONTH($E19,$R19*(1-$O19)),AM$165&lt;=EOMONTH($E19,$R19*(1-$O19)+$S19*(1-$O19)+$T19*$O19)),-AM188,0)</f>
        <v>0</v>
      </c>
      <c r="AN189" s="94">
        <f t="shared" ref="AN189" si="162">IF(AND(AN$165&gt;EOMONTH($E19,$R19*(1-$O19)),AN$165&lt;=EOMONTH($E19,$R19*(1-$O19)+$S19*(1-$O19)+$T19*$O19)),-AN188,0)</f>
        <v>0</v>
      </c>
      <c r="AO189" s="94">
        <f t="shared" ref="AO189" si="163">IF(AND(AO$165&gt;EOMONTH($E19,$R19*(1-$O19)),AO$165&lt;=EOMONTH($E19,$R19*(1-$O19)+$S19*(1-$O19)+$T19*$O19)),-AO188,0)</f>
        <v>-9083.2931874999995</v>
      </c>
      <c r="AP189" s="94">
        <f t="shared" ref="AP189" si="164">IF(AND(AP$165&gt;EOMONTH($E19,$R19*(1-$O19)),AP$165&lt;=EOMONTH($E19,$R19*(1-$O19)+$S19*(1-$O19)+$T19*$O19)),-AP188,0)</f>
        <v>-9083.2931874999995</v>
      </c>
      <c r="AQ189" s="94">
        <f t="shared" ref="AQ189" si="165">IF(AND(AQ$165&gt;EOMONTH($E19,$R19*(1-$O19)),AQ$165&lt;=EOMONTH($E19,$R19*(1-$O19)+$S19*(1-$O19)+$T19*$O19)),-AQ188,0)</f>
        <v>-9083.2931874999995</v>
      </c>
      <c r="AR189" s="94">
        <f t="shared" ref="AR189" si="166">IF(AND(AR$165&gt;EOMONTH($E19,$R19*(1-$O19)),AR$165&lt;=EOMONTH($E19,$R19*(1-$O19)+$S19*(1-$O19)+$T19*$O19)),-AR188,0)</f>
        <v>-9083.2931874999995</v>
      </c>
      <c r="AS189" s="94">
        <f t="shared" ref="AS189" si="167">IF(AND(AS$165&gt;EOMONTH($E19,$R19*(1-$O19)),AS$165&lt;=EOMONTH($E19,$R19*(1-$O19)+$S19*(1-$O19)+$T19*$O19)),-AS188,0)</f>
        <v>-9083.2931874999995</v>
      </c>
      <c r="AT189" s="94">
        <f t="shared" ref="AT189" si="168">IF(AND(AT$165&gt;EOMONTH($E19,$R19*(1-$O19)),AT$165&lt;=EOMONTH($E19,$R19*(1-$O19)+$S19*(1-$O19)+$T19*$O19)),-AT188,0)</f>
        <v>0</v>
      </c>
      <c r="AU189" s="94">
        <f t="shared" ref="AU189" si="169">IF(AND(AU$165&gt;EOMONTH($E19,$R19*(1-$O19)),AU$165&lt;=EOMONTH($E19,$R19*(1-$O19)+$S19*(1-$O19)+$T19*$O19)),-AU188,0)</f>
        <v>0</v>
      </c>
      <c r="AV189" s="94">
        <f t="shared" ref="AV189" si="170">IF(AND(AV$165&gt;EOMONTH($E19,$R19*(1-$O19)),AV$165&lt;=EOMONTH($E19,$R19*(1-$O19)+$S19*(1-$O19)+$T19*$O19)),-AV188,0)</f>
        <v>0</v>
      </c>
      <c r="AW189" s="94">
        <f t="shared" ref="AW189" si="171">IF(AND(AW$165&gt;EOMONTH($E19,$R19*(1-$O19)),AW$165&lt;=EOMONTH($E19,$R19*(1-$O19)+$S19*(1-$O19)+$T19*$O19)),-AW188,0)</f>
        <v>0</v>
      </c>
      <c r="AX189" s="94">
        <f t="shared" ref="AX189" si="172">IF(AND(AX$165&gt;EOMONTH($E19,$R19*(1-$O19)),AX$165&lt;=EOMONTH($E19,$R19*(1-$O19)+$S19*(1-$O19)+$T19*$O19)),-AX188,0)</f>
        <v>0</v>
      </c>
      <c r="AY189" s="94">
        <f t="shared" ref="AY189" si="173">IF(AND(AY$165&gt;EOMONTH($E19,$R19*(1-$O19)),AY$165&lt;=EOMONTH($E19,$R19*(1-$O19)+$S19*(1-$O19)+$T19*$O19)),-AY188,0)</f>
        <v>0</v>
      </c>
      <c r="AZ189" s="94">
        <f t="shared" ref="AZ189" si="174">IF(AND(AZ$165&gt;EOMONTH($E19,$R19*(1-$O19)),AZ$165&lt;=EOMONTH($E19,$R19*(1-$O19)+$S19*(1-$O19)+$T19*$O19)),-AZ188,0)</f>
        <v>0</v>
      </c>
      <c r="BA189" s="94">
        <f t="shared" ref="BA189" si="175">IF(AND(BA$165&gt;EOMONTH($E19,$R19*(1-$O19)),BA$165&lt;=EOMONTH($E19,$R19*(1-$O19)+$S19*(1-$O19)+$T19*$O19)),-BA188,0)</f>
        <v>0</v>
      </c>
      <c r="BB189" s="94">
        <f t="shared" ref="BB189" si="176">IF(AND(BB$165&gt;EOMONTH($E19,$R19*(1-$O19)),BB$165&lt;=EOMONTH($E19,$R19*(1-$O19)+$S19*(1-$O19)+$T19*$O19)),-BB188,0)</f>
        <v>0</v>
      </c>
      <c r="BC189" s="94">
        <f t="shared" ref="BC189" si="177">IF(AND(BC$165&gt;EOMONTH($E19,$R19*(1-$O19)),BC$165&lt;=EOMONTH($E19,$R19*(1-$O19)+$S19*(1-$O19)+$T19*$O19)),-BC188,0)</f>
        <v>0</v>
      </c>
      <c r="BD189" s="94">
        <f t="shared" ref="BD189" si="178">IF(AND(BD$165&gt;EOMONTH($E19,$R19*(1-$O19)),BD$165&lt;=EOMONTH($E19,$R19*(1-$O19)+$S19*(1-$O19)+$T19*$O19)),-BD188,0)</f>
        <v>0</v>
      </c>
      <c r="BE189" s="94">
        <f t="shared" ref="BE189" si="179">IF(AND(BE$165&gt;EOMONTH($E19,$R19*(1-$O19)),BE$165&lt;=EOMONTH($E19,$R19*(1-$O19)+$S19*(1-$O19)+$T19*$O19)),-BE188,0)</f>
        <v>0</v>
      </c>
      <c r="BF189" s="94">
        <f t="shared" ref="BF189" si="180">IF(AND(BF$165&gt;EOMONTH($E19,$R19*(1-$O19)),BF$165&lt;=EOMONTH($E19,$R19*(1-$O19)+$S19*(1-$O19)+$T19*$O19)),-BF188,0)</f>
        <v>0</v>
      </c>
      <c r="BG189" s="94">
        <f t="shared" ref="BG189" si="181">IF(AND(BG$165&gt;EOMONTH($E19,$R19*(1-$O19)),BG$165&lt;=EOMONTH($E19,$R19*(1-$O19)+$S19*(1-$O19)+$T19*$O19)),-BG188,0)</f>
        <v>0</v>
      </c>
      <c r="BH189" s="94">
        <f t="shared" ref="BH189" si="182">IF(AND(BH$165&gt;EOMONTH($E19,$R19*(1-$O19)),BH$165&lt;=EOMONTH($E19,$R19*(1-$O19)+$S19*(1-$O19)+$T19*$O19)),-BH188,0)</f>
        <v>0</v>
      </c>
      <c r="BI189" s="94">
        <f t="shared" ref="BI189" si="183">IF(AND(BI$165&gt;EOMONTH($E19,$R19*(1-$O19)),BI$165&lt;=EOMONTH($E19,$R19*(1-$O19)+$S19*(1-$O19)+$T19*$O19)),-BI188,0)</f>
        <v>0</v>
      </c>
      <c r="BJ189" s="94">
        <f t="shared" ref="BJ189" si="184">IF(AND(BJ$165&gt;EOMONTH($E19,$R19*(1-$O19)),BJ$165&lt;=EOMONTH($E19,$R19*(1-$O19)+$S19*(1-$O19)+$T19*$O19)),-BJ188,0)</f>
        <v>0</v>
      </c>
      <c r="BK189" s="94">
        <f t="shared" ref="BK189" si="185">IF(AND(BK$165&gt;EOMONTH($E19,$R19*(1-$O19)),BK$165&lt;=EOMONTH($E19,$R19*(1-$O19)+$S19*(1-$O19)+$T19*$O19)),-BK188,0)</f>
        <v>0</v>
      </c>
      <c r="BL189" s="94">
        <f t="shared" ref="BL189" si="186">IF(AND(BL$165&gt;EOMONTH($E19,$R19*(1-$O19)),BL$165&lt;=EOMONTH($E19,$R19*(1-$O19)+$S19*(1-$O19)+$T19*$O19)),-BL188,0)</f>
        <v>0</v>
      </c>
      <c r="BM189" s="94">
        <f t="shared" ref="BM189" si="187">IF(AND(BM$165&gt;EOMONTH($E19,$R19*(1-$O19)),BM$165&lt;=EOMONTH($E19,$R19*(1-$O19)+$S19*(1-$O19)+$T19*$O19)),-BM188,0)</f>
        <v>0</v>
      </c>
      <c r="BN189" s="94">
        <f t="shared" ref="BN189" si="188">IF(AND(BN$165&gt;EOMONTH($E19,$R19*(1-$O19)),BN$165&lt;=EOMONTH($E19,$R19*(1-$O19)+$S19*(1-$O19)+$T19*$O19)),-BN188,0)</f>
        <v>0</v>
      </c>
      <c r="BO189" s="94">
        <f t="shared" ref="BO189" si="189">IF(AND(BO$165&gt;EOMONTH($E19,$R19*(1-$O19)),BO$165&lt;=EOMONTH($E19,$R19*(1-$O19)+$S19*(1-$O19)+$T19*$O19)),-BO188,0)</f>
        <v>0</v>
      </c>
      <c r="BP189" s="94">
        <f t="shared" ref="BP189" si="190">IF(AND(BP$165&gt;EOMONTH($E19,$R19*(1-$O19)),BP$165&lt;=EOMONTH($E19,$R19*(1-$O19)+$S19*(1-$O19)+$T19*$O19)),-BP188,0)</f>
        <v>0</v>
      </c>
      <c r="BQ189" s="94">
        <f t="shared" ref="BQ189" si="191">IF(AND(BQ$165&gt;EOMONTH($E19,$R19*(1-$O19)),BQ$165&lt;=EOMONTH($E19,$R19*(1-$O19)+$S19*(1-$O19)+$T19*$O19)),-BQ188,0)</f>
        <v>0</v>
      </c>
      <c r="BR189" s="94">
        <f t="shared" ref="BR189" si="192">IF(AND(BR$165&gt;EOMONTH($E19,$R19*(1-$O19)),BR$165&lt;=EOMONTH($E19,$R19*(1-$O19)+$S19*(1-$O19)+$T19*$O19)),-BR188,0)</f>
        <v>0</v>
      </c>
      <c r="BS189" s="94">
        <f t="shared" ref="BS189" si="193">IF(AND(BS$165&gt;EOMONTH($E19,$R19*(1-$O19)),BS$165&lt;=EOMONTH($E19,$R19*(1-$O19)+$S19*(1-$O19)+$T19*$O19)),-BS188,0)</f>
        <v>0</v>
      </c>
      <c r="BT189" s="94">
        <f t="shared" ref="BT189" si="194">IF(AND(BT$165&gt;EOMONTH($E19,$R19*(1-$O19)),BT$165&lt;=EOMONTH($E19,$R19*(1-$O19)+$S19*(1-$O19)+$T19*$O19)),-BT188,0)</f>
        <v>0</v>
      </c>
      <c r="BU189" s="94">
        <f t="shared" ref="BU189" si="195">IF(AND(BU$165&gt;EOMONTH($E19,$R19*(1-$O19)),BU$165&lt;=EOMONTH($E19,$R19*(1-$O19)+$S19*(1-$O19)+$T19*$O19)),-BU188,0)</f>
        <v>0</v>
      </c>
      <c r="BV189" s="94">
        <f t="shared" ref="BV189" si="196">IF(AND(BV$165&gt;EOMONTH($E19,$R19*(1-$O19)),BV$165&lt;=EOMONTH($E19,$R19*(1-$O19)+$S19*(1-$O19)+$T19*$O19)),-BV188,0)</f>
        <v>0</v>
      </c>
      <c r="BW189" s="94">
        <f t="shared" ref="BW189" si="197">IF(AND(BW$165&gt;EOMONTH($E19,$R19*(1-$O19)),BW$165&lt;=EOMONTH($E19,$R19*(1-$O19)+$S19*(1-$O19)+$T19*$O19)),-BW188,0)</f>
        <v>0</v>
      </c>
      <c r="BX189" s="94">
        <f t="shared" ref="BX189" si="198">IF(AND(BX$165&gt;EOMONTH($E19,$R19*(1-$O19)),BX$165&lt;=EOMONTH($E19,$R19*(1-$O19)+$S19*(1-$O19)+$T19*$O19)),-BX188,0)</f>
        <v>0</v>
      </c>
      <c r="BY189" s="94">
        <f t="shared" ref="BY189" si="199">IF(AND(BY$165&gt;EOMONTH($E19,$R19*(1-$O19)),BY$165&lt;=EOMONTH($E19,$R19*(1-$O19)+$S19*(1-$O19)+$T19*$O19)),-BY188,0)</f>
        <v>0</v>
      </c>
      <c r="BZ189" s="94">
        <f t="shared" ref="BZ189" si="200">IF(AND(BZ$165&gt;EOMONTH($E19,$R19*(1-$O19)),BZ$165&lt;=EOMONTH($E19,$R19*(1-$O19)+$S19*(1-$O19)+$T19*$O19)),-BZ188,0)</f>
        <v>0</v>
      </c>
      <c r="CA189" s="94">
        <f t="shared" ref="CA189" si="201">IF(AND(CA$165&gt;EOMONTH($E19,$R19*(1-$O19)),CA$165&lt;=EOMONTH($E19,$R19*(1-$O19)+$S19*(1-$O19)+$T19*$O19)),-CA188,0)</f>
        <v>0</v>
      </c>
      <c r="CB189" s="94">
        <f t="shared" ref="CB189" si="202">IF(AND(CB$165&gt;EOMONTH($E19,$R19*(1-$O19)),CB$165&lt;=EOMONTH($E19,$R19*(1-$O19)+$S19*(1-$O19)+$T19*$O19)),-CB188,0)</f>
        <v>0</v>
      </c>
      <c r="CC189" s="94">
        <f t="shared" ref="CC189" si="203">IF(AND(CC$165&gt;EOMONTH($E19,$R19*(1-$O19)),CC$165&lt;=EOMONTH($E19,$R19*(1-$O19)+$S19*(1-$O19)+$T19*$O19)),-CC188,0)</f>
        <v>0</v>
      </c>
      <c r="CD189" s="94">
        <f t="shared" ref="CD189" si="204">IF(AND(CD$165&gt;EOMONTH($E19,$R19*(1-$O19)),CD$165&lt;=EOMONTH($E19,$R19*(1-$O19)+$S19*(1-$O19)+$T19*$O19)),-CD188,0)</f>
        <v>0</v>
      </c>
      <c r="CE189" s="94">
        <f t="shared" ref="CE189" si="205">IF(AND(CE$165&gt;EOMONTH($E19,$R19*(1-$O19)),CE$165&lt;=EOMONTH($E19,$R19*(1-$O19)+$S19*(1-$O19)+$T19*$O19)),-CE188,0)</f>
        <v>0</v>
      </c>
      <c r="CF189" s="94">
        <f t="shared" ref="CF189" si="206">IF(AND(CF$165&gt;EOMONTH($E19,$R19*(1-$O19)),CF$165&lt;=EOMONTH($E19,$R19*(1-$O19)+$S19*(1-$O19)+$T19*$O19)),-CF188,0)</f>
        <v>0</v>
      </c>
      <c r="CG189" s="94">
        <f t="shared" ref="CG189" si="207">IF(AND(CG$165&gt;EOMONTH($E19,$R19*(1-$O19)),CG$165&lt;=EOMONTH($E19,$R19*(1-$O19)+$S19*(1-$O19)+$T19*$O19)),-CG188,0)</f>
        <v>0</v>
      </c>
      <c r="CH189" s="94">
        <f t="shared" ref="CH189" si="208">IF(AND(CH$165&gt;EOMONTH($E19,$R19*(1-$O19)),CH$165&lt;=EOMONTH($E19,$R19*(1-$O19)+$S19*(1-$O19)+$T19*$O19)),-CH188,0)</f>
        <v>0</v>
      </c>
      <c r="CI189" s="94">
        <f t="shared" ref="CI189" si="209">IF(AND(CI$165&gt;EOMONTH($E19,$R19*(1-$O19)),CI$165&lt;=EOMONTH($E19,$R19*(1-$O19)+$S19*(1-$O19)+$T19*$O19)),-CI188,0)</f>
        <v>0</v>
      </c>
      <c r="CJ189" s="94">
        <f t="shared" ref="CJ189" si="210">IF(AND(CJ$165&gt;EOMONTH($E19,$R19*(1-$O19)),CJ$165&lt;=EOMONTH($E19,$R19*(1-$O19)+$S19*(1-$O19)+$T19*$O19)),-CJ188,0)</f>
        <v>0</v>
      </c>
      <c r="CK189" s="94">
        <f t="shared" ref="CK189" si="211">IF(AND(CK$165&gt;EOMONTH($E19,$R19*(1-$O19)),CK$165&lt;=EOMONTH($E19,$R19*(1-$O19)+$S19*(1-$O19)+$T19*$O19)),-CK188,0)</f>
        <v>0</v>
      </c>
      <c r="CL189" s="94">
        <f t="shared" ref="CL189" si="212">IF(AND(CL$165&gt;EOMONTH($E19,$R19*(1-$O19)),CL$165&lt;=EOMONTH($E19,$R19*(1-$O19)+$S19*(1-$O19)+$T19*$O19)),-CL188,0)</f>
        <v>0</v>
      </c>
      <c r="CM189" s="94">
        <f t="shared" ref="CM189" si="213">IF(AND(CM$165&gt;EOMONTH($E19,$R19*(1-$O19)),CM$165&lt;=EOMONTH($E19,$R19*(1-$O19)+$S19*(1-$O19)+$T19*$O19)),-CM188,0)</f>
        <v>0</v>
      </c>
      <c r="CN189" s="94">
        <f t="shared" ref="CN189" si="214">IF(AND(CN$165&gt;EOMONTH($E19,$R19*(1-$O19)),CN$165&lt;=EOMONTH($E19,$R19*(1-$O19)+$S19*(1-$O19)+$T19*$O19)),-CN188,0)</f>
        <v>0</v>
      </c>
      <c r="CO189" s="94">
        <f t="shared" ref="CO189" si="215">IF(AND(CO$165&gt;EOMONTH($E19,$R19*(1-$O19)),CO$165&lt;=EOMONTH($E19,$R19*(1-$O19)+$S19*(1-$O19)+$T19*$O19)),-CO188,0)</f>
        <v>0</v>
      </c>
      <c r="CP189" s="94">
        <f t="shared" ref="CP189" si="216">IF(AND(CP$165&gt;EOMONTH($E19,$R19*(1-$O19)),CP$165&lt;=EOMONTH($E19,$R19*(1-$O19)+$S19*(1-$O19)+$T19*$O19)),-CP188,0)</f>
        <v>0</v>
      </c>
      <c r="CQ189" s="94">
        <f t="shared" ref="CQ189" si="217">IF(AND(CQ$165&gt;EOMONTH($E19,$R19*(1-$O19)),CQ$165&lt;=EOMONTH($E19,$R19*(1-$O19)+$S19*(1-$O19)+$T19*$O19)),-CQ188,0)</f>
        <v>0</v>
      </c>
      <c r="CR189" s="94">
        <f t="shared" ref="CR189" si="218">IF(AND(CR$165&gt;EOMONTH($E19,$R19*(1-$O19)),CR$165&lt;=EOMONTH($E19,$R19*(1-$O19)+$S19*(1-$O19)+$T19*$O19)),-CR188,0)</f>
        <v>0</v>
      </c>
      <c r="CS189" s="94">
        <f t="shared" ref="CS189" si="219">IF(AND(CS$165&gt;EOMONTH($E19,$R19*(1-$O19)),CS$165&lt;=EOMONTH($E19,$R19*(1-$O19)+$S19*(1-$O19)+$T19*$O19)),-CS188,0)</f>
        <v>0</v>
      </c>
      <c r="CT189" s="94">
        <f t="shared" ref="CT189" si="220">IF(AND(CT$165&gt;EOMONTH($E19,$R19*(1-$O19)),CT$165&lt;=EOMONTH($E19,$R19*(1-$O19)+$S19*(1-$O19)+$T19*$O19)),-CT188,0)</f>
        <v>0</v>
      </c>
      <c r="CU189" s="94">
        <f t="shared" ref="CU189" si="221">IF(AND(CU$165&gt;EOMONTH($E19,$R19*(1-$O19)),CU$165&lt;=EOMONTH($E19,$R19*(1-$O19)+$S19*(1-$O19)+$T19*$O19)),-CU188,0)</f>
        <v>0</v>
      </c>
      <c r="CV189" s="94">
        <f t="shared" ref="CV189" si="222">IF(AND(CV$165&gt;EOMONTH($E19,$R19*(1-$O19)),CV$165&lt;=EOMONTH($E19,$R19*(1-$O19)+$S19*(1-$O19)+$T19*$O19)),-CV188,0)</f>
        <v>0</v>
      </c>
      <c r="CW189" s="94">
        <f t="shared" ref="CW189" si="223">IF(AND(CW$165&gt;EOMONTH($E19,$R19*(1-$O19)),CW$165&lt;=EOMONTH($E19,$R19*(1-$O19)+$S19*(1-$O19)+$T19*$O19)),-CW188,0)</f>
        <v>0</v>
      </c>
      <c r="CX189" s="94">
        <f t="shared" ref="CX189" si="224">IF(AND(CX$165&gt;EOMONTH($E19,$R19*(1-$O19)),CX$165&lt;=EOMONTH($E19,$R19*(1-$O19)+$S19*(1-$O19)+$T19*$O19)),-CX188,0)</f>
        <v>0</v>
      </c>
      <c r="CY189" s="94">
        <f t="shared" ref="CY189" si="225">IF(AND(CY$165&gt;EOMONTH($E19,$R19*(1-$O19)),CY$165&lt;=EOMONTH($E19,$R19*(1-$O19)+$S19*(1-$O19)+$T19*$O19)),-CY188,0)</f>
        <v>0</v>
      </c>
      <c r="CZ189" s="94">
        <f t="shared" ref="CZ189" si="226">IF(AND(CZ$165&gt;EOMONTH($E19,$R19*(1-$O19)),CZ$165&lt;=EOMONTH($E19,$R19*(1-$O19)+$S19*(1-$O19)+$T19*$O19)),-CZ188,0)</f>
        <v>0</v>
      </c>
      <c r="DA189" s="94">
        <f t="shared" ref="DA189" si="227">IF(AND(DA$165&gt;EOMONTH($E19,$R19*(1-$O19)),DA$165&lt;=EOMONTH($E19,$R19*(1-$O19)+$S19*(1-$O19)+$T19*$O19)),-DA188,0)</f>
        <v>0</v>
      </c>
      <c r="DB189" s="94">
        <f t="shared" ref="DB189" si="228">IF(AND(DB$165&gt;EOMONTH($E19,$R19*(1-$O19)),DB$165&lt;=EOMONTH($E19,$R19*(1-$O19)+$S19*(1-$O19)+$T19*$O19)),-DB188,0)</f>
        <v>0</v>
      </c>
      <c r="DC189" s="94">
        <f t="shared" ref="DC189" si="229">IF(AND(DC$165&gt;EOMONTH($E19,$R19*(1-$O19)),DC$165&lt;=EOMONTH($E19,$R19*(1-$O19)+$S19*(1-$O19)+$T19*$O19)),-DC188,0)</f>
        <v>0</v>
      </c>
      <c r="DD189" s="94">
        <f t="shared" ref="DD189" si="230">IF(AND(DD$165&gt;EOMONTH($E19,$R19*(1-$O19)),DD$165&lt;=EOMONTH($E19,$R19*(1-$O19)+$S19*(1-$O19)+$T19*$O19)),-DD188,0)</f>
        <v>0</v>
      </c>
      <c r="DE189" s="94">
        <f t="shared" ref="DE189" si="231">IF(AND(DE$165&gt;EOMONTH($E19,$R19*(1-$O19)),DE$165&lt;=EOMONTH($E19,$R19*(1-$O19)+$S19*(1-$O19)+$T19*$O19)),-DE188,0)</f>
        <v>0</v>
      </c>
      <c r="DF189" s="94">
        <f t="shared" ref="DF189" si="232">IF(AND(DF$165&gt;EOMONTH($E19,$R19*(1-$O19)),DF$165&lt;=EOMONTH($E19,$R19*(1-$O19)+$S19*(1-$O19)+$T19*$O19)),-DF188,0)</f>
        <v>0</v>
      </c>
      <c r="DG189" s="94">
        <f t="shared" ref="DG189" si="233">IF(AND(DG$165&gt;EOMONTH($E19,$R19*(1-$O19)),DG$165&lt;=EOMONTH($E19,$R19*(1-$O19)+$S19*(1-$O19)+$T19*$O19)),-DG188,0)</f>
        <v>0</v>
      </c>
      <c r="DH189" s="94">
        <f t="shared" ref="DH189" si="234">IF(AND(DH$165&gt;EOMONTH($E19,$R19*(1-$O19)),DH$165&lt;=EOMONTH($E19,$R19*(1-$O19)+$S19*(1-$O19)+$T19*$O19)),-DH188,0)</f>
        <v>0</v>
      </c>
      <c r="DI189" s="94">
        <f t="shared" ref="DI189" si="235">IF(AND(DI$165&gt;EOMONTH($E19,$R19*(1-$O19)),DI$165&lt;=EOMONTH($E19,$R19*(1-$O19)+$S19*(1-$O19)+$T19*$O19)),-DI188,0)</f>
        <v>0</v>
      </c>
      <c r="DJ189" s="94">
        <f t="shared" ref="DJ189" si="236">IF(AND(DJ$165&gt;EOMONTH($E19,$R19*(1-$O19)),DJ$165&lt;=EOMONTH($E19,$R19*(1-$O19)+$S19*(1-$O19)+$T19*$O19)),-DJ188,0)</f>
        <v>0</v>
      </c>
      <c r="DK189" s="94">
        <f t="shared" ref="DK189" si="237">IF(AND(DK$165&gt;EOMONTH($E19,$R19*(1-$O19)),DK$165&lt;=EOMONTH($E19,$R19*(1-$O19)+$S19*(1-$O19)+$T19*$O19)),-DK188,0)</f>
        <v>0</v>
      </c>
      <c r="DL189" s="94">
        <f t="shared" ref="DL189" si="238">IF(AND(DL$165&gt;EOMONTH($E19,$R19*(1-$O19)),DL$165&lt;=EOMONTH($E19,$R19*(1-$O19)+$S19*(1-$O19)+$T19*$O19)),-DL188,0)</f>
        <v>0</v>
      </c>
      <c r="DM189" s="94">
        <f t="shared" ref="DM189" si="239">IF(AND(DM$165&gt;EOMONTH($E19,$R19*(1-$O19)),DM$165&lt;=EOMONTH($E19,$R19*(1-$O19)+$S19*(1-$O19)+$T19*$O19)),-DM188,0)</f>
        <v>0</v>
      </c>
      <c r="DN189" s="94">
        <f t="shared" ref="DN189" si="240">IF(AND(DN$165&gt;EOMONTH($E19,$R19*(1-$O19)),DN$165&lt;=EOMONTH($E19,$R19*(1-$O19)+$S19*(1-$O19)+$T19*$O19)),-DN188,0)</f>
        <v>0</v>
      </c>
      <c r="DO189" s="94">
        <f t="shared" ref="DO189" si="241">IF(AND(DO$165&gt;EOMONTH($E19,$R19*(1-$O19)),DO$165&lt;=EOMONTH($E19,$R19*(1-$O19)+$S19*(1-$O19)+$T19*$O19)),-DO188,0)</f>
        <v>0</v>
      </c>
      <c r="DP189" s="94">
        <f t="shared" ref="DP189" si="242">IF(AND(DP$165&gt;EOMONTH($E19,$R19*(1-$O19)),DP$165&lt;=EOMONTH($E19,$R19*(1-$O19)+$S19*(1-$O19)+$T19*$O19)),-DP188,0)</f>
        <v>0</v>
      </c>
      <c r="DQ189" s="94">
        <f t="shared" ref="DQ189" si="243">IF(AND(DQ$165&gt;EOMONTH($E19,$R19*(1-$O19)),DQ$165&lt;=EOMONTH($E19,$R19*(1-$O19)+$S19*(1-$O19)+$T19*$O19)),-DQ188,0)</f>
        <v>0</v>
      </c>
      <c r="DR189" s="94">
        <f t="shared" ref="DR189" si="244">IF(AND(DR$165&gt;EOMONTH($E19,$R19*(1-$O19)),DR$165&lt;=EOMONTH($E19,$R19*(1-$O19)+$S19*(1-$O19)+$T19*$O19)),-DR188,0)</f>
        <v>0</v>
      </c>
      <c r="DS189" s="94">
        <f t="shared" ref="DS189" si="245">IF(AND(DS$165&gt;EOMONTH($E19,$R19*(1-$O19)),DS$165&lt;=EOMONTH($E19,$R19*(1-$O19)+$S19*(1-$O19)+$T19*$O19)),-DS188,0)</f>
        <v>0</v>
      </c>
      <c r="DT189" s="94">
        <f t="shared" ref="DT189" si="246">IF(AND(DT$165&gt;EOMONTH($E19,$R19*(1-$O19)),DT$165&lt;=EOMONTH($E19,$R19*(1-$O19)+$S19*(1-$O19)+$T19*$O19)),-DT188,0)</f>
        <v>0</v>
      </c>
      <c r="DU189" s="94">
        <f t="shared" ref="DU189" si="247">IF(AND(DU$165&gt;EOMONTH($E19,$R19*(1-$O19)),DU$165&lt;=EOMONTH($E19,$R19*(1-$O19)+$S19*(1-$O19)+$T19*$O19)),-DU188,0)</f>
        <v>0</v>
      </c>
      <c r="DV189" s="94">
        <f t="shared" ref="DV189" si="248">IF(AND(DV$165&gt;EOMONTH($E19,$R19*(1-$O19)),DV$165&lt;=EOMONTH($E19,$R19*(1-$O19)+$S19*(1-$O19)+$T19*$O19)),-DV188,0)</f>
        <v>0</v>
      </c>
      <c r="DW189" s="94">
        <f t="shared" ref="DW189" si="249">IF(AND(DW$165&gt;EOMONTH($E19,$R19*(1-$O19)),DW$165&lt;=EOMONTH($E19,$R19*(1-$O19)+$S19*(1-$O19)+$T19*$O19)),-DW188,0)</f>
        <v>0</v>
      </c>
      <c r="DX189" s="94">
        <f t="shared" ref="DX189" si="250">IF(AND(DX$165&gt;EOMONTH($E19,$R19*(1-$O19)),DX$165&lt;=EOMONTH($E19,$R19*(1-$O19)+$S19*(1-$O19)+$T19*$O19)),-DX188,0)</f>
        <v>0</v>
      </c>
      <c r="DY189" s="94">
        <f t="shared" ref="DY189" si="251">IF(AND(DY$165&gt;EOMONTH($E19,$R19*(1-$O19)),DY$165&lt;=EOMONTH($E19,$R19*(1-$O19)+$S19*(1-$O19)+$T19*$O19)),-DY188,0)</f>
        <v>0</v>
      </c>
      <c r="DZ189" s="94">
        <f t="shared" ref="DZ189" si="252">IF(AND(DZ$165&gt;EOMONTH($E19,$R19*(1-$O19)),DZ$165&lt;=EOMONTH($E19,$R19*(1-$O19)+$S19*(1-$O19)+$T19*$O19)),-DZ188,0)</f>
        <v>0</v>
      </c>
      <c r="EA189" s="94">
        <f t="shared" ref="EA189" si="253">IF(AND(EA$165&gt;EOMONTH($E19,$R19*(1-$O19)),EA$165&lt;=EOMONTH($E19,$R19*(1-$O19)+$S19*(1-$O19)+$T19*$O19)),-EA188,0)</f>
        <v>0</v>
      </c>
      <c r="EB189" s="94">
        <f t="shared" ref="EB189" si="254">IF(AND(EB$165&gt;EOMONTH($E19,$R19*(1-$O19)),EB$165&lt;=EOMONTH($E19,$R19*(1-$O19)+$S19*(1-$O19)+$T19*$O19)),-EB188,0)</f>
        <v>0</v>
      </c>
      <c r="EC189" s="94">
        <f t="shared" ref="EC189" si="255">IF(AND(EC$165&gt;EOMONTH($E19,$R19*(1-$O19)),EC$165&lt;=EOMONTH($E19,$R19*(1-$O19)+$S19*(1-$O19)+$T19*$O19)),-EC188,0)</f>
        <v>0</v>
      </c>
      <c r="ED189" s="94">
        <f t="shared" ref="ED189" si="256">IF(AND(ED$165&gt;EOMONTH($E19,$R19*(1-$O19)),ED$165&lt;=EOMONTH($E19,$R19*(1-$O19)+$S19*(1-$O19)+$T19*$O19)),-ED188,0)</f>
        <v>0</v>
      </c>
      <c r="EE189" s="94">
        <f t="shared" ref="EE189" si="257">IF(AND(EE$165&gt;EOMONTH($E19,$R19*(1-$O19)),EE$165&lt;=EOMONTH($E19,$R19*(1-$O19)+$S19*(1-$O19)+$T19*$O19)),-EE188,0)</f>
        <v>0</v>
      </c>
      <c r="EF189" s="94">
        <f t="shared" ref="EF189" si="258">IF(AND(EF$165&gt;EOMONTH($E19,$R19*(1-$O19)),EF$165&lt;=EOMONTH($E19,$R19*(1-$O19)+$S19*(1-$O19)+$T19*$O19)),-EF188,0)</f>
        <v>0</v>
      </c>
      <c r="EG189" s="94">
        <f t="shared" ref="EG189" si="259">IF(AND(EG$165&gt;EOMONTH($E19,$R19*(1-$O19)),EG$165&lt;=EOMONTH($E19,$R19*(1-$O19)+$S19*(1-$O19)+$T19*$O19)),-EG188,0)</f>
        <v>0</v>
      </c>
      <c r="EH189" s="94">
        <f t="shared" ref="EH189" si="260">IF(AND(EH$165&gt;EOMONTH($E19,$R19*(1-$O19)),EH$165&lt;=EOMONTH($E19,$R19*(1-$O19)+$S19*(1-$O19)+$T19*$O19)),-EH188,0)</f>
        <v>0</v>
      </c>
      <c r="EI189" s="94">
        <f t="shared" ref="EI189" si="261">IF(AND(EI$165&gt;EOMONTH($E19,$R19*(1-$O19)),EI$165&lt;=EOMONTH($E19,$R19*(1-$O19)+$S19*(1-$O19)+$T19*$O19)),-EI188,0)</f>
        <v>0</v>
      </c>
      <c r="EJ189" s="94">
        <f t="shared" ref="EJ189" si="262">IF(AND(EJ$165&gt;EOMONTH($E19,$R19*(1-$O19)),EJ$165&lt;=EOMONTH($E19,$R19*(1-$O19)+$S19*(1-$O19)+$T19*$O19)),-EJ188,0)</f>
        <v>0</v>
      </c>
      <c r="EK189" s="94">
        <f t="shared" ref="EK189" si="263">IF(AND(EK$165&gt;EOMONTH($E19,$R19*(1-$O19)),EK$165&lt;=EOMONTH($E19,$R19*(1-$O19)+$S19*(1-$O19)+$T19*$O19)),-EK188,0)</f>
        <v>0</v>
      </c>
      <c r="EL189" s="94">
        <f t="shared" ref="EL189" si="264">IF(AND(EL$165&gt;EOMONTH($E19,$R19*(1-$O19)),EL$165&lt;=EOMONTH($E19,$R19*(1-$O19)+$S19*(1-$O19)+$T19*$O19)),-EL188,0)</f>
        <v>0</v>
      </c>
      <c r="EM189" s="94">
        <f t="shared" ref="EM189" si="265">IF(AND(EM$165&gt;EOMONTH($E19,$R19*(1-$O19)),EM$165&lt;=EOMONTH($E19,$R19*(1-$O19)+$S19*(1-$O19)+$T19*$O19)),-EM188,0)</f>
        <v>0</v>
      </c>
      <c r="EN189" s="94">
        <f t="shared" ref="EN189" si="266">IF(AND(EN$165&gt;EOMONTH($E19,$R19*(1-$O19)),EN$165&lt;=EOMONTH($E19,$R19*(1-$O19)+$S19*(1-$O19)+$T19*$O19)),-EN188,0)</f>
        <v>0</v>
      </c>
      <c r="EO189" s="94">
        <f t="shared" ref="EO189" si="267">IF(AND(EO$165&gt;EOMONTH($E19,$R19*(1-$O19)),EO$165&lt;=EOMONTH($E19,$R19*(1-$O19)+$S19*(1-$O19)+$T19*$O19)),-EO188,0)</f>
        <v>0</v>
      </c>
      <c r="EP189" s="94">
        <f t="shared" ref="EP189" si="268">IF(AND(EP$165&gt;EOMONTH($E19,$R19*(1-$O19)),EP$165&lt;=EOMONTH($E19,$R19*(1-$O19)+$S19*(1-$O19)+$T19*$O19)),-EP188,0)</f>
        <v>0</v>
      </c>
      <c r="EQ189" s="94">
        <f t="shared" ref="EQ189" si="269">IF(AND(EQ$165&gt;EOMONTH($E19,$R19*(1-$O19)),EQ$165&lt;=EOMONTH($E19,$R19*(1-$O19)+$S19*(1-$O19)+$T19*$O19)),-EQ188,0)</f>
        <v>0</v>
      </c>
      <c r="ER189" s="94">
        <f t="shared" ref="ER189" si="270">IF(AND(ER$165&gt;EOMONTH($E19,$R19*(1-$O19)),ER$165&lt;=EOMONTH($E19,$R19*(1-$O19)+$S19*(1-$O19)+$T19*$O19)),-ER188,0)</f>
        <v>0</v>
      </c>
      <c r="ES189" s="94">
        <f t="shared" ref="ES189" si="271">IF(AND(ES$165&gt;EOMONTH($E19,$R19*(1-$O19)),ES$165&lt;=EOMONTH($E19,$R19*(1-$O19)+$S19*(1-$O19)+$T19*$O19)),-ES188,0)</f>
        <v>0</v>
      </c>
      <c r="ET189" s="94">
        <f t="shared" ref="ET189" si="272">IF(AND(ET$165&gt;EOMONTH($E19,$R19*(1-$O19)),ET$165&lt;=EOMONTH($E19,$R19*(1-$O19)+$S19*(1-$O19)+$T19*$O19)),-ET188,0)</f>
        <v>0</v>
      </c>
      <c r="EU189" s="94">
        <f t="shared" ref="EU189" si="273">IF(AND(EU$165&gt;EOMONTH($E19,$R19*(1-$O19)),EU$165&lt;=EOMONTH($E19,$R19*(1-$O19)+$S19*(1-$O19)+$T19*$O19)),-EU188,0)</f>
        <v>0</v>
      </c>
      <c r="EV189" s="94">
        <f t="shared" ref="EV189" si="274">IF(AND(EV$165&gt;EOMONTH($E19,$R19*(1-$O19)),EV$165&lt;=EOMONTH($E19,$R19*(1-$O19)+$S19*(1-$O19)+$T19*$O19)),-EV188,0)</f>
        <v>0</v>
      </c>
      <c r="EW189" s="94">
        <f t="shared" ref="EW189" si="275">IF(AND(EW$165&gt;EOMONTH($E19,$R19*(1-$O19)),EW$165&lt;=EOMONTH($E19,$R19*(1-$O19)+$S19*(1-$O19)+$T19*$O19)),-EW188,0)</f>
        <v>0</v>
      </c>
      <c r="EX189" s="94">
        <f t="shared" ref="EX189" si="276">IF(AND(EX$165&gt;EOMONTH($E19,$R19*(1-$O19)),EX$165&lt;=EOMONTH($E19,$R19*(1-$O19)+$S19*(1-$O19)+$T19*$O19)),-EX188,0)</f>
        <v>0</v>
      </c>
      <c r="EY189" s="94">
        <f t="shared" ref="EY189" si="277">IF(AND(EY$165&gt;EOMONTH($E19,$R19*(1-$O19)),EY$165&lt;=EOMONTH($E19,$R19*(1-$O19)+$S19*(1-$O19)+$T19*$O19)),-EY188,0)</f>
        <v>0</v>
      </c>
      <c r="EZ189" s="94">
        <f t="shared" ref="EZ189" si="278">IF(AND(EZ$165&gt;EOMONTH($E19,$R19*(1-$O19)),EZ$165&lt;=EOMONTH($E19,$R19*(1-$O19)+$S19*(1-$O19)+$T19*$O19)),-EZ188,0)</f>
        <v>0</v>
      </c>
      <c r="FA189" s="94">
        <f t="shared" ref="FA189" si="279">IF(AND(FA$165&gt;EOMONTH($E19,$R19*(1-$O19)),FA$165&lt;=EOMONTH($E19,$R19*(1-$O19)+$S19*(1-$O19)+$T19*$O19)),-FA188,0)</f>
        <v>0</v>
      </c>
      <c r="FB189" s="94">
        <f t="shared" ref="FB189" si="280">IF(AND(FB$165&gt;EOMONTH($E19,$R19*(1-$O19)),FB$165&lt;=EOMONTH($E19,$R19*(1-$O19)+$S19*(1-$O19)+$T19*$O19)),-FB188,0)</f>
        <v>0</v>
      </c>
      <c r="FC189" s="94">
        <f t="shared" ref="FC189" si="281">IF(AND(FC$165&gt;EOMONTH($E19,$R19*(1-$O19)),FC$165&lt;=EOMONTH($E19,$R19*(1-$O19)+$S19*(1-$O19)+$T19*$O19)),-FC188,0)</f>
        <v>0</v>
      </c>
      <c r="FD189" s="94">
        <f t="shared" ref="FD189" si="282">IF(AND(FD$165&gt;EOMONTH($E19,$R19*(1-$O19)),FD$165&lt;=EOMONTH($E19,$R19*(1-$O19)+$S19*(1-$O19)+$T19*$O19)),-FD188,0)</f>
        <v>0</v>
      </c>
      <c r="FE189" s="94">
        <f t="shared" ref="FE189" si="283">IF(AND(FE$165&gt;EOMONTH($E19,$R19*(1-$O19)),FE$165&lt;=EOMONTH($E19,$R19*(1-$O19)+$S19*(1-$O19)+$T19*$O19)),-FE188,0)</f>
        <v>0</v>
      </c>
      <c r="FF189" s="94">
        <f t="shared" ref="FF189" si="284">IF(AND(FF$165&gt;EOMONTH($E19,$R19*(1-$O19)),FF$165&lt;=EOMONTH($E19,$R19*(1-$O19)+$S19*(1-$O19)+$T19*$O19)),-FF188,0)</f>
        <v>0</v>
      </c>
      <c r="FG189" s="94">
        <f t="shared" ref="FG189" si="285">IF(AND(FG$165&gt;EOMONTH($E19,$R19*(1-$O19)),FG$165&lt;=EOMONTH($E19,$R19*(1-$O19)+$S19*(1-$O19)+$T19*$O19)),-FG188,0)</f>
        <v>0</v>
      </c>
      <c r="FH189" s="94">
        <f t="shared" ref="FH189" si="286">IF(AND(FH$165&gt;EOMONTH($E19,$R19*(1-$O19)),FH$165&lt;=EOMONTH($E19,$R19*(1-$O19)+$S19*(1-$O19)+$T19*$O19)),-FH188,0)</f>
        <v>0</v>
      </c>
      <c r="FI189" s="94">
        <f t="shared" ref="FI189" si="287">IF(AND(FI$165&gt;EOMONTH($E19,$R19*(1-$O19)),FI$165&lt;=EOMONTH($E19,$R19*(1-$O19)+$S19*(1-$O19)+$T19*$O19)),-FI188,0)</f>
        <v>0</v>
      </c>
      <c r="FJ189" s="94">
        <f t="shared" ref="FJ189" si="288">IF(AND(FJ$165&gt;EOMONTH($E19,$R19*(1-$O19)),FJ$165&lt;=EOMONTH($E19,$R19*(1-$O19)+$S19*(1-$O19)+$T19*$O19)),-FJ188,0)</f>
        <v>0</v>
      </c>
      <c r="FK189" s="94">
        <f t="shared" ref="FK189" si="289">IF(AND(FK$165&gt;EOMONTH($E19,$R19*(1-$O19)),FK$165&lt;=EOMONTH($E19,$R19*(1-$O19)+$S19*(1-$O19)+$T19*$O19)),-FK188,0)</f>
        <v>0</v>
      </c>
      <c r="FL189" s="94">
        <f t="shared" ref="FL189" si="290">IF(AND(FL$165&gt;EOMONTH($E19,$R19*(1-$O19)),FL$165&lt;=EOMONTH($E19,$R19*(1-$O19)+$S19*(1-$O19)+$T19*$O19)),-FL188,0)</f>
        <v>0</v>
      </c>
      <c r="FM189" s="94">
        <f t="shared" ref="FM189" si="291">IF(AND(FM$165&gt;EOMONTH($E19,$R19*(1-$O19)),FM$165&lt;=EOMONTH($E19,$R19*(1-$O19)+$S19*(1-$O19)+$T19*$O19)),-FM188,0)</f>
        <v>0</v>
      </c>
      <c r="FN189" s="94">
        <f t="shared" ref="FN189" si="292">IF(AND(FN$165&gt;EOMONTH($E19,$R19*(1-$O19)),FN$165&lt;=EOMONTH($E19,$R19*(1-$O19)+$S19*(1-$O19)+$T19*$O19)),-FN188,0)</f>
        <v>0</v>
      </c>
      <c r="FO189" s="94">
        <f t="shared" ref="FO189" si="293">IF(AND(FO$165&gt;EOMONTH($E19,$R19*(1-$O19)),FO$165&lt;=EOMONTH($E19,$R19*(1-$O19)+$S19*(1-$O19)+$T19*$O19)),-FO188,0)</f>
        <v>0</v>
      </c>
      <c r="FP189" s="94">
        <f t="shared" ref="FP189" si="294">IF(AND(FP$165&gt;EOMONTH($E19,$R19*(1-$O19)),FP$165&lt;=EOMONTH($E19,$R19*(1-$O19)+$S19*(1-$O19)+$T19*$O19)),-FP188,0)</f>
        <v>0</v>
      </c>
      <c r="FQ189" s="94">
        <f t="shared" ref="FQ189" si="295">IF(AND(FQ$165&gt;EOMONTH($E19,$R19*(1-$O19)),FQ$165&lt;=EOMONTH($E19,$R19*(1-$O19)+$S19*(1-$O19)+$T19*$O19)),-FQ188,0)</f>
        <v>0</v>
      </c>
      <c r="FR189" s="94">
        <f t="shared" ref="FR189" si="296">IF(AND(FR$165&gt;EOMONTH($E19,$R19*(1-$O19)),FR$165&lt;=EOMONTH($E19,$R19*(1-$O19)+$S19*(1-$O19)+$T19*$O19)),-FR188,0)</f>
        <v>0</v>
      </c>
      <c r="FS189" s="94">
        <f t="shared" ref="FS189" si="297">IF(AND(FS$165&gt;EOMONTH($E19,$R19*(1-$O19)),FS$165&lt;=EOMONTH($E19,$R19*(1-$O19)+$S19*(1-$O19)+$T19*$O19)),-FS188,0)</f>
        <v>0</v>
      </c>
      <c r="FT189" s="94">
        <f t="shared" ref="FT189" si="298">IF(AND(FT$165&gt;EOMONTH($E19,$R19*(1-$O19)),FT$165&lt;=EOMONTH($E19,$R19*(1-$O19)+$S19*(1-$O19)+$T19*$O19)),-FT188,0)</f>
        <v>0</v>
      </c>
      <c r="FU189" s="94">
        <f t="shared" ref="FU189" si="299">IF(AND(FU$165&gt;EOMONTH($E19,$R19*(1-$O19)),FU$165&lt;=EOMONTH($E19,$R19*(1-$O19)+$S19*(1-$O19)+$T19*$O19)),-FU188,0)</f>
        <v>0</v>
      </c>
      <c r="FV189" s="94">
        <f t="shared" ref="FV189" si="300">IF(AND(FV$165&gt;EOMONTH($E19,$R19*(1-$O19)),FV$165&lt;=EOMONTH($E19,$R19*(1-$O19)+$S19*(1-$O19)+$T19*$O19)),-FV188,0)</f>
        <v>0</v>
      </c>
      <c r="FW189" s="94">
        <f t="shared" ref="FW189" si="301">IF(AND(FW$165&gt;EOMONTH($E19,$R19*(1-$O19)),FW$165&lt;=EOMONTH($E19,$R19*(1-$O19)+$S19*(1-$O19)+$T19*$O19)),-FW188,0)</f>
        <v>0</v>
      </c>
      <c r="FX189" s="94">
        <f t="shared" ref="FX189" si="302">IF(AND(FX$165&gt;EOMONTH($E19,$R19*(1-$O19)),FX$165&lt;=EOMONTH($E19,$R19*(1-$O19)+$S19*(1-$O19)+$T19*$O19)),-FX188,0)</f>
        <v>0</v>
      </c>
      <c r="FY189" s="94">
        <f t="shared" ref="FY189" si="303">IF(AND(FY$165&gt;EOMONTH($E19,$R19*(1-$O19)),FY$165&lt;=EOMONTH($E19,$R19*(1-$O19)+$S19*(1-$O19)+$T19*$O19)),-FY188,0)</f>
        <v>0</v>
      </c>
      <c r="FZ189" s="94">
        <f t="shared" ref="FZ189" si="304">IF(AND(FZ$165&gt;EOMONTH($E19,$R19*(1-$O19)),FZ$165&lt;=EOMONTH($E19,$R19*(1-$O19)+$S19*(1-$O19)+$T19*$O19)),-FZ188,0)</f>
        <v>0</v>
      </c>
      <c r="GA189" s="94">
        <f t="shared" ref="GA189" si="305">IF(AND(GA$165&gt;EOMONTH($E19,$R19*(1-$O19)),GA$165&lt;=EOMONTH($E19,$R19*(1-$O19)+$S19*(1-$O19)+$T19*$O19)),-GA188,0)</f>
        <v>0</v>
      </c>
      <c r="GB189" s="94">
        <f t="shared" ref="GB189" si="306">IF(AND(GB$165&gt;EOMONTH($E19,$R19*(1-$O19)),GB$165&lt;=EOMONTH($E19,$R19*(1-$O19)+$S19*(1-$O19)+$T19*$O19)),-GB188,0)</f>
        <v>0</v>
      </c>
      <c r="GC189" s="94">
        <f t="shared" ref="GC189" si="307">IF(AND(GC$165&gt;EOMONTH($E19,$R19*(1-$O19)),GC$165&lt;=EOMONTH($E19,$R19*(1-$O19)+$S19*(1-$O19)+$T19*$O19)),-GC188,0)</f>
        <v>0</v>
      </c>
      <c r="GD189" s="94">
        <f t="shared" ref="GD189" si="308">IF(AND(GD$165&gt;EOMONTH($E19,$R19*(1-$O19)),GD$165&lt;=EOMONTH($E19,$R19*(1-$O19)+$S19*(1-$O19)+$T19*$O19)),-GD188,0)</f>
        <v>0</v>
      </c>
      <c r="GE189" s="94">
        <f t="shared" ref="GE189" si="309">IF(AND(GE$165&gt;EOMONTH($E19,$R19*(1-$O19)),GE$165&lt;=EOMONTH($E19,$R19*(1-$O19)+$S19*(1-$O19)+$T19*$O19)),-GE188,0)</f>
        <v>0</v>
      </c>
      <c r="GF189" s="94">
        <f t="shared" ref="GF189" si="310">IF(AND(GF$165&gt;EOMONTH($E19,$R19*(1-$O19)),GF$165&lt;=EOMONTH($E19,$R19*(1-$O19)+$S19*(1-$O19)+$T19*$O19)),-GF188,0)</f>
        <v>0</v>
      </c>
      <c r="GG189" s="94">
        <f t="shared" ref="GG189" si="311">IF(AND(GG$165&gt;EOMONTH($E19,$R19*(1-$O19)),GG$165&lt;=EOMONTH($E19,$R19*(1-$O19)+$S19*(1-$O19)+$T19*$O19)),-GG188,0)</f>
        <v>0</v>
      </c>
      <c r="GH189" s="94">
        <f t="shared" ref="GH189" si="312">IF(AND(GH$165&gt;EOMONTH($E19,$R19*(1-$O19)),GH$165&lt;=EOMONTH($E19,$R19*(1-$O19)+$S19*(1-$O19)+$T19*$O19)),-GH188,0)</f>
        <v>0</v>
      </c>
      <c r="GI189" s="94">
        <f t="shared" ref="GI189" si="313">IF(AND(GI$165&gt;EOMONTH($E19,$R19*(1-$O19)),GI$165&lt;=EOMONTH($E19,$R19*(1-$O19)+$S19*(1-$O19)+$T19*$O19)),-GI188,0)</f>
        <v>0</v>
      </c>
      <c r="GJ189" s="94">
        <f t="shared" ref="GJ189" si="314">IF(AND(GJ$165&gt;EOMONTH($E19,$R19*(1-$O19)),GJ$165&lt;=EOMONTH($E19,$R19*(1-$O19)+$S19*(1-$O19)+$T19*$O19)),-GJ188,0)</f>
        <v>0</v>
      </c>
      <c r="GK189" s="94">
        <f t="shared" ref="GK189" si="315">IF(AND(GK$165&gt;EOMONTH($E19,$R19*(1-$O19)),GK$165&lt;=EOMONTH($E19,$R19*(1-$O19)+$S19*(1-$O19)+$T19*$O19)),-GK188,0)</f>
        <v>0</v>
      </c>
      <c r="GL189" s="94">
        <f t="shared" ref="GL189" si="316">IF(AND(GL$165&gt;EOMONTH($E19,$R19*(1-$O19)),GL$165&lt;=EOMONTH($E19,$R19*(1-$O19)+$S19*(1-$O19)+$T19*$O19)),-GL188,0)</f>
        <v>0</v>
      </c>
      <c r="GM189" s="94">
        <f t="shared" ref="GM189" si="317">IF(AND(GM$165&gt;EOMONTH($E19,$R19*(1-$O19)),GM$165&lt;=EOMONTH($E19,$R19*(1-$O19)+$S19*(1-$O19)+$T19*$O19)),-GM188,0)</f>
        <v>0</v>
      </c>
      <c r="GN189" s="94">
        <f t="shared" ref="GN189" si="318">IF(AND(GN$165&gt;EOMONTH($E19,$R19*(1-$O19)),GN$165&lt;=EOMONTH($E19,$R19*(1-$O19)+$S19*(1-$O19)+$T19*$O19)),-GN188,0)</f>
        <v>0</v>
      </c>
      <c r="GO189" s="94">
        <f t="shared" ref="GO189" si="319">IF(AND(GO$165&gt;EOMONTH($E19,$R19*(1-$O19)),GO$165&lt;=EOMONTH($E19,$R19*(1-$O19)+$S19*(1-$O19)+$T19*$O19)),-GO188,0)</f>
        <v>0</v>
      </c>
      <c r="GP189" s="94">
        <f t="shared" ref="GP189" si="320">IF(AND(GP$165&gt;EOMONTH($E19,$R19*(1-$O19)),GP$165&lt;=EOMONTH($E19,$R19*(1-$O19)+$S19*(1-$O19)+$T19*$O19)),-GP188,0)</f>
        <v>0</v>
      </c>
      <c r="GQ189" s="94">
        <f t="shared" ref="GQ189" si="321">IF(AND(GQ$165&gt;EOMONTH($E19,$R19*(1-$O19)),GQ$165&lt;=EOMONTH($E19,$R19*(1-$O19)+$S19*(1-$O19)+$T19*$O19)),-GQ188,0)</f>
        <v>0</v>
      </c>
      <c r="GR189" s="94">
        <f t="shared" ref="GR189" si="322">IF(AND(GR$165&gt;EOMONTH($E19,$R19*(1-$O19)),GR$165&lt;=EOMONTH($E19,$R19*(1-$O19)+$S19*(1-$O19)+$T19*$O19)),-GR188,0)</f>
        <v>0</v>
      </c>
      <c r="GS189" s="94">
        <f t="shared" ref="GS189" si="323">IF(AND(GS$165&gt;EOMONTH($E19,$R19*(1-$O19)),GS$165&lt;=EOMONTH($E19,$R19*(1-$O19)+$S19*(1-$O19)+$T19*$O19)),-GS188,0)</f>
        <v>0</v>
      </c>
      <c r="GT189" s="94">
        <f t="shared" ref="GT189" si="324">IF(AND(GT$165&gt;EOMONTH($E19,$R19*(1-$O19)),GT$165&lt;=EOMONTH($E19,$R19*(1-$O19)+$S19*(1-$O19)+$T19*$O19)),-GT188,0)</f>
        <v>0</v>
      </c>
      <c r="GU189" s="94">
        <f t="shared" ref="GU189" si="325">IF(AND(GU$165&gt;EOMONTH($E19,$R19*(1-$O19)),GU$165&lt;=EOMONTH($E19,$R19*(1-$O19)+$S19*(1-$O19)+$T19*$O19)),-GU188,0)</f>
        <v>0</v>
      </c>
      <c r="GV189" s="94">
        <f t="shared" ref="GV189" si="326">IF(AND(GV$165&gt;EOMONTH($E19,$R19*(1-$O19)),GV$165&lt;=EOMONTH($E19,$R19*(1-$O19)+$S19*(1-$O19)+$T19*$O19)),-GV188,0)</f>
        <v>0</v>
      </c>
      <c r="GW189" s="94">
        <f t="shared" ref="GW189" si="327">IF(AND(GW$165&gt;EOMONTH($E19,$R19*(1-$O19)),GW$165&lt;=EOMONTH($E19,$R19*(1-$O19)+$S19*(1-$O19)+$T19*$O19)),-GW188,0)</f>
        <v>0</v>
      </c>
      <c r="GX189" s="94">
        <f t="shared" ref="GX189" si="328">IF(AND(GX$165&gt;EOMONTH($E19,$R19*(1-$O19)),GX$165&lt;=EOMONTH($E19,$R19*(1-$O19)+$S19*(1-$O19)+$T19*$O19)),-GX188,0)</f>
        <v>0</v>
      </c>
      <c r="GY189" s="94">
        <f t="shared" ref="GY189" si="329">IF(AND(GY$165&gt;EOMONTH($E19,$R19*(1-$O19)),GY$165&lt;=EOMONTH($E19,$R19*(1-$O19)+$S19*(1-$O19)+$T19*$O19)),-GY188,0)</f>
        <v>0</v>
      </c>
      <c r="GZ189" s="94">
        <f t="shared" ref="GZ189" si="330">IF(AND(GZ$165&gt;EOMONTH($E19,$R19*(1-$O19)),GZ$165&lt;=EOMONTH($E19,$R19*(1-$O19)+$S19*(1-$O19)+$T19*$O19)),-GZ188,0)</f>
        <v>0</v>
      </c>
      <c r="HA189" s="94">
        <f t="shared" ref="HA189" si="331">IF(AND(HA$165&gt;EOMONTH($E19,$R19*(1-$O19)),HA$165&lt;=EOMONTH($E19,$R19*(1-$O19)+$S19*(1-$O19)+$T19*$O19)),-HA188,0)</f>
        <v>0</v>
      </c>
      <c r="HB189" s="94">
        <f t="shared" ref="HB189" si="332">IF(AND(HB$165&gt;EOMONTH($E19,$R19*(1-$O19)),HB$165&lt;=EOMONTH($E19,$R19*(1-$O19)+$S19*(1-$O19)+$T19*$O19)),-HB188,0)</f>
        <v>0</v>
      </c>
      <c r="HC189" s="94">
        <f t="shared" ref="HC189" si="333">IF(AND(HC$165&gt;EOMONTH($E19,$R19*(1-$O19)),HC$165&lt;=EOMONTH($E19,$R19*(1-$O19)+$S19*(1-$O19)+$T19*$O19)),-HC188,0)</f>
        <v>0</v>
      </c>
      <c r="HD189" s="94">
        <f t="shared" ref="HD189" si="334">IF(AND(HD$165&gt;EOMONTH($E19,$R19*(1-$O19)),HD$165&lt;=EOMONTH($E19,$R19*(1-$O19)+$S19*(1-$O19)+$T19*$O19)),-HD188,0)</f>
        <v>0</v>
      </c>
      <c r="HE189" s="94">
        <f t="shared" ref="HE189" si="335">IF(AND(HE$165&gt;EOMONTH($E19,$R19*(1-$O19)),HE$165&lt;=EOMONTH($E19,$R19*(1-$O19)+$S19*(1-$O19)+$T19*$O19)),-HE188,0)</f>
        <v>0</v>
      </c>
      <c r="HF189" s="94">
        <f t="shared" ref="HF189" si="336">IF(AND(HF$165&gt;EOMONTH($E19,$R19*(1-$O19)),HF$165&lt;=EOMONTH($E19,$R19*(1-$O19)+$S19*(1-$O19)+$T19*$O19)),-HF188,0)</f>
        <v>0</v>
      </c>
      <c r="HG189" s="94">
        <f t="shared" ref="HG189" si="337">IF(AND(HG$165&gt;EOMONTH($E19,$R19*(1-$O19)),HG$165&lt;=EOMONTH($E19,$R19*(1-$O19)+$S19*(1-$O19)+$T19*$O19)),-HG188,0)</f>
        <v>0</v>
      </c>
      <c r="HH189" s="94">
        <f t="shared" ref="HH189" si="338">IF(AND(HH$165&gt;EOMONTH($E19,$R19*(1-$O19)),HH$165&lt;=EOMONTH($E19,$R19*(1-$O19)+$S19*(1-$O19)+$T19*$O19)),-HH188,0)</f>
        <v>0</v>
      </c>
      <c r="HI189" s="94">
        <f t="shared" ref="HI189" si="339">IF(AND(HI$165&gt;EOMONTH($E19,$R19*(1-$O19)),HI$165&lt;=EOMONTH($E19,$R19*(1-$O19)+$S19*(1-$O19)+$T19*$O19)),-HI188,0)</f>
        <v>0</v>
      </c>
      <c r="HJ189" s="94">
        <f t="shared" ref="HJ189" si="340">IF(AND(HJ$165&gt;EOMONTH($E19,$R19*(1-$O19)),HJ$165&lt;=EOMONTH($E19,$R19*(1-$O19)+$S19*(1-$O19)+$T19*$O19)),-HJ188,0)</f>
        <v>0</v>
      </c>
      <c r="HK189" s="94">
        <f t="shared" ref="HK189" si="341">IF(AND(HK$165&gt;EOMONTH($E19,$R19*(1-$O19)),HK$165&lt;=EOMONTH($E19,$R19*(1-$O19)+$S19*(1-$O19)+$T19*$O19)),-HK188,0)</f>
        <v>0</v>
      </c>
      <c r="HL189" s="94">
        <f t="shared" ref="HL189" si="342">IF(AND(HL$165&gt;EOMONTH($E19,$R19*(1-$O19)),HL$165&lt;=EOMONTH($E19,$R19*(1-$O19)+$S19*(1-$O19)+$T19*$O19)),-HL188,0)</f>
        <v>0</v>
      </c>
      <c r="HM189" s="94">
        <f t="shared" ref="HM189" si="343">IF(AND(HM$165&gt;EOMONTH($E19,$R19*(1-$O19)),HM$165&lt;=EOMONTH($E19,$R19*(1-$O19)+$S19*(1-$O19)+$T19*$O19)),-HM188,0)</f>
        <v>0</v>
      </c>
      <c r="HN189" s="94">
        <f t="shared" ref="HN189" si="344">IF(AND(HN$165&gt;EOMONTH($E19,$R19*(1-$O19)),HN$165&lt;=EOMONTH($E19,$R19*(1-$O19)+$S19*(1-$O19)+$T19*$O19)),-HN188,0)</f>
        <v>0</v>
      </c>
      <c r="HO189" s="94">
        <f t="shared" ref="HO189" si="345">IF(AND(HO$165&gt;EOMONTH($E19,$R19*(1-$O19)),HO$165&lt;=EOMONTH($E19,$R19*(1-$O19)+$S19*(1-$O19)+$T19*$O19)),-HO188,0)</f>
        <v>0</v>
      </c>
      <c r="HP189" s="94">
        <f t="shared" ref="HP189" si="346">IF(AND(HP$165&gt;EOMONTH($E19,$R19*(1-$O19)),HP$165&lt;=EOMONTH($E19,$R19*(1-$O19)+$S19*(1-$O19)+$T19*$O19)),-HP188,0)</f>
        <v>0</v>
      </c>
      <c r="HQ189" s="94">
        <f t="shared" ref="HQ189" si="347">IF(AND(HQ$165&gt;EOMONTH($E19,$R19*(1-$O19)),HQ$165&lt;=EOMONTH($E19,$R19*(1-$O19)+$S19*(1-$O19)+$T19*$O19)),-HQ188,0)</f>
        <v>0</v>
      </c>
      <c r="HR189" s="94">
        <f t="shared" ref="HR189" si="348">IF(AND(HR$165&gt;EOMONTH($E19,$R19*(1-$O19)),HR$165&lt;=EOMONTH($E19,$R19*(1-$O19)+$S19*(1-$O19)+$T19*$O19)),-HR188,0)</f>
        <v>0</v>
      </c>
      <c r="HS189" s="94">
        <f t="shared" ref="HS189" si="349">IF(AND(HS$165&gt;EOMONTH($E19,$R19*(1-$O19)),HS$165&lt;=EOMONTH($E19,$R19*(1-$O19)+$S19*(1-$O19)+$T19*$O19)),-HS188,0)</f>
        <v>0</v>
      </c>
      <c r="HT189" s="94">
        <f t="shared" ref="HT189" si="350">IF(AND(HT$165&gt;EOMONTH($E19,$R19*(1-$O19)),HT$165&lt;=EOMONTH($E19,$R19*(1-$O19)+$S19*(1-$O19)+$T19*$O19)),-HT188,0)</f>
        <v>0</v>
      </c>
      <c r="HU189" s="94">
        <f t="shared" ref="HU189" si="351">IF(AND(HU$165&gt;EOMONTH($E19,$R19*(1-$O19)),HU$165&lt;=EOMONTH($E19,$R19*(1-$O19)+$S19*(1-$O19)+$T19*$O19)),-HU188,0)</f>
        <v>0</v>
      </c>
      <c r="HV189" s="94">
        <f t="shared" ref="HV189" si="352">IF(AND(HV$165&gt;EOMONTH($E19,$R19*(1-$O19)),HV$165&lt;=EOMONTH($E19,$R19*(1-$O19)+$S19*(1-$O19)+$T19*$O19)),-HV188,0)</f>
        <v>0</v>
      </c>
      <c r="HW189" s="94">
        <f t="shared" ref="HW189" si="353">IF(AND(HW$165&gt;EOMONTH($E19,$R19*(1-$O19)),HW$165&lt;=EOMONTH($E19,$R19*(1-$O19)+$S19*(1-$O19)+$T19*$O19)),-HW188,0)</f>
        <v>0</v>
      </c>
      <c r="HX189" s="94">
        <f t="shared" ref="HX189" si="354">IF(AND(HX$165&gt;EOMONTH($E19,$R19*(1-$O19)),HX$165&lt;=EOMONTH($E19,$R19*(1-$O19)+$S19*(1-$O19)+$T19*$O19)),-HX188,0)</f>
        <v>0</v>
      </c>
      <c r="HY189" s="94">
        <f t="shared" ref="HY189" si="355">IF(AND(HY$165&gt;EOMONTH($E19,$R19*(1-$O19)),HY$165&lt;=EOMONTH($E19,$R19*(1-$O19)+$S19*(1-$O19)+$T19*$O19)),-HY188,0)</f>
        <v>0</v>
      </c>
      <c r="HZ189" s="94">
        <f t="shared" ref="HZ189" si="356">IF(AND(HZ$165&gt;EOMONTH($E19,$R19*(1-$O19)),HZ$165&lt;=EOMONTH($E19,$R19*(1-$O19)+$S19*(1-$O19)+$T19*$O19)),-HZ188,0)</f>
        <v>0</v>
      </c>
      <c r="IA189" s="94">
        <f t="shared" ref="IA189" si="357">IF(AND(IA$165&gt;EOMONTH($E19,$R19*(1-$O19)),IA$165&lt;=EOMONTH($E19,$R19*(1-$O19)+$S19*(1-$O19)+$T19*$O19)),-IA188,0)</f>
        <v>0</v>
      </c>
      <c r="IB189" s="94">
        <f t="shared" ref="IB189" si="358">IF(AND(IB$165&gt;EOMONTH($E19,$R19*(1-$O19)),IB$165&lt;=EOMONTH($E19,$R19*(1-$O19)+$S19*(1-$O19)+$T19*$O19)),-IB188,0)</f>
        <v>0</v>
      </c>
      <c r="IC189" s="94">
        <f t="shared" ref="IC189" si="359">IF(AND(IC$165&gt;EOMONTH($E19,$R19*(1-$O19)),IC$165&lt;=EOMONTH($E19,$R19*(1-$O19)+$S19*(1-$O19)+$T19*$O19)),-IC188,0)</f>
        <v>0</v>
      </c>
      <c r="ID189" s="94">
        <f t="shared" ref="ID189" si="360">IF(AND(ID$165&gt;EOMONTH($E19,$R19*(1-$O19)),ID$165&lt;=EOMONTH($E19,$R19*(1-$O19)+$S19*(1-$O19)+$T19*$O19)),-ID188,0)</f>
        <v>0</v>
      </c>
      <c r="IE189" s="94">
        <f t="shared" ref="IE189" si="361">IF(AND(IE$165&gt;EOMONTH($E19,$R19*(1-$O19)),IE$165&lt;=EOMONTH($E19,$R19*(1-$O19)+$S19*(1-$O19)+$T19*$O19)),-IE188,0)</f>
        <v>0</v>
      </c>
      <c r="IF189" s="94">
        <f t="shared" ref="IF189" si="362">IF(AND(IF$165&gt;EOMONTH($E19,$R19*(1-$O19)),IF$165&lt;=EOMONTH($E19,$R19*(1-$O19)+$S19*(1-$O19)+$T19*$O19)),-IF188,0)</f>
        <v>0</v>
      </c>
      <c r="IG189" s="94">
        <f t="shared" ref="IG189" si="363">IF(AND(IG$165&gt;EOMONTH($E19,$R19*(1-$O19)),IG$165&lt;=EOMONTH($E19,$R19*(1-$O19)+$S19*(1-$O19)+$T19*$O19)),-IG188,0)</f>
        <v>0</v>
      </c>
      <c r="IH189" s="94">
        <f t="shared" ref="IH189" si="364">IF(AND(IH$165&gt;EOMONTH($E19,$R19*(1-$O19)),IH$165&lt;=EOMONTH($E19,$R19*(1-$O19)+$S19*(1-$O19)+$T19*$O19)),-IH188,0)</f>
        <v>0</v>
      </c>
      <c r="II189" s="94">
        <f t="shared" ref="II189" si="365">IF(AND(II$165&gt;EOMONTH($E19,$R19*(1-$O19)),II$165&lt;=EOMONTH($E19,$R19*(1-$O19)+$S19*(1-$O19)+$T19*$O19)),-II188,0)</f>
        <v>0</v>
      </c>
      <c r="IJ189" s="94">
        <f t="shared" ref="IJ189" si="366">IF(AND(IJ$165&gt;EOMONTH($E19,$R19*(1-$O19)),IJ$165&lt;=EOMONTH($E19,$R19*(1-$O19)+$S19*(1-$O19)+$T19*$O19)),-IJ188,0)</f>
        <v>0</v>
      </c>
      <c r="IK189" s="94">
        <f t="shared" ref="IK189" si="367">IF(AND(IK$165&gt;EOMONTH($E19,$R19*(1-$O19)),IK$165&lt;=EOMONTH($E19,$R19*(1-$O19)+$S19*(1-$O19)+$T19*$O19)),-IK188,0)</f>
        <v>0</v>
      </c>
      <c r="IL189" s="94">
        <f t="shared" ref="IL189" si="368">IF(AND(IL$165&gt;EOMONTH($E19,$R19*(1-$O19)),IL$165&lt;=EOMONTH($E19,$R19*(1-$O19)+$S19*(1-$O19)+$T19*$O19)),-IL188,0)</f>
        <v>0</v>
      </c>
      <c r="IM189" s="94">
        <f t="shared" ref="IM189" si="369">IF(AND(IM$165&gt;EOMONTH($E19,$R19*(1-$O19)),IM$165&lt;=EOMONTH($E19,$R19*(1-$O19)+$S19*(1-$O19)+$T19*$O19)),-IM188,0)</f>
        <v>0</v>
      </c>
      <c r="IN189" s="94">
        <f t="shared" ref="IN189" si="370">IF(AND(IN$165&gt;EOMONTH($E19,$R19*(1-$O19)),IN$165&lt;=EOMONTH($E19,$R19*(1-$O19)+$S19*(1-$O19)+$T19*$O19)),-IN188,0)</f>
        <v>0</v>
      </c>
      <c r="IO189" s="94">
        <f t="shared" ref="IO189" si="371">IF(AND(IO$165&gt;EOMONTH($E19,$R19*(1-$O19)),IO$165&lt;=EOMONTH($E19,$R19*(1-$O19)+$S19*(1-$O19)+$T19*$O19)),-IO188,0)</f>
        <v>0</v>
      </c>
      <c r="IP189" s="94">
        <f t="shared" ref="IP189" si="372">IF(AND(IP$165&gt;EOMONTH($E19,$R19*(1-$O19)),IP$165&lt;=EOMONTH($E19,$R19*(1-$O19)+$S19*(1-$O19)+$T19*$O19)),-IP188,0)</f>
        <v>0</v>
      </c>
      <c r="IQ189" s="94">
        <f t="shared" ref="IQ189" si="373">IF(AND(IQ$165&gt;EOMONTH($E19,$R19*(1-$O19)),IQ$165&lt;=EOMONTH($E19,$R19*(1-$O19)+$S19*(1-$O19)+$T19*$O19)),-IQ188,0)</f>
        <v>0</v>
      </c>
      <c r="IR189" s="94">
        <f t="shared" ref="IR189" si="374">IF(AND(IR$165&gt;EOMONTH($E19,$R19*(1-$O19)),IR$165&lt;=EOMONTH($E19,$R19*(1-$O19)+$S19*(1-$O19)+$T19*$O19)),-IR188,0)</f>
        <v>0</v>
      </c>
      <c r="IS189" s="94">
        <f t="shared" ref="IS189" si="375">IF(AND(IS$165&gt;EOMONTH($E19,$R19*(1-$O19)),IS$165&lt;=EOMONTH($E19,$R19*(1-$O19)+$S19*(1-$O19)+$T19*$O19)),-IS188,0)</f>
        <v>0</v>
      </c>
      <c r="IT189" s="94">
        <f t="shared" ref="IT189" si="376">IF(AND(IT$165&gt;EOMONTH($E19,$R19*(1-$O19)),IT$165&lt;=EOMONTH($E19,$R19*(1-$O19)+$S19*(1-$O19)+$T19*$O19)),-IT188,0)</f>
        <v>0</v>
      </c>
      <c r="IU189" s="94">
        <f t="shared" ref="IU189" si="377">IF(AND(IU$165&gt;EOMONTH($E19,$R19*(1-$O19)),IU$165&lt;=EOMONTH($E19,$R19*(1-$O19)+$S19*(1-$O19)+$T19*$O19)),-IU188,0)</f>
        <v>0</v>
      </c>
      <c r="IV189" s="94">
        <f t="shared" ref="IV189" si="378">IF(AND(IV$165&gt;EOMONTH($E19,$R19*(1-$O19)),IV$165&lt;=EOMONTH($E19,$R19*(1-$O19)+$S19*(1-$O19)+$T19*$O19)),-IV188,0)</f>
        <v>0</v>
      </c>
      <c r="IW189" s="94">
        <f t="shared" ref="IW189" si="379">IF(AND(IW$165&gt;EOMONTH($E19,$R19*(1-$O19)),IW$165&lt;=EOMONTH($E19,$R19*(1-$O19)+$S19*(1-$O19)+$T19*$O19)),-IW188,0)</f>
        <v>0</v>
      </c>
      <c r="IX189" s="94">
        <f t="shared" ref="IX189" si="380">IF(AND(IX$165&gt;EOMONTH($E19,$R19*(1-$O19)),IX$165&lt;=EOMONTH($E19,$R19*(1-$O19)+$S19*(1-$O19)+$T19*$O19)),-IX188,0)</f>
        <v>0</v>
      </c>
      <c r="IY189" s="94">
        <f t="shared" ref="IY189" si="381">IF(AND(IY$165&gt;EOMONTH($E19,$R19*(1-$O19)),IY$165&lt;=EOMONTH($E19,$R19*(1-$O19)+$S19*(1-$O19)+$T19*$O19)),-IY188,0)</f>
        <v>0</v>
      </c>
      <c r="IZ189" s="94">
        <f t="shared" ref="IZ189" si="382">IF(AND(IZ$165&gt;EOMONTH($E19,$R19*(1-$O19)),IZ$165&lt;=EOMONTH($E19,$R19*(1-$O19)+$S19*(1-$O19)+$T19*$O19)),-IZ188,0)</f>
        <v>0</v>
      </c>
      <c r="JA189" s="94">
        <f t="shared" ref="JA189" si="383">IF(AND(JA$165&gt;EOMONTH($E19,$R19*(1-$O19)),JA$165&lt;=EOMONTH($E19,$R19*(1-$O19)+$S19*(1-$O19)+$T19*$O19)),-JA188,0)</f>
        <v>0</v>
      </c>
      <c r="JB189" s="94">
        <f t="shared" ref="JB189" si="384">IF(AND(JB$165&gt;EOMONTH($E19,$R19*(1-$O19)),JB$165&lt;=EOMONTH($E19,$R19*(1-$O19)+$S19*(1-$O19)+$T19*$O19)),-JB188,0)</f>
        <v>0</v>
      </c>
      <c r="JC189" s="94">
        <f t="shared" ref="JC189" si="385">IF(AND(JC$165&gt;EOMONTH($E19,$R19*(1-$O19)),JC$165&lt;=EOMONTH($E19,$R19*(1-$O19)+$S19*(1-$O19)+$T19*$O19)),-JC188,0)</f>
        <v>0</v>
      </c>
      <c r="JD189" s="94">
        <f t="shared" ref="JD189" si="386">IF(AND(JD$165&gt;EOMONTH($E19,$R19*(1-$O19)),JD$165&lt;=EOMONTH($E19,$R19*(1-$O19)+$S19*(1-$O19)+$T19*$O19)),-JD188,0)</f>
        <v>0</v>
      </c>
      <c r="JE189" s="94">
        <f t="shared" ref="JE189" si="387">IF(AND(JE$165&gt;EOMONTH($E19,$R19*(1-$O19)),JE$165&lt;=EOMONTH($E19,$R19*(1-$O19)+$S19*(1-$O19)+$T19*$O19)),-JE188,0)</f>
        <v>0</v>
      </c>
      <c r="JF189" s="94">
        <f t="shared" ref="JF189" si="388">IF(AND(JF$165&gt;EOMONTH($E19,$R19*(1-$O19)),JF$165&lt;=EOMONTH($E19,$R19*(1-$O19)+$S19*(1-$O19)+$T19*$O19)),-JF188,0)</f>
        <v>0</v>
      </c>
      <c r="JG189" s="94">
        <f t="shared" ref="JG189" si="389">IF(AND(JG$165&gt;EOMONTH($E19,$R19*(1-$O19)),JG$165&lt;=EOMONTH($E19,$R19*(1-$O19)+$S19*(1-$O19)+$T19*$O19)),-JG188,0)</f>
        <v>0</v>
      </c>
      <c r="JH189" s="94">
        <f t="shared" ref="JH189" si="390">IF(AND(JH$165&gt;EOMONTH($E19,$R19*(1-$O19)),JH$165&lt;=EOMONTH($E19,$R19*(1-$O19)+$S19*(1-$O19)+$T19*$O19)),-JH188,0)</f>
        <v>0</v>
      </c>
      <c r="JI189" s="94">
        <f t="shared" ref="JI189" si="391">IF(AND(JI$165&gt;EOMONTH($E19,$R19*(1-$O19)),JI$165&lt;=EOMONTH($E19,$R19*(1-$O19)+$S19*(1-$O19)+$T19*$O19)),-JI188,0)</f>
        <v>0</v>
      </c>
      <c r="JJ189" s="94">
        <f t="shared" ref="JJ189" si="392">IF(AND(JJ$165&gt;EOMONTH($E19,$R19*(1-$O19)),JJ$165&lt;=EOMONTH($E19,$R19*(1-$O19)+$S19*(1-$O19)+$T19*$O19)),-JJ188,0)</f>
        <v>0</v>
      </c>
      <c r="JK189" s="94">
        <f t="shared" ref="JK189" si="393">IF(AND(JK$165&gt;EOMONTH($E19,$R19*(1-$O19)),JK$165&lt;=EOMONTH($E19,$R19*(1-$O19)+$S19*(1-$O19)+$T19*$O19)),-JK188,0)</f>
        <v>0</v>
      </c>
      <c r="JL189" s="94">
        <f t="shared" ref="JL189" si="394">IF(AND(JL$165&gt;EOMONTH($E19,$R19*(1-$O19)),JL$165&lt;=EOMONTH($E19,$R19*(1-$O19)+$S19*(1-$O19)+$T19*$O19)),-JL188,0)</f>
        <v>0</v>
      </c>
      <c r="JM189" s="94">
        <f t="shared" ref="JM189" si="395">IF(AND(JM$165&gt;EOMONTH($E19,$R19*(1-$O19)),JM$165&lt;=EOMONTH($E19,$R19*(1-$O19)+$S19*(1-$O19)+$T19*$O19)),-JM188,0)</f>
        <v>0</v>
      </c>
      <c r="JN189" s="94">
        <f t="shared" ref="JN189" si="396">IF(AND(JN$165&gt;EOMONTH($E19,$R19*(1-$O19)),JN$165&lt;=EOMONTH($E19,$R19*(1-$O19)+$S19*(1-$O19)+$T19*$O19)),-JN188,0)</f>
        <v>0</v>
      </c>
      <c r="JO189" s="94">
        <f t="shared" ref="JO189" si="397">IF(AND(JO$165&gt;EOMONTH($E19,$R19*(1-$O19)),JO$165&lt;=EOMONTH($E19,$R19*(1-$O19)+$S19*(1-$O19)+$T19*$O19)),-JO188,0)</f>
        <v>0</v>
      </c>
      <c r="JP189" s="94">
        <f t="shared" ref="JP189" si="398">IF(AND(JP$165&gt;EOMONTH($E19,$R19*(1-$O19)),JP$165&lt;=EOMONTH($E19,$R19*(1-$O19)+$S19*(1-$O19)+$T19*$O19)),-JP188,0)</f>
        <v>0</v>
      </c>
      <c r="JQ189" s="94">
        <f t="shared" ref="JQ189" si="399">IF(AND(JQ$165&gt;EOMONTH($E19,$R19*(1-$O19)),JQ$165&lt;=EOMONTH($E19,$R19*(1-$O19)+$S19*(1-$O19)+$T19*$O19)),-JQ188,0)</f>
        <v>0</v>
      </c>
      <c r="JR189" s="94">
        <f t="shared" ref="JR189" si="400">IF(AND(JR$165&gt;EOMONTH($E19,$R19*(1-$O19)),JR$165&lt;=EOMONTH($E19,$R19*(1-$O19)+$S19*(1-$O19)+$T19*$O19)),-JR188,0)</f>
        <v>0</v>
      </c>
      <c r="JS189" s="94">
        <f t="shared" ref="JS189" si="401">IF(AND(JS$165&gt;EOMONTH($E19,$R19*(1-$O19)),JS$165&lt;=EOMONTH($E19,$R19*(1-$O19)+$S19*(1-$O19)+$T19*$O19)),-JS188,0)</f>
        <v>0</v>
      </c>
      <c r="JT189" s="94">
        <f t="shared" ref="JT189" si="402">IF(AND(JT$165&gt;EOMONTH($E19,$R19*(1-$O19)),JT$165&lt;=EOMONTH($E19,$R19*(1-$O19)+$S19*(1-$O19)+$T19*$O19)),-JT188,0)</f>
        <v>0</v>
      </c>
      <c r="JU189" s="94">
        <f t="shared" ref="JU189" si="403">IF(AND(JU$165&gt;EOMONTH($E19,$R19*(1-$O19)),JU$165&lt;=EOMONTH($E19,$R19*(1-$O19)+$S19*(1-$O19)+$T19*$O19)),-JU188,0)</f>
        <v>0</v>
      </c>
      <c r="JV189" s="94">
        <f t="shared" ref="JV189" si="404">IF(AND(JV$165&gt;EOMONTH($E19,$R19*(1-$O19)),JV$165&lt;=EOMONTH($E19,$R19*(1-$O19)+$S19*(1-$O19)+$T19*$O19)),-JV188,0)</f>
        <v>0</v>
      </c>
      <c r="JW189" s="94">
        <f t="shared" ref="JW189" si="405">IF(AND(JW$165&gt;EOMONTH($E19,$R19*(1-$O19)),JW$165&lt;=EOMONTH($E19,$R19*(1-$O19)+$S19*(1-$O19)+$T19*$O19)),-JW188,0)</f>
        <v>0</v>
      </c>
      <c r="JX189" s="94">
        <f t="shared" ref="JX189" si="406">IF(AND(JX$165&gt;EOMONTH($E19,$R19*(1-$O19)),JX$165&lt;=EOMONTH($E19,$R19*(1-$O19)+$S19*(1-$O19)+$T19*$O19)),-JX188,0)</f>
        <v>0</v>
      </c>
      <c r="JY189" s="94">
        <f t="shared" ref="JY189" si="407">IF(AND(JY$165&gt;EOMONTH($E19,$R19*(1-$O19)),JY$165&lt;=EOMONTH($E19,$R19*(1-$O19)+$S19*(1-$O19)+$T19*$O19)),-JY188,0)</f>
        <v>0</v>
      </c>
      <c r="JZ189" s="94">
        <f t="shared" ref="JZ189" si="408">IF(AND(JZ$165&gt;EOMONTH($E19,$R19*(1-$O19)),JZ$165&lt;=EOMONTH($E19,$R19*(1-$O19)+$S19*(1-$O19)+$T19*$O19)),-JZ188,0)</f>
        <v>0</v>
      </c>
      <c r="KA189" s="94">
        <f t="shared" ref="KA189" si="409">IF(AND(KA$165&gt;EOMONTH($E19,$R19*(1-$O19)),KA$165&lt;=EOMONTH($E19,$R19*(1-$O19)+$S19*(1-$O19)+$T19*$O19)),-KA188,0)</f>
        <v>0</v>
      </c>
      <c r="KB189" s="94">
        <f t="shared" ref="KB189" si="410">IF(AND(KB$165&gt;EOMONTH($E19,$R19*(1-$O19)),KB$165&lt;=EOMONTH($E19,$R19*(1-$O19)+$S19*(1-$O19)+$T19*$O19)),-KB188,0)</f>
        <v>0</v>
      </c>
      <c r="KC189" s="94">
        <f t="shared" ref="KC189" si="411">IF(AND(KC$165&gt;EOMONTH($E19,$R19*(1-$O19)),KC$165&lt;=EOMONTH($E19,$R19*(1-$O19)+$S19*(1-$O19)+$T19*$O19)),-KC188,0)</f>
        <v>0</v>
      </c>
      <c r="KD189" s="94">
        <f t="shared" ref="KD189" si="412">IF(AND(KD$165&gt;EOMONTH($E19,$R19*(1-$O19)),KD$165&lt;=EOMONTH($E19,$R19*(1-$O19)+$S19*(1-$O19)+$T19*$O19)),-KD188,0)</f>
        <v>0</v>
      </c>
      <c r="KE189" s="94">
        <f t="shared" ref="KE189" si="413">IF(AND(KE$165&gt;EOMONTH($E19,$R19*(1-$O19)),KE$165&lt;=EOMONTH($E19,$R19*(1-$O19)+$S19*(1-$O19)+$T19*$O19)),-KE188,0)</f>
        <v>0</v>
      </c>
      <c r="KF189" s="94">
        <f t="shared" ref="KF189" si="414">IF(AND(KF$165&gt;EOMONTH($E19,$R19*(1-$O19)),KF$165&lt;=EOMONTH($E19,$R19*(1-$O19)+$S19*(1-$O19)+$T19*$O19)),-KF188,0)</f>
        <v>0</v>
      </c>
      <c r="KG189" s="94">
        <f t="shared" ref="KG189" si="415">IF(AND(KG$165&gt;EOMONTH($E19,$R19*(1-$O19)),KG$165&lt;=EOMONTH($E19,$R19*(1-$O19)+$S19*(1-$O19)+$T19*$O19)),-KG188,0)</f>
        <v>0</v>
      </c>
      <c r="KH189" s="94">
        <f t="shared" ref="KH189" si="416">IF(AND(KH$165&gt;EOMONTH($E19,$R19*(1-$O19)),KH$165&lt;=EOMONTH($E19,$R19*(1-$O19)+$S19*(1-$O19)+$T19*$O19)),-KH188,0)</f>
        <v>0</v>
      </c>
      <c r="KI189" s="94">
        <f t="shared" ref="KI189" si="417">IF(AND(KI$165&gt;EOMONTH($E19,$R19*(1-$O19)),KI$165&lt;=EOMONTH($E19,$R19*(1-$O19)+$S19*(1-$O19)+$T19*$O19)),-KI188,0)</f>
        <v>0</v>
      </c>
      <c r="KJ189" s="94">
        <f t="shared" ref="KJ189" si="418">IF(AND(KJ$165&gt;EOMONTH($E19,$R19*(1-$O19)),KJ$165&lt;=EOMONTH($E19,$R19*(1-$O19)+$S19*(1-$O19)+$T19*$O19)),-KJ188,0)</f>
        <v>0</v>
      </c>
      <c r="KK189" s="94">
        <f t="shared" ref="KK189" si="419">IF(AND(KK$165&gt;EOMONTH($E19,$R19*(1-$O19)),KK$165&lt;=EOMONTH($E19,$R19*(1-$O19)+$S19*(1-$O19)+$T19*$O19)),-KK188,0)</f>
        <v>0</v>
      </c>
      <c r="KL189" s="94">
        <f t="shared" ref="KL189" si="420">IF(AND(KL$165&gt;EOMONTH($E19,$R19*(1-$O19)),KL$165&lt;=EOMONTH($E19,$R19*(1-$O19)+$S19*(1-$O19)+$T19*$O19)),-KL188,0)</f>
        <v>0</v>
      </c>
      <c r="KM189" s="94">
        <f t="shared" ref="KM189" si="421">IF(AND(KM$165&gt;EOMONTH($E19,$R19*(1-$O19)),KM$165&lt;=EOMONTH($E19,$R19*(1-$O19)+$S19*(1-$O19)+$T19*$O19)),-KM188,0)</f>
        <v>0</v>
      </c>
      <c r="KN189" s="94">
        <f t="shared" ref="KN189" si="422">IF(AND(KN$165&gt;EOMONTH($E19,$R19*(1-$O19)),KN$165&lt;=EOMONTH($E19,$R19*(1-$O19)+$S19*(1-$O19)+$T19*$O19)),-KN188,0)</f>
        <v>0</v>
      </c>
      <c r="KO189" s="94">
        <f t="shared" ref="KO189" si="423">IF(AND(KO$165&gt;EOMONTH($E19,$R19*(1-$O19)),KO$165&lt;=EOMONTH($E19,$R19*(1-$O19)+$S19*(1-$O19)+$T19*$O19)),-KO188,0)</f>
        <v>0</v>
      </c>
      <c r="KP189" s="94">
        <f t="shared" ref="KP189" si="424">IF(AND(KP$165&gt;EOMONTH($E19,$R19*(1-$O19)),KP$165&lt;=EOMONTH($E19,$R19*(1-$O19)+$S19*(1-$O19)+$T19*$O19)),-KP188,0)</f>
        <v>0</v>
      </c>
      <c r="KQ189" s="94">
        <f t="shared" ref="KQ189" si="425">IF(AND(KQ$165&gt;EOMONTH($E19,$R19*(1-$O19)),KQ$165&lt;=EOMONTH($E19,$R19*(1-$O19)+$S19*(1-$O19)+$T19*$O19)),-KQ188,0)</f>
        <v>0</v>
      </c>
      <c r="KR189" s="94">
        <f t="shared" ref="KR189" si="426">IF(AND(KR$165&gt;EOMONTH($E19,$R19*(1-$O19)),KR$165&lt;=EOMONTH($E19,$R19*(1-$O19)+$S19*(1-$O19)+$T19*$O19)),-KR188,0)</f>
        <v>0</v>
      </c>
      <c r="KS189" s="94">
        <f t="shared" ref="KS189" si="427">IF(AND(KS$165&gt;EOMONTH($E19,$R19*(1-$O19)),KS$165&lt;=EOMONTH($E19,$R19*(1-$O19)+$S19*(1-$O19)+$T19*$O19)),-KS188,0)</f>
        <v>0</v>
      </c>
      <c r="KT189" s="94">
        <f t="shared" ref="KT189" si="428">IF(AND(KT$165&gt;EOMONTH($E19,$R19*(1-$O19)),KT$165&lt;=EOMONTH($E19,$R19*(1-$O19)+$S19*(1-$O19)+$T19*$O19)),-KT188,0)</f>
        <v>0</v>
      </c>
      <c r="KU189" s="94">
        <f t="shared" ref="KU189" si="429">IF(AND(KU$165&gt;EOMONTH($E19,$R19*(1-$O19)),KU$165&lt;=EOMONTH($E19,$R19*(1-$O19)+$S19*(1-$O19)+$T19*$O19)),-KU188,0)</f>
        <v>0</v>
      </c>
      <c r="KV189" s="94">
        <f t="shared" ref="KV189" si="430">IF(AND(KV$165&gt;EOMONTH($E19,$R19*(1-$O19)),KV$165&lt;=EOMONTH($E19,$R19*(1-$O19)+$S19*(1-$O19)+$T19*$O19)),-KV188,0)</f>
        <v>0</v>
      </c>
      <c r="KW189" s="94">
        <f t="shared" ref="KW189" si="431">IF(AND(KW$165&gt;EOMONTH($E19,$R19*(1-$O19)),KW$165&lt;=EOMONTH($E19,$R19*(1-$O19)+$S19*(1-$O19)+$T19*$O19)),-KW188,0)</f>
        <v>0</v>
      </c>
      <c r="KX189" s="94">
        <f t="shared" ref="KX189" si="432">IF(AND(KX$165&gt;EOMONTH($E19,$R19*(1-$O19)),KX$165&lt;=EOMONTH($E19,$R19*(1-$O19)+$S19*(1-$O19)+$T19*$O19)),-KX188,0)</f>
        <v>0</v>
      </c>
      <c r="KY189" s="94">
        <f t="shared" ref="KY189" si="433">IF(AND(KY$165&gt;EOMONTH($E19,$R19*(1-$O19)),KY$165&lt;=EOMONTH($E19,$R19*(1-$O19)+$S19*(1-$O19)+$T19*$O19)),-KY188,0)</f>
        <v>0</v>
      </c>
      <c r="KZ189" s="94">
        <f t="shared" ref="KZ189" si="434">IF(AND(KZ$165&gt;EOMONTH($E19,$R19*(1-$O19)),KZ$165&lt;=EOMONTH($E19,$R19*(1-$O19)+$S19*(1-$O19)+$T19*$O19)),-KZ188,0)</f>
        <v>0</v>
      </c>
      <c r="LA189" s="94">
        <f t="shared" ref="LA189" si="435">IF(AND(LA$165&gt;EOMONTH($E19,$R19*(1-$O19)),LA$165&lt;=EOMONTH($E19,$R19*(1-$O19)+$S19*(1-$O19)+$T19*$O19)),-LA188,0)</f>
        <v>0</v>
      </c>
      <c r="LB189" s="94">
        <f t="shared" ref="LB189" si="436">IF(AND(LB$165&gt;EOMONTH($E19,$R19*(1-$O19)),LB$165&lt;=EOMONTH($E19,$R19*(1-$O19)+$S19*(1-$O19)+$T19*$O19)),-LB188,0)</f>
        <v>0</v>
      </c>
      <c r="LC189" s="94">
        <f t="shared" ref="LC189" si="437">IF(AND(LC$165&gt;EOMONTH($E19,$R19*(1-$O19)),LC$165&lt;=EOMONTH($E19,$R19*(1-$O19)+$S19*(1-$O19)+$T19*$O19)),-LC188,0)</f>
        <v>0</v>
      </c>
      <c r="LD189" s="94">
        <f t="shared" ref="LD189" si="438">IF(AND(LD$165&gt;EOMONTH($E19,$R19*(1-$O19)),LD$165&lt;=EOMONTH($E19,$R19*(1-$O19)+$S19*(1-$O19)+$T19*$O19)),-LD188,0)</f>
        <v>0</v>
      </c>
      <c r="LE189" s="94">
        <f t="shared" ref="LE189" si="439">IF(AND(LE$165&gt;EOMONTH($E19,$R19*(1-$O19)),LE$165&lt;=EOMONTH($E19,$R19*(1-$O19)+$S19*(1-$O19)+$T19*$O19)),-LE188,0)</f>
        <v>0</v>
      </c>
      <c r="LF189" s="94">
        <f t="shared" ref="LF189" si="440">IF(AND(LF$165&gt;EOMONTH($E19,$R19*(1-$O19)),LF$165&lt;=EOMONTH($E19,$R19*(1-$O19)+$S19*(1-$O19)+$T19*$O19)),-LF188,0)</f>
        <v>0</v>
      </c>
      <c r="LG189" s="94">
        <f t="shared" ref="LG189" si="441">IF(AND(LG$165&gt;EOMONTH($E19,$R19*(1-$O19)),LG$165&lt;=EOMONTH($E19,$R19*(1-$O19)+$S19*(1-$O19)+$T19*$O19)),-LG188,0)</f>
        <v>0</v>
      </c>
      <c r="LH189" s="94">
        <f t="shared" ref="LH189" si="442">IF(AND(LH$165&gt;EOMONTH($E19,$R19*(1-$O19)),LH$165&lt;=EOMONTH($E19,$R19*(1-$O19)+$S19*(1-$O19)+$T19*$O19)),-LH188,0)</f>
        <v>0</v>
      </c>
      <c r="LI189" s="94">
        <f t="shared" ref="LI189" si="443">IF(AND(LI$165&gt;EOMONTH($E19,$R19*(1-$O19)),LI$165&lt;=EOMONTH($E19,$R19*(1-$O19)+$S19*(1-$O19)+$T19*$O19)),-LI188,0)</f>
        <v>0</v>
      </c>
      <c r="LJ189" s="94">
        <f t="shared" ref="LJ189" si="444">IF(AND(LJ$165&gt;EOMONTH($E19,$R19*(1-$O19)),LJ$165&lt;=EOMONTH($E19,$R19*(1-$O19)+$S19*(1-$O19)+$T19*$O19)),-LJ188,0)</f>
        <v>0</v>
      </c>
      <c r="LK189" s="94">
        <f t="shared" ref="LK189" si="445">IF(AND(LK$165&gt;EOMONTH($E19,$R19*(1-$O19)),LK$165&lt;=EOMONTH($E19,$R19*(1-$O19)+$S19*(1-$O19)+$T19*$O19)),-LK188,0)</f>
        <v>0</v>
      </c>
      <c r="LL189" s="94">
        <f t="shared" ref="LL189" si="446">IF(AND(LL$165&gt;EOMONTH($E19,$R19*(1-$O19)),LL$165&lt;=EOMONTH($E19,$R19*(1-$O19)+$S19*(1-$O19)+$T19*$O19)),-LL188,0)</f>
        <v>0</v>
      </c>
      <c r="LM189" s="94">
        <f t="shared" ref="LM189" si="447">IF(AND(LM$165&gt;EOMONTH($E19,$R19*(1-$O19)),LM$165&lt;=EOMONTH($E19,$R19*(1-$O19)+$S19*(1-$O19)+$T19*$O19)),-LM188,0)</f>
        <v>0</v>
      </c>
      <c r="LN189" s="94">
        <f t="shared" ref="LN189" si="448">IF(AND(LN$165&gt;EOMONTH($E19,$R19*(1-$O19)),LN$165&lt;=EOMONTH($E19,$R19*(1-$O19)+$S19*(1-$O19)+$T19*$O19)),-LN188,0)</f>
        <v>0</v>
      </c>
      <c r="LO189" s="94">
        <f t="shared" ref="LO189" si="449">IF(AND(LO$165&gt;EOMONTH($E19,$R19*(1-$O19)),LO$165&lt;=EOMONTH($E19,$R19*(1-$O19)+$S19*(1-$O19)+$T19*$O19)),-LO188,0)</f>
        <v>0</v>
      </c>
      <c r="LP189" s="94">
        <f t="shared" ref="LP189" si="450">IF(AND(LP$165&gt;EOMONTH($E19,$R19*(1-$O19)),LP$165&lt;=EOMONTH($E19,$R19*(1-$O19)+$S19*(1-$O19)+$T19*$O19)),-LP188,0)</f>
        <v>0</v>
      </c>
      <c r="LQ189" s="94">
        <f t="shared" ref="LQ189" si="451">IF(AND(LQ$165&gt;EOMONTH($E19,$R19*(1-$O19)),LQ$165&lt;=EOMONTH($E19,$R19*(1-$O19)+$S19*(1-$O19)+$T19*$O19)),-LQ188,0)</f>
        <v>0</v>
      </c>
      <c r="LR189" s="94">
        <f t="shared" ref="LR189" si="452">IF(AND(LR$165&gt;EOMONTH($E19,$R19*(1-$O19)),LR$165&lt;=EOMONTH($E19,$R19*(1-$O19)+$S19*(1-$O19)+$T19*$O19)),-LR188,0)</f>
        <v>0</v>
      </c>
      <c r="LS189" s="94">
        <f t="shared" ref="LS189" si="453">IF(AND(LS$165&gt;EOMONTH($E19,$R19*(1-$O19)),LS$165&lt;=EOMONTH($E19,$R19*(1-$O19)+$S19*(1-$O19)+$T19*$O19)),-LS188,0)</f>
        <v>0</v>
      </c>
      <c r="LT189" s="94">
        <f t="shared" ref="LT189" si="454">IF(AND(LT$165&gt;EOMONTH($E19,$R19*(1-$O19)),LT$165&lt;=EOMONTH($E19,$R19*(1-$O19)+$S19*(1-$O19)+$T19*$O19)),-LT188,0)</f>
        <v>0</v>
      </c>
      <c r="LU189" s="94">
        <f t="shared" ref="LU189" si="455">IF(AND(LU$165&gt;EOMONTH($E19,$R19*(1-$O19)),LU$165&lt;=EOMONTH($E19,$R19*(1-$O19)+$S19*(1-$O19)+$T19*$O19)),-LU188,0)</f>
        <v>0</v>
      </c>
      <c r="LV189" s="94">
        <f t="shared" ref="LV189" si="456">IF(AND(LV$165&gt;EOMONTH($E19,$R19*(1-$O19)),LV$165&lt;=EOMONTH($E19,$R19*(1-$O19)+$S19*(1-$O19)+$T19*$O19)),-LV188,0)</f>
        <v>0</v>
      </c>
      <c r="LW189" s="94">
        <f t="shared" ref="LW189" si="457">IF(AND(LW$165&gt;EOMONTH($E19,$R19*(1-$O19)),LW$165&lt;=EOMONTH($E19,$R19*(1-$O19)+$S19*(1-$O19)+$T19*$O19)),-LW188,0)</f>
        <v>0</v>
      </c>
      <c r="LX189" s="94">
        <f t="shared" ref="LX189" si="458">IF(AND(LX$165&gt;EOMONTH($E19,$R19*(1-$O19)),LX$165&lt;=EOMONTH($E19,$R19*(1-$O19)+$S19*(1-$O19)+$T19*$O19)),-LX188,0)</f>
        <v>0</v>
      </c>
      <c r="LY189" s="94">
        <f t="shared" ref="LY189" si="459">IF(AND(LY$165&gt;EOMONTH($E19,$R19*(1-$O19)),LY$165&lt;=EOMONTH($E19,$R19*(1-$O19)+$S19*(1-$O19)+$T19*$O19)),-LY188,0)</f>
        <v>0</v>
      </c>
      <c r="LZ189" s="94">
        <f t="shared" ref="LZ189" si="460">IF(AND(LZ$165&gt;EOMONTH($E19,$R19*(1-$O19)),LZ$165&lt;=EOMONTH($E19,$R19*(1-$O19)+$S19*(1-$O19)+$T19*$O19)),-LZ188,0)</f>
        <v>0</v>
      </c>
      <c r="MA189" s="94">
        <f t="shared" ref="MA189" si="461">IF(AND(MA$165&gt;EOMONTH($E19,$R19*(1-$O19)),MA$165&lt;=EOMONTH($E19,$R19*(1-$O19)+$S19*(1-$O19)+$T19*$O19)),-MA188,0)</f>
        <v>0</v>
      </c>
      <c r="MB189" s="94">
        <f t="shared" ref="MB189" si="462">IF(AND(MB$165&gt;EOMONTH($E19,$R19*(1-$O19)),MB$165&lt;=EOMONTH($E19,$R19*(1-$O19)+$S19*(1-$O19)+$T19*$O19)),-MB188,0)</f>
        <v>0</v>
      </c>
      <c r="MC189" s="94">
        <f t="shared" ref="MC189" si="463">IF(AND(MC$165&gt;EOMONTH($E19,$R19*(1-$O19)),MC$165&lt;=EOMONTH($E19,$R19*(1-$O19)+$S19*(1-$O19)+$T19*$O19)),-MC188,0)</f>
        <v>0</v>
      </c>
      <c r="MD189" s="94">
        <f t="shared" ref="MD189" si="464">IF(AND(MD$165&gt;EOMONTH($E19,$R19*(1-$O19)),MD$165&lt;=EOMONTH($E19,$R19*(1-$O19)+$S19*(1-$O19)+$T19*$O19)),-MD188,0)</f>
        <v>0</v>
      </c>
      <c r="ME189" s="94">
        <f t="shared" ref="ME189" si="465">IF(AND(ME$165&gt;EOMONTH($E19,$R19*(1-$O19)),ME$165&lt;=EOMONTH($E19,$R19*(1-$O19)+$S19*(1-$O19)+$T19*$O19)),-ME188,0)</f>
        <v>0</v>
      </c>
      <c r="MF189" s="94">
        <f t="shared" ref="MF189" si="466">IF(AND(MF$165&gt;EOMONTH($E19,$R19*(1-$O19)),MF$165&lt;=EOMONTH($E19,$R19*(1-$O19)+$S19*(1-$O19)+$T19*$O19)),-MF188,0)</f>
        <v>0</v>
      </c>
      <c r="MG189" s="94">
        <f t="shared" ref="MG189" si="467">IF(AND(MG$165&gt;EOMONTH($E19,$R19*(1-$O19)),MG$165&lt;=EOMONTH($E19,$R19*(1-$O19)+$S19*(1-$O19)+$T19*$O19)),-MG188,0)</f>
        <v>0</v>
      </c>
      <c r="MH189" s="94">
        <f t="shared" ref="MH189" si="468">IF(AND(MH$165&gt;EOMONTH($E19,$R19*(1-$O19)),MH$165&lt;=EOMONTH($E19,$R19*(1-$O19)+$S19*(1-$O19)+$T19*$O19)),-MH188,0)</f>
        <v>0</v>
      </c>
      <c r="MI189" s="94">
        <f t="shared" ref="MI189" si="469">IF(AND(MI$165&gt;EOMONTH($E19,$R19*(1-$O19)),MI$165&lt;=EOMONTH($E19,$R19*(1-$O19)+$S19*(1-$O19)+$T19*$O19)),-MI188,0)</f>
        <v>0</v>
      </c>
      <c r="MJ189" s="94">
        <f t="shared" ref="MJ189" si="470">IF(AND(MJ$165&gt;EOMONTH($E19,$R19*(1-$O19)),MJ$165&lt;=EOMONTH($E19,$R19*(1-$O19)+$S19*(1-$O19)+$T19*$O19)),-MJ188,0)</f>
        <v>0</v>
      </c>
      <c r="MK189" s="94">
        <f t="shared" ref="MK189" si="471">IF(AND(MK$165&gt;EOMONTH($E19,$R19*(1-$O19)),MK$165&lt;=EOMONTH($E19,$R19*(1-$O19)+$S19*(1-$O19)+$T19*$O19)),-MK188,0)</f>
        <v>0</v>
      </c>
      <c r="ML189" s="94">
        <f t="shared" ref="ML189" si="472">IF(AND(ML$165&gt;EOMONTH($E19,$R19*(1-$O19)),ML$165&lt;=EOMONTH($E19,$R19*(1-$O19)+$S19*(1-$O19)+$T19*$O19)),-ML188,0)</f>
        <v>0</v>
      </c>
      <c r="MM189" s="94">
        <f t="shared" ref="MM189" si="473">IF(AND(MM$165&gt;EOMONTH($E19,$R19*(1-$O19)),MM$165&lt;=EOMONTH($E19,$R19*(1-$O19)+$S19*(1-$O19)+$T19*$O19)),-MM188,0)</f>
        <v>0</v>
      </c>
      <c r="MN189" s="94">
        <f t="shared" ref="MN189" si="474">IF(AND(MN$165&gt;EOMONTH($E19,$R19*(1-$O19)),MN$165&lt;=EOMONTH($E19,$R19*(1-$O19)+$S19*(1-$O19)+$T19*$O19)),-MN188,0)</f>
        <v>0</v>
      </c>
      <c r="MO189" s="94">
        <f t="shared" ref="MO189" si="475">IF(AND(MO$165&gt;EOMONTH($E19,$R19*(1-$O19)),MO$165&lt;=EOMONTH($E19,$R19*(1-$O19)+$S19*(1-$O19)+$T19*$O19)),-MO188,0)</f>
        <v>0</v>
      </c>
      <c r="MP189" s="94">
        <f t="shared" ref="MP189" si="476">IF(AND(MP$165&gt;EOMONTH($E19,$R19*(1-$O19)),MP$165&lt;=EOMONTH($E19,$R19*(1-$O19)+$S19*(1-$O19)+$T19*$O19)),-MP188,0)</f>
        <v>0</v>
      </c>
      <c r="MQ189" s="94">
        <f t="shared" ref="MQ189" si="477">IF(AND(MQ$165&gt;EOMONTH($E19,$R19*(1-$O19)),MQ$165&lt;=EOMONTH($E19,$R19*(1-$O19)+$S19*(1-$O19)+$T19*$O19)),-MQ188,0)</f>
        <v>0</v>
      </c>
      <c r="MR189" s="94">
        <f t="shared" ref="MR189" si="478">IF(AND(MR$165&gt;EOMONTH($E19,$R19*(1-$O19)),MR$165&lt;=EOMONTH($E19,$R19*(1-$O19)+$S19*(1-$O19)+$T19*$O19)),-MR188,0)</f>
        <v>0</v>
      </c>
      <c r="MS189" s="94">
        <f t="shared" ref="MS189" si="479">IF(AND(MS$165&gt;EOMONTH($E19,$R19*(1-$O19)),MS$165&lt;=EOMONTH($E19,$R19*(1-$O19)+$S19*(1-$O19)+$T19*$O19)),-MS188,0)</f>
        <v>0</v>
      </c>
      <c r="MT189" s="94">
        <f t="shared" ref="MT189" si="480">IF(AND(MT$165&gt;EOMONTH($E19,$R19*(1-$O19)),MT$165&lt;=EOMONTH($E19,$R19*(1-$O19)+$S19*(1-$O19)+$T19*$O19)),-MT188,0)</f>
        <v>0</v>
      </c>
      <c r="MU189" s="94">
        <f t="shared" ref="MU189" si="481">IF(AND(MU$165&gt;EOMONTH($E19,$R19*(1-$O19)),MU$165&lt;=EOMONTH($E19,$R19*(1-$O19)+$S19*(1-$O19)+$T19*$O19)),-MU188,0)</f>
        <v>0</v>
      </c>
      <c r="MV189" s="94">
        <f t="shared" ref="MV189" si="482">IF(AND(MV$165&gt;EOMONTH($E19,$R19*(1-$O19)),MV$165&lt;=EOMONTH($E19,$R19*(1-$O19)+$S19*(1-$O19)+$T19*$O19)),-MV188,0)</f>
        <v>0</v>
      </c>
      <c r="MW189" s="94">
        <f t="shared" ref="MW189" si="483">IF(AND(MW$165&gt;EOMONTH($E19,$R19*(1-$O19)),MW$165&lt;=EOMONTH($E19,$R19*(1-$O19)+$S19*(1-$O19)+$T19*$O19)),-MW188,0)</f>
        <v>0</v>
      </c>
      <c r="MX189" s="94">
        <f t="shared" ref="MX189" si="484">IF(AND(MX$165&gt;EOMONTH($E19,$R19*(1-$O19)),MX$165&lt;=EOMONTH($E19,$R19*(1-$O19)+$S19*(1-$O19)+$T19*$O19)),-MX188,0)</f>
        <v>0</v>
      </c>
      <c r="MY189" s="94">
        <f t="shared" ref="MY189" si="485">IF(AND(MY$165&gt;EOMONTH($E19,$R19*(1-$O19)),MY$165&lt;=EOMONTH($E19,$R19*(1-$O19)+$S19*(1-$O19)+$T19*$O19)),-MY188,0)</f>
        <v>0</v>
      </c>
      <c r="MZ189" s="94">
        <f t="shared" ref="MZ189" si="486">IF(AND(MZ$165&gt;EOMONTH($E19,$R19*(1-$O19)),MZ$165&lt;=EOMONTH($E19,$R19*(1-$O19)+$S19*(1-$O19)+$T19*$O19)),-MZ188,0)</f>
        <v>0</v>
      </c>
      <c r="NA189" s="94">
        <f t="shared" ref="NA189" si="487">IF(AND(NA$165&gt;EOMONTH($E19,$R19*(1-$O19)),NA$165&lt;=EOMONTH($E19,$R19*(1-$O19)+$S19*(1-$O19)+$T19*$O19)),-NA188,0)</f>
        <v>0</v>
      </c>
      <c r="NB189" s="94">
        <f t="shared" ref="NB189" si="488">IF(AND(NB$165&gt;EOMONTH($E19,$R19*(1-$O19)),NB$165&lt;=EOMONTH($E19,$R19*(1-$O19)+$S19*(1-$O19)+$T19*$O19)),-NB188,0)</f>
        <v>0</v>
      </c>
      <c r="NC189" s="94">
        <f t="shared" ref="NC189" si="489">IF(AND(NC$165&gt;EOMONTH($E19,$R19*(1-$O19)),NC$165&lt;=EOMONTH($E19,$R19*(1-$O19)+$S19*(1-$O19)+$T19*$O19)),-NC188,0)</f>
        <v>0</v>
      </c>
      <c r="ND189" s="94">
        <f t="shared" ref="ND189" si="490">IF(AND(ND$165&gt;EOMONTH($E19,$R19*(1-$O19)),ND$165&lt;=EOMONTH($E19,$R19*(1-$O19)+$S19*(1-$O19)+$T19*$O19)),-ND188,0)</f>
        <v>0</v>
      </c>
      <c r="NE189" s="94">
        <f t="shared" ref="NE189" si="491">IF(AND(NE$165&gt;EOMONTH($E19,$R19*(1-$O19)),NE$165&lt;=EOMONTH($E19,$R19*(1-$O19)+$S19*(1-$O19)+$T19*$O19)),-NE188,0)</f>
        <v>0</v>
      </c>
      <c r="NF189" s="94">
        <f t="shared" ref="NF189" si="492">IF(AND(NF$165&gt;EOMONTH($E19,$R19*(1-$O19)),NF$165&lt;=EOMONTH($E19,$R19*(1-$O19)+$S19*(1-$O19)+$T19*$O19)),-NF188,0)</f>
        <v>0</v>
      </c>
      <c r="NG189" s="94">
        <f t="shared" ref="NG189" si="493">IF(AND(NG$165&gt;EOMONTH($E19,$R19*(1-$O19)),NG$165&lt;=EOMONTH($E19,$R19*(1-$O19)+$S19*(1-$O19)+$T19*$O19)),-NG188,0)</f>
        <v>0</v>
      </c>
      <c r="NH189" s="94">
        <f t="shared" ref="NH189" si="494">IF(AND(NH$165&gt;EOMONTH($E19,$R19*(1-$O19)),NH$165&lt;=EOMONTH($E19,$R19*(1-$O19)+$S19*(1-$O19)+$T19*$O19)),-NH188,0)</f>
        <v>0</v>
      </c>
      <c r="NI189" s="94">
        <f t="shared" ref="NI189" si="495">IF(AND(NI$165&gt;EOMONTH($E19,$R19*(1-$O19)),NI$165&lt;=EOMONTH($E19,$R19*(1-$O19)+$S19*(1-$O19)+$T19*$O19)),-NI188,0)</f>
        <v>0</v>
      </c>
      <c r="NJ189" s="94">
        <f t="shared" ref="NJ189" si="496">IF(AND(NJ$165&gt;EOMONTH($E19,$R19*(1-$O19)),NJ$165&lt;=EOMONTH($E19,$R19*(1-$O19)+$S19*(1-$O19)+$T19*$O19)),-NJ188,0)</f>
        <v>0</v>
      </c>
      <c r="NK189" s="97">
        <f t="shared" ref="NK189" si="497">IF(AND(NK$165&gt;EOMONTH($E19,$R19*(1-$O19)),NK$165&lt;=EOMONTH($E19,$R19*(1-$O19)+$S19*(1-$O19)+$T19*$O19)),-NK188,0)</f>
        <v>0</v>
      </c>
    </row>
    <row r="190" spans="1:375" x14ac:dyDescent="0.25">
      <c r="A190" s="96">
        <f ca="1">SUMIF($D$163:$NK$163,"&lt;="&amp;Summary!$B$3,Leases!D190:NK190)</f>
        <v>372058.22035464185</v>
      </c>
      <c r="B190" s="23" t="s">
        <v>55</v>
      </c>
      <c r="C190" s="45" t="s">
        <v>29</v>
      </c>
      <c r="D190" s="94">
        <f>IF(OR(D$165&lt;=EOMONTH($E19,$R19*(1-$O19)),D$165&gt;EOMONTH($E19,$P19*12*(1-$O19)+$Q19*12*$O19+$R19*(1-$O19))),0,IF($X19="NNN",Expenses!B$14*Leases!$F19,IF(Leases!$X19="FSG",0,IF(Leases!$X19="MG",SUMPRODUCT(Leases!$Z19:$Z23,Expenses!B$9:B$13)*Leases!$F19,MAX((Expenses!B$9-Leases!$AB19/12)*Leases!$AA19*Leases!$F19,0)+MAX((Expenses!B$10-Leases!$AB20/12)*Leases!$AA20*Leases!$F19,0)+MAX((Expenses!B$11-Leases!$AB21/12)*Leases!$AA21*Leases!$F19,0)+MAX((Expenses!B$12-Leases!$AB22/12)*Leases!$AA22*Leases!$F19,0)+MAX((Expenses!B$13-Leases!$AB23/12)*Leases!$AA23*Leases!$F19,0)))))</f>
        <v>0</v>
      </c>
      <c r="E190" s="94">
        <f>IF(OR(E$165&lt;=EOMONTH($E19,$R19*(1-$O19)),E$165&gt;EOMONTH($E19,$P19*12*(1-$O19)+$Q19*12*$O19+$R19*(1-$O19))),0,IF($X19="NNN",Expenses!C$14*Leases!$F19,IF(Leases!$X19="FSG",0,IF(Leases!$X19="MG",SUMPRODUCT(Leases!$Z19:$Z23,Expenses!C$9:C$13)*Leases!$F19,MAX((Expenses!C$9-Leases!$AB19/12)*Leases!$AA19*Leases!$F19,0)+MAX((Expenses!C$10-Leases!$AB20/12)*Leases!$AA20*Leases!$F19,0)+MAX((Expenses!C$11-Leases!$AB21/12)*Leases!$AA21*Leases!$F19,0)+MAX((Expenses!C$12-Leases!$AB22/12)*Leases!$AA22*Leases!$F19,0)+MAX((Expenses!C$13-Leases!$AB23/12)*Leases!$AA23*Leases!$F19,0)))))</f>
        <v>0</v>
      </c>
      <c r="F190" s="94">
        <f>IF(OR(F$165&lt;=EOMONTH($E19,$R19*(1-$O19)),F$165&gt;EOMONTH($E19,$P19*12*(1-$O19)+$Q19*12*$O19+$R19*(1-$O19))),0,IF($X19="NNN",Expenses!D$14*Leases!$F19,IF(Leases!$X19="FSG",0,IF(Leases!$X19="MG",SUMPRODUCT(Leases!$Z19:$Z23,Expenses!D$9:D$13)*Leases!$F19,MAX((Expenses!D$9-Leases!$AB19/12)*Leases!$AA19*Leases!$F19,0)+MAX((Expenses!D$10-Leases!$AB20/12)*Leases!$AA20*Leases!$F19,0)+MAX((Expenses!D$11-Leases!$AB21/12)*Leases!$AA21*Leases!$F19,0)+MAX((Expenses!D$12-Leases!$AB22/12)*Leases!$AA22*Leases!$F19,0)+MAX((Expenses!D$13-Leases!$AB23/12)*Leases!$AA23*Leases!$F19,0)))))</f>
        <v>0</v>
      </c>
      <c r="G190" s="94">
        <f>IF(OR(G$165&lt;=EOMONTH($E19,$R19*(1-$O19)),G$165&gt;EOMONTH($E19,$P19*12*(1-$O19)+$Q19*12*$O19+$R19*(1-$O19))),0,IF($X19="NNN",Expenses!E$14*Leases!$F19,IF(Leases!$X19="FSG",0,IF(Leases!$X19="MG",SUMPRODUCT(Leases!$Z19:$Z23,Expenses!E$9:E$13)*Leases!$F19,MAX((Expenses!E$9-Leases!$AB19/12)*Leases!$AA19*Leases!$F19,0)+MAX((Expenses!E$10-Leases!$AB20/12)*Leases!$AA20*Leases!$F19,0)+MAX((Expenses!E$11-Leases!$AB21/12)*Leases!$AA21*Leases!$F19,0)+MAX((Expenses!E$12-Leases!$AB22/12)*Leases!$AA22*Leases!$F19,0)+MAX((Expenses!E$13-Leases!$AB23/12)*Leases!$AA23*Leases!$F19,0)))))</f>
        <v>0</v>
      </c>
      <c r="H190" s="94">
        <f>IF(OR(H$165&lt;=EOMONTH($E19,$R19*(1-$O19)),H$165&gt;EOMONTH($E19,$P19*12*(1-$O19)+$Q19*12*$O19+$R19*(1-$O19))),0,IF($X19="NNN",Expenses!F$14*Leases!$F19,IF(Leases!$X19="FSG",0,IF(Leases!$X19="MG",SUMPRODUCT(Leases!$Z19:$Z23,Expenses!F$9:F$13)*Leases!$F19,MAX((Expenses!F$9-Leases!$AB19/12)*Leases!$AA19*Leases!$F19,0)+MAX((Expenses!F$10-Leases!$AB20/12)*Leases!$AA20*Leases!$F19,0)+MAX((Expenses!F$11-Leases!$AB21/12)*Leases!$AA21*Leases!$F19,0)+MAX((Expenses!F$12-Leases!$AB22/12)*Leases!$AA22*Leases!$F19,0)+MAX((Expenses!F$13-Leases!$AB23/12)*Leases!$AA23*Leases!$F19,0)))))</f>
        <v>0</v>
      </c>
      <c r="I190" s="94">
        <f>IF(OR(I$165&lt;=EOMONTH($E19,$R19*(1-$O19)),I$165&gt;EOMONTH($E19,$P19*12*(1-$O19)+$Q19*12*$O19+$R19*(1-$O19))),0,IF($X19="NNN",Expenses!G$14*Leases!$F19,IF(Leases!$X19="FSG",0,IF(Leases!$X19="MG",SUMPRODUCT(Leases!$Z19:$Z23,Expenses!G$9:G$13)*Leases!$F19,MAX((Expenses!G$9-Leases!$AB19/12)*Leases!$AA19*Leases!$F19,0)+MAX((Expenses!G$10-Leases!$AB20/12)*Leases!$AA20*Leases!$F19,0)+MAX((Expenses!G$11-Leases!$AB21/12)*Leases!$AA21*Leases!$F19,0)+MAX((Expenses!G$12-Leases!$AB22/12)*Leases!$AA22*Leases!$F19,0)+MAX((Expenses!G$13-Leases!$AB23/12)*Leases!$AA23*Leases!$F19,0)))))</f>
        <v>0</v>
      </c>
      <c r="J190" s="94">
        <f>IF(OR(J$165&lt;=EOMONTH($E19,$R19*(1-$O19)),J$165&gt;EOMONTH($E19,$P19*12*(1-$O19)+$Q19*12*$O19+$R19*(1-$O19))),0,IF($X19="NNN",Expenses!H$14*Leases!$F19,IF(Leases!$X19="FSG",0,IF(Leases!$X19="MG",SUMPRODUCT(Leases!$Z19:$Z23,Expenses!H$9:H$13)*Leases!$F19,MAX((Expenses!H$9-Leases!$AB19/12)*Leases!$AA19*Leases!$F19,0)+MAX((Expenses!H$10-Leases!$AB20/12)*Leases!$AA20*Leases!$F19,0)+MAX((Expenses!H$11-Leases!$AB21/12)*Leases!$AA21*Leases!$F19,0)+MAX((Expenses!H$12-Leases!$AB22/12)*Leases!$AA22*Leases!$F19,0)+MAX((Expenses!H$13-Leases!$AB23/12)*Leases!$AA23*Leases!$F19,0)))))</f>
        <v>0</v>
      </c>
      <c r="K190" s="94">
        <f>IF(OR(K$165&lt;=EOMONTH($E19,$R19*(1-$O19)),K$165&gt;EOMONTH($E19,$P19*12*(1-$O19)+$Q19*12*$O19+$R19*(1-$O19))),0,IF($X19="NNN",Expenses!I$14*Leases!$F19,IF(Leases!$X19="FSG",0,IF(Leases!$X19="MG",SUMPRODUCT(Leases!$Z19:$Z23,Expenses!I$9:I$13)*Leases!$F19,MAX((Expenses!I$9-Leases!$AB19/12)*Leases!$AA19*Leases!$F19,0)+MAX((Expenses!I$10-Leases!$AB20/12)*Leases!$AA20*Leases!$F19,0)+MAX((Expenses!I$11-Leases!$AB21/12)*Leases!$AA21*Leases!$F19,0)+MAX((Expenses!I$12-Leases!$AB22/12)*Leases!$AA22*Leases!$F19,0)+MAX((Expenses!I$13-Leases!$AB23/12)*Leases!$AA23*Leases!$F19,0)))))</f>
        <v>0</v>
      </c>
      <c r="L190" s="94">
        <f>IF(OR(L$165&lt;=EOMONTH($E19,$R19*(1-$O19)),L$165&gt;EOMONTH($E19,$P19*12*(1-$O19)+$Q19*12*$O19+$R19*(1-$O19))),0,IF($X19="NNN",Expenses!J$14*Leases!$F19,IF(Leases!$X19="FSG",0,IF(Leases!$X19="MG",SUMPRODUCT(Leases!$Z19:$Z23,Expenses!J$9:J$13)*Leases!$F19,MAX((Expenses!J$9-Leases!$AB19/12)*Leases!$AA19*Leases!$F19,0)+MAX((Expenses!J$10-Leases!$AB20/12)*Leases!$AA20*Leases!$F19,0)+MAX((Expenses!J$11-Leases!$AB21/12)*Leases!$AA21*Leases!$F19,0)+MAX((Expenses!J$12-Leases!$AB22/12)*Leases!$AA22*Leases!$F19,0)+MAX((Expenses!J$13-Leases!$AB23/12)*Leases!$AA23*Leases!$F19,0)))))</f>
        <v>0</v>
      </c>
      <c r="M190" s="94">
        <f>IF(OR(M$165&lt;=EOMONTH($E19,$R19*(1-$O19)),M$165&gt;EOMONTH($E19,$P19*12*(1-$O19)+$Q19*12*$O19+$R19*(1-$O19))),0,IF($X19="NNN",Expenses!K$14*Leases!$F19,IF(Leases!$X19="FSG",0,IF(Leases!$X19="MG",SUMPRODUCT(Leases!$Z19:$Z23,Expenses!K$9:K$13)*Leases!$F19,MAX((Expenses!K$9-Leases!$AB19/12)*Leases!$AA19*Leases!$F19,0)+MAX((Expenses!K$10-Leases!$AB20/12)*Leases!$AA20*Leases!$F19,0)+MAX((Expenses!K$11-Leases!$AB21/12)*Leases!$AA21*Leases!$F19,0)+MAX((Expenses!K$12-Leases!$AB22/12)*Leases!$AA22*Leases!$F19,0)+MAX((Expenses!K$13-Leases!$AB23/12)*Leases!$AA23*Leases!$F19,0)))))</f>
        <v>0</v>
      </c>
      <c r="N190" s="94">
        <f>IF(OR(N$165&lt;=EOMONTH($E19,$R19*(1-$O19)),N$165&gt;EOMONTH($E19,$P19*12*(1-$O19)+$Q19*12*$O19+$R19*(1-$O19))),0,IF($X19="NNN",Expenses!L$14*Leases!$F19,IF(Leases!$X19="FSG",0,IF(Leases!$X19="MG",SUMPRODUCT(Leases!$Z19:$Z23,Expenses!L$9:L$13)*Leases!$F19,MAX((Expenses!L$9-Leases!$AB19/12)*Leases!$AA19*Leases!$F19,0)+MAX((Expenses!L$10-Leases!$AB20/12)*Leases!$AA20*Leases!$F19,0)+MAX((Expenses!L$11-Leases!$AB21/12)*Leases!$AA21*Leases!$F19,0)+MAX((Expenses!L$12-Leases!$AB22/12)*Leases!$AA22*Leases!$F19,0)+MAX((Expenses!L$13-Leases!$AB23/12)*Leases!$AA23*Leases!$F19,0)))))</f>
        <v>0</v>
      </c>
      <c r="O190" s="94">
        <f>IF(OR(O$165&lt;=EOMONTH($E19,$R19*(1-$O19)),O$165&gt;EOMONTH($E19,$P19*12*(1-$O19)+$Q19*12*$O19+$R19*(1-$O19))),0,IF($X19="NNN",Expenses!M$14*Leases!$F19,IF(Leases!$X19="FSG",0,IF(Leases!$X19="MG",SUMPRODUCT(Leases!$Z19:$Z23,Expenses!M$9:M$13)*Leases!$F19,MAX((Expenses!M$9-Leases!$AB19/12)*Leases!$AA19*Leases!$F19,0)+MAX((Expenses!M$10-Leases!$AB20/12)*Leases!$AA20*Leases!$F19,0)+MAX((Expenses!M$11-Leases!$AB21/12)*Leases!$AA21*Leases!$F19,0)+MAX((Expenses!M$12-Leases!$AB22/12)*Leases!$AA22*Leases!$F19,0)+MAX((Expenses!M$13-Leases!$AB23/12)*Leases!$AA23*Leases!$F19,0)))))</f>
        <v>0</v>
      </c>
      <c r="P190" s="94">
        <f>IF(OR(P$165&lt;=EOMONTH($E19,$R19*(1-$O19)),P$165&gt;EOMONTH($E19,$P19*12*(1-$O19)+$Q19*12*$O19+$R19*(1-$O19))),0,IF($X19="NNN",Expenses!N$14*Leases!$F19,IF(Leases!$X19="FSG",0,IF(Leases!$X19="MG",SUMPRODUCT(Leases!$Z19:$Z23,Expenses!N$9:N$13)*Leases!$F19,MAX((Expenses!N$9-Leases!$AB19/12)*Leases!$AA19*Leases!$F19,0)+MAX((Expenses!N$10-Leases!$AB20/12)*Leases!$AA20*Leases!$F19,0)+MAX((Expenses!N$11-Leases!$AB21/12)*Leases!$AA21*Leases!$F19,0)+MAX((Expenses!N$12-Leases!$AB22/12)*Leases!$AA22*Leases!$F19,0)+MAX((Expenses!N$13-Leases!$AB23/12)*Leases!$AA23*Leases!$F19,0)))))</f>
        <v>0</v>
      </c>
      <c r="Q190" s="94">
        <f>IF(OR(Q$165&lt;=EOMONTH($E19,$R19*(1-$O19)),Q$165&gt;EOMONTH($E19,$P19*12*(1-$O19)+$Q19*12*$O19+$R19*(1-$O19))),0,IF($X19="NNN",Expenses!O$14*Leases!$F19,IF(Leases!$X19="FSG",0,IF(Leases!$X19="MG",SUMPRODUCT(Leases!$Z19:$Z23,Expenses!O$9:O$13)*Leases!$F19,MAX((Expenses!O$9-Leases!$AB19/12)*Leases!$AA19*Leases!$F19,0)+MAX((Expenses!O$10-Leases!$AB20/12)*Leases!$AA20*Leases!$F19,0)+MAX((Expenses!O$11-Leases!$AB21/12)*Leases!$AA21*Leases!$F19,0)+MAX((Expenses!O$12-Leases!$AB22/12)*Leases!$AA22*Leases!$F19,0)+MAX((Expenses!O$13-Leases!$AB23/12)*Leases!$AA23*Leases!$F19,0)))))</f>
        <v>0</v>
      </c>
      <c r="R190" s="94">
        <f>IF(OR(R$165&lt;=EOMONTH($E19,$R19*(1-$O19)),R$165&gt;EOMONTH($E19,$P19*12*(1-$O19)+$Q19*12*$O19+$R19*(1-$O19))),0,IF($X19="NNN",Expenses!P$14*Leases!$F19,IF(Leases!$X19="FSG",0,IF(Leases!$X19="MG",SUMPRODUCT(Leases!$Z19:$Z23,Expenses!P$9:P$13)*Leases!$F19,MAX((Expenses!P$9-Leases!$AB19/12)*Leases!$AA19*Leases!$F19,0)+MAX((Expenses!P$10-Leases!$AB20/12)*Leases!$AA20*Leases!$F19,0)+MAX((Expenses!P$11-Leases!$AB21/12)*Leases!$AA21*Leases!$F19,0)+MAX((Expenses!P$12-Leases!$AB22/12)*Leases!$AA22*Leases!$F19,0)+MAX((Expenses!P$13-Leases!$AB23/12)*Leases!$AA23*Leases!$F19,0)))))</f>
        <v>0</v>
      </c>
      <c r="S190" s="94">
        <f>IF(OR(S$165&lt;=EOMONTH($E19,$R19*(1-$O19)),S$165&gt;EOMONTH($E19,$P19*12*(1-$O19)+$Q19*12*$O19+$R19*(1-$O19))),0,IF($X19="NNN",Expenses!Q$14*Leases!$F19,IF(Leases!$X19="FSG",0,IF(Leases!$X19="MG",SUMPRODUCT(Leases!$Z19:$Z23,Expenses!Q$9:Q$13)*Leases!$F19,MAX((Expenses!Q$9-Leases!$AB19/12)*Leases!$AA19*Leases!$F19,0)+MAX((Expenses!Q$10-Leases!$AB20/12)*Leases!$AA20*Leases!$F19,0)+MAX((Expenses!Q$11-Leases!$AB21/12)*Leases!$AA21*Leases!$F19,0)+MAX((Expenses!Q$12-Leases!$AB22/12)*Leases!$AA22*Leases!$F19,0)+MAX((Expenses!Q$13-Leases!$AB23/12)*Leases!$AA23*Leases!$F19,0)))))</f>
        <v>0</v>
      </c>
      <c r="T190" s="94">
        <f>IF(OR(T$165&lt;=EOMONTH($E19,$R19*(1-$O19)),T$165&gt;EOMONTH($E19,$P19*12*(1-$O19)+$Q19*12*$O19+$R19*(1-$O19))),0,IF($X19="NNN",Expenses!R$14*Leases!$F19,IF(Leases!$X19="FSG",0,IF(Leases!$X19="MG",SUMPRODUCT(Leases!$Z19:$Z23,Expenses!R$9:R$13)*Leases!$F19,MAX((Expenses!R$9-Leases!$AB19/12)*Leases!$AA19*Leases!$F19,0)+MAX((Expenses!R$10-Leases!$AB20/12)*Leases!$AA20*Leases!$F19,0)+MAX((Expenses!R$11-Leases!$AB21/12)*Leases!$AA21*Leases!$F19,0)+MAX((Expenses!R$12-Leases!$AB22/12)*Leases!$AA22*Leases!$F19,0)+MAX((Expenses!R$13-Leases!$AB23/12)*Leases!$AA23*Leases!$F19,0)))))</f>
        <v>0</v>
      </c>
      <c r="U190" s="94">
        <f>IF(OR(U$165&lt;=EOMONTH($E19,$R19*(1-$O19)),U$165&gt;EOMONTH($E19,$P19*12*(1-$O19)+$Q19*12*$O19+$R19*(1-$O19))),0,IF($X19="NNN",Expenses!S$14*Leases!$F19,IF(Leases!$X19="FSG",0,IF(Leases!$X19="MG",SUMPRODUCT(Leases!$Z19:$Z23,Expenses!S$9:S$13)*Leases!$F19,MAX((Expenses!S$9-Leases!$AB19/12)*Leases!$AA19*Leases!$F19,0)+MAX((Expenses!S$10-Leases!$AB20/12)*Leases!$AA20*Leases!$F19,0)+MAX((Expenses!S$11-Leases!$AB21/12)*Leases!$AA21*Leases!$F19,0)+MAX((Expenses!S$12-Leases!$AB22/12)*Leases!$AA22*Leases!$F19,0)+MAX((Expenses!S$13-Leases!$AB23/12)*Leases!$AA23*Leases!$F19,0)))))</f>
        <v>0</v>
      </c>
      <c r="V190" s="94">
        <f>IF(OR(V$165&lt;=EOMONTH($E19,$R19*(1-$O19)),V$165&gt;EOMONTH($E19,$P19*12*(1-$O19)+$Q19*12*$O19+$R19*(1-$O19))),0,IF($X19="NNN",Expenses!T$14*Leases!$F19,IF(Leases!$X19="FSG",0,IF(Leases!$X19="MG",SUMPRODUCT(Leases!$Z19:$Z23,Expenses!T$9:T$13)*Leases!$F19,MAX((Expenses!T$9-Leases!$AB19/12)*Leases!$AA19*Leases!$F19,0)+MAX((Expenses!T$10-Leases!$AB20/12)*Leases!$AA20*Leases!$F19,0)+MAX((Expenses!T$11-Leases!$AB21/12)*Leases!$AA21*Leases!$F19,0)+MAX((Expenses!T$12-Leases!$AB22/12)*Leases!$AA22*Leases!$F19,0)+MAX((Expenses!T$13-Leases!$AB23/12)*Leases!$AA23*Leases!$F19,0)))))</f>
        <v>0</v>
      </c>
      <c r="W190" s="94">
        <f>IF(OR(W$165&lt;=EOMONTH($E19,$R19*(1-$O19)),W$165&gt;EOMONTH($E19,$P19*12*(1-$O19)+$Q19*12*$O19+$R19*(1-$O19))),0,IF($X19="NNN",Expenses!U$14*Leases!$F19,IF(Leases!$X19="FSG",0,IF(Leases!$X19="MG",SUMPRODUCT(Leases!$Z19:$Z23,Expenses!U$9:U$13)*Leases!$F19,MAX((Expenses!U$9-Leases!$AB19/12)*Leases!$AA19*Leases!$F19,0)+MAX((Expenses!U$10-Leases!$AB20/12)*Leases!$AA20*Leases!$F19,0)+MAX((Expenses!U$11-Leases!$AB21/12)*Leases!$AA21*Leases!$F19,0)+MAX((Expenses!U$12-Leases!$AB22/12)*Leases!$AA22*Leases!$F19,0)+MAX((Expenses!U$13-Leases!$AB23/12)*Leases!$AA23*Leases!$F19,0)))))</f>
        <v>0</v>
      </c>
      <c r="X190" s="94">
        <f>IF(OR(X$165&lt;=EOMONTH($E19,$R19*(1-$O19)),X$165&gt;EOMONTH($E19,$P19*12*(1-$O19)+$Q19*12*$O19+$R19*(1-$O19))),0,IF($X19="NNN",Expenses!V$14*Leases!$F19,IF(Leases!$X19="FSG",0,IF(Leases!$X19="MG",SUMPRODUCT(Leases!$Z19:$Z23,Expenses!V$9:V$13)*Leases!$F19,MAX((Expenses!V$9-Leases!$AB19/12)*Leases!$AA19*Leases!$F19,0)+MAX((Expenses!V$10-Leases!$AB20/12)*Leases!$AA20*Leases!$F19,0)+MAX((Expenses!V$11-Leases!$AB21/12)*Leases!$AA21*Leases!$F19,0)+MAX((Expenses!V$12-Leases!$AB22/12)*Leases!$AA22*Leases!$F19,0)+MAX((Expenses!V$13-Leases!$AB23/12)*Leases!$AA23*Leases!$F19,0)))))</f>
        <v>0</v>
      </c>
      <c r="Y190" s="94">
        <f>IF(OR(Y$165&lt;=EOMONTH($E19,$R19*(1-$O19)),Y$165&gt;EOMONTH($E19,$P19*12*(1-$O19)+$Q19*12*$O19+$R19*(1-$O19))),0,IF($X19="NNN",Expenses!W$14*Leases!$F19,IF(Leases!$X19="FSG",0,IF(Leases!$X19="MG",SUMPRODUCT(Leases!$Z19:$Z23,Expenses!W$9:W$13)*Leases!$F19,MAX((Expenses!W$9-Leases!$AB19/12)*Leases!$AA19*Leases!$F19,0)+MAX((Expenses!W$10-Leases!$AB20/12)*Leases!$AA20*Leases!$F19,0)+MAX((Expenses!W$11-Leases!$AB21/12)*Leases!$AA21*Leases!$F19,0)+MAX((Expenses!W$12-Leases!$AB22/12)*Leases!$AA22*Leases!$F19,0)+MAX((Expenses!W$13-Leases!$AB23/12)*Leases!$AA23*Leases!$F19,0)))))</f>
        <v>0</v>
      </c>
      <c r="Z190" s="94">
        <f>IF(OR(Z$165&lt;=EOMONTH($E19,$R19*(1-$O19)),Z$165&gt;EOMONTH($E19,$P19*12*(1-$O19)+$Q19*12*$O19+$R19*(1-$O19))),0,IF($X19="NNN",Expenses!X$14*Leases!$F19,IF(Leases!$X19="FSG",0,IF(Leases!$X19="MG",SUMPRODUCT(Leases!$Z19:$Z23,Expenses!X$9:X$13)*Leases!$F19,MAX((Expenses!X$9-Leases!$AB19/12)*Leases!$AA19*Leases!$F19,0)+MAX((Expenses!X$10-Leases!$AB20/12)*Leases!$AA20*Leases!$F19,0)+MAX((Expenses!X$11-Leases!$AB21/12)*Leases!$AA21*Leases!$F19,0)+MAX((Expenses!X$12-Leases!$AB22/12)*Leases!$AA22*Leases!$F19,0)+MAX((Expenses!X$13-Leases!$AB23/12)*Leases!$AA23*Leases!$F19,0)))))</f>
        <v>0</v>
      </c>
      <c r="AA190" s="94">
        <f>IF(OR(AA$165&lt;=EOMONTH($E19,$R19*(1-$O19)),AA$165&gt;EOMONTH($E19,$P19*12*(1-$O19)+$Q19*12*$O19+$R19*(1-$O19))),0,IF($X19="NNN",Expenses!Y$14*Leases!$F19,IF(Leases!$X19="FSG",0,IF(Leases!$X19="MG",SUMPRODUCT(Leases!$Z19:$Z23,Expenses!Y$9:Y$13)*Leases!$F19,MAX((Expenses!Y$9-Leases!$AB19/12)*Leases!$AA19*Leases!$F19,0)+MAX((Expenses!Y$10-Leases!$AB20/12)*Leases!$AA20*Leases!$F19,0)+MAX((Expenses!Y$11-Leases!$AB21/12)*Leases!$AA21*Leases!$F19,0)+MAX((Expenses!Y$12-Leases!$AB22/12)*Leases!$AA22*Leases!$F19,0)+MAX((Expenses!Y$13-Leases!$AB23/12)*Leases!$AA23*Leases!$F19,0)))))</f>
        <v>0</v>
      </c>
      <c r="AB190" s="94">
        <f>IF(OR(AB$165&lt;=EOMONTH($E19,$R19*(1-$O19)),AB$165&gt;EOMONTH($E19,$P19*12*(1-$O19)+$Q19*12*$O19+$R19*(1-$O19))),0,IF($X19="NNN",Expenses!Z$14*Leases!$F19,IF(Leases!$X19="FSG",0,IF(Leases!$X19="MG",SUMPRODUCT(Leases!$Z19:$Z23,Expenses!Z$9:Z$13)*Leases!$F19,MAX((Expenses!Z$9-Leases!$AB19/12)*Leases!$AA19*Leases!$F19,0)+MAX((Expenses!Z$10-Leases!$AB20/12)*Leases!$AA20*Leases!$F19,0)+MAX((Expenses!Z$11-Leases!$AB21/12)*Leases!$AA21*Leases!$F19,0)+MAX((Expenses!Z$12-Leases!$AB22/12)*Leases!$AA22*Leases!$F19,0)+MAX((Expenses!Z$13-Leases!$AB23/12)*Leases!$AA23*Leases!$F19,0)))))</f>
        <v>0</v>
      </c>
      <c r="AC190" s="94">
        <f>IF(OR(AC$165&lt;=EOMONTH($E19,$R19*(1-$O19)),AC$165&gt;EOMONTH($E19,$P19*12*(1-$O19)+$Q19*12*$O19+$R19*(1-$O19))),0,IF($X19="NNN",Expenses!AA$14*Leases!$F19,IF(Leases!$X19="FSG",0,IF(Leases!$X19="MG",SUMPRODUCT(Leases!$Z19:$Z23,Expenses!AA$9:AA$13)*Leases!$F19,MAX((Expenses!AA$9-Leases!$AB19/12)*Leases!$AA19*Leases!$F19,0)+MAX((Expenses!AA$10-Leases!$AB20/12)*Leases!$AA20*Leases!$F19,0)+MAX((Expenses!AA$11-Leases!$AB21/12)*Leases!$AA21*Leases!$F19,0)+MAX((Expenses!AA$12-Leases!$AB22/12)*Leases!$AA22*Leases!$F19,0)+MAX((Expenses!AA$13-Leases!$AB23/12)*Leases!$AA23*Leases!$F19,0)))))</f>
        <v>0</v>
      </c>
      <c r="AD190" s="94">
        <f>IF(OR(AD$165&lt;=EOMONTH($E19,$R19*(1-$O19)),AD$165&gt;EOMONTH($E19,$P19*12*(1-$O19)+$Q19*12*$O19+$R19*(1-$O19))),0,IF($X19="NNN",Expenses!AB$14*Leases!$F19,IF(Leases!$X19="FSG",0,IF(Leases!$X19="MG",SUMPRODUCT(Leases!$Z19:$Z23,Expenses!AB$9:AB$13)*Leases!$F19,MAX((Expenses!AB$9-Leases!$AB19/12)*Leases!$AA19*Leases!$F19,0)+MAX((Expenses!AB$10-Leases!$AB20/12)*Leases!$AA20*Leases!$F19,0)+MAX((Expenses!AB$11-Leases!$AB21/12)*Leases!$AA21*Leases!$F19,0)+MAX((Expenses!AB$12-Leases!$AB22/12)*Leases!$AA22*Leases!$F19,0)+MAX((Expenses!AB$13-Leases!$AB23/12)*Leases!$AA23*Leases!$F19,0)))))</f>
        <v>0</v>
      </c>
      <c r="AE190" s="94">
        <f>IF(OR(AE$165&lt;=EOMONTH($E19,$R19*(1-$O19)),AE$165&gt;EOMONTH($E19,$P19*12*(1-$O19)+$Q19*12*$O19+$R19*(1-$O19))),0,IF($X19="NNN",Expenses!AC$14*Leases!$F19,IF(Leases!$X19="FSG",0,IF(Leases!$X19="MG",SUMPRODUCT(Leases!$Z19:$Z23,Expenses!AC$9:AC$13)*Leases!$F19,MAX((Expenses!AC$9-Leases!$AB19/12)*Leases!$AA19*Leases!$F19,0)+MAX((Expenses!AC$10-Leases!$AB20/12)*Leases!$AA20*Leases!$F19,0)+MAX((Expenses!AC$11-Leases!$AB21/12)*Leases!$AA21*Leases!$F19,0)+MAX((Expenses!AC$12-Leases!$AB22/12)*Leases!$AA22*Leases!$F19,0)+MAX((Expenses!AC$13-Leases!$AB23/12)*Leases!$AA23*Leases!$F19,0)))))</f>
        <v>0</v>
      </c>
      <c r="AF190" s="94">
        <f>IF(OR(AF$165&lt;=EOMONTH($E19,$R19*(1-$O19)),AF$165&gt;EOMONTH($E19,$P19*12*(1-$O19)+$Q19*12*$O19+$R19*(1-$O19))),0,IF($X19="NNN",Expenses!AD$14*Leases!$F19,IF(Leases!$X19="FSG",0,IF(Leases!$X19="MG",SUMPRODUCT(Leases!$Z19:$Z23,Expenses!AD$9:AD$13)*Leases!$F19,MAX((Expenses!AD$9-Leases!$AB19/12)*Leases!$AA19*Leases!$F19,0)+MAX((Expenses!AD$10-Leases!$AB20/12)*Leases!$AA20*Leases!$F19,0)+MAX((Expenses!AD$11-Leases!$AB21/12)*Leases!$AA21*Leases!$F19,0)+MAX((Expenses!AD$12-Leases!$AB22/12)*Leases!$AA22*Leases!$F19,0)+MAX((Expenses!AD$13-Leases!$AB23/12)*Leases!$AA23*Leases!$F19,0)))))</f>
        <v>0</v>
      </c>
      <c r="AG190" s="94">
        <f>IF(OR(AG$165&lt;=EOMONTH($E19,$R19*(1-$O19)),AG$165&gt;EOMONTH($E19,$P19*12*(1-$O19)+$Q19*12*$O19+$R19*(1-$O19))),0,IF($X19="NNN",Expenses!AE$14*Leases!$F19,IF(Leases!$X19="FSG",0,IF(Leases!$X19="MG",SUMPRODUCT(Leases!$Z19:$Z23,Expenses!AE$9:AE$13)*Leases!$F19,MAX((Expenses!AE$9-Leases!$AB19/12)*Leases!$AA19*Leases!$F19,0)+MAX((Expenses!AE$10-Leases!$AB20/12)*Leases!$AA20*Leases!$F19,0)+MAX((Expenses!AE$11-Leases!$AB21/12)*Leases!$AA21*Leases!$F19,0)+MAX((Expenses!AE$12-Leases!$AB22/12)*Leases!$AA22*Leases!$F19,0)+MAX((Expenses!AE$13-Leases!$AB23/12)*Leases!$AA23*Leases!$F19,0)))))</f>
        <v>0</v>
      </c>
      <c r="AH190" s="94">
        <f>IF(OR(AH$165&lt;=EOMONTH($E19,$R19*(1-$O19)),AH$165&gt;EOMONTH($E19,$P19*12*(1-$O19)+$Q19*12*$O19+$R19*(1-$O19))),0,IF($X19="NNN",Expenses!AF$14*Leases!$F19,IF(Leases!$X19="FSG",0,IF(Leases!$X19="MG",SUMPRODUCT(Leases!$Z19:$Z23,Expenses!AF$9:AF$13)*Leases!$F19,MAX((Expenses!AF$9-Leases!$AB19/12)*Leases!$AA19*Leases!$F19,0)+MAX((Expenses!AF$10-Leases!$AB20/12)*Leases!$AA20*Leases!$F19,0)+MAX((Expenses!AF$11-Leases!$AB21/12)*Leases!$AA21*Leases!$F19,0)+MAX((Expenses!AF$12-Leases!$AB22/12)*Leases!$AA22*Leases!$F19,0)+MAX((Expenses!AF$13-Leases!$AB23/12)*Leases!$AA23*Leases!$F19,0)))))</f>
        <v>0</v>
      </c>
      <c r="AI190" s="94">
        <f>IF(OR(AI$165&lt;=EOMONTH($E19,$R19*(1-$O19)),AI$165&gt;EOMONTH($E19,$P19*12*(1-$O19)+$Q19*12*$O19+$R19*(1-$O19))),0,IF($X19="NNN",Expenses!AG$14*Leases!$F19,IF(Leases!$X19="FSG",0,IF(Leases!$X19="MG",SUMPRODUCT(Leases!$Z19:$Z23,Expenses!AG$9:AG$13)*Leases!$F19,MAX((Expenses!AG$9-Leases!$AB19/12)*Leases!$AA19*Leases!$F19,0)+MAX((Expenses!AG$10-Leases!$AB20/12)*Leases!$AA20*Leases!$F19,0)+MAX((Expenses!AG$11-Leases!$AB21/12)*Leases!$AA21*Leases!$F19,0)+MAX((Expenses!AG$12-Leases!$AB22/12)*Leases!$AA22*Leases!$F19,0)+MAX((Expenses!AG$13-Leases!$AB23/12)*Leases!$AA23*Leases!$F19,0)))))</f>
        <v>0</v>
      </c>
      <c r="AJ190" s="94">
        <f>IF(OR(AJ$165&lt;=EOMONTH($E19,$R19*(1-$O19)),AJ$165&gt;EOMONTH($E19,$P19*12*(1-$O19)+$Q19*12*$O19+$R19*(1-$O19))),0,IF($X19="NNN",Expenses!AH$14*Leases!$F19,IF(Leases!$X19="FSG",0,IF(Leases!$X19="MG",SUMPRODUCT(Leases!$Z19:$Z23,Expenses!AH$9:AH$13)*Leases!$F19,MAX((Expenses!AH$9-Leases!$AB19/12)*Leases!$AA19*Leases!$F19,0)+MAX((Expenses!AH$10-Leases!$AB20/12)*Leases!$AA20*Leases!$F19,0)+MAX((Expenses!AH$11-Leases!$AB21/12)*Leases!$AA21*Leases!$F19,0)+MAX((Expenses!AH$12-Leases!$AB22/12)*Leases!$AA22*Leases!$F19,0)+MAX((Expenses!AH$13-Leases!$AB23/12)*Leases!$AA23*Leases!$F19,0)))))</f>
        <v>0</v>
      </c>
      <c r="AK190" s="94">
        <f>IF(OR(AK$165&lt;=EOMONTH($E19,$R19*(1-$O19)),AK$165&gt;EOMONTH($E19,$P19*12*(1-$O19)+$Q19*12*$O19+$R19*(1-$O19))),0,IF($X19="NNN",Expenses!AI$14*Leases!$F19,IF(Leases!$X19="FSG",0,IF(Leases!$X19="MG",SUMPRODUCT(Leases!$Z19:$Z23,Expenses!AI$9:AI$13)*Leases!$F19,MAX((Expenses!AI$9-Leases!$AB19/12)*Leases!$AA19*Leases!$F19,0)+MAX((Expenses!AI$10-Leases!$AB20/12)*Leases!$AA20*Leases!$F19,0)+MAX((Expenses!AI$11-Leases!$AB21/12)*Leases!$AA21*Leases!$F19,0)+MAX((Expenses!AI$12-Leases!$AB22/12)*Leases!$AA22*Leases!$F19,0)+MAX((Expenses!AI$13-Leases!$AB23/12)*Leases!$AA23*Leases!$F19,0)))))</f>
        <v>0</v>
      </c>
      <c r="AL190" s="94">
        <f>IF(OR(AL$165&lt;=EOMONTH($E19,$R19*(1-$O19)),AL$165&gt;EOMONTH($E19,$P19*12*(1-$O19)+$Q19*12*$O19+$R19*(1-$O19))),0,IF($X19="NNN",Expenses!AJ$14*Leases!$F19,IF(Leases!$X19="FSG",0,IF(Leases!$X19="MG",SUMPRODUCT(Leases!$Z19:$Z23,Expenses!AJ$9:AJ$13)*Leases!$F19,MAX((Expenses!AJ$9-Leases!$AB19/12)*Leases!$AA19*Leases!$F19,0)+MAX((Expenses!AJ$10-Leases!$AB20/12)*Leases!$AA20*Leases!$F19,0)+MAX((Expenses!AJ$11-Leases!$AB21/12)*Leases!$AA21*Leases!$F19,0)+MAX((Expenses!AJ$12-Leases!$AB22/12)*Leases!$AA22*Leases!$F19,0)+MAX((Expenses!AJ$13-Leases!$AB23/12)*Leases!$AA23*Leases!$F19,0)))))</f>
        <v>0</v>
      </c>
      <c r="AM190" s="94">
        <f>IF(OR(AM$165&lt;=EOMONTH($E19,$R19*(1-$O19)),AM$165&gt;EOMONTH($E19,$P19*12*(1-$O19)+$Q19*12*$O19+$R19*(1-$O19))),0,IF($X19="NNN",Expenses!AK$14*Leases!$F19,IF(Leases!$X19="FSG",0,IF(Leases!$X19="MG",SUMPRODUCT(Leases!$Z19:$Z23,Expenses!AK$9:AK$13)*Leases!$F19,MAX((Expenses!AK$9-Leases!$AB19/12)*Leases!$AA19*Leases!$F19,0)+MAX((Expenses!AK$10-Leases!$AB20/12)*Leases!$AA20*Leases!$F19,0)+MAX((Expenses!AK$11-Leases!$AB21/12)*Leases!$AA21*Leases!$F19,0)+MAX((Expenses!AK$12-Leases!$AB22/12)*Leases!$AA22*Leases!$F19,0)+MAX((Expenses!AK$13-Leases!$AB23/12)*Leases!$AA23*Leases!$F19,0)))))</f>
        <v>0</v>
      </c>
      <c r="AN190" s="94">
        <f>IF(OR(AN$165&lt;=EOMONTH($E19,$R19*(1-$O19)),AN$165&gt;EOMONTH($E19,$P19*12*(1-$O19)+$Q19*12*$O19+$R19*(1-$O19))),0,IF($X19="NNN",Expenses!AL$14*Leases!$F19,IF(Leases!$X19="FSG",0,IF(Leases!$X19="MG",SUMPRODUCT(Leases!$Z19:$Z23,Expenses!AL$9:AL$13)*Leases!$F19,MAX((Expenses!AL$9-Leases!$AB19/12)*Leases!$AA19*Leases!$F19,0)+MAX((Expenses!AL$10-Leases!$AB20/12)*Leases!$AA20*Leases!$F19,0)+MAX((Expenses!AL$11-Leases!$AB21/12)*Leases!$AA21*Leases!$F19,0)+MAX((Expenses!AL$12-Leases!$AB22/12)*Leases!$AA22*Leases!$F19,0)+MAX((Expenses!AL$13-Leases!$AB23/12)*Leases!$AA23*Leases!$F19,0)))))</f>
        <v>0</v>
      </c>
      <c r="AO190" s="94">
        <f ca="1">IF(OR(AO$165&lt;=EOMONTH($E19,$R19*(1-$O19)),AO$165&gt;EOMONTH($E19,$P19*12*(1-$O19)+$Q19*12*$O19+$R19*(1-$O19))),0,IF($X19="NNN",Expenses!AM$14*Leases!$F19,IF(Leases!$X19="FSG",0,IF(Leases!$X19="MG",SUMPRODUCT(Leases!$Z19:$Z23,Expenses!AM$9:AM$13)*Leases!$F19,MAX((Expenses!AM$9-Leases!$AB19/12)*Leases!$AA19*Leases!$F19,0)+MAX((Expenses!AM$10-Leases!$AB20/12)*Leases!$AA20*Leases!$F19,0)+MAX((Expenses!AM$11-Leases!$AB21/12)*Leases!$AA21*Leases!$F19,0)+MAX((Expenses!AM$12-Leases!$AB22/12)*Leases!$AA22*Leases!$F19,0)+MAX((Expenses!AM$13-Leases!$AB23/12)*Leases!$AA23*Leases!$F19,0)))))</f>
        <v>4049.0722932213789</v>
      </c>
      <c r="AP190" s="94">
        <f ca="1">IF(OR(AP$165&lt;=EOMONTH($E19,$R19*(1-$O19)),AP$165&gt;EOMONTH($E19,$P19*12*(1-$O19)+$Q19*12*$O19+$R19*(1-$O19))),0,IF($X19="NNN",Expenses!AN$14*Leases!$F19,IF(Leases!$X19="FSG",0,IF(Leases!$X19="MG",SUMPRODUCT(Leases!$Z19:$Z23,Expenses!AN$9:AN$13)*Leases!$F19,MAX((Expenses!AN$9-Leases!$AB19/12)*Leases!$AA19*Leases!$F19,0)+MAX((Expenses!AN$10-Leases!$AB20/12)*Leases!$AA20*Leases!$F19,0)+MAX((Expenses!AN$11-Leases!$AB21/12)*Leases!$AA21*Leases!$F19,0)+MAX((Expenses!AN$12-Leases!$AB22/12)*Leases!$AA22*Leases!$F19,0)+MAX((Expenses!AN$13-Leases!$AB23/12)*Leases!$AA23*Leases!$F19,0)))))</f>
        <v>4051.5189179623903</v>
      </c>
      <c r="AQ190" s="94">
        <f ca="1">IF(OR(AQ$165&lt;=EOMONTH($E19,$R19*(1-$O19)),AQ$165&gt;EOMONTH($E19,$P19*12*(1-$O19)+$Q19*12*$O19+$R19*(1-$O19))),0,IF($X19="NNN",Expenses!AO$14*Leases!$F19,IF(Leases!$X19="FSG",0,IF(Leases!$X19="MG",SUMPRODUCT(Leases!$Z19:$Z23,Expenses!AO$9:AO$13)*Leases!$F19,MAX((Expenses!AO$9-Leases!$AB19/12)*Leases!$AA19*Leases!$F19,0)+MAX((Expenses!AO$10-Leases!$AB20/12)*Leases!$AA20*Leases!$F19,0)+MAX((Expenses!AO$11-Leases!$AB21/12)*Leases!$AA21*Leases!$F19,0)+MAX((Expenses!AO$12-Leases!$AB22/12)*Leases!$AA22*Leases!$F19,0)+MAX((Expenses!AO$13-Leases!$AB23/12)*Leases!$AA23*Leases!$F19,0)))))</f>
        <v>4053.6129403511923</v>
      </c>
      <c r="AR190" s="94">
        <f ca="1">IF(OR(AR$165&lt;=EOMONTH($E19,$R19*(1-$O19)),AR$165&gt;EOMONTH($E19,$P19*12*(1-$O19)+$Q19*12*$O19+$R19*(1-$O19))),0,IF($X19="NNN",Expenses!AP$14*Leases!$F19,IF(Leases!$X19="FSG",0,IF(Leases!$X19="MG",SUMPRODUCT(Leases!$Z19:$Z23,Expenses!AP$9:AP$13)*Leases!$F19,MAX((Expenses!AP$9-Leases!$AB19/12)*Leases!$AA19*Leases!$F19,0)+MAX((Expenses!AP$10-Leases!$AB20/12)*Leases!$AA20*Leases!$F19,0)+MAX((Expenses!AP$11-Leases!$AB21/12)*Leases!$AA21*Leases!$F19,0)+MAX((Expenses!AP$12-Leases!$AB22/12)*Leases!$AA22*Leases!$F19,0)+MAX((Expenses!AP$13-Leases!$AB23/12)*Leases!$AA23*Leases!$F19,0)))))</f>
        <v>4055.7121271641136</v>
      </c>
      <c r="AS190" s="94">
        <f ca="1">IF(OR(AS$165&lt;=EOMONTH($E19,$R19*(1-$O19)),AS$165&gt;EOMONTH($E19,$P19*12*(1-$O19)+$Q19*12*$O19+$R19*(1-$O19))),0,IF($X19="NNN",Expenses!AQ$14*Leases!$F19,IF(Leases!$X19="FSG",0,IF(Leases!$X19="MG",SUMPRODUCT(Leases!$Z19:$Z23,Expenses!AQ$9:AQ$13)*Leases!$F19,MAX((Expenses!AQ$9-Leases!$AB19/12)*Leases!$AA19*Leases!$F19,0)+MAX((Expenses!AQ$10-Leases!$AB20/12)*Leases!$AA20*Leases!$F19,0)+MAX((Expenses!AQ$11-Leases!$AB21/12)*Leases!$AA21*Leases!$F19,0)+MAX((Expenses!AQ$12-Leases!$AB22/12)*Leases!$AA22*Leases!$F19,0)+MAX((Expenses!AQ$13-Leases!$AB23/12)*Leases!$AA23*Leases!$F19,0)))))</f>
        <v>4057.8164911380181</v>
      </c>
      <c r="AT190" s="94">
        <f ca="1">IF(OR(AT$165&lt;=EOMONTH($E19,$R19*(1-$O19)),AT$165&gt;EOMONTH($E19,$P19*12*(1-$O19)+$Q19*12*$O19+$R19*(1-$O19))),0,IF($X19="NNN",Expenses!AR$14*Leases!$F19,IF(Leases!$X19="FSG",0,IF(Leases!$X19="MG",SUMPRODUCT(Leases!$Z19:$Z23,Expenses!AR$9:AR$13)*Leases!$F19,MAX((Expenses!AR$9-Leases!$AB19/12)*Leases!$AA19*Leases!$F19,0)+MAX((Expenses!AR$10-Leases!$AB20/12)*Leases!$AA20*Leases!$F19,0)+MAX((Expenses!AR$11-Leases!$AB21/12)*Leases!$AA21*Leases!$F19,0)+MAX((Expenses!AR$12-Leases!$AB22/12)*Leases!$AA22*Leases!$F19,0)+MAX((Expenses!AR$13-Leases!$AB23/12)*Leases!$AA23*Leases!$F19,0)))))</f>
        <v>4095.0418692196608</v>
      </c>
      <c r="AU190" s="94">
        <f ca="1">IF(OR(AU$165&lt;=EOMONTH($E19,$R19*(1-$O19)),AU$165&gt;EOMONTH($E19,$P19*12*(1-$O19)+$Q19*12*$O19+$R19*(1-$O19))),0,IF($X19="NNN",Expenses!AS$14*Leases!$F19,IF(Leases!$X19="FSG",0,IF(Leases!$X19="MG",SUMPRODUCT(Leases!$Z19:$Z23,Expenses!AS$9:AS$13)*Leases!$F19,MAX((Expenses!AS$9-Leases!$AB19/12)*Leases!$AA19*Leases!$F19,0)+MAX((Expenses!AS$10-Leases!$AB20/12)*Leases!$AA20*Leases!$F19,0)+MAX((Expenses!AS$11-Leases!$AB21/12)*Leases!$AA21*Leases!$F19,0)+MAX((Expenses!AS$12-Leases!$AB22/12)*Leases!$AA22*Leases!$F19,0)+MAX((Expenses!AS$13-Leases!$AB23/12)*Leases!$AA23*Leases!$F19,0)))))</f>
        <v>4097.1566258518487</v>
      </c>
      <c r="AV190" s="94">
        <f ca="1">IF(OR(AV$165&lt;=EOMONTH($E19,$R19*(1-$O19)),AV$165&gt;EOMONTH($E19,$P19*12*(1-$O19)+$Q19*12*$O19+$R19*(1-$O19))),0,IF($X19="NNN",Expenses!AT$14*Leases!$F19,IF(Leases!$X19="FSG",0,IF(Leases!$X19="MG",SUMPRODUCT(Leases!$Z19:$Z23,Expenses!AT$9:AT$13)*Leases!$F19,MAX((Expenses!AT$9-Leases!$AB19/12)*Leases!$AA19*Leases!$F19,0)+MAX((Expenses!AT$10-Leases!$AB20/12)*Leases!$AA20*Leases!$F19,0)+MAX((Expenses!AT$11-Leases!$AB21/12)*Leases!$AA21*Leases!$F19,0)+MAX((Expenses!AT$12-Leases!$AB22/12)*Leases!$AA22*Leases!$F19,0)+MAX((Expenses!AT$13-Leases!$AB23/12)*Leases!$AA23*Leases!$F19,0)))))</f>
        <v>4099.2765980443937</v>
      </c>
      <c r="AW190" s="94">
        <f ca="1">IF(OR(AW$165&lt;=EOMONTH($E19,$R19*(1-$O19)),AW$165&gt;EOMONTH($E19,$P19*12*(1-$O19)+$Q19*12*$O19+$R19*(1-$O19))),0,IF($X19="NNN",Expenses!AU$14*Leases!$F19,IF(Leases!$X19="FSG",0,IF(Leases!$X19="MG",SUMPRODUCT(Leases!$Z19:$Z23,Expenses!AU$9:AU$13)*Leases!$F19,MAX((Expenses!AU$9-Leases!$AB19/12)*Leases!$AA19*Leases!$F19,0)+MAX((Expenses!AU$10-Leases!$AB20/12)*Leases!$AA20*Leases!$F19,0)+MAX((Expenses!AU$11-Leases!$AB21/12)*Leases!$AA21*Leases!$F19,0)+MAX((Expenses!AU$12-Leases!$AB22/12)*Leases!$AA22*Leases!$F19,0)+MAX((Expenses!AU$13-Leases!$AB23/12)*Leases!$AA23*Leases!$F19,0)))))</f>
        <v>4101.4017986602757</v>
      </c>
      <c r="AX190" s="94">
        <f ca="1">IF(OR(AX$165&lt;=EOMONTH($E19,$R19*(1-$O19)),AX$165&gt;EOMONTH($E19,$P19*12*(1-$O19)+$Q19*12*$O19+$R19*(1-$O19))),0,IF($X19="NNN",Expenses!AV$14*Leases!$F19,IF(Leases!$X19="FSG",0,IF(Leases!$X19="MG",SUMPRODUCT(Leases!$Z19:$Z23,Expenses!AV$9:AV$13)*Leases!$F19,MAX((Expenses!AV$9-Leases!$AB19/12)*Leases!$AA19*Leases!$F19,0)+MAX((Expenses!AV$10-Leases!$AB20/12)*Leases!$AA20*Leases!$F19,0)+MAX((Expenses!AV$11-Leases!$AB21/12)*Leases!$AA21*Leases!$F19,0)+MAX((Expenses!AV$12-Leases!$AB22/12)*Leases!$AA22*Leases!$F19,0)+MAX((Expenses!AV$13-Leases!$AB23/12)*Leases!$AA23*Leases!$F19,0)))))</f>
        <v>4103.532240594197</v>
      </c>
      <c r="AY190" s="94">
        <f ca="1">IF(OR(AY$165&lt;=EOMONTH($E19,$R19*(1-$O19)),AY$165&gt;EOMONTH($E19,$P19*12*(1-$O19)+$Q19*12*$O19+$R19*(1-$O19))),0,IF($X19="NNN",Expenses!AW$14*Leases!$F19,IF(Leases!$X19="FSG",0,IF(Leases!$X19="MG",SUMPRODUCT(Leases!$Z19:$Z23,Expenses!AW$9:AW$13)*Leases!$F19,MAX((Expenses!AW$9-Leases!$AB19/12)*Leases!$AA19*Leases!$F19,0)+MAX((Expenses!AW$10-Leases!$AB20/12)*Leases!$AA20*Leases!$F19,0)+MAX((Expenses!AW$11-Leases!$AB21/12)*Leases!$AA21*Leases!$F19,0)+MAX((Expenses!AW$12-Leases!$AB22/12)*Leases!$AA22*Leases!$F19,0)+MAX((Expenses!AW$13-Leases!$AB23/12)*Leases!$AA23*Leases!$F19,0)))))</f>
        <v>4105.6679367726611</v>
      </c>
      <c r="AZ190" s="94">
        <f ca="1">IF(OR(AZ$165&lt;=EOMONTH($E19,$R19*(1-$O19)),AZ$165&gt;EOMONTH($E19,$P19*12*(1-$O19)+$Q19*12*$O19+$R19*(1-$O19))),0,IF($X19="NNN",Expenses!AX$14*Leases!$F19,IF(Leases!$X19="FSG",0,IF(Leases!$X19="MG",SUMPRODUCT(Leases!$Z19:$Z23,Expenses!AX$9:AX$13)*Leases!$F19,MAX((Expenses!AX$9-Leases!$AB19/12)*Leases!$AA19*Leases!$F19,0)+MAX((Expenses!AX$10-Leases!$AB20/12)*Leases!$AA20*Leases!$F19,0)+MAX((Expenses!AX$11-Leases!$AB21/12)*Leases!$AA21*Leases!$F19,0)+MAX((Expenses!AX$12-Leases!$AB22/12)*Leases!$AA22*Leases!$F19,0)+MAX((Expenses!AX$13-Leases!$AB23/12)*Leases!$AA23*Leases!$F19,0)))))</f>
        <v>4204.5675173471918</v>
      </c>
      <c r="BA190" s="94">
        <f ca="1">IF(OR(BA$165&lt;=EOMONTH($E19,$R19*(1-$O19)),BA$165&gt;EOMONTH($E19,$P19*12*(1-$O19)+$Q19*12*$O19+$R19*(1-$O19))),0,IF($X19="NNN",Expenses!AY$14*Leases!$F19,IF(Leases!$X19="FSG",0,IF(Leases!$X19="MG",SUMPRODUCT(Leases!$Z19:$Z23,Expenses!AY$9:AY$13)*Leases!$F19,MAX((Expenses!AY$9-Leases!$AB19/12)*Leases!$AA19*Leases!$F19,0)+MAX((Expenses!AY$10-Leases!$AB20/12)*Leases!$AA20*Leases!$F19,0)+MAX((Expenses!AY$11-Leases!$AB21/12)*Leases!$AA21*Leases!$F19,0)+MAX((Expenses!AY$12-Leases!$AB22/12)*Leases!$AA22*Leases!$F19,0)+MAX((Expenses!AY$13-Leases!$AB23/12)*Leases!$AA23*Leases!$F19,0)))))</f>
        <v>4206.7137609218544</v>
      </c>
      <c r="BB190" s="94">
        <f ca="1">IF(OR(BB$165&lt;=EOMONTH($E19,$R19*(1-$O19)),BB$165&gt;EOMONTH($E19,$P19*12*(1-$O19)+$Q19*12*$O19+$R19*(1-$O19))),0,IF($X19="NNN",Expenses!AZ$14*Leases!$F19,IF(Leases!$X19="FSG",0,IF(Leases!$X19="MG",SUMPRODUCT(Leases!$Z19:$Z23,Expenses!AZ$9:AZ$13)*Leases!$F19,MAX((Expenses!AZ$9-Leases!$AB19/12)*Leases!$AA19*Leases!$F19,0)+MAX((Expenses!AZ$10-Leases!$AB20/12)*Leases!$AA20*Leases!$F19,0)+MAX((Expenses!AZ$11-Leases!$AB21/12)*Leases!$AA21*Leases!$F19,0)+MAX((Expenses!AZ$12-Leases!$AB22/12)*Leases!$AA22*Leases!$F19,0)+MAX((Expenses!AZ$13-Leases!$AB23/12)*Leases!$AA23*Leases!$F19,0)))))</f>
        <v>4191.1814009879045</v>
      </c>
      <c r="BC190" s="94">
        <f ca="1">IF(OR(BC$165&lt;=EOMONTH($E19,$R19*(1-$O19)),BC$165&gt;EOMONTH($E19,$P19*12*(1-$O19)+$Q19*12*$O19+$R19*(1-$O19))),0,IF($X19="NNN",Expenses!BA$14*Leases!$F19,IF(Leases!$X19="FSG",0,IF(Leases!$X19="MG",SUMPRODUCT(Leases!$Z19:$Z23,Expenses!BA$9:BA$13)*Leases!$F19,MAX((Expenses!BA$9-Leases!$AB19/12)*Leases!$AA19*Leases!$F19,0)+MAX((Expenses!BA$10-Leases!$AB20/12)*Leases!$AA20*Leases!$F19,0)+MAX((Expenses!BA$11-Leases!$AB21/12)*Leases!$AA21*Leases!$F19,0)+MAX((Expenses!BA$12-Leases!$AB22/12)*Leases!$AA22*Leases!$F19,0)+MAX((Expenses!BA$13-Leases!$AB23/12)*Leases!$AA23*Leases!$F19,0)))))</f>
        <v>4193.3354681885749</v>
      </c>
      <c r="BD190" s="94">
        <f ca="1">IF(OR(BD$165&lt;=EOMONTH($E19,$R19*(1-$O19)),BD$165&gt;EOMONTH($E19,$P19*12*(1-$O19)+$Q19*12*$O19+$R19*(1-$O19))),0,IF($X19="NNN",Expenses!BB$14*Leases!$F19,IF(Leases!$X19="FSG",0,IF(Leases!$X19="MG",SUMPRODUCT(Leases!$Z19:$Z23,Expenses!BB$9:BB$13)*Leases!$F19,MAX((Expenses!BB$9-Leases!$AB19/12)*Leases!$AA19*Leases!$F19,0)+MAX((Expenses!BB$10-Leases!$AB20/12)*Leases!$AA20*Leases!$F19,0)+MAX((Expenses!BB$11-Leases!$AB21/12)*Leases!$AA21*Leases!$F19,0)+MAX((Expenses!BB$12-Leases!$AB22/12)*Leases!$AA22*Leases!$F19,0)+MAX((Expenses!BB$13-Leases!$AB23/12)*Leases!$AA23*Leases!$F19,0)))))</f>
        <v>4200.901413425715</v>
      </c>
      <c r="BE190" s="94">
        <f ca="1">IF(OR(BE$165&lt;=EOMONTH($E19,$R19*(1-$O19)),BE$165&gt;EOMONTH($E19,$P19*12*(1-$O19)+$Q19*12*$O19+$R19*(1-$O19))),0,IF($X19="NNN",Expenses!BC$14*Leases!$F19,IF(Leases!$X19="FSG",0,IF(Leases!$X19="MG",SUMPRODUCT(Leases!$Z19:$Z23,Expenses!BC$9:BC$13)*Leases!$F19,MAX((Expenses!BC$9-Leases!$AB19/12)*Leases!$AA19*Leases!$F19,0)+MAX((Expenses!BC$10-Leases!$AB20/12)*Leases!$AA20*Leases!$F19,0)+MAX((Expenses!BC$11-Leases!$AB21/12)*Leases!$AA21*Leases!$F19,0)+MAX((Expenses!BC$12-Leases!$AB22/12)*Leases!$AA22*Leases!$F19,0)+MAX((Expenses!BC$13-Leases!$AB23/12)*Leases!$AA23*Leases!$F19,0)))))</f>
        <v>4203.0689083188363</v>
      </c>
      <c r="BF190" s="94">
        <f ca="1">IF(OR(BF$165&lt;=EOMONTH($E19,$R19*(1-$O19)),BF$165&gt;EOMONTH($E19,$P19*12*(1-$O19)+$Q19*12*$O19+$R19*(1-$O19))),0,IF($X19="NNN",Expenses!BD$14*Leases!$F19,IF(Leases!$X19="FSG",0,IF(Leases!$X19="MG",SUMPRODUCT(Leases!$Z19:$Z23,Expenses!BD$9:BD$13)*Leases!$F19,MAX((Expenses!BD$9-Leases!$AB19/12)*Leases!$AA19*Leases!$F19,0)+MAX((Expenses!BD$10-Leases!$AB20/12)*Leases!$AA20*Leases!$F19,0)+MAX((Expenses!BD$11-Leases!$AB21/12)*Leases!$AA21*Leases!$F19,0)+MAX((Expenses!BD$12-Leases!$AB22/12)*Leases!$AA22*Leases!$F19,0)+MAX((Expenses!BD$13-Leases!$AB23/12)*Leases!$AA23*Leases!$F19,0)))))</f>
        <v>4205.2417488390938</v>
      </c>
      <c r="BG190" s="94">
        <f ca="1">IF(OR(BG$165&lt;=EOMONTH($E19,$R19*(1-$O19)),BG$165&gt;EOMONTH($E19,$P19*12*(1-$O19)+$Q19*12*$O19+$R19*(1-$O19))),0,IF($X19="NNN",Expenses!BE$14*Leases!$F19,IF(Leases!$X19="FSG",0,IF(Leases!$X19="MG",SUMPRODUCT(Leases!$Z19:$Z23,Expenses!BE$9:BE$13)*Leases!$F19,MAX((Expenses!BE$9-Leases!$AB19/12)*Leases!$AA19*Leases!$F19,0)+MAX((Expenses!BE$10-Leases!$AB20/12)*Leases!$AA20*Leases!$F19,0)+MAX((Expenses!BE$11-Leases!$AB21/12)*Leases!$AA21*Leases!$F19,0)+MAX((Expenses!BE$12-Leases!$AB22/12)*Leases!$AA22*Leases!$F19,0)+MAX((Expenses!BE$13-Leases!$AB23/12)*Leases!$AA23*Leases!$F19,0)))))</f>
        <v>4207.4199481702481</v>
      </c>
      <c r="BH190" s="94">
        <f ca="1">IF(OR(BH$165&lt;=EOMONTH($E19,$R19*(1-$O19)),BH$165&gt;EOMONTH($E19,$P19*12*(1-$O19)+$Q19*12*$O19+$R19*(1-$O19))),0,IF($X19="NNN",Expenses!BF$14*Leases!$F19,IF(Leases!$X19="FSG",0,IF(Leases!$X19="MG",SUMPRODUCT(Leases!$Z19:$Z23,Expenses!BF$9:BF$13)*Leases!$F19,MAX((Expenses!BF$9-Leases!$AB19/12)*Leases!$AA19*Leases!$F19,0)+MAX((Expenses!BF$10-Leases!$AB20/12)*Leases!$AA20*Leases!$F19,0)+MAX((Expenses!BF$11-Leases!$AB21/12)*Leases!$AA21*Leases!$F19,0)+MAX((Expenses!BF$12-Leases!$AB22/12)*Leases!$AA22*Leases!$F19,0)+MAX((Expenses!BF$13-Leases!$AB23/12)*Leases!$AA23*Leases!$F19,0)))))</f>
        <v>4221.8231222660052</v>
      </c>
      <c r="BI190" s="94">
        <f ca="1">IF(OR(BI$165&lt;=EOMONTH($E19,$R19*(1-$O19)),BI$165&gt;EOMONTH($E19,$P19*12*(1-$O19)+$Q19*12*$O19+$R19*(1-$O19))),0,IF($X19="NNN",Expenses!BG$14*Leases!$F19,IF(Leases!$X19="FSG",0,IF(Leases!$X19="MG",SUMPRODUCT(Leases!$Z19:$Z23,Expenses!BG$9:BG$13)*Leases!$F19,MAX((Expenses!BG$9-Leases!$AB19/12)*Leases!$AA19*Leases!$F19,0)+MAX((Expenses!BG$10-Leases!$AB20/12)*Leases!$AA20*Leases!$F19,0)+MAX((Expenses!BG$11-Leases!$AB21/12)*Leases!$AA21*Leases!$F19,0)+MAX((Expenses!BG$12-Leases!$AB22/12)*Leases!$AA22*Leases!$F19,0)+MAX((Expenses!BG$13-Leases!$AB23/12)*Leases!$AA23*Leases!$F19,0)))))</f>
        <v>4224.012078900364</v>
      </c>
      <c r="BJ190" s="94">
        <f ca="1">IF(OR(BJ$165&lt;=EOMONTH($E19,$R19*(1-$O19)),BJ$165&gt;EOMONTH($E19,$P19*12*(1-$O19)+$Q19*12*$O19+$R19*(1-$O19))),0,IF($X19="NNN",Expenses!BH$14*Leases!$F19,IF(Leases!$X19="FSG",0,IF(Leases!$X19="MG",SUMPRODUCT(Leases!$Z19:$Z23,Expenses!BH$9:BH$13)*Leases!$F19,MAX((Expenses!BH$9-Leases!$AB19/12)*Leases!$AA19*Leases!$F19,0)+MAX((Expenses!BH$10-Leases!$AB20/12)*Leases!$AA20*Leases!$F19,0)+MAX((Expenses!BH$11-Leases!$AB21/12)*Leases!$AA21*Leases!$F19,0)+MAX((Expenses!BH$12-Leases!$AB22/12)*Leases!$AA22*Leases!$F19,0)+MAX((Expenses!BH$13-Leases!$AB23/12)*Leases!$AA23*Leases!$F19,0)))))</f>
        <v>4226.2064340923025</v>
      </c>
      <c r="BK190" s="94">
        <f ca="1">IF(OR(BK$165&lt;=EOMONTH($E19,$R19*(1-$O19)),BK$165&gt;EOMONTH($E19,$P19*12*(1-$O19)+$Q19*12*$O19+$R19*(1-$O19))),0,IF($X19="NNN",Expenses!BI$14*Leases!$F19,IF(Leases!$X19="FSG",0,IF(Leases!$X19="MG",SUMPRODUCT(Leases!$Z19:$Z23,Expenses!BI$9:BI$13)*Leases!$F19,MAX((Expenses!BI$9-Leases!$AB19/12)*Leases!$AA19*Leases!$F19,0)+MAX((Expenses!BI$10-Leases!$AB20/12)*Leases!$AA20*Leases!$F19,0)+MAX((Expenses!BI$11-Leases!$AB21/12)*Leases!$AA21*Leases!$F19,0)+MAX((Expenses!BI$12-Leases!$AB22/12)*Leases!$AA22*Leases!$F19,0)+MAX((Expenses!BI$13-Leases!$AB23/12)*Leases!$AA23*Leases!$F19,0)))))</f>
        <v>4228.4062011561209</v>
      </c>
      <c r="BL190" s="94">
        <f ca="1">IF(OR(BL$165&lt;=EOMONTH($E19,$R19*(1-$O19)),BL$165&gt;EOMONTH($E19,$P19*12*(1-$O19)+$Q19*12*$O19+$R19*(1-$O19))),0,IF($X19="NNN",Expenses!BJ$14*Leases!$F19,IF(Leases!$X19="FSG",0,IF(Leases!$X19="MG",SUMPRODUCT(Leases!$Z19:$Z23,Expenses!BJ$9:BJ$13)*Leases!$F19,MAX((Expenses!BJ$9-Leases!$AB19/12)*Leases!$AA19*Leases!$F19,0)+MAX((Expenses!BJ$10-Leases!$AB20/12)*Leases!$AA20*Leases!$F19,0)+MAX((Expenses!BJ$11-Leases!$AB21/12)*Leases!$AA21*Leases!$F19,0)+MAX((Expenses!BJ$12-Leases!$AB22/12)*Leases!$AA22*Leases!$F19,0)+MAX((Expenses!BJ$13-Leases!$AB23/12)*Leases!$AA23*Leases!$F19,0)))))</f>
        <v>4330.6393572300103</v>
      </c>
      <c r="BM190" s="94">
        <f ca="1">IF(OR(BM$165&lt;=EOMONTH($E19,$R19*(1-$O19)),BM$165&gt;EOMONTH($E19,$P19*12*(1-$O19)+$Q19*12*$O19+$R19*(1-$O19))),0,IF($X19="NNN",Expenses!BK$14*Leases!$F19,IF(Leases!$X19="FSG",0,IF(Leases!$X19="MG",SUMPRODUCT(Leases!$Z19:$Z23,Expenses!BK$9:BK$13)*Leases!$F19,MAX((Expenses!BK$9-Leases!$AB19/12)*Leases!$AA19*Leases!$F19,0)+MAX((Expenses!BK$10-Leases!$AB20/12)*Leases!$AA20*Leases!$F19,0)+MAX((Expenses!BK$11-Leases!$AB21/12)*Leases!$AA21*Leases!$F19,0)+MAX((Expenses!BK$12-Leases!$AB22/12)*Leases!$AA22*Leases!$F19,0)+MAX((Expenses!BK$13-Leases!$AB23/12)*Leases!$AA23*Leases!$F19,0)))))</f>
        <v>4332.8499881119133</v>
      </c>
      <c r="BN190" s="94">
        <f ca="1">IF(OR(BN$165&lt;=EOMONTH($E19,$R19*(1-$O19)),BN$165&gt;EOMONTH($E19,$P19*12*(1-$O19)+$Q19*12*$O19+$R19*(1-$O19))),0,IF($X19="NNN",Expenses!BL$14*Leases!$F19,IF(Leases!$X19="FSG",0,IF(Leases!$X19="MG",SUMPRODUCT(Leases!$Z19:$Z23,Expenses!BL$9:BL$13)*Leases!$F19,MAX((Expenses!BL$9-Leases!$AB19/12)*Leases!$AA19*Leases!$F19,0)+MAX((Expenses!BL$10-Leases!$AB20/12)*Leases!$AA20*Leases!$F19,0)+MAX((Expenses!BL$11-Leases!$AB21/12)*Leases!$AA21*Leases!$F19,0)+MAX((Expenses!BL$12-Leases!$AB22/12)*Leases!$AA22*Leases!$F19,0)+MAX((Expenses!BL$13-Leases!$AB23/12)*Leases!$AA23*Leases!$F19,0)))))</f>
        <v>4335.0660710059374</v>
      </c>
      <c r="BO190" s="94">
        <f ca="1">IF(OR(BO$165&lt;=EOMONTH($E19,$R19*(1-$O19)),BO$165&gt;EOMONTH($E19,$P19*12*(1-$O19)+$Q19*12*$O19+$R19*(1-$O19))),0,IF($X19="NNN",Expenses!BM$14*Leases!$F19,IF(Leases!$X19="FSG",0,IF(Leases!$X19="MG",SUMPRODUCT(Leases!$Z19:$Z23,Expenses!BM$9:BM$13)*Leases!$F19,MAX((Expenses!BM$9-Leases!$AB19/12)*Leases!$AA19*Leases!$F19,0)+MAX((Expenses!BM$10-Leases!$AB20/12)*Leases!$AA20*Leases!$F19,0)+MAX((Expenses!BM$11-Leases!$AB21/12)*Leases!$AA21*Leases!$F19,0)+MAX((Expenses!BM$12-Leases!$AB22/12)*Leases!$AA22*Leases!$F19,0)+MAX((Expenses!BM$13-Leases!$AB23/12)*Leases!$AA23*Leases!$F19,0)))))</f>
        <v>4337.2876193582169</v>
      </c>
      <c r="BP190" s="94">
        <f ca="1">IF(OR(BP$165&lt;=EOMONTH($E19,$R19*(1-$O19)),BP$165&gt;EOMONTH($E19,$P19*12*(1-$O19)+$Q19*12*$O19+$R19*(1-$O19))),0,IF($X19="NNN",Expenses!BN$14*Leases!$F19,IF(Leases!$X19="FSG",0,IF(Leases!$X19="MG",SUMPRODUCT(Leases!$Z19:$Z23,Expenses!BN$9:BN$13)*Leases!$F19,MAX((Expenses!BN$9-Leases!$AB19/12)*Leases!$AA19*Leases!$F19,0)+MAX((Expenses!BN$10-Leases!$AB20/12)*Leases!$AA20*Leases!$F19,0)+MAX((Expenses!BN$11-Leases!$AB21/12)*Leases!$AA21*Leases!$F19,0)+MAX((Expenses!BN$12-Leases!$AB22/12)*Leases!$AA22*Leases!$F19,0)+MAX((Expenses!BN$13-Leases!$AB23/12)*Leases!$AA23*Leases!$F19,0)))))</f>
        <v>4339.5146466480455</v>
      </c>
      <c r="BQ190" s="94">
        <f ca="1">IF(OR(BQ$165&lt;=EOMONTH($E19,$R19*(1-$O19)),BQ$165&gt;EOMONTH($E19,$P19*12*(1-$O19)+$Q19*12*$O19+$R19*(1-$O19))),0,IF($X19="NNN",Expenses!BO$14*Leases!$F19,IF(Leases!$X19="FSG",0,IF(Leases!$X19="MG",SUMPRODUCT(Leases!$Z19:$Z23,Expenses!BO$9:BO$13)*Leases!$F19,MAX((Expenses!BO$9-Leases!$AB19/12)*Leases!$AA19*Leases!$F19,0)+MAX((Expenses!BO$10-Leases!$AB20/12)*Leases!$AA20*Leases!$F19,0)+MAX((Expenses!BO$11-Leases!$AB21/12)*Leases!$AA21*Leases!$F19,0)+MAX((Expenses!BO$12-Leases!$AB22/12)*Leases!$AA22*Leases!$F19,0)+MAX((Expenses!BO$13-Leases!$AB23/12)*Leases!$AA23*Leases!$F19,0)))))</f>
        <v>4341.7471663879605</v>
      </c>
      <c r="BR190" s="94">
        <f ca="1">IF(OR(BR$165&lt;=EOMONTH($E19,$R19*(1-$O19)),BR$165&gt;EOMONTH($E19,$P19*12*(1-$O19)+$Q19*12*$O19+$R19*(1-$O19))),0,IF($X19="NNN",Expenses!BP$14*Leases!$F19,IF(Leases!$X19="FSG",0,IF(Leases!$X19="MG",SUMPRODUCT(Leases!$Z19:$Z23,Expenses!BP$9:BP$13)*Leases!$F19,MAX((Expenses!BP$9-Leases!$AB19/12)*Leases!$AA19*Leases!$F19,0)+MAX((Expenses!BP$10-Leases!$AB20/12)*Leases!$AA20*Leases!$F19,0)+MAX((Expenses!BP$11-Leases!$AB21/12)*Leases!$AA21*Leases!$F19,0)+MAX((Expenses!BP$12-Leases!$AB22/12)*Leases!$AA22*Leases!$F19,0)+MAX((Expenses!BP$13-Leases!$AB23/12)*Leases!$AA23*Leases!$F19,0)))))</f>
        <v>4343.9851921238269</v>
      </c>
      <c r="BS190" s="94">
        <f ca="1">IF(OR(BS$165&lt;=EOMONTH($E19,$R19*(1-$O19)),BS$165&gt;EOMONTH($E19,$P19*12*(1-$O19)+$Q19*12*$O19+$R19*(1-$O19))),0,IF($X19="NNN",Expenses!BQ$14*Leases!$F19,IF(Leases!$X19="FSG",0,IF(Leases!$X19="MG",SUMPRODUCT(Leases!$Z19:$Z23,Expenses!BQ$9:BQ$13)*Leases!$F19,MAX((Expenses!BQ$9-Leases!$AB19/12)*Leases!$AA19*Leases!$F19,0)+MAX((Expenses!BQ$10-Leases!$AB20/12)*Leases!$AA20*Leases!$F19,0)+MAX((Expenses!BQ$11-Leases!$AB21/12)*Leases!$AA21*Leases!$F19,0)+MAX((Expenses!BQ$12-Leases!$AB22/12)*Leases!$AA22*Leases!$F19,0)+MAX((Expenses!BQ$13-Leases!$AB23/12)*Leases!$AA23*Leases!$F19,0)))))</f>
        <v>4346.2287374349144</v>
      </c>
      <c r="BT190" s="94">
        <f ca="1">IF(OR(BT$165&lt;=EOMONTH($E19,$R19*(1-$O19)),BT$165&gt;EOMONTH($E19,$P19*12*(1-$O19)+$Q19*12*$O19+$R19*(1-$O19))),0,IF($X19="NNN",Expenses!BR$14*Leases!$F19,IF(Leases!$X19="FSG",0,IF(Leases!$X19="MG",SUMPRODUCT(Leases!$Z19:$Z23,Expenses!BR$9:BR$13)*Leases!$F19,MAX((Expenses!BR$9-Leases!$AB19/12)*Leases!$AA19*Leases!$F19,0)+MAX((Expenses!BR$10-Leases!$AB20/12)*Leases!$AA20*Leases!$F19,0)+MAX((Expenses!BR$11-Leases!$AB21/12)*Leases!$AA21*Leases!$F19,0)+MAX((Expenses!BR$12-Leases!$AB22/12)*Leases!$AA22*Leases!$F19,0)+MAX((Expenses!BR$13-Leases!$AB23/12)*Leases!$AA23*Leases!$F19,0)))))</f>
        <v>4348.4778159339858</v>
      </c>
      <c r="BU190" s="94">
        <f ca="1">IF(OR(BU$165&lt;=EOMONTH($E19,$R19*(1-$O19)),BU$165&gt;EOMONTH($E19,$P19*12*(1-$O19)+$Q19*12*$O19+$R19*(1-$O19))),0,IF($X19="NNN",Expenses!BS$14*Leases!$F19,IF(Leases!$X19="FSG",0,IF(Leases!$X19="MG",SUMPRODUCT(Leases!$Z19:$Z23,Expenses!BS$9:BS$13)*Leases!$F19,MAX((Expenses!BS$9-Leases!$AB19/12)*Leases!$AA19*Leases!$F19,0)+MAX((Expenses!BS$10-Leases!$AB20/12)*Leases!$AA20*Leases!$F19,0)+MAX((Expenses!BS$11-Leases!$AB21/12)*Leases!$AA21*Leases!$F19,0)+MAX((Expenses!BS$12-Leases!$AB22/12)*Leases!$AA22*Leases!$F19,0)+MAX((Expenses!BS$13-Leases!$AB23/12)*Leases!$AA23*Leases!$F19,0)))))</f>
        <v>4350.7324412673752</v>
      </c>
      <c r="BV190" s="94">
        <f ca="1">IF(OR(BV$165&lt;=EOMONTH($E19,$R19*(1-$O19)),BV$165&gt;EOMONTH($E19,$P19*12*(1-$O19)+$Q19*12*$O19+$R19*(1-$O19))),0,IF($X19="NNN",Expenses!BT$14*Leases!$F19,IF(Leases!$X19="FSG",0,IF(Leases!$X19="MG",SUMPRODUCT(Leases!$Z19:$Z23,Expenses!BT$9:BT$13)*Leases!$F19,MAX((Expenses!BT$9-Leases!$AB19/12)*Leases!$AA19*Leases!$F19,0)+MAX((Expenses!BT$10-Leases!$AB20/12)*Leases!$AA20*Leases!$F19,0)+MAX((Expenses!BT$11-Leases!$AB21/12)*Leases!$AA21*Leases!$F19,0)+MAX((Expenses!BT$12-Leases!$AB22/12)*Leases!$AA22*Leases!$F19,0)+MAX((Expenses!BT$13-Leases!$AB23/12)*Leases!$AA23*Leases!$F19,0)))))</f>
        <v>4352.9926271150716</v>
      </c>
      <c r="BW190" s="94">
        <f ca="1">IF(OR(BW$165&lt;=EOMONTH($E19,$R19*(1-$O19)),BW$165&gt;EOMONTH($E19,$P19*12*(1-$O19)+$Q19*12*$O19+$R19*(1-$O19))),0,IF($X19="NNN",Expenses!BU$14*Leases!$F19,IF(Leases!$X19="FSG",0,IF(Leases!$X19="MG",SUMPRODUCT(Leases!$Z19:$Z23,Expenses!BU$9:BU$13)*Leases!$F19,MAX((Expenses!BU$9-Leases!$AB19/12)*Leases!$AA19*Leases!$F19,0)+MAX((Expenses!BU$10-Leases!$AB20/12)*Leases!$AA20*Leases!$F19,0)+MAX((Expenses!BU$11-Leases!$AB21/12)*Leases!$AA21*Leases!$F19,0)+MAX((Expenses!BU$12-Leases!$AB22/12)*Leases!$AA22*Leases!$F19,0)+MAX((Expenses!BU$13-Leases!$AB23/12)*Leases!$AA23*Leases!$F19,0)))))</f>
        <v>4355.2583871908046</v>
      </c>
      <c r="BX190" s="94">
        <f ca="1">IF(OR(BX$165&lt;=EOMONTH($E19,$R19*(1-$O19)),BX$165&gt;EOMONTH($E19,$P19*12*(1-$O19)+$Q19*12*$O19+$R19*(1-$O19))),0,IF($X19="NNN",Expenses!BV$14*Leases!$F19,IF(Leases!$X19="FSG",0,IF(Leases!$X19="MG",SUMPRODUCT(Leases!$Z19:$Z23,Expenses!BV$9:BV$13)*Leases!$F19,MAX((Expenses!BV$9-Leases!$AB19/12)*Leases!$AA19*Leases!$F19,0)+MAX((Expenses!BV$10-Leases!$AB20/12)*Leases!$AA20*Leases!$F19,0)+MAX((Expenses!BV$11-Leases!$AB21/12)*Leases!$AA21*Leases!$F19,0)+MAX((Expenses!BV$12-Leases!$AB22/12)*Leases!$AA22*Leases!$F19,0)+MAX((Expenses!BV$13-Leases!$AB23/12)*Leases!$AA23*Leases!$F19,0)))))</f>
        <v>4451.6460582845202</v>
      </c>
      <c r="BY190" s="94">
        <f ca="1">IF(OR(BY$165&lt;=EOMONTH($E19,$R19*(1-$O19)),BY$165&gt;EOMONTH($E19,$P19*12*(1-$O19)+$Q19*12*$O19+$R19*(1-$O19))),0,IF($X19="NNN",Expenses!BW$14*Leases!$F19,IF(Leases!$X19="FSG",0,IF(Leases!$X19="MG",SUMPRODUCT(Leases!$Z19:$Z23,Expenses!BW$9:BW$13)*Leases!$F19,MAX((Expenses!BW$9-Leases!$AB19/12)*Leases!$AA19*Leases!$F19,0)+MAX((Expenses!BW$10-Leases!$AB20/12)*Leases!$AA20*Leases!$F19,0)+MAX((Expenses!BW$11-Leases!$AB21/12)*Leases!$AA21*Leases!$F19,0)+MAX((Expenses!BW$12-Leases!$AB22/12)*Leases!$AA22*Leases!$F19,0)+MAX((Expenses!BW$13-Leases!$AB23/12)*Leases!$AA23*Leases!$F19,0)))))</f>
        <v>4462.8354877552711</v>
      </c>
      <c r="BZ190" s="94">
        <f ca="1">IF(OR(BZ$165&lt;=EOMONTH($E19,$R19*(1-$O19)),BZ$165&gt;EOMONTH($E19,$P19*12*(1-$O19)+$Q19*12*$O19+$R19*(1-$O19))),0,IF($X19="NNN",Expenses!BX$14*Leases!$F19,IF(Leases!$X19="FSG",0,IF(Leases!$X19="MG",SUMPRODUCT(Leases!$Z19:$Z23,Expenses!BX$9:BX$13)*Leases!$F19,MAX((Expenses!BX$9-Leases!$AB19/12)*Leases!$AA19*Leases!$F19,0)+MAX((Expenses!BX$10-Leases!$AB20/12)*Leases!$AA20*Leases!$F19,0)+MAX((Expenses!BX$11-Leases!$AB21/12)*Leases!$AA21*Leases!$F19,0)+MAX((Expenses!BX$12-Leases!$AB22/12)*Leases!$AA22*Leases!$F19,0)+MAX((Expenses!BX$13-Leases!$AB23/12)*Leases!$AA23*Leases!$F19,0)))))</f>
        <v>4465.118053136116</v>
      </c>
      <c r="CA190" s="94">
        <f ca="1">IF(OR(CA$165&lt;=EOMONTH($E19,$R19*(1-$O19)),CA$165&gt;EOMONTH($E19,$P19*12*(1-$O19)+$Q19*12*$O19+$R19*(1-$O19))),0,IF($X19="NNN",Expenses!BY$14*Leases!$F19,IF(Leases!$X19="FSG",0,IF(Leases!$X19="MG",SUMPRODUCT(Leases!$Z19:$Z23,Expenses!BY$9:BY$13)*Leases!$F19,MAX((Expenses!BY$9-Leases!$AB19/12)*Leases!$AA19*Leases!$F19,0)+MAX((Expenses!BY$10-Leases!$AB20/12)*Leases!$AA20*Leases!$F19,0)+MAX((Expenses!BY$11-Leases!$AB21/12)*Leases!$AA21*Leases!$F19,0)+MAX((Expenses!BY$12-Leases!$AB22/12)*Leases!$AA22*Leases!$F19,0)+MAX((Expenses!BY$13-Leases!$AB23/12)*Leases!$AA23*Leases!$F19,0)))))</f>
        <v>4467.406247938964</v>
      </c>
      <c r="CB190" s="94">
        <f ca="1">IF(OR(CB$165&lt;=EOMONTH($E19,$R19*(1-$O19)),CB$165&gt;EOMONTH($E19,$P19*12*(1-$O19)+$Q19*12*$O19+$R19*(1-$O19))),0,IF($X19="NNN",Expenses!BZ$14*Leases!$F19,IF(Leases!$X19="FSG",0,IF(Leases!$X19="MG",SUMPRODUCT(Leases!$Z19:$Z23,Expenses!BZ$9:BZ$13)*Leases!$F19,MAX((Expenses!BZ$9-Leases!$AB19/12)*Leases!$AA19*Leases!$F19,0)+MAX((Expenses!BZ$10-Leases!$AB20/12)*Leases!$AA20*Leases!$F19,0)+MAX((Expenses!BZ$11-Leases!$AB21/12)*Leases!$AA21*Leases!$F19,0)+MAX((Expenses!BZ$12-Leases!$AB22/12)*Leases!$AA22*Leases!$F19,0)+MAX((Expenses!BZ$13-Leases!$AB23/12)*Leases!$AA23*Leases!$F19,0)))))</f>
        <v>4469.7000860474873</v>
      </c>
      <c r="CC190" s="94">
        <f ca="1">IF(OR(CC$165&lt;=EOMONTH($E19,$R19*(1-$O19)),CC$165&gt;EOMONTH($E19,$P19*12*(1-$O19)+$Q19*12*$O19+$R19*(1-$O19))),0,IF($X19="NNN",Expenses!CA$14*Leases!$F19,IF(Leases!$X19="FSG",0,IF(Leases!$X19="MG",SUMPRODUCT(Leases!$Z19:$Z23,Expenses!CA$9:CA$13)*Leases!$F19,MAX((Expenses!CA$9-Leases!$AB19/12)*Leases!$AA19*Leases!$F19,0)+MAX((Expenses!CA$10-Leases!$AB20/12)*Leases!$AA20*Leases!$F19,0)+MAX((Expenses!CA$11-Leases!$AB21/12)*Leases!$AA21*Leases!$F19,0)+MAX((Expenses!CA$12-Leases!$AB22/12)*Leases!$AA22*Leases!$F19,0)+MAX((Expenses!CA$13-Leases!$AB23/12)*Leases!$AA23*Leases!$F19,0)))))</f>
        <v>4471.9995813796004</v>
      </c>
      <c r="CD190" s="94">
        <f ca="1">IF(OR(CD$165&lt;=EOMONTH($E19,$R19*(1-$O19)),CD$165&gt;EOMONTH($E19,$P19*12*(1-$O19)+$Q19*12*$O19+$R19*(1-$O19))),0,IF($X19="NNN",Expenses!CB$14*Leases!$F19,IF(Leases!$X19="FSG",0,IF(Leases!$X19="MG",SUMPRODUCT(Leases!$Z19:$Z23,Expenses!CB$9:CB$13)*Leases!$F19,MAX((Expenses!CB$9-Leases!$AB19/12)*Leases!$AA19*Leases!$F19,0)+MAX((Expenses!CB$10-Leases!$AB20/12)*Leases!$AA20*Leases!$F19,0)+MAX((Expenses!CB$11-Leases!$AB21/12)*Leases!$AA21*Leases!$F19,0)+MAX((Expenses!CB$12-Leases!$AB22/12)*Leases!$AA22*Leases!$F19,0)+MAX((Expenses!CB$13-Leases!$AB23/12)*Leases!$AA23*Leases!$F19,0)))))</f>
        <v>4474.3047478875415</v>
      </c>
      <c r="CE190" s="94">
        <f ca="1">IF(OR(CE$165&lt;=EOMONTH($E19,$R19*(1-$O19)),CE$165&gt;EOMONTH($E19,$P19*12*(1-$O19)+$Q19*12*$O19+$R19*(1-$O19))),0,IF($X19="NNN",Expenses!CC$14*Leases!$F19,IF(Leases!$X19="FSG",0,IF(Leases!$X19="MG",SUMPRODUCT(Leases!$Z19:$Z23,Expenses!CC$9:CC$13)*Leases!$F19,MAX((Expenses!CC$9-Leases!$AB19/12)*Leases!$AA19*Leases!$F19,0)+MAX((Expenses!CC$10-Leases!$AB20/12)*Leases!$AA20*Leases!$F19,0)+MAX((Expenses!CC$11-Leases!$AB21/12)*Leases!$AA21*Leases!$F19,0)+MAX((Expenses!CC$12-Leases!$AB22/12)*Leases!$AA22*Leases!$F19,0)+MAX((Expenses!CC$13-Leases!$AB23/12)*Leases!$AA23*Leases!$F19,0)))))</f>
        <v>4476.6155995579629</v>
      </c>
      <c r="CF190" s="94">
        <f ca="1">IF(OR(CF$165&lt;=EOMONTH($E19,$R19*(1-$O19)),CF$165&gt;EOMONTH($E19,$P19*12*(1-$O19)+$Q19*12*$O19+$R19*(1-$O19))),0,IF($X19="NNN",Expenses!CD$14*Leases!$F19,IF(Leases!$X19="FSG",0,IF(Leases!$X19="MG",SUMPRODUCT(Leases!$Z19:$Z23,Expenses!CD$9:CD$13)*Leases!$F19,MAX((Expenses!CD$9-Leases!$AB19/12)*Leases!$AA19*Leases!$F19,0)+MAX((Expenses!CD$10-Leases!$AB20/12)*Leases!$AA20*Leases!$F19,0)+MAX((Expenses!CD$11-Leases!$AB21/12)*Leases!$AA21*Leases!$F19,0)+MAX((Expenses!CD$12-Leases!$AB22/12)*Leases!$AA22*Leases!$F19,0)+MAX((Expenses!CD$13-Leases!$AB23/12)*Leases!$AA23*Leases!$F19,0)))))</f>
        <v>4478.9321504120062</v>
      </c>
      <c r="CG190" s="94">
        <f ca="1">IF(OR(CG$165&lt;=EOMONTH($E19,$R19*(1-$O19)),CG$165&gt;EOMONTH($E19,$P19*12*(1-$O19)+$Q19*12*$O19+$R19*(1-$O19))),0,IF($X19="NNN",Expenses!CE$14*Leases!$F19,IF(Leases!$X19="FSG",0,IF(Leases!$X19="MG",SUMPRODUCT(Leases!$Z19:$Z23,Expenses!CE$9:CE$13)*Leases!$F19,MAX((Expenses!CE$9-Leases!$AB19/12)*Leases!$AA19*Leases!$F19,0)+MAX((Expenses!CE$10-Leases!$AB20/12)*Leases!$AA20*Leases!$F19,0)+MAX((Expenses!CE$11-Leases!$AB21/12)*Leases!$AA21*Leases!$F19,0)+MAX((Expenses!CE$12-Leases!$AB22/12)*Leases!$AA22*Leases!$F19,0)+MAX((Expenses!CE$13-Leases!$AB23/12)*Leases!$AA23*Leases!$F19,0)))))</f>
        <v>4481.2544145053971</v>
      </c>
      <c r="CH190" s="94">
        <f ca="1">IF(OR(CH$165&lt;=EOMONTH($E19,$R19*(1-$O19)),CH$165&gt;EOMONTH($E19,$P19*12*(1-$O19)+$Q19*12*$O19+$R19*(1-$O19))),0,IF($X19="NNN",Expenses!CF$14*Leases!$F19,IF(Leases!$X19="FSG",0,IF(Leases!$X19="MG",SUMPRODUCT(Leases!$Z19:$Z23,Expenses!CF$9:CF$13)*Leases!$F19,MAX((Expenses!CF$9-Leases!$AB19/12)*Leases!$AA19*Leases!$F19,0)+MAX((Expenses!CF$10-Leases!$AB20/12)*Leases!$AA20*Leases!$F19,0)+MAX((Expenses!CF$11-Leases!$AB21/12)*Leases!$AA21*Leases!$F19,0)+MAX((Expenses!CF$12-Leases!$AB22/12)*Leases!$AA22*Leases!$F19,0)+MAX((Expenses!CF$13-Leases!$AB23/12)*Leases!$AA23*Leases!$F19,0)))))</f>
        <v>4483.5824059285242</v>
      </c>
      <c r="CI190" s="94">
        <f ca="1">IF(OR(CI$165&lt;=EOMONTH($E19,$R19*(1-$O19)),CI$165&gt;EOMONTH($E19,$P19*12*(1-$O19)+$Q19*12*$O19+$R19*(1-$O19))),0,IF($X19="NNN",Expenses!CG$14*Leases!$F19,IF(Leases!$X19="FSG",0,IF(Leases!$X19="MG",SUMPRODUCT(Leases!$Z19:$Z23,Expenses!CG$9:CG$13)*Leases!$F19,MAX((Expenses!CG$9-Leases!$AB19/12)*Leases!$AA19*Leases!$F19,0)+MAX((Expenses!CG$10-Leases!$AB20/12)*Leases!$AA20*Leases!$F19,0)+MAX((Expenses!CG$11-Leases!$AB21/12)*Leases!$AA21*Leases!$F19,0)+MAX((Expenses!CG$12-Leases!$AB22/12)*Leases!$AA22*Leases!$F19,0)+MAX((Expenses!CG$13-Leases!$AB23/12)*Leases!$AA23*Leases!$F19,0)))))</f>
        <v>4485.9161388065295</v>
      </c>
      <c r="CJ190" s="94">
        <f ca="1">IF(OR(CJ$165&lt;=EOMONTH($E19,$R19*(1-$O19)),CJ$165&gt;EOMONTH($E19,$P19*12*(1-$O19)+$Q19*12*$O19+$R19*(1-$O19))),0,IF($X19="NNN",Expenses!CH$14*Leases!$F19,IF(Leases!$X19="FSG",0,IF(Leases!$X19="MG",SUMPRODUCT(Leases!$Z19:$Z23,Expenses!CH$9:CH$13)*Leases!$F19,MAX((Expenses!CH$9-Leases!$AB19/12)*Leases!$AA19*Leases!$F19,0)+MAX((Expenses!CH$10-Leases!$AB20/12)*Leases!$AA20*Leases!$F19,0)+MAX((Expenses!CH$11-Leases!$AB21/12)*Leases!$AA21*Leases!$F19,0)+MAX((Expenses!CH$12-Leases!$AB22/12)*Leases!$AA22*Leases!$F19,0)+MAX((Expenses!CH$13-Leases!$AB23/12)*Leases!$AA23*Leases!$F19,0)))))</f>
        <v>4594.3752940853192</v>
      </c>
      <c r="CK190" s="94">
        <f ca="1">IF(OR(CK$165&lt;=EOMONTH($E19,$R19*(1-$O19)),CK$165&gt;EOMONTH($E19,$P19*12*(1-$O19)+$Q19*12*$O19+$R19*(1-$O19))),0,IF($X19="NNN",Expenses!CI$14*Leases!$F19,IF(Leases!$X19="FSG",0,IF(Leases!$X19="MG",SUMPRODUCT(Leases!$Z19:$Z23,Expenses!CI$9:CI$13)*Leases!$F19,MAX((Expenses!CI$9-Leases!$AB19/12)*Leases!$AA19*Leases!$F19,0)+MAX((Expenses!CI$10-Leases!$AB20/12)*Leases!$AA20*Leases!$F19,0)+MAX((Expenses!CI$11-Leases!$AB21/12)*Leases!$AA21*Leases!$F19,0)+MAX((Expenses!CI$12-Leases!$AB22/12)*Leases!$AA22*Leases!$F19,0)+MAX((Expenses!CI$13-Leases!$AB23/12)*Leases!$AA23*Leases!$F19,0)))))</f>
        <v>4596.7205523879302</v>
      </c>
      <c r="CL190" s="94">
        <f ca="1">IF(OR(CL$165&lt;=EOMONTH($E19,$R19*(1-$O19)),CL$165&gt;EOMONTH($E19,$P19*12*(1-$O19)+$Q19*12*$O19+$R19*(1-$O19))),0,IF($X19="NNN",Expenses!CJ$14*Leases!$F19,IF(Leases!$X19="FSG",0,IF(Leases!$X19="MG",SUMPRODUCT(Leases!$Z19:$Z23,Expenses!CJ$9:CJ$13)*Leases!$F19,MAX((Expenses!CJ$9-Leases!$AB19/12)*Leases!$AA19*Leases!$F19,0)+MAX((Expenses!CJ$10-Leases!$AB20/12)*Leases!$AA20*Leases!$F19,0)+MAX((Expenses!CJ$11-Leases!$AB21/12)*Leases!$AA21*Leases!$F19,0)+MAX((Expenses!CJ$12-Leases!$AB22/12)*Leases!$AA22*Leases!$F19,0)+MAX((Expenses!CJ$13-Leases!$AB23/12)*Leases!$AA23*Leases!$F19,0)))))</f>
        <v>4599.0715947302015</v>
      </c>
      <c r="CM190" s="94">
        <f ca="1">IF(OR(CM$165&lt;=EOMONTH($E19,$R19*(1-$O19)),CM$165&gt;EOMONTH($E19,$P19*12*(1-$O19)+$Q19*12*$O19+$R19*(1-$O19))),0,IF($X19="NNN",Expenses!CK$14*Leases!$F19,IF(Leases!$X19="FSG",0,IF(Leases!$X19="MG",SUMPRODUCT(Leases!$Z19:$Z23,Expenses!CK$9:CK$13)*Leases!$F19,MAX((Expenses!CK$9-Leases!$AB19/12)*Leases!$AA19*Leases!$F19,0)+MAX((Expenses!CK$10-Leases!$AB20/12)*Leases!$AA20*Leases!$F19,0)+MAX((Expenses!CK$11-Leases!$AB21/12)*Leases!$AA21*Leases!$F19,0)+MAX((Expenses!CK$12-Leases!$AB22/12)*Leases!$AA22*Leases!$F19,0)+MAX((Expenses!CK$13-Leases!$AB23/12)*Leases!$AA23*Leases!$F19,0)))))</f>
        <v>4601.4284353771345</v>
      </c>
      <c r="CN190" s="94">
        <f ca="1">IF(OR(CN$165&lt;=EOMONTH($E19,$R19*(1-$O19)),CN$165&gt;EOMONTH($E19,$P19*12*(1-$O19)+$Q19*12*$O19+$R19*(1-$O19))),0,IF($X19="NNN",Expenses!CL$14*Leases!$F19,IF(Leases!$X19="FSG",0,IF(Leases!$X19="MG",SUMPRODUCT(Leases!$Z19:$Z23,Expenses!CL$9:CL$13)*Leases!$F19,MAX((Expenses!CL$9-Leases!$AB19/12)*Leases!$AA19*Leases!$F19,0)+MAX((Expenses!CL$10-Leases!$AB20/12)*Leases!$AA20*Leases!$F19,0)+MAX((Expenses!CL$11-Leases!$AB21/12)*Leases!$AA21*Leases!$F19,0)+MAX((Expenses!CL$12-Leases!$AB22/12)*Leases!$AA22*Leases!$F19,0)+MAX((Expenses!CL$13-Leases!$AB23/12)*Leases!$AA23*Leases!$F19,0)))))</f>
        <v>4603.7910886289128</v>
      </c>
      <c r="CO190" s="94">
        <f ca="1">IF(OR(CO$165&lt;=EOMONTH($E19,$R19*(1-$O19)),CO$165&gt;EOMONTH($E19,$P19*12*(1-$O19)+$Q19*12*$O19+$R19*(1-$O19))),0,IF($X19="NNN",Expenses!CM$14*Leases!$F19,IF(Leases!$X19="FSG",0,IF(Leases!$X19="MG",SUMPRODUCT(Leases!$Z19:$Z23,Expenses!CM$9:CM$13)*Leases!$F19,MAX((Expenses!CM$9-Leases!$AB19/12)*Leases!$AA19*Leases!$F19,0)+MAX((Expenses!CM$10-Leases!$AB20/12)*Leases!$AA20*Leases!$F19,0)+MAX((Expenses!CM$11-Leases!$AB21/12)*Leases!$AA21*Leases!$F19,0)+MAX((Expenses!CM$12-Leases!$AB22/12)*Leases!$AA22*Leases!$F19,0)+MAX((Expenses!CM$13-Leases!$AB23/12)*Leases!$AA23*Leases!$F19,0)))))</f>
        <v>4606.1595688209891</v>
      </c>
      <c r="CP190" s="94">
        <f ca="1">IF(OR(CP$165&lt;=EOMONTH($E19,$R19*(1-$O19)),CP$165&gt;EOMONTH($E19,$P19*12*(1-$O19)+$Q19*12*$O19+$R19*(1-$O19))),0,IF($X19="NNN",Expenses!CN$14*Leases!$F19,IF(Leases!$X19="FSG",0,IF(Leases!$X19="MG",SUMPRODUCT(Leases!$Z19:$Z23,Expenses!CN$9:CN$13)*Leases!$F19,MAX((Expenses!CN$9-Leases!$AB19/12)*Leases!$AA19*Leases!$F19,0)+MAX((Expenses!CN$10-Leases!$AB20/12)*Leases!$AA20*Leases!$F19,0)+MAX((Expenses!CN$11-Leases!$AB21/12)*Leases!$AA21*Leases!$F19,0)+MAX((Expenses!CN$12-Leases!$AB22/12)*Leases!$AA22*Leases!$F19,0)+MAX((Expenses!CN$13-Leases!$AB23/12)*Leases!$AA23*Leases!$F19,0)))))</f>
        <v>4608.53389032417</v>
      </c>
      <c r="CQ190" s="94">
        <f ca="1">IF(OR(CQ$165&lt;=EOMONTH($E19,$R19*(1-$O19)),CQ$165&gt;EOMONTH($E19,$P19*12*(1-$O19)+$Q19*12*$O19+$R19*(1-$O19))),0,IF($X19="NNN",Expenses!CO$14*Leases!$F19,IF(Leases!$X19="FSG",0,IF(Leases!$X19="MG",SUMPRODUCT(Leases!$Z19:$Z23,Expenses!CO$9:CO$13)*Leases!$F19,MAX((Expenses!CO$9-Leases!$AB19/12)*Leases!$AA19*Leases!$F19,0)+MAX((Expenses!CO$10-Leases!$AB20/12)*Leases!$AA20*Leases!$F19,0)+MAX((Expenses!CO$11-Leases!$AB21/12)*Leases!$AA21*Leases!$F19,0)+MAX((Expenses!CO$12-Leases!$AB22/12)*Leases!$AA22*Leases!$F19,0)+MAX((Expenses!CO$13-Leases!$AB23/12)*Leases!$AA23*Leases!$F19,0)))))</f>
        <v>4610.9140675447024</v>
      </c>
      <c r="CR190" s="94">
        <f ca="1">IF(OR(CR$165&lt;=EOMONTH($E19,$R19*(1-$O19)),CR$165&gt;EOMONTH($E19,$P19*12*(1-$O19)+$Q19*12*$O19+$R19*(1-$O19))),0,IF($X19="NNN",Expenses!CP$14*Leases!$F19,IF(Leases!$X19="FSG",0,IF(Leases!$X19="MG",SUMPRODUCT(Leases!$Z19:$Z23,Expenses!CP$9:CP$13)*Leases!$F19,MAX((Expenses!CP$9-Leases!$AB19/12)*Leases!$AA19*Leases!$F19,0)+MAX((Expenses!CP$10-Leases!$AB20/12)*Leases!$AA20*Leases!$F19,0)+MAX((Expenses!CP$11-Leases!$AB21/12)*Leases!$AA21*Leases!$F19,0)+MAX((Expenses!CP$12-Leases!$AB22/12)*Leases!$AA22*Leases!$F19,0)+MAX((Expenses!CP$13-Leases!$AB23/12)*Leases!$AA23*Leases!$F19,0)))))</f>
        <v>4613.3001149243673</v>
      </c>
      <c r="CS190" s="94">
        <f ca="1">IF(OR(CS$165&lt;=EOMONTH($E19,$R19*(1-$O19)),CS$165&gt;EOMONTH($E19,$P19*12*(1-$O19)+$Q19*12*$O19+$R19*(1-$O19))),0,IF($X19="NNN",Expenses!CQ$14*Leases!$F19,IF(Leases!$X19="FSG",0,IF(Leases!$X19="MG",SUMPRODUCT(Leases!$Z19:$Z23,Expenses!CQ$9:CQ$13)*Leases!$F19,MAX((Expenses!CQ$9-Leases!$AB19/12)*Leases!$AA19*Leases!$F19,0)+MAX((Expenses!CQ$10-Leases!$AB20/12)*Leases!$AA20*Leases!$F19,0)+MAX((Expenses!CQ$11-Leases!$AB21/12)*Leases!$AA21*Leases!$F19,0)+MAX((Expenses!CQ$12-Leases!$AB22/12)*Leases!$AA22*Leases!$F19,0)+MAX((Expenses!CQ$13-Leases!$AB23/12)*Leases!$AA23*Leases!$F19,0)))))</f>
        <v>4615.6920469405613</v>
      </c>
      <c r="CT190" s="94">
        <f ca="1">IF(OR(CT$165&lt;=EOMONTH($E19,$R19*(1-$O19)),CT$165&gt;EOMONTH($E19,$P19*12*(1-$O19)+$Q19*12*$O19+$R19*(1-$O19))),0,IF($X19="NNN",Expenses!CR$14*Leases!$F19,IF(Leases!$X19="FSG",0,IF(Leases!$X19="MG",SUMPRODUCT(Leases!$Z19:$Z23,Expenses!CR$9:CR$13)*Leases!$F19,MAX((Expenses!CR$9-Leases!$AB19/12)*Leases!$AA19*Leases!$F19,0)+MAX((Expenses!CR$10-Leases!$AB20/12)*Leases!$AA20*Leases!$F19,0)+MAX((Expenses!CR$11-Leases!$AB21/12)*Leases!$AA21*Leases!$F19,0)+MAX((Expenses!CR$12-Leases!$AB22/12)*Leases!$AA22*Leases!$F19,0)+MAX((Expenses!CR$13-Leases!$AB23/12)*Leases!$AA23*Leases!$F19,0)))))</f>
        <v>4618.0898781063825</v>
      </c>
      <c r="CU190" s="94">
        <f ca="1">IF(OR(CU$165&lt;=EOMONTH($E19,$R19*(1-$O19)),CU$165&gt;EOMONTH($E19,$P19*12*(1-$O19)+$Q19*12*$O19+$R19*(1-$O19))),0,IF($X19="NNN",Expenses!CS$14*Leases!$F19,IF(Leases!$X19="FSG",0,IF(Leases!$X19="MG",SUMPRODUCT(Leases!$Z19:$Z23,Expenses!CS$9:CS$13)*Leases!$F19,MAX((Expenses!CS$9-Leases!$AB19/12)*Leases!$AA19*Leases!$F19,0)+MAX((Expenses!CS$10-Leases!$AB20/12)*Leases!$AA20*Leases!$F19,0)+MAX((Expenses!CS$11-Leases!$AB21/12)*Leases!$AA21*Leases!$F19,0)+MAX((Expenses!CS$12-Leases!$AB22/12)*Leases!$AA22*Leases!$F19,0)+MAX((Expenses!CS$13-Leases!$AB23/12)*Leases!$AA23*Leases!$F19,0)))))</f>
        <v>4620.4936229707273</v>
      </c>
      <c r="CV190" s="94">
        <f ca="1">IF(OR(CV$165&lt;=EOMONTH($E19,$R19*(1-$O19)),CV$165&gt;EOMONTH($E19,$P19*12*(1-$O19)+$Q19*12*$O19+$R19*(1-$O19))),0,IF($X19="NNN",Expenses!CT$14*Leases!$F19,IF(Leases!$X19="FSG",0,IF(Leases!$X19="MG",SUMPRODUCT(Leases!$Z19:$Z23,Expenses!CT$9:CT$13)*Leases!$F19,MAX((Expenses!CT$9-Leases!$AB19/12)*Leases!$AA19*Leases!$F19,0)+MAX((Expenses!CT$10-Leases!$AB20/12)*Leases!$AA20*Leases!$F19,0)+MAX((Expenses!CT$11-Leases!$AB21/12)*Leases!$AA21*Leases!$F19,0)+MAX((Expenses!CT$12-Leases!$AB22/12)*Leases!$AA22*Leases!$F19,0)+MAX((Expenses!CT$13-Leases!$AB23/12)*Leases!$AA23*Leases!$F19,0)))))</f>
        <v>4732.2065529078791</v>
      </c>
      <c r="CW190" s="94">
        <f ca="1">IF(OR(CW$165&lt;=EOMONTH($E19,$R19*(1-$O19)),CW$165&gt;EOMONTH($E19,$P19*12*(1-$O19)+$Q19*12*$O19+$R19*(1-$O19))),0,IF($X19="NNN",Expenses!CU$14*Leases!$F19,IF(Leases!$X19="FSG",0,IF(Leases!$X19="MG",SUMPRODUCT(Leases!$Z19:$Z23,Expenses!CU$9:CU$13)*Leases!$F19,MAX((Expenses!CU$9-Leases!$AB19/12)*Leases!$AA19*Leases!$F19,0)+MAX((Expenses!CU$10-Leases!$AB20/12)*Leases!$AA20*Leases!$F19,0)+MAX((Expenses!CU$11-Leases!$AB21/12)*Leases!$AA21*Leases!$F19,0)+MAX((Expenses!CU$12-Leases!$AB22/12)*Leases!$AA22*Leases!$F19,0)+MAX((Expenses!CU$13-Leases!$AB23/12)*Leases!$AA23*Leases!$F19,0)))))</f>
        <v>4734.6221689595686</v>
      </c>
      <c r="CX190" s="94">
        <f ca="1">IF(OR(CX$165&lt;=EOMONTH($E19,$R19*(1-$O19)),CX$165&gt;EOMONTH($E19,$P19*12*(1-$O19)+$Q19*12*$O19+$R19*(1-$O19))),0,IF($X19="NNN",Expenses!CV$14*Leases!$F19,IF(Leases!$X19="FSG",0,IF(Leases!$X19="MG",SUMPRODUCT(Leases!$Z19:$Z23,Expenses!CV$9:CV$13)*Leases!$F19,MAX((Expenses!CV$9-Leases!$AB19/12)*Leases!$AA19*Leases!$F19,0)+MAX((Expenses!CV$10-Leases!$AB20/12)*Leases!$AA20*Leases!$F19,0)+MAX((Expenses!CV$11-Leases!$AB21/12)*Leases!$AA21*Leases!$F19,0)+MAX((Expenses!CV$12-Leases!$AB22/12)*Leases!$AA22*Leases!$F19,0)+MAX((Expenses!CV$13-Leases!$AB23/12)*Leases!$AA23*Leases!$F19,0)))))</f>
        <v>4737.0437425721084</v>
      </c>
      <c r="CY190" s="94">
        <f ca="1">IF(OR(CY$165&lt;=EOMONTH($E19,$R19*(1-$O19)),CY$165&gt;EOMONTH($E19,$P19*12*(1-$O19)+$Q19*12*$O19+$R19*(1-$O19))),0,IF($X19="NNN",Expenses!CW$14*Leases!$F19,IF(Leases!$X19="FSG",0,IF(Leases!$X19="MG",SUMPRODUCT(Leases!$Z19:$Z23,Expenses!CW$9:CW$13)*Leases!$F19,MAX((Expenses!CW$9-Leases!$AB19/12)*Leases!$AA19*Leases!$F19,0)+MAX((Expenses!CW$10-Leases!$AB20/12)*Leases!$AA20*Leases!$F19,0)+MAX((Expenses!CW$11-Leases!$AB21/12)*Leases!$AA21*Leases!$F19,0)+MAX((Expenses!CW$12-Leases!$AB22/12)*Leases!$AA22*Leases!$F19,0)+MAX((Expenses!CW$13-Leases!$AB23/12)*Leases!$AA23*Leases!$F19,0)))))</f>
        <v>4739.4712884384498</v>
      </c>
      <c r="CZ190" s="94">
        <f ca="1">IF(OR(CZ$165&lt;=EOMONTH($E19,$R19*(1-$O19)),CZ$165&gt;EOMONTH($E19,$P19*12*(1-$O19)+$Q19*12*$O19+$R19*(1-$O19))),0,IF($X19="NNN",Expenses!CX$14*Leases!$F19,IF(Leases!$X19="FSG",0,IF(Leases!$X19="MG",SUMPRODUCT(Leases!$Z19:$Z23,Expenses!CX$9:CX$13)*Leases!$F19,MAX((Expenses!CX$9-Leases!$AB19/12)*Leases!$AA19*Leases!$F19,0)+MAX((Expenses!CX$10-Leases!$AB20/12)*Leases!$AA20*Leases!$F19,0)+MAX((Expenses!CX$11-Leases!$AB21/12)*Leases!$AA21*Leases!$F19,0)+MAX((Expenses!CX$12-Leases!$AB22/12)*Leases!$AA22*Leases!$F19,0)+MAX((Expenses!CX$13-Leases!$AB23/12)*Leases!$AA23*Leases!$F19,0)))))</f>
        <v>4741.9048212877824</v>
      </c>
      <c r="DA190" s="94">
        <f ca="1">IF(OR(DA$165&lt;=EOMONTH($E19,$R19*(1-$O19)),DA$165&gt;EOMONTH($E19,$P19*12*(1-$O19)+$Q19*12*$O19+$R19*(1-$O19))),0,IF($X19="NNN",Expenses!CY$14*Leases!$F19,IF(Leases!$X19="FSG",0,IF(Leases!$X19="MG",SUMPRODUCT(Leases!$Z19:$Z23,Expenses!CY$9:CY$13)*Leases!$F19,MAX((Expenses!CY$9-Leases!$AB19/12)*Leases!$AA19*Leases!$F19,0)+MAX((Expenses!CY$10-Leases!$AB20/12)*Leases!$AA20*Leases!$F19,0)+MAX((Expenses!CY$11-Leases!$AB21/12)*Leases!$AA21*Leases!$F19,0)+MAX((Expenses!CY$12-Leases!$AB22/12)*Leases!$AA22*Leases!$F19,0)+MAX((Expenses!CY$13-Leases!$AB23/12)*Leases!$AA23*Leases!$F19,0)))))</f>
        <v>4744.3443558856206</v>
      </c>
      <c r="DB190" s="94">
        <f ca="1">IF(OR(DB$165&lt;=EOMONTH($E19,$R19*(1-$O19)),DB$165&gt;EOMONTH($E19,$P19*12*(1-$O19)+$Q19*12*$O19+$R19*(1-$O19))),0,IF($X19="NNN",Expenses!CZ$14*Leases!$F19,IF(Leases!$X19="FSG",0,IF(Leases!$X19="MG",SUMPRODUCT(Leases!$Z19:$Z23,Expenses!CZ$9:CZ$13)*Leases!$F19,MAX((Expenses!CZ$9-Leases!$AB19/12)*Leases!$AA19*Leases!$F19,0)+MAX((Expenses!CZ$10-Leases!$AB20/12)*Leases!$AA20*Leases!$F19,0)+MAX((Expenses!CZ$11-Leases!$AB21/12)*Leases!$AA21*Leases!$F19,0)+MAX((Expenses!CZ$12-Leases!$AB22/12)*Leases!$AA22*Leases!$F19,0)+MAX((Expenses!CZ$13-Leases!$AB23/12)*Leases!$AA23*Leases!$F19,0)))))</f>
        <v>4746.7899070338954</v>
      </c>
      <c r="DC190" s="94">
        <f ca="1">IF(OR(DC$165&lt;=EOMONTH($E19,$R19*(1-$O19)),DC$165&gt;EOMONTH($E19,$P19*12*(1-$O19)+$Q19*12*$O19+$R19*(1-$O19))),0,IF($X19="NNN",Expenses!DA$14*Leases!$F19,IF(Leases!$X19="FSG",0,IF(Leases!$X19="MG",SUMPRODUCT(Leases!$Z19:$Z23,Expenses!DA$9:DA$13)*Leases!$F19,MAX((Expenses!DA$9-Leases!$AB19/12)*Leases!$AA19*Leases!$F19,0)+MAX((Expenses!DA$10-Leases!$AB20/12)*Leases!$AA20*Leases!$F19,0)+MAX((Expenses!DA$11-Leases!$AB21/12)*Leases!$AA21*Leases!$F19,0)+MAX((Expenses!DA$12-Leases!$AB22/12)*Leases!$AA22*Leases!$F19,0)+MAX((Expenses!DA$13-Leases!$AB23/12)*Leases!$AA23*Leases!$F19,0)))))</f>
        <v>4749.2414895710444</v>
      </c>
      <c r="DD190" s="94">
        <f ca="1">IF(OR(DD$165&lt;=EOMONTH($E19,$R19*(1-$O19)),DD$165&gt;EOMONTH($E19,$P19*12*(1-$O19)+$Q19*12*$O19+$R19*(1-$O19))),0,IF($X19="NNN",Expenses!DB$14*Leases!$F19,IF(Leases!$X19="FSG",0,IF(Leases!$X19="MG",SUMPRODUCT(Leases!$Z19:$Z23,Expenses!DB$9:DB$13)*Leases!$F19,MAX((Expenses!DB$9-Leases!$AB19/12)*Leases!$AA19*Leases!$F19,0)+MAX((Expenses!DB$10-Leases!$AB20/12)*Leases!$AA20*Leases!$F19,0)+MAX((Expenses!DB$11-Leases!$AB21/12)*Leases!$AA21*Leases!$F19,0)+MAX((Expenses!DB$12-Leases!$AB22/12)*Leases!$AA22*Leases!$F19,0)+MAX((Expenses!DB$13-Leases!$AB23/12)*Leases!$AA23*Leases!$F19,0)))))</f>
        <v>4751.6991183721002</v>
      </c>
      <c r="DE190" s="94">
        <f ca="1">IF(OR(DE$165&lt;=EOMONTH($E19,$R19*(1-$O19)),DE$165&gt;EOMONTH($E19,$P19*12*(1-$O19)+$Q19*12*$O19+$R19*(1-$O19))),0,IF($X19="NNN",Expenses!DC$14*Leases!$F19,IF(Leases!$X19="FSG",0,IF(Leases!$X19="MG",SUMPRODUCT(Leases!$Z19:$Z23,Expenses!DC$9:DC$13)*Leases!$F19,MAX((Expenses!DC$9-Leases!$AB19/12)*Leases!$AA19*Leases!$F19,0)+MAX((Expenses!DC$10-Leases!$AB20/12)*Leases!$AA20*Leases!$F19,0)+MAX((Expenses!DC$11-Leases!$AB21/12)*Leases!$AA21*Leases!$F19,0)+MAX((Expenses!DC$12-Leases!$AB22/12)*Leases!$AA22*Leases!$F19,0)+MAX((Expenses!DC$13-Leases!$AB23/12)*Leases!$AA23*Leases!$F19,0)))))</f>
        <v>4754.1628083487785</v>
      </c>
      <c r="DF190" s="94">
        <f ca="1">IF(OR(DF$165&lt;=EOMONTH($E19,$R19*(1-$O19)),DF$165&gt;EOMONTH($E19,$P19*12*(1-$O19)+$Q19*12*$O19+$R19*(1-$O19))),0,IF($X19="NNN",Expenses!DD$14*Leases!$F19,IF(Leases!$X19="FSG",0,IF(Leases!$X19="MG",SUMPRODUCT(Leases!$Z19:$Z23,Expenses!DD$9:DD$13)*Leases!$F19,MAX((Expenses!DD$9-Leases!$AB19/12)*Leases!$AA19*Leases!$F19,0)+MAX((Expenses!DD$10-Leases!$AB20/12)*Leases!$AA20*Leases!$F19,0)+MAX((Expenses!DD$11-Leases!$AB21/12)*Leases!$AA21*Leases!$F19,0)+MAX((Expenses!DD$12-Leases!$AB22/12)*Leases!$AA22*Leases!$F19,0)+MAX((Expenses!DD$13-Leases!$AB23/12)*Leases!$AA23*Leases!$F19,0)))))</f>
        <v>4756.6325744495743</v>
      </c>
      <c r="DG190" s="94">
        <f ca="1">IF(OR(DG$165&lt;=EOMONTH($E19,$R19*(1-$O19)),DG$165&gt;EOMONTH($E19,$P19*12*(1-$O19)+$Q19*12*$O19+$R19*(1-$O19))),0,IF($X19="NNN",Expenses!DE$14*Leases!$F19,IF(Leases!$X19="FSG",0,IF(Leases!$X19="MG",SUMPRODUCT(Leases!$Z19:$Z23,Expenses!DE$9:DE$13)*Leases!$F19,MAX((Expenses!DE$9-Leases!$AB19/12)*Leases!$AA19*Leases!$F19,0)+MAX((Expenses!DE$10-Leases!$AB20/12)*Leases!$AA20*Leases!$F19,0)+MAX((Expenses!DE$11-Leases!$AB21/12)*Leases!$AA21*Leases!$F19,0)+MAX((Expenses!DE$12-Leases!$AB22/12)*Leases!$AA22*Leases!$F19,0)+MAX((Expenses!DE$13-Leases!$AB23/12)*Leases!$AA23*Leases!$F19,0)))))</f>
        <v>4759.1084316598499</v>
      </c>
      <c r="DH190" s="94">
        <f ca="1">IF(OR(DH$165&lt;=EOMONTH($E19,$R19*(1-$O19)),DH$165&gt;EOMONTH($E19,$P19*12*(1-$O19)+$Q19*12*$O19+$R19*(1-$O19))),0,IF($X19="NNN",Expenses!DF$14*Leases!$F19,IF(Leases!$X19="FSG",0,IF(Leases!$X19="MG",SUMPRODUCT(Leases!$Z19:$Z23,Expenses!DF$9:DF$13)*Leases!$F19,MAX((Expenses!DF$9-Leases!$AB19/12)*Leases!$AA19*Leases!$F19,0)+MAX((Expenses!DF$10-Leases!$AB20/12)*Leases!$AA20*Leases!$F19,0)+MAX((Expenses!DF$11-Leases!$AB21/12)*Leases!$AA21*Leases!$F19,0)+MAX((Expenses!DF$12-Leases!$AB22/12)*Leases!$AA22*Leases!$F19,0)+MAX((Expenses!DF$13-Leases!$AB23/12)*Leases!$AA23*Leases!$F19,0)))))</f>
        <v>4874.1727494951183</v>
      </c>
      <c r="DI190" s="94">
        <f ca="1">IF(OR(DI$165&lt;=EOMONTH($E19,$R19*(1-$O19)),DI$165&gt;EOMONTH($E19,$P19*12*(1-$O19)+$Q19*12*$O19+$R19*(1-$O19))),0,IF($X19="NNN",Expenses!DG$14*Leases!$F19,IF(Leases!$X19="FSG",0,IF(Leases!$X19="MG",SUMPRODUCT(Leases!$Z19:$Z23,Expenses!DG$9:DG$13)*Leases!$F19,MAX((Expenses!DG$9-Leases!$AB19/12)*Leases!$AA19*Leases!$F19,0)+MAX((Expenses!DG$10-Leases!$AB20/12)*Leases!$AA20*Leases!$F19,0)+MAX((Expenses!DG$11-Leases!$AB21/12)*Leases!$AA21*Leases!$F19,0)+MAX((Expenses!DG$12-Leases!$AB22/12)*Leases!$AA22*Leases!$F19,0)+MAX((Expenses!DG$13-Leases!$AB23/12)*Leases!$AA23*Leases!$F19,0)))))</f>
        <v>4876.6608340283574</v>
      </c>
      <c r="DJ190" s="94">
        <f ca="1">IF(OR(DJ$165&lt;=EOMONTH($E19,$R19*(1-$O19)),DJ$165&gt;EOMONTH($E19,$P19*12*(1-$O19)+$Q19*12*$O19+$R19*(1-$O19))),0,IF($X19="NNN",Expenses!DH$14*Leases!$F19,IF(Leases!$X19="FSG",0,IF(Leases!$X19="MG",SUMPRODUCT(Leases!$Z19:$Z23,Expenses!DH$9:DH$13)*Leases!$F19,MAX((Expenses!DH$9-Leases!$AB19/12)*Leases!$AA19*Leases!$F19,0)+MAX((Expenses!DH$10-Leases!$AB20/12)*Leases!$AA20*Leases!$F19,0)+MAX((Expenses!DH$11-Leases!$AB21/12)*Leases!$AA21*Leases!$F19,0)+MAX((Expenses!DH$12-Leases!$AB22/12)*Leases!$AA22*Leases!$F19,0)+MAX((Expenses!DH$13-Leases!$AB23/12)*Leases!$AA23*Leases!$F19,0)))))</f>
        <v>4879.1550548492723</v>
      </c>
      <c r="DK190" s="94">
        <f ca="1">IF(OR(DK$165&lt;=EOMONTH($E19,$R19*(1-$O19)),DK$165&gt;EOMONTH($E19,$P19*12*(1-$O19)+$Q19*12*$O19+$R19*(1-$O19))),0,IF($X19="NNN",Expenses!DI$14*Leases!$F19,IF(Leases!$X19="FSG",0,IF(Leases!$X19="MG",SUMPRODUCT(Leases!$Z19:$Z23,Expenses!DI$9:DI$13)*Leases!$F19,MAX((Expenses!DI$9-Leases!$AB19/12)*Leases!$AA19*Leases!$F19,0)+MAX((Expenses!DI$10-Leases!$AB20/12)*Leases!$AA20*Leases!$F19,0)+MAX((Expenses!DI$11-Leases!$AB21/12)*Leases!$AA21*Leases!$F19,0)+MAX((Expenses!DI$12-Leases!$AB22/12)*Leases!$AA22*Leases!$F19,0)+MAX((Expenses!DI$13-Leases!$AB23/12)*Leases!$AA23*Leases!$F19,0)))))</f>
        <v>4881.6554270916049</v>
      </c>
      <c r="DL190" s="94">
        <f ca="1">IF(OR(DL$165&lt;=EOMONTH($E19,$R19*(1-$O19)),DL$165&gt;EOMONTH($E19,$P19*12*(1-$O19)+$Q19*12*$O19+$R19*(1-$O19))),0,IF($X19="NNN",Expenses!DJ$14*Leases!$F19,IF(Leases!$X19="FSG",0,IF(Leases!$X19="MG",SUMPRODUCT(Leases!$Z19:$Z23,Expenses!DJ$9:DJ$13)*Leases!$F19,MAX((Expenses!DJ$9-Leases!$AB19/12)*Leases!$AA19*Leases!$F19,0)+MAX((Expenses!DJ$10-Leases!$AB20/12)*Leases!$AA20*Leases!$F19,0)+MAX((Expenses!DJ$11-Leases!$AB21/12)*Leases!$AA21*Leases!$F19,0)+MAX((Expenses!DJ$12-Leases!$AB22/12)*Leases!$AA22*Leases!$F19,0)+MAX((Expenses!DJ$13-Leases!$AB23/12)*Leases!$AA23*Leases!$F19,0)))))</f>
        <v>4884.1619659264161</v>
      </c>
      <c r="DM190" s="94">
        <f ca="1">IF(OR(DM$165&lt;=EOMONTH($E19,$R19*(1-$O19)),DM$165&gt;EOMONTH($E19,$P19*12*(1-$O19)+$Q19*12*$O19+$R19*(1-$O19))),0,IF($X19="NNN",Expenses!DK$14*Leases!$F19,IF(Leases!$X19="FSG",0,IF(Leases!$X19="MG",SUMPRODUCT(Leases!$Z19:$Z23,Expenses!DK$9:DK$13)*Leases!$F19,MAX((Expenses!DK$9-Leases!$AB19/12)*Leases!$AA19*Leases!$F19,0)+MAX((Expenses!DK$10-Leases!$AB20/12)*Leases!$AA20*Leases!$F19,0)+MAX((Expenses!DK$11-Leases!$AB21/12)*Leases!$AA21*Leases!$F19,0)+MAX((Expenses!DK$12-Leases!$AB22/12)*Leases!$AA22*Leases!$F19,0)+MAX((Expenses!DK$13-Leases!$AB23/12)*Leases!$AA23*Leases!$F19,0)))))</f>
        <v>4886.6746865621899</v>
      </c>
      <c r="DN190" s="94">
        <f ca="1">IF(OR(DN$165&lt;=EOMONTH($E19,$R19*(1-$O19)),DN$165&gt;EOMONTH($E19,$P19*12*(1-$O19)+$Q19*12*$O19+$R19*(1-$O19))),0,IF($X19="NNN",Expenses!DL$14*Leases!$F19,IF(Leases!$X19="FSG",0,IF(Leases!$X19="MG",SUMPRODUCT(Leases!$Z19:$Z23,Expenses!DL$9:DL$13)*Leases!$F19,MAX((Expenses!DL$9-Leases!$AB19/12)*Leases!$AA19*Leases!$F19,0)+MAX((Expenses!DL$10-Leases!$AB20/12)*Leases!$AA20*Leases!$F19,0)+MAX((Expenses!DL$11-Leases!$AB21/12)*Leases!$AA21*Leases!$F19,0)+MAX((Expenses!DL$12-Leases!$AB22/12)*Leases!$AA22*Leases!$F19,0)+MAX((Expenses!DL$13-Leases!$AB23/12)*Leases!$AA23*Leases!$F19,0)))))</f>
        <v>4889.1936042449142</v>
      </c>
      <c r="DO190" s="94">
        <f ca="1">IF(OR(DO$165&lt;=EOMONTH($E19,$R19*(1-$O19)),DO$165&gt;EOMONTH($E19,$P19*12*(1-$O19)+$Q19*12*$O19+$R19*(1-$O19))),0,IF($X19="NNN",Expenses!DM$14*Leases!$F19,IF(Leases!$X19="FSG",0,IF(Leases!$X19="MG",SUMPRODUCT(Leases!$Z19:$Z23,Expenses!DM$9:DM$13)*Leases!$F19,MAX((Expenses!DM$9-Leases!$AB19/12)*Leases!$AA19*Leases!$F19,0)+MAX((Expenses!DM$10-Leases!$AB20/12)*Leases!$AA20*Leases!$F19,0)+MAX((Expenses!DM$11-Leases!$AB21/12)*Leases!$AA21*Leases!$F19,0)+MAX((Expenses!DM$12-Leases!$AB22/12)*Leases!$AA22*Leases!$F19,0)+MAX((Expenses!DM$13-Leases!$AB23/12)*Leases!$AA23*Leases!$F19,0)))))</f>
        <v>4891.7187342581774</v>
      </c>
      <c r="DP190" s="94">
        <f ca="1">IF(OR(DP$165&lt;=EOMONTH($E19,$R19*(1-$O19)),DP$165&gt;EOMONTH($E19,$P19*12*(1-$O19)+$Q19*12*$O19+$R19*(1-$O19))),0,IF($X19="NNN",Expenses!DN$14*Leases!$F19,IF(Leases!$X19="FSG",0,IF(Leases!$X19="MG",SUMPRODUCT(Leases!$Z19:$Z23,Expenses!DN$9:DN$13)*Leases!$F19,MAX((Expenses!DN$9-Leases!$AB19/12)*Leases!$AA19*Leases!$F19,0)+MAX((Expenses!DN$10-Leases!$AB20/12)*Leases!$AA20*Leases!$F19,0)+MAX((Expenses!DN$11-Leases!$AB21/12)*Leases!$AA21*Leases!$F19,0)+MAX((Expenses!DN$12-Leases!$AB22/12)*Leases!$AA22*Leases!$F19,0)+MAX((Expenses!DN$13-Leases!$AB23/12)*Leases!$AA23*Leases!$F19,0)))))</f>
        <v>4894.2500919232634</v>
      </c>
      <c r="DQ190" s="94">
        <f ca="1">IF(OR(DQ$165&lt;=EOMONTH($E19,$R19*(1-$O19)),DQ$165&gt;EOMONTH($E19,$P19*12*(1-$O19)+$Q19*12*$O19+$R19*(1-$O19))),0,IF($X19="NNN",Expenses!DO$14*Leases!$F19,IF(Leases!$X19="FSG",0,IF(Leases!$X19="MG",SUMPRODUCT(Leases!$Z19:$Z23,Expenses!DO$9:DO$13)*Leases!$F19,MAX((Expenses!DO$9-Leases!$AB19/12)*Leases!$AA19*Leases!$F19,0)+MAX((Expenses!DO$10-Leases!$AB20/12)*Leases!$AA20*Leases!$F19,0)+MAX((Expenses!DO$11-Leases!$AB21/12)*Leases!$AA21*Leases!$F19,0)+MAX((Expenses!DO$12-Leases!$AB22/12)*Leases!$AA22*Leases!$F19,0)+MAX((Expenses!DO$13-Leases!$AB23/12)*Leases!$AA23*Leases!$F19,0)))))</f>
        <v>4896.7876925992432</v>
      </c>
      <c r="DR190" s="94">
        <f ca="1">IF(OR(DR$165&lt;=EOMONTH($E19,$R19*(1-$O19)),DR$165&gt;EOMONTH($E19,$P19*12*(1-$O19)+$Q19*12*$O19+$R19*(1-$O19))),0,IF($X19="NNN",Expenses!DP$14*Leases!$F19,IF(Leases!$X19="FSG",0,IF(Leases!$X19="MG",SUMPRODUCT(Leases!$Z19:$Z23,Expenses!DP$9:DP$13)*Leases!$F19,MAX((Expenses!DP$9-Leases!$AB19/12)*Leases!$AA19*Leases!$F19,0)+MAX((Expenses!DP$10-Leases!$AB20/12)*Leases!$AA20*Leases!$F19,0)+MAX((Expenses!DP$11-Leases!$AB21/12)*Leases!$AA21*Leases!$F19,0)+MAX((Expenses!DP$12-Leases!$AB22/12)*Leases!$AA22*Leases!$F19,0)+MAX((Expenses!DP$13-Leases!$AB23/12)*Leases!$AA23*Leases!$F19,0)))))</f>
        <v>4899.3315516830626</v>
      </c>
      <c r="DS190" s="94">
        <f ca="1">IF(OR(DS$165&lt;=EOMONTH($E19,$R19*(1-$O19)),DS$165&gt;EOMONTH($E19,$P19*12*(1-$O19)+$Q19*12*$O19+$R19*(1-$O19))),0,IF($X19="NNN",Expenses!DQ$14*Leases!$F19,IF(Leases!$X19="FSG",0,IF(Leases!$X19="MG",SUMPRODUCT(Leases!$Z19:$Z23,Expenses!DQ$9:DQ$13)*Leases!$F19,MAX((Expenses!DQ$9-Leases!$AB19/12)*Leases!$AA19*Leases!$F19,0)+MAX((Expenses!DQ$10-Leases!$AB20/12)*Leases!$AA20*Leases!$F19,0)+MAX((Expenses!DQ$11-Leases!$AB21/12)*Leases!$AA21*Leases!$F19,0)+MAX((Expenses!DQ$12-Leases!$AB22/12)*Leases!$AA22*Leases!$F19,0)+MAX((Expenses!DQ$13-Leases!$AB23/12)*Leases!$AA23*Leases!$F19,0)))))</f>
        <v>4901.881684609647</v>
      </c>
      <c r="DT190" s="94">
        <f ca="1">IF(OR(DT$165&lt;=EOMONTH($E19,$R19*(1-$O19)),DT$165&gt;EOMONTH($E19,$P19*12*(1-$O19)+$Q19*12*$O19+$R19*(1-$O19))),0,IF($X19="NNN",Expenses!DR$14*Leases!$F19,IF(Leases!$X19="FSG",0,IF(Leases!$X19="MG",SUMPRODUCT(Leases!$Z19:$Z23,Expenses!DR$9:DR$13)*Leases!$F19,MAX((Expenses!DR$9-Leases!$AB19/12)*Leases!$AA19*Leases!$F19,0)+MAX((Expenses!DR$10-Leases!$AB20/12)*Leases!$AA20*Leases!$F19,0)+MAX((Expenses!DR$11-Leases!$AB21/12)*Leases!$AA21*Leases!$F19,0)+MAX((Expenses!DR$12-Leases!$AB22/12)*Leases!$AA22*Leases!$F19,0)+MAX((Expenses!DR$13-Leases!$AB23/12)*Leases!$AA23*Leases!$F19,0)))))</f>
        <v>5010.3668576010059</v>
      </c>
      <c r="DU190" s="94">
        <f ca="1">IF(OR(DU$165&lt;=EOMONTH($E19,$R19*(1-$O19)),DU$165&gt;EOMONTH($E19,$P19*12*(1-$O19)+$Q19*12*$O19+$R19*(1-$O19))),0,IF($X19="NNN",Expenses!DS$14*Leases!$F19,IF(Leases!$X19="FSG",0,IF(Leases!$X19="MG",SUMPRODUCT(Leases!$Z19:$Z23,Expenses!DS$9:DS$13)*Leases!$F19,MAX((Expenses!DS$9-Leases!$AB19/12)*Leases!$AA19*Leases!$F19,0)+MAX((Expenses!DS$10-Leases!$AB20/12)*Leases!$AA20*Leases!$F19,0)+MAX((Expenses!DS$11-Leases!$AB21/12)*Leases!$AA21*Leases!$F19,0)+MAX((Expenses!DS$12-Leases!$AB22/12)*Leases!$AA22*Leases!$F19,0)+MAX((Expenses!DS$13-Leases!$AB23/12)*Leases!$AA23*Leases!$F19,0)))))</f>
        <v>5022.9606590492094</v>
      </c>
      <c r="DV190" s="94">
        <f ca="1">IF(OR(DV$165&lt;=EOMONTH($E19,$R19*(1-$O19)),DV$165&gt;EOMONTH($E19,$P19*12*(1-$O19)+$Q19*12*$O19+$R19*(1-$O19))),0,IF($X19="NNN",Expenses!DT$14*Leases!$F19,IF(Leases!$X19="FSG",0,IF(Leases!$X19="MG",SUMPRODUCT(Leases!$Z19:$Z23,Expenses!DT$9:DT$13)*Leases!$F19,MAX((Expenses!DT$9-Leases!$AB19/12)*Leases!$AA19*Leases!$F19,0)+MAX((Expenses!DT$10-Leases!$AB20/12)*Leases!$AA20*Leases!$F19,0)+MAX((Expenses!DT$11-Leases!$AB21/12)*Leases!$AA21*Leases!$F19,0)+MAX((Expenses!DT$12-Leases!$AB22/12)*Leases!$AA22*Leases!$F19,0)+MAX((Expenses!DT$13-Leases!$AB23/12)*Leases!$AA23*Leases!$F19,0)))))</f>
        <v>5025.5297064947517</v>
      </c>
      <c r="DW190" s="94">
        <f ca="1">IF(OR(DW$165&lt;=EOMONTH($E19,$R19*(1-$O19)),DW$165&gt;EOMONTH($E19,$P19*12*(1-$O19)+$Q19*12*$O19+$R19*(1-$O19))),0,IF($X19="NNN",Expenses!DU$14*Leases!$F19,IF(Leases!$X19="FSG",0,IF(Leases!$X19="MG",SUMPRODUCT(Leases!$Z19:$Z23,Expenses!DU$9:DU$13)*Leases!$F19,MAX((Expenses!DU$9-Leases!$AB19/12)*Leases!$AA19*Leases!$F19,0)+MAX((Expenses!DU$10-Leases!$AB20/12)*Leases!$AA20*Leases!$F19,0)+MAX((Expenses!DU$11-Leases!$AB21/12)*Leases!$AA21*Leases!$F19,0)+MAX((Expenses!DU$12-Leases!$AB22/12)*Leases!$AA22*Leases!$F19,0)+MAX((Expenses!DU$13-Leases!$AB23/12)*Leases!$AA23*Leases!$F19,0)))))</f>
        <v>5028.105089904353</v>
      </c>
      <c r="DX190" s="94">
        <f ca="1">IF(OR(DX$165&lt;=EOMONTH($E19,$R19*(1-$O19)),DX$165&gt;EOMONTH($E19,$P19*12*(1-$O19)+$Q19*12*$O19+$R19*(1-$O19))),0,IF($X19="NNN",Expenses!DV$14*Leases!$F19,IF(Leases!$X19="FSG",0,IF(Leases!$X19="MG",SUMPRODUCT(Leases!$Z19:$Z23,Expenses!DV$9:DV$13)*Leases!$F19,MAX((Expenses!DV$9-Leases!$AB19/12)*Leases!$AA19*Leases!$F19,0)+MAX((Expenses!DV$10-Leases!$AB20/12)*Leases!$AA20*Leases!$F19,0)+MAX((Expenses!DV$11-Leases!$AB21/12)*Leases!$AA21*Leases!$F19,0)+MAX((Expenses!DV$12-Leases!$AB22/12)*Leases!$AA22*Leases!$F19,0)+MAX((Expenses!DV$13-Leases!$AB23/12)*Leases!$AA23*Leases!$F19,0)))))</f>
        <v>5030.68682490421</v>
      </c>
      <c r="DY190" s="94">
        <f ca="1">IF(OR(DY$165&lt;=EOMONTH($E19,$R19*(1-$O19)),DY$165&gt;EOMONTH($E19,$P19*12*(1-$O19)+$Q19*12*$O19+$R19*(1-$O19))),0,IF($X19="NNN",Expenses!DW$14*Leases!$F19,IF(Leases!$X19="FSG",0,IF(Leases!$X19="MG",SUMPRODUCT(Leases!$Z19:$Z23,Expenses!DW$9:DW$13)*Leases!$F19,MAX((Expenses!DW$9-Leases!$AB19/12)*Leases!$AA19*Leases!$F19,0)+MAX((Expenses!DW$10-Leases!$AB20/12)*Leases!$AA20*Leases!$F19,0)+MAX((Expenses!DW$11-Leases!$AB21/12)*Leases!$AA21*Leases!$F19,0)+MAX((Expenses!DW$12-Leases!$AB22/12)*Leases!$AA22*Leases!$F19,0)+MAX((Expenses!DW$13-Leases!$AB23/12)*Leases!$AA23*Leases!$F19,0)))))</f>
        <v>5033.2749271590565</v>
      </c>
      <c r="DZ190" s="94">
        <f ca="1">IF(OR(DZ$165&lt;=EOMONTH($E19,$R19*(1-$O19)),DZ$165&gt;EOMONTH($E19,$P19*12*(1-$O19)+$Q19*12*$O19+$R19*(1-$O19))),0,IF($X19="NNN",Expenses!DX$14*Leases!$F19,IF(Leases!$X19="FSG",0,IF(Leases!$X19="MG",SUMPRODUCT(Leases!$Z19:$Z23,Expenses!DX$9:DX$13)*Leases!$F19,MAX((Expenses!DX$9-Leases!$AB19/12)*Leases!$AA19*Leases!$F19,0)+MAX((Expenses!DX$10-Leases!$AB20/12)*Leases!$AA20*Leases!$F19,0)+MAX((Expenses!DX$11-Leases!$AB21/12)*Leases!$AA21*Leases!$F19,0)+MAX((Expenses!DX$12-Leases!$AB22/12)*Leases!$AA22*Leases!$F19,0)+MAX((Expenses!DX$13-Leases!$AB23/12)*Leases!$AA23*Leases!$F19,0)))))</f>
        <v>5035.8694123722616</v>
      </c>
      <c r="EA190" s="94">
        <f ca="1">IF(OR(EA$165&lt;=EOMONTH($E19,$R19*(1-$O19)),EA$165&gt;EOMONTH($E19,$P19*12*(1-$O19)+$Q19*12*$O19+$R19*(1-$O19))),0,IF($X19="NNN",Expenses!DY$14*Leases!$F19,IF(Leases!$X19="FSG",0,IF(Leases!$X19="MG",SUMPRODUCT(Leases!$Z19:$Z23,Expenses!DY$9:DY$13)*Leases!$F19,MAX((Expenses!DY$9-Leases!$AB19/12)*Leases!$AA19*Leases!$F19,0)+MAX((Expenses!DY$10-Leases!$AB20/12)*Leases!$AA20*Leases!$F19,0)+MAX((Expenses!DY$11-Leases!$AB21/12)*Leases!$AA21*Leases!$F19,0)+MAX((Expenses!DY$12-Leases!$AB22/12)*Leases!$AA22*Leases!$F19,0)+MAX((Expenses!DY$13-Leases!$AB23/12)*Leases!$AA23*Leases!$F19,0)))))</f>
        <v>5038.4702962859237</v>
      </c>
      <c r="EB190" s="94">
        <f ca="1">IF(OR(EB$165&lt;=EOMONTH($E19,$R19*(1-$O19)),EB$165&gt;EOMONTH($E19,$P19*12*(1-$O19)+$Q19*12*$O19+$R19*(1-$O19))),0,IF($X19="NNN",Expenses!DZ$14*Leases!$F19,IF(Leases!$X19="FSG",0,IF(Leases!$X19="MG",SUMPRODUCT(Leases!$Z19:$Z23,Expenses!DZ$9:DZ$13)*Leases!$F19,MAX((Expenses!DZ$9-Leases!$AB19/12)*Leases!$AA19*Leases!$F19,0)+MAX((Expenses!DZ$10-Leases!$AB20/12)*Leases!$AA20*Leases!$F19,0)+MAX((Expenses!DZ$11-Leases!$AB21/12)*Leases!$AA21*Leases!$F19,0)+MAX((Expenses!DZ$12-Leases!$AB22/12)*Leases!$AA22*Leases!$F19,0)+MAX((Expenses!DZ$13-Leases!$AB23/12)*Leases!$AA23*Leases!$F19,0)))))</f>
        <v>5041.0775946809626</v>
      </c>
      <c r="EC190" s="94">
        <f ca="1">IF(OR(EC$165&lt;=EOMONTH($E19,$R19*(1-$O19)),EC$165&gt;EOMONTH($E19,$P19*12*(1-$O19)+$Q19*12*$O19+$R19*(1-$O19))),0,IF($X19="NNN",Expenses!EA$14*Leases!$F19,IF(Leases!$X19="FSG",0,IF(Leases!$X19="MG",SUMPRODUCT(Leases!$Z19:$Z23,Expenses!EA$9:EA$13)*Leases!$F19,MAX((Expenses!EA$9-Leases!$AB19/12)*Leases!$AA19*Leases!$F19,0)+MAX((Expenses!EA$10-Leases!$AB20/12)*Leases!$AA20*Leases!$F19,0)+MAX((Expenses!EA$11-Leases!$AB21/12)*Leases!$AA21*Leases!$F19,0)+MAX((Expenses!EA$12-Leases!$AB22/12)*Leases!$AA22*Leases!$F19,0)+MAX((Expenses!EA$13-Leases!$AB23/12)*Leases!$AA23*Leases!$F19,0)))))</f>
        <v>5043.6913233772211</v>
      </c>
      <c r="ED190" s="94">
        <f>IF(OR(ED$165&lt;=EOMONTH($E19,$R19*(1-$O19)),ED$165&gt;EOMONTH($E19,$P19*12*(1-$O19)+$Q19*12*$O19+$R19*(1-$O19))),0,IF($X19="NNN",Expenses!EB$14*Leases!$F19,IF(Leases!$X19="FSG",0,IF(Leases!$X19="MG",SUMPRODUCT(Leases!$Z19:$Z23,Expenses!EB$9:EB$13)*Leases!$F19,MAX((Expenses!EB$9-Leases!$AB19/12)*Leases!$AA19*Leases!$F19,0)+MAX((Expenses!EB$10-Leases!$AB20/12)*Leases!$AA20*Leases!$F19,0)+MAX((Expenses!EB$11-Leases!$AB21/12)*Leases!$AA21*Leases!$F19,0)+MAX((Expenses!EB$12-Leases!$AB22/12)*Leases!$AA22*Leases!$F19,0)+MAX((Expenses!EB$13-Leases!$AB23/12)*Leases!$AA23*Leases!$F19,0)))))</f>
        <v>0</v>
      </c>
      <c r="EE190" s="94">
        <f>IF(OR(EE$165&lt;=EOMONTH($E19,$R19*(1-$O19)),EE$165&gt;EOMONTH($E19,$P19*12*(1-$O19)+$Q19*12*$O19+$R19*(1-$O19))),0,IF($X19="NNN",Expenses!EC$14*Leases!$F19,IF(Leases!$X19="FSG",0,IF(Leases!$X19="MG",SUMPRODUCT(Leases!$Z19:$Z23,Expenses!EC$9:EC$13)*Leases!$F19,MAX((Expenses!EC$9-Leases!$AB19/12)*Leases!$AA19*Leases!$F19,0)+MAX((Expenses!EC$10-Leases!$AB20/12)*Leases!$AA20*Leases!$F19,0)+MAX((Expenses!EC$11-Leases!$AB21/12)*Leases!$AA21*Leases!$F19,0)+MAX((Expenses!EC$12-Leases!$AB22/12)*Leases!$AA22*Leases!$F19,0)+MAX((Expenses!EC$13-Leases!$AB23/12)*Leases!$AA23*Leases!$F19,0)))))</f>
        <v>0</v>
      </c>
      <c r="EF190" s="94">
        <f>IF(OR(EF$165&lt;=EOMONTH($E19,$R19*(1-$O19)),EF$165&gt;EOMONTH($E19,$P19*12*(1-$O19)+$Q19*12*$O19+$R19*(1-$O19))),0,IF($X19="NNN",Expenses!ED$14*Leases!$F19,IF(Leases!$X19="FSG",0,IF(Leases!$X19="MG",SUMPRODUCT(Leases!$Z19:$Z23,Expenses!ED$9:ED$13)*Leases!$F19,MAX((Expenses!ED$9-Leases!$AB19/12)*Leases!$AA19*Leases!$F19,0)+MAX((Expenses!ED$10-Leases!$AB20/12)*Leases!$AA20*Leases!$F19,0)+MAX((Expenses!ED$11-Leases!$AB21/12)*Leases!$AA21*Leases!$F19,0)+MAX((Expenses!ED$12-Leases!$AB22/12)*Leases!$AA22*Leases!$F19,0)+MAX((Expenses!ED$13-Leases!$AB23/12)*Leases!$AA23*Leases!$F19,0)))))</f>
        <v>0</v>
      </c>
      <c r="EG190" s="94">
        <f>IF(OR(EG$165&lt;=EOMONTH($E19,$R19*(1-$O19)),EG$165&gt;EOMONTH($E19,$P19*12*(1-$O19)+$Q19*12*$O19+$R19*(1-$O19))),0,IF($X19="NNN",Expenses!EE$14*Leases!$F19,IF(Leases!$X19="FSG",0,IF(Leases!$X19="MG",SUMPRODUCT(Leases!$Z19:$Z23,Expenses!EE$9:EE$13)*Leases!$F19,MAX((Expenses!EE$9-Leases!$AB19/12)*Leases!$AA19*Leases!$F19,0)+MAX((Expenses!EE$10-Leases!$AB20/12)*Leases!$AA20*Leases!$F19,0)+MAX((Expenses!EE$11-Leases!$AB21/12)*Leases!$AA21*Leases!$F19,0)+MAX((Expenses!EE$12-Leases!$AB22/12)*Leases!$AA22*Leases!$F19,0)+MAX((Expenses!EE$13-Leases!$AB23/12)*Leases!$AA23*Leases!$F19,0)))))</f>
        <v>0</v>
      </c>
      <c r="EH190" s="94">
        <f>IF(OR(EH$165&lt;=EOMONTH($E19,$R19*(1-$O19)),EH$165&gt;EOMONTH($E19,$P19*12*(1-$O19)+$Q19*12*$O19+$R19*(1-$O19))),0,IF($X19="NNN",Expenses!EF$14*Leases!$F19,IF(Leases!$X19="FSG",0,IF(Leases!$X19="MG",SUMPRODUCT(Leases!$Z19:$Z23,Expenses!EF$9:EF$13)*Leases!$F19,MAX((Expenses!EF$9-Leases!$AB19/12)*Leases!$AA19*Leases!$F19,0)+MAX((Expenses!EF$10-Leases!$AB20/12)*Leases!$AA20*Leases!$F19,0)+MAX((Expenses!EF$11-Leases!$AB21/12)*Leases!$AA21*Leases!$F19,0)+MAX((Expenses!EF$12-Leases!$AB22/12)*Leases!$AA22*Leases!$F19,0)+MAX((Expenses!EF$13-Leases!$AB23/12)*Leases!$AA23*Leases!$F19,0)))))</f>
        <v>0</v>
      </c>
      <c r="EI190" s="94">
        <f>IF(OR(EI$165&lt;=EOMONTH($E19,$R19*(1-$O19)),EI$165&gt;EOMONTH($E19,$P19*12*(1-$O19)+$Q19*12*$O19+$R19*(1-$O19))),0,IF($X19="NNN",Expenses!EG$14*Leases!$F19,IF(Leases!$X19="FSG",0,IF(Leases!$X19="MG",SUMPRODUCT(Leases!$Z19:$Z23,Expenses!EG$9:EG$13)*Leases!$F19,MAX((Expenses!EG$9-Leases!$AB19/12)*Leases!$AA19*Leases!$F19,0)+MAX((Expenses!EG$10-Leases!$AB20/12)*Leases!$AA20*Leases!$F19,0)+MAX((Expenses!EG$11-Leases!$AB21/12)*Leases!$AA21*Leases!$F19,0)+MAX((Expenses!EG$12-Leases!$AB22/12)*Leases!$AA22*Leases!$F19,0)+MAX((Expenses!EG$13-Leases!$AB23/12)*Leases!$AA23*Leases!$F19,0)))))</f>
        <v>0</v>
      </c>
      <c r="EJ190" s="94">
        <f>IF(OR(EJ$165&lt;=EOMONTH($E19,$R19*(1-$O19)),EJ$165&gt;EOMONTH($E19,$P19*12*(1-$O19)+$Q19*12*$O19+$R19*(1-$O19))),0,IF($X19="NNN",Expenses!EH$14*Leases!$F19,IF(Leases!$X19="FSG",0,IF(Leases!$X19="MG",SUMPRODUCT(Leases!$Z19:$Z23,Expenses!EH$9:EH$13)*Leases!$F19,MAX((Expenses!EH$9-Leases!$AB19/12)*Leases!$AA19*Leases!$F19,0)+MAX((Expenses!EH$10-Leases!$AB20/12)*Leases!$AA20*Leases!$F19,0)+MAX((Expenses!EH$11-Leases!$AB21/12)*Leases!$AA21*Leases!$F19,0)+MAX((Expenses!EH$12-Leases!$AB22/12)*Leases!$AA22*Leases!$F19,0)+MAX((Expenses!EH$13-Leases!$AB23/12)*Leases!$AA23*Leases!$F19,0)))))</f>
        <v>0</v>
      </c>
      <c r="EK190" s="94">
        <f>IF(OR(EK$165&lt;=EOMONTH($E19,$R19*(1-$O19)),EK$165&gt;EOMONTH($E19,$P19*12*(1-$O19)+$Q19*12*$O19+$R19*(1-$O19))),0,IF($X19="NNN",Expenses!EI$14*Leases!$F19,IF(Leases!$X19="FSG",0,IF(Leases!$X19="MG",SUMPRODUCT(Leases!$Z19:$Z23,Expenses!EI$9:EI$13)*Leases!$F19,MAX((Expenses!EI$9-Leases!$AB19/12)*Leases!$AA19*Leases!$F19,0)+MAX((Expenses!EI$10-Leases!$AB20/12)*Leases!$AA20*Leases!$F19,0)+MAX((Expenses!EI$11-Leases!$AB21/12)*Leases!$AA21*Leases!$F19,0)+MAX((Expenses!EI$12-Leases!$AB22/12)*Leases!$AA22*Leases!$F19,0)+MAX((Expenses!EI$13-Leases!$AB23/12)*Leases!$AA23*Leases!$F19,0)))))</f>
        <v>0</v>
      </c>
      <c r="EL190" s="94">
        <f>IF(OR(EL$165&lt;=EOMONTH($E19,$R19*(1-$O19)),EL$165&gt;EOMONTH($E19,$P19*12*(1-$O19)+$Q19*12*$O19+$R19*(1-$O19))),0,IF($X19="NNN",Expenses!EJ$14*Leases!$F19,IF(Leases!$X19="FSG",0,IF(Leases!$X19="MG",SUMPRODUCT(Leases!$Z19:$Z23,Expenses!EJ$9:EJ$13)*Leases!$F19,MAX((Expenses!EJ$9-Leases!$AB19/12)*Leases!$AA19*Leases!$F19,0)+MAX((Expenses!EJ$10-Leases!$AB20/12)*Leases!$AA20*Leases!$F19,0)+MAX((Expenses!EJ$11-Leases!$AB21/12)*Leases!$AA21*Leases!$F19,0)+MAX((Expenses!EJ$12-Leases!$AB22/12)*Leases!$AA22*Leases!$F19,0)+MAX((Expenses!EJ$13-Leases!$AB23/12)*Leases!$AA23*Leases!$F19,0)))))</f>
        <v>0</v>
      </c>
      <c r="EM190" s="94">
        <f>IF(OR(EM$165&lt;=EOMONTH($E19,$R19*(1-$O19)),EM$165&gt;EOMONTH($E19,$P19*12*(1-$O19)+$Q19*12*$O19+$R19*(1-$O19))),0,IF($X19="NNN",Expenses!EK$14*Leases!$F19,IF(Leases!$X19="FSG",0,IF(Leases!$X19="MG",SUMPRODUCT(Leases!$Z19:$Z23,Expenses!EK$9:EK$13)*Leases!$F19,MAX((Expenses!EK$9-Leases!$AB19/12)*Leases!$AA19*Leases!$F19,0)+MAX((Expenses!EK$10-Leases!$AB20/12)*Leases!$AA20*Leases!$F19,0)+MAX((Expenses!EK$11-Leases!$AB21/12)*Leases!$AA21*Leases!$F19,0)+MAX((Expenses!EK$12-Leases!$AB22/12)*Leases!$AA22*Leases!$F19,0)+MAX((Expenses!EK$13-Leases!$AB23/12)*Leases!$AA23*Leases!$F19,0)))))</f>
        <v>0</v>
      </c>
      <c r="EN190" s="94">
        <f>IF(OR(EN$165&lt;=EOMONTH($E19,$R19*(1-$O19)),EN$165&gt;EOMONTH($E19,$P19*12*(1-$O19)+$Q19*12*$O19+$R19*(1-$O19))),0,IF($X19="NNN",Expenses!EL$14*Leases!$F19,IF(Leases!$X19="FSG",0,IF(Leases!$X19="MG",SUMPRODUCT(Leases!$Z19:$Z23,Expenses!EL$9:EL$13)*Leases!$F19,MAX((Expenses!EL$9-Leases!$AB19/12)*Leases!$AA19*Leases!$F19,0)+MAX((Expenses!EL$10-Leases!$AB20/12)*Leases!$AA20*Leases!$F19,0)+MAX((Expenses!EL$11-Leases!$AB21/12)*Leases!$AA21*Leases!$F19,0)+MAX((Expenses!EL$12-Leases!$AB22/12)*Leases!$AA22*Leases!$F19,0)+MAX((Expenses!EL$13-Leases!$AB23/12)*Leases!$AA23*Leases!$F19,0)))))</f>
        <v>0</v>
      </c>
      <c r="EO190" s="94">
        <f>IF(OR(EO$165&lt;=EOMONTH($E19,$R19*(1-$O19)),EO$165&gt;EOMONTH($E19,$P19*12*(1-$O19)+$Q19*12*$O19+$R19*(1-$O19))),0,IF($X19="NNN",Expenses!EM$14*Leases!$F19,IF(Leases!$X19="FSG",0,IF(Leases!$X19="MG",SUMPRODUCT(Leases!$Z19:$Z23,Expenses!EM$9:EM$13)*Leases!$F19,MAX((Expenses!EM$9-Leases!$AB19/12)*Leases!$AA19*Leases!$F19,0)+MAX((Expenses!EM$10-Leases!$AB20/12)*Leases!$AA20*Leases!$F19,0)+MAX((Expenses!EM$11-Leases!$AB21/12)*Leases!$AA21*Leases!$F19,0)+MAX((Expenses!EM$12-Leases!$AB22/12)*Leases!$AA22*Leases!$F19,0)+MAX((Expenses!EM$13-Leases!$AB23/12)*Leases!$AA23*Leases!$F19,0)))))</f>
        <v>0</v>
      </c>
      <c r="EP190" s="94">
        <f>IF(OR(EP$165&lt;=EOMONTH($E19,$R19*(1-$O19)),EP$165&gt;EOMONTH($E19,$P19*12*(1-$O19)+$Q19*12*$O19+$R19*(1-$O19))),0,IF($X19="NNN",Expenses!EN$14*Leases!$F19,IF(Leases!$X19="FSG",0,IF(Leases!$X19="MG",SUMPRODUCT(Leases!$Z19:$Z23,Expenses!EN$9:EN$13)*Leases!$F19,MAX((Expenses!EN$9-Leases!$AB19/12)*Leases!$AA19*Leases!$F19,0)+MAX((Expenses!EN$10-Leases!$AB20/12)*Leases!$AA20*Leases!$F19,0)+MAX((Expenses!EN$11-Leases!$AB21/12)*Leases!$AA21*Leases!$F19,0)+MAX((Expenses!EN$12-Leases!$AB22/12)*Leases!$AA22*Leases!$F19,0)+MAX((Expenses!EN$13-Leases!$AB23/12)*Leases!$AA23*Leases!$F19,0)))))</f>
        <v>0</v>
      </c>
      <c r="EQ190" s="94">
        <f>IF(OR(EQ$165&lt;=EOMONTH($E19,$R19*(1-$O19)),EQ$165&gt;EOMONTH($E19,$P19*12*(1-$O19)+$Q19*12*$O19+$R19*(1-$O19))),0,IF($X19="NNN",Expenses!EO$14*Leases!$F19,IF(Leases!$X19="FSG",0,IF(Leases!$X19="MG",SUMPRODUCT(Leases!$Z19:$Z23,Expenses!EO$9:EO$13)*Leases!$F19,MAX((Expenses!EO$9-Leases!$AB19/12)*Leases!$AA19*Leases!$F19,0)+MAX((Expenses!EO$10-Leases!$AB20/12)*Leases!$AA20*Leases!$F19,0)+MAX((Expenses!EO$11-Leases!$AB21/12)*Leases!$AA21*Leases!$F19,0)+MAX((Expenses!EO$12-Leases!$AB22/12)*Leases!$AA22*Leases!$F19,0)+MAX((Expenses!EO$13-Leases!$AB23/12)*Leases!$AA23*Leases!$F19,0)))))</f>
        <v>0</v>
      </c>
      <c r="ER190" s="94">
        <f>IF(OR(ER$165&lt;=EOMONTH($E19,$R19*(1-$O19)),ER$165&gt;EOMONTH($E19,$P19*12*(1-$O19)+$Q19*12*$O19+$R19*(1-$O19))),0,IF($X19="NNN",Expenses!EP$14*Leases!$F19,IF(Leases!$X19="FSG",0,IF(Leases!$X19="MG",SUMPRODUCT(Leases!$Z19:$Z23,Expenses!EP$9:EP$13)*Leases!$F19,MAX((Expenses!EP$9-Leases!$AB19/12)*Leases!$AA19*Leases!$F19,0)+MAX((Expenses!EP$10-Leases!$AB20/12)*Leases!$AA20*Leases!$F19,0)+MAX((Expenses!EP$11-Leases!$AB21/12)*Leases!$AA21*Leases!$F19,0)+MAX((Expenses!EP$12-Leases!$AB22/12)*Leases!$AA22*Leases!$F19,0)+MAX((Expenses!EP$13-Leases!$AB23/12)*Leases!$AA23*Leases!$F19,0)))))</f>
        <v>0</v>
      </c>
      <c r="ES190" s="94">
        <f>IF(OR(ES$165&lt;=EOMONTH($E19,$R19*(1-$O19)),ES$165&gt;EOMONTH($E19,$P19*12*(1-$O19)+$Q19*12*$O19+$R19*(1-$O19))),0,IF($X19="NNN",Expenses!EQ$14*Leases!$F19,IF(Leases!$X19="FSG",0,IF(Leases!$X19="MG",SUMPRODUCT(Leases!$Z19:$Z23,Expenses!EQ$9:EQ$13)*Leases!$F19,MAX((Expenses!EQ$9-Leases!$AB19/12)*Leases!$AA19*Leases!$F19,0)+MAX((Expenses!EQ$10-Leases!$AB20/12)*Leases!$AA20*Leases!$F19,0)+MAX((Expenses!EQ$11-Leases!$AB21/12)*Leases!$AA21*Leases!$F19,0)+MAX((Expenses!EQ$12-Leases!$AB22/12)*Leases!$AA22*Leases!$F19,0)+MAX((Expenses!EQ$13-Leases!$AB23/12)*Leases!$AA23*Leases!$F19,0)))))</f>
        <v>0</v>
      </c>
      <c r="ET190" s="94">
        <f>IF(OR(ET$165&lt;=EOMONTH($E19,$R19*(1-$O19)),ET$165&gt;EOMONTH($E19,$P19*12*(1-$O19)+$Q19*12*$O19+$R19*(1-$O19))),0,IF($X19="NNN",Expenses!ER$14*Leases!$F19,IF(Leases!$X19="FSG",0,IF(Leases!$X19="MG",SUMPRODUCT(Leases!$Z19:$Z23,Expenses!ER$9:ER$13)*Leases!$F19,MAX((Expenses!ER$9-Leases!$AB19/12)*Leases!$AA19*Leases!$F19,0)+MAX((Expenses!ER$10-Leases!$AB20/12)*Leases!$AA20*Leases!$F19,0)+MAX((Expenses!ER$11-Leases!$AB21/12)*Leases!$AA21*Leases!$F19,0)+MAX((Expenses!ER$12-Leases!$AB22/12)*Leases!$AA22*Leases!$F19,0)+MAX((Expenses!ER$13-Leases!$AB23/12)*Leases!$AA23*Leases!$F19,0)))))</f>
        <v>0</v>
      </c>
      <c r="EU190" s="94">
        <f>IF(OR(EU$165&lt;=EOMONTH($E19,$R19*(1-$O19)),EU$165&gt;EOMONTH($E19,$P19*12*(1-$O19)+$Q19*12*$O19+$R19*(1-$O19))),0,IF($X19="NNN",Expenses!ES$14*Leases!$F19,IF(Leases!$X19="FSG",0,IF(Leases!$X19="MG",SUMPRODUCT(Leases!$Z19:$Z23,Expenses!ES$9:ES$13)*Leases!$F19,MAX((Expenses!ES$9-Leases!$AB19/12)*Leases!$AA19*Leases!$F19,0)+MAX((Expenses!ES$10-Leases!$AB20/12)*Leases!$AA20*Leases!$F19,0)+MAX((Expenses!ES$11-Leases!$AB21/12)*Leases!$AA21*Leases!$F19,0)+MAX((Expenses!ES$12-Leases!$AB22/12)*Leases!$AA22*Leases!$F19,0)+MAX((Expenses!ES$13-Leases!$AB23/12)*Leases!$AA23*Leases!$F19,0)))))</f>
        <v>0</v>
      </c>
      <c r="EV190" s="94">
        <f>IF(OR(EV$165&lt;=EOMONTH($E19,$R19*(1-$O19)),EV$165&gt;EOMONTH($E19,$P19*12*(1-$O19)+$Q19*12*$O19+$R19*(1-$O19))),0,IF($X19="NNN",Expenses!ET$14*Leases!$F19,IF(Leases!$X19="FSG",0,IF(Leases!$X19="MG",SUMPRODUCT(Leases!$Z19:$Z23,Expenses!ET$9:ET$13)*Leases!$F19,MAX((Expenses!ET$9-Leases!$AB19/12)*Leases!$AA19*Leases!$F19,0)+MAX((Expenses!ET$10-Leases!$AB20/12)*Leases!$AA20*Leases!$F19,0)+MAX((Expenses!ET$11-Leases!$AB21/12)*Leases!$AA21*Leases!$F19,0)+MAX((Expenses!ET$12-Leases!$AB22/12)*Leases!$AA22*Leases!$F19,0)+MAX((Expenses!ET$13-Leases!$AB23/12)*Leases!$AA23*Leases!$F19,0)))))</f>
        <v>0</v>
      </c>
      <c r="EW190" s="94">
        <f>IF(OR(EW$165&lt;=EOMONTH($E19,$R19*(1-$O19)),EW$165&gt;EOMONTH($E19,$P19*12*(1-$O19)+$Q19*12*$O19+$R19*(1-$O19))),0,IF($X19="NNN",Expenses!EU$14*Leases!$F19,IF(Leases!$X19="FSG",0,IF(Leases!$X19="MG",SUMPRODUCT(Leases!$Z19:$Z23,Expenses!EU$9:EU$13)*Leases!$F19,MAX((Expenses!EU$9-Leases!$AB19/12)*Leases!$AA19*Leases!$F19,0)+MAX((Expenses!EU$10-Leases!$AB20/12)*Leases!$AA20*Leases!$F19,0)+MAX((Expenses!EU$11-Leases!$AB21/12)*Leases!$AA21*Leases!$F19,0)+MAX((Expenses!EU$12-Leases!$AB22/12)*Leases!$AA22*Leases!$F19,0)+MAX((Expenses!EU$13-Leases!$AB23/12)*Leases!$AA23*Leases!$F19,0)))))</f>
        <v>0</v>
      </c>
      <c r="EX190" s="94">
        <f>IF(OR(EX$165&lt;=EOMONTH($E19,$R19*(1-$O19)),EX$165&gt;EOMONTH($E19,$P19*12*(1-$O19)+$Q19*12*$O19+$R19*(1-$O19))),0,IF($X19="NNN",Expenses!EV$14*Leases!$F19,IF(Leases!$X19="FSG",0,IF(Leases!$X19="MG",SUMPRODUCT(Leases!$Z19:$Z23,Expenses!EV$9:EV$13)*Leases!$F19,MAX((Expenses!EV$9-Leases!$AB19/12)*Leases!$AA19*Leases!$F19,0)+MAX((Expenses!EV$10-Leases!$AB20/12)*Leases!$AA20*Leases!$F19,0)+MAX((Expenses!EV$11-Leases!$AB21/12)*Leases!$AA21*Leases!$F19,0)+MAX((Expenses!EV$12-Leases!$AB22/12)*Leases!$AA22*Leases!$F19,0)+MAX((Expenses!EV$13-Leases!$AB23/12)*Leases!$AA23*Leases!$F19,0)))))</f>
        <v>0</v>
      </c>
      <c r="EY190" s="94">
        <f>IF(OR(EY$165&lt;=EOMONTH($E19,$R19*(1-$O19)),EY$165&gt;EOMONTH($E19,$P19*12*(1-$O19)+$Q19*12*$O19+$R19*(1-$O19))),0,IF($X19="NNN",Expenses!EW$14*Leases!$F19,IF(Leases!$X19="FSG",0,IF(Leases!$X19="MG",SUMPRODUCT(Leases!$Z19:$Z23,Expenses!EW$9:EW$13)*Leases!$F19,MAX((Expenses!EW$9-Leases!$AB19/12)*Leases!$AA19*Leases!$F19,0)+MAX((Expenses!EW$10-Leases!$AB20/12)*Leases!$AA20*Leases!$F19,0)+MAX((Expenses!EW$11-Leases!$AB21/12)*Leases!$AA21*Leases!$F19,0)+MAX((Expenses!EW$12-Leases!$AB22/12)*Leases!$AA22*Leases!$F19,0)+MAX((Expenses!EW$13-Leases!$AB23/12)*Leases!$AA23*Leases!$F19,0)))))</f>
        <v>0</v>
      </c>
      <c r="EZ190" s="94">
        <f>IF(OR(EZ$165&lt;=EOMONTH($E19,$R19*(1-$O19)),EZ$165&gt;EOMONTH($E19,$P19*12*(1-$O19)+$Q19*12*$O19+$R19*(1-$O19))),0,IF($X19="NNN",Expenses!EX$14*Leases!$F19,IF(Leases!$X19="FSG",0,IF(Leases!$X19="MG",SUMPRODUCT(Leases!$Z19:$Z23,Expenses!EX$9:EX$13)*Leases!$F19,MAX((Expenses!EX$9-Leases!$AB19/12)*Leases!$AA19*Leases!$F19,0)+MAX((Expenses!EX$10-Leases!$AB20/12)*Leases!$AA20*Leases!$F19,0)+MAX((Expenses!EX$11-Leases!$AB21/12)*Leases!$AA21*Leases!$F19,0)+MAX((Expenses!EX$12-Leases!$AB22/12)*Leases!$AA22*Leases!$F19,0)+MAX((Expenses!EX$13-Leases!$AB23/12)*Leases!$AA23*Leases!$F19,0)))))</f>
        <v>0</v>
      </c>
      <c r="FA190" s="94">
        <f>IF(OR(FA$165&lt;=EOMONTH($E19,$R19*(1-$O19)),FA$165&gt;EOMONTH($E19,$P19*12*(1-$O19)+$Q19*12*$O19+$R19*(1-$O19))),0,IF($X19="NNN",Expenses!EY$14*Leases!$F19,IF(Leases!$X19="FSG",0,IF(Leases!$X19="MG",SUMPRODUCT(Leases!$Z19:$Z23,Expenses!EY$9:EY$13)*Leases!$F19,MAX((Expenses!EY$9-Leases!$AB19/12)*Leases!$AA19*Leases!$F19,0)+MAX((Expenses!EY$10-Leases!$AB20/12)*Leases!$AA20*Leases!$F19,0)+MAX((Expenses!EY$11-Leases!$AB21/12)*Leases!$AA21*Leases!$F19,0)+MAX((Expenses!EY$12-Leases!$AB22/12)*Leases!$AA22*Leases!$F19,0)+MAX((Expenses!EY$13-Leases!$AB23/12)*Leases!$AA23*Leases!$F19,0)))))</f>
        <v>0</v>
      </c>
      <c r="FB190" s="94">
        <f>IF(OR(FB$165&lt;=EOMONTH($E19,$R19*(1-$O19)),FB$165&gt;EOMONTH($E19,$P19*12*(1-$O19)+$Q19*12*$O19+$R19*(1-$O19))),0,IF($X19="NNN",Expenses!EZ$14*Leases!$F19,IF(Leases!$X19="FSG",0,IF(Leases!$X19="MG",SUMPRODUCT(Leases!$Z19:$Z23,Expenses!EZ$9:EZ$13)*Leases!$F19,MAX((Expenses!EZ$9-Leases!$AB19/12)*Leases!$AA19*Leases!$F19,0)+MAX((Expenses!EZ$10-Leases!$AB20/12)*Leases!$AA20*Leases!$F19,0)+MAX((Expenses!EZ$11-Leases!$AB21/12)*Leases!$AA21*Leases!$F19,0)+MAX((Expenses!EZ$12-Leases!$AB22/12)*Leases!$AA22*Leases!$F19,0)+MAX((Expenses!EZ$13-Leases!$AB23/12)*Leases!$AA23*Leases!$F19,0)))))</f>
        <v>0</v>
      </c>
      <c r="FC190" s="94">
        <f>IF(OR(FC$165&lt;=EOMONTH($E19,$R19*(1-$O19)),FC$165&gt;EOMONTH($E19,$P19*12*(1-$O19)+$Q19*12*$O19+$R19*(1-$O19))),0,IF($X19="NNN",Expenses!FA$14*Leases!$F19,IF(Leases!$X19="FSG",0,IF(Leases!$X19="MG",SUMPRODUCT(Leases!$Z19:$Z23,Expenses!FA$9:FA$13)*Leases!$F19,MAX((Expenses!FA$9-Leases!$AB19/12)*Leases!$AA19*Leases!$F19,0)+MAX((Expenses!FA$10-Leases!$AB20/12)*Leases!$AA20*Leases!$F19,0)+MAX((Expenses!FA$11-Leases!$AB21/12)*Leases!$AA21*Leases!$F19,0)+MAX((Expenses!FA$12-Leases!$AB22/12)*Leases!$AA22*Leases!$F19,0)+MAX((Expenses!FA$13-Leases!$AB23/12)*Leases!$AA23*Leases!$F19,0)))))</f>
        <v>0</v>
      </c>
      <c r="FD190" s="94">
        <f>IF(OR(FD$165&lt;=EOMONTH($E19,$R19*(1-$O19)),FD$165&gt;EOMONTH($E19,$P19*12*(1-$O19)+$Q19*12*$O19+$R19*(1-$O19))),0,IF($X19="NNN",Expenses!FB$14*Leases!$F19,IF(Leases!$X19="FSG",0,IF(Leases!$X19="MG",SUMPRODUCT(Leases!$Z19:$Z23,Expenses!FB$9:FB$13)*Leases!$F19,MAX((Expenses!FB$9-Leases!$AB19/12)*Leases!$AA19*Leases!$F19,0)+MAX((Expenses!FB$10-Leases!$AB20/12)*Leases!$AA20*Leases!$F19,0)+MAX((Expenses!FB$11-Leases!$AB21/12)*Leases!$AA21*Leases!$F19,0)+MAX((Expenses!FB$12-Leases!$AB22/12)*Leases!$AA22*Leases!$F19,0)+MAX((Expenses!FB$13-Leases!$AB23/12)*Leases!$AA23*Leases!$F19,0)))))</f>
        <v>0</v>
      </c>
      <c r="FE190" s="94">
        <f>IF(OR(FE$165&lt;=EOMONTH($E19,$R19*(1-$O19)),FE$165&gt;EOMONTH($E19,$P19*12*(1-$O19)+$Q19*12*$O19+$R19*(1-$O19))),0,IF($X19="NNN",Expenses!FC$14*Leases!$F19,IF(Leases!$X19="FSG",0,IF(Leases!$X19="MG",SUMPRODUCT(Leases!$Z19:$Z23,Expenses!FC$9:FC$13)*Leases!$F19,MAX((Expenses!FC$9-Leases!$AB19/12)*Leases!$AA19*Leases!$F19,0)+MAX((Expenses!FC$10-Leases!$AB20/12)*Leases!$AA20*Leases!$F19,0)+MAX((Expenses!FC$11-Leases!$AB21/12)*Leases!$AA21*Leases!$F19,0)+MAX((Expenses!FC$12-Leases!$AB22/12)*Leases!$AA22*Leases!$F19,0)+MAX((Expenses!FC$13-Leases!$AB23/12)*Leases!$AA23*Leases!$F19,0)))))</f>
        <v>0</v>
      </c>
      <c r="FF190" s="94">
        <f>IF(OR(FF$165&lt;=EOMONTH($E19,$R19*(1-$O19)),FF$165&gt;EOMONTH($E19,$P19*12*(1-$O19)+$Q19*12*$O19+$R19*(1-$O19))),0,IF($X19="NNN",Expenses!FD$14*Leases!$F19,IF(Leases!$X19="FSG",0,IF(Leases!$X19="MG",SUMPRODUCT(Leases!$Z19:$Z23,Expenses!FD$9:FD$13)*Leases!$F19,MAX((Expenses!FD$9-Leases!$AB19/12)*Leases!$AA19*Leases!$F19,0)+MAX((Expenses!FD$10-Leases!$AB20/12)*Leases!$AA20*Leases!$F19,0)+MAX((Expenses!FD$11-Leases!$AB21/12)*Leases!$AA21*Leases!$F19,0)+MAX((Expenses!FD$12-Leases!$AB22/12)*Leases!$AA22*Leases!$F19,0)+MAX((Expenses!FD$13-Leases!$AB23/12)*Leases!$AA23*Leases!$F19,0)))))</f>
        <v>0</v>
      </c>
      <c r="FG190" s="94">
        <f>IF(OR(FG$165&lt;=EOMONTH($E19,$R19*(1-$O19)),FG$165&gt;EOMONTH($E19,$P19*12*(1-$O19)+$Q19*12*$O19+$R19*(1-$O19))),0,IF($X19="NNN",Expenses!FE$14*Leases!$F19,IF(Leases!$X19="FSG",0,IF(Leases!$X19="MG",SUMPRODUCT(Leases!$Z19:$Z23,Expenses!FE$9:FE$13)*Leases!$F19,MAX((Expenses!FE$9-Leases!$AB19/12)*Leases!$AA19*Leases!$F19,0)+MAX((Expenses!FE$10-Leases!$AB20/12)*Leases!$AA20*Leases!$F19,0)+MAX((Expenses!FE$11-Leases!$AB21/12)*Leases!$AA21*Leases!$F19,0)+MAX((Expenses!FE$12-Leases!$AB22/12)*Leases!$AA22*Leases!$F19,0)+MAX((Expenses!FE$13-Leases!$AB23/12)*Leases!$AA23*Leases!$F19,0)))))</f>
        <v>0</v>
      </c>
      <c r="FH190" s="94">
        <f>IF(OR(FH$165&lt;=EOMONTH($E19,$R19*(1-$O19)),FH$165&gt;EOMONTH($E19,$P19*12*(1-$O19)+$Q19*12*$O19+$R19*(1-$O19))),0,IF($X19="NNN",Expenses!FF$14*Leases!$F19,IF(Leases!$X19="FSG",0,IF(Leases!$X19="MG",SUMPRODUCT(Leases!$Z19:$Z23,Expenses!FF$9:FF$13)*Leases!$F19,MAX((Expenses!FF$9-Leases!$AB19/12)*Leases!$AA19*Leases!$F19,0)+MAX((Expenses!FF$10-Leases!$AB20/12)*Leases!$AA20*Leases!$F19,0)+MAX((Expenses!FF$11-Leases!$AB21/12)*Leases!$AA21*Leases!$F19,0)+MAX((Expenses!FF$12-Leases!$AB22/12)*Leases!$AA22*Leases!$F19,0)+MAX((Expenses!FF$13-Leases!$AB23/12)*Leases!$AA23*Leases!$F19,0)))))</f>
        <v>0</v>
      </c>
      <c r="FI190" s="94">
        <f>IF(OR(FI$165&lt;=EOMONTH($E19,$R19*(1-$O19)),FI$165&gt;EOMONTH($E19,$P19*12*(1-$O19)+$Q19*12*$O19+$R19*(1-$O19))),0,IF($X19="NNN",Expenses!FG$14*Leases!$F19,IF(Leases!$X19="FSG",0,IF(Leases!$X19="MG",SUMPRODUCT(Leases!$Z19:$Z23,Expenses!FG$9:FG$13)*Leases!$F19,MAX((Expenses!FG$9-Leases!$AB19/12)*Leases!$AA19*Leases!$F19,0)+MAX((Expenses!FG$10-Leases!$AB20/12)*Leases!$AA20*Leases!$F19,0)+MAX((Expenses!FG$11-Leases!$AB21/12)*Leases!$AA21*Leases!$F19,0)+MAX((Expenses!FG$12-Leases!$AB22/12)*Leases!$AA22*Leases!$F19,0)+MAX((Expenses!FG$13-Leases!$AB23/12)*Leases!$AA23*Leases!$F19,0)))))</f>
        <v>0</v>
      </c>
      <c r="FJ190" s="94">
        <f>IF(OR(FJ$165&lt;=EOMONTH($E19,$R19*(1-$O19)),FJ$165&gt;EOMONTH($E19,$P19*12*(1-$O19)+$Q19*12*$O19+$R19*(1-$O19))),0,IF($X19="NNN",Expenses!FH$14*Leases!$F19,IF(Leases!$X19="FSG",0,IF(Leases!$X19="MG",SUMPRODUCT(Leases!$Z19:$Z23,Expenses!FH$9:FH$13)*Leases!$F19,MAX((Expenses!FH$9-Leases!$AB19/12)*Leases!$AA19*Leases!$F19,0)+MAX((Expenses!FH$10-Leases!$AB20/12)*Leases!$AA20*Leases!$F19,0)+MAX((Expenses!FH$11-Leases!$AB21/12)*Leases!$AA21*Leases!$F19,0)+MAX((Expenses!FH$12-Leases!$AB22/12)*Leases!$AA22*Leases!$F19,0)+MAX((Expenses!FH$13-Leases!$AB23/12)*Leases!$AA23*Leases!$F19,0)))))</f>
        <v>0</v>
      </c>
      <c r="FK190" s="94">
        <f>IF(OR(FK$165&lt;=EOMONTH($E19,$R19*(1-$O19)),FK$165&gt;EOMONTH($E19,$P19*12*(1-$O19)+$Q19*12*$O19+$R19*(1-$O19))),0,IF($X19="NNN",Expenses!FI$14*Leases!$F19,IF(Leases!$X19="FSG",0,IF(Leases!$X19="MG",SUMPRODUCT(Leases!$Z19:$Z23,Expenses!FI$9:FI$13)*Leases!$F19,MAX((Expenses!FI$9-Leases!$AB19/12)*Leases!$AA19*Leases!$F19,0)+MAX((Expenses!FI$10-Leases!$AB20/12)*Leases!$AA20*Leases!$F19,0)+MAX((Expenses!FI$11-Leases!$AB21/12)*Leases!$AA21*Leases!$F19,0)+MAX((Expenses!FI$12-Leases!$AB22/12)*Leases!$AA22*Leases!$F19,0)+MAX((Expenses!FI$13-Leases!$AB23/12)*Leases!$AA23*Leases!$F19,0)))))</f>
        <v>0</v>
      </c>
      <c r="FL190" s="94">
        <f>IF(OR(FL$165&lt;=EOMONTH($E19,$R19*(1-$O19)),FL$165&gt;EOMONTH($E19,$P19*12*(1-$O19)+$Q19*12*$O19+$R19*(1-$O19))),0,IF($X19="NNN",Expenses!FJ$14*Leases!$F19,IF(Leases!$X19="FSG",0,IF(Leases!$X19="MG",SUMPRODUCT(Leases!$Z19:$Z23,Expenses!FJ$9:FJ$13)*Leases!$F19,MAX((Expenses!FJ$9-Leases!$AB19/12)*Leases!$AA19*Leases!$F19,0)+MAX((Expenses!FJ$10-Leases!$AB20/12)*Leases!$AA20*Leases!$F19,0)+MAX((Expenses!FJ$11-Leases!$AB21/12)*Leases!$AA21*Leases!$F19,0)+MAX((Expenses!FJ$12-Leases!$AB22/12)*Leases!$AA22*Leases!$F19,0)+MAX((Expenses!FJ$13-Leases!$AB23/12)*Leases!$AA23*Leases!$F19,0)))))</f>
        <v>0</v>
      </c>
      <c r="FM190" s="94">
        <f>IF(OR(FM$165&lt;=EOMONTH($E19,$R19*(1-$O19)),FM$165&gt;EOMONTH($E19,$P19*12*(1-$O19)+$Q19*12*$O19+$R19*(1-$O19))),0,IF($X19="NNN",Expenses!FK$14*Leases!$F19,IF(Leases!$X19="FSG",0,IF(Leases!$X19="MG",SUMPRODUCT(Leases!$Z19:$Z23,Expenses!FK$9:FK$13)*Leases!$F19,MAX((Expenses!FK$9-Leases!$AB19/12)*Leases!$AA19*Leases!$F19,0)+MAX((Expenses!FK$10-Leases!$AB20/12)*Leases!$AA20*Leases!$F19,0)+MAX((Expenses!FK$11-Leases!$AB21/12)*Leases!$AA21*Leases!$F19,0)+MAX((Expenses!FK$12-Leases!$AB22/12)*Leases!$AA22*Leases!$F19,0)+MAX((Expenses!FK$13-Leases!$AB23/12)*Leases!$AA23*Leases!$F19,0)))))</f>
        <v>0</v>
      </c>
      <c r="FN190" s="94">
        <f>IF(OR(FN$165&lt;=EOMONTH($E19,$R19*(1-$O19)),FN$165&gt;EOMONTH($E19,$P19*12*(1-$O19)+$Q19*12*$O19+$R19*(1-$O19))),0,IF($X19="NNN",Expenses!FL$14*Leases!$F19,IF(Leases!$X19="FSG",0,IF(Leases!$X19="MG",SUMPRODUCT(Leases!$Z19:$Z23,Expenses!FL$9:FL$13)*Leases!$F19,MAX((Expenses!FL$9-Leases!$AB19/12)*Leases!$AA19*Leases!$F19,0)+MAX((Expenses!FL$10-Leases!$AB20/12)*Leases!$AA20*Leases!$F19,0)+MAX((Expenses!FL$11-Leases!$AB21/12)*Leases!$AA21*Leases!$F19,0)+MAX((Expenses!FL$12-Leases!$AB22/12)*Leases!$AA22*Leases!$F19,0)+MAX((Expenses!FL$13-Leases!$AB23/12)*Leases!$AA23*Leases!$F19,0)))))</f>
        <v>0</v>
      </c>
      <c r="FO190" s="94">
        <f>IF(OR(FO$165&lt;=EOMONTH($E19,$R19*(1-$O19)),FO$165&gt;EOMONTH($E19,$P19*12*(1-$O19)+$Q19*12*$O19+$R19*(1-$O19))),0,IF($X19="NNN",Expenses!FM$14*Leases!$F19,IF(Leases!$X19="FSG",0,IF(Leases!$X19="MG",SUMPRODUCT(Leases!$Z19:$Z23,Expenses!FM$9:FM$13)*Leases!$F19,MAX((Expenses!FM$9-Leases!$AB19/12)*Leases!$AA19*Leases!$F19,0)+MAX((Expenses!FM$10-Leases!$AB20/12)*Leases!$AA20*Leases!$F19,0)+MAX((Expenses!FM$11-Leases!$AB21/12)*Leases!$AA21*Leases!$F19,0)+MAX((Expenses!FM$12-Leases!$AB22/12)*Leases!$AA22*Leases!$F19,0)+MAX((Expenses!FM$13-Leases!$AB23/12)*Leases!$AA23*Leases!$F19,0)))))</f>
        <v>0</v>
      </c>
      <c r="FP190" s="94">
        <f>IF(OR(FP$165&lt;=EOMONTH($E19,$R19*(1-$O19)),FP$165&gt;EOMONTH($E19,$P19*12*(1-$O19)+$Q19*12*$O19+$R19*(1-$O19))),0,IF($X19="NNN",Expenses!FN$14*Leases!$F19,IF(Leases!$X19="FSG",0,IF(Leases!$X19="MG",SUMPRODUCT(Leases!$Z19:$Z23,Expenses!FN$9:FN$13)*Leases!$F19,MAX((Expenses!FN$9-Leases!$AB19/12)*Leases!$AA19*Leases!$F19,0)+MAX((Expenses!FN$10-Leases!$AB20/12)*Leases!$AA20*Leases!$F19,0)+MAX((Expenses!FN$11-Leases!$AB21/12)*Leases!$AA21*Leases!$F19,0)+MAX((Expenses!FN$12-Leases!$AB22/12)*Leases!$AA22*Leases!$F19,0)+MAX((Expenses!FN$13-Leases!$AB23/12)*Leases!$AA23*Leases!$F19,0)))))</f>
        <v>0</v>
      </c>
      <c r="FQ190" s="94">
        <f>IF(OR(FQ$165&lt;=EOMONTH($E19,$R19*(1-$O19)),FQ$165&gt;EOMONTH($E19,$P19*12*(1-$O19)+$Q19*12*$O19+$R19*(1-$O19))),0,IF($X19="NNN",Expenses!FO$14*Leases!$F19,IF(Leases!$X19="FSG",0,IF(Leases!$X19="MG",SUMPRODUCT(Leases!$Z19:$Z23,Expenses!FO$9:FO$13)*Leases!$F19,MAX((Expenses!FO$9-Leases!$AB19/12)*Leases!$AA19*Leases!$F19,0)+MAX((Expenses!FO$10-Leases!$AB20/12)*Leases!$AA20*Leases!$F19,0)+MAX((Expenses!FO$11-Leases!$AB21/12)*Leases!$AA21*Leases!$F19,0)+MAX((Expenses!FO$12-Leases!$AB22/12)*Leases!$AA22*Leases!$F19,0)+MAX((Expenses!FO$13-Leases!$AB23/12)*Leases!$AA23*Leases!$F19,0)))))</f>
        <v>0</v>
      </c>
      <c r="FR190" s="94">
        <f>IF(OR(FR$165&lt;=EOMONTH($E19,$R19*(1-$O19)),FR$165&gt;EOMONTH($E19,$P19*12*(1-$O19)+$Q19*12*$O19+$R19*(1-$O19))),0,IF($X19="NNN",Expenses!FP$14*Leases!$F19,IF(Leases!$X19="FSG",0,IF(Leases!$X19="MG",SUMPRODUCT(Leases!$Z19:$Z23,Expenses!FP$9:FP$13)*Leases!$F19,MAX((Expenses!FP$9-Leases!$AB19/12)*Leases!$AA19*Leases!$F19,0)+MAX((Expenses!FP$10-Leases!$AB20/12)*Leases!$AA20*Leases!$F19,0)+MAX((Expenses!FP$11-Leases!$AB21/12)*Leases!$AA21*Leases!$F19,0)+MAX((Expenses!FP$12-Leases!$AB22/12)*Leases!$AA22*Leases!$F19,0)+MAX((Expenses!FP$13-Leases!$AB23/12)*Leases!$AA23*Leases!$F19,0)))))</f>
        <v>0</v>
      </c>
      <c r="FS190" s="94">
        <f>IF(OR(FS$165&lt;=EOMONTH($E19,$R19*(1-$O19)),FS$165&gt;EOMONTH($E19,$P19*12*(1-$O19)+$Q19*12*$O19+$R19*(1-$O19))),0,IF($X19="NNN",Expenses!FQ$14*Leases!$F19,IF(Leases!$X19="FSG",0,IF(Leases!$X19="MG",SUMPRODUCT(Leases!$Z19:$Z23,Expenses!FQ$9:FQ$13)*Leases!$F19,MAX((Expenses!FQ$9-Leases!$AB19/12)*Leases!$AA19*Leases!$F19,0)+MAX((Expenses!FQ$10-Leases!$AB20/12)*Leases!$AA20*Leases!$F19,0)+MAX((Expenses!FQ$11-Leases!$AB21/12)*Leases!$AA21*Leases!$F19,0)+MAX((Expenses!FQ$12-Leases!$AB22/12)*Leases!$AA22*Leases!$F19,0)+MAX((Expenses!FQ$13-Leases!$AB23/12)*Leases!$AA23*Leases!$F19,0)))))</f>
        <v>0</v>
      </c>
      <c r="FT190" s="94">
        <f>IF(OR(FT$165&lt;=EOMONTH($E19,$R19*(1-$O19)),FT$165&gt;EOMONTH($E19,$P19*12*(1-$O19)+$Q19*12*$O19+$R19*(1-$O19))),0,IF($X19="NNN",Expenses!FR$14*Leases!$F19,IF(Leases!$X19="FSG",0,IF(Leases!$X19="MG",SUMPRODUCT(Leases!$Z19:$Z23,Expenses!FR$9:FR$13)*Leases!$F19,MAX((Expenses!FR$9-Leases!$AB19/12)*Leases!$AA19*Leases!$F19,0)+MAX((Expenses!FR$10-Leases!$AB20/12)*Leases!$AA20*Leases!$F19,0)+MAX((Expenses!FR$11-Leases!$AB21/12)*Leases!$AA21*Leases!$F19,0)+MAX((Expenses!FR$12-Leases!$AB22/12)*Leases!$AA22*Leases!$F19,0)+MAX((Expenses!FR$13-Leases!$AB23/12)*Leases!$AA23*Leases!$F19,0)))))</f>
        <v>0</v>
      </c>
      <c r="FU190" s="94">
        <f>IF(OR(FU$165&lt;=EOMONTH($E19,$R19*(1-$O19)),FU$165&gt;EOMONTH($E19,$P19*12*(1-$O19)+$Q19*12*$O19+$R19*(1-$O19))),0,IF($X19="NNN",Expenses!FS$14*Leases!$F19,IF(Leases!$X19="FSG",0,IF(Leases!$X19="MG",SUMPRODUCT(Leases!$Z19:$Z23,Expenses!FS$9:FS$13)*Leases!$F19,MAX((Expenses!FS$9-Leases!$AB19/12)*Leases!$AA19*Leases!$F19,0)+MAX((Expenses!FS$10-Leases!$AB20/12)*Leases!$AA20*Leases!$F19,0)+MAX((Expenses!FS$11-Leases!$AB21/12)*Leases!$AA21*Leases!$F19,0)+MAX((Expenses!FS$12-Leases!$AB22/12)*Leases!$AA22*Leases!$F19,0)+MAX((Expenses!FS$13-Leases!$AB23/12)*Leases!$AA23*Leases!$F19,0)))))</f>
        <v>0</v>
      </c>
      <c r="FV190" s="94">
        <f>IF(OR(FV$165&lt;=EOMONTH($E19,$R19*(1-$O19)),FV$165&gt;EOMONTH($E19,$P19*12*(1-$O19)+$Q19*12*$O19+$R19*(1-$O19))),0,IF($X19="NNN",Expenses!FT$14*Leases!$F19,IF(Leases!$X19="FSG",0,IF(Leases!$X19="MG",SUMPRODUCT(Leases!$Z19:$Z23,Expenses!FT$9:FT$13)*Leases!$F19,MAX((Expenses!FT$9-Leases!$AB19/12)*Leases!$AA19*Leases!$F19,0)+MAX((Expenses!FT$10-Leases!$AB20/12)*Leases!$AA20*Leases!$F19,0)+MAX((Expenses!FT$11-Leases!$AB21/12)*Leases!$AA21*Leases!$F19,0)+MAX((Expenses!FT$12-Leases!$AB22/12)*Leases!$AA22*Leases!$F19,0)+MAX((Expenses!FT$13-Leases!$AB23/12)*Leases!$AA23*Leases!$F19,0)))))</f>
        <v>0</v>
      </c>
      <c r="FW190" s="94">
        <f>IF(OR(FW$165&lt;=EOMONTH($E19,$R19*(1-$O19)),FW$165&gt;EOMONTH($E19,$P19*12*(1-$O19)+$Q19*12*$O19+$R19*(1-$O19))),0,IF($X19="NNN",Expenses!FU$14*Leases!$F19,IF(Leases!$X19="FSG",0,IF(Leases!$X19="MG",SUMPRODUCT(Leases!$Z19:$Z23,Expenses!FU$9:FU$13)*Leases!$F19,MAX((Expenses!FU$9-Leases!$AB19/12)*Leases!$AA19*Leases!$F19,0)+MAX((Expenses!FU$10-Leases!$AB20/12)*Leases!$AA20*Leases!$F19,0)+MAX((Expenses!FU$11-Leases!$AB21/12)*Leases!$AA21*Leases!$F19,0)+MAX((Expenses!FU$12-Leases!$AB22/12)*Leases!$AA22*Leases!$F19,0)+MAX((Expenses!FU$13-Leases!$AB23/12)*Leases!$AA23*Leases!$F19,0)))))</f>
        <v>0</v>
      </c>
      <c r="FX190" s="94">
        <f>IF(OR(FX$165&lt;=EOMONTH($E19,$R19*(1-$O19)),FX$165&gt;EOMONTH($E19,$P19*12*(1-$O19)+$Q19*12*$O19+$R19*(1-$O19))),0,IF($X19="NNN",Expenses!FV$14*Leases!$F19,IF(Leases!$X19="FSG",0,IF(Leases!$X19="MG",SUMPRODUCT(Leases!$Z19:$Z23,Expenses!FV$9:FV$13)*Leases!$F19,MAX((Expenses!FV$9-Leases!$AB19/12)*Leases!$AA19*Leases!$F19,0)+MAX((Expenses!FV$10-Leases!$AB20/12)*Leases!$AA20*Leases!$F19,0)+MAX((Expenses!FV$11-Leases!$AB21/12)*Leases!$AA21*Leases!$F19,0)+MAX((Expenses!FV$12-Leases!$AB22/12)*Leases!$AA22*Leases!$F19,0)+MAX((Expenses!FV$13-Leases!$AB23/12)*Leases!$AA23*Leases!$F19,0)))))</f>
        <v>0</v>
      </c>
      <c r="FY190" s="94">
        <f>IF(OR(FY$165&lt;=EOMONTH($E19,$R19*(1-$O19)),FY$165&gt;EOMONTH($E19,$P19*12*(1-$O19)+$Q19*12*$O19+$R19*(1-$O19))),0,IF($X19="NNN",Expenses!FW$14*Leases!$F19,IF(Leases!$X19="FSG",0,IF(Leases!$X19="MG",SUMPRODUCT(Leases!$Z19:$Z23,Expenses!FW$9:FW$13)*Leases!$F19,MAX((Expenses!FW$9-Leases!$AB19/12)*Leases!$AA19*Leases!$F19,0)+MAX((Expenses!FW$10-Leases!$AB20/12)*Leases!$AA20*Leases!$F19,0)+MAX((Expenses!FW$11-Leases!$AB21/12)*Leases!$AA21*Leases!$F19,0)+MAX((Expenses!FW$12-Leases!$AB22/12)*Leases!$AA22*Leases!$F19,0)+MAX((Expenses!FW$13-Leases!$AB23/12)*Leases!$AA23*Leases!$F19,0)))))</f>
        <v>0</v>
      </c>
      <c r="FZ190" s="94">
        <f>IF(OR(FZ$165&lt;=EOMONTH($E19,$R19*(1-$O19)),FZ$165&gt;EOMONTH($E19,$P19*12*(1-$O19)+$Q19*12*$O19+$R19*(1-$O19))),0,IF($X19="NNN",Expenses!FX$14*Leases!$F19,IF(Leases!$X19="FSG",0,IF(Leases!$X19="MG",SUMPRODUCT(Leases!$Z19:$Z23,Expenses!FX$9:FX$13)*Leases!$F19,MAX((Expenses!FX$9-Leases!$AB19/12)*Leases!$AA19*Leases!$F19,0)+MAX((Expenses!FX$10-Leases!$AB20/12)*Leases!$AA20*Leases!$F19,0)+MAX((Expenses!FX$11-Leases!$AB21/12)*Leases!$AA21*Leases!$F19,0)+MAX((Expenses!FX$12-Leases!$AB22/12)*Leases!$AA22*Leases!$F19,0)+MAX((Expenses!FX$13-Leases!$AB23/12)*Leases!$AA23*Leases!$F19,0)))))</f>
        <v>0</v>
      </c>
      <c r="GA190" s="94">
        <f>IF(OR(GA$165&lt;=EOMONTH($E19,$R19*(1-$O19)),GA$165&gt;EOMONTH($E19,$P19*12*(1-$O19)+$Q19*12*$O19+$R19*(1-$O19))),0,IF($X19="NNN",Expenses!FY$14*Leases!$F19,IF(Leases!$X19="FSG",0,IF(Leases!$X19="MG",SUMPRODUCT(Leases!$Z19:$Z23,Expenses!FY$9:FY$13)*Leases!$F19,MAX((Expenses!FY$9-Leases!$AB19/12)*Leases!$AA19*Leases!$F19,0)+MAX((Expenses!FY$10-Leases!$AB20/12)*Leases!$AA20*Leases!$F19,0)+MAX((Expenses!FY$11-Leases!$AB21/12)*Leases!$AA21*Leases!$F19,0)+MAX((Expenses!FY$12-Leases!$AB22/12)*Leases!$AA22*Leases!$F19,0)+MAX((Expenses!FY$13-Leases!$AB23/12)*Leases!$AA23*Leases!$F19,0)))))</f>
        <v>0</v>
      </c>
      <c r="GB190" s="94">
        <f>IF(OR(GB$165&lt;=EOMONTH($E19,$R19*(1-$O19)),GB$165&gt;EOMONTH($E19,$P19*12*(1-$O19)+$Q19*12*$O19+$R19*(1-$O19))),0,IF($X19="NNN",Expenses!FZ$14*Leases!$F19,IF(Leases!$X19="FSG",0,IF(Leases!$X19="MG",SUMPRODUCT(Leases!$Z19:$Z23,Expenses!FZ$9:FZ$13)*Leases!$F19,MAX((Expenses!FZ$9-Leases!$AB19/12)*Leases!$AA19*Leases!$F19,0)+MAX((Expenses!FZ$10-Leases!$AB20/12)*Leases!$AA20*Leases!$F19,0)+MAX((Expenses!FZ$11-Leases!$AB21/12)*Leases!$AA21*Leases!$F19,0)+MAX((Expenses!FZ$12-Leases!$AB22/12)*Leases!$AA22*Leases!$F19,0)+MAX((Expenses!FZ$13-Leases!$AB23/12)*Leases!$AA23*Leases!$F19,0)))))</f>
        <v>0</v>
      </c>
      <c r="GC190" s="94">
        <f>IF(OR(GC$165&lt;=EOMONTH($E19,$R19*(1-$O19)),GC$165&gt;EOMONTH($E19,$P19*12*(1-$O19)+$Q19*12*$O19+$R19*(1-$O19))),0,IF($X19="NNN",Expenses!GA$14*Leases!$F19,IF(Leases!$X19="FSG",0,IF(Leases!$X19="MG",SUMPRODUCT(Leases!$Z19:$Z23,Expenses!GA$9:GA$13)*Leases!$F19,MAX((Expenses!GA$9-Leases!$AB19/12)*Leases!$AA19*Leases!$F19,0)+MAX((Expenses!GA$10-Leases!$AB20/12)*Leases!$AA20*Leases!$F19,0)+MAX((Expenses!GA$11-Leases!$AB21/12)*Leases!$AA21*Leases!$F19,0)+MAX((Expenses!GA$12-Leases!$AB22/12)*Leases!$AA22*Leases!$F19,0)+MAX((Expenses!GA$13-Leases!$AB23/12)*Leases!$AA23*Leases!$F19,0)))))</f>
        <v>0</v>
      </c>
      <c r="GD190" s="94">
        <f>IF(OR(GD$165&lt;=EOMONTH($E19,$R19*(1-$O19)),GD$165&gt;EOMONTH($E19,$P19*12*(1-$O19)+$Q19*12*$O19+$R19*(1-$O19))),0,IF($X19="NNN",Expenses!GB$14*Leases!$F19,IF(Leases!$X19="FSG",0,IF(Leases!$X19="MG",SUMPRODUCT(Leases!$Z19:$Z23,Expenses!GB$9:GB$13)*Leases!$F19,MAX((Expenses!GB$9-Leases!$AB19/12)*Leases!$AA19*Leases!$F19,0)+MAX((Expenses!GB$10-Leases!$AB20/12)*Leases!$AA20*Leases!$F19,0)+MAX((Expenses!GB$11-Leases!$AB21/12)*Leases!$AA21*Leases!$F19,0)+MAX((Expenses!GB$12-Leases!$AB22/12)*Leases!$AA22*Leases!$F19,0)+MAX((Expenses!GB$13-Leases!$AB23/12)*Leases!$AA23*Leases!$F19,0)))))</f>
        <v>0</v>
      </c>
      <c r="GE190" s="94">
        <f>IF(OR(GE$165&lt;=EOMONTH($E19,$R19*(1-$O19)),GE$165&gt;EOMONTH($E19,$P19*12*(1-$O19)+$Q19*12*$O19+$R19*(1-$O19))),0,IF($X19="NNN",Expenses!GC$14*Leases!$F19,IF(Leases!$X19="FSG",0,IF(Leases!$X19="MG",SUMPRODUCT(Leases!$Z19:$Z23,Expenses!GC$9:GC$13)*Leases!$F19,MAX((Expenses!GC$9-Leases!$AB19/12)*Leases!$AA19*Leases!$F19,0)+MAX((Expenses!GC$10-Leases!$AB20/12)*Leases!$AA20*Leases!$F19,0)+MAX((Expenses!GC$11-Leases!$AB21/12)*Leases!$AA21*Leases!$F19,0)+MAX((Expenses!GC$12-Leases!$AB22/12)*Leases!$AA22*Leases!$F19,0)+MAX((Expenses!GC$13-Leases!$AB23/12)*Leases!$AA23*Leases!$F19,0)))))</f>
        <v>0</v>
      </c>
      <c r="GF190" s="94">
        <f>IF(OR(GF$165&lt;=EOMONTH($E19,$R19*(1-$O19)),GF$165&gt;EOMONTH($E19,$P19*12*(1-$O19)+$Q19*12*$O19+$R19*(1-$O19))),0,IF($X19="NNN",Expenses!GD$14*Leases!$F19,IF(Leases!$X19="FSG",0,IF(Leases!$X19="MG",SUMPRODUCT(Leases!$Z19:$Z23,Expenses!GD$9:GD$13)*Leases!$F19,MAX((Expenses!GD$9-Leases!$AB19/12)*Leases!$AA19*Leases!$F19,0)+MAX((Expenses!GD$10-Leases!$AB20/12)*Leases!$AA20*Leases!$F19,0)+MAX((Expenses!GD$11-Leases!$AB21/12)*Leases!$AA21*Leases!$F19,0)+MAX((Expenses!GD$12-Leases!$AB22/12)*Leases!$AA22*Leases!$F19,0)+MAX((Expenses!GD$13-Leases!$AB23/12)*Leases!$AA23*Leases!$F19,0)))))</f>
        <v>0</v>
      </c>
      <c r="GG190" s="94">
        <f>IF(OR(GG$165&lt;=EOMONTH($E19,$R19*(1-$O19)),GG$165&gt;EOMONTH($E19,$P19*12*(1-$O19)+$Q19*12*$O19+$R19*(1-$O19))),0,IF($X19="NNN",Expenses!GE$14*Leases!$F19,IF(Leases!$X19="FSG",0,IF(Leases!$X19="MG",SUMPRODUCT(Leases!$Z19:$Z23,Expenses!GE$9:GE$13)*Leases!$F19,MAX((Expenses!GE$9-Leases!$AB19/12)*Leases!$AA19*Leases!$F19,0)+MAX((Expenses!GE$10-Leases!$AB20/12)*Leases!$AA20*Leases!$F19,0)+MAX((Expenses!GE$11-Leases!$AB21/12)*Leases!$AA21*Leases!$F19,0)+MAX((Expenses!GE$12-Leases!$AB22/12)*Leases!$AA22*Leases!$F19,0)+MAX((Expenses!GE$13-Leases!$AB23/12)*Leases!$AA23*Leases!$F19,0)))))</f>
        <v>0</v>
      </c>
      <c r="GH190" s="94">
        <f>IF(OR(GH$165&lt;=EOMONTH($E19,$R19*(1-$O19)),GH$165&gt;EOMONTH($E19,$P19*12*(1-$O19)+$Q19*12*$O19+$R19*(1-$O19))),0,IF($X19="NNN",Expenses!GF$14*Leases!$F19,IF(Leases!$X19="FSG",0,IF(Leases!$X19="MG",SUMPRODUCT(Leases!$Z19:$Z23,Expenses!GF$9:GF$13)*Leases!$F19,MAX((Expenses!GF$9-Leases!$AB19/12)*Leases!$AA19*Leases!$F19,0)+MAX((Expenses!GF$10-Leases!$AB20/12)*Leases!$AA20*Leases!$F19,0)+MAX((Expenses!GF$11-Leases!$AB21/12)*Leases!$AA21*Leases!$F19,0)+MAX((Expenses!GF$12-Leases!$AB22/12)*Leases!$AA22*Leases!$F19,0)+MAX((Expenses!GF$13-Leases!$AB23/12)*Leases!$AA23*Leases!$F19,0)))))</f>
        <v>0</v>
      </c>
      <c r="GI190" s="94">
        <f>IF(OR(GI$165&lt;=EOMONTH($E19,$R19*(1-$O19)),GI$165&gt;EOMONTH($E19,$P19*12*(1-$O19)+$Q19*12*$O19+$R19*(1-$O19))),0,IF($X19="NNN",Expenses!GG$14*Leases!$F19,IF(Leases!$X19="FSG",0,IF(Leases!$X19="MG",SUMPRODUCT(Leases!$Z19:$Z23,Expenses!GG$9:GG$13)*Leases!$F19,MAX((Expenses!GG$9-Leases!$AB19/12)*Leases!$AA19*Leases!$F19,0)+MAX((Expenses!GG$10-Leases!$AB20/12)*Leases!$AA20*Leases!$F19,0)+MAX((Expenses!GG$11-Leases!$AB21/12)*Leases!$AA21*Leases!$F19,0)+MAX((Expenses!GG$12-Leases!$AB22/12)*Leases!$AA22*Leases!$F19,0)+MAX((Expenses!GG$13-Leases!$AB23/12)*Leases!$AA23*Leases!$F19,0)))))</f>
        <v>0</v>
      </c>
      <c r="GJ190" s="94">
        <f>IF(OR(GJ$165&lt;=EOMONTH($E19,$R19*(1-$O19)),GJ$165&gt;EOMONTH($E19,$P19*12*(1-$O19)+$Q19*12*$O19+$R19*(1-$O19))),0,IF($X19="NNN",Expenses!GH$14*Leases!$F19,IF(Leases!$X19="FSG",0,IF(Leases!$X19="MG",SUMPRODUCT(Leases!$Z19:$Z23,Expenses!GH$9:GH$13)*Leases!$F19,MAX((Expenses!GH$9-Leases!$AB19/12)*Leases!$AA19*Leases!$F19,0)+MAX((Expenses!GH$10-Leases!$AB20/12)*Leases!$AA20*Leases!$F19,0)+MAX((Expenses!GH$11-Leases!$AB21/12)*Leases!$AA21*Leases!$F19,0)+MAX((Expenses!GH$12-Leases!$AB22/12)*Leases!$AA22*Leases!$F19,0)+MAX((Expenses!GH$13-Leases!$AB23/12)*Leases!$AA23*Leases!$F19,0)))))</f>
        <v>0</v>
      </c>
      <c r="GK190" s="94">
        <f>IF(OR(GK$165&lt;=EOMONTH($E19,$R19*(1-$O19)),GK$165&gt;EOMONTH($E19,$P19*12*(1-$O19)+$Q19*12*$O19+$R19*(1-$O19))),0,IF($X19="NNN",Expenses!GI$14*Leases!$F19,IF(Leases!$X19="FSG",0,IF(Leases!$X19="MG",SUMPRODUCT(Leases!$Z19:$Z23,Expenses!GI$9:GI$13)*Leases!$F19,MAX((Expenses!GI$9-Leases!$AB19/12)*Leases!$AA19*Leases!$F19,0)+MAX((Expenses!GI$10-Leases!$AB20/12)*Leases!$AA20*Leases!$F19,0)+MAX((Expenses!GI$11-Leases!$AB21/12)*Leases!$AA21*Leases!$F19,0)+MAX((Expenses!GI$12-Leases!$AB22/12)*Leases!$AA22*Leases!$F19,0)+MAX((Expenses!GI$13-Leases!$AB23/12)*Leases!$AA23*Leases!$F19,0)))))</f>
        <v>0</v>
      </c>
      <c r="GL190" s="94">
        <f>IF(OR(GL$165&lt;=EOMONTH($E19,$R19*(1-$O19)),GL$165&gt;EOMONTH($E19,$P19*12*(1-$O19)+$Q19*12*$O19+$R19*(1-$O19))),0,IF($X19="NNN",Expenses!GJ$14*Leases!$F19,IF(Leases!$X19="FSG",0,IF(Leases!$X19="MG",SUMPRODUCT(Leases!$Z19:$Z23,Expenses!GJ$9:GJ$13)*Leases!$F19,MAX((Expenses!GJ$9-Leases!$AB19/12)*Leases!$AA19*Leases!$F19,0)+MAX((Expenses!GJ$10-Leases!$AB20/12)*Leases!$AA20*Leases!$F19,0)+MAX((Expenses!GJ$11-Leases!$AB21/12)*Leases!$AA21*Leases!$F19,0)+MAX((Expenses!GJ$12-Leases!$AB22/12)*Leases!$AA22*Leases!$F19,0)+MAX((Expenses!GJ$13-Leases!$AB23/12)*Leases!$AA23*Leases!$F19,0)))))</f>
        <v>0</v>
      </c>
      <c r="GM190" s="94">
        <f>IF(OR(GM$165&lt;=EOMONTH($E19,$R19*(1-$O19)),GM$165&gt;EOMONTH($E19,$P19*12*(1-$O19)+$Q19*12*$O19+$R19*(1-$O19))),0,IF($X19="NNN",Expenses!GK$14*Leases!$F19,IF(Leases!$X19="FSG",0,IF(Leases!$X19="MG",SUMPRODUCT(Leases!$Z19:$Z23,Expenses!GK$9:GK$13)*Leases!$F19,MAX((Expenses!GK$9-Leases!$AB19/12)*Leases!$AA19*Leases!$F19,0)+MAX((Expenses!GK$10-Leases!$AB20/12)*Leases!$AA20*Leases!$F19,0)+MAX((Expenses!GK$11-Leases!$AB21/12)*Leases!$AA21*Leases!$F19,0)+MAX((Expenses!GK$12-Leases!$AB22/12)*Leases!$AA22*Leases!$F19,0)+MAX((Expenses!GK$13-Leases!$AB23/12)*Leases!$AA23*Leases!$F19,0)))))</f>
        <v>0</v>
      </c>
      <c r="GN190" s="94">
        <f>IF(OR(GN$165&lt;=EOMONTH($E19,$R19*(1-$O19)),GN$165&gt;EOMONTH($E19,$P19*12*(1-$O19)+$Q19*12*$O19+$R19*(1-$O19))),0,IF($X19="NNN",Expenses!GL$14*Leases!$F19,IF(Leases!$X19="FSG",0,IF(Leases!$X19="MG",SUMPRODUCT(Leases!$Z19:$Z23,Expenses!GL$9:GL$13)*Leases!$F19,MAX((Expenses!GL$9-Leases!$AB19/12)*Leases!$AA19*Leases!$F19,0)+MAX((Expenses!GL$10-Leases!$AB20/12)*Leases!$AA20*Leases!$F19,0)+MAX((Expenses!GL$11-Leases!$AB21/12)*Leases!$AA21*Leases!$F19,0)+MAX((Expenses!GL$12-Leases!$AB22/12)*Leases!$AA22*Leases!$F19,0)+MAX((Expenses!GL$13-Leases!$AB23/12)*Leases!$AA23*Leases!$F19,0)))))</f>
        <v>0</v>
      </c>
      <c r="GO190" s="94">
        <f>IF(OR(GO$165&lt;=EOMONTH($E19,$R19*(1-$O19)),GO$165&gt;EOMONTH($E19,$P19*12*(1-$O19)+$Q19*12*$O19+$R19*(1-$O19))),0,IF($X19="NNN",Expenses!GM$14*Leases!$F19,IF(Leases!$X19="FSG",0,IF(Leases!$X19="MG",SUMPRODUCT(Leases!$Z19:$Z23,Expenses!GM$9:GM$13)*Leases!$F19,MAX((Expenses!GM$9-Leases!$AB19/12)*Leases!$AA19*Leases!$F19,0)+MAX((Expenses!GM$10-Leases!$AB20/12)*Leases!$AA20*Leases!$F19,0)+MAX((Expenses!GM$11-Leases!$AB21/12)*Leases!$AA21*Leases!$F19,0)+MAX((Expenses!GM$12-Leases!$AB22/12)*Leases!$AA22*Leases!$F19,0)+MAX((Expenses!GM$13-Leases!$AB23/12)*Leases!$AA23*Leases!$F19,0)))))</f>
        <v>0</v>
      </c>
      <c r="GP190" s="94">
        <f>IF(OR(GP$165&lt;=EOMONTH($E19,$R19*(1-$O19)),GP$165&gt;EOMONTH($E19,$P19*12*(1-$O19)+$Q19*12*$O19+$R19*(1-$O19))),0,IF($X19="NNN",Expenses!GN$14*Leases!$F19,IF(Leases!$X19="FSG",0,IF(Leases!$X19="MG",SUMPRODUCT(Leases!$Z19:$Z23,Expenses!GN$9:GN$13)*Leases!$F19,MAX((Expenses!GN$9-Leases!$AB19/12)*Leases!$AA19*Leases!$F19,0)+MAX((Expenses!GN$10-Leases!$AB20/12)*Leases!$AA20*Leases!$F19,0)+MAX((Expenses!GN$11-Leases!$AB21/12)*Leases!$AA21*Leases!$F19,0)+MAX((Expenses!GN$12-Leases!$AB22/12)*Leases!$AA22*Leases!$F19,0)+MAX((Expenses!GN$13-Leases!$AB23/12)*Leases!$AA23*Leases!$F19,0)))))</f>
        <v>0</v>
      </c>
      <c r="GQ190" s="94">
        <f>IF(OR(GQ$165&lt;=EOMONTH($E19,$R19*(1-$O19)),GQ$165&gt;EOMONTH($E19,$P19*12*(1-$O19)+$Q19*12*$O19+$R19*(1-$O19))),0,IF($X19="NNN",Expenses!GO$14*Leases!$F19,IF(Leases!$X19="FSG",0,IF(Leases!$X19="MG",SUMPRODUCT(Leases!$Z19:$Z23,Expenses!GO$9:GO$13)*Leases!$F19,MAX((Expenses!GO$9-Leases!$AB19/12)*Leases!$AA19*Leases!$F19,0)+MAX((Expenses!GO$10-Leases!$AB20/12)*Leases!$AA20*Leases!$F19,0)+MAX((Expenses!GO$11-Leases!$AB21/12)*Leases!$AA21*Leases!$F19,0)+MAX((Expenses!GO$12-Leases!$AB22/12)*Leases!$AA22*Leases!$F19,0)+MAX((Expenses!GO$13-Leases!$AB23/12)*Leases!$AA23*Leases!$F19,0)))))</f>
        <v>0</v>
      </c>
      <c r="GR190" s="94">
        <f>IF(OR(GR$165&lt;=EOMONTH($E19,$R19*(1-$O19)),GR$165&gt;EOMONTH($E19,$P19*12*(1-$O19)+$Q19*12*$O19+$R19*(1-$O19))),0,IF($X19="NNN",Expenses!GP$14*Leases!$F19,IF(Leases!$X19="FSG",0,IF(Leases!$X19="MG",SUMPRODUCT(Leases!$Z19:$Z23,Expenses!GP$9:GP$13)*Leases!$F19,MAX((Expenses!GP$9-Leases!$AB19/12)*Leases!$AA19*Leases!$F19,0)+MAX((Expenses!GP$10-Leases!$AB20/12)*Leases!$AA20*Leases!$F19,0)+MAX((Expenses!GP$11-Leases!$AB21/12)*Leases!$AA21*Leases!$F19,0)+MAX((Expenses!GP$12-Leases!$AB22/12)*Leases!$AA22*Leases!$F19,0)+MAX((Expenses!GP$13-Leases!$AB23/12)*Leases!$AA23*Leases!$F19,0)))))</f>
        <v>0</v>
      </c>
      <c r="GS190" s="94">
        <f>IF(OR(GS$165&lt;=EOMONTH($E19,$R19*(1-$O19)),GS$165&gt;EOMONTH($E19,$P19*12*(1-$O19)+$Q19*12*$O19+$R19*(1-$O19))),0,IF($X19="NNN",Expenses!GQ$14*Leases!$F19,IF(Leases!$X19="FSG",0,IF(Leases!$X19="MG",SUMPRODUCT(Leases!$Z19:$Z23,Expenses!GQ$9:GQ$13)*Leases!$F19,MAX((Expenses!GQ$9-Leases!$AB19/12)*Leases!$AA19*Leases!$F19,0)+MAX((Expenses!GQ$10-Leases!$AB20/12)*Leases!$AA20*Leases!$F19,0)+MAX((Expenses!GQ$11-Leases!$AB21/12)*Leases!$AA21*Leases!$F19,0)+MAX((Expenses!GQ$12-Leases!$AB22/12)*Leases!$AA22*Leases!$F19,0)+MAX((Expenses!GQ$13-Leases!$AB23/12)*Leases!$AA23*Leases!$F19,0)))))</f>
        <v>0</v>
      </c>
      <c r="GT190" s="94">
        <f>IF(OR(GT$165&lt;=EOMONTH($E19,$R19*(1-$O19)),GT$165&gt;EOMONTH($E19,$P19*12*(1-$O19)+$Q19*12*$O19+$R19*(1-$O19))),0,IF($X19="NNN",Expenses!GR$14*Leases!$F19,IF(Leases!$X19="FSG",0,IF(Leases!$X19="MG",SUMPRODUCT(Leases!$Z19:$Z23,Expenses!GR$9:GR$13)*Leases!$F19,MAX((Expenses!GR$9-Leases!$AB19/12)*Leases!$AA19*Leases!$F19,0)+MAX((Expenses!GR$10-Leases!$AB20/12)*Leases!$AA20*Leases!$F19,0)+MAX((Expenses!GR$11-Leases!$AB21/12)*Leases!$AA21*Leases!$F19,0)+MAX((Expenses!GR$12-Leases!$AB22/12)*Leases!$AA22*Leases!$F19,0)+MAX((Expenses!GR$13-Leases!$AB23/12)*Leases!$AA23*Leases!$F19,0)))))</f>
        <v>0</v>
      </c>
      <c r="GU190" s="94">
        <f>IF(OR(GU$165&lt;=EOMONTH($E19,$R19*(1-$O19)),GU$165&gt;EOMONTH($E19,$P19*12*(1-$O19)+$Q19*12*$O19+$R19*(1-$O19))),0,IF($X19="NNN",Expenses!GS$14*Leases!$F19,IF(Leases!$X19="FSG",0,IF(Leases!$X19="MG",SUMPRODUCT(Leases!$Z19:$Z23,Expenses!GS$9:GS$13)*Leases!$F19,MAX((Expenses!GS$9-Leases!$AB19/12)*Leases!$AA19*Leases!$F19,0)+MAX((Expenses!GS$10-Leases!$AB20/12)*Leases!$AA20*Leases!$F19,0)+MAX((Expenses!GS$11-Leases!$AB21/12)*Leases!$AA21*Leases!$F19,0)+MAX((Expenses!GS$12-Leases!$AB22/12)*Leases!$AA22*Leases!$F19,0)+MAX((Expenses!GS$13-Leases!$AB23/12)*Leases!$AA23*Leases!$F19,0)))))</f>
        <v>0</v>
      </c>
      <c r="GV190" s="94">
        <f>IF(OR(GV$165&lt;=EOMONTH($E19,$R19*(1-$O19)),GV$165&gt;EOMONTH($E19,$P19*12*(1-$O19)+$Q19*12*$O19+$R19*(1-$O19))),0,IF($X19="NNN",Expenses!GT$14*Leases!$F19,IF(Leases!$X19="FSG",0,IF(Leases!$X19="MG",SUMPRODUCT(Leases!$Z19:$Z23,Expenses!GT$9:GT$13)*Leases!$F19,MAX((Expenses!GT$9-Leases!$AB19/12)*Leases!$AA19*Leases!$F19,0)+MAX((Expenses!GT$10-Leases!$AB20/12)*Leases!$AA20*Leases!$F19,0)+MAX((Expenses!GT$11-Leases!$AB21/12)*Leases!$AA21*Leases!$F19,0)+MAX((Expenses!GT$12-Leases!$AB22/12)*Leases!$AA22*Leases!$F19,0)+MAX((Expenses!GT$13-Leases!$AB23/12)*Leases!$AA23*Leases!$F19,0)))))</f>
        <v>0</v>
      </c>
      <c r="GW190" s="94">
        <f>IF(OR(GW$165&lt;=EOMONTH($E19,$R19*(1-$O19)),GW$165&gt;EOMONTH($E19,$P19*12*(1-$O19)+$Q19*12*$O19+$R19*(1-$O19))),0,IF($X19="NNN",Expenses!GU$14*Leases!$F19,IF(Leases!$X19="FSG",0,IF(Leases!$X19="MG",SUMPRODUCT(Leases!$Z19:$Z23,Expenses!GU$9:GU$13)*Leases!$F19,MAX((Expenses!GU$9-Leases!$AB19/12)*Leases!$AA19*Leases!$F19,0)+MAX((Expenses!GU$10-Leases!$AB20/12)*Leases!$AA20*Leases!$F19,0)+MAX((Expenses!GU$11-Leases!$AB21/12)*Leases!$AA21*Leases!$F19,0)+MAX((Expenses!GU$12-Leases!$AB22/12)*Leases!$AA22*Leases!$F19,0)+MAX((Expenses!GU$13-Leases!$AB23/12)*Leases!$AA23*Leases!$F19,0)))))</f>
        <v>0</v>
      </c>
      <c r="GX190" s="94">
        <f>IF(OR(GX$165&lt;=EOMONTH($E19,$R19*(1-$O19)),GX$165&gt;EOMONTH($E19,$P19*12*(1-$O19)+$Q19*12*$O19+$R19*(1-$O19))),0,IF($X19="NNN",Expenses!GV$14*Leases!$F19,IF(Leases!$X19="FSG",0,IF(Leases!$X19="MG",SUMPRODUCT(Leases!$Z19:$Z23,Expenses!GV$9:GV$13)*Leases!$F19,MAX((Expenses!GV$9-Leases!$AB19/12)*Leases!$AA19*Leases!$F19,0)+MAX((Expenses!GV$10-Leases!$AB20/12)*Leases!$AA20*Leases!$F19,0)+MAX((Expenses!GV$11-Leases!$AB21/12)*Leases!$AA21*Leases!$F19,0)+MAX((Expenses!GV$12-Leases!$AB22/12)*Leases!$AA22*Leases!$F19,0)+MAX((Expenses!GV$13-Leases!$AB23/12)*Leases!$AA23*Leases!$F19,0)))))</f>
        <v>0</v>
      </c>
      <c r="GY190" s="94">
        <f>IF(OR(GY$165&lt;=EOMONTH($E19,$R19*(1-$O19)),GY$165&gt;EOMONTH($E19,$P19*12*(1-$O19)+$Q19*12*$O19+$R19*(1-$O19))),0,IF($X19="NNN",Expenses!GW$14*Leases!$F19,IF(Leases!$X19="FSG",0,IF(Leases!$X19="MG",SUMPRODUCT(Leases!$Z19:$Z23,Expenses!GW$9:GW$13)*Leases!$F19,MAX((Expenses!GW$9-Leases!$AB19/12)*Leases!$AA19*Leases!$F19,0)+MAX((Expenses!GW$10-Leases!$AB20/12)*Leases!$AA20*Leases!$F19,0)+MAX((Expenses!GW$11-Leases!$AB21/12)*Leases!$AA21*Leases!$F19,0)+MAX((Expenses!GW$12-Leases!$AB22/12)*Leases!$AA22*Leases!$F19,0)+MAX((Expenses!GW$13-Leases!$AB23/12)*Leases!$AA23*Leases!$F19,0)))))</f>
        <v>0</v>
      </c>
      <c r="GZ190" s="94">
        <f>IF(OR(GZ$165&lt;=EOMONTH($E19,$R19*(1-$O19)),GZ$165&gt;EOMONTH($E19,$P19*12*(1-$O19)+$Q19*12*$O19+$R19*(1-$O19))),0,IF($X19="NNN",Expenses!GX$14*Leases!$F19,IF(Leases!$X19="FSG",0,IF(Leases!$X19="MG",SUMPRODUCT(Leases!$Z19:$Z23,Expenses!GX$9:GX$13)*Leases!$F19,MAX((Expenses!GX$9-Leases!$AB19/12)*Leases!$AA19*Leases!$F19,0)+MAX((Expenses!GX$10-Leases!$AB20/12)*Leases!$AA20*Leases!$F19,0)+MAX((Expenses!GX$11-Leases!$AB21/12)*Leases!$AA21*Leases!$F19,0)+MAX((Expenses!GX$12-Leases!$AB22/12)*Leases!$AA22*Leases!$F19,0)+MAX((Expenses!GX$13-Leases!$AB23/12)*Leases!$AA23*Leases!$F19,0)))))</f>
        <v>0</v>
      </c>
      <c r="HA190" s="94">
        <f>IF(OR(HA$165&lt;=EOMONTH($E19,$R19*(1-$O19)),HA$165&gt;EOMONTH($E19,$P19*12*(1-$O19)+$Q19*12*$O19+$R19*(1-$O19))),0,IF($X19="NNN",Expenses!GY$14*Leases!$F19,IF(Leases!$X19="FSG",0,IF(Leases!$X19="MG",SUMPRODUCT(Leases!$Z19:$Z23,Expenses!GY$9:GY$13)*Leases!$F19,MAX((Expenses!GY$9-Leases!$AB19/12)*Leases!$AA19*Leases!$F19,0)+MAX((Expenses!GY$10-Leases!$AB20/12)*Leases!$AA20*Leases!$F19,0)+MAX((Expenses!GY$11-Leases!$AB21/12)*Leases!$AA21*Leases!$F19,0)+MAX((Expenses!GY$12-Leases!$AB22/12)*Leases!$AA22*Leases!$F19,0)+MAX((Expenses!GY$13-Leases!$AB23/12)*Leases!$AA23*Leases!$F19,0)))))</f>
        <v>0</v>
      </c>
      <c r="HB190" s="94">
        <f>IF(OR(HB$165&lt;=EOMONTH($E19,$R19*(1-$O19)),HB$165&gt;EOMONTH($E19,$P19*12*(1-$O19)+$Q19*12*$O19+$R19*(1-$O19))),0,IF($X19="NNN",Expenses!GZ$14*Leases!$F19,IF(Leases!$X19="FSG",0,IF(Leases!$X19="MG",SUMPRODUCT(Leases!$Z19:$Z23,Expenses!GZ$9:GZ$13)*Leases!$F19,MAX((Expenses!GZ$9-Leases!$AB19/12)*Leases!$AA19*Leases!$F19,0)+MAX((Expenses!GZ$10-Leases!$AB20/12)*Leases!$AA20*Leases!$F19,0)+MAX((Expenses!GZ$11-Leases!$AB21/12)*Leases!$AA21*Leases!$F19,0)+MAX((Expenses!GZ$12-Leases!$AB22/12)*Leases!$AA22*Leases!$F19,0)+MAX((Expenses!GZ$13-Leases!$AB23/12)*Leases!$AA23*Leases!$F19,0)))))</f>
        <v>0</v>
      </c>
      <c r="HC190" s="94">
        <f>IF(OR(HC$165&lt;=EOMONTH($E19,$R19*(1-$O19)),HC$165&gt;EOMONTH($E19,$P19*12*(1-$O19)+$Q19*12*$O19+$R19*(1-$O19))),0,IF($X19="NNN",Expenses!HA$14*Leases!$F19,IF(Leases!$X19="FSG",0,IF(Leases!$X19="MG",SUMPRODUCT(Leases!$Z19:$Z23,Expenses!HA$9:HA$13)*Leases!$F19,MAX((Expenses!HA$9-Leases!$AB19/12)*Leases!$AA19*Leases!$F19,0)+MAX((Expenses!HA$10-Leases!$AB20/12)*Leases!$AA20*Leases!$F19,0)+MAX((Expenses!HA$11-Leases!$AB21/12)*Leases!$AA21*Leases!$F19,0)+MAX((Expenses!HA$12-Leases!$AB22/12)*Leases!$AA22*Leases!$F19,0)+MAX((Expenses!HA$13-Leases!$AB23/12)*Leases!$AA23*Leases!$F19,0)))))</f>
        <v>0</v>
      </c>
      <c r="HD190" s="94">
        <f>IF(OR(HD$165&lt;=EOMONTH($E19,$R19*(1-$O19)),HD$165&gt;EOMONTH($E19,$P19*12*(1-$O19)+$Q19*12*$O19+$R19*(1-$O19))),0,IF($X19="NNN",Expenses!HB$14*Leases!$F19,IF(Leases!$X19="FSG",0,IF(Leases!$X19="MG",SUMPRODUCT(Leases!$Z19:$Z23,Expenses!HB$9:HB$13)*Leases!$F19,MAX((Expenses!HB$9-Leases!$AB19/12)*Leases!$AA19*Leases!$F19,0)+MAX((Expenses!HB$10-Leases!$AB20/12)*Leases!$AA20*Leases!$F19,0)+MAX((Expenses!HB$11-Leases!$AB21/12)*Leases!$AA21*Leases!$F19,0)+MAX((Expenses!HB$12-Leases!$AB22/12)*Leases!$AA22*Leases!$F19,0)+MAX((Expenses!HB$13-Leases!$AB23/12)*Leases!$AA23*Leases!$F19,0)))))</f>
        <v>0</v>
      </c>
      <c r="HE190" s="94">
        <f>IF(OR(HE$165&lt;=EOMONTH($E19,$R19*(1-$O19)),HE$165&gt;EOMONTH($E19,$P19*12*(1-$O19)+$Q19*12*$O19+$R19*(1-$O19))),0,IF($X19="NNN",Expenses!HC$14*Leases!$F19,IF(Leases!$X19="FSG",0,IF(Leases!$X19="MG",SUMPRODUCT(Leases!$Z19:$Z23,Expenses!HC$9:HC$13)*Leases!$F19,MAX((Expenses!HC$9-Leases!$AB19/12)*Leases!$AA19*Leases!$F19,0)+MAX((Expenses!HC$10-Leases!$AB20/12)*Leases!$AA20*Leases!$F19,0)+MAX((Expenses!HC$11-Leases!$AB21/12)*Leases!$AA21*Leases!$F19,0)+MAX((Expenses!HC$12-Leases!$AB22/12)*Leases!$AA22*Leases!$F19,0)+MAX((Expenses!HC$13-Leases!$AB23/12)*Leases!$AA23*Leases!$F19,0)))))</f>
        <v>0</v>
      </c>
      <c r="HF190" s="94">
        <f>IF(OR(HF$165&lt;=EOMONTH($E19,$R19*(1-$O19)),HF$165&gt;EOMONTH($E19,$P19*12*(1-$O19)+$Q19*12*$O19+$R19*(1-$O19))),0,IF($X19="NNN",Expenses!HD$14*Leases!$F19,IF(Leases!$X19="FSG",0,IF(Leases!$X19="MG",SUMPRODUCT(Leases!$Z19:$Z23,Expenses!HD$9:HD$13)*Leases!$F19,MAX((Expenses!HD$9-Leases!$AB19/12)*Leases!$AA19*Leases!$F19,0)+MAX((Expenses!HD$10-Leases!$AB20/12)*Leases!$AA20*Leases!$F19,0)+MAX((Expenses!HD$11-Leases!$AB21/12)*Leases!$AA21*Leases!$F19,0)+MAX((Expenses!HD$12-Leases!$AB22/12)*Leases!$AA22*Leases!$F19,0)+MAX((Expenses!HD$13-Leases!$AB23/12)*Leases!$AA23*Leases!$F19,0)))))</f>
        <v>0</v>
      </c>
      <c r="HG190" s="94">
        <f>IF(OR(HG$165&lt;=EOMONTH($E19,$R19*(1-$O19)),HG$165&gt;EOMONTH($E19,$P19*12*(1-$O19)+$Q19*12*$O19+$R19*(1-$O19))),0,IF($X19="NNN",Expenses!HE$14*Leases!$F19,IF(Leases!$X19="FSG",0,IF(Leases!$X19="MG",SUMPRODUCT(Leases!$Z19:$Z23,Expenses!HE$9:HE$13)*Leases!$F19,MAX((Expenses!HE$9-Leases!$AB19/12)*Leases!$AA19*Leases!$F19,0)+MAX((Expenses!HE$10-Leases!$AB20/12)*Leases!$AA20*Leases!$F19,0)+MAX((Expenses!HE$11-Leases!$AB21/12)*Leases!$AA21*Leases!$F19,0)+MAX((Expenses!HE$12-Leases!$AB22/12)*Leases!$AA22*Leases!$F19,0)+MAX((Expenses!HE$13-Leases!$AB23/12)*Leases!$AA23*Leases!$F19,0)))))</f>
        <v>0</v>
      </c>
      <c r="HH190" s="94">
        <f>IF(OR(HH$165&lt;=EOMONTH($E19,$R19*(1-$O19)),HH$165&gt;EOMONTH($E19,$P19*12*(1-$O19)+$Q19*12*$O19+$R19*(1-$O19))),0,IF($X19="NNN",Expenses!HF$14*Leases!$F19,IF(Leases!$X19="FSG",0,IF(Leases!$X19="MG",SUMPRODUCT(Leases!$Z19:$Z23,Expenses!HF$9:HF$13)*Leases!$F19,MAX((Expenses!HF$9-Leases!$AB19/12)*Leases!$AA19*Leases!$F19,0)+MAX((Expenses!HF$10-Leases!$AB20/12)*Leases!$AA20*Leases!$F19,0)+MAX((Expenses!HF$11-Leases!$AB21/12)*Leases!$AA21*Leases!$F19,0)+MAX((Expenses!HF$12-Leases!$AB22/12)*Leases!$AA22*Leases!$F19,0)+MAX((Expenses!HF$13-Leases!$AB23/12)*Leases!$AA23*Leases!$F19,0)))))</f>
        <v>0</v>
      </c>
      <c r="HI190" s="94">
        <f>IF(OR(HI$165&lt;=EOMONTH($E19,$R19*(1-$O19)),HI$165&gt;EOMONTH($E19,$P19*12*(1-$O19)+$Q19*12*$O19+$R19*(1-$O19))),0,IF($X19="NNN",Expenses!HG$14*Leases!$F19,IF(Leases!$X19="FSG",0,IF(Leases!$X19="MG",SUMPRODUCT(Leases!$Z19:$Z23,Expenses!HG$9:HG$13)*Leases!$F19,MAX((Expenses!HG$9-Leases!$AB19/12)*Leases!$AA19*Leases!$F19,0)+MAX((Expenses!HG$10-Leases!$AB20/12)*Leases!$AA20*Leases!$F19,0)+MAX((Expenses!HG$11-Leases!$AB21/12)*Leases!$AA21*Leases!$F19,0)+MAX((Expenses!HG$12-Leases!$AB22/12)*Leases!$AA22*Leases!$F19,0)+MAX((Expenses!HG$13-Leases!$AB23/12)*Leases!$AA23*Leases!$F19,0)))))</f>
        <v>0</v>
      </c>
      <c r="HJ190" s="94">
        <f>IF(OR(HJ$165&lt;=EOMONTH($E19,$R19*(1-$O19)),HJ$165&gt;EOMONTH($E19,$P19*12*(1-$O19)+$Q19*12*$O19+$R19*(1-$O19))),0,IF($X19="NNN",Expenses!HH$14*Leases!$F19,IF(Leases!$X19="FSG",0,IF(Leases!$X19="MG",SUMPRODUCT(Leases!$Z19:$Z23,Expenses!HH$9:HH$13)*Leases!$F19,MAX((Expenses!HH$9-Leases!$AB19/12)*Leases!$AA19*Leases!$F19,0)+MAX((Expenses!HH$10-Leases!$AB20/12)*Leases!$AA20*Leases!$F19,0)+MAX((Expenses!HH$11-Leases!$AB21/12)*Leases!$AA21*Leases!$F19,0)+MAX((Expenses!HH$12-Leases!$AB22/12)*Leases!$AA22*Leases!$F19,0)+MAX((Expenses!HH$13-Leases!$AB23/12)*Leases!$AA23*Leases!$F19,0)))))</f>
        <v>0</v>
      </c>
      <c r="HK190" s="94">
        <f>IF(OR(HK$165&lt;=EOMONTH($E19,$R19*(1-$O19)),HK$165&gt;EOMONTH($E19,$P19*12*(1-$O19)+$Q19*12*$O19+$R19*(1-$O19))),0,IF($X19="NNN",Expenses!HI$14*Leases!$F19,IF(Leases!$X19="FSG",0,IF(Leases!$X19="MG",SUMPRODUCT(Leases!$Z19:$Z23,Expenses!HI$9:HI$13)*Leases!$F19,MAX((Expenses!HI$9-Leases!$AB19/12)*Leases!$AA19*Leases!$F19,0)+MAX((Expenses!HI$10-Leases!$AB20/12)*Leases!$AA20*Leases!$F19,0)+MAX((Expenses!HI$11-Leases!$AB21/12)*Leases!$AA21*Leases!$F19,0)+MAX((Expenses!HI$12-Leases!$AB22/12)*Leases!$AA22*Leases!$F19,0)+MAX((Expenses!HI$13-Leases!$AB23/12)*Leases!$AA23*Leases!$F19,0)))))</f>
        <v>0</v>
      </c>
      <c r="HL190" s="94">
        <f>IF(OR(HL$165&lt;=EOMONTH($E19,$R19*(1-$O19)),HL$165&gt;EOMONTH($E19,$P19*12*(1-$O19)+$Q19*12*$O19+$R19*(1-$O19))),0,IF($X19="NNN",Expenses!HJ$14*Leases!$F19,IF(Leases!$X19="FSG",0,IF(Leases!$X19="MG",SUMPRODUCT(Leases!$Z19:$Z23,Expenses!HJ$9:HJ$13)*Leases!$F19,MAX((Expenses!HJ$9-Leases!$AB19/12)*Leases!$AA19*Leases!$F19,0)+MAX((Expenses!HJ$10-Leases!$AB20/12)*Leases!$AA20*Leases!$F19,0)+MAX((Expenses!HJ$11-Leases!$AB21/12)*Leases!$AA21*Leases!$F19,0)+MAX((Expenses!HJ$12-Leases!$AB22/12)*Leases!$AA22*Leases!$F19,0)+MAX((Expenses!HJ$13-Leases!$AB23/12)*Leases!$AA23*Leases!$F19,0)))))</f>
        <v>0</v>
      </c>
      <c r="HM190" s="94">
        <f>IF(OR(HM$165&lt;=EOMONTH($E19,$R19*(1-$O19)),HM$165&gt;EOMONTH($E19,$P19*12*(1-$O19)+$Q19*12*$O19+$R19*(1-$O19))),0,IF($X19="NNN",Expenses!HK$14*Leases!$F19,IF(Leases!$X19="FSG",0,IF(Leases!$X19="MG",SUMPRODUCT(Leases!$Z19:$Z23,Expenses!HK$9:HK$13)*Leases!$F19,MAX((Expenses!HK$9-Leases!$AB19/12)*Leases!$AA19*Leases!$F19,0)+MAX((Expenses!HK$10-Leases!$AB20/12)*Leases!$AA20*Leases!$F19,0)+MAX((Expenses!HK$11-Leases!$AB21/12)*Leases!$AA21*Leases!$F19,0)+MAX((Expenses!HK$12-Leases!$AB22/12)*Leases!$AA22*Leases!$F19,0)+MAX((Expenses!HK$13-Leases!$AB23/12)*Leases!$AA23*Leases!$F19,0)))))</f>
        <v>0</v>
      </c>
      <c r="HN190" s="94">
        <f>IF(OR(HN$165&lt;=EOMONTH($E19,$R19*(1-$O19)),HN$165&gt;EOMONTH($E19,$P19*12*(1-$O19)+$Q19*12*$O19+$R19*(1-$O19))),0,IF($X19="NNN",Expenses!HL$14*Leases!$F19,IF(Leases!$X19="FSG",0,IF(Leases!$X19="MG",SUMPRODUCT(Leases!$Z19:$Z23,Expenses!HL$9:HL$13)*Leases!$F19,MAX((Expenses!HL$9-Leases!$AB19/12)*Leases!$AA19*Leases!$F19,0)+MAX((Expenses!HL$10-Leases!$AB20/12)*Leases!$AA20*Leases!$F19,0)+MAX((Expenses!HL$11-Leases!$AB21/12)*Leases!$AA21*Leases!$F19,0)+MAX((Expenses!HL$12-Leases!$AB22/12)*Leases!$AA22*Leases!$F19,0)+MAX((Expenses!HL$13-Leases!$AB23/12)*Leases!$AA23*Leases!$F19,0)))))</f>
        <v>0</v>
      </c>
      <c r="HO190" s="94">
        <f>IF(OR(HO$165&lt;=EOMONTH($E19,$R19*(1-$O19)),HO$165&gt;EOMONTH($E19,$P19*12*(1-$O19)+$Q19*12*$O19+$R19*(1-$O19))),0,IF($X19="NNN",Expenses!HM$14*Leases!$F19,IF(Leases!$X19="FSG",0,IF(Leases!$X19="MG",SUMPRODUCT(Leases!$Z19:$Z23,Expenses!HM$9:HM$13)*Leases!$F19,MAX((Expenses!HM$9-Leases!$AB19/12)*Leases!$AA19*Leases!$F19,0)+MAX((Expenses!HM$10-Leases!$AB20/12)*Leases!$AA20*Leases!$F19,0)+MAX((Expenses!HM$11-Leases!$AB21/12)*Leases!$AA21*Leases!$F19,0)+MAX((Expenses!HM$12-Leases!$AB22/12)*Leases!$AA22*Leases!$F19,0)+MAX((Expenses!HM$13-Leases!$AB23/12)*Leases!$AA23*Leases!$F19,0)))))</f>
        <v>0</v>
      </c>
      <c r="HP190" s="94">
        <f>IF(OR(HP$165&lt;=EOMONTH($E19,$R19*(1-$O19)),HP$165&gt;EOMONTH($E19,$P19*12*(1-$O19)+$Q19*12*$O19+$R19*(1-$O19))),0,IF($X19="NNN",Expenses!HN$14*Leases!$F19,IF(Leases!$X19="FSG",0,IF(Leases!$X19="MG",SUMPRODUCT(Leases!$Z19:$Z23,Expenses!HN$9:HN$13)*Leases!$F19,MAX((Expenses!HN$9-Leases!$AB19/12)*Leases!$AA19*Leases!$F19,0)+MAX((Expenses!HN$10-Leases!$AB20/12)*Leases!$AA20*Leases!$F19,0)+MAX((Expenses!HN$11-Leases!$AB21/12)*Leases!$AA21*Leases!$F19,0)+MAX((Expenses!HN$12-Leases!$AB22/12)*Leases!$AA22*Leases!$F19,0)+MAX((Expenses!HN$13-Leases!$AB23/12)*Leases!$AA23*Leases!$F19,0)))))</f>
        <v>0</v>
      </c>
      <c r="HQ190" s="94">
        <f>IF(OR(HQ$165&lt;=EOMONTH($E19,$R19*(1-$O19)),HQ$165&gt;EOMONTH($E19,$P19*12*(1-$O19)+$Q19*12*$O19+$R19*(1-$O19))),0,IF($X19="NNN",Expenses!HO$14*Leases!$F19,IF(Leases!$X19="FSG",0,IF(Leases!$X19="MG",SUMPRODUCT(Leases!$Z19:$Z23,Expenses!HO$9:HO$13)*Leases!$F19,MAX((Expenses!HO$9-Leases!$AB19/12)*Leases!$AA19*Leases!$F19,0)+MAX((Expenses!HO$10-Leases!$AB20/12)*Leases!$AA20*Leases!$F19,0)+MAX((Expenses!HO$11-Leases!$AB21/12)*Leases!$AA21*Leases!$F19,0)+MAX((Expenses!HO$12-Leases!$AB22/12)*Leases!$AA22*Leases!$F19,0)+MAX((Expenses!HO$13-Leases!$AB23/12)*Leases!$AA23*Leases!$F19,0)))))</f>
        <v>0</v>
      </c>
      <c r="HR190" s="94">
        <f>IF(OR(HR$165&lt;=EOMONTH($E19,$R19*(1-$O19)),HR$165&gt;EOMONTH($E19,$P19*12*(1-$O19)+$Q19*12*$O19+$R19*(1-$O19))),0,IF($X19="NNN",Expenses!HP$14*Leases!$F19,IF(Leases!$X19="FSG",0,IF(Leases!$X19="MG",SUMPRODUCT(Leases!$Z19:$Z23,Expenses!HP$9:HP$13)*Leases!$F19,MAX((Expenses!HP$9-Leases!$AB19/12)*Leases!$AA19*Leases!$F19,0)+MAX((Expenses!HP$10-Leases!$AB20/12)*Leases!$AA20*Leases!$F19,0)+MAX((Expenses!HP$11-Leases!$AB21/12)*Leases!$AA21*Leases!$F19,0)+MAX((Expenses!HP$12-Leases!$AB22/12)*Leases!$AA22*Leases!$F19,0)+MAX((Expenses!HP$13-Leases!$AB23/12)*Leases!$AA23*Leases!$F19,0)))))</f>
        <v>0</v>
      </c>
      <c r="HS190" s="94">
        <f>IF(OR(HS$165&lt;=EOMONTH($E19,$R19*(1-$O19)),HS$165&gt;EOMONTH($E19,$P19*12*(1-$O19)+$Q19*12*$O19+$R19*(1-$O19))),0,IF($X19="NNN",Expenses!HQ$14*Leases!$F19,IF(Leases!$X19="FSG",0,IF(Leases!$X19="MG",SUMPRODUCT(Leases!$Z19:$Z23,Expenses!HQ$9:HQ$13)*Leases!$F19,MAX((Expenses!HQ$9-Leases!$AB19/12)*Leases!$AA19*Leases!$F19,0)+MAX((Expenses!HQ$10-Leases!$AB20/12)*Leases!$AA20*Leases!$F19,0)+MAX((Expenses!HQ$11-Leases!$AB21/12)*Leases!$AA21*Leases!$F19,0)+MAX((Expenses!HQ$12-Leases!$AB22/12)*Leases!$AA22*Leases!$F19,0)+MAX((Expenses!HQ$13-Leases!$AB23/12)*Leases!$AA23*Leases!$F19,0)))))</f>
        <v>0</v>
      </c>
      <c r="HT190" s="94">
        <f>IF(OR(HT$165&lt;=EOMONTH($E19,$R19*(1-$O19)),HT$165&gt;EOMONTH($E19,$P19*12*(1-$O19)+$Q19*12*$O19+$R19*(1-$O19))),0,IF($X19="NNN",Expenses!HR$14*Leases!$F19,IF(Leases!$X19="FSG",0,IF(Leases!$X19="MG",SUMPRODUCT(Leases!$Z19:$Z23,Expenses!HR$9:HR$13)*Leases!$F19,MAX((Expenses!HR$9-Leases!$AB19/12)*Leases!$AA19*Leases!$F19,0)+MAX((Expenses!HR$10-Leases!$AB20/12)*Leases!$AA20*Leases!$F19,0)+MAX((Expenses!HR$11-Leases!$AB21/12)*Leases!$AA21*Leases!$F19,0)+MAX((Expenses!HR$12-Leases!$AB22/12)*Leases!$AA22*Leases!$F19,0)+MAX((Expenses!HR$13-Leases!$AB23/12)*Leases!$AA23*Leases!$F19,0)))))</f>
        <v>0</v>
      </c>
      <c r="HU190" s="94">
        <f>IF(OR(HU$165&lt;=EOMONTH($E19,$R19*(1-$O19)),HU$165&gt;EOMONTH($E19,$P19*12*(1-$O19)+$Q19*12*$O19+$R19*(1-$O19))),0,IF($X19="NNN",Expenses!HS$14*Leases!$F19,IF(Leases!$X19="FSG",0,IF(Leases!$X19="MG",SUMPRODUCT(Leases!$Z19:$Z23,Expenses!HS$9:HS$13)*Leases!$F19,MAX((Expenses!HS$9-Leases!$AB19/12)*Leases!$AA19*Leases!$F19,0)+MAX((Expenses!HS$10-Leases!$AB20/12)*Leases!$AA20*Leases!$F19,0)+MAX((Expenses!HS$11-Leases!$AB21/12)*Leases!$AA21*Leases!$F19,0)+MAX((Expenses!HS$12-Leases!$AB22/12)*Leases!$AA22*Leases!$F19,0)+MAX((Expenses!HS$13-Leases!$AB23/12)*Leases!$AA23*Leases!$F19,0)))))</f>
        <v>0</v>
      </c>
      <c r="HV190" s="94">
        <f>IF(OR(HV$165&lt;=EOMONTH($E19,$R19*(1-$O19)),HV$165&gt;EOMONTH($E19,$P19*12*(1-$O19)+$Q19*12*$O19+$R19*(1-$O19))),0,IF($X19="NNN",Expenses!HT$14*Leases!$F19,IF(Leases!$X19="FSG",0,IF(Leases!$X19="MG",SUMPRODUCT(Leases!$Z19:$Z23,Expenses!HT$9:HT$13)*Leases!$F19,MAX((Expenses!HT$9-Leases!$AB19/12)*Leases!$AA19*Leases!$F19,0)+MAX((Expenses!HT$10-Leases!$AB20/12)*Leases!$AA20*Leases!$F19,0)+MAX((Expenses!HT$11-Leases!$AB21/12)*Leases!$AA21*Leases!$F19,0)+MAX((Expenses!HT$12-Leases!$AB22/12)*Leases!$AA22*Leases!$F19,0)+MAX((Expenses!HT$13-Leases!$AB23/12)*Leases!$AA23*Leases!$F19,0)))))</f>
        <v>0</v>
      </c>
      <c r="HW190" s="94">
        <f>IF(OR(HW$165&lt;=EOMONTH($E19,$R19*(1-$O19)),HW$165&gt;EOMONTH($E19,$P19*12*(1-$O19)+$Q19*12*$O19+$R19*(1-$O19))),0,IF($X19="NNN",Expenses!HU$14*Leases!$F19,IF(Leases!$X19="FSG",0,IF(Leases!$X19="MG",SUMPRODUCT(Leases!$Z19:$Z23,Expenses!HU$9:HU$13)*Leases!$F19,MAX((Expenses!HU$9-Leases!$AB19/12)*Leases!$AA19*Leases!$F19,0)+MAX((Expenses!HU$10-Leases!$AB20/12)*Leases!$AA20*Leases!$F19,0)+MAX((Expenses!HU$11-Leases!$AB21/12)*Leases!$AA21*Leases!$F19,0)+MAX((Expenses!HU$12-Leases!$AB22/12)*Leases!$AA22*Leases!$F19,0)+MAX((Expenses!HU$13-Leases!$AB23/12)*Leases!$AA23*Leases!$F19,0)))))</f>
        <v>0</v>
      </c>
      <c r="HX190" s="94">
        <f>IF(OR(HX$165&lt;=EOMONTH($E19,$R19*(1-$O19)),HX$165&gt;EOMONTH($E19,$P19*12*(1-$O19)+$Q19*12*$O19+$R19*(1-$O19))),0,IF($X19="NNN",Expenses!HV$14*Leases!$F19,IF(Leases!$X19="FSG",0,IF(Leases!$X19="MG",SUMPRODUCT(Leases!$Z19:$Z23,Expenses!HV$9:HV$13)*Leases!$F19,MAX((Expenses!HV$9-Leases!$AB19/12)*Leases!$AA19*Leases!$F19,0)+MAX((Expenses!HV$10-Leases!$AB20/12)*Leases!$AA20*Leases!$F19,0)+MAX((Expenses!HV$11-Leases!$AB21/12)*Leases!$AA21*Leases!$F19,0)+MAX((Expenses!HV$12-Leases!$AB22/12)*Leases!$AA22*Leases!$F19,0)+MAX((Expenses!HV$13-Leases!$AB23/12)*Leases!$AA23*Leases!$F19,0)))))</f>
        <v>0</v>
      </c>
      <c r="HY190" s="94">
        <f>IF(OR(HY$165&lt;=EOMONTH($E19,$R19*(1-$O19)),HY$165&gt;EOMONTH($E19,$P19*12*(1-$O19)+$Q19*12*$O19+$R19*(1-$O19))),0,IF($X19="NNN",Expenses!HW$14*Leases!$F19,IF(Leases!$X19="FSG",0,IF(Leases!$X19="MG",SUMPRODUCT(Leases!$Z19:$Z23,Expenses!HW$9:HW$13)*Leases!$F19,MAX((Expenses!HW$9-Leases!$AB19/12)*Leases!$AA19*Leases!$F19,0)+MAX((Expenses!HW$10-Leases!$AB20/12)*Leases!$AA20*Leases!$F19,0)+MAX((Expenses!HW$11-Leases!$AB21/12)*Leases!$AA21*Leases!$F19,0)+MAX((Expenses!HW$12-Leases!$AB22/12)*Leases!$AA22*Leases!$F19,0)+MAX((Expenses!HW$13-Leases!$AB23/12)*Leases!$AA23*Leases!$F19,0)))))</f>
        <v>0</v>
      </c>
      <c r="HZ190" s="94">
        <f>IF(OR(HZ$165&lt;=EOMONTH($E19,$R19*(1-$O19)),HZ$165&gt;EOMONTH($E19,$P19*12*(1-$O19)+$Q19*12*$O19+$R19*(1-$O19))),0,IF($X19="NNN",Expenses!HX$14*Leases!$F19,IF(Leases!$X19="FSG",0,IF(Leases!$X19="MG",SUMPRODUCT(Leases!$Z19:$Z23,Expenses!HX$9:HX$13)*Leases!$F19,MAX((Expenses!HX$9-Leases!$AB19/12)*Leases!$AA19*Leases!$F19,0)+MAX((Expenses!HX$10-Leases!$AB20/12)*Leases!$AA20*Leases!$F19,0)+MAX((Expenses!HX$11-Leases!$AB21/12)*Leases!$AA21*Leases!$F19,0)+MAX((Expenses!HX$12-Leases!$AB22/12)*Leases!$AA22*Leases!$F19,0)+MAX((Expenses!HX$13-Leases!$AB23/12)*Leases!$AA23*Leases!$F19,0)))))</f>
        <v>0</v>
      </c>
      <c r="IA190" s="94">
        <f>IF(OR(IA$165&lt;=EOMONTH($E19,$R19*(1-$O19)),IA$165&gt;EOMONTH($E19,$P19*12*(1-$O19)+$Q19*12*$O19+$R19*(1-$O19))),0,IF($X19="NNN",Expenses!HY$14*Leases!$F19,IF(Leases!$X19="FSG",0,IF(Leases!$X19="MG",SUMPRODUCT(Leases!$Z19:$Z23,Expenses!HY$9:HY$13)*Leases!$F19,MAX((Expenses!HY$9-Leases!$AB19/12)*Leases!$AA19*Leases!$F19,0)+MAX((Expenses!HY$10-Leases!$AB20/12)*Leases!$AA20*Leases!$F19,0)+MAX((Expenses!HY$11-Leases!$AB21/12)*Leases!$AA21*Leases!$F19,0)+MAX((Expenses!HY$12-Leases!$AB22/12)*Leases!$AA22*Leases!$F19,0)+MAX((Expenses!HY$13-Leases!$AB23/12)*Leases!$AA23*Leases!$F19,0)))))</f>
        <v>0</v>
      </c>
      <c r="IB190" s="94">
        <f>IF(OR(IB$165&lt;=EOMONTH($E19,$R19*(1-$O19)),IB$165&gt;EOMONTH($E19,$P19*12*(1-$O19)+$Q19*12*$O19+$R19*(1-$O19))),0,IF($X19="NNN",Expenses!HZ$14*Leases!$F19,IF(Leases!$X19="FSG",0,IF(Leases!$X19="MG",SUMPRODUCT(Leases!$Z19:$Z23,Expenses!HZ$9:HZ$13)*Leases!$F19,MAX((Expenses!HZ$9-Leases!$AB19/12)*Leases!$AA19*Leases!$F19,0)+MAX((Expenses!HZ$10-Leases!$AB20/12)*Leases!$AA20*Leases!$F19,0)+MAX((Expenses!HZ$11-Leases!$AB21/12)*Leases!$AA21*Leases!$F19,0)+MAX((Expenses!HZ$12-Leases!$AB22/12)*Leases!$AA22*Leases!$F19,0)+MAX((Expenses!HZ$13-Leases!$AB23/12)*Leases!$AA23*Leases!$F19,0)))))</f>
        <v>0</v>
      </c>
      <c r="IC190" s="94">
        <f>IF(OR(IC$165&lt;=EOMONTH($E19,$R19*(1-$O19)),IC$165&gt;EOMONTH($E19,$P19*12*(1-$O19)+$Q19*12*$O19+$R19*(1-$O19))),0,IF($X19="NNN",Expenses!IA$14*Leases!$F19,IF(Leases!$X19="FSG",0,IF(Leases!$X19="MG",SUMPRODUCT(Leases!$Z19:$Z23,Expenses!IA$9:IA$13)*Leases!$F19,MAX((Expenses!IA$9-Leases!$AB19/12)*Leases!$AA19*Leases!$F19,0)+MAX((Expenses!IA$10-Leases!$AB20/12)*Leases!$AA20*Leases!$F19,0)+MAX((Expenses!IA$11-Leases!$AB21/12)*Leases!$AA21*Leases!$F19,0)+MAX((Expenses!IA$12-Leases!$AB22/12)*Leases!$AA22*Leases!$F19,0)+MAX((Expenses!IA$13-Leases!$AB23/12)*Leases!$AA23*Leases!$F19,0)))))</f>
        <v>0</v>
      </c>
      <c r="ID190" s="94">
        <f>IF(OR(ID$165&lt;=EOMONTH($E19,$R19*(1-$O19)),ID$165&gt;EOMONTH($E19,$P19*12*(1-$O19)+$Q19*12*$O19+$R19*(1-$O19))),0,IF($X19="NNN",Expenses!IB$14*Leases!$F19,IF(Leases!$X19="FSG",0,IF(Leases!$X19="MG",SUMPRODUCT(Leases!$Z19:$Z23,Expenses!IB$9:IB$13)*Leases!$F19,MAX((Expenses!IB$9-Leases!$AB19/12)*Leases!$AA19*Leases!$F19,0)+MAX((Expenses!IB$10-Leases!$AB20/12)*Leases!$AA20*Leases!$F19,0)+MAX((Expenses!IB$11-Leases!$AB21/12)*Leases!$AA21*Leases!$F19,0)+MAX((Expenses!IB$12-Leases!$AB22/12)*Leases!$AA22*Leases!$F19,0)+MAX((Expenses!IB$13-Leases!$AB23/12)*Leases!$AA23*Leases!$F19,0)))))</f>
        <v>0</v>
      </c>
      <c r="IE190" s="94">
        <f>IF(OR(IE$165&lt;=EOMONTH($E19,$R19*(1-$O19)),IE$165&gt;EOMONTH($E19,$P19*12*(1-$O19)+$Q19*12*$O19+$R19*(1-$O19))),0,IF($X19="NNN",Expenses!IC$14*Leases!$F19,IF(Leases!$X19="FSG",0,IF(Leases!$X19="MG",SUMPRODUCT(Leases!$Z19:$Z23,Expenses!IC$9:IC$13)*Leases!$F19,MAX((Expenses!IC$9-Leases!$AB19/12)*Leases!$AA19*Leases!$F19,0)+MAX((Expenses!IC$10-Leases!$AB20/12)*Leases!$AA20*Leases!$F19,0)+MAX((Expenses!IC$11-Leases!$AB21/12)*Leases!$AA21*Leases!$F19,0)+MAX((Expenses!IC$12-Leases!$AB22/12)*Leases!$AA22*Leases!$F19,0)+MAX((Expenses!IC$13-Leases!$AB23/12)*Leases!$AA23*Leases!$F19,0)))))</f>
        <v>0</v>
      </c>
      <c r="IF190" s="94">
        <f>IF(OR(IF$165&lt;=EOMONTH($E19,$R19*(1-$O19)),IF$165&gt;EOMONTH($E19,$P19*12*(1-$O19)+$Q19*12*$O19+$R19*(1-$O19))),0,IF($X19="NNN",Expenses!ID$14*Leases!$F19,IF(Leases!$X19="FSG",0,IF(Leases!$X19="MG",SUMPRODUCT(Leases!$Z19:$Z23,Expenses!ID$9:ID$13)*Leases!$F19,MAX((Expenses!ID$9-Leases!$AB19/12)*Leases!$AA19*Leases!$F19,0)+MAX((Expenses!ID$10-Leases!$AB20/12)*Leases!$AA20*Leases!$F19,0)+MAX((Expenses!ID$11-Leases!$AB21/12)*Leases!$AA21*Leases!$F19,0)+MAX((Expenses!ID$12-Leases!$AB22/12)*Leases!$AA22*Leases!$F19,0)+MAX((Expenses!ID$13-Leases!$AB23/12)*Leases!$AA23*Leases!$F19,0)))))</f>
        <v>0</v>
      </c>
      <c r="IG190" s="94">
        <f>IF(OR(IG$165&lt;=EOMONTH($E19,$R19*(1-$O19)),IG$165&gt;EOMONTH($E19,$P19*12*(1-$O19)+$Q19*12*$O19+$R19*(1-$O19))),0,IF($X19="NNN",Expenses!IE$14*Leases!$F19,IF(Leases!$X19="FSG",0,IF(Leases!$X19="MG",SUMPRODUCT(Leases!$Z19:$Z23,Expenses!IE$9:IE$13)*Leases!$F19,MAX((Expenses!IE$9-Leases!$AB19/12)*Leases!$AA19*Leases!$F19,0)+MAX((Expenses!IE$10-Leases!$AB20/12)*Leases!$AA20*Leases!$F19,0)+MAX((Expenses!IE$11-Leases!$AB21/12)*Leases!$AA21*Leases!$F19,0)+MAX((Expenses!IE$12-Leases!$AB22/12)*Leases!$AA22*Leases!$F19,0)+MAX((Expenses!IE$13-Leases!$AB23/12)*Leases!$AA23*Leases!$F19,0)))))</f>
        <v>0</v>
      </c>
      <c r="IH190" s="94">
        <f>IF(OR(IH$165&lt;=EOMONTH($E19,$R19*(1-$O19)),IH$165&gt;EOMONTH($E19,$P19*12*(1-$O19)+$Q19*12*$O19+$R19*(1-$O19))),0,IF($X19="NNN",Expenses!IF$14*Leases!$F19,IF(Leases!$X19="FSG",0,IF(Leases!$X19="MG",SUMPRODUCT(Leases!$Z19:$Z23,Expenses!IF$9:IF$13)*Leases!$F19,MAX((Expenses!IF$9-Leases!$AB19/12)*Leases!$AA19*Leases!$F19,0)+MAX((Expenses!IF$10-Leases!$AB20/12)*Leases!$AA20*Leases!$F19,0)+MAX((Expenses!IF$11-Leases!$AB21/12)*Leases!$AA21*Leases!$F19,0)+MAX((Expenses!IF$12-Leases!$AB22/12)*Leases!$AA22*Leases!$F19,0)+MAX((Expenses!IF$13-Leases!$AB23/12)*Leases!$AA23*Leases!$F19,0)))))</f>
        <v>0</v>
      </c>
      <c r="II190" s="94">
        <f>IF(OR(II$165&lt;=EOMONTH($E19,$R19*(1-$O19)),II$165&gt;EOMONTH($E19,$P19*12*(1-$O19)+$Q19*12*$O19+$R19*(1-$O19))),0,IF($X19="NNN",Expenses!IG$14*Leases!$F19,IF(Leases!$X19="FSG",0,IF(Leases!$X19="MG",SUMPRODUCT(Leases!$Z19:$Z23,Expenses!IG$9:IG$13)*Leases!$F19,MAX((Expenses!IG$9-Leases!$AB19/12)*Leases!$AA19*Leases!$F19,0)+MAX((Expenses!IG$10-Leases!$AB20/12)*Leases!$AA20*Leases!$F19,0)+MAX((Expenses!IG$11-Leases!$AB21/12)*Leases!$AA21*Leases!$F19,0)+MAX((Expenses!IG$12-Leases!$AB22/12)*Leases!$AA22*Leases!$F19,0)+MAX((Expenses!IG$13-Leases!$AB23/12)*Leases!$AA23*Leases!$F19,0)))))</f>
        <v>0</v>
      </c>
      <c r="IJ190" s="94">
        <f>IF(OR(IJ$165&lt;=EOMONTH($E19,$R19*(1-$O19)),IJ$165&gt;EOMONTH($E19,$P19*12*(1-$O19)+$Q19*12*$O19+$R19*(1-$O19))),0,IF($X19="NNN",Expenses!IH$14*Leases!$F19,IF(Leases!$X19="FSG",0,IF(Leases!$X19="MG",SUMPRODUCT(Leases!$Z19:$Z23,Expenses!IH$9:IH$13)*Leases!$F19,MAX((Expenses!IH$9-Leases!$AB19/12)*Leases!$AA19*Leases!$F19,0)+MAX((Expenses!IH$10-Leases!$AB20/12)*Leases!$AA20*Leases!$F19,0)+MAX((Expenses!IH$11-Leases!$AB21/12)*Leases!$AA21*Leases!$F19,0)+MAX((Expenses!IH$12-Leases!$AB22/12)*Leases!$AA22*Leases!$F19,0)+MAX((Expenses!IH$13-Leases!$AB23/12)*Leases!$AA23*Leases!$F19,0)))))</f>
        <v>0</v>
      </c>
      <c r="IK190" s="94">
        <f>IF(OR(IK$165&lt;=EOMONTH($E19,$R19*(1-$O19)),IK$165&gt;EOMONTH($E19,$P19*12*(1-$O19)+$Q19*12*$O19+$R19*(1-$O19))),0,IF($X19="NNN",Expenses!II$14*Leases!$F19,IF(Leases!$X19="FSG",0,IF(Leases!$X19="MG",SUMPRODUCT(Leases!$Z19:$Z23,Expenses!II$9:II$13)*Leases!$F19,MAX((Expenses!II$9-Leases!$AB19/12)*Leases!$AA19*Leases!$F19,0)+MAX((Expenses!II$10-Leases!$AB20/12)*Leases!$AA20*Leases!$F19,0)+MAX((Expenses!II$11-Leases!$AB21/12)*Leases!$AA21*Leases!$F19,0)+MAX((Expenses!II$12-Leases!$AB22/12)*Leases!$AA22*Leases!$F19,0)+MAX((Expenses!II$13-Leases!$AB23/12)*Leases!$AA23*Leases!$F19,0)))))</f>
        <v>0</v>
      </c>
      <c r="IL190" s="94">
        <f>IF(OR(IL$165&lt;=EOMONTH($E19,$R19*(1-$O19)),IL$165&gt;EOMONTH($E19,$P19*12*(1-$O19)+$Q19*12*$O19+$R19*(1-$O19))),0,IF($X19="NNN",Expenses!IJ$14*Leases!$F19,IF(Leases!$X19="FSG",0,IF(Leases!$X19="MG",SUMPRODUCT(Leases!$Z19:$Z23,Expenses!IJ$9:IJ$13)*Leases!$F19,MAX((Expenses!IJ$9-Leases!$AB19/12)*Leases!$AA19*Leases!$F19,0)+MAX((Expenses!IJ$10-Leases!$AB20/12)*Leases!$AA20*Leases!$F19,0)+MAX((Expenses!IJ$11-Leases!$AB21/12)*Leases!$AA21*Leases!$F19,0)+MAX((Expenses!IJ$12-Leases!$AB22/12)*Leases!$AA22*Leases!$F19,0)+MAX((Expenses!IJ$13-Leases!$AB23/12)*Leases!$AA23*Leases!$F19,0)))))</f>
        <v>0</v>
      </c>
      <c r="IM190" s="94">
        <f>IF(OR(IM$165&lt;=EOMONTH($E19,$R19*(1-$O19)),IM$165&gt;EOMONTH($E19,$P19*12*(1-$O19)+$Q19*12*$O19+$R19*(1-$O19))),0,IF($X19="NNN",Expenses!IK$14*Leases!$F19,IF(Leases!$X19="FSG",0,IF(Leases!$X19="MG",SUMPRODUCT(Leases!$Z19:$Z23,Expenses!IK$9:IK$13)*Leases!$F19,MAX((Expenses!IK$9-Leases!$AB19/12)*Leases!$AA19*Leases!$F19,0)+MAX((Expenses!IK$10-Leases!$AB20/12)*Leases!$AA20*Leases!$F19,0)+MAX((Expenses!IK$11-Leases!$AB21/12)*Leases!$AA21*Leases!$F19,0)+MAX((Expenses!IK$12-Leases!$AB22/12)*Leases!$AA22*Leases!$F19,0)+MAX((Expenses!IK$13-Leases!$AB23/12)*Leases!$AA23*Leases!$F19,0)))))</f>
        <v>0</v>
      </c>
      <c r="IN190" s="94">
        <f>IF(OR(IN$165&lt;=EOMONTH($E19,$R19*(1-$O19)),IN$165&gt;EOMONTH($E19,$P19*12*(1-$O19)+$Q19*12*$O19+$R19*(1-$O19))),0,IF($X19="NNN",Expenses!IL$14*Leases!$F19,IF(Leases!$X19="FSG",0,IF(Leases!$X19="MG",SUMPRODUCT(Leases!$Z19:$Z23,Expenses!IL$9:IL$13)*Leases!$F19,MAX((Expenses!IL$9-Leases!$AB19/12)*Leases!$AA19*Leases!$F19,0)+MAX((Expenses!IL$10-Leases!$AB20/12)*Leases!$AA20*Leases!$F19,0)+MAX((Expenses!IL$11-Leases!$AB21/12)*Leases!$AA21*Leases!$F19,0)+MAX((Expenses!IL$12-Leases!$AB22/12)*Leases!$AA22*Leases!$F19,0)+MAX((Expenses!IL$13-Leases!$AB23/12)*Leases!$AA23*Leases!$F19,0)))))</f>
        <v>0</v>
      </c>
      <c r="IO190" s="94">
        <f>IF(OR(IO$165&lt;=EOMONTH($E19,$R19*(1-$O19)),IO$165&gt;EOMONTH($E19,$P19*12*(1-$O19)+$Q19*12*$O19+$R19*(1-$O19))),0,IF($X19="NNN",Expenses!IM$14*Leases!$F19,IF(Leases!$X19="FSG",0,IF(Leases!$X19="MG",SUMPRODUCT(Leases!$Z19:$Z23,Expenses!IM$9:IM$13)*Leases!$F19,MAX((Expenses!IM$9-Leases!$AB19/12)*Leases!$AA19*Leases!$F19,0)+MAX((Expenses!IM$10-Leases!$AB20/12)*Leases!$AA20*Leases!$F19,0)+MAX((Expenses!IM$11-Leases!$AB21/12)*Leases!$AA21*Leases!$F19,0)+MAX((Expenses!IM$12-Leases!$AB22/12)*Leases!$AA22*Leases!$F19,0)+MAX((Expenses!IM$13-Leases!$AB23/12)*Leases!$AA23*Leases!$F19,0)))))</f>
        <v>0</v>
      </c>
      <c r="IP190" s="94">
        <f>IF(OR(IP$165&lt;=EOMONTH($E19,$R19*(1-$O19)),IP$165&gt;EOMONTH($E19,$P19*12*(1-$O19)+$Q19*12*$O19+$R19*(1-$O19))),0,IF($X19="NNN",Expenses!IN$14*Leases!$F19,IF(Leases!$X19="FSG",0,IF(Leases!$X19="MG",SUMPRODUCT(Leases!$Z19:$Z23,Expenses!IN$9:IN$13)*Leases!$F19,MAX((Expenses!IN$9-Leases!$AB19/12)*Leases!$AA19*Leases!$F19,0)+MAX((Expenses!IN$10-Leases!$AB20/12)*Leases!$AA20*Leases!$F19,0)+MAX((Expenses!IN$11-Leases!$AB21/12)*Leases!$AA21*Leases!$F19,0)+MAX((Expenses!IN$12-Leases!$AB22/12)*Leases!$AA22*Leases!$F19,0)+MAX((Expenses!IN$13-Leases!$AB23/12)*Leases!$AA23*Leases!$F19,0)))))</f>
        <v>0</v>
      </c>
      <c r="IQ190" s="94">
        <f>IF(OR(IQ$165&lt;=EOMONTH($E19,$R19*(1-$O19)),IQ$165&gt;EOMONTH($E19,$P19*12*(1-$O19)+$Q19*12*$O19+$R19*(1-$O19))),0,IF($X19="NNN",Expenses!IO$14*Leases!$F19,IF(Leases!$X19="FSG",0,IF(Leases!$X19="MG",SUMPRODUCT(Leases!$Z19:$Z23,Expenses!IO$9:IO$13)*Leases!$F19,MAX((Expenses!IO$9-Leases!$AB19/12)*Leases!$AA19*Leases!$F19,0)+MAX((Expenses!IO$10-Leases!$AB20/12)*Leases!$AA20*Leases!$F19,0)+MAX((Expenses!IO$11-Leases!$AB21/12)*Leases!$AA21*Leases!$F19,0)+MAX((Expenses!IO$12-Leases!$AB22/12)*Leases!$AA22*Leases!$F19,0)+MAX((Expenses!IO$13-Leases!$AB23/12)*Leases!$AA23*Leases!$F19,0)))))</f>
        <v>0</v>
      </c>
      <c r="IR190" s="94">
        <f>IF(OR(IR$165&lt;=EOMONTH($E19,$R19*(1-$O19)),IR$165&gt;EOMONTH($E19,$P19*12*(1-$O19)+$Q19*12*$O19+$R19*(1-$O19))),0,IF($X19="NNN",Expenses!IP$14*Leases!$F19,IF(Leases!$X19="FSG",0,IF(Leases!$X19="MG",SUMPRODUCT(Leases!$Z19:$Z23,Expenses!IP$9:IP$13)*Leases!$F19,MAX((Expenses!IP$9-Leases!$AB19/12)*Leases!$AA19*Leases!$F19,0)+MAX((Expenses!IP$10-Leases!$AB20/12)*Leases!$AA20*Leases!$F19,0)+MAX((Expenses!IP$11-Leases!$AB21/12)*Leases!$AA21*Leases!$F19,0)+MAX((Expenses!IP$12-Leases!$AB22/12)*Leases!$AA22*Leases!$F19,0)+MAX((Expenses!IP$13-Leases!$AB23/12)*Leases!$AA23*Leases!$F19,0)))))</f>
        <v>0</v>
      </c>
      <c r="IS190" s="94">
        <f>IF(OR(IS$165&lt;=EOMONTH($E19,$R19*(1-$O19)),IS$165&gt;EOMONTH($E19,$P19*12*(1-$O19)+$Q19*12*$O19+$R19*(1-$O19))),0,IF($X19="NNN",Expenses!IQ$14*Leases!$F19,IF(Leases!$X19="FSG",0,IF(Leases!$X19="MG",SUMPRODUCT(Leases!$Z19:$Z23,Expenses!IQ$9:IQ$13)*Leases!$F19,MAX((Expenses!IQ$9-Leases!$AB19/12)*Leases!$AA19*Leases!$F19,0)+MAX((Expenses!IQ$10-Leases!$AB20/12)*Leases!$AA20*Leases!$F19,0)+MAX((Expenses!IQ$11-Leases!$AB21/12)*Leases!$AA21*Leases!$F19,0)+MAX((Expenses!IQ$12-Leases!$AB22/12)*Leases!$AA22*Leases!$F19,0)+MAX((Expenses!IQ$13-Leases!$AB23/12)*Leases!$AA23*Leases!$F19,0)))))</f>
        <v>0</v>
      </c>
      <c r="IT190" s="94">
        <f>IF(OR(IT$165&lt;=EOMONTH($E19,$R19*(1-$O19)),IT$165&gt;EOMONTH($E19,$P19*12*(1-$O19)+$Q19*12*$O19+$R19*(1-$O19))),0,IF($X19="NNN",Expenses!IR$14*Leases!$F19,IF(Leases!$X19="FSG",0,IF(Leases!$X19="MG",SUMPRODUCT(Leases!$Z19:$Z23,Expenses!IR$9:IR$13)*Leases!$F19,MAX((Expenses!IR$9-Leases!$AB19/12)*Leases!$AA19*Leases!$F19,0)+MAX((Expenses!IR$10-Leases!$AB20/12)*Leases!$AA20*Leases!$F19,0)+MAX((Expenses!IR$11-Leases!$AB21/12)*Leases!$AA21*Leases!$F19,0)+MAX((Expenses!IR$12-Leases!$AB22/12)*Leases!$AA22*Leases!$F19,0)+MAX((Expenses!IR$13-Leases!$AB23/12)*Leases!$AA23*Leases!$F19,0)))))</f>
        <v>0</v>
      </c>
      <c r="IU190" s="94">
        <f>IF(OR(IU$165&lt;=EOMONTH($E19,$R19*(1-$O19)),IU$165&gt;EOMONTH($E19,$P19*12*(1-$O19)+$Q19*12*$O19+$R19*(1-$O19))),0,IF($X19="NNN",Expenses!IS$14*Leases!$F19,IF(Leases!$X19="FSG",0,IF(Leases!$X19="MG",SUMPRODUCT(Leases!$Z19:$Z23,Expenses!IS$9:IS$13)*Leases!$F19,MAX((Expenses!IS$9-Leases!$AB19/12)*Leases!$AA19*Leases!$F19,0)+MAX((Expenses!IS$10-Leases!$AB20/12)*Leases!$AA20*Leases!$F19,0)+MAX((Expenses!IS$11-Leases!$AB21/12)*Leases!$AA21*Leases!$F19,0)+MAX((Expenses!IS$12-Leases!$AB22/12)*Leases!$AA22*Leases!$F19,0)+MAX((Expenses!IS$13-Leases!$AB23/12)*Leases!$AA23*Leases!$F19,0)))))</f>
        <v>0</v>
      </c>
      <c r="IV190" s="94">
        <f>IF(OR(IV$165&lt;=EOMONTH($E19,$R19*(1-$O19)),IV$165&gt;EOMONTH($E19,$P19*12*(1-$O19)+$Q19*12*$O19+$R19*(1-$O19))),0,IF($X19="NNN",Expenses!IT$14*Leases!$F19,IF(Leases!$X19="FSG",0,IF(Leases!$X19="MG",SUMPRODUCT(Leases!$Z19:$Z23,Expenses!IT$9:IT$13)*Leases!$F19,MAX((Expenses!IT$9-Leases!$AB19/12)*Leases!$AA19*Leases!$F19,0)+MAX((Expenses!IT$10-Leases!$AB20/12)*Leases!$AA20*Leases!$F19,0)+MAX((Expenses!IT$11-Leases!$AB21/12)*Leases!$AA21*Leases!$F19,0)+MAX((Expenses!IT$12-Leases!$AB22/12)*Leases!$AA22*Leases!$F19,0)+MAX((Expenses!IT$13-Leases!$AB23/12)*Leases!$AA23*Leases!$F19,0)))))</f>
        <v>0</v>
      </c>
      <c r="IW190" s="94">
        <f>IF(OR(IW$165&lt;=EOMONTH($E19,$R19*(1-$O19)),IW$165&gt;EOMONTH($E19,$P19*12*(1-$O19)+$Q19*12*$O19+$R19*(1-$O19))),0,IF($X19="NNN",Expenses!IU$14*Leases!$F19,IF(Leases!$X19="FSG",0,IF(Leases!$X19="MG",SUMPRODUCT(Leases!$Z19:$Z23,Expenses!IU$9:IU$13)*Leases!$F19,MAX((Expenses!IU$9-Leases!$AB19/12)*Leases!$AA19*Leases!$F19,0)+MAX((Expenses!IU$10-Leases!$AB20/12)*Leases!$AA20*Leases!$F19,0)+MAX((Expenses!IU$11-Leases!$AB21/12)*Leases!$AA21*Leases!$F19,0)+MAX((Expenses!IU$12-Leases!$AB22/12)*Leases!$AA22*Leases!$F19,0)+MAX((Expenses!IU$13-Leases!$AB23/12)*Leases!$AA23*Leases!$F19,0)))))</f>
        <v>0</v>
      </c>
      <c r="IX190" s="94">
        <f>IF(OR(IX$165&lt;=EOMONTH($E19,$R19*(1-$O19)),IX$165&gt;EOMONTH($E19,$P19*12*(1-$O19)+$Q19*12*$O19+$R19*(1-$O19))),0,IF($X19="NNN",Expenses!IV$14*Leases!$F19,IF(Leases!$X19="FSG",0,IF(Leases!$X19="MG",SUMPRODUCT(Leases!$Z19:$Z23,Expenses!IV$9:IV$13)*Leases!$F19,MAX((Expenses!IV$9-Leases!$AB19/12)*Leases!$AA19*Leases!$F19,0)+MAX((Expenses!IV$10-Leases!$AB20/12)*Leases!$AA20*Leases!$F19,0)+MAX((Expenses!IV$11-Leases!$AB21/12)*Leases!$AA21*Leases!$F19,0)+MAX((Expenses!IV$12-Leases!$AB22/12)*Leases!$AA22*Leases!$F19,0)+MAX((Expenses!IV$13-Leases!$AB23/12)*Leases!$AA23*Leases!$F19,0)))))</f>
        <v>0</v>
      </c>
      <c r="IY190" s="94">
        <f>IF(OR(IY$165&lt;=EOMONTH($E19,$R19*(1-$O19)),IY$165&gt;EOMONTH($E19,$P19*12*(1-$O19)+$Q19*12*$O19+$R19*(1-$O19))),0,IF($X19="NNN",Expenses!IW$14*Leases!$F19,IF(Leases!$X19="FSG",0,IF(Leases!$X19="MG",SUMPRODUCT(Leases!$Z19:$Z23,Expenses!IW$9:IW$13)*Leases!$F19,MAX((Expenses!IW$9-Leases!$AB19/12)*Leases!$AA19*Leases!$F19,0)+MAX((Expenses!IW$10-Leases!$AB20/12)*Leases!$AA20*Leases!$F19,0)+MAX((Expenses!IW$11-Leases!$AB21/12)*Leases!$AA21*Leases!$F19,0)+MAX((Expenses!IW$12-Leases!$AB22/12)*Leases!$AA22*Leases!$F19,0)+MAX((Expenses!IW$13-Leases!$AB23/12)*Leases!$AA23*Leases!$F19,0)))))</f>
        <v>0</v>
      </c>
      <c r="IZ190" s="94">
        <f>IF(OR(IZ$165&lt;=EOMONTH($E19,$R19*(1-$O19)),IZ$165&gt;EOMONTH($E19,$P19*12*(1-$O19)+$Q19*12*$O19+$R19*(1-$O19))),0,IF($X19="NNN",Expenses!IX$14*Leases!$F19,IF(Leases!$X19="FSG",0,IF(Leases!$X19="MG",SUMPRODUCT(Leases!$Z19:$Z23,Expenses!IX$9:IX$13)*Leases!$F19,MAX((Expenses!IX$9-Leases!$AB19/12)*Leases!$AA19*Leases!$F19,0)+MAX((Expenses!IX$10-Leases!$AB20/12)*Leases!$AA20*Leases!$F19,0)+MAX((Expenses!IX$11-Leases!$AB21/12)*Leases!$AA21*Leases!$F19,0)+MAX((Expenses!IX$12-Leases!$AB22/12)*Leases!$AA22*Leases!$F19,0)+MAX((Expenses!IX$13-Leases!$AB23/12)*Leases!$AA23*Leases!$F19,0)))))</f>
        <v>0</v>
      </c>
      <c r="JA190" s="94">
        <f>IF(OR(JA$165&lt;=EOMONTH($E19,$R19*(1-$O19)),JA$165&gt;EOMONTH($E19,$P19*12*(1-$O19)+$Q19*12*$O19+$R19*(1-$O19))),0,IF($X19="NNN",Expenses!IY$14*Leases!$F19,IF(Leases!$X19="FSG",0,IF(Leases!$X19="MG",SUMPRODUCT(Leases!$Z19:$Z23,Expenses!IY$9:IY$13)*Leases!$F19,MAX((Expenses!IY$9-Leases!$AB19/12)*Leases!$AA19*Leases!$F19,0)+MAX((Expenses!IY$10-Leases!$AB20/12)*Leases!$AA20*Leases!$F19,0)+MAX((Expenses!IY$11-Leases!$AB21/12)*Leases!$AA21*Leases!$F19,0)+MAX((Expenses!IY$12-Leases!$AB22/12)*Leases!$AA22*Leases!$F19,0)+MAX((Expenses!IY$13-Leases!$AB23/12)*Leases!$AA23*Leases!$F19,0)))))</f>
        <v>0</v>
      </c>
      <c r="JB190" s="94">
        <f>IF(OR(JB$165&lt;=EOMONTH($E19,$R19*(1-$O19)),JB$165&gt;EOMONTH($E19,$P19*12*(1-$O19)+$Q19*12*$O19+$R19*(1-$O19))),0,IF($X19="NNN",Expenses!IZ$14*Leases!$F19,IF(Leases!$X19="FSG",0,IF(Leases!$X19="MG",SUMPRODUCT(Leases!$Z19:$Z23,Expenses!IZ$9:IZ$13)*Leases!$F19,MAX((Expenses!IZ$9-Leases!$AB19/12)*Leases!$AA19*Leases!$F19,0)+MAX((Expenses!IZ$10-Leases!$AB20/12)*Leases!$AA20*Leases!$F19,0)+MAX((Expenses!IZ$11-Leases!$AB21/12)*Leases!$AA21*Leases!$F19,0)+MAX((Expenses!IZ$12-Leases!$AB22/12)*Leases!$AA22*Leases!$F19,0)+MAX((Expenses!IZ$13-Leases!$AB23/12)*Leases!$AA23*Leases!$F19,0)))))</f>
        <v>0</v>
      </c>
      <c r="JC190" s="94">
        <f>IF(OR(JC$165&lt;=EOMONTH($E19,$R19*(1-$O19)),JC$165&gt;EOMONTH($E19,$P19*12*(1-$O19)+$Q19*12*$O19+$R19*(1-$O19))),0,IF($X19="NNN",Expenses!JA$14*Leases!$F19,IF(Leases!$X19="FSG",0,IF(Leases!$X19="MG",SUMPRODUCT(Leases!$Z19:$Z23,Expenses!JA$9:JA$13)*Leases!$F19,MAX((Expenses!JA$9-Leases!$AB19/12)*Leases!$AA19*Leases!$F19,0)+MAX((Expenses!JA$10-Leases!$AB20/12)*Leases!$AA20*Leases!$F19,0)+MAX((Expenses!JA$11-Leases!$AB21/12)*Leases!$AA21*Leases!$F19,0)+MAX((Expenses!JA$12-Leases!$AB22/12)*Leases!$AA22*Leases!$F19,0)+MAX((Expenses!JA$13-Leases!$AB23/12)*Leases!$AA23*Leases!$F19,0)))))</f>
        <v>0</v>
      </c>
      <c r="JD190" s="94">
        <f>IF(OR(JD$165&lt;=EOMONTH($E19,$R19*(1-$O19)),JD$165&gt;EOMONTH($E19,$P19*12*(1-$O19)+$Q19*12*$O19+$R19*(1-$O19))),0,IF($X19="NNN",Expenses!JB$14*Leases!$F19,IF(Leases!$X19="FSG",0,IF(Leases!$X19="MG",SUMPRODUCT(Leases!$Z19:$Z23,Expenses!JB$9:JB$13)*Leases!$F19,MAX((Expenses!JB$9-Leases!$AB19/12)*Leases!$AA19*Leases!$F19,0)+MAX((Expenses!JB$10-Leases!$AB20/12)*Leases!$AA20*Leases!$F19,0)+MAX((Expenses!JB$11-Leases!$AB21/12)*Leases!$AA21*Leases!$F19,0)+MAX((Expenses!JB$12-Leases!$AB22/12)*Leases!$AA22*Leases!$F19,0)+MAX((Expenses!JB$13-Leases!$AB23/12)*Leases!$AA23*Leases!$F19,0)))))</f>
        <v>0</v>
      </c>
      <c r="JE190" s="94">
        <f>IF(OR(JE$165&lt;=EOMONTH($E19,$R19*(1-$O19)),JE$165&gt;EOMONTH($E19,$P19*12*(1-$O19)+$Q19*12*$O19+$R19*(1-$O19))),0,IF($X19="NNN",Expenses!JC$14*Leases!$F19,IF(Leases!$X19="FSG",0,IF(Leases!$X19="MG",SUMPRODUCT(Leases!$Z19:$Z23,Expenses!JC$9:JC$13)*Leases!$F19,MAX((Expenses!JC$9-Leases!$AB19/12)*Leases!$AA19*Leases!$F19,0)+MAX((Expenses!JC$10-Leases!$AB20/12)*Leases!$AA20*Leases!$F19,0)+MAX((Expenses!JC$11-Leases!$AB21/12)*Leases!$AA21*Leases!$F19,0)+MAX((Expenses!JC$12-Leases!$AB22/12)*Leases!$AA22*Leases!$F19,0)+MAX((Expenses!JC$13-Leases!$AB23/12)*Leases!$AA23*Leases!$F19,0)))))</f>
        <v>0</v>
      </c>
      <c r="JF190" s="94">
        <f>IF(OR(JF$165&lt;=EOMONTH($E19,$R19*(1-$O19)),JF$165&gt;EOMONTH($E19,$P19*12*(1-$O19)+$Q19*12*$O19+$R19*(1-$O19))),0,IF($X19="NNN",Expenses!JD$14*Leases!$F19,IF(Leases!$X19="FSG",0,IF(Leases!$X19="MG",SUMPRODUCT(Leases!$Z19:$Z23,Expenses!JD$9:JD$13)*Leases!$F19,MAX((Expenses!JD$9-Leases!$AB19/12)*Leases!$AA19*Leases!$F19,0)+MAX((Expenses!JD$10-Leases!$AB20/12)*Leases!$AA20*Leases!$F19,0)+MAX((Expenses!JD$11-Leases!$AB21/12)*Leases!$AA21*Leases!$F19,0)+MAX((Expenses!JD$12-Leases!$AB22/12)*Leases!$AA22*Leases!$F19,0)+MAX((Expenses!JD$13-Leases!$AB23/12)*Leases!$AA23*Leases!$F19,0)))))</f>
        <v>0</v>
      </c>
      <c r="JG190" s="94">
        <f>IF(OR(JG$165&lt;=EOMONTH($E19,$R19*(1-$O19)),JG$165&gt;EOMONTH($E19,$P19*12*(1-$O19)+$Q19*12*$O19+$R19*(1-$O19))),0,IF($X19="NNN",Expenses!JE$14*Leases!$F19,IF(Leases!$X19="FSG",0,IF(Leases!$X19="MG",SUMPRODUCT(Leases!$Z19:$Z23,Expenses!JE$9:JE$13)*Leases!$F19,MAX((Expenses!JE$9-Leases!$AB19/12)*Leases!$AA19*Leases!$F19,0)+MAX((Expenses!JE$10-Leases!$AB20/12)*Leases!$AA20*Leases!$F19,0)+MAX((Expenses!JE$11-Leases!$AB21/12)*Leases!$AA21*Leases!$F19,0)+MAX((Expenses!JE$12-Leases!$AB22/12)*Leases!$AA22*Leases!$F19,0)+MAX((Expenses!JE$13-Leases!$AB23/12)*Leases!$AA23*Leases!$F19,0)))))</f>
        <v>0</v>
      </c>
      <c r="JH190" s="94">
        <f>IF(OR(JH$165&lt;=EOMONTH($E19,$R19*(1-$O19)),JH$165&gt;EOMONTH($E19,$P19*12*(1-$O19)+$Q19*12*$O19+$R19*(1-$O19))),0,IF($X19="NNN",Expenses!JF$14*Leases!$F19,IF(Leases!$X19="FSG",0,IF(Leases!$X19="MG",SUMPRODUCT(Leases!$Z19:$Z23,Expenses!JF$9:JF$13)*Leases!$F19,MAX((Expenses!JF$9-Leases!$AB19/12)*Leases!$AA19*Leases!$F19,0)+MAX((Expenses!JF$10-Leases!$AB20/12)*Leases!$AA20*Leases!$F19,0)+MAX((Expenses!JF$11-Leases!$AB21/12)*Leases!$AA21*Leases!$F19,0)+MAX((Expenses!JF$12-Leases!$AB22/12)*Leases!$AA22*Leases!$F19,0)+MAX((Expenses!JF$13-Leases!$AB23/12)*Leases!$AA23*Leases!$F19,0)))))</f>
        <v>0</v>
      </c>
      <c r="JI190" s="94">
        <f>IF(OR(JI$165&lt;=EOMONTH($E19,$R19*(1-$O19)),JI$165&gt;EOMONTH($E19,$P19*12*(1-$O19)+$Q19*12*$O19+$R19*(1-$O19))),0,IF($X19="NNN",Expenses!JG$14*Leases!$F19,IF(Leases!$X19="FSG",0,IF(Leases!$X19="MG",SUMPRODUCT(Leases!$Z19:$Z23,Expenses!JG$9:JG$13)*Leases!$F19,MAX((Expenses!JG$9-Leases!$AB19/12)*Leases!$AA19*Leases!$F19,0)+MAX((Expenses!JG$10-Leases!$AB20/12)*Leases!$AA20*Leases!$F19,0)+MAX((Expenses!JG$11-Leases!$AB21/12)*Leases!$AA21*Leases!$F19,0)+MAX((Expenses!JG$12-Leases!$AB22/12)*Leases!$AA22*Leases!$F19,0)+MAX((Expenses!JG$13-Leases!$AB23/12)*Leases!$AA23*Leases!$F19,0)))))</f>
        <v>0</v>
      </c>
      <c r="JJ190" s="94">
        <f>IF(OR(JJ$165&lt;=EOMONTH($E19,$R19*(1-$O19)),JJ$165&gt;EOMONTH($E19,$P19*12*(1-$O19)+$Q19*12*$O19+$R19*(1-$O19))),0,IF($X19="NNN",Expenses!JH$14*Leases!$F19,IF(Leases!$X19="FSG",0,IF(Leases!$X19="MG",SUMPRODUCT(Leases!$Z19:$Z23,Expenses!JH$9:JH$13)*Leases!$F19,MAX((Expenses!JH$9-Leases!$AB19/12)*Leases!$AA19*Leases!$F19,0)+MAX((Expenses!JH$10-Leases!$AB20/12)*Leases!$AA20*Leases!$F19,0)+MAX((Expenses!JH$11-Leases!$AB21/12)*Leases!$AA21*Leases!$F19,0)+MAX((Expenses!JH$12-Leases!$AB22/12)*Leases!$AA22*Leases!$F19,0)+MAX((Expenses!JH$13-Leases!$AB23/12)*Leases!$AA23*Leases!$F19,0)))))</f>
        <v>0</v>
      </c>
      <c r="JK190" s="94">
        <f>IF(OR(JK$165&lt;=EOMONTH($E19,$R19*(1-$O19)),JK$165&gt;EOMONTH($E19,$P19*12*(1-$O19)+$Q19*12*$O19+$R19*(1-$O19))),0,IF($X19="NNN",Expenses!JI$14*Leases!$F19,IF(Leases!$X19="FSG",0,IF(Leases!$X19="MG",SUMPRODUCT(Leases!$Z19:$Z23,Expenses!JI$9:JI$13)*Leases!$F19,MAX((Expenses!JI$9-Leases!$AB19/12)*Leases!$AA19*Leases!$F19,0)+MAX((Expenses!JI$10-Leases!$AB20/12)*Leases!$AA20*Leases!$F19,0)+MAX((Expenses!JI$11-Leases!$AB21/12)*Leases!$AA21*Leases!$F19,0)+MAX((Expenses!JI$12-Leases!$AB22/12)*Leases!$AA22*Leases!$F19,0)+MAX((Expenses!JI$13-Leases!$AB23/12)*Leases!$AA23*Leases!$F19,0)))))</f>
        <v>0</v>
      </c>
      <c r="JL190" s="94">
        <f>IF(OR(JL$165&lt;=EOMONTH($E19,$R19*(1-$O19)),JL$165&gt;EOMONTH($E19,$P19*12*(1-$O19)+$Q19*12*$O19+$R19*(1-$O19))),0,IF($X19="NNN",Expenses!JJ$14*Leases!$F19,IF(Leases!$X19="FSG",0,IF(Leases!$X19="MG",SUMPRODUCT(Leases!$Z19:$Z23,Expenses!JJ$9:JJ$13)*Leases!$F19,MAX((Expenses!JJ$9-Leases!$AB19/12)*Leases!$AA19*Leases!$F19,0)+MAX((Expenses!JJ$10-Leases!$AB20/12)*Leases!$AA20*Leases!$F19,0)+MAX((Expenses!JJ$11-Leases!$AB21/12)*Leases!$AA21*Leases!$F19,0)+MAX((Expenses!JJ$12-Leases!$AB22/12)*Leases!$AA22*Leases!$F19,0)+MAX((Expenses!JJ$13-Leases!$AB23/12)*Leases!$AA23*Leases!$F19,0)))))</f>
        <v>0</v>
      </c>
      <c r="JM190" s="94">
        <f>IF(OR(JM$165&lt;=EOMONTH($E19,$R19*(1-$O19)),JM$165&gt;EOMONTH($E19,$P19*12*(1-$O19)+$Q19*12*$O19+$R19*(1-$O19))),0,IF($X19="NNN",Expenses!JK$14*Leases!$F19,IF(Leases!$X19="FSG",0,IF(Leases!$X19="MG",SUMPRODUCT(Leases!$Z19:$Z23,Expenses!JK$9:JK$13)*Leases!$F19,MAX((Expenses!JK$9-Leases!$AB19/12)*Leases!$AA19*Leases!$F19,0)+MAX((Expenses!JK$10-Leases!$AB20/12)*Leases!$AA20*Leases!$F19,0)+MAX((Expenses!JK$11-Leases!$AB21/12)*Leases!$AA21*Leases!$F19,0)+MAX((Expenses!JK$12-Leases!$AB22/12)*Leases!$AA22*Leases!$F19,0)+MAX((Expenses!JK$13-Leases!$AB23/12)*Leases!$AA23*Leases!$F19,0)))))</f>
        <v>0</v>
      </c>
      <c r="JN190" s="94">
        <f>IF(OR(JN$165&lt;=EOMONTH($E19,$R19*(1-$O19)),JN$165&gt;EOMONTH($E19,$P19*12*(1-$O19)+$Q19*12*$O19+$R19*(1-$O19))),0,IF($X19="NNN",Expenses!JL$14*Leases!$F19,IF(Leases!$X19="FSG",0,IF(Leases!$X19="MG",SUMPRODUCT(Leases!$Z19:$Z23,Expenses!JL$9:JL$13)*Leases!$F19,MAX((Expenses!JL$9-Leases!$AB19/12)*Leases!$AA19*Leases!$F19,0)+MAX((Expenses!JL$10-Leases!$AB20/12)*Leases!$AA20*Leases!$F19,0)+MAX((Expenses!JL$11-Leases!$AB21/12)*Leases!$AA21*Leases!$F19,0)+MAX((Expenses!JL$12-Leases!$AB22/12)*Leases!$AA22*Leases!$F19,0)+MAX((Expenses!JL$13-Leases!$AB23/12)*Leases!$AA23*Leases!$F19,0)))))</f>
        <v>0</v>
      </c>
      <c r="JO190" s="94">
        <f>IF(OR(JO$165&lt;=EOMONTH($E19,$R19*(1-$O19)),JO$165&gt;EOMONTH($E19,$P19*12*(1-$O19)+$Q19*12*$O19+$R19*(1-$O19))),0,IF($X19="NNN",Expenses!JM$14*Leases!$F19,IF(Leases!$X19="FSG",0,IF(Leases!$X19="MG",SUMPRODUCT(Leases!$Z19:$Z23,Expenses!JM$9:JM$13)*Leases!$F19,MAX((Expenses!JM$9-Leases!$AB19/12)*Leases!$AA19*Leases!$F19,0)+MAX((Expenses!JM$10-Leases!$AB20/12)*Leases!$AA20*Leases!$F19,0)+MAX((Expenses!JM$11-Leases!$AB21/12)*Leases!$AA21*Leases!$F19,0)+MAX((Expenses!JM$12-Leases!$AB22/12)*Leases!$AA22*Leases!$F19,0)+MAX((Expenses!JM$13-Leases!$AB23/12)*Leases!$AA23*Leases!$F19,0)))))</f>
        <v>0</v>
      </c>
      <c r="JP190" s="94">
        <f>IF(OR(JP$165&lt;=EOMONTH($E19,$R19*(1-$O19)),JP$165&gt;EOMONTH($E19,$P19*12*(1-$O19)+$Q19*12*$O19+$R19*(1-$O19))),0,IF($X19="NNN",Expenses!JN$14*Leases!$F19,IF(Leases!$X19="FSG",0,IF(Leases!$X19="MG",SUMPRODUCT(Leases!$Z19:$Z23,Expenses!JN$9:JN$13)*Leases!$F19,MAX((Expenses!JN$9-Leases!$AB19/12)*Leases!$AA19*Leases!$F19,0)+MAX((Expenses!JN$10-Leases!$AB20/12)*Leases!$AA20*Leases!$F19,0)+MAX((Expenses!JN$11-Leases!$AB21/12)*Leases!$AA21*Leases!$F19,0)+MAX((Expenses!JN$12-Leases!$AB22/12)*Leases!$AA22*Leases!$F19,0)+MAX((Expenses!JN$13-Leases!$AB23/12)*Leases!$AA23*Leases!$F19,0)))))</f>
        <v>0</v>
      </c>
      <c r="JQ190" s="94">
        <f>IF(OR(JQ$165&lt;=EOMONTH($E19,$R19*(1-$O19)),JQ$165&gt;EOMONTH($E19,$P19*12*(1-$O19)+$Q19*12*$O19+$R19*(1-$O19))),0,IF($X19="NNN",Expenses!JO$14*Leases!$F19,IF(Leases!$X19="FSG",0,IF(Leases!$X19="MG",SUMPRODUCT(Leases!$Z19:$Z23,Expenses!JO$9:JO$13)*Leases!$F19,MAX((Expenses!JO$9-Leases!$AB19/12)*Leases!$AA19*Leases!$F19,0)+MAX((Expenses!JO$10-Leases!$AB20/12)*Leases!$AA20*Leases!$F19,0)+MAX((Expenses!JO$11-Leases!$AB21/12)*Leases!$AA21*Leases!$F19,0)+MAX((Expenses!JO$12-Leases!$AB22/12)*Leases!$AA22*Leases!$F19,0)+MAX((Expenses!JO$13-Leases!$AB23/12)*Leases!$AA23*Leases!$F19,0)))))</f>
        <v>0</v>
      </c>
      <c r="JR190" s="94">
        <f>IF(OR(JR$165&lt;=EOMONTH($E19,$R19*(1-$O19)),JR$165&gt;EOMONTH($E19,$P19*12*(1-$O19)+$Q19*12*$O19+$R19*(1-$O19))),0,IF($X19="NNN",Expenses!JP$14*Leases!$F19,IF(Leases!$X19="FSG",0,IF(Leases!$X19="MG",SUMPRODUCT(Leases!$Z19:$Z23,Expenses!JP$9:JP$13)*Leases!$F19,MAX((Expenses!JP$9-Leases!$AB19/12)*Leases!$AA19*Leases!$F19,0)+MAX((Expenses!JP$10-Leases!$AB20/12)*Leases!$AA20*Leases!$F19,0)+MAX((Expenses!JP$11-Leases!$AB21/12)*Leases!$AA21*Leases!$F19,0)+MAX((Expenses!JP$12-Leases!$AB22/12)*Leases!$AA22*Leases!$F19,0)+MAX((Expenses!JP$13-Leases!$AB23/12)*Leases!$AA23*Leases!$F19,0)))))</f>
        <v>0</v>
      </c>
      <c r="JS190" s="94">
        <f>IF(OR(JS$165&lt;=EOMONTH($E19,$R19*(1-$O19)),JS$165&gt;EOMONTH($E19,$P19*12*(1-$O19)+$Q19*12*$O19+$R19*(1-$O19))),0,IF($X19="NNN",Expenses!JQ$14*Leases!$F19,IF(Leases!$X19="FSG",0,IF(Leases!$X19="MG",SUMPRODUCT(Leases!$Z19:$Z23,Expenses!JQ$9:JQ$13)*Leases!$F19,MAX((Expenses!JQ$9-Leases!$AB19/12)*Leases!$AA19*Leases!$F19,0)+MAX((Expenses!JQ$10-Leases!$AB20/12)*Leases!$AA20*Leases!$F19,0)+MAX((Expenses!JQ$11-Leases!$AB21/12)*Leases!$AA21*Leases!$F19,0)+MAX((Expenses!JQ$12-Leases!$AB22/12)*Leases!$AA22*Leases!$F19,0)+MAX((Expenses!JQ$13-Leases!$AB23/12)*Leases!$AA23*Leases!$F19,0)))))</f>
        <v>0</v>
      </c>
      <c r="JT190" s="94">
        <f>IF(OR(JT$165&lt;=EOMONTH($E19,$R19*(1-$O19)),JT$165&gt;EOMONTH($E19,$P19*12*(1-$O19)+$Q19*12*$O19+$R19*(1-$O19))),0,IF($X19="NNN",Expenses!JR$14*Leases!$F19,IF(Leases!$X19="FSG",0,IF(Leases!$X19="MG",SUMPRODUCT(Leases!$Z19:$Z23,Expenses!JR$9:JR$13)*Leases!$F19,MAX((Expenses!JR$9-Leases!$AB19/12)*Leases!$AA19*Leases!$F19,0)+MAX((Expenses!JR$10-Leases!$AB20/12)*Leases!$AA20*Leases!$F19,0)+MAX((Expenses!JR$11-Leases!$AB21/12)*Leases!$AA21*Leases!$F19,0)+MAX((Expenses!JR$12-Leases!$AB22/12)*Leases!$AA22*Leases!$F19,0)+MAX((Expenses!JR$13-Leases!$AB23/12)*Leases!$AA23*Leases!$F19,0)))))</f>
        <v>0</v>
      </c>
      <c r="JU190" s="94">
        <f>IF(OR(JU$165&lt;=EOMONTH($E19,$R19*(1-$O19)),JU$165&gt;EOMONTH($E19,$P19*12*(1-$O19)+$Q19*12*$O19+$R19*(1-$O19))),0,IF($X19="NNN",Expenses!JS$14*Leases!$F19,IF(Leases!$X19="FSG",0,IF(Leases!$X19="MG",SUMPRODUCT(Leases!$Z19:$Z23,Expenses!JS$9:JS$13)*Leases!$F19,MAX((Expenses!JS$9-Leases!$AB19/12)*Leases!$AA19*Leases!$F19,0)+MAX((Expenses!JS$10-Leases!$AB20/12)*Leases!$AA20*Leases!$F19,0)+MAX((Expenses!JS$11-Leases!$AB21/12)*Leases!$AA21*Leases!$F19,0)+MAX((Expenses!JS$12-Leases!$AB22/12)*Leases!$AA22*Leases!$F19,0)+MAX((Expenses!JS$13-Leases!$AB23/12)*Leases!$AA23*Leases!$F19,0)))))</f>
        <v>0</v>
      </c>
      <c r="JV190" s="94">
        <f>IF(OR(JV$165&lt;=EOMONTH($E19,$R19*(1-$O19)),JV$165&gt;EOMONTH($E19,$P19*12*(1-$O19)+$Q19*12*$O19+$R19*(1-$O19))),0,IF($X19="NNN",Expenses!JT$14*Leases!$F19,IF(Leases!$X19="FSG",0,IF(Leases!$X19="MG",SUMPRODUCT(Leases!$Z19:$Z23,Expenses!JT$9:JT$13)*Leases!$F19,MAX((Expenses!JT$9-Leases!$AB19/12)*Leases!$AA19*Leases!$F19,0)+MAX((Expenses!JT$10-Leases!$AB20/12)*Leases!$AA20*Leases!$F19,0)+MAX((Expenses!JT$11-Leases!$AB21/12)*Leases!$AA21*Leases!$F19,0)+MAX((Expenses!JT$12-Leases!$AB22/12)*Leases!$AA22*Leases!$F19,0)+MAX((Expenses!JT$13-Leases!$AB23/12)*Leases!$AA23*Leases!$F19,0)))))</f>
        <v>0</v>
      </c>
      <c r="JW190" s="94">
        <f>IF(OR(JW$165&lt;=EOMONTH($E19,$R19*(1-$O19)),JW$165&gt;EOMONTH($E19,$P19*12*(1-$O19)+$Q19*12*$O19+$R19*(1-$O19))),0,IF($X19="NNN",Expenses!JU$14*Leases!$F19,IF(Leases!$X19="FSG",0,IF(Leases!$X19="MG",SUMPRODUCT(Leases!$Z19:$Z23,Expenses!JU$9:JU$13)*Leases!$F19,MAX((Expenses!JU$9-Leases!$AB19/12)*Leases!$AA19*Leases!$F19,0)+MAX((Expenses!JU$10-Leases!$AB20/12)*Leases!$AA20*Leases!$F19,0)+MAX((Expenses!JU$11-Leases!$AB21/12)*Leases!$AA21*Leases!$F19,0)+MAX((Expenses!JU$12-Leases!$AB22/12)*Leases!$AA22*Leases!$F19,0)+MAX((Expenses!JU$13-Leases!$AB23/12)*Leases!$AA23*Leases!$F19,0)))))</f>
        <v>0</v>
      </c>
      <c r="JX190" s="94">
        <f>IF(OR(JX$165&lt;=EOMONTH($E19,$R19*(1-$O19)),JX$165&gt;EOMONTH($E19,$P19*12*(1-$O19)+$Q19*12*$O19+$R19*(1-$O19))),0,IF($X19="NNN",Expenses!JV$14*Leases!$F19,IF(Leases!$X19="FSG",0,IF(Leases!$X19="MG",SUMPRODUCT(Leases!$Z19:$Z23,Expenses!JV$9:JV$13)*Leases!$F19,MAX((Expenses!JV$9-Leases!$AB19/12)*Leases!$AA19*Leases!$F19,0)+MAX((Expenses!JV$10-Leases!$AB20/12)*Leases!$AA20*Leases!$F19,0)+MAX((Expenses!JV$11-Leases!$AB21/12)*Leases!$AA21*Leases!$F19,0)+MAX((Expenses!JV$12-Leases!$AB22/12)*Leases!$AA22*Leases!$F19,0)+MAX((Expenses!JV$13-Leases!$AB23/12)*Leases!$AA23*Leases!$F19,0)))))</f>
        <v>0</v>
      </c>
      <c r="JY190" s="94">
        <f>IF(OR(JY$165&lt;=EOMONTH($E19,$R19*(1-$O19)),JY$165&gt;EOMONTH($E19,$P19*12*(1-$O19)+$Q19*12*$O19+$R19*(1-$O19))),0,IF($X19="NNN",Expenses!JW$14*Leases!$F19,IF(Leases!$X19="FSG",0,IF(Leases!$X19="MG",SUMPRODUCT(Leases!$Z19:$Z23,Expenses!JW$9:JW$13)*Leases!$F19,MAX((Expenses!JW$9-Leases!$AB19/12)*Leases!$AA19*Leases!$F19,0)+MAX((Expenses!JW$10-Leases!$AB20/12)*Leases!$AA20*Leases!$F19,0)+MAX((Expenses!JW$11-Leases!$AB21/12)*Leases!$AA21*Leases!$F19,0)+MAX((Expenses!JW$12-Leases!$AB22/12)*Leases!$AA22*Leases!$F19,0)+MAX((Expenses!JW$13-Leases!$AB23/12)*Leases!$AA23*Leases!$F19,0)))))</f>
        <v>0</v>
      </c>
      <c r="JZ190" s="94">
        <f>IF(OR(JZ$165&lt;=EOMONTH($E19,$R19*(1-$O19)),JZ$165&gt;EOMONTH($E19,$P19*12*(1-$O19)+$Q19*12*$O19+$R19*(1-$O19))),0,IF($X19="NNN",Expenses!JX$14*Leases!$F19,IF(Leases!$X19="FSG",0,IF(Leases!$X19="MG",SUMPRODUCT(Leases!$Z19:$Z23,Expenses!JX$9:JX$13)*Leases!$F19,MAX((Expenses!JX$9-Leases!$AB19/12)*Leases!$AA19*Leases!$F19,0)+MAX((Expenses!JX$10-Leases!$AB20/12)*Leases!$AA20*Leases!$F19,0)+MAX((Expenses!JX$11-Leases!$AB21/12)*Leases!$AA21*Leases!$F19,0)+MAX((Expenses!JX$12-Leases!$AB22/12)*Leases!$AA22*Leases!$F19,0)+MAX((Expenses!JX$13-Leases!$AB23/12)*Leases!$AA23*Leases!$F19,0)))))</f>
        <v>0</v>
      </c>
      <c r="KA190" s="94">
        <f>IF(OR(KA$165&lt;=EOMONTH($E19,$R19*(1-$O19)),KA$165&gt;EOMONTH($E19,$P19*12*(1-$O19)+$Q19*12*$O19+$R19*(1-$O19))),0,IF($X19="NNN",Expenses!JY$14*Leases!$F19,IF(Leases!$X19="FSG",0,IF(Leases!$X19="MG",SUMPRODUCT(Leases!$Z19:$Z23,Expenses!JY$9:JY$13)*Leases!$F19,MAX((Expenses!JY$9-Leases!$AB19/12)*Leases!$AA19*Leases!$F19,0)+MAX((Expenses!JY$10-Leases!$AB20/12)*Leases!$AA20*Leases!$F19,0)+MAX((Expenses!JY$11-Leases!$AB21/12)*Leases!$AA21*Leases!$F19,0)+MAX((Expenses!JY$12-Leases!$AB22/12)*Leases!$AA22*Leases!$F19,0)+MAX((Expenses!JY$13-Leases!$AB23/12)*Leases!$AA23*Leases!$F19,0)))))</f>
        <v>0</v>
      </c>
      <c r="KB190" s="94">
        <f>IF(OR(KB$165&lt;=EOMONTH($E19,$R19*(1-$O19)),KB$165&gt;EOMONTH($E19,$P19*12*(1-$O19)+$Q19*12*$O19+$R19*(1-$O19))),0,IF($X19="NNN",Expenses!JZ$14*Leases!$F19,IF(Leases!$X19="FSG",0,IF(Leases!$X19="MG",SUMPRODUCT(Leases!$Z19:$Z23,Expenses!JZ$9:JZ$13)*Leases!$F19,MAX((Expenses!JZ$9-Leases!$AB19/12)*Leases!$AA19*Leases!$F19,0)+MAX((Expenses!JZ$10-Leases!$AB20/12)*Leases!$AA20*Leases!$F19,0)+MAX((Expenses!JZ$11-Leases!$AB21/12)*Leases!$AA21*Leases!$F19,0)+MAX((Expenses!JZ$12-Leases!$AB22/12)*Leases!$AA22*Leases!$F19,0)+MAX((Expenses!JZ$13-Leases!$AB23/12)*Leases!$AA23*Leases!$F19,0)))))</f>
        <v>0</v>
      </c>
      <c r="KC190" s="94">
        <f>IF(OR(KC$165&lt;=EOMONTH($E19,$R19*(1-$O19)),KC$165&gt;EOMONTH($E19,$P19*12*(1-$O19)+$Q19*12*$O19+$R19*(1-$O19))),0,IF($X19="NNN",Expenses!KA$14*Leases!$F19,IF(Leases!$X19="FSG",0,IF(Leases!$X19="MG",SUMPRODUCT(Leases!$Z19:$Z23,Expenses!KA$9:KA$13)*Leases!$F19,MAX((Expenses!KA$9-Leases!$AB19/12)*Leases!$AA19*Leases!$F19,0)+MAX((Expenses!KA$10-Leases!$AB20/12)*Leases!$AA20*Leases!$F19,0)+MAX((Expenses!KA$11-Leases!$AB21/12)*Leases!$AA21*Leases!$F19,0)+MAX((Expenses!KA$12-Leases!$AB22/12)*Leases!$AA22*Leases!$F19,0)+MAX((Expenses!KA$13-Leases!$AB23/12)*Leases!$AA23*Leases!$F19,0)))))</f>
        <v>0</v>
      </c>
      <c r="KD190" s="94">
        <f>IF(OR(KD$165&lt;=EOMONTH($E19,$R19*(1-$O19)),KD$165&gt;EOMONTH($E19,$P19*12*(1-$O19)+$Q19*12*$O19+$R19*(1-$O19))),0,IF($X19="NNN",Expenses!KB$14*Leases!$F19,IF(Leases!$X19="FSG",0,IF(Leases!$X19="MG",SUMPRODUCT(Leases!$Z19:$Z23,Expenses!KB$9:KB$13)*Leases!$F19,MAX((Expenses!KB$9-Leases!$AB19/12)*Leases!$AA19*Leases!$F19,0)+MAX((Expenses!KB$10-Leases!$AB20/12)*Leases!$AA20*Leases!$F19,0)+MAX((Expenses!KB$11-Leases!$AB21/12)*Leases!$AA21*Leases!$F19,0)+MAX((Expenses!KB$12-Leases!$AB22/12)*Leases!$AA22*Leases!$F19,0)+MAX((Expenses!KB$13-Leases!$AB23/12)*Leases!$AA23*Leases!$F19,0)))))</f>
        <v>0</v>
      </c>
      <c r="KE190" s="94">
        <f>IF(OR(KE$165&lt;=EOMONTH($E19,$R19*(1-$O19)),KE$165&gt;EOMONTH($E19,$P19*12*(1-$O19)+$Q19*12*$O19+$R19*(1-$O19))),0,IF($X19="NNN",Expenses!KC$14*Leases!$F19,IF(Leases!$X19="FSG",0,IF(Leases!$X19="MG",SUMPRODUCT(Leases!$Z19:$Z23,Expenses!KC$9:KC$13)*Leases!$F19,MAX((Expenses!KC$9-Leases!$AB19/12)*Leases!$AA19*Leases!$F19,0)+MAX((Expenses!KC$10-Leases!$AB20/12)*Leases!$AA20*Leases!$F19,0)+MAX((Expenses!KC$11-Leases!$AB21/12)*Leases!$AA21*Leases!$F19,0)+MAX((Expenses!KC$12-Leases!$AB22/12)*Leases!$AA22*Leases!$F19,0)+MAX((Expenses!KC$13-Leases!$AB23/12)*Leases!$AA23*Leases!$F19,0)))))</f>
        <v>0</v>
      </c>
      <c r="KF190" s="94">
        <f>IF(OR(KF$165&lt;=EOMONTH($E19,$R19*(1-$O19)),KF$165&gt;EOMONTH($E19,$P19*12*(1-$O19)+$Q19*12*$O19+$R19*(1-$O19))),0,IF($X19="NNN",Expenses!KD$14*Leases!$F19,IF(Leases!$X19="FSG",0,IF(Leases!$X19="MG",SUMPRODUCT(Leases!$Z19:$Z23,Expenses!KD$9:KD$13)*Leases!$F19,MAX((Expenses!KD$9-Leases!$AB19/12)*Leases!$AA19*Leases!$F19,0)+MAX((Expenses!KD$10-Leases!$AB20/12)*Leases!$AA20*Leases!$F19,0)+MAX((Expenses!KD$11-Leases!$AB21/12)*Leases!$AA21*Leases!$F19,0)+MAX((Expenses!KD$12-Leases!$AB22/12)*Leases!$AA22*Leases!$F19,0)+MAX((Expenses!KD$13-Leases!$AB23/12)*Leases!$AA23*Leases!$F19,0)))))</f>
        <v>0</v>
      </c>
      <c r="KG190" s="94">
        <f>IF(OR(KG$165&lt;=EOMONTH($E19,$R19*(1-$O19)),KG$165&gt;EOMONTH($E19,$P19*12*(1-$O19)+$Q19*12*$O19+$R19*(1-$O19))),0,IF($X19="NNN",Expenses!KE$14*Leases!$F19,IF(Leases!$X19="FSG",0,IF(Leases!$X19="MG",SUMPRODUCT(Leases!$Z19:$Z23,Expenses!KE$9:KE$13)*Leases!$F19,MAX((Expenses!KE$9-Leases!$AB19/12)*Leases!$AA19*Leases!$F19,0)+MAX((Expenses!KE$10-Leases!$AB20/12)*Leases!$AA20*Leases!$F19,0)+MAX((Expenses!KE$11-Leases!$AB21/12)*Leases!$AA21*Leases!$F19,0)+MAX((Expenses!KE$12-Leases!$AB22/12)*Leases!$AA22*Leases!$F19,0)+MAX((Expenses!KE$13-Leases!$AB23/12)*Leases!$AA23*Leases!$F19,0)))))</f>
        <v>0</v>
      </c>
      <c r="KH190" s="94">
        <f>IF(OR(KH$165&lt;=EOMONTH($E19,$R19*(1-$O19)),KH$165&gt;EOMONTH($E19,$P19*12*(1-$O19)+$Q19*12*$O19+$R19*(1-$O19))),0,IF($X19="NNN",Expenses!KF$14*Leases!$F19,IF(Leases!$X19="FSG",0,IF(Leases!$X19="MG",SUMPRODUCT(Leases!$Z19:$Z23,Expenses!KF$9:KF$13)*Leases!$F19,MAX((Expenses!KF$9-Leases!$AB19/12)*Leases!$AA19*Leases!$F19,0)+MAX((Expenses!KF$10-Leases!$AB20/12)*Leases!$AA20*Leases!$F19,0)+MAX((Expenses!KF$11-Leases!$AB21/12)*Leases!$AA21*Leases!$F19,0)+MAX((Expenses!KF$12-Leases!$AB22/12)*Leases!$AA22*Leases!$F19,0)+MAX((Expenses!KF$13-Leases!$AB23/12)*Leases!$AA23*Leases!$F19,0)))))</f>
        <v>0</v>
      </c>
      <c r="KI190" s="94">
        <f>IF(OR(KI$165&lt;=EOMONTH($E19,$R19*(1-$O19)),KI$165&gt;EOMONTH($E19,$P19*12*(1-$O19)+$Q19*12*$O19+$R19*(1-$O19))),0,IF($X19="NNN",Expenses!KG$14*Leases!$F19,IF(Leases!$X19="FSG",0,IF(Leases!$X19="MG",SUMPRODUCT(Leases!$Z19:$Z23,Expenses!KG$9:KG$13)*Leases!$F19,MAX((Expenses!KG$9-Leases!$AB19/12)*Leases!$AA19*Leases!$F19,0)+MAX((Expenses!KG$10-Leases!$AB20/12)*Leases!$AA20*Leases!$F19,0)+MAX((Expenses!KG$11-Leases!$AB21/12)*Leases!$AA21*Leases!$F19,0)+MAX((Expenses!KG$12-Leases!$AB22/12)*Leases!$AA22*Leases!$F19,0)+MAX((Expenses!KG$13-Leases!$AB23/12)*Leases!$AA23*Leases!$F19,0)))))</f>
        <v>0</v>
      </c>
      <c r="KJ190" s="94">
        <f>IF(OR(KJ$165&lt;=EOMONTH($E19,$R19*(1-$O19)),KJ$165&gt;EOMONTH($E19,$P19*12*(1-$O19)+$Q19*12*$O19+$R19*(1-$O19))),0,IF($X19="NNN",Expenses!KH$14*Leases!$F19,IF(Leases!$X19="FSG",0,IF(Leases!$X19="MG",SUMPRODUCT(Leases!$Z19:$Z23,Expenses!KH$9:KH$13)*Leases!$F19,MAX((Expenses!KH$9-Leases!$AB19/12)*Leases!$AA19*Leases!$F19,0)+MAX((Expenses!KH$10-Leases!$AB20/12)*Leases!$AA20*Leases!$F19,0)+MAX((Expenses!KH$11-Leases!$AB21/12)*Leases!$AA21*Leases!$F19,0)+MAX((Expenses!KH$12-Leases!$AB22/12)*Leases!$AA22*Leases!$F19,0)+MAX((Expenses!KH$13-Leases!$AB23/12)*Leases!$AA23*Leases!$F19,0)))))</f>
        <v>0</v>
      </c>
      <c r="KK190" s="94">
        <f>IF(OR(KK$165&lt;=EOMONTH($E19,$R19*(1-$O19)),KK$165&gt;EOMONTH($E19,$P19*12*(1-$O19)+$Q19*12*$O19+$R19*(1-$O19))),0,IF($X19="NNN",Expenses!KI$14*Leases!$F19,IF(Leases!$X19="FSG",0,IF(Leases!$X19="MG",SUMPRODUCT(Leases!$Z19:$Z23,Expenses!KI$9:KI$13)*Leases!$F19,MAX((Expenses!KI$9-Leases!$AB19/12)*Leases!$AA19*Leases!$F19,0)+MAX((Expenses!KI$10-Leases!$AB20/12)*Leases!$AA20*Leases!$F19,0)+MAX((Expenses!KI$11-Leases!$AB21/12)*Leases!$AA21*Leases!$F19,0)+MAX((Expenses!KI$12-Leases!$AB22/12)*Leases!$AA22*Leases!$F19,0)+MAX((Expenses!KI$13-Leases!$AB23/12)*Leases!$AA23*Leases!$F19,0)))))</f>
        <v>0</v>
      </c>
      <c r="KL190" s="94">
        <f>IF(OR(KL$165&lt;=EOMONTH($E19,$R19*(1-$O19)),KL$165&gt;EOMONTH($E19,$P19*12*(1-$O19)+$Q19*12*$O19+$R19*(1-$O19))),0,IF($X19="NNN",Expenses!KJ$14*Leases!$F19,IF(Leases!$X19="FSG",0,IF(Leases!$X19="MG",SUMPRODUCT(Leases!$Z19:$Z23,Expenses!KJ$9:KJ$13)*Leases!$F19,MAX((Expenses!KJ$9-Leases!$AB19/12)*Leases!$AA19*Leases!$F19,0)+MAX((Expenses!KJ$10-Leases!$AB20/12)*Leases!$AA20*Leases!$F19,0)+MAX((Expenses!KJ$11-Leases!$AB21/12)*Leases!$AA21*Leases!$F19,0)+MAX((Expenses!KJ$12-Leases!$AB22/12)*Leases!$AA22*Leases!$F19,0)+MAX((Expenses!KJ$13-Leases!$AB23/12)*Leases!$AA23*Leases!$F19,0)))))</f>
        <v>0</v>
      </c>
      <c r="KM190" s="94">
        <f>IF(OR(KM$165&lt;=EOMONTH($E19,$R19*(1-$O19)),KM$165&gt;EOMONTH($E19,$P19*12*(1-$O19)+$Q19*12*$O19+$R19*(1-$O19))),0,IF($X19="NNN",Expenses!KK$14*Leases!$F19,IF(Leases!$X19="FSG",0,IF(Leases!$X19="MG",SUMPRODUCT(Leases!$Z19:$Z23,Expenses!KK$9:KK$13)*Leases!$F19,MAX((Expenses!KK$9-Leases!$AB19/12)*Leases!$AA19*Leases!$F19,0)+MAX((Expenses!KK$10-Leases!$AB20/12)*Leases!$AA20*Leases!$F19,0)+MAX((Expenses!KK$11-Leases!$AB21/12)*Leases!$AA21*Leases!$F19,0)+MAX((Expenses!KK$12-Leases!$AB22/12)*Leases!$AA22*Leases!$F19,0)+MAX((Expenses!KK$13-Leases!$AB23/12)*Leases!$AA23*Leases!$F19,0)))))</f>
        <v>0</v>
      </c>
      <c r="KN190" s="94">
        <f>IF(OR(KN$165&lt;=EOMONTH($E19,$R19*(1-$O19)),KN$165&gt;EOMONTH($E19,$P19*12*(1-$O19)+$Q19*12*$O19+$R19*(1-$O19))),0,IF($X19="NNN",Expenses!KL$14*Leases!$F19,IF(Leases!$X19="FSG",0,IF(Leases!$X19="MG",SUMPRODUCT(Leases!$Z19:$Z23,Expenses!KL$9:KL$13)*Leases!$F19,MAX((Expenses!KL$9-Leases!$AB19/12)*Leases!$AA19*Leases!$F19,0)+MAX((Expenses!KL$10-Leases!$AB20/12)*Leases!$AA20*Leases!$F19,0)+MAX((Expenses!KL$11-Leases!$AB21/12)*Leases!$AA21*Leases!$F19,0)+MAX((Expenses!KL$12-Leases!$AB22/12)*Leases!$AA22*Leases!$F19,0)+MAX((Expenses!KL$13-Leases!$AB23/12)*Leases!$AA23*Leases!$F19,0)))))</f>
        <v>0</v>
      </c>
      <c r="KO190" s="94">
        <f>IF(OR(KO$165&lt;=EOMONTH($E19,$R19*(1-$O19)),KO$165&gt;EOMONTH($E19,$P19*12*(1-$O19)+$Q19*12*$O19+$R19*(1-$O19))),0,IF($X19="NNN",Expenses!KM$14*Leases!$F19,IF(Leases!$X19="FSG",0,IF(Leases!$X19="MG",SUMPRODUCT(Leases!$Z19:$Z23,Expenses!KM$9:KM$13)*Leases!$F19,MAX((Expenses!KM$9-Leases!$AB19/12)*Leases!$AA19*Leases!$F19,0)+MAX((Expenses!KM$10-Leases!$AB20/12)*Leases!$AA20*Leases!$F19,0)+MAX((Expenses!KM$11-Leases!$AB21/12)*Leases!$AA21*Leases!$F19,0)+MAX((Expenses!KM$12-Leases!$AB22/12)*Leases!$AA22*Leases!$F19,0)+MAX((Expenses!KM$13-Leases!$AB23/12)*Leases!$AA23*Leases!$F19,0)))))</f>
        <v>0</v>
      </c>
      <c r="KP190" s="94">
        <f>IF(OR(KP$165&lt;=EOMONTH($E19,$R19*(1-$O19)),KP$165&gt;EOMONTH($E19,$P19*12*(1-$O19)+$Q19*12*$O19+$R19*(1-$O19))),0,IF($X19="NNN",Expenses!KN$14*Leases!$F19,IF(Leases!$X19="FSG",0,IF(Leases!$X19="MG",SUMPRODUCT(Leases!$Z19:$Z23,Expenses!KN$9:KN$13)*Leases!$F19,MAX((Expenses!KN$9-Leases!$AB19/12)*Leases!$AA19*Leases!$F19,0)+MAX((Expenses!KN$10-Leases!$AB20/12)*Leases!$AA20*Leases!$F19,0)+MAX((Expenses!KN$11-Leases!$AB21/12)*Leases!$AA21*Leases!$F19,0)+MAX((Expenses!KN$12-Leases!$AB22/12)*Leases!$AA22*Leases!$F19,0)+MAX((Expenses!KN$13-Leases!$AB23/12)*Leases!$AA23*Leases!$F19,0)))))</f>
        <v>0</v>
      </c>
      <c r="KQ190" s="94">
        <f>IF(OR(KQ$165&lt;=EOMONTH($E19,$R19*(1-$O19)),KQ$165&gt;EOMONTH($E19,$P19*12*(1-$O19)+$Q19*12*$O19+$R19*(1-$O19))),0,IF($X19="NNN",Expenses!KO$14*Leases!$F19,IF(Leases!$X19="FSG",0,IF(Leases!$X19="MG",SUMPRODUCT(Leases!$Z19:$Z23,Expenses!KO$9:KO$13)*Leases!$F19,MAX((Expenses!KO$9-Leases!$AB19/12)*Leases!$AA19*Leases!$F19,0)+MAX((Expenses!KO$10-Leases!$AB20/12)*Leases!$AA20*Leases!$F19,0)+MAX((Expenses!KO$11-Leases!$AB21/12)*Leases!$AA21*Leases!$F19,0)+MAX((Expenses!KO$12-Leases!$AB22/12)*Leases!$AA22*Leases!$F19,0)+MAX((Expenses!KO$13-Leases!$AB23/12)*Leases!$AA23*Leases!$F19,0)))))</f>
        <v>0</v>
      </c>
      <c r="KR190" s="94">
        <f>IF(OR(KR$165&lt;=EOMONTH($E19,$R19*(1-$O19)),KR$165&gt;EOMONTH($E19,$P19*12*(1-$O19)+$Q19*12*$O19+$R19*(1-$O19))),0,IF($X19="NNN",Expenses!KP$14*Leases!$F19,IF(Leases!$X19="FSG",0,IF(Leases!$X19="MG",SUMPRODUCT(Leases!$Z19:$Z23,Expenses!KP$9:KP$13)*Leases!$F19,MAX((Expenses!KP$9-Leases!$AB19/12)*Leases!$AA19*Leases!$F19,0)+MAX((Expenses!KP$10-Leases!$AB20/12)*Leases!$AA20*Leases!$F19,0)+MAX((Expenses!KP$11-Leases!$AB21/12)*Leases!$AA21*Leases!$F19,0)+MAX((Expenses!KP$12-Leases!$AB22/12)*Leases!$AA22*Leases!$F19,0)+MAX((Expenses!KP$13-Leases!$AB23/12)*Leases!$AA23*Leases!$F19,0)))))</f>
        <v>0</v>
      </c>
      <c r="KS190" s="94">
        <f>IF(OR(KS$165&lt;=EOMONTH($E19,$R19*(1-$O19)),KS$165&gt;EOMONTH($E19,$P19*12*(1-$O19)+$Q19*12*$O19+$R19*(1-$O19))),0,IF($X19="NNN",Expenses!KQ$14*Leases!$F19,IF(Leases!$X19="FSG",0,IF(Leases!$X19="MG",SUMPRODUCT(Leases!$Z19:$Z23,Expenses!KQ$9:KQ$13)*Leases!$F19,MAX((Expenses!KQ$9-Leases!$AB19/12)*Leases!$AA19*Leases!$F19,0)+MAX((Expenses!KQ$10-Leases!$AB20/12)*Leases!$AA20*Leases!$F19,0)+MAX((Expenses!KQ$11-Leases!$AB21/12)*Leases!$AA21*Leases!$F19,0)+MAX((Expenses!KQ$12-Leases!$AB22/12)*Leases!$AA22*Leases!$F19,0)+MAX((Expenses!KQ$13-Leases!$AB23/12)*Leases!$AA23*Leases!$F19,0)))))</f>
        <v>0</v>
      </c>
      <c r="KT190" s="94">
        <f>IF(OR(KT$165&lt;=EOMONTH($E19,$R19*(1-$O19)),KT$165&gt;EOMONTH($E19,$P19*12*(1-$O19)+$Q19*12*$O19+$R19*(1-$O19))),0,IF($X19="NNN",Expenses!KR$14*Leases!$F19,IF(Leases!$X19="FSG",0,IF(Leases!$X19="MG",SUMPRODUCT(Leases!$Z19:$Z23,Expenses!KR$9:KR$13)*Leases!$F19,MAX((Expenses!KR$9-Leases!$AB19/12)*Leases!$AA19*Leases!$F19,0)+MAX((Expenses!KR$10-Leases!$AB20/12)*Leases!$AA20*Leases!$F19,0)+MAX((Expenses!KR$11-Leases!$AB21/12)*Leases!$AA21*Leases!$F19,0)+MAX((Expenses!KR$12-Leases!$AB22/12)*Leases!$AA22*Leases!$F19,0)+MAX((Expenses!KR$13-Leases!$AB23/12)*Leases!$AA23*Leases!$F19,0)))))</f>
        <v>0</v>
      </c>
      <c r="KU190" s="94">
        <f>IF(OR(KU$165&lt;=EOMONTH($E19,$R19*(1-$O19)),KU$165&gt;EOMONTH($E19,$P19*12*(1-$O19)+$Q19*12*$O19+$R19*(1-$O19))),0,IF($X19="NNN",Expenses!KS$14*Leases!$F19,IF(Leases!$X19="FSG",0,IF(Leases!$X19="MG",SUMPRODUCT(Leases!$Z19:$Z23,Expenses!KS$9:KS$13)*Leases!$F19,MAX((Expenses!KS$9-Leases!$AB19/12)*Leases!$AA19*Leases!$F19,0)+MAX((Expenses!KS$10-Leases!$AB20/12)*Leases!$AA20*Leases!$F19,0)+MAX((Expenses!KS$11-Leases!$AB21/12)*Leases!$AA21*Leases!$F19,0)+MAX((Expenses!KS$12-Leases!$AB22/12)*Leases!$AA22*Leases!$F19,0)+MAX((Expenses!KS$13-Leases!$AB23/12)*Leases!$AA23*Leases!$F19,0)))))</f>
        <v>0</v>
      </c>
      <c r="KV190" s="94">
        <f>IF(OR(KV$165&lt;=EOMONTH($E19,$R19*(1-$O19)),KV$165&gt;EOMONTH($E19,$P19*12*(1-$O19)+$Q19*12*$O19+$R19*(1-$O19))),0,IF($X19="NNN",Expenses!KT$14*Leases!$F19,IF(Leases!$X19="FSG",0,IF(Leases!$X19="MG",SUMPRODUCT(Leases!$Z19:$Z23,Expenses!KT$9:KT$13)*Leases!$F19,MAX((Expenses!KT$9-Leases!$AB19/12)*Leases!$AA19*Leases!$F19,0)+MAX((Expenses!KT$10-Leases!$AB20/12)*Leases!$AA20*Leases!$F19,0)+MAX((Expenses!KT$11-Leases!$AB21/12)*Leases!$AA21*Leases!$F19,0)+MAX((Expenses!KT$12-Leases!$AB22/12)*Leases!$AA22*Leases!$F19,0)+MAX((Expenses!KT$13-Leases!$AB23/12)*Leases!$AA23*Leases!$F19,0)))))</f>
        <v>0</v>
      </c>
      <c r="KW190" s="94">
        <f>IF(OR(KW$165&lt;=EOMONTH($E19,$R19*(1-$O19)),KW$165&gt;EOMONTH($E19,$P19*12*(1-$O19)+$Q19*12*$O19+$R19*(1-$O19))),0,IF($X19="NNN",Expenses!KU$14*Leases!$F19,IF(Leases!$X19="FSG",0,IF(Leases!$X19="MG",SUMPRODUCT(Leases!$Z19:$Z23,Expenses!KU$9:KU$13)*Leases!$F19,MAX((Expenses!KU$9-Leases!$AB19/12)*Leases!$AA19*Leases!$F19,0)+MAX((Expenses!KU$10-Leases!$AB20/12)*Leases!$AA20*Leases!$F19,0)+MAX((Expenses!KU$11-Leases!$AB21/12)*Leases!$AA21*Leases!$F19,0)+MAX((Expenses!KU$12-Leases!$AB22/12)*Leases!$AA22*Leases!$F19,0)+MAX((Expenses!KU$13-Leases!$AB23/12)*Leases!$AA23*Leases!$F19,0)))))</f>
        <v>0</v>
      </c>
      <c r="KX190" s="94">
        <f>IF(OR(KX$165&lt;=EOMONTH($E19,$R19*(1-$O19)),KX$165&gt;EOMONTH($E19,$P19*12*(1-$O19)+$Q19*12*$O19+$R19*(1-$O19))),0,IF($X19="NNN",Expenses!KV$14*Leases!$F19,IF(Leases!$X19="FSG",0,IF(Leases!$X19="MG",SUMPRODUCT(Leases!$Z19:$Z23,Expenses!KV$9:KV$13)*Leases!$F19,MAX((Expenses!KV$9-Leases!$AB19/12)*Leases!$AA19*Leases!$F19,0)+MAX((Expenses!KV$10-Leases!$AB20/12)*Leases!$AA20*Leases!$F19,0)+MAX((Expenses!KV$11-Leases!$AB21/12)*Leases!$AA21*Leases!$F19,0)+MAX((Expenses!KV$12-Leases!$AB22/12)*Leases!$AA22*Leases!$F19,0)+MAX((Expenses!KV$13-Leases!$AB23/12)*Leases!$AA23*Leases!$F19,0)))))</f>
        <v>0</v>
      </c>
      <c r="KY190" s="94">
        <f>IF(OR(KY$165&lt;=EOMONTH($E19,$R19*(1-$O19)),KY$165&gt;EOMONTH($E19,$P19*12*(1-$O19)+$Q19*12*$O19+$R19*(1-$O19))),0,IF($X19="NNN",Expenses!KW$14*Leases!$F19,IF(Leases!$X19="FSG",0,IF(Leases!$X19="MG",SUMPRODUCT(Leases!$Z19:$Z23,Expenses!KW$9:KW$13)*Leases!$F19,MAX((Expenses!KW$9-Leases!$AB19/12)*Leases!$AA19*Leases!$F19,0)+MAX((Expenses!KW$10-Leases!$AB20/12)*Leases!$AA20*Leases!$F19,0)+MAX((Expenses!KW$11-Leases!$AB21/12)*Leases!$AA21*Leases!$F19,0)+MAX((Expenses!KW$12-Leases!$AB22/12)*Leases!$AA22*Leases!$F19,0)+MAX((Expenses!KW$13-Leases!$AB23/12)*Leases!$AA23*Leases!$F19,0)))))</f>
        <v>0</v>
      </c>
      <c r="KZ190" s="94">
        <f>IF(OR(KZ$165&lt;=EOMONTH($E19,$R19*(1-$O19)),KZ$165&gt;EOMONTH($E19,$P19*12*(1-$O19)+$Q19*12*$O19+$R19*(1-$O19))),0,IF($X19="NNN",Expenses!KX$14*Leases!$F19,IF(Leases!$X19="FSG",0,IF(Leases!$X19="MG",SUMPRODUCT(Leases!$Z19:$Z23,Expenses!KX$9:KX$13)*Leases!$F19,MAX((Expenses!KX$9-Leases!$AB19/12)*Leases!$AA19*Leases!$F19,0)+MAX((Expenses!KX$10-Leases!$AB20/12)*Leases!$AA20*Leases!$F19,0)+MAX((Expenses!KX$11-Leases!$AB21/12)*Leases!$AA21*Leases!$F19,0)+MAX((Expenses!KX$12-Leases!$AB22/12)*Leases!$AA22*Leases!$F19,0)+MAX((Expenses!KX$13-Leases!$AB23/12)*Leases!$AA23*Leases!$F19,0)))))</f>
        <v>0</v>
      </c>
      <c r="LA190" s="94">
        <f>IF(OR(LA$165&lt;=EOMONTH($E19,$R19*(1-$O19)),LA$165&gt;EOMONTH($E19,$P19*12*(1-$O19)+$Q19*12*$O19+$R19*(1-$O19))),0,IF($X19="NNN",Expenses!KY$14*Leases!$F19,IF(Leases!$X19="FSG",0,IF(Leases!$X19="MG",SUMPRODUCT(Leases!$Z19:$Z23,Expenses!KY$9:KY$13)*Leases!$F19,MAX((Expenses!KY$9-Leases!$AB19/12)*Leases!$AA19*Leases!$F19,0)+MAX((Expenses!KY$10-Leases!$AB20/12)*Leases!$AA20*Leases!$F19,0)+MAX((Expenses!KY$11-Leases!$AB21/12)*Leases!$AA21*Leases!$F19,0)+MAX((Expenses!KY$12-Leases!$AB22/12)*Leases!$AA22*Leases!$F19,0)+MAX((Expenses!KY$13-Leases!$AB23/12)*Leases!$AA23*Leases!$F19,0)))))</f>
        <v>0</v>
      </c>
      <c r="LB190" s="94">
        <f>IF(OR(LB$165&lt;=EOMONTH($E19,$R19*(1-$O19)),LB$165&gt;EOMONTH($E19,$P19*12*(1-$O19)+$Q19*12*$O19+$R19*(1-$O19))),0,IF($X19="NNN",Expenses!KZ$14*Leases!$F19,IF(Leases!$X19="FSG",0,IF(Leases!$X19="MG",SUMPRODUCT(Leases!$Z19:$Z23,Expenses!KZ$9:KZ$13)*Leases!$F19,MAX((Expenses!KZ$9-Leases!$AB19/12)*Leases!$AA19*Leases!$F19,0)+MAX((Expenses!KZ$10-Leases!$AB20/12)*Leases!$AA20*Leases!$F19,0)+MAX((Expenses!KZ$11-Leases!$AB21/12)*Leases!$AA21*Leases!$F19,0)+MAX((Expenses!KZ$12-Leases!$AB22/12)*Leases!$AA22*Leases!$F19,0)+MAX((Expenses!KZ$13-Leases!$AB23/12)*Leases!$AA23*Leases!$F19,0)))))</f>
        <v>0</v>
      </c>
      <c r="LC190" s="94">
        <f>IF(OR(LC$165&lt;=EOMONTH($E19,$R19*(1-$O19)),LC$165&gt;EOMONTH($E19,$P19*12*(1-$O19)+$Q19*12*$O19+$R19*(1-$O19))),0,IF($X19="NNN",Expenses!LA$14*Leases!$F19,IF(Leases!$X19="FSG",0,IF(Leases!$X19="MG",SUMPRODUCT(Leases!$Z19:$Z23,Expenses!LA$9:LA$13)*Leases!$F19,MAX((Expenses!LA$9-Leases!$AB19/12)*Leases!$AA19*Leases!$F19,0)+MAX((Expenses!LA$10-Leases!$AB20/12)*Leases!$AA20*Leases!$F19,0)+MAX((Expenses!LA$11-Leases!$AB21/12)*Leases!$AA21*Leases!$F19,0)+MAX((Expenses!LA$12-Leases!$AB22/12)*Leases!$AA22*Leases!$F19,0)+MAX((Expenses!LA$13-Leases!$AB23/12)*Leases!$AA23*Leases!$F19,0)))))</f>
        <v>0</v>
      </c>
      <c r="LD190" s="94">
        <f>IF(OR(LD$165&lt;=EOMONTH($E19,$R19*(1-$O19)),LD$165&gt;EOMONTH($E19,$P19*12*(1-$O19)+$Q19*12*$O19+$R19*(1-$O19))),0,IF($X19="NNN",Expenses!LB$14*Leases!$F19,IF(Leases!$X19="FSG",0,IF(Leases!$X19="MG",SUMPRODUCT(Leases!$Z19:$Z23,Expenses!LB$9:LB$13)*Leases!$F19,MAX((Expenses!LB$9-Leases!$AB19/12)*Leases!$AA19*Leases!$F19,0)+MAX((Expenses!LB$10-Leases!$AB20/12)*Leases!$AA20*Leases!$F19,0)+MAX((Expenses!LB$11-Leases!$AB21/12)*Leases!$AA21*Leases!$F19,0)+MAX((Expenses!LB$12-Leases!$AB22/12)*Leases!$AA22*Leases!$F19,0)+MAX((Expenses!LB$13-Leases!$AB23/12)*Leases!$AA23*Leases!$F19,0)))))</f>
        <v>0</v>
      </c>
      <c r="LE190" s="94">
        <f>IF(OR(LE$165&lt;=EOMONTH($E19,$R19*(1-$O19)),LE$165&gt;EOMONTH($E19,$P19*12*(1-$O19)+$Q19*12*$O19+$R19*(1-$O19))),0,IF($X19="NNN",Expenses!LC$14*Leases!$F19,IF(Leases!$X19="FSG",0,IF(Leases!$X19="MG",SUMPRODUCT(Leases!$Z19:$Z23,Expenses!LC$9:LC$13)*Leases!$F19,MAX((Expenses!LC$9-Leases!$AB19/12)*Leases!$AA19*Leases!$F19,0)+MAX((Expenses!LC$10-Leases!$AB20/12)*Leases!$AA20*Leases!$F19,0)+MAX((Expenses!LC$11-Leases!$AB21/12)*Leases!$AA21*Leases!$F19,0)+MAX((Expenses!LC$12-Leases!$AB22/12)*Leases!$AA22*Leases!$F19,0)+MAX((Expenses!LC$13-Leases!$AB23/12)*Leases!$AA23*Leases!$F19,0)))))</f>
        <v>0</v>
      </c>
      <c r="LF190" s="94">
        <f>IF(OR(LF$165&lt;=EOMONTH($E19,$R19*(1-$O19)),LF$165&gt;EOMONTH($E19,$P19*12*(1-$O19)+$Q19*12*$O19+$R19*(1-$O19))),0,IF($X19="NNN",Expenses!LD$14*Leases!$F19,IF(Leases!$X19="FSG",0,IF(Leases!$X19="MG",SUMPRODUCT(Leases!$Z19:$Z23,Expenses!LD$9:LD$13)*Leases!$F19,MAX((Expenses!LD$9-Leases!$AB19/12)*Leases!$AA19*Leases!$F19,0)+MAX((Expenses!LD$10-Leases!$AB20/12)*Leases!$AA20*Leases!$F19,0)+MAX((Expenses!LD$11-Leases!$AB21/12)*Leases!$AA21*Leases!$F19,0)+MAX((Expenses!LD$12-Leases!$AB22/12)*Leases!$AA22*Leases!$F19,0)+MAX((Expenses!LD$13-Leases!$AB23/12)*Leases!$AA23*Leases!$F19,0)))))</f>
        <v>0</v>
      </c>
      <c r="LG190" s="94">
        <f>IF(OR(LG$165&lt;=EOMONTH($E19,$R19*(1-$O19)),LG$165&gt;EOMONTH($E19,$P19*12*(1-$O19)+$Q19*12*$O19+$R19*(1-$O19))),0,IF($X19="NNN",Expenses!LE$14*Leases!$F19,IF(Leases!$X19="FSG",0,IF(Leases!$X19="MG",SUMPRODUCT(Leases!$Z19:$Z23,Expenses!LE$9:LE$13)*Leases!$F19,MAX((Expenses!LE$9-Leases!$AB19/12)*Leases!$AA19*Leases!$F19,0)+MAX((Expenses!LE$10-Leases!$AB20/12)*Leases!$AA20*Leases!$F19,0)+MAX((Expenses!LE$11-Leases!$AB21/12)*Leases!$AA21*Leases!$F19,0)+MAX((Expenses!LE$12-Leases!$AB22/12)*Leases!$AA22*Leases!$F19,0)+MAX((Expenses!LE$13-Leases!$AB23/12)*Leases!$AA23*Leases!$F19,0)))))</f>
        <v>0</v>
      </c>
      <c r="LH190" s="94">
        <f>IF(OR(LH$165&lt;=EOMONTH($E19,$R19*(1-$O19)),LH$165&gt;EOMONTH($E19,$P19*12*(1-$O19)+$Q19*12*$O19+$R19*(1-$O19))),0,IF($X19="NNN",Expenses!LF$14*Leases!$F19,IF(Leases!$X19="FSG",0,IF(Leases!$X19="MG",SUMPRODUCT(Leases!$Z19:$Z23,Expenses!LF$9:LF$13)*Leases!$F19,MAX((Expenses!LF$9-Leases!$AB19/12)*Leases!$AA19*Leases!$F19,0)+MAX((Expenses!LF$10-Leases!$AB20/12)*Leases!$AA20*Leases!$F19,0)+MAX((Expenses!LF$11-Leases!$AB21/12)*Leases!$AA21*Leases!$F19,0)+MAX((Expenses!LF$12-Leases!$AB22/12)*Leases!$AA22*Leases!$F19,0)+MAX((Expenses!LF$13-Leases!$AB23/12)*Leases!$AA23*Leases!$F19,0)))))</f>
        <v>0</v>
      </c>
      <c r="LI190" s="94">
        <f>IF(OR(LI$165&lt;=EOMONTH($E19,$R19*(1-$O19)),LI$165&gt;EOMONTH($E19,$P19*12*(1-$O19)+$Q19*12*$O19+$R19*(1-$O19))),0,IF($X19="NNN",Expenses!LG$14*Leases!$F19,IF(Leases!$X19="FSG",0,IF(Leases!$X19="MG",SUMPRODUCT(Leases!$Z19:$Z23,Expenses!LG$9:LG$13)*Leases!$F19,MAX((Expenses!LG$9-Leases!$AB19/12)*Leases!$AA19*Leases!$F19,0)+MAX((Expenses!LG$10-Leases!$AB20/12)*Leases!$AA20*Leases!$F19,0)+MAX((Expenses!LG$11-Leases!$AB21/12)*Leases!$AA21*Leases!$F19,0)+MAX((Expenses!LG$12-Leases!$AB22/12)*Leases!$AA22*Leases!$F19,0)+MAX((Expenses!LG$13-Leases!$AB23/12)*Leases!$AA23*Leases!$F19,0)))))</f>
        <v>0</v>
      </c>
      <c r="LJ190" s="94">
        <f>IF(OR(LJ$165&lt;=EOMONTH($E19,$R19*(1-$O19)),LJ$165&gt;EOMONTH($E19,$P19*12*(1-$O19)+$Q19*12*$O19+$R19*(1-$O19))),0,IF($X19="NNN",Expenses!LH$14*Leases!$F19,IF(Leases!$X19="FSG",0,IF(Leases!$X19="MG",SUMPRODUCT(Leases!$Z19:$Z23,Expenses!LH$9:LH$13)*Leases!$F19,MAX((Expenses!LH$9-Leases!$AB19/12)*Leases!$AA19*Leases!$F19,0)+MAX((Expenses!LH$10-Leases!$AB20/12)*Leases!$AA20*Leases!$F19,0)+MAX((Expenses!LH$11-Leases!$AB21/12)*Leases!$AA21*Leases!$F19,0)+MAX((Expenses!LH$12-Leases!$AB22/12)*Leases!$AA22*Leases!$F19,0)+MAX((Expenses!LH$13-Leases!$AB23/12)*Leases!$AA23*Leases!$F19,0)))))</f>
        <v>0</v>
      </c>
      <c r="LK190" s="94">
        <f>IF(OR(LK$165&lt;=EOMONTH($E19,$R19*(1-$O19)),LK$165&gt;EOMONTH($E19,$P19*12*(1-$O19)+$Q19*12*$O19+$R19*(1-$O19))),0,IF($X19="NNN",Expenses!LI$14*Leases!$F19,IF(Leases!$X19="FSG",0,IF(Leases!$X19="MG",SUMPRODUCT(Leases!$Z19:$Z23,Expenses!LI$9:LI$13)*Leases!$F19,MAX((Expenses!LI$9-Leases!$AB19/12)*Leases!$AA19*Leases!$F19,0)+MAX((Expenses!LI$10-Leases!$AB20/12)*Leases!$AA20*Leases!$F19,0)+MAX((Expenses!LI$11-Leases!$AB21/12)*Leases!$AA21*Leases!$F19,0)+MAX((Expenses!LI$12-Leases!$AB22/12)*Leases!$AA22*Leases!$F19,0)+MAX((Expenses!LI$13-Leases!$AB23/12)*Leases!$AA23*Leases!$F19,0)))))</f>
        <v>0</v>
      </c>
      <c r="LL190" s="94">
        <f>IF(OR(LL$165&lt;=EOMONTH($E19,$R19*(1-$O19)),LL$165&gt;EOMONTH($E19,$P19*12*(1-$O19)+$Q19*12*$O19+$R19*(1-$O19))),0,IF($X19="NNN",Expenses!LJ$14*Leases!$F19,IF(Leases!$X19="FSG",0,IF(Leases!$X19="MG",SUMPRODUCT(Leases!$Z19:$Z23,Expenses!LJ$9:LJ$13)*Leases!$F19,MAX((Expenses!LJ$9-Leases!$AB19/12)*Leases!$AA19*Leases!$F19,0)+MAX((Expenses!LJ$10-Leases!$AB20/12)*Leases!$AA20*Leases!$F19,0)+MAX((Expenses!LJ$11-Leases!$AB21/12)*Leases!$AA21*Leases!$F19,0)+MAX((Expenses!LJ$12-Leases!$AB22/12)*Leases!$AA22*Leases!$F19,0)+MAX((Expenses!LJ$13-Leases!$AB23/12)*Leases!$AA23*Leases!$F19,0)))))</f>
        <v>0</v>
      </c>
      <c r="LM190" s="94">
        <f>IF(OR(LM$165&lt;=EOMONTH($E19,$R19*(1-$O19)),LM$165&gt;EOMONTH($E19,$P19*12*(1-$O19)+$Q19*12*$O19+$R19*(1-$O19))),0,IF($X19="NNN",Expenses!LK$14*Leases!$F19,IF(Leases!$X19="FSG",0,IF(Leases!$X19="MG",SUMPRODUCT(Leases!$Z19:$Z23,Expenses!LK$9:LK$13)*Leases!$F19,MAX((Expenses!LK$9-Leases!$AB19/12)*Leases!$AA19*Leases!$F19,0)+MAX((Expenses!LK$10-Leases!$AB20/12)*Leases!$AA20*Leases!$F19,0)+MAX((Expenses!LK$11-Leases!$AB21/12)*Leases!$AA21*Leases!$F19,0)+MAX((Expenses!LK$12-Leases!$AB22/12)*Leases!$AA22*Leases!$F19,0)+MAX((Expenses!LK$13-Leases!$AB23/12)*Leases!$AA23*Leases!$F19,0)))))</f>
        <v>0</v>
      </c>
      <c r="LN190" s="94">
        <f>IF(OR(LN$165&lt;=EOMONTH($E19,$R19*(1-$O19)),LN$165&gt;EOMONTH($E19,$P19*12*(1-$O19)+$Q19*12*$O19+$R19*(1-$O19))),0,IF($X19="NNN",Expenses!LL$14*Leases!$F19,IF(Leases!$X19="FSG",0,IF(Leases!$X19="MG",SUMPRODUCT(Leases!$Z19:$Z23,Expenses!LL$9:LL$13)*Leases!$F19,MAX((Expenses!LL$9-Leases!$AB19/12)*Leases!$AA19*Leases!$F19,0)+MAX((Expenses!LL$10-Leases!$AB20/12)*Leases!$AA20*Leases!$F19,0)+MAX((Expenses!LL$11-Leases!$AB21/12)*Leases!$AA21*Leases!$F19,0)+MAX((Expenses!LL$12-Leases!$AB22/12)*Leases!$AA22*Leases!$F19,0)+MAX((Expenses!LL$13-Leases!$AB23/12)*Leases!$AA23*Leases!$F19,0)))))</f>
        <v>0</v>
      </c>
      <c r="LO190" s="94">
        <f>IF(OR(LO$165&lt;=EOMONTH($E19,$R19*(1-$O19)),LO$165&gt;EOMONTH($E19,$P19*12*(1-$O19)+$Q19*12*$O19+$R19*(1-$O19))),0,IF($X19="NNN",Expenses!LM$14*Leases!$F19,IF(Leases!$X19="FSG",0,IF(Leases!$X19="MG",SUMPRODUCT(Leases!$Z19:$Z23,Expenses!LM$9:LM$13)*Leases!$F19,MAX((Expenses!LM$9-Leases!$AB19/12)*Leases!$AA19*Leases!$F19,0)+MAX((Expenses!LM$10-Leases!$AB20/12)*Leases!$AA20*Leases!$F19,0)+MAX((Expenses!LM$11-Leases!$AB21/12)*Leases!$AA21*Leases!$F19,0)+MAX((Expenses!LM$12-Leases!$AB22/12)*Leases!$AA22*Leases!$F19,0)+MAX((Expenses!LM$13-Leases!$AB23/12)*Leases!$AA23*Leases!$F19,0)))))</f>
        <v>0</v>
      </c>
      <c r="LP190" s="94">
        <f>IF(OR(LP$165&lt;=EOMONTH($E19,$R19*(1-$O19)),LP$165&gt;EOMONTH($E19,$P19*12*(1-$O19)+$Q19*12*$O19+$R19*(1-$O19))),0,IF($X19="NNN",Expenses!LN$14*Leases!$F19,IF(Leases!$X19="FSG",0,IF(Leases!$X19="MG",SUMPRODUCT(Leases!$Z19:$Z23,Expenses!LN$9:LN$13)*Leases!$F19,MAX((Expenses!LN$9-Leases!$AB19/12)*Leases!$AA19*Leases!$F19,0)+MAX((Expenses!LN$10-Leases!$AB20/12)*Leases!$AA20*Leases!$F19,0)+MAX((Expenses!LN$11-Leases!$AB21/12)*Leases!$AA21*Leases!$F19,0)+MAX((Expenses!LN$12-Leases!$AB22/12)*Leases!$AA22*Leases!$F19,0)+MAX((Expenses!LN$13-Leases!$AB23/12)*Leases!$AA23*Leases!$F19,0)))))</f>
        <v>0</v>
      </c>
      <c r="LQ190" s="94">
        <f>IF(OR(LQ$165&lt;=EOMONTH($E19,$R19*(1-$O19)),LQ$165&gt;EOMONTH($E19,$P19*12*(1-$O19)+$Q19*12*$O19+$R19*(1-$O19))),0,IF($X19="NNN",Expenses!LO$14*Leases!$F19,IF(Leases!$X19="FSG",0,IF(Leases!$X19="MG",SUMPRODUCT(Leases!$Z19:$Z23,Expenses!LO$9:LO$13)*Leases!$F19,MAX((Expenses!LO$9-Leases!$AB19/12)*Leases!$AA19*Leases!$F19,0)+MAX((Expenses!LO$10-Leases!$AB20/12)*Leases!$AA20*Leases!$F19,0)+MAX((Expenses!LO$11-Leases!$AB21/12)*Leases!$AA21*Leases!$F19,0)+MAX((Expenses!LO$12-Leases!$AB22/12)*Leases!$AA22*Leases!$F19,0)+MAX((Expenses!LO$13-Leases!$AB23/12)*Leases!$AA23*Leases!$F19,0)))))</f>
        <v>0</v>
      </c>
      <c r="LR190" s="94">
        <f>IF(OR(LR$165&lt;=EOMONTH($E19,$R19*(1-$O19)),LR$165&gt;EOMONTH($E19,$P19*12*(1-$O19)+$Q19*12*$O19+$R19*(1-$O19))),0,IF($X19="NNN",Expenses!LP$14*Leases!$F19,IF(Leases!$X19="FSG",0,IF(Leases!$X19="MG",SUMPRODUCT(Leases!$Z19:$Z23,Expenses!LP$9:LP$13)*Leases!$F19,MAX((Expenses!LP$9-Leases!$AB19/12)*Leases!$AA19*Leases!$F19,0)+MAX((Expenses!LP$10-Leases!$AB20/12)*Leases!$AA20*Leases!$F19,0)+MAX((Expenses!LP$11-Leases!$AB21/12)*Leases!$AA21*Leases!$F19,0)+MAX((Expenses!LP$12-Leases!$AB22/12)*Leases!$AA22*Leases!$F19,0)+MAX((Expenses!LP$13-Leases!$AB23/12)*Leases!$AA23*Leases!$F19,0)))))</f>
        <v>0</v>
      </c>
      <c r="LS190" s="94">
        <f>IF(OR(LS$165&lt;=EOMONTH($E19,$R19*(1-$O19)),LS$165&gt;EOMONTH($E19,$P19*12*(1-$O19)+$Q19*12*$O19+$R19*(1-$O19))),0,IF($X19="NNN",Expenses!LQ$14*Leases!$F19,IF(Leases!$X19="FSG",0,IF(Leases!$X19="MG",SUMPRODUCT(Leases!$Z19:$Z23,Expenses!LQ$9:LQ$13)*Leases!$F19,MAX((Expenses!LQ$9-Leases!$AB19/12)*Leases!$AA19*Leases!$F19,0)+MAX((Expenses!LQ$10-Leases!$AB20/12)*Leases!$AA20*Leases!$F19,0)+MAX((Expenses!LQ$11-Leases!$AB21/12)*Leases!$AA21*Leases!$F19,0)+MAX((Expenses!LQ$12-Leases!$AB22/12)*Leases!$AA22*Leases!$F19,0)+MAX((Expenses!LQ$13-Leases!$AB23/12)*Leases!$AA23*Leases!$F19,0)))))</f>
        <v>0</v>
      </c>
      <c r="LT190" s="94">
        <f>IF(OR(LT$165&lt;=EOMONTH($E19,$R19*(1-$O19)),LT$165&gt;EOMONTH($E19,$P19*12*(1-$O19)+$Q19*12*$O19+$R19*(1-$O19))),0,IF($X19="NNN",Expenses!LR$14*Leases!$F19,IF(Leases!$X19="FSG",0,IF(Leases!$X19="MG",SUMPRODUCT(Leases!$Z19:$Z23,Expenses!LR$9:LR$13)*Leases!$F19,MAX((Expenses!LR$9-Leases!$AB19/12)*Leases!$AA19*Leases!$F19,0)+MAX((Expenses!LR$10-Leases!$AB20/12)*Leases!$AA20*Leases!$F19,0)+MAX((Expenses!LR$11-Leases!$AB21/12)*Leases!$AA21*Leases!$F19,0)+MAX((Expenses!LR$12-Leases!$AB22/12)*Leases!$AA22*Leases!$F19,0)+MAX((Expenses!LR$13-Leases!$AB23/12)*Leases!$AA23*Leases!$F19,0)))))</f>
        <v>0</v>
      </c>
      <c r="LU190" s="94">
        <f>IF(OR(LU$165&lt;=EOMONTH($E19,$R19*(1-$O19)),LU$165&gt;EOMONTH($E19,$P19*12*(1-$O19)+$Q19*12*$O19+$R19*(1-$O19))),0,IF($X19="NNN",Expenses!LS$14*Leases!$F19,IF(Leases!$X19="FSG",0,IF(Leases!$X19="MG",SUMPRODUCT(Leases!$Z19:$Z23,Expenses!LS$9:LS$13)*Leases!$F19,MAX((Expenses!LS$9-Leases!$AB19/12)*Leases!$AA19*Leases!$F19,0)+MAX((Expenses!LS$10-Leases!$AB20/12)*Leases!$AA20*Leases!$F19,0)+MAX((Expenses!LS$11-Leases!$AB21/12)*Leases!$AA21*Leases!$F19,0)+MAX((Expenses!LS$12-Leases!$AB22/12)*Leases!$AA22*Leases!$F19,0)+MAX((Expenses!LS$13-Leases!$AB23/12)*Leases!$AA23*Leases!$F19,0)))))</f>
        <v>0</v>
      </c>
      <c r="LV190" s="94">
        <f>IF(OR(LV$165&lt;=EOMONTH($E19,$R19*(1-$O19)),LV$165&gt;EOMONTH($E19,$P19*12*(1-$O19)+$Q19*12*$O19+$R19*(1-$O19))),0,IF($X19="NNN",Expenses!LT$14*Leases!$F19,IF(Leases!$X19="FSG",0,IF(Leases!$X19="MG",SUMPRODUCT(Leases!$Z19:$Z23,Expenses!LT$9:LT$13)*Leases!$F19,MAX((Expenses!LT$9-Leases!$AB19/12)*Leases!$AA19*Leases!$F19,0)+MAX((Expenses!LT$10-Leases!$AB20/12)*Leases!$AA20*Leases!$F19,0)+MAX((Expenses!LT$11-Leases!$AB21/12)*Leases!$AA21*Leases!$F19,0)+MAX((Expenses!LT$12-Leases!$AB22/12)*Leases!$AA22*Leases!$F19,0)+MAX((Expenses!LT$13-Leases!$AB23/12)*Leases!$AA23*Leases!$F19,0)))))</f>
        <v>0</v>
      </c>
      <c r="LW190" s="94">
        <f>IF(OR(LW$165&lt;=EOMONTH($E19,$R19*(1-$O19)),LW$165&gt;EOMONTH($E19,$P19*12*(1-$O19)+$Q19*12*$O19+$R19*(1-$O19))),0,IF($X19="NNN",Expenses!LU$14*Leases!$F19,IF(Leases!$X19="FSG",0,IF(Leases!$X19="MG",SUMPRODUCT(Leases!$Z19:$Z23,Expenses!LU$9:LU$13)*Leases!$F19,MAX((Expenses!LU$9-Leases!$AB19/12)*Leases!$AA19*Leases!$F19,0)+MAX((Expenses!LU$10-Leases!$AB20/12)*Leases!$AA20*Leases!$F19,0)+MAX((Expenses!LU$11-Leases!$AB21/12)*Leases!$AA21*Leases!$F19,0)+MAX((Expenses!LU$12-Leases!$AB22/12)*Leases!$AA22*Leases!$F19,0)+MAX((Expenses!LU$13-Leases!$AB23/12)*Leases!$AA23*Leases!$F19,0)))))</f>
        <v>0</v>
      </c>
      <c r="LX190" s="94">
        <f>IF(OR(LX$165&lt;=EOMONTH($E19,$R19*(1-$O19)),LX$165&gt;EOMONTH($E19,$P19*12*(1-$O19)+$Q19*12*$O19+$R19*(1-$O19))),0,IF($X19="NNN",Expenses!LV$14*Leases!$F19,IF(Leases!$X19="FSG",0,IF(Leases!$X19="MG",SUMPRODUCT(Leases!$Z19:$Z23,Expenses!LV$9:LV$13)*Leases!$F19,MAX((Expenses!LV$9-Leases!$AB19/12)*Leases!$AA19*Leases!$F19,0)+MAX((Expenses!LV$10-Leases!$AB20/12)*Leases!$AA20*Leases!$F19,0)+MAX((Expenses!LV$11-Leases!$AB21/12)*Leases!$AA21*Leases!$F19,0)+MAX((Expenses!LV$12-Leases!$AB22/12)*Leases!$AA22*Leases!$F19,0)+MAX((Expenses!LV$13-Leases!$AB23/12)*Leases!$AA23*Leases!$F19,0)))))</f>
        <v>0</v>
      </c>
      <c r="LY190" s="94">
        <f>IF(OR(LY$165&lt;=EOMONTH($E19,$R19*(1-$O19)),LY$165&gt;EOMONTH($E19,$P19*12*(1-$O19)+$Q19*12*$O19+$R19*(1-$O19))),0,IF($X19="NNN",Expenses!LW$14*Leases!$F19,IF(Leases!$X19="FSG",0,IF(Leases!$X19="MG",SUMPRODUCT(Leases!$Z19:$Z23,Expenses!LW$9:LW$13)*Leases!$F19,MAX((Expenses!LW$9-Leases!$AB19/12)*Leases!$AA19*Leases!$F19,0)+MAX((Expenses!LW$10-Leases!$AB20/12)*Leases!$AA20*Leases!$F19,0)+MAX((Expenses!LW$11-Leases!$AB21/12)*Leases!$AA21*Leases!$F19,0)+MAX((Expenses!LW$12-Leases!$AB22/12)*Leases!$AA22*Leases!$F19,0)+MAX((Expenses!LW$13-Leases!$AB23/12)*Leases!$AA23*Leases!$F19,0)))))</f>
        <v>0</v>
      </c>
      <c r="LZ190" s="94">
        <f>IF(OR(LZ$165&lt;=EOMONTH($E19,$R19*(1-$O19)),LZ$165&gt;EOMONTH($E19,$P19*12*(1-$O19)+$Q19*12*$O19+$R19*(1-$O19))),0,IF($X19="NNN",Expenses!LX$14*Leases!$F19,IF(Leases!$X19="FSG",0,IF(Leases!$X19="MG",SUMPRODUCT(Leases!$Z19:$Z23,Expenses!LX$9:LX$13)*Leases!$F19,MAX((Expenses!LX$9-Leases!$AB19/12)*Leases!$AA19*Leases!$F19,0)+MAX((Expenses!LX$10-Leases!$AB20/12)*Leases!$AA20*Leases!$F19,0)+MAX((Expenses!LX$11-Leases!$AB21/12)*Leases!$AA21*Leases!$F19,0)+MAX((Expenses!LX$12-Leases!$AB22/12)*Leases!$AA22*Leases!$F19,0)+MAX((Expenses!LX$13-Leases!$AB23/12)*Leases!$AA23*Leases!$F19,0)))))</f>
        <v>0</v>
      </c>
      <c r="MA190" s="94">
        <f>IF(OR(MA$165&lt;=EOMONTH($E19,$R19*(1-$O19)),MA$165&gt;EOMONTH($E19,$P19*12*(1-$O19)+$Q19*12*$O19+$R19*(1-$O19))),0,IF($X19="NNN",Expenses!LY$14*Leases!$F19,IF(Leases!$X19="FSG",0,IF(Leases!$X19="MG",SUMPRODUCT(Leases!$Z19:$Z23,Expenses!LY$9:LY$13)*Leases!$F19,MAX((Expenses!LY$9-Leases!$AB19/12)*Leases!$AA19*Leases!$F19,0)+MAX((Expenses!LY$10-Leases!$AB20/12)*Leases!$AA20*Leases!$F19,0)+MAX((Expenses!LY$11-Leases!$AB21/12)*Leases!$AA21*Leases!$F19,0)+MAX((Expenses!LY$12-Leases!$AB22/12)*Leases!$AA22*Leases!$F19,0)+MAX((Expenses!LY$13-Leases!$AB23/12)*Leases!$AA23*Leases!$F19,0)))))</f>
        <v>0</v>
      </c>
      <c r="MB190" s="94">
        <f>IF(OR(MB$165&lt;=EOMONTH($E19,$R19*(1-$O19)),MB$165&gt;EOMONTH($E19,$P19*12*(1-$O19)+$Q19*12*$O19+$R19*(1-$O19))),0,IF($X19="NNN",Expenses!LZ$14*Leases!$F19,IF(Leases!$X19="FSG",0,IF(Leases!$X19="MG",SUMPRODUCT(Leases!$Z19:$Z23,Expenses!LZ$9:LZ$13)*Leases!$F19,MAX((Expenses!LZ$9-Leases!$AB19/12)*Leases!$AA19*Leases!$F19,0)+MAX((Expenses!LZ$10-Leases!$AB20/12)*Leases!$AA20*Leases!$F19,0)+MAX((Expenses!LZ$11-Leases!$AB21/12)*Leases!$AA21*Leases!$F19,0)+MAX((Expenses!LZ$12-Leases!$AB22/12)*Leases!$AA22*Leases!$F19,0)+MAX((Expenses!LZ$13-Leases!$AB23/12)*Leases!$AA23*Leases!$F19,0)))))</f>
        <v>0</v>
      </c>
      <c r="MC190" s="94">
        <f>IF(OR(MC$165&lt;=EOMONTH($E19,$R19*(1-$O19)),MC$165&gt;EOMONTH($E19,$P19*12*(1-$O19)+$Q19*12*$O19+$R19*(1-$O19))),0,IF($X19="NNN",Expenses!MA$14*Leases!$F19,IF(Leases!$X19="FSG",0,IF(Leases!$X19="MG",SUMPRODUCT(Leases!$Z19:$Z23,Expenses!MA$9:MA$13)*Leases!$F19,MAX((Expenses!MA$9-Leases!$AB19/12)*Leases!$AA19*Leases!$F19,0)+MAX((Expenses!MA$10-Leases!$AB20/12)*Leases!$AA20*Leases!$F19,0)+MAX((Expenses!MA$11-Leases!$AB21/12)*Leases!$AA21*Leases!$F19,0)+MAX((Expenses!MA$12-Leases!$AB22/12)*Leases!$AA22*Leases!$F19,0)+MAX((Expenses!MA$13-Leases!$AB23/12)*Leases!$AA23*Leases!$F19,0)))))</f>
        <v>0</v>
      </c>
      <c r="MD190" s="94">
        <f>IF(OR(MD$165&lt;=EOMONTH($E19,$R19*(1-$O19)),MD$165&gt;EOMONTH($E19,$P19*12*(1-$O19)+$Q19*12*$O19+$R19*(1-$O19))),0,IF($X19="NNN",Expenses!MB$14*Leases!$F19,IF(Leases!$X19="FSG",0,IF(Leases!$X19="MG",SUMPRODUCT(Leases!$Z19:$Z23,Expenses!MB$9:MB$13)*Leases!$F19,MAX((Expenses!MB$9-Leases!$AB19/12)*Leases!$AA19*Leases!$F19,0)+MAX((Expenses!MB$10-Leases!$AB20/12)*Leases!$AA20*Leases!$F19,0)+MAX((Expenses!MB$11-Leases!$AB21/12)*Leases!$AA21*Leases!$F19,0)+MAX((Expenses!MB$12-Leases!$AB22/12)*Leases!$AA22*Leases!$F19,0)+MAX((Expenses!MB$13-Leases!$AB23/12)*Leases!$AA23*Leases!$F19,0)))))</f>
        <v>0</v>
      </c>
      <c r="ME190" s="94">
        <f>IF(OR(ME$165&lt;=EOMONTH($E19,$R19*(1-$O19)),ME$165&gt;EOMONTH($E19,$P19*12*(1-$O19)+$Q19*12*$O19+$R19*(1-$O19))),0,IF($X19="NNN",Expenses!MC$14*Leases!$F19,IF(Leases!$X19="FSG",0,IF(Leases!$X19="MG",SUMPRODUCT(Leases!$Z19:$Z23,Expenses!MC$9:MC$13)*Leases!$F19,MAX((Expenses!MC$9-Leases!$AB19/12)*Leases!$AA19*Leases!$F19,0)+MAX((Expenses!MC$10-Leases!$AB20/12)*Leases!$AA20*Leases!$F19,0)+MAX((Expenses!MC$11-Leases!$AB21/12)*Leases!$AA21*Leases!$F19,0)+MAX((Expenses!MC$12-Leases!$AB22/12)*Leases!$AA22*Leases!$F19,0)+MAX((Expenses!MC$13-Leases!$AB23/12)*Leases!$AA23*Leases!$F19,0)))))</f>
        <v>0</v>
      </c>
      <c r="MF190" s="94">
        <f>IF(OR(MF$165&lt;=EOMONTH($E19,$R19*(1-$O19)),MF$165&gt;EOMONTH($E19,$P19*12*(1-$O19)+$Q19*12*$O19+$R19*(1-$O19))),0,IF($X19="NNN",Expenses!MD$14*Leases!$F19,IF(Leases!$X19="FSG",0,IF(Leases!$X19="MG",SUMPRODUCT(Leases!$Z19:$Z23,Expenses!MD$9:MD$13)*Leases!$F19,MAX((Expenses!MD$9-Leases!$AB19/12)*Leases!$AA19*Leases!$F19,0)+MAX((Expenses!MD$10-Leases!$AB20/12)*Leases!$AA20*Leases!$F19,0)+MAX((Expenses!MD$11-Leases!$AB21/12)*Leases!$AA21*Leases!$F19,0)+MAX((Expenses!MD$12-Leases!$AB22/12)*Leases!$AA22*Leases!$F19,0)+MAX((Expenses!MD$13-Leases!$AB23/12)*Leases!$AA23*Leases!$F19,0)))))</f>
        <v>0</v>
      </c>
      <c r="MG190" s="94">
        <f>IF(OR(MG$165&lt;=EOMONTH($E19,$R19*(1-$O19)),MG$165&gt;EOMONTH($E19,$P19*12*(1-$O19)+$Q19*12*$O19+$R19*(1-$O19))),0,IF($X19="NNN",Expenses!ME$14*Leases!$F19,IF(Leases!$X19="FSG",0,IF(Leases!$X19="MG",SUMPRODUCT(Leases!$Z19:$Z23,Expenses!ME$9:ME$13)*Leases!$F19,MAX((Expenses!ME$9-Leases!$AB19/12)*Leases!$AA19*Leases!$F19,0)+MAX((Expenses!ME$10-Leases!$AB20/12)*Leases!$AA20*Leases!$F19,0)+MAX((Expenses!ME$11-Leases!$AB21/12)*Leases!$AA21*Leases!$F19,0)+MAX((Expenses!ME$12-Leases!$AB22/12)*Leases!$AA22*Leases!$F19,0)+MAX((Expenses!ME$13-Leases!$AB23/12)*Leases!$AA23*Leases!$F19,0)))))</f>
        <v>0</v>
      </c>
      <c r="MH190" s="94">
        <f>IF(OR(MH$165&lt;=EOMONTH($E19,$R19*(1-$O19)),MH$165&gt;EOMONTH($E19,$P19*12*(1-$O19)+$Q19*12*$O19+$R19*(1-$O19))),0,IF($X19="NNN",Expenses!MF$14*Leases!$F19,IF(Leases!$X19="FSG",0,IF(Leases!$X19="MG",SUMPRODUCT(Leases!$Z19:$Z23,Expenses!MF$9:MF$13)*Leases!$F19,MAX((Expenses!MF$9-Leases!$AB19/12)*Leases!$AA19*Leases!$F19,0)+MAX((Expenses!MF$10-Leases!$AB20/12)*Leases!$AA20*Leases!$F19,0)+MAX((Expenses!MF$11-Leases!$AB21/12)*Leases!$AA21*Leases!$F19,0)+MAX((Expenses!MF$12-Leases!$AB22/12)*Leases!$AA22*Leases!$F19,0)+MAX((Expenses!MF$13-Leases!$AB23/12)*Leases!$AA23*Leases!$F19,0)))))</f>
        <v>0</v>
      </c>
      <c r="MI190" s="94">
        <f>IF(OR(MI$165&lt;=EOMONTH($E19,$R19*(1-$O19)),MI$165&gt;EOMONTH($E19,$P19*12*(1-$O19)+$Q19*12*$O19+$R19*(1-$O19))),0,IF($X19="NNN",Expenses!MG$14*Leases!$F19,IF(Leases!$X19="FSG",0,IF(Leases!$X19="MG",SUMPRODUCT(Leases!$Z19:$Z23,Expenses!MG$9:MG$13)*Leases!$F19,MAX((Expenses!MG$9-Leases!$AB19/12)*Leases!$AA19*Leases!$F19,0)+MAX((Expenses!MG$10-Leases!$AB20/12)*Leases!$AA20*Leases!$F19,0)+MAX((Expenses!MG$11-Leases!$AB21/12)*Leases!$AA21*Leases!$F19,0)+MAX((Expenses!MG$12-Leases!$AB22/12)*Leases!$AA22*Leases!$F19,0)+MAX((Expenses!MG$13-Leases!$AB23/12)*Leases!$AA23*Leases!$F19,0)))))</f>
        <v>0</v>
      </c>
      <c r="MJ190" s="94">
        <f>IF(OR(MJ$165&lt;=EOMONTH($E19,$R19*(1-$O19)),MJ$165&gt;EOMONTH($E19,$P19*12*(1-$O19)+$Q19*12*$O19+$R19*(1-$O19))),0,IF($X19="NNN",Expenses!MH$14*Leases!$F19,IF(Leases!$X19="FSG",0,IF(Leases!$X19="MG",SUMPRODUCT(Leases!$Z19:$Z23,Expenses!MH$9:MH$13)*Leases!$F19,MAX((Expenses!MH$9-Leases!$AB19/12)*Leases!$AA19*Leases!$F19,0)+MAX((Expenses!MH$10-Leases!$AB20/12)*Leases!$AA20*Leases!$F19,0)+MAX((Expenses!MH$11-Leases!$AB21/12)*Leases!$AA21*Leases!$F19,0)+MAX((Expenses!MH$12-Leases!$AB22/12)*Leases!$AA22*Leases!$F19,0)+MAX((Expenses!MH$13-Leases!$AB23/12)*Leases!$AA23*Leases!$F19,0)))))</f>
        <v>0</v>
      </c>
      <c r="MK190" s="94">
        <f>IF(OR(MK$165&lt;=EOMONTH($E19,$R19*(1-$O19)),MK$165&gt;EOMONTH($E19,$P19*12*(1-$O19)+$Q19*12*$O19+$R19*(1-$O19))),0,IF($X19="NNN",Expenses!MI$14*Leases!$F19,IF(Leases!$X19="FSG",0,IF(Leases!$X19="MG",SUMPRODUCT(Leases!$Z19:$Z23,Expenses!MI$9:MI$13)*Leases!$F19,MAX((Expenses!MI$9-Leases!$AB19/12)*Leases!$AA19*Leases!$F19,0)+MAX((Expenses!MI$10-Leases!$AB20/12)*Leases!$AA20*Leases!$F19,0)+MAX((Expenses!MI$11-Leases!$AB21/12)*Leases!$AA21*Leases!$F19,0)+MAX((Expenses!MI$12-Leases!$AB22/12)*Leases!$AA22*Leases!$F19,0)+MAX((Expenses!MI$13-Leases!$AB23/12)*Leases!$AA23*Leases!$F19,0)))))</f>
        <v>0</v>
      </c>
      <c r="ML190" s="94">
        <f>IF(OR(ML$165&lt;=EOMONTH($E19,$R19*(1-$O19)),ML$165&gt;EOMONTH($E19,$P19*12*(1-$O19)+$Q19*12*$O19+$R19*(1-$O19))),0,IF($X19="NNN",Expenses!MJ$14*Leases!$F19,IF(Leases!$X19="FSG",0,IF(Leases!$X19="MG",SUMPRODUCT(Leases!$Z19:$Z23,Expenses!MJ$9:MJ$13)*Leases!$F19,MAX((Expenses!MJ$9-Leases!$AB19/12)*Leases!$AA19*Leases!$F19,0)+MAX((Expenses!MJ$10-Leases!$AB20/12)*Leases!$AA20*Leases!$F19,0)+MAX((Expenses!MJ$11-Leases!$AB21/12)*Leases!$AA21*Leases!$F19,0)+MAX((Expenses!MJ$12-Leases!$AB22/12)*Leases!$AA22*Leases!$F19,0)+MAX((Expenses!MJ$13-Leases!$AB23/12)*Leases!$AA23*Leases!$F19,0)))))</f>
        <v>0</v>
      </c>
      <c r="MM190" s="94">
        <f>IF(OR(MM$165&lt;=EOMONTH($E19,$R19*(1-$O19)),MM$165&gt;EOMONTH($E19,$P19*12*(1-$O19)+$Q19*12*$O19+$R19*(1-$O19))),0,IF($X19="NNN",Expenses!MK$14*Leases!$F19,IF(Leases!$X19="FSG",0,IF(Leases!$X19="MG",SUMPRODUCT(Leases!$Z19:$Z23,Expenses!MK$9:MK$13)*Leases!$F19,MAX((Expenses!MK$9-Leases!$AB19/12)*Leases!$AA19*Leases!$F19,0)+MAX((Expenses!MK$10-Leases!$AB20/12)*Leases!$AA20*Leases!$F19,0)+MAX((Expenses!MK$11-Leases!$AB21/12)*Leases!$AA21*Leases!$F19,0)+MAX((Expenses!MK$12-Leases!$AB22/12)*Leases!$AA22*Leases!$F19,0)+MAX((Expenses!MK$13-Leases!$AB23/12)*Leases!$AA23*Leases!$F19,0)))))</f>
        <v>0</v>
      </c>
      <c r="MN190" s="94">
        <f>IF(OR(MN$165&lt;=EOMONTH($E19,$R19*(1-$O19)),MN$165&gt;EOMONTH($E19,$P19*12*(1-$O19)+$Q19*12*$O19+$R19*(1-$O19))),0,IF($X19="NNN",Expenses!ML$14*Leases!$F19,IF(Leases!$X19="FSG",0,IF(Leases!$X19="MG",SUMPRODUCT(Leases!$Z19:$Z23,Expenses!ML$9:ML$13)*Leases!$F19,MAX((Expenses!ML$9-Leases!$AB19/12)*Leases!$AA19*Leases!$F19,0)+MAX((Expenses!ML$10-Leases!$AB20/12)*Leases!$AA20*Leases!$F19,0)+MAX((Expenses!ML$11-Leases!$AB21/12)*Leases!$AA21*Leases!$F19,0)+MAX((Expenses!ML$12-Leases!$AB22/12)*Leases!$AA22*Leases!$F19,0)+MAX((Expenses!ML$13-Leases!$AB23/12)*Leases!$AA23*Leases!$F19,0)))))</f>
        <v>0</v>
      </c>
      <c r="MO190" s="94">
        <f>IF(OR(MO$165&lt;=EOMONTH($E19,$R19*(1-$O19)),MO$165&gt;EOMONTH($E19,$P19*12*(1-$O19)+$Q19*12*$O19+$R19*(1-$O19))),0,IF($X19="NNN",Expenses!MM$14*Leases!$F19,IF(Leases!$X19="FSG",0,IF(Leases!$X19="MG",SUMPRODUCT(Leases!$Z19:$Z23,Expenses!MM$9:MM$13)*Leases!$F19,MAX((Expenses!MM$9-Leases!$AB19/12)*Leases!$AA19*Leases!$F19,0)+MAX((Expenses!MM$10-Leases!$AB20/12)*Leases!$AA20*Leases!$F19,0)+MAX((Expenses!MM$11-Leases!$AB21/12)*Leases!$AA21*Leases!$F19,0)+MAX((Expenses!MM$12-Leases!$AB22/12)*Leases!$AA22*Leases!$F19,0)+MAX((Expenses!MM$13-Leases!$AB23/12)*Leases!$AA23*Leases!$F19,0)))))</f>
        <v>0</v>
      </c>
      <c r="MP190" s="94">
        <f>IF(OR(MP$165&lt;=EOMONTH($E19,$R19*(1-$O19)),MP$165&gt;EOMONTH($E19,$P19*12*(1-$O19)+$Q19*12*$O19+$R19*(1-$O19))),0,IF($X19="NNN",Expenses!MN$14*Leases!$F19,IF(Leases!$X19="FSG",0,IF(Leases!$X19="MG",SUMPRODUCT(Leases!$Z19:$Z23,Expenses!MN$9:MN$13)*Leases!$F19,MAX((Expenses!MN$9-Leases!$AB19/12)*Leases!$AA19*Leases!$F19,0)+MAX((Expenses!MN$10-Leases!$AB20/12)*Leases!$AA20*Leases!$F19,0)+MAX((Expenses!MN$11-Leases!$AB21/12)*Leases!$AA21*Leases!$F19,0)+MAX((Expenses!MN$12-Leases!$AB22/12)*Leases!$AA22*Leases!$F19,0)+MAX((Expenses!MN$13-Leases!$AB23/12)*Leases!$AA23*Leases!$F19,0)))))</f>
        <v>0</v>
      </c>
      <c r="MQ190" s="94">
        <f>IF(OR(MQ$165&lt;=EOMONTH($E19,$R19*(1-$O19)),MQ$165&gt;EOMONTH($E19,$P19*12*(1-$O19)+$Q19*12*$O19+$R19*(1-$O19))),0,IF($X19="NNN",Expenses!MO$14*Leases!$F19,IF(Leases!$X19="FSG",0,IF(Leases!$X19="MG",SUMPRODUCT(Leases!$Z19:$Z23,Expenses!MO$9:MO$13)*Leases!$F19,MAX((Expenses!MO$9-Leases!$AB19/12)*Leases!$AA19*Leases!$F19,0)+MAX((Expenses!MO$10-Leases!$AB20/12)*Leases!$AA20*Leases!$F19,0)+MAX((Expenses!MO$11-Leases!$AB21/12)*Leases!$AA21*Leases!$F19,0)+MAX((Expenses!MO$12-Leases!$AB22/12)*Leases!$AA22*Leases!$F19,0)+MAX((Expenses!MO$13-Leases!$AB23/12)*Leases!$AA23*Leases!$F19,0)))))</f>
        <v>0</v>
      </c>
      <c r="MR190" s="94">
        <f>IF(OR(MR$165&lt;=EOMONTH($E19,$R19*(1-$O19)),MR$165&gt;EOMONTH($E19,$P19*12*(1-$O19)+$Q19*12*$O19+$R19*(1-$O19))),0,IF($X19="NNN",Expenses!MP$14*Leases!$F19,IF(Leases!$X19="FSG",0,IF(Leases!$X19="MG",SUMPRODUCT(Leases!$Z19:$Z23,Expenses!MP$9:MP$13)*Leases!$F19,MAX((Expenses!MP$9-Leases!$AB19/12)*Leases!$AA19*Leases!$F19,0)+MAX((Expenses!MP$10-Leases!$AB20/12)*Leases!$AA20*Leases!$F19,0)+MAX((Expenses!MP$11-Leases!$AB21/12)*Leases!$AA21*Leases!$F19,0)+MAX((Expenses!MP$12-Leases!$AB22/12)*Leases!$AA22*Leases!$F19,0)+MAX((Expenses!MP$13-Leases!$AB23/12)*Leases!$AA23*Leases!$F19,0)))))</f>
        <v>0</v>
      </c>
      <c r="MS190" s="94">
        <f>IF(OR(MS$165&lt;=EOMONTH($E19,$R19*(1-$O19)),MS$165&gt;EOMONTH($E19,$P19*12*(1-$O19)+$Q19*12*$O19+$R19*(1-$O19))),0,IF($X19="NNN",Expenses!MQ$14*Leases!$F19,IF(Leases!$X19="FSG",0,IF(Leases!$X19="MG",SUMPRODUCT(Leases!$Z19:$Z23,Expenses!MQ$9:MQ$13)*Leases!$F19,MAX((Expenses!MQ$9-Leases!$AB19/12)*Leases!$AA19*Leases!$F19,0)+MAX((Expenses!MQ$10-Leases!$AB20/12)*Leases!$AA20*Leases!$F19,0)+MAX((Expenses!MQ$11-Leases!$AB21/12)*Leases!$AA21*Leases!$F19,0)+MAX((Expenses!MQ$12-Leases!$AB22/12)*Leases!$AA22*Leases!$F19,0)+MAX((Expenses!MQ$13-Leases!$AB23/12)*Leases!$AA23*Leases!$F19,0)))))</f>
        <v>0</v>
      </c>
      <c r="MT190" s="94">
        <f>IF(OR(MT$165&lt;=EOMONTH($E19,$R19*(1-$O19)),MT$165&gt;EOMONTH($E19,$P19*12*(1-$O19)+$Q19*12*$O19+$R19*(1-$O19))),0,IF($X19="NNN",Expenses!MR$14*Leases!$F19,IF(Leases!$X19="FSG",0,IF(Leases!$X19="MG",SUMPRODUCT(Leases!$Z19:$Z23,Expenses!MR$9:MR$13)*Leases!$F19,MAX((Expenses!MR$9-Leases!$AB19/12)*Leases!$AA19*Leases!$F19,0)+MAX((Expenses!MR$10-Leases!$AB20/12)*Leases!$AA20*Leases!$F19,0)+MAX((Expenses!MR$11-Leases!$AB21/12)*Leases!$AA21*Leases!$F19,0)+MAX((Expenses!MR$12-Leases!$AB22/12)*Leases!$AA22*Leases!$F19,0)+MAX((Expenses!MR$13-Leases!$AB23/12)*Leases!$AA23*Leases!$F19,0)))))</f>
        <v>0</v>
      </c>
      <c r="MU190" s="94">
        <f>IF(OR(MU$165&lt;=EOMONTH($E19,$R19*(1-$O19)),MU$165&gt;EOMONTH($E19,$P19*12*(1-$O19)+$Q19*12*$O19+$R19*(1-$O19))),0,IF($X19="NNN",Expenses!MS$14*Leases!$F19,IF(Leases!$X19="FSG",0,IF(Leases!$X19="MG",SUMPRODUCT(Leases!$Z19:$Z23,Expenses!MS$9:MS$13)*Leases!$F19,MAX((Expenses!MS$9-Leases!$AB19/12)*Leases!$AA19*Leases!$F19,0)+MAX((Expenses!MS$10-Leases!$AB20/12)*Leases!$AA20*Leases!$F19,0)+MAX((Expenses!MS$11-Leases!$AB21/12)*Leases!$AA21*Leases!$F19,0)+MAX((Expenses!MS$12-Leases!$AB22/12)*Leases!$AA22*Leases!$F19,0)+MAX((Expenses!MS$13-Leases!$AB23/12)*Leases!$AA23*Leases!$F19,0)))))</f>
        <v>0</v>
      </c>
      <c r="MV190" s="94">
        <f>IF(OR(MV$165&lt;=EOMONTH($E19,$R19*(1-$O19)),MV$165&gt;EOMONTH($E19,$P19*12*(1-$O19)+$Q19*12*$O19+$R19*(1-$O19))),0,IF($X19="NNN",Expenses!MT$14*Leases!$F19,IF(Leases!$X19="FSG",0,IF(Leases!$X19="MG",SUMPRODUCT(Leases!$Z19:$Z23,Expenses!MT$9:MT$13)*Leases!$F19,MAX((Expenses!MT$9-Leases!$AB19/12)*Leases!$AA19*Leases!$F19,0)+MAX((Expenses!MT$10-Leases!$AB20/12)*Leases!$AA20*Leases!$F19,0)+MAX((Expenses!MT$11-Leases!$AB21/12)*Leases!$AA21*Leases!$F19,0)+MAX((Expenses!MT$12-Leases!$AB22/12)*Leases!$AA22*Leases!$F19,0)+MAX((Expenses!MT$13-Leases!$AB23/12)*Leases!$AA23*Leases!$F19,0)))))</f>
        <v>0</v>
      </c>
      <c r="MW190" s="94">
        <f>IF(OR(MW$165&lt;=EOMONTH($E19,$R19*(1-$O19)),MW$165&gt;EOMONTH($E19,$P19*12*(1-$O19)+$Q19*12*$O19+$R19*(1-$O19))),0,IF($X19="NNN",Expenses!MU$14*Leases!$F19,IF(Leases!$X19="FSG",0,IF(Leases!$X19="MG",SUMPRODUCT(Leases!$Z19:$Z23,Expenses!MU$9:MU$13)*Leases!$F19,MAX((Expenses!MU$9-Leases!$AB19/12)*Leases!$AA19*Leases!$F19,0)+MAX((Expenses!MU$10-Leases!$AB20/12)*Leases!$AA20*Leases!$F19,0)+MAX((Expenses!MU$11-Leases!$AB21/12)*Leases!$AA21*Leases!$F19,0)+MAX((Expenses!MU$12-Leases!$AB22/12)*Leases!$AA22*Leases!$F19,0)+MAX((Expenses!MU$13-Leases!$AB23/12)*Leases!$AA23*Leases!$F19,0)))))</f>
        <v>0</v>
      </c>
      <c r="MX190" s="94">
        <f>IF(OR(MX$165&lt;=EOMONTH($E19,$R19*(1-$O19)),MX$165&gt;EOMONTH($E19,$P19*12*(1-$O19)+$Q19*12*$O19+$R19*(1-$O19))),0,IF($X19="NNN",Expenses!MV$14*Leases!$F19,IF(Leases!$X19="FSG",0,IF(Leases!$X19="MG",SUMPRODUCT(Leases!$Z19:$Z23,Expenses!MV$9:MV$13)*Leases!$F19,MAX((Expenses!MV$9-Leases!$AB19/12)*Leases!$AA19*Leases!$F19,0)+MAX((Expenses!MV$10-Leases!$AB20/12)*Leases!$AA20*Leases!$F19,0)+MAX((Expenses!MV$11-Leases!$AB21/12)*Leases!$AA21*Leases!$F19,0)+MAX((Expenses!MV$12-Leases!$AB22/12)*Leases!$AA22*Leases!$F19,0)+MAX((Expenses!MV$13-Leases!$AB23/12)*Leases!$AA23*Leases!$F19,0)))))</f>
        <v>0</v>
      </c>
      <c r="MY190" s="94">
        <f>IF(OR(MY$165&lt;=EOMONTH($E19,$R19*(1-$O19)),MY$165&gt;EOMONTH($E19,$P19*12*(1-$O19)+$Q19*12*$O19+$R19*(1-$O19))),0,IF($X19="NNN",Expenses!MW$14*Leases!$F19,IF(Leases!$X19="FSG",0,IF(Leases!$X19="MG",SUMPRODUCT(Leases!$Z19:$Z23,Expenses!MW$9:MW$13)*Leases!$F19,MAX((Expenses!MW$9-Leases!$AB19/12)*Leases!$AA19*Leases!$F19,0)+MAX((Expenses!MW$10-Leases!$AB20/12)*Leases!$AA20*Leases!$F19,0)+MAX((Expenses!MW$11-Leases!$AB21/12)*Leases!$AA21*Leases!$F19,0)+MAX((Expenses!MW$12-Leases!$AB22/12)*Leases!$AA22*Leases!$F19,0)+MAX((Expenses!MW$13-Leases!$AB23/12)*Leases!$AA23*Leases!$F19,0)))))</f>
        <v>0</v>
      </c>
      <c r="MZ190" s="94">
        <f>IF(OR(MZ$165&lt;=EOMONTH($E19,$R19*(1-$O19)),MZ$165&gt;EOMONTH($E19,$P19*12*(1-$O19)+$Q19*12*$O19+$R19*(1-$O19))),0,IF($X19="NNN",Expenses!MX$14*Leases!$F19,IF(Leases!$X19="FSG",0,IF(Leases!$X19="MG",SUMPRODUCT(Leases!$Z19:$Z23,Expenses!MX$9:MX$13)*Leases!$F19,MAX((Expenses!MX$9-Leases!$AB19/12)*Leases!$AA19*Leases!$F19,0)+MAX((Expenses!MX$10-Leases!$AB20/12)*Leases!$AA20*Leases!$F19,0)+MAX((Expenses!MX$11-Leases!$AB21/12)*Leases!$AA21*Leases!$F19,0)+MAX((Expenses!MX$12-Leases!$AB22/12)*Leases!$AA22*Leases!$F19,0)+MAX((Expenses!MX$13-Leases!$AB23/12)*Leases!$AA23*Leases!$F19,0)))))</f>
        <v>0</v>
      </c>
      <c r="NA190" s="94">
        <f>IF(OR(NA$165&lt;=EOMONTH($E19,$R19*(1-$O19)),NA$165&gt;EOMONTH($E19,$P19*12*(1-$O19)+$Q19*12*$O19+$R19*(1-$O19))),0,IF($X19="NNN",Expenses!MY$14*Leases!$F19,IF(Leases!$X19="FSG",0,IF(Leases!$X19="MG",SUMPRODUCT(Leases!$Z19:$Z23,Expenses!MY$9:MY$13)*Leases!$F19,MAX((Expenses!MY$9-Leases!$AB19/12)*Leases!$AA19*Leases!$F19,0)+MAX((Expenses!MY$10-Leases!$AB20/12)*Leases!$AA20*Leases!$F19,0)+MAX((Expenses!MY$11-Leases!$AB21/12)*Leases!$AA21*Leases!$F19,0)+MAX((Expenses!MY$12-Leases!$AB22/12)*Leases!$AA22*Leases!$F19,0)+MAX((Expenses!MY$13-Leases!$AB23/12)*Leases!$AA23*Leases!$F19,0)))))</f>
        <v>0</v>
      </c>
      <c r="NB190" s="94">
        <f>IF(OR(NB$165&lt;=EOMONTH($E19,$R19*(1-$O19)),NB$165&gt;EOMONTH($E19,$P19*12*(1-$O19)+$Q19*12*$O19+$R19*(1-$O19))),0,IF($X19="NNN",Expenses!MZ$14*Leases!$F19,IF(Leases!$X19="FSG",0,IF(Leases!$X19="MG",SUMPRODUCT(Leases!$Z19:$Z23,Expenses!MZ$9:MZ$13)*Leases!$F19,MAX((Expenses!MZ$9-Leases!$AB19/12)*Leases!$AA19*Leases!$F19,0)+MAX((Expenses!MZ$10-Leases!$AB20/12)*Leases!$AA20*Leases!$F19,0)+MAX((Expenses!MZ$11-Leases!$AB21/12)*Leases!$AA21*Leases!$F19,0)+MAX((Expenses!MZ$12-Leases!$AB22/12)*Leases!$AA22*Leases!$F19,0)+MAX((Expenses!MZ$13-Leases!$AB23/12)*Leases!$AA23*Leases!$F19,0)))))</f>
        <v>0</v>
      </c>
      <c r="NC190" s="94">
        <f>IF(OR(NC$165&lt;=EOMONTH($E19,$R19*(1-$O19)),NC$165&gt;EOMONTH($E19,$P19*12*(1-$O19)+$Q19*12*$O19+$R19*(1-$O19))),0,IF($X19="NNN",Expenses!NA$14*Leases!$F19,IF(Leases!$X19="FSG",0,IF(Leases!$X19="MG",SUMPRODUCT(Leases!$Z19:$Z23,Expenses!NA$9:NA$13)*Leases!$F19,MAX((Expenses!NA$9-Leases!$AB19/12)*Leases!$AA19*Leases!$F19,0)+MAX((Expenses!NA$10-Leases!$AB20/12)*Leases!$AA20*Leases!$F19,0)+MAX((Expenses!NA$11-Leases!$AB21/12)*Leases!$AA21*Leases!$F19,0)+MAX((Expenses!NA$12-Leases!$AB22/12)*Leases!$AA22*Leases!$F19,0)+MAX((Expenses!NA$13-Leases!$AB23/12)*Leases!$AA23*Leases!$F19,0)))))</f>
        <v>0</v>
      </c>
      <c r="ND190" s="94">
        <f>IF(OR(ND$165&lt;=EOMONTH($E19,$R19*(1-$O19)),ND$165&gt;EOMONTH($E19,$P19*12*(1-$O19)+$Q19*12*$O19+$R19*(1-$O19))),0,IF($X19="NNN",Expenses!NB$14*Leases!$F19,IF(Leases!$X19="FSG",0,IF(Leases!$X19="MG",SUMPRODUCT(Leases!$Z19:$Z23,Expenses!NB$9:NB$13)*Leases!$F19,MAX((Expenses!NB$9-Leases!$AB19/12)*Leases!$AA19*Leases!$F19,0)+MAX((Expenses!NB$10-Leases!$AB20/12)*Leases!$AA20*Leases!$F19,0)+MAX((Expenses!NB$11-Leases!$AB21/12)*Leases!$AA21*Leases!$F19,0)+MAX((Expenses!NB$12-Leases!$AB22/12)*Leases!$AA22*Leases!$F19,0)+MAX((Expenses!NB$13-Leases!$AB23/12)*Leases!$AA23*Leases!$F19,0)))))</f>
        <v>0</v>
      </c>
      <c r="NE190" s="94">
        <f>IF(OR(NE$165&lt;=EOMONTH($E19,$R19*(1-$O19)),NE$165&gt;EOMONTH($E19,$P19*12*(1-$O19)+$Q19*12*$O19+$R19*(1-$O19))),0,IF($X19="NNN",Expenses!NC$14*Leases!$F19,IF(Leases!$X19="FSG",0,IF(Leases!$X19="MG",SUMPRODUCT(Leases!$Z19:$Z23,Expenses!NC$9:NC$13)*Leases!$F19,MAX((Expenses!NC$9-Leases!$AB19/12)*Leases!$AA19*Leases!$F19,0)+MAX((Expenses!NC$10-Leases!$AB20/12)*Leases!$AA20*Leases!$F19,0)+MAX((Expenses!NC$11-Leases!$AB21/12)*Leases!$AA21*Leases!$F19,0)+MAX((Expenses!NC$12-Leases!$AB22/12)*Leases!$AA22*Leases!$F19,0)+MAX((Expenses!NC$13-Leases!$AB23/12)*Leases!$AA23*Leases!$F19,0)))))</f>
        <v>0</v>
      </c>
      <c r="NF190" s="94">
        <f>IF(OR(NF$165&lt;=EOMONTH($E19,$R19*(1-$O19)),NF$165&gt;EOMONTH($E19,$P19*12*(1-$O19)+$Q19*12*$O19+$R19*(1-$O19))),0,IF($X19="NNN",Expenses!ND$14*Leases!$F19,IF(Leases!$X19="FSG",0,IF(Leases!$X19="MG",SUMPRODUCT(Leases!$Z19:$Z23,Expenses!ND$9:ND$13)*Leases!$F19,MAX((Expenses!ND$9-Leases!$AB19/12)*Leases!$AA19*Leases!$F19,0)+MAX((Expenses!ND$10-Leases!$AB20/12)*Leases!$AA20*Leases!$F19,0)+MAX((Expenses!ND$11-Leases!$AB21/12)*Leases!$AA21*Leases!$F19,0)+MAX((Expenses!ND$12-Leases!$AB22/12)*Leases!$AA22*Leases!$F19,0)+MAX((Expenses!ND$13-Leases!$AB23/12)*Leases!$AA23*Leases!$F19,0)))))</f>
        <v>0</v>
      </c>
      <c r="NG190" s="94">
        <f>IF(OR(NG$165&lt;=EOMONTH($E19,$R19*(1-$O19)),NG$165&gt;EOMONTH($E19,$P19*12*(1-$O19)+$Q19*12*$O19+$R19*(1-$O19))),0,IF($X19="NNN",Expenses!NE$14*Leases!$F19,IF(Leases!$X19="FSG",0,IF(Leases!$X19="MG",SUMPRODUCT(Leases!$Z19:$Z23,Expenses!NE$9:NE$13)*Leases!$F19,MAX((Expenses!NE$9-Leases!$AB19/12)*Leases!$AA19*Leases!$F19,0)+MAX((Expenses!NE$10-Leases!$AB20/12)*Leases!$AA20*Leases!$F19,0)+MAX((Expenses!NE$11-Leases!$AB21/12)*Leases!$AA21*Leases!$F19,0)+MAX((Expenses!NE$12-Leases!$AB22/12)*Leases!$AA22*Leases!$F19,0)+MAX((Expenses!NE$13-Leases!$AB23/12)*Leases!$AA23*Leases!$F19,0)))))</f>
        <v>0</v>
      </c>
      <c r="NH190" s="94">
        <f>IF(OR(NH$165&lt;=EOMONTH($E19,$R19*(1-$O19)),NH$165&gt;EOMONTH($E19,$P19*12*(1-$O19)+$Q19*12*$O19+$R19*(1-$O19))),0,IF($X19="NNN",Expenses!NF$14*Leases!$F19,IF(Leases!$X19="FSG",0,IF(Leases!$X19="MG",SUMPRODUCT(Leases!$Z19:$Z23,Expenses!NF$9:NF$13)*Leases!$F19,MAX((Expenses!NF$9-Leases!$AB19/12)*Leases!$AA19*Leases!$F19,0)+MAX((Expenses!NF$10-Leases!$AB20/12)*Leases!$AA20*Leases!$F19,0)+MAX((Expenses!NF$11-Leases!$AB21/12)*Leases!$AA21*Leases!$F19,0)+MAX((Expenses!NF$12-Leases!$AB22/12)*Leases!$AA22*Leases!$F19,0)+MAX((Expenses!NF$13-Leases!$AB23/12)*Leases!$AA23*Leases!$F19,0)))))</f>
        <v>0</v>
      </c>
      <c r="NI190" s="94">
        <f>IF(OR(NI$165&lt;=EOMONTH($E19,$R19*(1-$O19)),NI$165&gt;EOMONTH($E19,$P19*12*(1-$O19)+$Q19*12*$O19+$R19*(1-$O19))),0,IF($X19="NNN",Expenses!NG$14*Leases!$F19,IF(Leases!$X19="FSG",0,IF(Leases!$X19="MG",SUMPRODUCT(Leases!$Z19:$Z23,Expenses!NG$9:NG$13)*Leases!$F19,MAX((Expenses!NG$9-Leases!$AB19/12)*Leases!$AA19*Leases!$F19,0)+MAX((Expenses!NG$10-Leases!$AB20/12)*Leases!$AA20*Leases!$F19,0)+MAX((Expenses!NG$11-Leases!$AB21/12)*Leases!$AA21*Leases!$F19,0)+MAX((Expenses!NG$12-Leases!$AB22/12)*Leases!$AA22*Leases!$F19,0)+MAX((Expenses!NG$13-Leases!$AB23/12)*Leases!$AA23*Leases!$F19,0)))))</f>
        <v>0</v>
      </c>
      <c r="NJ190" s="94">
        <f>IF(OR(NJ$165&lt;=EOMONTH($E19,$R19*(1-$O19)),NJ$165&gt;EOMONTH($E19,$P19*12*(1-$O19)+$Q19*12*$O19+$R19*(1-$O19))),0,IF($X19="NNN",Expenses!NH$14*Leases!$F19,IF(Leases!$X19="FSG",0,IF(Leases!$X19="MG",SUMPRODUCT(Leases!$Z19:$Z23,Expenses!NH$9:NH$13)*Leases!$F19,MAX((Expenses!NH$9-Leases!$AB19/12)*Leases!$AA19*Leases!$F19,0)+MAX((Expenses!NH$10-Leases!$AB20/12)*Leases!$AA20*Leases!$F19,0)+MAX((Expenses!NH$11-Leases!$AB21/12)*Leases!$AA21*Leases!$F19,0)+MAX((Expenses!NH$12-Leases!$AB22/12)*Leases!$AA22*Leases!$F19,0)+MAX((Expenses!NH$13-Leases!$AB23/12)*Leases!$AA23*Leases!$F19,0)))))</f>
        <v>0</v>
      </c>
      <c r="NK190" s="97">
        <f>IF(OR(NK$165&lt;=EOMONTH($E19,$R19*(1-$O19)),NK$165&gt;EOMONTH($E19,$P19*12*(1-$O19)+$Q19*12*$O19+$R19*(1-$O19))),0,IF($X19="NNN",Expenses!NI$14*Leases!$F19,IF(Leases!$X19="FSG",0,IF(Leases!$X19="MG",SUMPRODUCT(Leases!$Z19:$Z23,Expenses!NI$9:NI$13)*Leases!$F19,MAX((Expenses!NI$9-Leases!$AB19/12)*Leases!$AA19*Leases!$F19,0)+MAX((Expenses!NI$10-Leases!$AB20/12)*Leases!$AA20*Leases!$F19,0)+MAX((Expenses!NI$11-Leases!$AB21/12)*Leases!$AA21*Leases!$F19,0)+MAX((Expenses!NI$12-Leases!$AB22/12)*Leases!$AA22*Leases!$F19,0)+MAX((Expenses!NI$13-Leases!$AB23/12)*Leases!$AA23*Leases!$F19,0)))))</f>
        <v>0</v>
      </c>
    </row>
    <row r="191" spans="1:375" x14ac:dyDescent="0.25">
      <c r="A191" s="98">
        <f ca="1">SUMIF($D$163:$NK$163,"&lt;="&amp;Summary!$B$3,Leases!D191:NK191)</f>
        <v>1622614.2824593533</v>
      </c>
      <c r="B191" s="41"/>
      <c r="C191" s="99" t="s">
        <v>96</v>
      </c>
      <c r="D191" s="100">
        <f ca="1">SUM(D184:D190)</f>
        <v>12732.517554528842</v>
      </c>
      <c r="E191" s="100">
        <f t="shared" ref="E191:BP191" ca="1" si="498">SUM(E184:E190)</f>
        <v>12734.424464146603</v>
      </c>
      <c r="F191" s="100">
        <f t="shared" ca="1" si="498"/>
        <v>12736.663472371907</v>
      </c>
      <c r="G191" s="100">
        <f t="shared" ca="1" si="498"/>
        <v>12738.579799495517</v>
      </c>
      <c r="H191" s="100">
        <f t="shared" ca="1" si="498"/>
        <v>12740.500852798787</v>
      </c>
      <c r="I191" s="100">
        <f t="shared" ca="1" si="498"/>
        <v>12742.42664393775</v>
      </c>
      <c r="J191" s="100">
        <f t="shared" ca="1" si="498"/>
        <v>12744.357184597186</v>
      </c>
      <c r="K191" s="100">
        <f t="shared" ca="1" si="498"/>
        <v>12746.292486490693</v>
      </c>
      <c r="L191" s="100">
        <f t="shared" ca="1" si="498"/>
        <v>12748.232561360761</v>
      </c>
      <c r="M191" s="100">
        <f t="shared" ca="1" si="498"/>
        <v>12756.870884239021</v>
      </c>
      <c r="N191" s="100">
        <f t="shared" ca="1" si="498"/>
        <v>12758.820540405584</v>
      </c>
      <c r="O191" s="100">
        <f t="shared" ca="1" si="498"/>
        <v>12760.775004950219</v>
      </c>
      <c r="P191" s="100">
        <f t="shared" ca="1" si="498"/>
        <v>13114.49308116471</v>
      </c>
      <c r="Q191" s="100">
        <f t="shared" ca="1" si="498"/>
        <v>13116.457198071002</v>
      </c>
      <c r="R191" s="100">
        <f t="shared" ca="1" si="498"/>
        <v>13118.763376543066</v>
      </c>
      <c r="S191" s="100">
        <f t="shared" ca="1" si="498"/>
        <v>13120.737193480385</v>
      </c>
      <c r="T191" s="100">
        <f t="shared" ca="1" si="498"/>
        <v>13122.715878382753</v>
      </c>
      <c r="U191" s="100">
        <f t="shared" ca="1" si="498"/>
        <v>13124.699443255882</v>
      </c>
      <c r="V191" s="100">
        <f t="shared" ca="1" si="498"/>
        <v>13126.687900135101</v>
      </c>
      <c r="W191" s="100">
        <f t="shared" ca="1" si="498"/>
        <v>13128.681261085416</v>
      </c>
      <c r="X191" s="100">
        <f t="shared" ca="1" si="498"/>
        <v>13130.679538201586</v>
      </c>
      <c r="Y191" s="100">
        <f t="shared" ca="1" si="498"/>
        <v>12811.19121170271</v>
      </c>
      <c r="Z191" s="100">
        <f t="shared" ca="1" si="498"/>
        <v>12813.14890162835</v>
      </c>
      <c r="AA191" s="100">
        <f t="shared" ca="1" si="498"/>
        <v>12815.111419745481</v>
      </c>
      <c r="AB191" s="100">
        <f t="shared" ca="1" si="498"/>
        <v>13177.262333232387</v>
      </c>
      <c r="AC191" s="100">
        <f t="shared" ca="1" si="498"/>
        <v>13273.247741588901</v>
      </c>
      <c r="AD191" s="100">
        <f t="shared" ca="1" si="498"/>
        <v>13275.623105415127</v>
      </c>
      <c r="AE191" s="100">
        <f t="shared" ca="1" si="498"/>
        <v>13277.656136860565</v>
      </c>
      <c r="AF191" s="100">
        <f t="shared" ca="1" si="498"/>
        <v>13279.694182310004</v>
      </c>
      <c r="AG191" s="100">
        <f t="shared" ca="1" si="498"/>
        <v>13281.737254129328</v>
      </c>
      <c r="AH191" s="100">
        <f t="shared" ca="1" si="498"/>
        <v>13510.046898220078</v>
      </c>
      <c r="AI191" s="100">
        <f t="shared" ca="1" si="498"/>
        <v>13512.100059998902</v>
      </c>
      <c r="AJ191" s="100">
        <f t="shared" ca="1" si="498"/>
        <v>13514.158285428557</v>
      </c>
      <c r="AK191" s="100">
        <f t="shared" ca="1" si="498"/>
        <v>13516.221586997373</v>
      </c>
      <c r="AL191" s="100">
        <f t="shared" ca="1" si="498"/>
        <v>13518.289977224482</v>
      </c>
      <c r="AM191" s="100">
        <f t="shared" ca="1" si="498"/>
        <v>13520.363468659885</v>
      </c>
      <c r="AN191" s="100">
        <f t="shared" si="498"/>
        <v>0</v>
      </c>
      <c r="AO191" s="100">
        <f t="shared" ca="1" si="498"/>
        <v>4049.0722932213789</v>
      </c>
      <c r="AP191" s="100">
        <f t="shared" ca="1" si="498"/>
        <v>4051.5189179623903</v>
      </c>
      <c r="AQ191" s="100">
        <f t="shared" ca="1" si="498"/>
        <v>4053.6129403511923</v>
      </c>
      <c r="AR191" s="100">
        <f t="shared" ca="1" si="498"/>
        <v>4055.7121271641136</v>
      </c>
      <c r="AS191" s="100">
        <f t="shared" ca="1" si="498"/>
        <v>4057.8164911380181</v>
      </c>
      <c r="AT191" s="100">
        <f t="shared" ca="1" si="498"/>
        <v>13178.335056719661</v>
      </c>
      <c r="AU191" s="100">
        <f t="shared" ca="1" si="498"/>
        <v>13180.449813351848</v>
      </c>
      <c r="AV191" s="100">
        <f t="shared" ca="1" si="498"/>
        <v>13182.569785544394</v>
      </c>
      <c r="AW191" s="100">
        <f t="shared" ca="1" si="498"/>
        <v>13184.694986160275</v>
      </c>
      <c r="AX191" s="100">
        <f t="shared" ca="1" si="498"/>
        <v>13186.825428094196</v>
      </c>
      <c r="AY191" s="100">
        <f t="shared" ca="1" si="498"/>
        <v>13188.961124272661</v>
      </c>
      <c r="AZ191" s="100">
        <f t="shared" ca="1" si="498"/>
        <v>13560.359500472192</v>
      </c>
      <c r="BA191" s="100">
        <f t="shared" ca="1" si="498"/>
        <v>13562.505744046855</v>
      </c>
      <c r="BB191" s="100">
        <f t="shared" ca="1" si="498"/>
        <v>13546.973384112905</v>
      </c>
      <c r="BC191" s="100">
        <f t="shared" ca="1" si="498"/>
        <v>13549.127451313576</v>
      </c>
      <c r="BD191" s="100">
        <f t="shared" ca="1" si="498"/>
        <v>13556.693396550716</v>
      </c>
      <c r="BE191" s="100">
        <f t="shared" ca="1" si="498"/>
        <v>13558.860891443837</v>
      </c>
      <c r="BF191" s="100">
        <f t="shared" ca="1" si="498"/>
        <v>13561.033731964093</v>
      </c>
      <c r="BG191" s="100">
        <f t="shared" ca="1" si="498"/>
        <v>13563.211931295249</v>
      </c>
      <c r="BH191" s="100">
        <f t="shared" ca="1" si="498"/>
        <v>13577.615105391005</v>
      </c>
      <c r="BI191" s="100">
        <f t="shared" ca="1" si="498"/>
        <v>13579.804062025363</v>
      </c>
      <c r="BJ191" s="100">
        <f t="shared" ca="1" si="498"/>
        <v>13581.998417217303</v>
      </c>
      <c r="BK191" s="100">
        <f t="shared" ca="1" si="498"/>
        <v>13584.198184281122</v>
      </c>
      <c r="BL191" s="100">
        <f t="shared" ca="1" si="498"/>
        <v>13967.105099848759</v>
      </c>
      <c r="BM191" s="100">
        <f t="shared" ca="1" si="498"/>
        <v>13969.315730730663</v>
      </c>
      <c r="BN191" s="100">
        <f t="shared" ca="1" si="498"/>
        <v>13971.531813624686</v>
      </c>
      <c r="BO191" s="100">
        <f t="shared" ca="1" si="498"/>
        <v>13973.753361976967</v>
      </c>
      <c r="BP191" s="100">
        <f t="shared" ca="1" si="498"/>
        <v>13975.980389266795</v>
      </c>
      <c r="BQ191" s="100">
        <f t="shared" ref="BQ191:EB191" ca="1" si="499">SUM(BQ184:BQ190)</f>
        <v>13978.21290900671</v>
      </c>
      <c r="BR191" s="100">
        <f t="shared" ca="1" si="499"/>
        <v>13980.450934742577</v>
      </c>
      <c r="BS191" s="100">
        <f t="shared" ca="1" si="499"/>
        <v>13982.694480053664</v>
      </c>
      <c r="BT191" s="100">
        <f t="shared" ca="1" si="499"/>
        <v>13984.943558552735</v>
      </c>
      <c r="BU191" s="100">
        <f t="shared" ca="1" si="499"/>
        <v>13987.198183886125</v>
      </c>
      <c r="BV191" s="100">
        <f t="shared" ca="1" si="499"/>
        <v>13989.45836973382</v>
      </c>
      <c r="BW191" s="100">
        <f t="shared" ca="1" si="499"/>
        <v>13991.724129809554</v>
      </c>
      <c r="BX191" s="100">
        <f t="shared" ca="1" si="499"/>
        <v>14088.111800903269</v>
      </c>
      <c r="BY191" s="100">
        <f t="shared" ca="1" si="499"/>
        <v>14388.395202652584</v>
      </c>
      <c r="BZ191" s="100">
        <f t="shared" ca="1" si="499"/>
        <v>14390.677768033427</v>
      </c>
      <c r="CA191" s="100">
        <f t="shared" ca="1" si="499"/>
        <v>14392.965962836275</v>
      </c>
      <c r="CB191" s="100">
        <f t="shared" ca="1" si="499"/>
        <v>14395.259800944799</v>
      </c>
      <c r="CC191" s="100">
        <f t="shared" ca="1" si="499"/>
        <v>14397.559296276911</v>
      </c>
      <c r="CD191" s="100">
        <f t="shared" ca="1" si="499"/>
        <v>14399.864462784853</v>
      </c>
      <c r="CE191" s="100">
        <f t="shared" ca="1" si="499"/>
        <v>14402.175314455275</v>
      </c>
      <c r="CF191" s="100">
        <f t="shared" ca="1" si="499"/>
        <v>14404.491865309319</v>
      </c>
      <c r="CG191" s="100">
        <f t="shared" ca="1" si="499"/>
        <v>14406.814129402708</v>
      </c>
      <c r="CH191" s="100">
        <f t="shared" ca="1" si="499"/>
        <v>14409.142120825836</v>
      </c>
      <c r="CI191" s="100">
        <f t="shared" ca="1" si="499"/>
        <v>14411.475853703841</v>
      </c>
      <c r="CJ191" s="100">
        <f t="shared" ca="1" si="499"/>
        <v>14817.701800429551</v>
      </c>
      <c r="CK191" s="100">
        <f t="shared" ca="1" si="499"/>
        <v>14820.047058732162</v>
      </c>
      <c r="CL191" s="100">
        <f t="shared" ca="1" si="499"/>
        <v>14822.398101074434</v>
      </c>
      <c r="CM191" s="100">
        <f t="shared" ca="1" si="499"/>
        <v>14824.754941721367</v>
      </c>
      <c r="CN191" s="100">
        <f t="shared" ca="1" si="499"/>
        <v>14827.117594973144</v>
      </c>
      <c r="CO191" s="100">
        <f t="shared" ca="1" si="499"/>
        <v>14829.486075165221</v>
      </c>
      <c r="CP191" s="100">
        <f t="shared" ca="1" si="499"/>
        <v>14831.860396668402</v>
      </c>
      <c r="CQ191" s="100">
        <f t="shared" ca="1" si="499"/>
        <v>14834.240573888936</v>
      </c>
      <c r="CR191" s="100">
        <f t="shared" ca="1" si="499"/>
        <v>14836.626621268599</v>
      </c>
      <c r="CS191" s="100">
        <f t="shared" ca="1" si="499"/>
        <v>14839.018553284794</v>
      </c>
      <c r="CT191" s="100">
        <f t="shared" ca="1" si="499"/>
        <v>14841.416384450615</v>
      </c>
      <c r="CU191" s="100">
        <f t="shared" ca="1" si="499"/>
        <v>14843.82012931496</v>
      </c>
      <c r="CV191" s="100">
        <f t="shared" ca="1" si="499"/>
        <v>15262.232854442436</v>
      </c>
      <c r="CW191" s="100">
        <f t="shared" ca="1" si="499"/>
        <v>15264.648470494125</v>
      </c>
      <c r="CX191" s="100">
        <f t="shared" ca="1" si="499"/>
        <v>15267.070044106666</v>
      </c>
      <c r="CY191" s="100">
        <f t="shared" ca="1" si="499"/>
        <v>15269.497589973007</v>
      </c>
      <c r="CZ191" s="100">
        <f t="shared" ca="1" si="499"/>
        <v>15271.93112282234</v>
      </c>
      <c r="DA191" s="100">
        <f t="shared" ca="1" si="499"/>
        <v>15274.370657420179</v>
      </c>
      <c r="DB191" s="100">
        <f t="shared" ca="1" si="499"/>
        <v>15276.816208568453</v>
      </c>
      <c r="DC191" s="100">
        <f t="shared" ca="1" si="499"/>
        <v>15279.267791105602</v>
      </c>
      <c r="DD191" s="100">
        <f t="shared" ca="1" si="499"/>
        <v>15281.725419906657</v>
      </c>
      <c r="DE191" s="100">
        <f t="shared" ca="1" si="499"/>
        <v>15284.189109883337</v>
      </c>
      <c r="DF191" s="100">
        <f t="shared" ca="1" si="499"/>
        <v>15286.658875984132</v>
      </c>
      <c r="DG191" s="100">
        <f t="shared" ca="1" si="499"/>
        <v>15289.134733194407</v>
      </c>
      <c r="DH191" s="100">
        <f t="shared" ca="1" si="499"/>
        <v>15720.099840075713</v>
      </c>
      <c r="DI191" s="100">
        <f t="shared" ca="1" si="499"/>
        <v>15722.587924608953</v>
      </c>
      <c r="DJ191" s="100">
        <f t="shared" ca="1" si="499"/>
        <v>15725.082145429868</v>
      </c>
      <c r="DK191" s="100">
        <f t="shared" ca="1" si="499"/>
        <v>15727.582517672199</v>
      </c>
      <c r="DL191" s="100">
        <f t="shared" ca="1" si="499"/>
        <v>15730.089056507011</v>
      </c>
      <c r="DM191" s="100">
        <f t="shared" ca="1" si="499"/>
        <v>15732.601777142785</v>
      </c>
      <c r="DN191" s="100">
        <f t="shared" ca="1" si="499"/>
        <v>15735.120694825509</v>
      </c>
      <c r="DO191" s="100">
        <f t="shared" ca="1" si="499"/>
        <v>15737.645824838772</v>
      </c>
      <c r="DP191" s="100">
        <f t="shared" ca="1" si="499"/>
        <v>15740.17718250386</v>
      </c>
      <c r="DQ191" s="100">
        <f t="shared" ca="1" si="499"/>
        <v>15742.714783179839</v>
      </c>
      <c r="DR191" s="100">
        <f t="shared" ca="1" si="499"/>
        <v>15745.258642263658</v>
      </c>
      <c r="DS191" s="100">
        <f t="shared" ca="1" si="499"/>
        <v>15747.808775190242</v>
      </c>
      <c r="DT191" s="100">
        <f t="shared" ca="1" si="499"/>
        <v>15856.293948181601</v>
      </c>
      <c r="DU191" s="100">
        <f t="shared" ca="1" si="499"/>
        <v>16194.265562347222</v>
      </c>
      <c r="DV191" s="100">
        <f t="shared" ca="1" si="499"/>
        <v>16196.834609792764</v>
      </c>
      <c r="DW191" s="100">
        <f t="shared" ca="1" si="499"/>
        <v>16199.409993202366</v>
      </c>
      <c r="DX191" s="100">
        <f t="shared" ca="1" si="499"/>
        <v>16201.991728202222</v>
      </c>
      <c r="DY191" s="100">
        <f t="shared" ca="1" si="499"/>
        <v>16204.579830457069</v>
      </c>
      <c r="DZ191" s="100">
        <f t="shared" ca="1" si="499"/>
        <v>16207.174315670274</v>
      </c>
      <c r="EA191" s="100">
        <f t="shared" ca="1" si="499"/>
        <v>16209.775199583935</v>
      </c>
      <c r="EB191" s="100">
        <f t="shared" ca="1" si="499"/>
        <v>16212.382497978975</v>
      </c>
      <c r="EC191" s="100">
        <f t="shared" ref="EC191:GN191" ca="1" si="500">SUM(EC184:EC190)</f>
        <v>16214.996226675234</v>
      </c>
      <c r="ED191" s="100">
        <f t="shared" si="500"/>
        <v>0</v>
      </c>
      <c r="EE191" s="100">
        <f t="shared" si="500"/>
        <v>0</v>
      </c>
      <c r="EF191" s="100">
        <f t="shared" si="500"/>
        <v>0</v>
      </c>
      <c r="EG191" s="100">
        <f t="shared" si="500"/>
        <v>0</v>
      </c>
      <c r="EH191" s="100">
        <f t="shared" si="500"/>
        <v>0</v>
      </c>
      <c r="EI191" s="100">
        <f t="shared" si="500"/>
        <v>0</v>
      </c>
      <c r="EJ191" s="100">
        <f t="shared" si="500"/>
        <v>0</v>
      </c>
      <c r="EK191" s="100">
        <f t="shared" si="500"/>
        <v>0</v>
      </c>
      <c r="EL191" s="100">
        <f t="shared" si="500"/>
        <v>0</v>
      </c>
      <c r="EM191" s="100">
        <f t="shared" si="500"/>
        <v>0</v>
      </c>
      <c r="EN191" s="100">
        <f t="shared" si="500"/>
        <v>0</v>
      </c>
      <c r="EO191" s="100">
        <f t="shared" si="500"/>
        <v>0</v>
      </c>
      <c r="EP191" s="100">
        <f t="shared" si="500"/>
        <v>0</v>
      </c>
      <c r="EQ191" s="100">
        <f t="shared" si="500"/>
        <v>0</v>
      </c>
      <c r="ER191" s="100">
        <f t="shared" si="500"/>
        <v>0</v>
      </c>
      <c r="ES191" s="100">
        <f t="shared" si="500"/>
        <v>0</v>
      </c>
      <c r="ET191" s="100">
        <f t="shared" si="500"/>
        <v>0</v>
      </c>
      <c r="EU191" s="100">
        <f t="shared" si="500"/>
        <v>0</v>
      </c>
      <c r="EV191" s="100">
        <f t="shared" si="500"/>
        <v>0</v>
      </c>
      <c r="EW191" s="100">
        <f t="shared" si="500"/>
        <v>0</v>
      </c>
      <c r="EX191" s="100">
        <f t="shared" si="500"/>
        <v>0</v>
      </c>
      <c r="EY191" s="100">
        <f t="shared" si="500"/>
        <v>0</v>
      </c>
      <c r="EZ191" s="100">
        <f t="shared" si="500"/>
        <v>0</v>
      </c>
      <c r="FA191" s="100">
        <f t="shared" si="500"/>
        <v>0</v>
      </c>
      <c r="FB191" s="100">
        <f t="shared" si="500"/>
        <v>0</v>
      </c>
      <c r="FC191" s="100">
        <f t="shared" si="500"/>
        <v>0</v>
      </c>
      <c r="FD191" s="100">
        <f t="shared" si="500"/>
        <v>0</v>
      </c>
      <c r="FE191" s="100">
        <f t="shared" si="500"/>
        <v>0</v>
      </c>
      <c r="FF191" s="100">
        <f t="shared" si="500"/>
        <v>0</v>
      </c>
      <c r="FG191" s="100">
        <f t="shared" si="500"/>
        <v>0</v>
      </c>
      <c r="FH191" s="100">
        <f t="shared" si="500"/>
        <v>0</v>
      </c>
      <c r="FI191" s="100">
        <f t="shared" si="500"/>
        <v>0</v>
      </c>
      <c r="FJ191" s="100">
        <f t="shared" si="500"/>
        <v>0</v>
      </c>
      <c r="FK191" s="100">
        <f t="shared" si="500"/>
        <v>0</v>
      </c>
      <c r="FL191" s="100">
        <f t="shared" si="500"/>
        <v>0</v>
      </c>
      <c r="FM191" s="100">
        <f t="shared" si="500"/>
        <v>0</v>
      </c>
      <c r="FN191" s="100">
        <f t="shared" si="500"/>
        <v>0</v>
      </c>
      <c r="FO191" s="100">
        <f t="shared" si="500"/>
        <v>0</v>
      </c>
      <c r="FP191" s="100">
        <f t="shared" si="500"/>
        <v>0</v>
      </c>
      <c r="FQ191" s="100">
        <f t="shared" si="500"/>
        <v>0</v>
      </c>
      <c r="FR191" s="100">
        <f t="shared" si="500"/>
        <v>0</v>
      </c>
      <c r="FS191" s="100">
        <f t="shared" si="500"/>
        <v>0</v>
      </c>
      <c r="FT191" s="100">
        <f t="shared" si="500"/>
        <v>0</v>
      </c>
      <c r="FU191" s="100">
        <f t="shared" si="500"/>
        <v>0</v>
      </c>
      <c r="FV191" s="100">
        <f t="shared" si="500"/>
        <v>0</v>
      </c>
      <c r="FW191" s="100">
        <f t="shared" si="500"/>
        <v>0</v>
      </c>
      <c r="FX191" s="100">
        <f t="shared" si="500"/>
        <v>0</v>
      </c>
      <c r="FY191" s="100">
        <f t="shared" si="500"/>
        <v>0</v>
      </c>
      <c r="FZ191" s="100">
        <f t="shared" si="500"/>
        <v>0</v>
      </c>
      <c r="GA191" s="100">
        <f t="shared" si="500"/>
        <v>0</v>
      </c>
      <c r="GB191" s="100">
        <f t="shared" si="500"/>
        <v>0</v>
      </c>
      <c r="GC191" s="100">
        <f t="shared" si="500"/>
        <v>0</v>
      </c>
      <c r="GD191" s="100">
        <f t="shared" si="500"/>
        <v>0</v>
      </c>
      <c r="GE191" s="100">
        <f t="shared" si="500"/>
        <v>0</v>
      </c>
      <c r="GF191" s="100">
        <f t="shared" si="500"/>
        <v>0</v>
      </c>
      <c r="GG191" s="100">
        <f t="shared" si="500"/>
        <v>0</v>
      </c>
      <c r="GH191" s="100">
        <f t="shared" si="500"/>
        <v>0</v>
      </c>
      <c r="GI191" s="100">
        <f t="shared" si="500"/>
        <v>0</v>
      </c>
      <c r="GJ191" s="100">
        <f t="shared" si="500"/>
        <v>0</v>
      </c>
      <c r="GK191" s="100">
        <f t="shared" si="500"/>
        <v>0</v>
      </c>
      <c r="GL191" s="100">
        <f t="shared" si="500"/>
        <v>0</v>
      </c>
      <c r="GM191" s="100">
        <f t="shared" si="500"/>
        <v>0</v>
      </c>
      <c r="GN191" s="100">
        <f t="shared" si="500"/>
        <v>0</v>
      </c>
      <c r="GO191" s="100">
        <f t="shared" ref="GO191:IZ191" si="501">SUM(GO184:GO190)</f>
        <v>0</v>
      </c>
      <c r="GP191" s="100">
        <f t="shared" si="501"/>
        <v>0</v>
      </c>
      <c r="GQ191" s="100">
        <f t="shared" si="501"/>
        <v>0</v>
      </c>
      <c r="GR191" s="100">
        <f t="shared" si="501"/>
        <v>0</v>
      </c>
      <c r="GS191" s="100">
        <f t="shared" si="501"/>
        <v>0</v>
      </c>
      <c r="GT191" s="100">
        <f t="shared" si="501"/>
        <v>0</v>
      </c>
      <c r="GU191" s="100">
        <f t="shared" si="501"/>
        <v>0</v>
      </c>
      <c r="GV191" s="100">
        <f t="shared" si="501"/>
        <v>0</v>
      </c>
      <c r="GW191" s="100">
        <f t="shared" si="501"/>
        <v>0</v>
      </c>
      <c r="GX191" s="100">
        <f t="shared" si="501"/>
        <v>0</v>
      </c>
      <c r="GY191" s="100">
        <f t="shared" si="501"/>
        <v>0</v>
      </c>
      <c r="GZ191" s="100">
        <f t="shared" si="501"/>
        <v>0</v>
      </c>
      <c r="HA191" s="100">
        <f t="shared" si="501"/>
        <v>0</v>
      </c>
      <c r="HB191" s="100">
        <f t="shared" si="501"/>
        <v>0</v>
      </c>
      <c r="HC191" s="100">
        <f t="shared" si="501"/>
        <v>0</v>
      </c>
      <c r="HD191" s="100">
        <f t="shared" si="501"/>
        <v>0</v>
      </c>
      <c r="HE191" s="100">
        <f t="shared" si="501"/>
        <v>0</v>
      </c>
      <c r="HF191" s="100">
        <f t="shared" si="501"/>
        <v>0</v>
      </c>
      <c r="HG191" s="100">
        <f t="shared" si="501"/>
        <v>0</v>
      </c>
      <c r="HH191" s="100">
        <f t="shared" si="501"/>
        <v>0</v>
      </c>
      <c r="HI191" s="100">
        <f t="shared" si="501"/>
        <v>0</v>
      </c>
      <c r="HJ191" s="100">
        <f t="shared" si="501"/>
        <v>0</v>
      </c>
      <c r="HK191" s="100">
        <f t="shared" si="501"/>
        <v>0</v>
      </c>
      <c r="HL191" s="100">
        <f t="shared" si="501"/>
        <v>0</v>
      </c>
      <c r="HM191" s="100">
        <f t="shared" si="501"/>
        <v>0</v>
      </c>
      <c r="HN191" s="100">
        <f t="shared" si="501"/>
        <v>0</v>
      </c>
      <c r="HO191" s="100">
        <f t="shared" si="501"/>
        <v>0</v>
      </c>
      <c r="HP191" s="100">
        <f t="shared" si="501"/>
        <v>0</v>
      </c>
      <c r="HQ191" s="100">
        <f t="shared" si="501"/>
        <v>0</v>
      </c>
      <c r="HR191" s="100">
        <f t="shared" si="501"/>
        <v>0</v>
      </c>
      <c r="HS191" s="100">
        <f t="shared" si="501"/>
        <v>0</v>
      </c>
      <c r="HT191" s="100">
        <f t="shared" si="501"/>
        <v>0</v>
      </c>
      <c r="HU191" s="100">
        <f t="shared" si="501"/>
        <v>0</v>
      </c>
      <c r="HV191" s="100">
        <f t="shared" si="501"/>
        <v>0</v>
      </c>
      <c r="HW191" s="100">
        <f t="shared" si="501"/>
        <v>0</v>
      </c>
      <c r="HX191" s="100">
        <f t="shared" si="501"/>
        <v>0</v>
      </c>
      <c r="HY191" s="100">
        <f t="shared" si="501"/>
        <v>0</v>
      </c>
      <c r="HZ191" s="100">
        <f t="shared" si="501"/>
        <v>0</v>
      </c>
      <c r="IA191" s="100">
        <f t="shared" si="501"/>
        <v>0</v>
      </c>
      <c r="IB191" s="100">
        <f t="shared" si="501"/>
        <v>0</v>
      </c>
      <c r="IC191" s="100">
        <f t="shared" si="501"/>
        <v>0</v>
      </c>
      <c r="ID191" s="100">
        <f t="shared" si="501"/>
        <v>0</v>
      </c>
      <c r="IE191" s="100">
        <f t="shared" si="501"/>
        <v>0</v>
      </c>
      <c r="IF191" s="100">
        <f t="shared" si="501"/>
        <v>0</v>
      </c>
      <c r="IG191" s="100">
        <f t="shared" si="501"/>
        <v>0</v>
      </c>
      <c r="IH191" s="100">
        <f t="shared" si="501"/>
        <v>0</v>
      </c>
      <c r="II191" s="100">
        <f t="shared" si="501"/>
        <v>0</v>
      </c>
      <c r="IJ191" s="100">
        <f t="shared" si="501"/>
        <v>0</v>
      </c>
      <c r="IK191" s="100">
        <f t="shared" si="501"/>
        <v>0</v>
      </c>
      <c r="IL191" s="100">
        <f t="shared" si="501"/>
        <v>0</v>
      </c>
      <c r="IM191" s="100">
        <f t="shared" si="501"/>
        <v>0</v>
      </c>
      <c r="IN191" s="100">
        <f t="shared" si="501"/>
        <v>0</v>
      </c>
      <c r="IO191" s="100">
        <f t="shared" si="501"/>
        <v>0</v>
      </c>
      <c r="IP191" s="100">
        <f t="shared" si="501"/>
        <v>0</v>
      </c>
      <c r="IQ191" s="100">
        <f t="shared" si="501"/>
        <v>0</v>
      </c>
      <c r="IR191" s="100">
        <f t="shared" si="501"/>
        <v>0</v>
      </c>
      <c r="IS191" s="100">
        <f t="shared" si="501"/>
        <v>0</v>
      </c>
      <c r="IT191" s="100">
        <f t="shared" si="501"/>
        <v>0</v>
      </c>
      <c r="IU191" s="100">
        <f t="shared" si="501"/>
        <v>0</v>
      </c>
      <c r="IV191" s="100">
        <f t="shared" si="501"/>
        <v>0</v>
      </c>
      <c r="IW191" s="100">
        <f t="shared" si="501"/>
        <v>0</v>
      </c>
      <c r="IX191" s="100">
        <f t="shared" si="501"/>
        <v>0</v>
      </c>
      <c r="IY191" s="100">
        <f t="shared" si="501"/>
        <v>0</v>
      </c>
      <c r="IZ191" s="100">
        <f t="shared" si="501"/>
        <v>0</v>
      </c>
      <c r="JA191" s="100">
        <f t="shared" ref="JA191:LL191" si="502">SUM(JA184:JA190)</f>
        <v>0</v>
      </c>
      <c r="JB191" s="100">
        <f t="shared" si="502"/>
        <v>0</v>
      </c>
      <c r="JC191" s="100">
        <f t="shared" si="502"/>
        <v>0</v>
      </c>
      <c r="JD191" s="100">
        <f t="shared" si="502"/>
        <v>0</v>
      </c>
      <c r="JE191" s="100">
        <f t="shared" si="502"/>
        <v>0</v>
      </c>
      <c r="JF191" s="100">
        <f t="shared" si="502"/>
        <v>0</v>
      </c>
      <c r="JG191" s="100">
        <f t="shared" si="502"/>
        <v>0</v>
      </c>
      <c r="JH191" s="100">
        <f t="shared" si="502"/>
        <v>0</v>
      </c>
      <c r="JI191" s="100">
        <f t="shared" si="502"/>
        <v>0</v>
      </c>
      <c r="JJ191" s="100">
        <f t="shared" si="502"/>
        <v>0</v>
      </c>
      <c r="JK191" s="100">
        <f t="shared" si="502"/>
        <v>0</v>
      </c>
      <c r="JL191" s="100">
        <f t="shared" si="502"/>
        <v>0</v>
      </c>
      <c r="JM191" s="100">
        <f t="shared" si="502"/>
        <v>0</v>
      </c>
      <c r="JN191" s="100">
        <f t="shared" si="502"/>
        <v>0</v>
      </c>
      <c r="JO191" s="100">
        <f t="shared" si="502"/>
        <v>0</v>
      </c>
      <c r="JP191" s="100">
        <f t="shared" si="502"/>
        <v>0</v>
      </c>
      <c r="JQ191" s="100">
        <f t="shared" si="502"/>
        <v>0</v>
      </c>
      <c r="JR191" s="100">
        <f t="shared" si="502"/>
        <v>0</v>
      </c>
      <c r="JS191" s="100">
        <f t="shared" si="502"/>
        <v>0</v>
      </c>
      <c r="JT191" s="100">
        <f t="shared" si="502"/>
        <v>0</v>
      </c>
      <c r="JU191" s="100">
        <f t="shared" si="502"/>
        <v>0</v>
      </c>
      <c r="JV191" s="100">
        <f t="shared" si="502"/>
        <v>0</v>
      </c>
      <c r="JW191" s="100">
        <f t="shared" si="502"/>
        <v>0</v>
      </c>
      <c r="JX191" s="100">
        <f t="shared" si="502"/>
        <v>0</v>
      </c>
      <c r="JY191" s="100">
        <f t="shared" si="502"/>
        <v>0</v>
      </c>
      <c r="JZ191" s="100">
        <f t="shared" si="502"/>
        <v>0</v>
      </c>
      <c r="KA191" s="100">
        <f t="shared" si="502"/>
        <v>0</v>
      </c>
      <c r="KB191" s="100">
        <f t="shared" si="502"/>
        <v>0</v>
      </c>
      <c r="KC191" s="100">
        <f t="shared" si="502"/>
        <v>0</v>
      </c>
      <c r="KD191" s="100">
        <f t="shared" si="502"/>
        <v>0</v>
      </c>
      <c r="KE191" s="100">
        <f t="shared" si="502"/>
        <v>0</v>
      </c>
      <c r="KF191" s="100">
        <f t="shared" si="502"/>
        <v>0</v>
      </c>
      <c r="KG191" s="100">
        <f t="shared" si="502"/>
        <v>0</v>
      </c>
      <c r="KH191" s="100">
        <f t="shared" si="502"/>
        <v>0</v>
      </c>
      <c r="KI191" s="100">
        <f t="shared" si="502"/>
        <v>0</v>
      </c>
      <c r="KJ191" s="100">
        <f t="shared" si="502"/>
        <v>0</v>
      </c>
      <c r="KK191" s="100">
        <f t="shared" si="502"/>
        <v>0</v>
      </c>
      <c r="KL191" s="100">
        <f t="shared" si="502"/>
        <v>0</v>
      </c>
      <c r="KM191" s="100">
        <f t="shared" si="502"/>
        <v>0</v>
      </c>
      <c r="KN191" s="100">
        <f t="shared" si="502"/>
        <v>0</v>
      </c>
      <c r="KO191" s="100">
        <f t="shared" si="502"/>
        <v>0</v>
      </c>
      <c r="KP191" s="100">
        <f t="shared" si="502"/>
        <v>0</v>
      </c>
      <c r="KQ191" s="100">
        <f t="shared" si="502"/>
        <v>0</v>
      </c>
      <c r="KR191" s="100">
        <f t="shared" si="502"/>
        <v>0</v>
      </c>
      <c r="KS191" s="100">
        <f t="shared" si="502"/>
        <v>0</v>
      </c>
      <c r="KT191" s="100">
        <f t="shared" si="502"/>
        <v>0</v>
      </c>
      <c r="KU191" s="100">
        <f t="shared" si="502"/>
        <v>0</v>
      </c>
      <c r="KV191" s="100">
        <f t="shared" si="502"/>
        <v>0</v>
      </c>
      <c r="KW191" s="100">
        <f t="shared" si="502"/>
        <v>0</v>
      </c>
      <c r="KX191" s="100">
        <f t="shared" si="502"/>
        <v>0</v>
      </c>
      <c r="KY191" s="100">
        <f t="shared" si="502"/>
        <v>0</v>
      </c>
      <c r="KZ191" s="100">
        <f t="shared" si="502"/>
        <v>0</v>
      </c>
      <c r="LA191" s="100">
        <f t="shared" si="502"/>
        <v>0</v>
      </c>
      <c r="LB191" s="100">
        <f t="shared" si="502"/>
        <v>0</v>
      </c>
      <c r="LC191" s="100">
        <f t="shared" si="502"/>
        <v>0</v>
      </c>
      <c r="LD191" s="100">
        <f t="shared" si="502"/>
        <v>0</v>
      </c>
      <c r="LE191" s="100">
        <f t="shared" si="502"/>
        <v>0</v>
      </c>
      <c r="LF191" s="100">
        <f t="shared" si="502"/>
        <v>0</v>
      </c>
      <c r="LG191" s="100">
        <f t="shared" si="502"/>
        <v>0</v>
      </c>
      <c r="LH191" s="100">
        <f t="shared" si="502"/>
        <v>0</v>
      </c>
      <c r="LI191" s="100">
        <f t="shared" si="502"/>
        <v>0</v>
      </c>
      <c r="LJ191" s="100">
        <f t="shared" si="502"/>
        <v>0</v>
      </c>
      <c r="LK191" s="100">
        <f t="shared" si="502"/>
        <v>0</v>
      </c>
      <c r="LL191" s="100">
        <f t="shared" si="502"/>
        <v>0</v>
      </c>
      <c r="LM191" s="100">
        <f t="shared" ref="LM191:NK191" si="503">SUM(LM184:LM190)</f>
        <v>0</v>
      </c>
      <c r="LN191" s="100">
        <f t="shared" si="503"/>
        <v>0</v>
      </c>
      <c r="LO191" s="100">
        <f t="shared" si="503"/>
        <v>0</v>
      </c>
      <c r="LP191" s="100">
        <f t="shared" si="503"/>
        <v>0</v>
      </c>
      <c r="LQ191" s="100">
        <f t="shared" si="503"/>
        <v>0</v>
      </c>
      <c r="LR191" s="100">
        <f t="shared" si="503"/>
        <v>0</v>
      </c>
      <c r="LS191" s="100">
        <f t="shared" si="503"/>
        <v>0</v>
      </c>
      <c r="LT191" s="100">
        <f t="shared" si="503"/>
        <v>0</v>
      </c>
      <c r="LU191" s="100">
        <f t="shared" si="503"/>
        <v>0</v>
      </c>
      <c r="LV191" s="100">
        <f t="shared" si="503"/>
        <v>0</v>
      </c>
      <c r="LW191" s="100">
        <f t="shared" si="503"/>
        <v>0</v>
      </c>
      <c r="LX191" s="100">
        <f t="shared" si="503"/>
        <v>0</v>
      </c>
      <c r="LY191" s="100">
        <f t="shared" si="503"/>
        <v>0</v>
      </c>
      <c r="LZ191" s="100">
        <f t="shared" si="503"/>
        <v>0</v>
      </c>
      <c r="MA191" s="100">
        <f t="shared" si="503"/>
        <v>0</v>
      </c>
      <c r="MB191" s="100">
        <f t="shared" si="503"/>
        <v>0</v>
      </c>
      <c r="MC191" s="100">
        <f t="shared" si="503"/>
        <v>0</v>
      </c>
      <c r="MD191" s="100">
        <f t="shared" si="503"/>
        <v>0</v>
      </c>
      <c r="ME191" s="100">
        <f t="shared" si="503"/>
        <v>0</v>
      </c>
      <c r="MF191" s="100">
        <f t="shared" si="503"/>
        <v>0</v>
      </c>
      <c r="MG191" s="100">
        <f t="shared" si="503"/>
        <v>0</v>
      </c>
      <c r="MH191" s="100">
        <f t="shared" si="503"/>
        <v>0</v>
      </c>
      <c r="MI191" s="100">
        <f t="shared" si="503"/>
        <v>0</v>
      </c>
      <c r="MJ191" s="100">
        <f t="shared" si="503"/>
        <v>0</v>
      </c>
      <c r="MK191" s="100">
        <f t="shared" si="503"/>
        <v>0</v>
      </c>
      <c r="ML191" s="100">
        <f t="shared" si="503"/>
        <v>0</v>
      </c>
      <c r="MM191" s="100">
        <f t="shared" si="503"/>
        <v>0</v>
      </c>
      <c r="MN191" s="100">
        <f t="shared" si="503"/>
        <v>0</v>
      </c>
      <c r="MO191" s="100">
        <f t="shared" si="503"/>
        <v>0</v>
      </c>
      <c r="MP191" s="100">
        <f t="shared" si="503"/>
        <v>0</v>
      </c>
      <c r="MQ191" s="100">
        <f t="shared" si="503"/>
        <v>0</v>
      </c>
      <c r="MR191" s="100">
        <f t="shared" si="503"/>
        <v>0</v>
      </c>
      <c r="MS191" s="100">
        <f t="shared" si="503"/>
        <v>0</v>
      </c>
      <c r="MT191" s="100">
        <f t="shared" si="503"/>
        <v>0</v>
      </c>
      <c r="MU191" s="100">
        <f t="shared" si="503"/>
        <v>0</v>
      </c>
      <c r="MV191" s="100">
        <f t="shared" si="503"/>
        <v>0</v>
      </c>
      <c r="MW191" s="100">
        <f t="shared" si="503"/>
        <v>0</v>
      </c>
      <c r="MX191" s="100">
        <f t="shared" si="503"/>
        <v>0</v>
      </c>
      <c r="MY191" s="100">
        <f t="shared" si="503"/>
        <v>0</v>
      </c>
      <c r="MZ191" s="100">
        <f t="shared" si="503"/>
        <v>0</v>
      </c>
      <c r="NA191" s="100">
        <f t="shared" si="503"/>
        <v>0</v>
      </c>
      <c r="NB191" s="100">
        <f t="shared" si="503"/>
        <v>0</v>
      </c>
      <c r="NC191" s="100">
        <f t="shared" si="503"/>
        <v>0</v>
      </c>
      <c r="ND191" s="100">
        <f t="shared" si="503"/>
        <v>0</v>
      </c>
      <c r="NE191" s="100">
        <f t="shared" si="503"/>
        <v>0</v>
      </c>
      <c r="NF191" s="100">
        <f t="shared" si="503"/>
        <v>0</v>
      </c>
      <c r="NG191" s="100">
        <f t="shared" si="503"/>
        <v>0</v>
      </c>
      <c r="NH191" s="100">
        <f t="shared" si="503"/>
        <v>0</v>
      </c>
      <c r="NI191" s="100">
        <f t="shared" si="503"/>
        <v>0</v>
      </c>
      <c r="NJ191" s="100">
        <f t="shared" si="503"/>
        <v>0</v>
      </c>
      <c r="NK191" s="101">
        <f t="shared" si="503"/>
        <v>0</v>
      </c>
    </row>
    <row r="192" spans="1:375" x14ac:dyDescent="0.25">
      <c r="A192" s="96">
        <f>SUMIF($D$163:$NK$163,"&lt;="&amp;Summary!$B$3,Leases!D192:NK192)</f>
        <v>0</v>
      </c>
      <c r="B192" s="23" t="s">
        <v>102</v>
      </c>
      <c r="C192" s="45" t="s">
        <v>24</v>
      </c>
      <c r="D192" s="94">
        <f t="shared" ref="D192:BO192" si="504">IF(D$165=EOMONTH($D19,-1),-FV($AE19,ROUNDDOWN(YEARFRAC($D$165,D$165,1),0),,-$AC19*$B19,0),0)</f>
        <v>0</v>
      </c>
      <c r="E192" s="94">
        <f t="shared" si="504"/>
        <v>0</v>
      </c>
      <c r="F192" s="94">
        <f t="shared" si="504"/>
        <v>0</v>
      </c>
      <c r="G192" s="94">
        <f t="shared" si="504"/>
        <v>0</v>
      </c>
      <c r="H192" s="94">
        <f t="shared" si="504"/>
        <v>0</v>
      </c>
      <c r="I192" s="94">
        <f t="shared" si="504"/>
        <v>0</v>
      </c>
      <c r="J192" s="94">
        <f t="shared" si="504"/>
        <v>0</v>
      </c>
      <c r="K192" s="94">
        <f t="shared" si="504"/>
        <v>0</v>
      </c>
      <c r="L192" s="94">
        <f t="shared" si="504"/>
        <v>0</v>
      </c>
      <c r="M192" s="94">
        <f t="shared" si="504"/>
        <v>0</v>
      </c>
      <c r="N192" s="94">
        <f t="shared" si="504"/>
        <v>0</v>
      </c>
      <c r="O192" s="94">
        <f t="shared" si="504"/>
        <v>0</v>
      </c>
      <c r="P192" s="94">
        <f t="shared" si="504"/>
        <v>0</v>
      </c>
      <c r="Q192" s="94">
        <f t="shared" si="504"/>
        <v>0</v>
      </c>
      <c r="R192" s="94">
        <f t="shared" si="504"/>
        <v>0</v>
      </c>
      <c r="S192" s="94">
        <f t="shared" si="504"/>
        <v>0</v>
      </c>
      <c r="T192" s="94">
        <f t="shared" si="504"/>
        <v>0</v>
      </c>
      <c r="U192" s="94">
        <f t="shared" si="504"/>
        <v>0</v>
      </c>
      <c r="V192" s="94">
        <f t="shared" si="504"/>
        <v>0</v>
      </c>
      <c r="W192" s="94">
        <f t="shared" si="504"/>
        <v>0</v>
      </c>
      <c r="X192" s="94">
        <f t="shared" si="504"/>
        <v>0</v>
      </c>
      <c r="Y192" s="94">
        <f t="shared" si="504"/>
        <v>0</v>
      </c>
      <c r="Z192" s="94">
        <f t="shared" si="504"/>
        <v>0</v>
      </c>
      <c r="AA192" s="94">
        <f t="shared" si="504"/>
        <v>0</v>
      </c>
      <c r="AB192" s="94">
        <f t="shared" si="504"/>
        <v>0</v>
      </c>
      <c r="AC192" s="94">
        <f t="shared" si="504"/>
        <v>0</v>
      </c>
      <c r="AD192" s="94">
        <f t="shared" si="504"/>
        <v>0</v>
      </c>
      <c r="AE192" s="94">
        <f t="shared" si="504"/>
        <v>0</v>
      </c>
      <c r="AF192" s="94">
        <f t="shared" si="504"/>
        <v>0</v>
      </c>
      <c r="AG192" s="94">
        <f t="shared" si="504"/>
        <v>0</v>
      </c>
      <c r="AH192" s="94">
        <f t="shared" si="504"/>
        <v>0</v>
      </c>
      <c r="AI192" s="94">
        <f t="shared" si="504"/>
        <v>0</v>
      </c>
      <c r="AJ192" s="94">
        <f t="shared" si="504"/>
        <v>0</v>
      </c>
      <c r="AK192" s="94">
        <f t="shared" si="504"/>
        <v>0</v>
      </c>
      <c r="AL192" s="94">
        <f t="shared" si="504"/>
        <v>0</v>
      </c>
      <c r="AM192" s="94">
        <f t="shared" si="504"/>
        <v>0</v>
      </c>
      <c r="AN192" s="94">
        <f t="shared" si="504"/>
        <v>0</v>
      </c>
      <c r="AO192" s="94">
        <f t="shared" si="504"/>
        <v>0</v>
      </c>
      <c r="AP192" s="94">
        <f t="shared" si="504"/>
        <v>0</v>
      </c>
      <c r="AQ192" s="94">
        <f t="shared" si="504"/>
        <v>0</v>
      </c>
      <c r="AR192" s="94">
        <f t="shared" si="504"/>
        <v>0</v>
      </c>
      <c r="AS192" s="94">
        <f t="shared" si="504"/>
        <v>0</v>
      </c>
      <c r="AT192" s="94">
        <f t="shared" si="504"/>
        <v>0</v>
      </c>
      <c r="AU192" s="94">
        <f t="shared" si="504"/>
        <v>0</v>
      </c>
      <c r="AV192" s="94">
        <f t="shared" si="504"/>
        <v>0</v>
      </c>
      <c r="AW192" s="94">
        <f t="shared" si="504"/>
        <v>0</v>
      </c>
      <c r="AX192" s="94">
        <f t="shared" si="504"/>
        <v>0</v>
      </c>
      <c r="AY192" s="94">
        <f t="shared" si="504"/>
        <v>0</v>
      </c>
      <c r="AZ192" s="94">
        <f t="shared" si="504"/>
        <v>0</v>
      </c>
      <c r="BA192" s="94">
        <f t="shared" si="504"/>
        <v>0</v>
      </c>
      <c r="BB192" s="94">
        <f t="shared" si="504"/>
        <v>0</v>
      </c>
      <c r="BC192" s="94">
        <f t="shared" si="504"/>
        <v>0</v>
      </c>
      <c r="BD192" s="94">
        <f t="shared" si="504"/>
        <v>0</v>
      </c>
      <c r="BE192" s="94">
        <f t="shared" si="504"/>
        <v>0</v>
      </c>
      <c r="BF192" s="94">
        <f t="shared" si="504"/>
        <v>0</v>
      </c>
      <c r="BG192" s="94">
        <f t="shared" si="504"/>
        <v>0</v>
      </c>
      <c r="BH192" s="94">
        <f t="shared" si="504"/>
        <v>0</v>
      </c>
      <c r="BI192" s="94">
        <f t="shared" si="504"/>
        <v>0</v>
      </c>
      <c r="BJ192" s="94">
        <f t="shared" si="504"/>
        <v>0</v>
      </c>
      <c r="BK192" s="94">
        <f t="shared" si="504"/>
        <v>0</v>
      </c>
      <c r="BL192" s="94">
        <f t="shared" si="504"/>
        <v>0</v>
      </c>
      <c r="BM192" s="94">
        <f t="shared" si="504"/>
        <v>0</v>
      </c>
      <c r="BN192" s="94">
        <f t="shared" si="504"/>
        <v>0</v>
      </c>
      <c r="BO192" s="94">
        <f t="shared" si="504"/>
        <v>0</v>
      </c>
      <c r="BP192" s="94">
        <f t="shared" ref="BP192:EA192" si="505">IF(BP$165=EOMONTH($D19,-1),-FV($AE19,ROUNDDOWN(YEARFRAC($D$165,BP$165,1),0),,-$AC19*$B19,0),0)</f>
        <v>0</v>
      </c>
      <c r="BQ192" s="94">
        <f t="shared" si="505"/>
        <v>0</v>
      </c>
      <c r="BR192" s="94">
        <f t="shared" si="505"/>
        <v>0</v>
      </c>
      <c r="BS192" s="94">
        <f t="shared" si="505"/>
        <v>0</v>
      </c>
      <c r="BT192" s="94">
        <f t="shared" si="505"/>
        <v>0</v>
      </c>
      <c r="BU192" s="94">
        <f t="shared" si="505"/>
        <v>0</v>
      </c>
      <c r="BV192" s="94">
        <f t="shared" si="505"/>
        <v>0</v>
      </c>
      <c r="BW192" s="94">
        <f t="shared" si="505"/>
        <v>0</v>
      </c>
      <c r="BX192" s="94">
        <f t="shared" si="505"/>
        <v>0</v>
      </c>
      <c r="BY192" s="94">
        <f t="shared" si="505"/>
        <v>0</v>
      </c>
      <c r="BZ192" s="94">
        <f t="shared" si="505"/>
        <v>0</v>
      </c>
      <c r="CA192" s="94">
        <f t="shared" si="505"/>
        <v>0</v>
      </c>
      <c r="CB192" s="94">
        <f t="shared" si="505"/>
        <v>0</v>
      </c>
      <c r="CC192" s="94">
        <f t="shared" si="505"/>
        <v>0</v>
      </c>
      <c r="CD192" s="94">
        <f t="shared" si="505"/>
        <v>0</v>
      </c>
      <c r="CE192" s="94">
        <f t="shared" si="505"/>
        <v>0</v>
      </c>
      <c r="CF192" s="94">
        <f t="shared" si="505"/>
        <v>0</v>
      </c>
      <c r="CG192" s="94">
        <f t="shared" si="505"/>
        <v>0</v>
      </c>
      <c r="CH192" s="94">
        <f t="shared" si="505"/>
        <v>0</v>
      </c>
      <c r="CI192" s="94">
        <f t="shared" si="505"/>
        <v>0</v>
      </c>
      <c r="CJ192" s="94">
        <f t="shared" si="505"/>
        <v>0</v>
      </c>
      <c r="CK192" s="94">
        <f t="shared" si="505"/>
        <v>0</v>
      </c>
      <c r="CL192" s="94">
        <f t="shared" si="505"/>
        <v>0</v>
      </c>
      <c r="CM192" s="94">
        <f t="shared" si="505"/>
        <v>0</v>
      </c>
      <c r="CN192" s="94">
        <f t="shared" si="505"/>
        <v>0</v>
      </c>
      <c r="CO192" s="94">
        <f t="shared" si="505"/>
        <v>0</v>
      </c>
      <c r="CP192" s="94">
        <f t="shared" si="505"/>
        <v>0</v>
      </c>
      <c r="CQ192" s="94">
        <f t="shared" si="505"/>
        <v>0</v>
      </c>
      <c r="CR192" s="94">
        <f t="shared" si="505"/>
        <v>0</v>
      </c>
      <c r="CS192" s="94">
        <f t="shared" si="505"/>
        <v>0</v>
      </c>
      <c r="CT192" s="94">
        <f t="shared" si="505"/>
        <v>0</v>
      </c>
      <c r="CU192" s="94">
        <f t="shared" si="505"/>
        <v>0</v>
      </c>
      <c r="CV192" s="94">
        <f t="shared" si="505"/>
        <v>0</v>
      </c>
      <c r="CW192" s="94">
        <f t="shared" si="505"/>
        <v>0</v>
      </c>
      <c r="CX192" s="94">
        <f t="shared" si="505"/>
        <v>0</v>
      </c>
      <c r="CY192" s="94">
        <f t="shared" si="505"/>
        <v>0</v>
      </c>
      <c r="CZ192" s="94">
        <f t="shared" si="505"/>
        <v>0</v>
      </c>
      <c r="DA192" s="94">
        <f t="shared" si="505"/>
        <v>0</v>
      </c>
      <c r="DB192" s="94">
        <f t="shared" si="505"/>
        <v>0</v>
      </c>
      <c r="DC192" s="94">
        <f t="shared" si="505"/>
        <v>0</v>
      </c>
      <c r="DD192" s="94">
        <f t="shared" si="505"/>
        <v>0</v>
      </c>
      <c r="DE192" s="94">
        <f t="shared" si="505"/>
        <v>0</v>
      </c>
      <c r="DF192" s="94">
        <f t="shared" si="505"/>
        <v>0</v>
      </c>
      <c r="DG192" s="94">
        <f t="shared" si="505"/>
        <v>0</v>
      </c>
      <c r="DH192" s="94">
        <f t="shared" si="505"/>
        <v>0</v>
      </c>
      <c r="DI192" s="94">
        <f t="shared" si="505"/>
        <v>0</v>
      </c>
      <c r="DJ192" s="94">
        <f t="shared" si="505"/>
        <v>0</v>
      </c>
      <c r="DK192" s="94">
        <f t="shared" si="505"/>
        <v>0</v>
      </c>
      <c r="DL192" s="94">
        <f t="shared" si="505"/>
        <v>0</v>
      </c>
      <c r="DM192" s="94">
        <f t="shared" si="505"/>
        <v>0</v>
      </c>
      <c r="DN192" s="94">
        <f t="shared" si="505"/>
        <v>0</v>
      </c>
      <c r="DO192" s="94">
        <f t="shared" si="505"/>
        <v>0</v>
      </c>
      <c r="DP192" s="94">
        <f t="shared" si="505"/>
        <v>0</v>
      </c>
      <c r="DQ192" s="94">
        <f t="shared" si="505"/>
        <v>0</v>
      </c>
      <c r="DR192" s="94">
        <f t="shared" si="505"/>
        <v>0</v>
      </c>
      <c r="DS192" s="94">
        <f t="shared" si="505"/>
        <v>0</v>
      </c>
      <c r="DT192" s="94">
        <f t="shared" si="505"/>
        <v>0</v>
      </c>
      <c r="DU192" s="94">
        <f t="shared" si="505"/>
        <v>0</v>
      </c>
      <c r="DV192" s="94">
        <f t="shared" si="505"/>
        <v>0</v>
      </c>
      <c r="DW192" s="94">
        <f t="shared" si="505"/>
        <v>0</v>
      </c>
      <c r="DX192" s="94">
        <f t="shared" si="505"/>
        <v>0</v>
      </c>
      <c r="DY192" s="94">
        <f t="shared" si="505"/>
        <v>0</v>
      </c>
      <c r="DZ192" s="94">
        <f t="shared" si="505"/>
        <v>0</v>
      </c>
      <c r="EA192" s="94">
        <f t="shared" si="505"/>
        <v>0</v>
      </c>
      <c r="EB192" s="94">
        <f t="shared" ref="EB192:GM192" si="506">IF(EB$165=EOMONTH($D19,-1),-FV($AE19,ROUNDDOWN(YEARFRAC($D$165,EB$165,1),0),,-$AC19*$B19,0),0)</f>
        <v>0</v>
      </c>
      <c r="EC192" s="94">
        <f t="shared" si="506"/>
        <v>0</v>
      </c>
      <c r="ED192" s="94">
        <f t="shared" si="506"/>
        <v>0</v>
      </c>
      <c r="EE192" s="94">
        <f t="shared" si="506"/>
        <v>0</v>
      </c>
      <c r="EF192" s="94">
        <f t="shared" si="506"/>
        <v>0</v>
      </c>
      <c r="EG192" s="94">
        <f t="shared" si="506"/>
        <v>0</v>
      </c>
      <c r="EH192" s="94">
        <f t="shared" si="506"/>
        <v>0</v>
      </c>
      <c r="EI192" s="94">
        <f t="shared" si="506"/>
        <v>0</v>
      </c>
      <c r="EJ192" s="94">
        <f t="shared" si="506"/>
        <v>0</v>
      </c>
      <c r="EK192" s="94">
        <f t="shared" si="506"/>
        <v>0</v>
      </c>
      <c r="EL192" s="94">
        <f t="shared" si="506"/>
        <v>0</v>
      </c>
      <c r="EM192" s="94">
        <f t="shared" si="506"/>
        <v>0</v>
      </c>
      <c r="EN192" s="94">
        <f t="shared" si="506"/>
        <v>0</v>
      </c>
      <c r="EO192" s="94">
        <f t="shared" si="506"/>
        <v>0</v>
      </c>
      <c r="EP192" s="94">
        <f t="shared" si="506"/>
        <v>0</v>
      </c>
      <c r="EQ192" s="94">
        <f t="shared" si="506"/>
        <v>0</v>
      </c>
      <c r="ER192" s="94">
        <f t="shared" si="506"/>
        <v>0</v>
      </c>
      <c r="ES192" s="94">
        <f t="shared" si="506"/>
        <v>0</v>
      </c>
      <c r="ET192" s="94">
        <f t="shared" si="506"/>
        <v>0</v>
      </c>
      <c r="EU192" s="94">
        <f t="shared" si="506"/>
        <v>0</v>
      </c>
      <c r="EV192" s="94">
        <f t="shared" si="506"/>
        <v>0</v>
      </c>
      <c r="EW192" s="94">
        <f t="shared" si="506"/>
        <v>0</v>
      </c>
      <c r="EX192" s="94">
        <f t="shared" si="506"/>
        <v>0</v>
      </c>
      <c r="EY192" s="94">
        <f t="shared" si="506"/>
        <v>0</v>
      </c>
      <c r="EZ192" s="94">
        <f t="shared" si="506"/>
        <v>0</v>
      </c>
      <c r="FA192" s="94">
        <f t="shared" si="506"/>
        <v>0</v>
      </c>
      <c r="FB192" s="94">
        <f t="shared" si="506"/>
        <v>0</v>
      </c>
      <c r="FC192" s="94">
        <f t="shared" si="506"/>
        <v>0</v>
      </c>
      <c r="FD192" s="94">
        <f t="shared" si="506"/>
        <v>0</v>
      </c>
      <c r="FE192" s="94">
        <f t="shared" si="506"/>
        <v>0</v>
      </c>
      <c r="FF192" s="94">
        <f t="shared" si="506"/>
        <v>0</v>
      </c>
      <c r="FG192" s="94">
        <f t="shared" si="506"/>
        <v>0</v>
      </c>
      <c r="FH192" s="94">
        <f t="shared" si="506"/>
        <v>0</v>
      </c>
      <c r="FI192" s="94">
        <f t="shared" si="506"/>
        <v>0</v>
      </c>
      <c r="FJ192" s="94">
        <f t="shared" si="506"/>
        <v>0</v>
      </c>
      <c r="FK192" s="94">
        <f t="shared" si="506"/>
        <v>0</v>
      </c>
      <c r="FL192" s="94">
        <f t="shared" si="506"/>
        <v>0</v>
      </c>
      <c r="FM192" s="94">
        <f t="shared" si="506"/>
        <v>0</v>
      </c>
      <c r="FN192" s="94">
        <f t="shared" si="506"/>
        <v>0</v>
      </c>
      <c r="FO192" s="94">
        <f t="shared" si="506"/>
        <v>0</v>
      </c>
      <c r="FP192" s="94">
        <f t="shared" si="506"/>
        <v>0</v>
      </c>
      <c r="FQ192" s="94">
        <f t="shared" si="506"/>
        <v>0</v>
      </c>
      <c r="FR192" s="94">
        <f t="shared" si="506"/>
        <v>0</v>
      </c>
      <c r="FS192" s="94">
        <f t="shared" si="506"/>
        <v>0</v>
      </c>
      <c r="FT192" s="94">
        <f t="shared" si="506"/>
        <v>0</v>
      </c>
      <c r="FU192" s="94">
        <f t="shared" si="506"/>
        <v>0</v>
      </c>
      <c r="FV192" s="94">
        <f t="shared" si="506"/>
        <v>0</v>
      </c>
      <c r="FW192" s="94">
        <f t="shared" si="506"/>
        <v>0</v>
      </c>
      <c r="FX192" s="94">
        <f t="shared" si="506"/>
        <v>0</v>
      </c>
      <c r="FY192" s="94">
        <f t="shared" si="506"/>
        <v>0</v>
      </c>
      <c r="FZ192" s="94">
        <f t="shared" si="506"/>
        <v>0</v>
      </c>
      <c r="GA192" s="94">
        <f t="shared" si="506"/>
        <v>0</v>
      </c>
      <c r="GB192" s="94">
        <f t="shared" si="506"/>
        <v>0</v>
      </c>
      <c r="GC192" s="94">
        <f t="shared" si="506"/>
        <v>0</v>
      </c>
      <c r="GD192" s="94">
        <f t="shared" si="506"/>
        <v>0</v>
      </c>
      <c r="GE192" s="94">
        <f t="shared" si="506"/>
        <v>0</v>
      </c>
      <c r="GF192" s="94">
        <f t="shared" si="506"/>
        <v>0</v>
      </c>
      <c r="GG192" s="94">
        <f t="shared" si="506"/>
        <v>0</v>
      </c>
      <c r="GH192" s="94">
        <f t="shared" si="506"/>
        <v>0</v>
      </c>
      <c r="GI192" s="94">
        <f t="shared" si="506"/>
        <v>0</v>
      </c>
      <c r="GJ192" s="94">
        <f t="shared" si="506"/>
        <v>0</v>
      </c>
      <c r="GK192" s="94">
        <f t="shared" si="506"/>
        <v>0</v>
      </c>
      <c r="GL192" s="94">
        <f t="shared" si="506"/>
        <v>0</v>
      </c>
      <c r="GM192" s="94">
        <f t="shared" si="506"/>
        <v>0</v>
      </c>
      <c r="GN192" s="94">
        <f t="shared" ref="GN192:IY192" si="507">IF(GN$165=EOMONTH($D19,-1),-FV($AE19,ROUNDDOWN(YEARFRAC($D$165,GN$165,1),0),,-$AC19*$B19,0),0)</f>
        <v>0</v>
      </c>
      <c r="GO192" s="94">
        <f t="shared" si="507"/>
        <v>0</v>
      </c>
      <c r="GP192" s="94">
        <f t="shared" si="507"/>
        <v>0</v>
      </c>
      <c r="GQ192" s="94">
        <f t="shared" si="507"/>
        <v>0</v>
      </c>
      <c r="GR192" s="94">
        <f t="shared" si="507"/>
        <v>0</v>
      </c>
      <c r="GS192" s="94">
        <f t="shared" si="507"/>
        <v>0</v>
      </c>
      <c r="GT192" s="94">
        <f t="shared" si="507"/>
        <v>0</v>
      </c>
      <c r="GU192" s="94">
        <f t="shared" si="507"/>
        <v>0</v>
      </c>
      <c r="GV192" s="94">
        <f t="shared" si="507"/>
        <v>0</v>
      </c>
      <c r="GW192" s="94">
        <f t="shared" si="507"/>
        <v>0</v>
      </c>
      <c r="GX192" s="94">
        <f t="shared" si="507"/>
        <v>0</v>
      </c>
      <c r="GY192" s="94">
        <f t="shared" si="507"/>
        <v>0</v>
      </c>
      <c r="GZ192" s="94">
        <f t="shared" si="507"/>
        <v>0</v>
      </c>
      <c r="HA192" s="94">
        <f t="shared" si="507"/>
        <v>0</v>
      </c>
      <c r="HB192" s="94">
        <f t="shared" si="507"/>
        <v>0</v>
      </c>
      <c r="HC192" s="94">
        <f t="shared" si="507"/>
        <v>0</v>
      </c>
      <c r="HD192" s="94">
        <f t="shared" si="507"/>
        <v>0</v>
      </c>
      <c r="HE192" s="94">
        <f t="shared" si="507"/>
        <v>0</v>
      </c>
      <c r="HF192" s="94">
        <f t="shared" si="507"/>
        <v>0</v>
      </c>
      <c r="HG192" s="94">
        <f t="shared" si="507"/>
        <v>0</v>
      </c>
      <c r="HH192" s="94">
        <f t="shared" si="507"/>
        <v>0</v>
      </c>
      <c r="HI192" s="94">
        <f t="shared" si="507"/>
        <v>0</v>
      </c>
      <c r="HJ192" s="94">
        <f t="shared" si="507"/>
        <v>0</v>
      </c>
      <c r="HK192" s="94">
        <f t="shared" si="507"/>
        <v>0</v>
      </c>
      <c r="HL192" s="94">
        <f t="shared" si="507"/>
        <v>0</v>
      </c>
      <c r="HM192" s="94">
        <f t="shared" si="507"/>
        <v>0</v>
      </c>
      <c r="HN192" s="94">
        <f t="shared" si="507"/>
        <v>0</v>
      </c>
      <c r="HO192" s="94">
        <f t="shared" si="507"/>
        <v>0</v>
      </c>
      <c r="HP192" s="94">
        <f t="shared" si="507"/>
        <v>0</v>
      </c>
      <c r="HQ192" s="94">
        <f t="shared" si="507"/>
        <v>0</v>
      </c>
      <c r="HR192" s="94">
        <f t="shared" si="507"/>
        <v>0</v>
      </c>
      <c r="HS192" s="94">
        <f t="shared" si="507"/>
        <v>0</v>
      </c>
      <c r="HT192" s="94">
        <f t="shared" si="507"/>
        <v>0</v>
      </c>
      <c r="HU192" s="94">
        <f t="shared" si="507"/>
        <v>0</v>
      </c>
      <c r="HV192" s="94">
        <f t="shared" si="507"/>
        <v>0</v>
      </c>
      <c r="HW192" s="94">
        <f t="shared" si="507"/>
        <v>0</v>
      </c>
      <c r="HX192" s="94">
        <f t="shared" si="507"/>
        <v>0</v>
      </c>
      <c r="HY192" s="94">
        <f t="shared" si="507"/>
        <v>0</v>
      </c>
      <c r="HZ192" s="94">
        <f t="shared" si="507"/>
        <v>0</v>
      </c>
      <c r="IA192" s="94">
        <f t="shared" si="507"/>
        <v>0</v>
      </c>
      <c r="IB192" s="94">
        <f t="shared" si="507"/>
        <v>0</v>
      </c>
      <c r="IC192" s="94">
        <f t="shared" si="507"/>
        <v>0</v>
      </c>
      <c r="ID192" s="94">
        <f t="shared" si="507"/>
        <v>0</v>
      </c>
      <c r="IE192" s="94">
        <f t="shared" si="507"/>
        <v>0</v>
      </c>
      <c r="IF192" s="94">
        <f t="shared" si="507"/>
        <v>0</v>
      </c>
      <c r="IG192" s="94">
        <f t="shared" si="507"/>
        <v>0</v>
      </c>
      <c r="IH192" s="94">
        <f t="shared" si="507"/>
        <v>0</v>
      </c>
      <c r="II192" s="94">
        <f t="shared" si="507"/>
        <v>0</v>
      </c>
      <c r="IJ192" s="94">
        <f t="shared" si="507"/>
        <v>0</v>
      </c>
      <c r="IK192" s="94">
        <f t="shared" si="507"/>
        <v>0</v>
      </c>
      <c r="IL192" s="94">
        <f t="shared" si="507"/>
        <v>0</v>
      </c>
      <c r="IM192" s="94">
        <f t="shared" si="507"/>
        <v>0</v>
      </c>
      <c r="IN192" s="94">
        <f t="shared" si="507"/>
        <v>0</v>
      </c>
      <c r="IO192" s="94">
        <f t="shared" si="507"/>
        <v>0</v>
      </c>
      <c r="IP192" s="94">
        <f t="shared" si="507"/>
        <v>0</v>
      </c>
      <c r="IQ192" s="94">
        <f t="shared" si="507"/>
        <v>0</v>
      </c>
      <c r="IR192" s="94">
        <f t="shared" si="507"/>
        <v>0</v>
      </c>
      <c r="IS192" s="94">
        <f t="shared" si="507"/>
        <v>0</v>
      </c>
      <c r="IT192" s="94">
        <f t="shared" si="507"/>
        <v>0</v>
      </c>
      <c r="IU192" s="94">
        <f t="shared" si="507"/>
        <v>0</v>
      </c>
      <c r="IV192" s="94">
        <f t="shared" si="507"/>
        <v>0</v>
      </c>
      <c r="IW192" s="94">
        <f t="shared" si="507"/>
        <v>0</v>
      </c>
      <c r="IX192" s="94">
        <f t="shared" si="507"/>
        <v>0</v>
      </c>
      <c r="IY192" s="94">
        <f t="shared" si="507"/>
        <v>0</v>
      </c>
      <c r="IZ192" s="94">
        <f t="shared" ref="IZ192:LK192" si="508">IF(IZ$165=EOMONTH($D19,-1),-FV($AE19,ROUNDDOWN(YEARFRAC($D$165,IZ$165,1),0),,-$AC19*$B19,0),0)</f>
        <v>0</v>
      </c>
      <c r="JA192" s="94">
        <f t="shared" si="508"/>
        <v>0</v>
      </c>
      <c r="JB192" s="94">
        <f t="shared" si="508"/>
        <v>0</v>
      </c>
      <c r="JC192" s="94">
        <f t="shared" si="508"/>
        <v>0</v>
      </c>
      <c r="JD192" s="94">
        <f t="shared" si="508"/>
        <v>0</v>
      </c>
      <c r="JE192" s="94">
        <f t="shared" si="508"/>
        <v>0</v>
      </c>
      <c r="JF192" s="94">
        <f t="shared" si="508"/>
        <v>0</v>
      </c>
      <c r="JG192" s="94">
        <f t="shared" si="508"/>
        <v>0</v>
      </c>
      <c r="JH192" s="94">
        <f t="shared" si="508"/>
        <v>0</v>
      </c>
      <c r="JI192" s="94">
        <f t="shared" si="508"/>
        <v>0</v>
      </c>
      <c r="JJ192" s="94">
        <f t="shared" si="508"/>
        <v>0</v>
      </c>
      <c r="JK192" s="94">
        <f t="shared" si="508"/>
        <v>0</v>
      </c>
      <c r="JL192" s="94">
        <f t="shared" si="508"/>
        <v>0</v>
      </c>
      <c r="JM192" s="94">
        <f t="shared" si="508"/>
        <v>0</v>
      </c>
      <c r="JN192" s="94">
        <f t="shared" si="508"/>
        <v>0</v>
      </c>
      <c r="JO192" s="94">
        <f t="shared" si="508"/>
        <v>0</v>
      </c>
      <c r="JP192" s="94">
        <f t="shared" si="508"/>
        <v>0</v>
      </c>
      <c r="JQ192" s="94">
        <f t="shared" si="508"/>
        <v>0</v>
      </c>
      <c r="JR192" s="94">
        <f t="shared" si="508"/>
        <v>0</v>
      </c>
      <c r="JS192" s="94">
        <f t="shared" si="508"/>
        <v>0</v>
      </c>
      <c r="JT192" s="94">
        <f t="shared" si="508"/>
        <v>0</v>
      </c>
      <c r="JU192" s="94">
        <f t="shared" si="508"/>
        <v>0</v>
      </c>
      <c r="JV192" s="94">
        <f t="shared" si="508"/>
        <v>0</v>
      </c>
      <c r="JW192" s="94">
        <f t="shared" si="508"/>
        <v>0</v>
      </c>
      <c r="JX192" s="94">
        <f t="shared" si="508"/>
        <v>0</v>
      </c>
      <c r="JY192" s="94">
        <f t="shared" si="508"/>
        <v>0</v>
      </c>
      <c r="JZ192" s="94">
        <f t="shared" si="508"/>
        <v>0</v>
      </c>
      <c r="KA192" s="94">
        <f t="shared" si="508"/>
        <v>0</v>
      </c>
      <c r="KB192" s="94">
        <f t="shared" si="508"/>
        <v>0</v>
      </c>
      <c r="KC192" s="94">
        <f t="shared" si="508"/>
        <v>0</v>
      </c>
      <c r="KD192" s="94">
        <f t="shared" si="508"/>
        <v>0</v>
      </c>
      <c r="KE192" s="94">
        <f t="shared" si="508"/>
        <v>0</v>
      </c>
      <c r="KF192" s="94">
        <f t="shared" si="508"/>
        <v>0</v>
      </c>
      <c r="KG192" s="94">
        <f t="shared" si="508"/>
        <v>0</v>
      </c>
      <c r="KH192" s="94">
        <f t="shared" si="508"/>
        <v>0</v>
      </c>
      <c r="KI192" s="94">
        <f t="shared" si="508"/>
        <v>0</v>
      </c>
      <c r="KJ192" s="94">
        <f t="shared" si="508"/>
        <v>0</v>
      </c>
      <c r="KK192" s="94">
        <f t="shared" si="508"/>
        <v>0</v>
      </c>
      <c r="KL192" s="94">
        <f t="shared" si="508"/>
        <v>0</v>
      </c>
      <c r="KM192" s="94">
        <f t="shared" si="508"/>
        <v>0</v>
      </c>
      <c r="KN192" s="94">
        <f t="shared" si="508"/>
        <v>0</v>
      </c>
      <c r="KO192" s="94">
        <f t="shared" si="508"/>
        <v>0</v>
      </c>
      <c r="KP192" s="94">
        <f t="shared" si="508"/>
        <v>0</v>
      </c>
      <c r="KQ192" s="94">
        <f t="shared" si="508"/>
        <v>0</v>
      </c>
      <c r="KR192" s="94">
        <f t="shared" si="508"/>
        <v>0</v>
      </c>
      <c r="KS192" s="94">
        <f t="shared" si="508"/>
        <v>0</v>
      </c>
      <c r="KT192" s="94">
        <f t="shared" si="508"/>
        <v>0</v>
      </c>
      <c r="KU192" s="94">
        <f t="shared" si="508"/>
        <v>0</v>
      </c>
      <c r="KV192" s="94">
        <f t="shared" si="508"/>
        <v>0</v>
      </c>
      <c r="KW192" s="94">
        <f t="shared" si="508"/>
        <v>0</v>
      </c>
      <c r="KX192" s="94">
        <f t="shared" si="508"/>
        <v>0</v>
      </c>
      <c r="KY192" s="94">
        <f t="shared" si="508"/>
        <v>0</v>
      </c>
      <c r="KZ192" s="94">
        <f t="shared" si="508"/>
        <v>0</v>
      </c>
      <c r="LA192" s="94">
        <f t="shared" si="508"/>
        <v>0</v>
      </c>
      <c r="LB192" s="94">
        <f t="shared" si="508"/>
        <v>0</v>
      </c>
      <c r="LC192" s="94">
        <f t="shared" si="508"/>
        <v>0</v>
      </c>
      <c r="LD192" s="94">
        <f t="shared" si="508"/>
        <v>0</v>
      </c>
      <c r="LE192" s="94">
        <f t="shared" si="508"/>
        <v>0</v>
      </c>
      <c r="LF192" s="94">
        <f t="shared" si="508"/>
        <v>0</v>
      </c>
      <c r="LG192" s="94">
        <f t="shared" si="508"/>
        <v>0</v>
      </c>
      <c r="LH192" s="94">
        <f t="shared" si="508"/>
        <v>0</v>
      </c>
      <c r="LI192" s="94">
        <f t="shared" si="508"/>
        <v>0</v>
      </c>
      <c r="LJ192" s="94">
        <f t="shared" si="508"/>
        <v>0</v>
      </c>
      <c r="LK192" s="94">
        <f t="shared" si="508"/>
        <v>0</v>
      </c>
      <c r="LL192" s="94">
        <f t="shared" ref="LL192:NK192" si="509">IF(LL$165=EOMONTH($D19,-1),-FV($AE19,ROUNDDOWN(YEARFRAC($D$165,LL$165,1),0),,-$AC19*$B19,0),0)</f>
        <v>0</v>
      </c>
      <c r="LM192" s="94">
        <f t="shared" si="509"/>
        <v>0</v>
      </c>
      <c r="LN192" s="94">
        <f t="shared" si="509"/>
        <v>0</v>
      </c>
      <c r="LO192" s="94">
        <f t="shared" si="509"/>
        <v>0</v>
      </c>
      <c r="LP192" s="94">
        <f t="shared" si="509"/>
        <v>0</v>
      </c>
      <c r="LQ192" s="94">
        <f t="shared" si="509"/>
        <v>0</v>
      </c>
      <c r="LR192" s="94">
        <f t="shared" si="509"/>
        <v>0</v>
      </c>
      <c r="LS192" s="94">
        <f t="shared" si="509"/>
        <v>0</v>
      </c>
      <c r="LT192" s="94">
        <f t="shared" si="509"/>
        <v>0</v>
      </c>
      <c r="LU192" s="94">
        <f t="shared" si="509"/>
        <v>0</v>
      </c>
      <c r="LV192" s="94">
        <f t="shared" si="509"/>
        <v>0</v>
      </c>
      <c r="LW192" s="94">
        <f t="shared" si="509"/>
        <v>0</v>
      </c>
      <c r="LX192" s="94">
        <f t="shared" si="509"/>
        <v>0</v>
      </c>
      <c r="LY192" s="94">
        <f t="shared" si="509"/>
        <v>0</v>
      </c>
      <c r="LZ192" s="94">
        <f t="shared" si="509"/>
        <v>0</v>
      </c>
      <c r="MA192" s="94">
        <f t="shared" si="509"/>
        <v>0</v>
      </c>
      <c r="MB192" s="94">
        <f t="shared" si="509"/>
        <v>0</v>
      </c>
      <c r="MC192" s="94">
        <f t="shared" si="509"/>
        <v>0</v>
      </c>
      <c r="MD192" s="94">
        <f t="shared" si="509"/>
        <v>0</v>
      </c>
      <c r="ME192" s="94">
        <f t="shared" si="509"/>
        <v>0</v>
      </c>
      <c r="MF192" s="94">
        <f t="shared" si="509"/>
        <v>0</v>
      </c>
      <c r="MG192" s="94">
        <f t="shared" si="509"/>
        <v>0</v>
      </c>
      <c r="MH192" s="94">
        <f t="shared" si="509"/>
        <v>0</v>
      </c>
      <c r="MI192" s="94">
        <f t="shared" si="509"/>
        <v>0</v>
      </c>
      <c r="MJ192" s="94">
        <f t="shared" si="509"/>
        <v>0</v>
      </c>
      <c r="MK192" s="94">
        <f t="shared" si="509"/>
        <v>0</v>
      </c>
      <c r="ML192" s="94">
        <f t="shared" si="509"/>
        <v>0</v>
      </c>
      <c r="MM192" s="94">
        <f t="shared" si="509"/>
        <v>0</v>
      </c>
      <c r="MN192" s="94">
        <f t="shared" si="509"/>
        <v>0</v>
      </c>
      <c r="MO192" s="94">
        <f t="shared" si="509"/>
        <v>0</v>
      </c>
      <c r="MP192" s="94">
        <f t="shared" si="509"/>
        <v>0</v>
      </c>
      <c r="MQ192" s="94">
        <f t="shared" si="509"/>
        <v>0</v>
      </c>
      <c r="MR192" s="94">
        <f t="shared" si="509"/>
        <v>0</v>
      </c>
      <c r="MS192" s="94">
        <f t="shared" si="509"/>
        <v>0</v>
      </c>
      <c r="MT192" s="94">
        <f t="shared" si="509"/>
        <v>0</v>
      </c>
      <c r="MU192" s="94">
        <f t="shared" si="509"/>
        <v>0</v>
      </c>
      <c r="MV192" s="94">
        <f t="shared" si="509"/>
        <v>0</v>
      </c>
      <c r="MW192" s="94">
        <f t="shared" si="509"/>
        <v>0</v>
      </c>
      <c r="MX192" s="94">
        <f t="shared" si="509"/>
        <v>0</v>
      </c>
      <c r="MY192" s="94">
        <f t="shared" si="509"/>
        <v>0</v>
      </c>
      <c r="MZ192" s="94">
        <f t="shared" si="509"/>
        <v>0</v>
      </c>
      <c r="NA192" s="94">
        <f t="shared" si="509"/>
        <v>0</v>
      </c>
      <c r="NB192" s="94">
        <f t="shared" si="509"/>
        <v>0</v>
      </c>
      <c r="NC192" s="94">
        <f t="shared" si="509"/>
        <v>0</v>
      </c>
      <c r="ND192" s="94">
        <f t="shared" si="509"/>
        <v>0</v>
      </c>
      <c r="NE192" s="94">
        <f t="shared" si="509"/>
        <v>0</v>
      </c>
      <c r="NF192" s="94">
        <f t="shared" si="509"/>
        <v>0</v>
      </c>
      <c r="NG192" s="94">
        <f t="shared" si="509"/>
        <v>0</v>
      </c>
      <c r="NH192" s="94">
        <f t="shared" si="509"/>
        <v>0</v>
      </c>
      <c r="NI192" s="94">
        <f t="shared" si="509"/>
        <v>0</v>
      </c>
      <c r="NJ192" s="94">
        <f t="shared" si="509"/>
        <v>0</v>
      </c>
      <c r="NK192" s="97">
        <f t="shared" si="509"/>
        <v>0</v>
      </c>
    </row>
    <row r="193" spans="1:375" x14ac:dyDescent="0.25">
      <c r="A193" s="102">
        <f>SUMIF($D$163:$NK$163,"&lt;="&amp;Summary!$B$3,Leases!D193:NK193)</f>
        <v>0</v>
      </c>
      <c r="B193" s="23" t="s">
        <v>101</v>
      </c>
      <c r="C193" s="45" t="s">
        <v>25</v>
      </c>
      <c r="D193" s="94">
        <f>IF(D$165=EOMONTH($D19,-1),SUMIFS($D184:$NK184,$D$165:$NK$165,"&gt;="&amp;EOMONTH($D19,$S19),$D$165:$NK$165,"&lt;"&amp;EOMONTH($D19,60))*-$AF19+SUMIFS($D184:$NK184,$D$165:$NK$165,"&gt;="&amp;EOMONTH($D19,60),$D$165:$NK$165,"&lt;"&amp;EOMONTH($D19,300))*-$AG19,0)</f>
        <v>0</v>
      </c>
      <c r="E193" s="94">
        <f t="shared" ref="E193:BP193" si="510">IF(E$165=EOMONTH($D19,-1),SUMIFS($D184:$NK184,$D$165:$NK$165,"&gt;="&amp;EOMONTH($D19,$S19),$D$165:$NK$165,"&lt;"&amp;EOMONTH($D19,60))*-$AF19+SUMIFS($D184:$NK184,$D$165:$NK$165,"&gt;="&amp;EOMONTH($D19,60),$D$165:$NK$165,"&lt;"&amp;EOMONTH($D19,300))*-$AG19,0)</f>
        <v>0</v>
      </c>
      <c r="F193" s="94">
        <f t="shared" si="510"/>
        <v>0</v>
      </c>
      <c r="G193" s="94">
        <f t="shared" si="510"/>
        <v>0</v>
      </c>
      <c r="H193" s="94">
        <f t="shared" si="510"/>
        <v>0</v>
      </c>
      <c r="I193" s="94">
        <f t="shared" si="510"/>
        <v>0</v>
      </c>
      <c r="J193" s="94">
        <f t="shared" si="510"/>
        <v>0</v>
      </c>
      <c r="K193" s="94">
        <f t="shared" si="510"/>
        <v>0</v>
      </c>
      <c r="L193" s="94">
        <f t="shared" si="510"/>
        <v>0</v>
      </c>
      <c r="M193" s="94">
        <f t="shared" si="510"/>
        <v>0</v>
      </c>
      <c r="N193" s="94">
        <f t="shared" si="510"/>
        <v>0</v>
      </c>
      <c r="O193" s="94">
        <f t="shared" si="510"/>
        <v>0</v>
      </c>
      <c r="P193" s="94">
        <f t="shared" si="510"/>
        <v>0</v>
      </c>
      <c r="Q193" s="94">
        <f t="shared" si="510"/>
        <v>0</v>
      </c>
      <c r="R193" s="94">
        <f t="shared" si="510"/>
        <v>0</v>
      </c>
      <c r="S193" s="94">
        <f t="shared" si="510"/>
        <v>0</v>
      </c>
      <c r="T193" s="94">
        <f t="shared" si="510"/>
        <v>0</v>
      </c>
      <c r="U193" s="94">
        <f t="shared" si="510"/>
        <v>0</v>
      </c>
      <c r="V193" s="94">
        <f t="shared" si="510"/>
        <v>0</v>
      </c>
      <c r="W193" s="94">
        <f t="shared" si="510"/>
        <v>0</v>
      </c>
      <c r="X193" s="94">
        <f t="shared" si="510"/>
        <v>0</v>
      </c>
      <c r="Y193" s="94">
        <f t="shared" si="510"/>
        <v>0</v>
      </c>
      <c r="Z193" s="94">
        <f t="shared" si="510"/>
        <v>0</v>
      </c>
      <c r="AA193" s="94">
        <f t="shared" si="510"/>
        <v>0</v>
      </c>
      <c r="AB193" s="94">
        <f t="shared" si="510"/>
        <v>0</v>
      </c>
      <c r="AC193" s="94">
        <f t="shared" si="510"/>
        <v>0</v>
      </c>
      <c r="AD193" s="94">
        <f t="shared" si="510"/>
        <v>0</v>
      </c>
      <c r="AE193" s="94">
        <f t="shared" si="510"/>
        <v>0</v>
      </c>
      <c r="AF193" s="94">
        <f t="shared" si="510"/>
        <v>0</v>
      </c>
      <c r="AG193" s="94">
        <f t="shared" si="510"/>
        <v>0</v>
      </c>
      <c r="AH193" s="94">
        <f t="shared" si="510"/>
        <v>0</v>
      </c>
      <c r="AI193" s="94">
        <f t="shared" si="510"/>
        <v>0</v>
      </c>
      <c r="AJ193" s="94">
        <f t="shared" si="510"/>
        <v>0</v>
      </c>
      <c r="AK193" s="94">
        <f t="shared" si="510"/>
        <v>0</v>
      </c>
      <c r="AL193" s="94">
        <f t="shared" si="510"/>
        <v>0</v>
      </c>
      <c r="AM193" s="94">
        <f t="shared" si="510"/>
        <v>0</v>
      </c>
      <c r="AN193" s="94">
        <f t="shared" si="510"/>
        <v>0</v>
      </c>
      <c r="AO193" s="94">
        <f t="shared" si="510"/>
        <v>0</v>
      </c>
      <c r="AP193" s="94">
        <f t="shared" si="510"/>
        <v>0</v>
      </c>
      <c r="AQ193" s="94">
        <f t="shared" si="510"/>
        <v>0</v>
      </c>
      <c r="AR193" s="94">
        <f t="shared" si="510"/>
        <v>0</v>
      </c>
      <c r="AS193" s="94">
        <f t="shared" si="510"/>
        <v>0</v>
      </c>
      <c r="AT193" s="94">
        <f t="shared" si="510"/>
        <v>0</v>
      </c>
      <c r="AU193" s="94">
        <f t="shared" si="510"/>
        <v>0</v>
      </c>
      <c r="AV193" s="94">
        <f t="shared" si="510"/>
        <v>0</v>
      </c>
      <c r="AW193" s="94">
        <f t="shared" si="510"/>
        <v>0</v>
      </c>
      <c r="AX193" s="94">
        <f t="shared" si="510"/>
        <v>0</v>
      </c>
      <c r="AY193" s="94">
        <f t="shared" si="510"/>
        <v>0</v>
      </c>
      <c r="AZ193" s="94">
        <f t="shared" si="510"/>
        <v>0</v>
      </c>
      <c r="BA193" s="94">
        <f t="shared" si="510"/>
        <v>0</v>
      </c>
      <c r="BB193" s="94">
        <f t="shared" si="510"/>
        <v>0</v>
      </c>
      <c r="BC193" s="94">
        <f t="shared" si="510"/>
        <v>0</v>
      </c>
      <c r="BD193" s="94">
        <f t="shared" si="510"/>
        <v>0</v>
      </c>
      <c r="BE193" s="94">
        <f t="shared" si="510"/>
        <v>0</v>
      </c>
      <c r="BF193" s="94">
        <f t="shared" si="510"/>
        <v>0</v>
      </c>
      <c r="BG193" s="94">
        <f t="shared" si="510"/>
        <v>0</v>
      </c>
      <c r="BH193" s="94">
        <f t="shared" si="510"/>
        <v>0</v>
      </c>
      <c r="BI193" s="94">
        <f t="shared" si="510"/>
        <v>0</v>
      </c>
      <c r="BJ193" s="94">
        <f t="shared" si="510"/>
        <v>0</v>
      </c>
      <c r="BK193" s="94">
        <f t="shared" si="510"/>
        <v>0</v>
      </c>
      <c r="BL193" s="94">
        <f t="shared" si="510"/>
        <v>0</v>
      </c>
      <c r="BM193" s="94">
        <f t="shared" si="510"/>
        <v>0</v>
      </c>
      <c r="BN193" s="94">
        <f t="shared" si="510"/>
        <v>0</v>
      </c>
      <c r="BO193" s="94">
        <f t="shared" si="510"/>
        <v>0</v>
      </c>
      <c r="BP193" s="94">
        <f t="shared" si="510"/>
        <v>0</v>
      </c>
      <c r="BQ193" s="94">
        <f t="shared" ref="BQ193:EB193" si="511">IF(BQ$165=EOMONTH($D19,-1),SUMIFS($D184:$NK184,$D$165:$NK$165,"&gt;="&amp;EOMONTH($D19,$S19),$D$165:$NK$165,"&lt;"&amp;EOMONTH($D19,60))*-$AF19+SUMIFS($D184:$NK184,$D$165:$NK$165,"&gt;="&amp;EOMONTH($D19,60),$D$165:$NK$165,"&lt;"&amp;EOMONTH($D19,300))*-$AG19,0)</f>
        <v>0</v>
      </c>
      <c r="BR193" s="94">
        <f t="shared" si="511"/>
        <v>0</v>
      </c>
      <c r="BS193" s="94">
        <f t="shared" si="511"/>
        <v>0</v>
      </c>
      <c r="BT193" s="94">
        <f t="shared" si="511"/>
        <v>0</v>
      </c>
      <c r="BU193" s="94">
        <f t="shared" si="511"/>
        <v>0</v>
      </c>
      <c r="BV193" s="94">
        <f t="shared" si="511"/>
        <v>0</v>
      </c>
      <c r="BW193" s="94">
        <f t="shared" si="511"/>
        <v>0</v>
      </c>
      <c r="BX193" s="94">
        <f t="shared" si="511"/>
        <v>0</v>
      </c>
      <c r="BY193" s="94">
        <f t="shared" si="511"/>
        <v>0</v>
      </c>
      <c r="BZ193" s="94">
        <f t="shared" si="511"/>
        <v>0</v>
      </c>
      <c r="CA193" s="94">
        <f t="shared" si="511"/>
        <v>0</v>
      </c>
      <c r="CB193" s="94">
        <f t="shared" si="511"/>
        <v>0</v>
      </c>
      <c r="CC193" s="94">
        <f t="shared" si="511"/>
        <v>0</v>
      </c>
      <c r="CD193" s="94">
        <f t="shared" si="511"/>
        <v>0</v>
      </c>
      <c r="CE193" s="94">
        <f t="shared" si="511"/>
        <v>0</v>
      </c>
      <c r="CF193" s="94">
        <f t="shared" si="511"/>
        <v>0</v>
      </c>
      <c r="CG193" s="94">
        <f t="shared" si="511"/>
        <v>0</v>
      </c>
      <c r="CH193" s="94">
        <f t="shared" si="511"/>
        <v>0</v>
      </c>
      <c r="CI193" s="94">
        <f t="shared" si="511"/>
        <v>0</v>
      </c>
      <c r="CJ193" s="94">
        <f t="shared" si="511"/>
        <v>0</v>
      </c>
      <c r="CK193" s="94">
        <f t="shared" si="511"/>
        <v>0</v>
      </c>
      <c r="CL193" s="94">
        <f t="shared" si="511"/>
        <v>0</v>
      </c>
      <c r="CM193" s="94">
        <f t="shared" si="511"/>
        <v>0</v>
      </c>
      <c r="CN193" s="94">
        <f t="shared" si="511"/>
        <v>0</v>
      </c>
      <c r="CO193" s="94">
        <f t="shared" si="511"/>
        <v>0</v>
      </c>
      <c r="CP193" s="94">
        <f t="shared" si="511"/>
        <v>0</v>
      </c>
      <c r="CQ193" s="94">
        <f t="shared" si="511"/>
        <v>0</v>
      </c>
      <c r="CR193" s="94">
        <f t="shared" si="511"/>
        <v>0</v>
      </c>
      <c r="CS193" s="94">
        <f t="shared" si="511"/>
        <v>0</v>
      </c>
      <c r="CT193" s="94">
        <f t="shared" si="511"/>
        <v>0</v>
      </c>
      <c r="CU193" s="94">
        <f t="shared" si="511"/>
        <v>0</v>
      </c>
      <c r="CV193" s="94">
        <f t="shared" si="511"/>
        <v>0</v>
      </c>
      <c r="CW193" s="94">
        <f t="shared" si="511"/>
        <v>0</v>
      </c>
      <c r="CX193" s="94">
        <f t="shared" si="511"/>
        <v>0</v>
      </c>
      <c r="CY193" s="94">
        <f t="shared" si="511"/>
        <v>0</v>
      </c>
      <c r="CZ193" s="94">
        <f t="shared" si="511"/>
        <v>0</v>
      </c>
      <c r="DA193" s="94">
        <f t="shared" si="511"/>
        <v>0</v>
      </c>
      <c r="DB193" s="94">
        <f t="shared" si="511"/>
        <v>0</v>
      </c>
      <c r="DC193" s="94">
        <f t="shared" si="511"/>
        <v>0</v>
      </c>
      <c r="DD193" s="94">
        <f t="shared" si="511"/>
        <v>0</v>
      </c>
      <c r="DE193" s="94">
        <f t="shared" si="511"/>
        <v>0</v>
      </c>
      <c r="DF193" s="94">
        <f t="shared" si="511"/>
        <v>0</v>
      </c>
      <c r="DG193" s="94">
        <f t="shared" si="511"/>
        <v>0</v>
      </c>
      <c r="DH193" s="94">
        <f t="shared" si="511"/>
        <v>0</v>
      </c>
      <c r="DI193" s="94">
        <f t="shared" si="511"/>
        <v>0</v>
      </c>
      <c r="DJ193" s="94">
        <f t="shared" si="511"/>
        <v>0</v>
      </c>
      <c r="DK193" s="94">
        <f t="shared" si="511"/>
        <v>0</v>
      </c>
      <c r="DL193" s="94">
        <f t="shared" si="511"/>
        <v>0</v>
      </c>
      <c r="DM193" s="94">
        <f t="shared" si="511"/>
        <v>0</v>
      </c>
      <c r="DN193" s="94">
        <f t="shared" si="511"/>
        <v>0</v>
      </c>
      <c r="DO193" s="94">
        <f t="shared" si="511"/>
        <v>0</v>
      </c>
      <c r="DP193" s="94">
        <f t="shared" si="511"/>
        <v>0</v>
      </c>
      <c r="DQ193" s="94">
        <f t="shared" si="511"/>
        <v>0</v>
      </c>
      <c r="DR193" s="94">
        <f t="shared" si="511"/>
        <v>0</v>
      </c>
      <c r="DS193" s="94">
        <f t="shared" si="511"/>
        <v>0</v>
      </c>
      <c r="DT193" s="94">
        <f t="shared" si="511"/>
        <v>0</v>
      </c>
      <c r="DU193" s="94">
        <f t="shared" si="511"/>
        <v>0</v>
      </c>
      <c r="DV193" s="94">
        <f t="shared" si="511"/>
        <v>0</v>
      </c>
      <c r="DW193" s="94">
        <f t="shared" si="511"/>
        <v>0</v>
      </c>
      <c r="DX193" s="94">
        <f t="shared" si="511"/>
        <v>0</v>
      </c>
      <c r="DY193" s="94">
        <f t="shared" si="511"/>
        <v>0</v>
      </c>
      <c r="DZ193" s="94">
        <f t="shared" si="511"/>
        <v>0</v>
      </c>
      <c r="EA193" s="94">
        <f t="shared" si="511"/>
        <v>0</v>
      </c>
      <c r="EB193" s="94">
        <f t="shared" si="511"/>
        <v>0</v>
      </c>
      <c r="EC193" s="94">
        <f t="shared" ref="EC193:GN193" si="512">IF(EC$165=EOMONTH($D19,-1),SUMIFS($D184:$NK184,$D$165:$NK$165,"&gt;="&amp;EOMONTH($D19,$S19),$D$165:$NK$165,"&lt;"&amp;EOMONTH($D19,60))*-$AF19+SUMIFS($D184:$NK184,$D$165:$NK$165,"&gt;="&amp;EOMONTH($D19,60),$D$165:$NK$165,"&lt;"&amp;EOMONTH($D19,300))*-$AG19,0)</f>
        <v>0</v>
      </c>
      <c r="ED193" s="94">
        <f t="shared" si="512"/>
        <v>0</v>
      </c>
      <c r="EE193" s="94">
        <f t="shared" si="512"/>
        <v>0</v>
      </c>
      <c r="EF193" s="94">
        <f t="shared" si="512"/>
        <v>0</v>
      </c>
      <c r="EG193" s="94">
        <f t="shared" si="512"/>
        <v>0</v>
      </c>
      <c r="EH193" s="94">
        <f t="shared" si="512"/>
        <v>0</v>
      </c>
      <c r="EI193" s="94">
        <f t="shared" si="512"/>
        <v>0</v>
      </c>
      <c r="EJ193" s="94">
        <f t="shared" si="512"/>
        <v>0</v>
      </c>
      <c r="EK193" s="94">
        <f t="shared" si="512"/>
        <v>0</v>
      </c>
      <c r="EL193" s="94">
        <f t="shared" si="512"/>
        <v>0</v>
      </c>
      <c r="EM193" s="94">
        <f t="shared" si="512"/>
        <v>0</v>
      </c>
      <c r="EN193" s="94">
        <f t="shared" si="512"/>
        <v>0</v>
      </c>
      <c r="EO193" s="94">
        <f t="shared" si="512"/>
        <v>0</v>
      </c>
      <c r="EP193" s="94">
        <f t="shared" si="512"/>
        <v>0</v>
      </c>
      <c r="EQ193" s="94">
        <f t="shared" si="512"/>
        <v>0</v>
      </c>
      <c r="ER193" s="94">
        <f t="shared" si="512"/>
        <v>0</v>
      </c>
      <c r="ES193" s="94">
        <f t="shared" si="512"/>
        <v>0</v>
      </c>
      <c r="ET193" s="94">
        <f t="shared" si="512"/>
        <v>0</v>
      </c>
      <c r="EU193" s="94">
        <f t="shared" si="512"/>
        <v>0</v>
      </c>
      <c r="EV193" s="94">
        <f t="shared" si="512"/>
        <v>0</v>
      </c>
      <c r="EW193" s="94">
        <f t="shared" si="512"/>
        <v>0</v>
      </c>
      <c r="EX193" s="94">
        <f t="shared" si="512"/>
        <v>0</v>
      </c>
      <c r="EY193" s="94">
        <f t="shared" si="512"/>
        <v>0</v>
      </c>
      <c r="EZ193" s="94">
        <f t="shared" si="512"/>
        <v>0</v>
      </c>
      <c r="FA193" s="94">
        <f t="shared" si="512"/>
        <v>0</v>
      </c>
      <c r="FB193" s="94">
        <f t="shared" si="512"/>
        <v>0</v>
      </c>
      <c r="FC193" s="94">
        <f t="shared" si="512"/>
        <v>0</v>
      </c>
      <c r="FD193" s="94">
        <f t="shared" si="512"/>
        <v>0</v>
      </c>
      <c r="FE193" s="94">
        <f t="shared" si="512"/>
        <v>0</v>
      </c>
      <c r="FF193" s="94">
        <f t="shared" si="512"/>
        <v>0</v>
      </c>
      <c r="FG193" s="94">
        <f t="shared" si="512"/>
        <v>0</v>
      </c>
      <c r="FH193" s="94">
        <f t="shared" si="512"/>
        <v>0</v>
      </c>
      <c r="FI193" s="94">
        <f t="shared" si="512"/>
        <v>0</v>
      </c>
      <c r="FJ193" s="94">
        <f t="shared" si="512"/>
        <v>0</v>
      </c>
      <c r="FK193" s="94">
        <f t="shared" si="512"/>
        <v>0</v>
      </c>
      <c r="FL193" s="94">
        <f t="shared" si="512"/>
        <v>0</v>
      </c>
      <c r="FM193" s="94">
        <f t="shared" si="512"/>
        <v>0</v>
      </c>
      <c r="FN193" s="94">
        <f t="shared" si="512"/>
        <v>0</v>
      </c>
      <c r="FO193" s="94">
        <f t="shared" si="512"/>
        <v>0</v>
      </c>
      <c r="FP193" s="94">
        <f t="shared" si="512"/>
        <v>0</v>
      </c>
      <c r="FQ193" s="94">
        <f t="shared" si="512"/>
        <v>0</v>
      </c>
      <c r="FR193" s="94">
        <f t="shared" si="512"/>
        <v>0</v>
      </c>
      <c r="FS193" s="94">
        <f t="shared" si="512"/>
        <v>0</v>
      </c>
      <c r="FT193" s="94">
        <f t="shared" si="512"/>
        <v>0</v>
      </c>
      <c r="FU193" s="94">
        <f t="shared" si="512"/>
        <v>0</v>
      </c>
      <c r="FV193" s="94">
        <f t="shared" si="512"/>
        <v>0</v>
      </c>
      <c r="FW193" s="94">
        <f t="shared" si="512"/>
        <v>0</v>
      </c>
      <c r="FX193" s="94">
        <f t="shared" si="512"/>
        <v>0</v>
      </c>
      <c r="FY193" s="94">
        <f t="shared" si="512"/>
        <v>0</v>
      </c>
      <c r="FZ193" s="94">
        <f t="shared" si="512"/>
        <v>0</v>
      </c>
      <c r="GA193" s="94">
        <f t="shared" si="512"/>
        <v>0</v>
      </c>
      <c r="GB193" s="94">
        <f t="shared" si="512"/>
        <v>0</v>
      </c>
      <c r="GC193" s="94">
        <f t="shared" si="512"/>
        <v>0</v>
      </c>
      <c r="GD193" s="94">
        <f t="shared" si="512"/>
        <v>0</v>
      </c>
      <c r="GE193" s="94">
        <f t="shared" si="512"/>
        <v>0</v>
      </c>
      <c r="GF193" s="94">
        <f t="shared" si="512"/>
        <v>0</v>
      </c>
      <c r="GG193" s="94">
        <f t="shared" si="512"/>
        <v>0</v>
      </c>
      <c r="GH193" s="94">
        <f t="shared" si="512"/>
        <v>0</v>
      </c>
      <c r="GI193" s="94">
        <f t="shared" si="512"/>
        <v>0</v>
      </c>
      <c r="GJ193" s="94">
        <f t="shared" si="512"/>
        <v>0</v>
      </c>
      <c r="GK193" s="94">
        <f t="shared" si="512"/>
        <v>0</v>
      </c>
      <c r="GL193" s="94">
        <f t="shared" si="512"/>
        <v>0</v>
      </c>
      <c r="GM193" s="94">
        <f t="shared" si="512"/>
        <v>0</v>
      </c>
      <c r="GN193" s="94">
        <f t="shared" si="512"/>
        <v>0</v>
      </c>
      <c r="GO193" s="94">
        <f t="shared" ref="GO193:IZ193" si="513">IF(GO$165=EOMONTH($D19,-1),SUMIFS($D184:$NK184,$D$165:$NK$165,"&gt;="&amp;EOMONTH($D19,$S19),$D$165:$NK$165,"&lt;"&amp;EOMONTH($D19,60))*-$AF19+SUMIFS($D184:$NK184,$D$165:$NK$165,"&gt;="&amp;EOMONTH($D19,60),$D$165:$NK$165,"&lt;"&amp;EOMONTH($D19,300))*-$AG19,0)</f>
        <v>0</v>
      </c>
      <c r="GP193" s="94">
        <f t="shared" si="513"/>
        <v>0</v>
      </c>
      <c r="GQ193" s="94">
        <f t="shared" si="513"/>
        <v>0</v>
      </c>
      <c r="GR193" s="94">
        <f t="shared" si="513"/>
        <v>0</v>
      </c>
      <c r="GS193" s="94">
        <f t="shared" si="513"/>
        <v>0</v>
      </c>
      <c r="GT193" s="94">
        <f t="shared" si="513"/>
        <v>0</v>
      </c>
      <c r="GU193" s="94">
        <f t="shared" si="513"/>
        <v>0</v>
      </c>
      <c r="GV193" s="94">
        <f t="shared" si="513"/>
        <v>0</v>
      </c>
      <c r="GW193" s="94">
        <f t="shared" si="513"/>
        <v>0</v>
      </c>
      <c r="GX193" s="94">
        <f t="shared" si="513"/>
        <v>0</v>
      </c>
      <c r="GY193" s="94">
        <f t="shared" si="513"/>
        <v>0</v>
      </c>
      <c r="GZ193" s="94">
        <f t="shared" si="513"/>
        <v>0</v>
      </c>
      <c r="HA193" s="94">
        <f t="shared" si="513"/>
        <v>0</v>
      </c>
      <c r="HB193" s="94">
        <f t="shared" si="513"/>
        <v>0</v>
      </c>
      <c r="HC193" s="94">
        <f t="shared" si="513"/>
        <v>0</v>
      </c>
      <c r="HD193" s="94">
        <f t="shared" si="513"/>
        <v>0</v>
      </c>
      <c r="HE193" s="94">
        <f t="shared" si="513"/>
        <v>0</v>
      </c>
      <c r="HF193" s="94">
        <f t="shared" si="513"/>
        <v>0</v>
      </c>
      <c r="HG193" s="94">
        <f t="shared" si="513"/>
        <v>0</v>
      </c>
      <c r="HH193" s="94">
        <f t="shared" si="513"/>
        <v>0</v>
      </c>
      <c r="HI193" s="94">
        <f t="shared" si="513"/>
        <v>0</v>
      </c>
      <c r="HJ193" s="94">
        <f t="shared" si="513"/>
        <v>0</v>
      </c>
      <c r="HK193" s="94">
        <f t="shared" si="513"/>
        <v>0</v>
      </c>
      <c r="HL193" s="94">
        <f t="shared" si="513"/>
        <v>0</v>
      </c>
      <c r="HM193" s="94">
        <f t="shared" si="513"/>
        <v>0</v>
      </c>
      <c r="HN193" s="94">
        <f t="shared" si="513"/>
        <v>0</v>
      </c>
      <c r="HO193" s="94">
        <f t="shared" si="513"/>
        <v>0</v>
      </c>
      <c r="HP193" s="94">
        <f t="shared" si="513"/>
        <v>0</v>
      </c>
      <c r="HQ193" s="94">
        <f t="shared" si="513"/>
        <v>0</v>
      </c>
      <c r="HR193" s="94">
        <f t="shared" si="513"/>
        <v>0</v>
      </c>
      <c r="HS193" s="94">
        <f t="shared" si="513"/>
        <v>0</v>
      </c>
      <c r="HT193" s="94">
        <f t="shared" si="513"/>
        <v>0</v>
      </c>
      <c r="HU193" s="94">
        <f t="shared" si="513"/>
        <v>0</v>
      </c>
      <c r="HV193" s="94">
        <f t="shared" si="513"/>
        <v>0</v>
      </c>
      <c r="HW193" s="94">
        <f t="shared" si="513"/>
        <v>0</v>
      </c>
      <c r="HX193" s="94">
        <f t="shared" si="513"/>
        <v>0</v>
      </c>
      <c r="HY193" s="94">
        <f t="shared" si="513"/>
        <v>0</v>
      </c>
      <c r="HZ193" s="94">
        <f t="shared" si="513"/>
        <v>0</v>
      </c>
      <c r="IA193" s="94">
        <f t="shared" si="513"/>
        <v>0</v>
      </c>
      <c r="IB193" s="94">
        <f t="shared" si="513"/>
        <v>0</v>
      </c>
      <c r="IC193" s="94">
        <f t="shared" si="513"/>
        <v>0</v>
      </c>
      <c r="ID193" s="94">
        <f t="shared" si="513"/>
        <v>0</v>
      </c>
      <c r="IE193" s="94">
        <f t="shared" si="513"/>
        <v>0</v>
      </c>
      <c r="IF193" s="94">
        <f t="shared" si="513"/>
        <v>0</v>
      </c>
      <c r="IG193" s="94">
        <f t="shared" si="513"/>
        <v>0</v>
      </c>
      <c r="IH193" s="94">
        <f t="shared" si="513"/>
        <v>0</v>
      </c>
      <c r="II193" s="94">
        <f t="shared" si="513"/>
        <v>0</v>
      </c>
      <c r="IJ193" s="94">
        <f t="shared" si="513"/>
        <v>0</v>
      </c>
      <c r="IK193" s="94">
        <f t="shared" si="513"/>
        <v>0</v>
      </c>
      <c r="IL193" s="94">
        <f t="shared" si="513"/>
        <v>0</v>
      </c>
      <c r="IM193" s="94">
        <f t="shared" si="513"/>
        <v>0</v>
      </c>
      <c r="IN193" s="94">
        <f t="shared" si="513"/>
        <v>0</v>
      </c>
      <c r="IO193" s="94">
        <f t="shared" si="513"/>
        <v>0</v>
      </c>
      <c r="IP193" s="94">
        <f t="shared" si="513"/>
        <v>0</v>
      </c>
      <c r="IQ193" s="94">
        <f t="shared" si="513"/>
        <v>0</v>
      </c>
      <c r="IR193" s="94">
        <f t="shared" si="513"/>
        <v>0</v>
      </c>
      <c r="IS193" s="94">
        <f t="shared" si="513"/>
        <v>0</v>
      </c>
      <c r="IT193" s="94">
        <f t="shared" si="513"/>
        <v>0</v>
      </c>
      <c r="IU193" s="94">
        <f t="shared" si="513"/>
        <v>0</v>
      </c>
      <c r="IV193" s="94">
        <f t="shared" si="513"/>
        <v>0</v>
      </c>
      <c r="IW193" s="94">
        <f t="shared" si="513"/>
        <v>0</v>
      </c>
      <c r="IX193" s="94">
        <f t="shared" si="513"/>
        <v>0</v>
      </c>
      <c r="IY193" s="94">
        <f t="shared" si="513"/>
        <v>0</v>
      </c>
      <c r="IZ193" s="94">
        <f t="shared" si="513"/>
        <v>0</v>
      </c>
      <c r="JA193" s="94">
        <f t="shared" ref="JA193:LL193" si="514">IF(JA$165=EOMONTH($D19,-1),SUMIFS($D184:$NK184,$D$165:$NK$165,"&gt;="&amp;EOMONTH($D19,$S19),$D$165:$NK$165,"&lt;"&amp;EOMONTH($D19,60))*-$AF19+SUMIFS($D184:$NK184,$D$165:$NK$165,"&gt;="&amp;EOMONTH($D19,60),$D$165:$NK$165,"&lt;"&amp;EOMONTH($D19,300))*-$AG19,0)</f>
        <v>0</v>
      </c>
      <c r="JB193" s="94">
        <f t="shared" si="514"/>
        <v>0</v>
      </c>
      <c r="JC193" s="94">
        <f t="shared" si="514"/>
        <v>0</v>
      </c>
      <c r="JD193" s="94">
        <f t="shared" si="514"/>
        <v>0</v>
      </c>
      <c r="JE193" s="94">
        <f t="shared" si="514"/>
        <v>0</v>
      </c>
      <c r="JF193" s="94">
        <f t="shared" si="514"/>
        <v>0</v>
      </c>
      <c r="JG193" s="94">
        <f t="shared" si="514"/>
        <v>0</v>
      </c>
      <c r="JH193" s="94">
        <f t="shared" si="514"/>
        <v>0</v>
      </c>
      <c r="JI193" s="94">
        <f t="shared" si="514"/>
        <v>0</v>
      </c>
      <c r="JJ193" s="94">
        <f t="shared" si="514"/>
        <v>0</v>
      </c>
      <c r="JK193" s="94">
        <f t="shared" si="514"/>
        <v>0</v>
      </c>
      <c r="JL193" s="94">
        <f t="shared" si="514"/>
        <v>0</v>
      </c>
      <c r="JM193" s="94">
        <f t="shared" si="514"/>
        <v>0</v>
      </c>
      <c r="JN193" s="94">
        <f t="shared" si="514"/>
        <v>0</v>
      </c>
      <c r="JO193" s="94">
        <f t="shared" si="514"/>
        <v>0</v>
      </c>
      <c r="JP193" s="94">
        <f t="shared" si="514"/>
        <v>0</v>
      </c>
      <c r="JQ193" s="94">
        <f t="shared" si="514"/>
        <v>0</v>
      </c>
      <c r="JR193" s="94">
        <f t="shared" si="514"/>
        <v>0</v>
      </c>
      <c r="JS193" s="94">
        <f t="shared" si="514"/>
        <v>0</v>
      </c>
      <c r="JT193" s="94">
        <f t="shared" si="514"/>
        <v>0</v>
      </c>
      <c r="JU193" s="94">
        <f t="shared" si="514"/>
        <v>0</v>
      </c>
      <c r="JV193" s="94">
        <f t="shared" si="514"/>
        <v>0</v>
      </c>
      <c r="JW193" s="94">
        <f t="shared" si="514"/>
        <v>0</v>
      </c>
      <c r="JX193" s="94">
        <f t="shared" si="514"/>
        <v>0</v>
      </c>
      <c r="JY193" s="94">
        <f t="shared" si="514"/>
        <v>0</v>
      </c>
      <c r="JZ193" s="94">
        <f t="shared" si="514"/>
        <v>0</v>
      </c>
      <c r="KA193" s="94">
        <f t="shared" si="514"/>
        <v>0</v>
      </c>
      <c r="KB193" s="94">
        <f t="shared" si="514"/>
        <v>0</v>
      </c>
      <c r="KC193" s="94">
        <f t="shared" si="514"/>
        <v>0</v>
      </c>
      <c r="KD193" s="94">
        <f t="shared" si="514"/>
        <v>0</v>
      </c>
      <c r="KE193" s="94">
        <f t="shared" si="514"/>
        <v>0</v>
      </c>
      <c r="KF193" s="94">
        <f t="shared" si="514"/>
        <v>0</v>
      </c>
      <c r="KG193" s="94">
        <f t="shared" si="514"/>
        <v>0</v>
      </c>
      <c r="KH193" s="94">
        <f t="shared" si="514"/>
        <v>0</v>
      </c>
      <c r="KI193" s="94">
        <f t="shared" si="514"/>
        <v>0</v>
      </c>
      <c r="KJ193" s="94">
        <f t="shared" si="514"/>
        <v>0</v>
      </c>
      <c r="KK193" s="94">
        <f t="shared" si="514"/>
        <v>0</v>
      </c>
      <c r="KL193" s="94">
        <f t="shared" si="514"/>
        <v>0</v>
      </c>
      <c r="KM193" s="94">
        <f t="shared" si="514"/>
        <v>0</v>
      </c>
      <c r="KN193" s="94">
        <f t="shared" si="514"/>
        <v>0</v>
      </c>
      <c r="KO193" s="94">
        <f t="shared" si="514"/>
        <v>0</v>
      </c>
      <c r="KP193" s="94">
        <f t="shared" si="514"/>
        <v>0</v>
      </c>
      <c r="KQ193" s="94">
        <f t="shared" si="514"/>
        <v>0</v>
      </c>
      <c r="KR193" s="94">
        <f t="shared" si="514"/>
        <v>0</v>
      </c>
      <c r="KS193" s="94">
        <f t="shared" si="514"/>
        <v>0</v>
      </c>
      <c r="KT193" s="94">
        <f t="shared" si="514"/>
        <v>0</v>
      </c>
      <c r="KU193" s="94">
        <f t="shared" si="514"/>
        <v>0</v>
      </c>
      <c r="KV193" s="94">
        <f t="shared" si="514"/>
        <v>0</v>
      </c>
      <c r="KW193" s="94">
        <f t="shared" si="514"/>
        <v>0</v>
      </c>
      <c r="KX193" s="94">
        <f t="shared" si="514"/>
        <v>0</v>
      </c>
      <c r="KY193" s="94">
        <f t="shared" si="514"/>
        <v>0</v>
      </c>
      <c r="KZ193" s="94">
        <f t="shared" si="514"/>
        <v>0</v>
      </c>
      <c r="LA193" s="94">
        <f t="shared" si="514"/>
        <v>0</v>
      </c>
      <c r="LB193" s="94">
        <f t="shared" si="514"/>
        <v>0</v>
      </c>
      <c r="LC193" s="94">
        <f t="shared" si="514"/>
        <v>0</v>
      </c>
      <c r="LD193" s="94">
        <f t="shared" si="514"/>
        <v>0</v>
      </c>
      <c r="LE193" s="94">
        <f t="shared" si="514"/>
        <v>0</v>
      </c>
      <c r="LF193" s="94">
        <f t="shared" si="514"/>
        <v>0</v>
      </c>
      <c r="LG193" s="94">
        <f t="shared" si="514"/>
        <v>0</v>
      </c>
      <c r="LH193" s="94">
        <f t="shared" si="514"/>
        <v>0</v>
      </c>
      <c r="LI193" s="94">
        <f t="shared" si="514"/>
        <v>0</v>
      </c>
      <c r="LJ193" s="94">
        <f t="shared" si="514"/>
        <v>0</v>
      </c>
      <c r="LK193" s="94">
        <f t="shared" si="514"/>
        <v>0</v>
      </c>
      <c r="LL193" s="94">
        <f t="shared" si="514"/>
        <v>0</v>
      </c>
      <c r="LM193" s="94">
        <f t="shared" ref="LM193:NK193" si="515">IF(LM$165=EOMONTH($D19,-1),SUMIFS($D184:$NK184,$D$165:$NK$165,"&gt;="&amp;EOMONTH($D19,$S19),$D$165:$NK$165,"&lt;"&amp;EOMONTH($D19,60))*-$AF19+SUMIFS($D184:$NK184,$D$165:$NK$165,"&gt;="&amp;EOMONTH($D19,60),$D$165:$NK$165,"&lt;"&amp;EOMONTH($D19,300))*-$AG19,0)</f>
        <v>0</v>
      </c>
      <c r="LN193" s="94">
        <f t="shared" si="515"/>
        <v>0</v>
      </c>
      <c r="LO193" s="94">
        <f t="shared" si="515"/>
        <v>0</v>
      </c>
      <c r="LP193" s="94">
        <f t="shared" si="515"/>
        <v>0</v>
      </c>
      <c r="LQ193" s="94">
        <f t="shared" si="515"/>
        <v>0</v>
      </c>
      <c r="LR193" s="94">
        <f t="shared" si="515"/>
        <v>0</v>
      </c>
      <c r="LS193" s="94">
        <f t="shared" si="515"/>
        <v>0</v>
      </c>
      <c r="LT193" s="94">
        <f t="shared" si="515"/>
        <v>0</v>
      </c>
      <c r="LU193" s="94">
        <f t="shared" si="515"/>
        <v>0</v>
      </c>
      <c r="LV193" s="94">
        <f t="shared" si="515"/>
        <v>0</v>
      </c>
      <c r="LW193" s="94">
        <f t="shared" si="515"/>
        <v>0</v>
      </c>
      <c r="LX193" s="94">
        <f t="shared" si="515"/>
        <v>0</v>
      </c>
      <c r="LY193" s="94">
        <f t="shared" si="515"/>
        <v>0</v>
      </c>
      <c r="LZ193" s="94">
        <f t="shared" si="515"/>
        <v>0</v>
      </c>
      <c r="MA193" s="94">
        <f t="shared" si="515"/>
        <v>0</v>
      </c>
      <c r="MB193" s="94">
        <f t="shared" si="515"/>
        <v>0</v>
      </c>
      <c r="MC193" s="94">
        <f t="shared" si="515"/>
        <v>0</v>
      </c>
      <c r="MD193" s="94">
        <f t="shared" si="515"/>
        <v>0</v>
      </c>
      <c r="ME193" s="94">
        <f t="shared" si="515"/>
        <v>0</v>
      </c>
      <c r="MF193" s="94">
        <f t="shared" si="515"/>
        <v>0</v>
      </c>
      <c r="MG193" s="94">
        <f t="shared" si="515"/>
        <v>0</v>
      </c>
      <c r="MH193" s="94">
        <f t="shared" si="515"/>
        <v>0</v>
      </c>
      <c r="MI193" s="94">
        <f t="shared" si="515"/>
        <v>0</v>
      </c>
      <c r="MJ193" s="94">
        <f t="shared" si="515"/>
        <v>0</v>
      </c>
      <c r="MK193" s="94">
        <f t="shared" si="515"/>
        <v>0</v>
      </c>
      <c r="ML193" s="94">
        <f t="shared" si="515"/>
        <v>0</v>
      </c>
      <c r="MM193" s="94">
        <f t="shared" si="515"/>
        <v>0</v>
      </c>
      <c r="MN193" s="94">
        <f t="shared" si="515"/>
        <v>0</v>
      </c>
      <c r="MO193" s="94">
        <f t="shared" si="515"/>
        <v>0</v>
      </c>
      <c r="MP193" s="94">
        <f t="shared" si="515"/>
        <v>0</v>
      </c>
      <c r="MQ193" s="94">
        <f t="shared" si="515"/>
        <v>0</v>
      </c>
      <c r="MR193" s="94">
        <f t="shared" si="515"/>
        <v>0</v>
      </c>
      <c r="MS193" s="94">
        <f t="shared" si="515"/>
        <v>0</v>
      </c>
      <c r="MT193" s="94">
        <f t="shared" si="515"/>
        <v>0</v>
      </c>
      <c r="MU193" s="94">
        <f t="shared" si="515"/>
        <v>0</v>
      </c>
      <c r="MV193" s="94">
        <f t="shared" si="515"/>
        <v>0</v>
      </c>
      <c r="MW193" s="94">
        <f t="shared" si="515"/>
        <v>0</v>
      </c>
      <c r="MX193" s="94">
        <f t="shared" si="515"/>
        <v>0</v>
      </c>
      <c r="MY193" s="94">
        <f t="shared" si="515"/>
        <v>0</v>
      </c>
      <c r="MZ193" s="94">
        <f t="shared" si="515"/>
        <v>0</v>
      </c>
      <c r="NA193" s="94">
        <f t="shared" si="515"/>
        <v>0</v>
      </c>
      <c r="NB193" s="94">
        <f t="shared" si="515"/>
        <v>0</v>
      </c>
      <c r="NC193" s="94">
        <f t="shared" si="515"/>
        <v>0</v>
      </c>
      <c r="ND193" s="94">
        <f t="shared" si="515"/>
        <v>0</v>
      </c>
      <c r="NE193" s="94">
        <f t="shared" si="515"/>
        <v>0</v>
      </c>
      <c r="NF193" s="94">
        <f t="shared" si="515"/>
        <v>0</v>
      </c>
      <c r="NG193" s="94">
        <f t="shared" si="515"/>
        <v>0</v>
      </c>
      <c r="NH193" s="94">
        <f t="shared" si="515"/>
        <v>0</v>
      </c>
      <c r="NI193" s="94">
        <f t="shared" si="515"/>
        <v>0</v>
      </c>
      <c r="NJ193" s="94">
        <f t="shared" si="515"/>
        <v>0</v>
      </c>
      <c r="NK193" s="97">
        <f t="shared" si="515"/>
        <v>0</v>
      </c>
    </row>
    <row r="194" spans="1:375" x14ac:dyDescent="0.25">
      <c r="A194" s="102">
        <f>SUMIF($D$163:$NK$163,"&lt;="&amp;Summary!$B$3,Leases!D194:NK194)</f>
        <v>-40977.262499999997</v>
      </c>
      <c r="B194" s="23" t="s">
        <v>102</v>
      </c>
      <c r="C194" s="45" t="s">
        <v>30</v>
      </c>
      <c r="D194" s="94">
        <f>IF(D$165=EOMONTH($E19,$R19*(1-$O19)),-FV($AE19,ROUNDDOWN(YEARFRAC($D$165,D$165,1),0),,-($AC19*(1-$O19)+$AD19*$O19)*$B19,0),0)</f>
        <v>0</v>
      </c>
      <c r="E194" s="94">
        <f t="shared" ref="E194:BP194" si="516">IF(E$165=EOMONTH($E19,$R19*(1-$O19)),-FV($AE19,ROUNDDOWN(YEARFRAC($D$165,E$165,1),0),,-($AC19*(1-$O19)+$AD19*$O19)*$B19,0),0)</f>
        <v>0</v>
      </c>
      <c r="F194" s="94">
        <f t="shared" si="516"/>
        <v>0</v>
      </c>
      <c r="G194" s="94">
        <f t="shared" si="516"/>
        <v>0</v>
      </c>
      <c r="H194" s="94">
        <f t="shared" si="516"/>
        <v>0</v>
      </c>
      <c r="I194" s="94">
        <f t="shared" si="516"/>
        <v>0</v>
      </c>
      <c r="J194" s="94">
        <f t="shared" si="516"/>
        <v>0</v>
      </c>
      <c r="K194" s="94">
        <f t="shared" si="516"/>
        <v>0</v>
      </c>
      <c r="L194" s="94">
        <f t="shared" si="516"/>
        <v>0</v>
      </c>
      <c r="M194" s="94">
        <f t="shared" si="516"/>
        <v>0</v>
      </c>
      <c r="N194" s="94">
        <f t="shared" si="516"/>
        <v>0</v>
      </c>
      <c r="O194" s="94">
        <f t="shared" si="516"/>
        <v>0</v>
      </c>
      <c r="P194" s="94">
        <f t="shared" si="516"/>
        <v>0</v>
      </c>
      <c r="Q194" s="94">
        <f t="shared" si="516"/>
        <v>0</v>
      </c>
      <c r="R194" s="94">
        <f t="shared" si="516"/>
        <v>0</v>
      </c>
      <c r="S194" s="94">
        <f t="shared" si="516"/>
        <v>0</v>
      </c>
      <c r="T194" s="94">
        <f t="shared" si="516"/>
        <v>0</v>
      </c>
      <c r="U194" s="94">
        <f t="shared" si="516"/>
        <v>0</v>
      </c>
      <c r="V194" s="94">
        <f t="shared" si="516"/>
        <v>0</v>
      </c>
      <c r="W194" s="94">
        <f t="shared" si="516"/>
        <v>0</v>
      </c>
      <c r="X194" s="94">
        <f t="shared" si="516"/>
        <v>0</v>
      </c>
      <c r="Y194" s="94">
        <f t="shared" si="516"/>
        <v>0</v>
      </c>
      <c r="Z194" s="94">
        <f t="shared" si="516"/>
        <v>0</v>
      </c>
      <c r="AA194" s="94">
        <f t="shared" si="516"/>
        <v>0</v>
      </c>
      <c r="AB194" s="94">
        <f t="shared" si="516"/>
        <v>0</v>
      </c>
      <c r="AC194" s="94">
        <f t="shared" si="516"/>
        <v>0</v>
      </c>
      <c r="AD194" s="94">
        <f t="shared" si="516"/>
        <v>0</v>
      </c>
      <c r="AE194" s="94">
        <f t="shared" si="516"/>
        <v>0</v>
      </c>
      <c r="AF194" s="94">
        <f t="shared" si="516"/>
        <v>0</v>
      </c>
      <c r="AG194" s="94">
        <f t="shared" si="516"/>
        <v>0</v>
      </c>
      <c r="AH194" s="94">
        <f t="shared" si="516"/>
        <v>0</v>
      </c>
      <c r="AI194" s="94">
        <f t="shared" si="516"/>
        <v>0</v>
      </c>
      <c r="AJ194" s="94">
        <f t="shared" si="516"/>
        <v>0</v>
      </c>
      <c r="AK194" s="94">
        <f t="shared" si="516"/>
        <v>0</v>
      </c>
      <c r="AL194" s="94">
        <f t="shared" si="516"/>
        <v>0</v>
      </c>
      <c r="AM194" s="94">
        <f t="shared" si="516"/>
        <v>0</v>
      </c>
      <c r="AN194" s="94">
        <f t="shared" si="516"/>
        <v>-40977.262499999997</v>
      </c>
      <c r="AO194" s="94">
        <f t="shared" si="516"/>
        <v>0</v>
      </c>
      <c r="AP194" s="94">
        <f t="shared" si="516"/>
        <v>0</v>
      </c>
      <c r="AQ194" s="94">
        <f t="shared" si="516"/>
        <v>0</v>
      </c>
      <c r="AR194" s="94">
        <f t="shared" si="516"/>
        <v>0</v>
      </c>
      <c r="AS194" s="94">
        <f t="shared" si="516"/>
        <v>0</v>
      </c>
      <c r="AT194" s="94">
        <f t="shared" si="516"/>
        <v>0</v>
      </c>
      <c r="AU194" s="94">
        <f t="shared" si="516"/>
        <v>0</v>
      </c>
      <c r="AV194" s="94">
        <f t="shared" si="516"/>
        <v>0</v>
      </c>
      <c r="AW194" s="94">
        <f t="shared" si="516"/>
        <v>0</v>
      </c>
      <c r="AX194" s="94">
        <f t="shared" si="516"/>
        <v>0</v>
      </c>
      <c r="AY194" s="94">
        <f t="shared" si="516"/>
        <v>0</v>
      </c>
      <c r="AZ194" s="94">
        <f t="shared" si="516"/>
        <v>0</v>
      </c>
      <c r="BA194" s="94">
        <f t="shared" si="516"/>
        <v>0</v>
      </c>
      <c r="BB194" s="94">
        <f t="shared" si="516"/>
        <v>0</v>
      </c>
      <c r="BC194" s="94">
        <f t="shared" si="516"/>
        <v>0</v>
      </c>
      <c r="BD194" s="94">
        <f t="shared" si="516"/>
        <v>0</v>
      </c>
      <c r="BE194" s="94">
        <f t="shared" si="516"/>
        <v>0</v>
      </c>
      <c r="BF194" s="94">
        <f t="shared" si="516"/>
        <v>0</v>
      </c>
      <c r="BG194" s="94">
        <f t="shared" si="516"/>
        <v>0</v>
      </c>
      <c r="BH194" s="94">
        <f t="shared" si="516"/>
        <v>0</v>
      </c>
      <c r="BI194" s="94">
        <f t="shared" si="516"/>
        <v>0</v>
      </c>
      <c r="BJ194" s="94">
        <f t="shared" si="516"/>
        <v>0</v>
      </c>
      <c r="BK194" s="94">
        <f t="shared" si="516"/>
        <v>0</v>
      </c>
      <c r="BL194" s="94">
        <f t="shared" si="516"/>
        <v>0</v>
      </c>
      <c r="BM194" s="94">
        <f t="shared" si="516"/>
        <v>0</v>
      </c>
      <c r="BN194" s="94">
        <f t="shared" si="516"/>
        <v>0</v>
      </c>
      <c r="BO194" s="94">
        <f t="shared" si="516"/>
        <v>0</v>
      </c>
      <c r="BP194" s="94">
        <f t="shared" si="516"/>
        <v>0</v>
      </c>
      <c r="BQ194" s="94">
        <f t="shared" ref="BQ194:EB194" si="517">IF(BQ$165=EOMONTH($E19,$R19*(1-$O19)),-FV($AE19,ROUNDDOWN(YEARFRAC($D$165,BQ$165,1),0),,-($AC19*(1-$O19)+$AD19*$O19)*$B19,0),0)</f>
        <v>0</v>
      </c>
      <c r="BR194" s="94">
        <f t="shared" si="517"/>
        <v>0</v>
      </c>
      <c r="BS194" s="94">
        <f t="shared" si="517"/>
        <v>0</v>
      </c>
      <c r="BT194" s="94">
        <f t="shared" si="517"/>
        <v>0</v>
      </c>
      <c r="BU194" s="94">
        <f t="shared" si="517"/>
        <v>0</v>
      </c>
      <c r="BV194" s="94">
        <f t="shared" si="517"/>
        <v>0</v>
      </c>
      <c r="BW194" s="94">
        <f t="shared" si="517"/>
        <v>0</v>
      </c>
      <c r="BX194" s="94">
        <f t="shared" si="517"/>
        <v>0</v>
      </c>
      <c r="BY194" s="94">
        <f t="shared" si="517"/>
        <v>0</v>
      </c>
      <c r="BZ194" s="94">
        <f t="shared" si="517"/>
        <v>0</v>
      </c>
      <c r="CA194" s="94">
        <f t="shared" si="517"/>
        <v>0</v>
      </c>
      <c r="CB194" s="94">
        <f t="shared" si="517"/>
        <v>0</v>
      </c>
      <c r="CC194" s="94">
        <f t="shared" si="517"/>
        <v>0</v>
      </c>
      <c r="CD194" s="94">
        <f t="shared" si="517"/>
        <v>0</v>
      </c>
      <c r="CE194" s="94">
        <f t="shared" si="517"/>
        <v>0</v>
      </c>
      <c r="CF194" s="94">
        <f t="shared" si="517"/>
        <v>0</v>
      </c>
      <c r="CG194" s="94">
        <f t="shared" si="517"/>
        <v>0</v>
      </c>
      <c r="CH194" s="94">
        <f t="shared" si="517"/>
        <v>0</v>
      </c>
      <c r="CI194" s="94">
        <f t="shared" si="517"/>
        <v>0</v>
      </c>
      <c r="CJ194" s="94">
        <f t="shared" si="517"/>
        <v>0</v>
      </c>
      <c r="CK194" s="94">
        <f t="shared" si="517"/>
        <v>0</v>
      </c>
      <c r="CL194" s="94">
        <f t="shared" si="517"/>
        <v>0</v>
      </c>
      <c r="CM194" s="94">
        <f t="shared" si="517"/>
        <v>0</v>
      </c>
      <c r="CN194" s="94">
        <f t="shared" si="517"/>
        <v>0</v>
      </c>
      <c r="CO194" s="94">
        <f t="shared" si="517"/>
        <v>0</v>
      </c>
      <c r="CP194" s="94">
        <f t="shared" si="517"/>
        <v>0</v>
      </c>
      <c r="CQ194" s="94">
        <f t="shared" si="517"/>
        <v>0</v>
      </c>
      <c r="CR194" s="94">
        <f t="shared" si="517"/>
        <v>0</v>
      </c>
      <c r="CS194" s="94">
        <f t="shared" si="517"/>
        <v>0</v>
      </c>
      <c r="CT194" s="94">
        <f t="shared" si="517"/>
        <v>0</v>
      </c>
      <c r="CU194" s="94">
        <f t="shared" si="517"/>
        <v>0</v>
      </c>
      <c r="CV194" s="94">
        <f t="shared" si="517"/>
        <v>0</v>
      </c>
      <c r="CW194" s="94">
        <f t="shared" si="517"/>
        <v>0</v>
      </c>
      <c r="CX194" s="94">
        <f t="shared" si="517"/>
        <v>0</v>
      </c>
      <c r="CY194" s="94">
        <f t="shared" si="517"/>
        <v>0</v>
      </c>
      <c r="CZ194" s="94">
        <f t="shared" si="517"/>
        <v>0</v>
      </c>
      <c r="DA194" s="94">
        <f t="shared" si="517"/>
        <v>0</v>
      </c>
      <c r="DB194" s="94">
        <f t="shared" si="517"/>
        <v>0</v>
      </c>
      <c r="DC194" s="94">
        <f t="shared" si="517"/>
        <v>0</v>
      </c>
      <c r="DD194" s="94">
        <f t="shared" si="517"/>
        <v>0</v>
      </c>
      <c r="DE194" s="94">
        <f t="shared" si="517"/>
        <v>0</v>
      </c>
      <c r="DF194" s="94">
        <f t="shared" si="517"/>
        <v>0</v>
      </c>
      <c r="DG194" s="94">
        <f t="shared" si="517"/>
        <v>0</v>
      </c>
      <c r="DH194" s="94">
        <f t="shared" si="517"/>
        <v>0</v>
      </c>
      <c r="DI194" s="94">
        <f t="shared" si="517"/>
        <v>0</v>
      </c>
      <c r="DJ194" s="94">
        <f t="shared" si="517"/>
        <v>0</v>
      </c>
      <c r="DK194" s="94">
        <f t="shared" si="517"/>
        <v>0</v>
      </c>
      <c r="DL194" s="94">
        <f t="shared" si="517"/>
        <v>0</v>
      </c>
      <c r="DM194" s="94">
        <f t="shared" si="517"/>
        <v>0</v>
      </c>
      <c r="DN194" s="94">
        <f t="shared" si="517"/>
        <v>0</v>
      </c>
      <c r="DO194" s="94">
        <f t="shared" si="517"/>
        <v>0</v>
      </c>
      <c r="DP194" s="94">
        <f t="shared" si="517"/>
        <v>0</v>
      </c>
      <c r="DQ194" s="94">
        <f t="shared" si="517"/>
        <v>0</v>
      </c>
      <c r="DR194" s="94">
        <f t="shared" si="517"/>
        <v>0</v>
      </c>
      <c r="DS194" s="94">
        <f t="shared" si="517"/>
        <v>0</v>
      </c>
      <c r="DT194" s="94">
        <f t="shared" si="517"/>
        <v>0</v>
      </c>
      <c r="DU194" s="94">
        <f t="shared" si="517"/>
        <v>0</v>
      </c>
      <c r="DV194" s="94">
        <f t="shared" si="517"/>
        <v>0</v>
      </c>
      <c r="DW194" s="94">
        <f t="shared" si="517"/>
        <v>0</v>
      </c>
      <c r="DX194" s="94">
        <f t="shared" si="517"/>
        <v>0</v>
      </c>
      <c r="DY194" s="94">
        <f t="shared" si="517"/>
        <v>0</v>
      </c>
      <c r="DZ194" s="94">
        <f t="shared" si="517"/>
        <v>0</v>
      </c>
      <c r="EA194" s="94">
        <f t="shared" si="517"/>
        <v>0</v>
      </c>
      <c r="EB194" s="94">
        <f t="shared" si="517"/>
        <v>0</v>
      </c>
      <c r="EC194" s="94">
        <f t="shared" ref="EC194:GN194" si="518">IF(EC$165=EOMONTH($E19,$R19*(1-$O19)),-FV($AE19,ROUNDDOWN(YEARFRAC($D$165,EC$165,1),0),,-($AC19*(1-$O19)+$AD19*$O19)*$B19,0),0)</f>
        <v>0</v>
      </c>
      <c r="ED194" s="94">
        <f t="shared" si="518"/>
        <v>0</v>
      </c>
      <c r="EE194" s="94">
        <f t="shared" si="518"/>
        <v>0</v>
      </c>
      <c r="EF194" s="94">
        <f t="shared" si="518"/>
        <v>0</v>
      </c>
      <c r="EG194" s="94">
        <f t="shared" si="518"/>
        <v>0</v>
      </c>
      <c r="EH194" s="94">
        <f t="shared" si="518"/>
        <v>0</v>
      </c>
      <c r="EI194" s="94">
        <f t="shared" si="518"/>
        <v>0</v>
      </c>
      <c r="EJ194" s="94">
        <f t="shared" si="518"/>
        <v>0</v>
      </c>
      <c r="EK194" s="94">
        <f t="shared" si="518"/>
        <v>0</v>
      </c>
      <c r="EL194" s="94">
        <f t="shared" si="518"/>
        <v>0</v>
      </c>
      <c r="EM194" s="94">
        <f t="shared" si="518"/>
        <v>0</v>
      </c>
      <c r="EN194" s="94">
        <f t="shared" si="518"/>
        <v>0</v>
      </c>
      <c r="EO194" s="94">
        <f t="shared" si="518"/>
        <v>0</v>
      </c>
      <c r="EP194" s="94">
        <f t="shared" si="518"/>
        <v>0</v>
      </c>
      <c r="EQ194" s="94">
        <f t="shared" si="518"/>
        <v>0</v>
      </c>
      <c r="ER194" s="94">
        <f t="shared" si="518"/>
        <v>0</v>
      </c>
      <c r="ES194" s="94">
        <f t="shared" si="518"/>
        <v>0</v>
      </c>
      <c r="ET194" s="94">
        <f t="shared" si="518"/>
        <v>0</v>
      </c>
      <c r="EU194" s="94">
        <f t="shared" si="518"/>
        <v>0</v>
      </c>
      <c r="EV194" s="94">
        <f t="shared" si="518"/>
        <v>0</v>
      </c>
      <c r="EW194" s="94">
        <f t="shared" si="518"/>
        <v>0</v>
      </c>
      <c r="EX194" s="94">
        <f t="shared" si="518"/>
        <v>0</v>
      </c>
      <c r="EY194" s="94">
        <f t="shared" si="518"/>
        <v>0</v>
      </c>
      <c r="EZ194" s="94">
        <f t="shared" si="518"/>
        <v>0</v>
      </c>
      <c r="FA194" s="94">
        <f t="shared" si="518"/>
        <v>0</v>
      </c>
      <c r="FB194" s="94">
        <f t="shared" si="518"/>
        <v>0</v>
      </c>
      <c r="FC194" s="94">
        <f t="shared" si="518"/>
        <v>0</v>
      </c>
      <c r="FD194" s="94">
        <f t="shared" si="518"/>
        <v>0</v>
      </c>
      <c r="FE194" s="94">
        <f t="shared" si="518"/>
        <v>0</v>
      </c>
      <c r="FF194" s="94">
        <f t="shared" si="518"/>
        <v>0</v>
      </c>
      <c r="FG194" s="94">
        <f t="shared" si="518"/>
        <v>0</v>
      </c>
      <c r="FH194" s="94">
        <f t="shared" si="518"/>
        <v>0</v>
      </c>
      <c r="FI194" s="94">
        <f t="shared" si="518"/>
        <v>0</v>
      </c>
      <c r="FJ194" s="94">
        <f t="shared" si="518"/>
        <v>0</v>
      </c>
      <c r="FK194" s="94">
        <f t="shared" si="518"/>
        <v>0</v>
      </c>
      <c r="FL194" s="94">
        <f t="shared" si="518"/>
        <v>0</v>
      </c>
      <c r="FM194" s="94">
        <f t="shared" si="518"/>
        <v>0</v>
      </c>
      <c r="FN194" s="94">
        <f t="shared" si="518"/>
        <v>0</v>
      </c>
      <c r="FO194" s="94">
        <f t="shared" si="518"/>
        <v>0</v>
      </c>
      <c r="FP194" s="94">
        <f t="shared" si="518"/>
        <v>0</v>
      </c>
      <c r="FQ194" s="94">
        <f t="shared" si="518"/>
        <v>0</v>
      </c>
      <c r="FR194" s="94">
        <f t="shared" si="518"/>
        <v>0</v>
      </c>
      <c r="FS194" s="94">
        <f t="shared" si="518"/>
        <v>0</v>
      </c>
      <c r="FT194" s="94">
        <f t="shared" si="518"/>
        <v>0</v>
      </c>
      <c r="FU194" s="94">
        <f t="shared" si="518"/>
        <v>0</v>
      </c>
      <c r="FV194" s="94">
        <f t="shared" si="518"/>
        <v>0</v>
      </c>
      <c r="FW194" s="94">
        <f t="shared" si="518"/>
        <v>0</v>
      </c>
      <c r="FX194" s="94">
        <f t="shared" si="518"/>
        <v>0</v>
      </c>
      <c r="FY194" s="94">
        <f t="shared" si="518"/>
        <v>0</v>
      </c>
      <c r="FZ194" s="94">
        <f t="shared" si="518"/>
        <v>0</v>
      </c>
      <c r="GA194" s="94">
        <f t="shared" si="518"/>
        <v>0</v>
      </c>
      <c r="GB194" s="94">
        <f t="shared" si="518"/>
        <v>0</v>
      </c>
      <c r="GC194" s="94">
        <f t="shared" si="518"/>
        <v>0</v>
      </c>
      <c r="GD194" s="94">
        <f t="shared" si="518"/>
        <v>0</v>
      </c>
      <c r="GE194" s="94">
        <f t="shared" si="518"/>
        <v>0</v>
      </c>
      <c r="GF194" s="94">
        <f t="shared" si="518"/>
        <v>0</v>
      </c>
      <c r="GG194" s="94">
        <f t="shared" si="518"/>
        <v>0</v>
      </c>
      <c r="GH194" s="94">
        <f t="shared" si="518"/>
        <v>0</v>
      </c>
      <c r="GI194" s="94">
        <f t="shared" si="518"/>
        <v>0</v>
      </c>
      <c r="GJ194" s="94">
        <f t="shared" si="518"/>
        <v>0</v>
      </c>
      <c r="GK194" s="94">
        <f t="shared" si="518"/>
        <v>0</v>
      </c>
      <c r="GL194" s="94">
        <f t="shared" si="518"/>
        <v>0</v>
      </c>
      <c r="GM194" s="94">
        <f t="shared" si="518"/>
        <v>0</v>
      </c>
      <c r="GN194" s="94">
        <f t="shared" si="518"/>
        <v>0</v>
      </c>
      <c r="GO194" s="94">
        <f t="shared" ref="GO194:IZ194" si="519">IF(GO$165=EOMONTH($E19,$R19*(1-$O19)),-FV($AE19,ROUNDDOWN(YEARFRAC($D$165,GO$165,1),0),,-($AC19*(1-$O19)+$AD19*$O19)*$B19,0),0)</f>
        <v>0</v>
      </c>
      <c r="GP194" s="94">
        <f t="shared" si="519"/>
        <v>0</v>
      </c>
      <c r="GQ194" s="94">
        <f t="shared" si="519"/>
        <v>0</v>
      </c>
      <c r="GR194" s="94">
        <f t="shared" si="519"/>
        <v>0</v>
      </c>
      <c r="GS194" s="94">
        <f t="shared" si="519"/>
        <v>0</v>
      </c>
      <c r="GT194" s="94">
        <f t="shared" si="519"/>
        <v>0</v>
      </c>
      <c r="GU194" s="94">
        <f t="shared" si="519"/>
        <v>0</v>
      </c>
      <c r="GV194" s="94">
        <f t="shared" si="519"/>
        <v>0</v>
      </c>
      <c r="GW194" s="94">
        <f t="shared" si="519"/>
        <v>0</v>
      </c>
      <c r="GX194" s="94">
        <f t="shared" si="519"/>
        <v>0</v>
      </c>
      <c r="GY194" s="94">
        <f t="shared" si="519"/>
        <v>0</v>
      </c>
      <c r="GZ194" s="94">
        <f t="shared" si="519"/>
        <v>0</v>
      </c>
      <c r="HA194" s="94">
        <f t="shared" si="519"/>
        <v>0</v>
      </c>
      <c r="HB194" s="94">
        <f t="shared" si="519"/>
        <v>0</v>
      </c>
      <c r="HC194" s="94">
        <f t="shared" si="519"/>
        <v>0</v>
      </c>
      <c r="HD194" s="94">
        <f t="shared" si="519"/>
        <v>0</v>
      </c>
      <c r="HE194" s="94">
        <f t="shared" si="519"/>
        <v>0</v>
      </c>
      <c r="HF194" s="94">
        <f t="shared" si="519"/>
        <v>0</v>
      </c>
      <c r="HG194" s="94">
        <f t="shared" si="519"/>
        <v>0</v>
      </c>
      <c r="HH194" s="94">
        <f t="shared" si="519"/>
        <v>0</v>
      </c>
      <c r="HI194" s="94">
        <f t="shared" si="519"/>
        <v>0</v>
      </c>
      <c r="HJ194" s="94">
        <f t="shared" si="519"/>
        <v>0</v>
      </c>
      <c r="HK194" s="94">
        <f t="shared" si="519"/>
        <v>0</v>
      </c>
      <c r="HL194" s="94">
        <f t="shared" si="519"/>
        <v>0</v>
      </c>
      <c r="HM194" s="94">
        <f t="shared" si="519"/>
        <v>0</v>
      </c>
      <c r="HN194" s="94">
        <f t="shared" si="519"/>
        <v>0</v>
      </c>
      <c r="HO194" s="94">
        <f t="shared" si="519"/>
        <v>0</v>
      </c>
      <c r="HP194" s="94">
        <f t="shared" si="519"/>
        <v>0</v>
      </c>
      <c r="HQ194" s="94">
        <f t="shared" si="519"/>
        <v>0</v>
      </c>
      <c r="HR194" s="94">
        <f t="shared" si="519"/>
        <v>0</v>
      </c>
      <c r="HS194" s="94">
        <f t="shared" si="519"/>
        <v>0</v>
      </c>
      <c r="HT194" s="94">
        <f t="shared" si="519"/>
        <v>0</v>
      </c>
      <c r="HU194" s="94">
        <f t="shared" si="519"/>
        <v>0</v>
      </c>
      <c r="HV194" s="94">
        <f t="shared" si="519"/>
        <v>0</v>
      </c>
      <c r="HW194" s="94">
        <f t="shared" si="519"/>
        <v>0</v>
      </c>
      <c r="HX194" s="94">
        <f t="shared" si="519"/>
        <v>0</v>
      </c>
      <c r="HY194" s="94">
        <f t="shared" si="519"/>
        <v>0</v>
      </c>
      <c r="HZ194" s="94">
        <f t="shared" si="519"/>
        <v>0</v>
      </c>
      <c r="IA194" s="94">
        <f t="shared" si="519"/>
        <v>0</v>
      </c>
      <c r="IB194" s="94">
        <f t="shared" si="519"/>
        <v>0</v>
      </c>
      <c r="IC194" s="94">
        <f t="shared" si="519"/>
        <v>0</v>
      </c>
      <c r="ID194" s="94">
        <f t="shared" si="519"/>
        <v>0</v>
      </c>
      <c r="IE194" s="94">
        <f t="shared" si="519"/>
        <v>0</v>
      </c>
      <c r="IF194" s="94">
        <f t="shared" si="519"/>
        <v>0</v>
      </c>
      <c r="IG194" s="94">
        <f t="shared" si="519"/>
        <v>0</v>
      </c>
      <c r="IH194" s="94">
        <f t="shared" si="519"/>
        <v>0</v>
      </c>
      <c r="II194" s="94">
        <f t="shared" si="519"/>
        <v>0</v>
      </c>
      <c r="IJ194" s="94">
        <f t="shared" si="519"/>
        <v>0</v>
      </c>
      <c r="IK194" s="94">
        <f t="shared" si="519"/>
        <v>0</v>
      </c>
      <c r="IL194" s="94">
        <f t="shared" si="519"/>
        <v>0</v>
      </c>
      <c r="IM194" s="94">
        <f t="shared" si="519"/>
        <v>0</v>
      </c>
      <c r="IN194" s="94">
        <f t="shared" si="519"/>
        <v>0</v>
      </c>
      <c r="IO194" s="94">
        <f t="shared" si="519"/>
        <v>0</v>
      </c>
      <c r="IP194" s="94">
        <f t="shared" si="519"/>
        <v>0</v>
      </c>
      <c r="IQ194" s="94">
        <f t="shared" si="519"/>
        <v>0</v>
      </c>
      <c r="IR194" s="94">
        <f t="shared" si="519"/>
        <v>0</v>
      </c>
      <c r="IS194" s="94">
        <f t="shared" si="519"/>
        <v>0</v>
      </c>
      <c r="IT194" s="94">
        <f t="shared" si="519"/>
        <v>0</v>
      </c>
      <c r="IU194" s="94">
        <f t="shared" si="519"/>
        <v>0</v>
      </c>
      <c r="IV194" s="94">
        <f t="shared" si="519"/>
        <v>0</v>
      </c>
      <c r="IW194" s="94">
        <f t="shared" si="519"/>
        <v>0</v>
      </c>
      <c r="IX194" s="94">
        <f t="shared" si="519"/>
        <v>0</v>
      </c>
      <c r="IY194" s="94">
        <f t="shared" si="519"/>
        <v>0</v>
      </c>
      <c r="IZ194" s="94">
        <f t="shared" si="519"/>
        <v>0</v>
      </c>
      <c r="JA194" s="94">
        <f t="shared" ref="JA194:LL194" si="520">IF(JA$165=EOMONTH($E19,$R19*(1-$O19)),-FV($AE19,ROUNDDOWN(YEARFRAC($D$165,JA$165,1),0),,-($AC19*(1-$O19)+$AD19*$O19)*$B19,0),0)</f>
        <v>0</v>
      </c>
      <c r="JB194" s="94">
        <f t="shared" si="520"/>
        <v>0</v>
      </c>
      <c r="JC194" s="94">
        <f t="shared" si="520"/>
        <v>0</v>
      </c>
      <c r="JD194" s="94">
        <f t="shared" si="520"/>
        <v>0</v>
      </c>
      <c r="JE194" s="94">
        <f t="shared" si="520"/>
        <v>0</v>
      </c>
      <c r="JF194" s="94">
        <f t="shared" si="520"/>
        <v>0</v>
      </c>
      <c r="JG194" s="94">
        <f t="shared" si="520"/>
        <v>0</v>
      </c>
      <c r="JH194" s="94">
        <f t="shared" si="520"/>
        <v>0</v>
      </c>
      <c r="JI194" s="94">
        <f t="shared" si="520"/>
        <v>0</v>
      </c>
      <c r="JJ194" s="94">
        <f t="shared" si="520"/>
        <v>0</v>
      </c>
      <c r="JK194" s="94">
        <f t="shared" si="520"/>
        <v>0</v>
      </c>
      <c r="JL194" s="94">
        <f t="shared" si="520"/>
        <v>0</v>
      </c>
      <c r="JM194" s="94">
        <f t="shared" si="520"/>
        <v>0</v>
      </c>
      <c r="JN194" s="94">
        <f t="shared" si="520"/>
        <v>0</v>
      </c>
      <c r="JO194" s="94">
        <f t="shared" si="520"/>
        <v>0</v>
      </c>
      <c r="JP194" s="94">
        <f t="shared" si="520"/>
        <v>0</v>
      </c>
      <c r="JQ194" s="94">
        <f t="shared" si="520"/>
        <v>0</v>
      </c>
      <c r="JR194" s="94">
        <f t="shared" si="520"/>
        <v>0</v>
      </c>
      <c r="JS194" s="94">
        <f t="shared" si="520"/>
        <v>0</v>
      </c>
      <c r="JT194" s="94">
        <f t="shared" si="520"/>
        <v>0</v>
      </c>
      <c r="JU194" s="94">
        <f t="shared" si="520"/>
        <v>0</v>
      </c>
      <c r="JV194" s="94">
        <f t="shared" si="520"/>
        <v>0</v>
      </c>
      <c r="JW194" s="94">
        <f t="shared" si="520"/>
        <v>0</v>
      </c>
      <c r="JX194" s="94">
        <f t="shared" si="520"/>
        <v>0</v>
      </c>
      <c r="JY194" s="94">
        <f t="shared" si="520"/>
        <v>0</v>
      </c>
      <c r="JZ194" s="94">
        <f t="shared" si="520"/>
        <v>0</v>
      </c>
      <c r="KA194" s="94">
        <f t="shared" si="520"/>
        <v>0</v>
      </c>
      <c r="KB194" s="94">
        <f t="shared" si="520"/>
        <v>0</v>
      </c>
      <c r="KC194" s="94">
        <f t="shared" si="520"/>
        <v>0</v>
      </c>
      <c r="KD194" s="94">
        <f t="shared" si="520"/>
        <v>0</v>
      </c>
      <c r="KE194" s="94">
        <f t="shared" si="520"/>
        <v>0</v>
      </c>
      <c r="KF194" s="94">
        <f t="shared" si="520"/>
        <v>0</v>
      </c>
      <c r="KG194" s="94">
        <f t="shared" si="520"/>
        <v>0</v>
      </c>
      <c r="KH194" s="94">
        <f t="shared" si="520"/>
        <v>0</v>
      </c>
      <c r="KI194" s="94">
        <f t="shared" si="520"/>
        <v>0</v>
      </c>
      <c r="KJ194" s="94">
        <f t="shared" si="520"/>
        <v>0</v>
      </c>
      <c r="KK194" s="94">
        <f t="shared" si="520"/>
        <v>0</v>
      </c>
      <c r="KL194" s="94">
        <f t="shared" si="520"/>
        <v>0</v>
      </c>
      <c r="KM194" s="94">
        <f t="shared" si="520"/>
        <v>0</v>
      </c>
      <c r="KN194" s="94">
        <f t="shared" si="520"/>
        <v>0</v>
      </c>
      <c r="KO194" s="94">
        <f t="shared" si="520"/>
        <v>0</v>
      </c>
      <c r="KP194" s="94">
        <f t="shared" si="520"/>
        <v>0</v>
      </c>
      <c r="KQ194" s="94">
        <f t="shared" si="520"/>
        <v>0</v>
      </c>
      <c r="KR194" s="94">
        <f t="shared" si="520"/>
        <v>0</v>
      </c>
      <c r="KS194" s="94">
        <f t="shared" si="520"/>
        <v>0</v>
      </c>
      <c r="KT194" s="94">
        <f t="shared" si="520"/>
        <v>0</v>
      </c>
      <c r="KU194" s="94">
        <f t="shared" si="520"/>
        <v>0</v>
      </c>
      <c r="KV194" s="94">
        <f t="shared" si="520"/>
        <v>0</v>
      </c>
      <c r="KW194" s="94">
        <f t="shared" si="520"/>
        <v>0</v>
      </c>
      <c r="KX194" s="94">
        <f t="shared" si="520"/>
        <v>0</v>
      </c>
      <c r="KY194" s="94">
        <f t="shared" si="520"/>
        <v>0</v>
      </c>
      <c r="KZ194" s="94">
        <f t="shared" si="520"/>
        <v>0</v>
      </c>
      <c r="LA194" s="94">
        <f t="shared" si="520"/>
        <v>0</v>
      </c>
      <c r="LB194" s="94">
        <f t="shared" si="520"/>
        <v>0</v>
      </c>
      <c r="LC194" s="94">
        <f t="shared" si="520"/>
        <v>0</v>
      </c>
      <c r="LD194" s="94">
        <f t="shared" si="520"/>
        <v>0</v>
      </c>
      <c r="LE194" s="94">
        <f t="shared" si="520"/>
        <v>0</v>
      </c>
      <c r="LF194" s="94">
        <f t="shared" si="520"/>
        <v>0</v>
      </c>
      <c r="LG194" s="94">
        <f t="shared" si="520"/>
        <v>0</v>
      </c>
      <c r="LH194" s="94">
        <f t="shared" si="520"/>
        <v>0</v>
      </c>
      <c r="LI194" s="94">
        <f t="shared" si="520"/>
        <v>0</v>
      </c>
      <c r="LJ194" s="94">
        <f t="shared" si="520"/>
        <v>0</v>
      </c>
      <c r="LK194" s="94">
        <f t="shared" si="520"/>
        <v>0</v>
      </c>
      <c r="LL194" s="94">
        <f t="shared" si="520"/>
        <v>0</v>
      </c>
      <c r="LM194" s="94">
        <f t="shared" ref="LM194:NK194" si="521">IF(LM$165=EOMONTH($E19,$R19*(1-$O19)),-FV($AE19,ROUNDDOWN(YEARFRAC($D$165,LM$165,1),0),,-($AC19*(1-$O19)+$AD19*$O19)*$B19,0),0)</f>
        <v>0</v>
      </c>
      <c r="LN194" s="94">
        <f t="shared" si="521"/>
        <v>0</v>
      </c>
      <c r="LO194" s="94">
        <f t="shared" si="521"/>
        <v>0</v>
      </c>
      <c r="LP194" s="94">
        <f t="shared" si="521"/>
        <v>0</v>
      </c>
      <c r="LQ194" s="94">
        <f t="shared" si="521"/>
        <v>0</v>
      </c>
      <c r="LR194" s="94">
        <f t="shared" si="521"/>
        <v>0</v>
      </c>
      <c r="LS194" s="94">
        <f t="shared" si="521"/>
        <v>0</v>
      </c>
      <c r="LT194" s="94">
        <f t="shared" si="521"/>
        <v>0</v>
      </c>
      <c r="LU194" s="94">
        <f t="shared" si="521"/>
        <v>0</v>
      </c>
      <c r="LV194" s="94">
        <f t="shared" si="521"/>
        <v>0</v>
      </c>
      <c r="LW194" s="94">
        <f t="shared" si="521"/>
        <v>0</v>
      </c>
      <c r="LX194" s="94">
        <f t="shared" si="521"/>
        <v>0</v>
      </c>
      <c r="LY194" s="94">
        <f t="shared" si="521"/>
        <v>0</v>
      </c>
      <c r="LZ194" s="94">
        <f t="shared" si="521"/>
        <v>0</v>
      </c>
      <c r="MA194" s="94">
        <f t="shared" si="521"/>
        <v>0</v>
      </c>
      <c r="MB194" s="94">
        <f t="shared" si="521"/>
        <v>0</v>
      </c>
      <c r="MC194" s="94">
        <f t="shared" si="521"/>
        <v>0</v>
      </c>
      <c r="MD194" s="94">
        <f t="shared" si="521"/>
        <v>0</v>
      </c>
      <c r="ME194" s="94">
        <f t="shared" si="521"/>
        <v>0</v>
      </c>
      <c r="MF194" s="94">
        <f t="shared" si="521"/>
        <v>0</v>
      </c>
      <c r="MG194" s="94">
        <f t="shared" si="521"/>
        <v>0</v>
      </c>
      <c r="MH194" s="94">
        <f t="shared" si="521"/>
        <v>0</v>
      </c>
      <c r="MI194" s="94">
        <f t="shared" si="521"/>
        <v>0</v>
      </c>
      <c r="MJ194" s="94">
        <f t="shared" si="521"/>
        <v>0</v>
      </c>
      <c r="MK194" s="94">
        <f t="shared" si="521"/>
        <v>0</v>
      </c>
      <c r="ML194" s="94">
        <f t="shared" si="521"/>
        <v>0</v>
      </c>
      <c r="MM194" s="94">
        <f t="shared" si="521"/>
        <v>0</v>
      </c>
      <c r="MN194" s="94">
        <f t="shared" si="521"/>
        <v>0</v>
      </c>
      <c r="MO194" s="94">
        <f t="shared" si="521"/>
        <v>0</v>
      </c>
      <c r="MP194" s="94">
        <f t="shared" si="521"/>
        <v>0</v>
      </c>
      <c r="MQ194" s="94">
        <f t="shared" si="521"/>
        <v>0</v>
      </c>
      <c r="MR194" s="94">
        <f t="shared" si="521"/>
        <v>0</v>
      </c>
      <c r="MS194" s="94">
        <f t="shared" si="521"/>
        <v>0</v>
      </c>
      <c r="MT194" s="94">
        <f t="shared" si="521"/>
        <v>0</v>
      </c>
      <c r="MU194" s="94">
        <f t="shared" si="521"/>
        <v>0</v>
      </c>
      <c r="MV194" s="94">
        <f t="shared" si="521"/>
        <v>0</v>
      </c>
      <c r="MW194" s="94">
        <f t="shared" si="521"/>
        <v>0</v>
      </c>
      <c r="MX194" s="94">
        <f t="shared" si="521"/>
        <v>0</v>
      </c>
      <c r="MY194" s="94">
        <f t="shared" si="521"/>
        <v>0</v>
      </c>
      <c r="MZ194" s="94">
        <f t="shared" si="521"/>
        <v>0</v>
      </c>
      <c r="NA194" s="94">
        <f t="shared" si="521"/>
        <v>0</v>
      </c>
      <c r="NB194" s="94">
        <f t="shared" si="521"/>
        <v>0</v>
      </c>
      <c r="NC194" s="94">
        <f t="shared" si="521"/>
        <v>0</v>
      </c>
      <c r="ND194" s="94">
        <f t="shared" si="521"/>
        <v>0</v>
      </c>
      <c r="NE194" s="94">
        <f t="shared" si="521"/>
        <v>0</v>
      </c>
      <c r="NF194" s="94">
        <f t="shared" si="521"/>
        <v>0</v>
      </c>
      <c r="NG194" s="94">
        <f t="shared" si="521"/>
        <v>0</v>
      </c>
      <c r="NH194" s="94">
        <f t="shared" si="521"/>
        <v>0</v>
      </c>
      <c r="NI194" s="94">
        <f t="shared" si="521"/>
        <v>0</v>
      </c>
      <c r="NJ194" s="94">
        <f t="shared" si="521"/>
        <v>0</v>
      </c>
      <c r="NK194" s="97">
        <f t="shared" si="521"/>
        <v>0</v>
      </c>
    </row>
    <row r="195" spans="1:375" x14ac:dyDescent="0.25">
      <c r="A195" s="102">
        <f>SUMIF($D$163:$NK$163,"&lt;="&amp;Summary!$B$3,Leases!D195:NK195)</f>
        <v>-32090.353273356068</v>
      </c>
      <c r="B195" s="23" t="s">
        <v>101</v>
      </c>
      <c r="C195" s="45" t="s">
        <v>31</v>
      </c>
      <c r="D195" s="94">
        <f>IF(D$165=EOMONTH($E19,$R19*(1-$O19)),SUMIFS($D188:$NK188,$D$165:$NK$165,"&gt;"&amp;EOMONTH($E19,$R19*(1-$O19)+$S19*(1-$O19)+$T19*$O19),$D$165:$NK$165,"&lt;="&amp;EOMONTH($E19,$R19*(1-$O19)+60))*-($AF19*(1-$O19)+$AH19*$O19)+SUMIFS($D188:$NK188,$D$165:$NK$165,"&gt;"&amp;EOMONTH($E19,$R19*(1-$O19)+60),$D$165:$NK$165,"&lt;="&amp;EOMONTH($E19,$R19*(1-$O19)+300))*-($AG19*(1-$O19)+$AI19*$O19),0)</f>
        <v>0</v>
      </c>
      <c r="E195" s="94">
        <f t="shared" ref="E195:BP195" si="522">IF(E$165=EOMONTH($E19,$R19*(1-$O19)),SUMIFS($D188:$NK188,$D$165:$NK$165,"&gt;"&amp;EOMONTH($E19,$R19*(1-$O19)+$S19*(1-$O19)+$T19*$O19),$D$165:$NK$165,"&lt;="&amp;EOMONTH($E19,$R19*(1-$O19)+60))*-($AF19*(1-$O19)+$AH19*$O19)+SUMIFS($D188:$NK188,$D$165:$NK$165,"&gt;"&amp;EOMONTH($E19,$R19*(1-$O19)+60),$D$165:$NK$165,"&lt;="&amp;EOMONTH($E19,$R19*(1-$O19)+300))*-($AG19*(1-$O19)+$AI19*$O19),0)</f>
        <v>0</v>
      </c>
      <c r="F195" s="94">
        <f t="shared" si="522"/>
        <v>0</v>
      </c>
      <c r="G195" s="94">
        <f t="shared" si="522"/>
        <v>0</v>
      </c>
      <c r="H195" s="94">
        <f t="shared" si="522"/>
        <v>0</v>
      </c>
      <c r="I195" s="94">
        <f t="shared" si="522"/>
        <v>0</v>
      </c>
      <c r="J195" s="94">
        <f t="shared" si="522"/>
        <v>0</v>
      </c>
      <c r="K195" s="94">
        <f t="shared" si="522"/>
        <v>0</v>
      </c>
      <c r="L195" s="94">
        <f t="shared" si="522"/>
        <v>0</v>
      </c>
      <c r="M195" s="94">
        <f t="shared" si="522"/>
        <v>0</v>
      </c>
      <c r="N195" s="94">
        <f t="shared" si="522"/>
        <v>0</v>
      </c>
      <c r="O195" s="94">
        <f t="shared" si="522"/>
        <v>0</v>
      </c>
      <c r="P195" s="94">
        <f t="shared" si="522"/>
        <v>0</v>
      </c>
      <c r="Q195" s="94">
        <f t="shared" si="522"/>
        <v>0</v>
      </c>
      <c r="R195" s="94">
        <f t="shared" si="522"/>
        <v>0</v>
      </c>
      <c r="S195" s="94">
        <f t="shared" si="522"/>
        <v>0</v>
      </c>
      <c r="T195" s="94">
        <f t="shared" si="522"/>
        <v>0</v>
      </c>
      <c r="U195" s="94">
        <f t="shared" si="522"/>
        <v>0</v>
      </c>
      <c r="V195" s="94">
        <f t="shared" si="522"/>
        <v>0</v>
      </c>
      <c r="W195" s="94">
        <f t="shared" si="522"/>
        <v>0</v>
      </c>
      <c r="X195" s="94">
        <f t="shared" si="522"/>
        <v>0</v>
      </c>
      <c r="Y195" s="94">
        <f t="shared" si="522"/>
        <v>0</v>
      </c>
      <c r="Z195" s="94">
        <f t="shared" si="522"/>
        <v>0</v>
      </c>
      <c r="AA195" s="94">
        <f t="shared" si="522"/>
        <v>0</v>
      </c>
      <c r="AB195" s="94">
        <f t="shared" si="522"/>
        <v>0</v>
      </c>
      <c r="AC195" s="94">
        <f t="shared" si="522"/>
        <v>0</v>
      </c>
      <c r="AD195" s="94">
        <f t="shared" si="522"/>
        <v>0</v>
      </c>
      <c r="AE195" s="94">
        <f t="shared" si="522"/>
        <v>0</v>
      </c>
      <c r="AF195" s="94">
        <f t="shared" si="522"/>
        <v>0</v>
      </c>
      <c r="AG195" s="94">
        <f t="shared" si="522"/>
        <v>0</v>
      </c>
      <c r="AH195" s="94">
        <f t="shared" si="522"/>
        <v>0</v>
      </c>
      <c r="AI195" s="94">
        <f t="shared" si="522"/>
        <v>0</v>
      </c>
      <c r="AJ195" s="94">
        <f t="shared" si="522"/>
        <v>0</v>
      </c>
      <c r="AK195" s="94">
        <f t="shared" si="522"/>
        <v>0</v>
      </c>
      <c r="AL195" s="94">
        <f t="shared" si="522"/>
        <v>0</v>
      </c>
      <c r="AM195" s="94">
        <f t="shared" si="522"/>
        <v>0</v>
      </c>
      <c r="AN195" s="94">
        <f t="shared" si="522"/>
        <v>-32090.353273356068</v>
      </c>
      <c r="AO195" s="94">
        <f t="shared" si="522"/>
        <v>0</v>
      </c>
      <c r="AP195" s="94">
        <f t="shared" si="522"/>
        <v>0</v>
      </c>
      <c r="AQ195" s="94">
        <f t="shared" si="522"/>
        <v>0</v>
      </c>
      <c r="AR195" s="94">
        <f t="shared" si="522"/>
        <v>0</v>
      </c>
      <c r="AS195" s="94">
        <f t="shared" si="522"/>
        <v>0</v>
      </c>
      <c r="AT195" s="94">
        <f t="shared" si="522"/>
        <v>0</v>
      </c>
      <c r="AU195" s="94">
        <f t="shared" si="522"/>
        <v>0</v>
      </c>
      <c r="AV195" s="94">
        <f t="shared" si="522"/>
        <v>0</v>
      </c>
      <c r="AW195" s="94">
        <f t="shared" si="522"/>
        <v>0</v>
      </c>
      <c r="AX195" s="94">
        <f t="shared" si="522"/>
        <v>0</v>
      </c>
      <c r="AY195" s="94">
        <f t="shared" si="522"/>
        <v>0</v>
      </c>
      <c r="AZ195" s="94">
        <f t="shared" si="522"/>
        <v>0</v>
      </c>
      <c r="BA195" s="94">
        <f t="shared" si="522"/>
        <v>0</v>
      </c>
      <c r="BB195" s="94">
        <f t="shared" si="522"/>
        <v>0</v>
      </c>
      <c r="BC195" s="94">
        <f t="shared" si="522"/>
        <v>0</v>
      </c>
      <c r="BD195" s="94">
        <f t="shared" si="522"/>
        <v>0</v>
      </c>
      <c r="BE195" s="94">
        <f t="shared" si="522"/>
        <v>0</v>
      </c>
      <c r="BF195" s="94">
        <f t="shared" si="522"/>
        <v>0</v>
      </c>
      <c r="BG195" s="94">
        <f t="shared" si="522"/>
        <v>0</v>
      </c>
      <c r="BH195" s="94">
        <f t="shared" si="522"/>
        <v>0</v>
      </c>
      <c r="BI195" s="94">
        <f t="shared" si="522"/>
        <v>0</v>
      </c>
      <c r="BJ195" s="94">
        <f t="shared" si="522"/>
        <v>0</v>
      </c>
      <c r="BK195" s="94">
        <f t="shared" si="522"/>
        <v>0</v>
      </c>
      <c r="BL195" s="94">
        <f t="shared" si="522"/>
        <v>0</v>
      </c>
      <c r="BM195" s="94">
        <f t="shared" si="522"/>
        <v>0</v>
      </c>
      <c r="BN195" s="94">
        <f t="shared" si="522"/>
        <v>0</v>
      </c>
      <c r="BO195" s="94">
        <f t="shared" si="522"/>
        <v>0</v>
      </c>
      <c r="BP195" s="94">
        <f t="shared" si="522"/>
        <v>0</v>
      </c>
      <c r="BQ195" s="94">
        <f t="shared" ref="BQ195:EB195" si="523">IF(BQ$165=EOMONTH($E19,$R19*(1-$O19)),SUMIFS($D188:$NK188,$D$165:$NK$165,"&gt;"&amp;EOMONTH($E19,$R19*(1-$O19)+$S19*(1-$O19)+$T19*$O19),$D$165:$NK$165,"&lt;="&amp;EOMONTH($E19,$R19*(1-$O19)+60))*-($AF19*(1-$O19)+$AH19*$O19)+SUMIFS($D188:$NK188,$D$165:$NK$165,"&gt;"&amp;EOMONTH($E19,$R19*(1-$O19)+60),$D$165:$NK$165,"&lt;="&amp;EOMONTH($E19,$R19*(1-$O19)+300))*-($AG19*(1-$O19)+$AI19*$O19),0)</f>
        <v>0</v>
      </c>
      <c r="BR195" s="94">
        <f t="shared" si="523"/>
        <v>0</v>
      </c>
      <c r="BS195" s="94">
        <f t="shared" si="523"/>
        <v>0</v>
      </c>
      <c r="BT195" s="94">
        <f t="shared" si="523"/>
        <v>0</v>
      </c>
      <c r="BU195" s="94">
        <f t="shared" si="523"/>
        <v>0</v>
      </c>
      <c r="BV195" s="94">
        <f t="shared" si="523"/>
        <v>0</v>
      </c>
      <c r="BW195" s="94">
        <f t="shared" si="523"/>
        <v>0</v>
      </c>
      <c r="BX195" s="94">
        <f t="shared" si="523"/>
        <v>0</v>
      </c>
      <c r="BY195" s="94">
        <f t="shared" si="523"/>
        <v>0</v>
      </c>
      <c r="BZ195" s="94">
        <f t="shared" si="523"/>
        <v>0</v>
      </c>
      <c r="CA195" s="94">
        <f t="shared" si="523"/>
        <v>0</v>
      </c>
      <c r="CB195" s="94">
        <f t="shared" si="523"/>
        <v>0</v>
      </c>
      <c r="CC195" s="94">
        <f t="shared" si="523"/>
        <v>0</v>
      </c>
      <c r="CD195" s="94">
        <f t="shared" si="523"/>
        <v>0</v>
      </c>
      <c r="CE195" s="94">
        <f t="shared" si="523"/>
        <v>0</v>
      </c>
      <c r="CF195" s="94">
        <f t="shared" si="523"/>
        <v>0</v>
      </c>
      <c r="CG195" s="94">
        <f t="shared" si="523"/>
        <v>0</v>
      </c>
      <c r="CH195" s="94">
        <f t="shared" si="523"/>
        <v>0</v>
      </c>
      <c r="CI195" s="94">
        <f t="shared" si="523"/>
        <v>0</v>
      </c>
      <c r="CJ195" s="94">
        <f t="shared" si="523"/>
        <v>0</v>
      </c>
      <c r="CK195" s="94">
        <f t="shared" si="523"/>
        <v>0</v>
      </c>
      <c r="CL195" s="94">
        <f t="shared" si="523"/>
        <v>0</v>
      </c>
      <c r="CM195" s="94">
        <f t="shared" si="523"/>
        <v>0</v>
      </c>
      <c r="CN195" s="94">
        <f t="shared" si="523"/>
        <v>0</v>
      </c>
      <c r="CO195" s="94">
        <f t="shared" si="523"/>
        <v>0</v>
      </c>
      <c r="CP195" s="94">
        <f t="shared" si="523"/>
        <v>0</v>
      </c>
      <c r="CQ195" s="94">
        <f t="shared" si="523"/>
        <v>0</v>
      </c>
      <c r="CR195" s="94">
        <f t="shared" si="523"/>
        <v>0</v>
      </c>
      <c r="CS195" s="94">
        <f t="shared" si="523"/>
        <v>0</v>
      </c>
      <c r="CT195" s="94">
        <f t="shared" si="523"/>
        <v>0</v>
      </c>
      <c r="CU195" s="94">
        <f t="shared" si="523"/>
        <v>0</v>
      </c>
      <c r="CV195" s="94">
        <f t="shared" si="523"/>
        <v>0</v>
      </c>
      <c r="CW195" s="94">
        <f t="shared" si="523"/>
        <v>0</v>
      </c>
      <c r="CX195" s="94">
        <f t="shared" si="523"/>
        <v>0</v>
      </c>
      <c r="CY195" s="94">
        <f t="shared" si="523"/>
        <v>0</v>
      </c>
      <c r="CZ195" s="94">
        <f t="shared" si="523"/>
        <v>0</v>
      </c>
      <c r="DA195" s="94">
        <f t="shared" si="523"/>
        <v>0</v>
      </c>
      <c r="DB195" s="94">
        <f t="shared" si="523"/>
        <v>0</v>
      </c>
      <c r="DC195" s="94">
        <f t="shared" si="523"/>
        <v>0</v>
      </c>
      <c r="DD195" s="94">
        <f t="shared" si="523"/>
        <v>0</v>
      </c>
      <c r="DE195" s="94">
        <f t="shared" si="523"/>
        <v>0</v>
      </c>
      <c r="DF195" s="94">
        <f t="shared" si="523"/>
        <v>0</v>
      </c>
      <c r="DG195" s="94">
        <f t="shared" si="523"/>
        <v>0</v>
      </c>
      <c r="DH195" s="94">
        <f t="shared" si="523"/>
        <v>0</v>
      </c>
      <c r="DI195" s="94">
        <f t="shared" si="523"/>
        <v>0</v>
      </c>
      <c r="DJ195" s="94">
        <f t="shared" si="523"/>
        <v>0</v>
      </c>
      <c r="DK195" s="94">
        <f t="shared" si="523"/>
        <v>0</v>
      </c>
      <c r="DL195" s="94">
        <f t="shared" si="523"/>
        <v>0</v>
      </c>
      <c r="DM195" s="94">
        <f t="shared" si="523"/>
        <v>0</v>
      </c>
      <c r="DN195" s="94">
        <f t="shared" si="523"/>
        <v>0</v>
      </c>
      <c r="DO195" s="94">
        <f t="shared" si="523"/>
        <v>0</v>
      </c>
      <c r="DP195" s="94">
        <f t="shared" si="523"/>
        <v>0</v>
      </c>
      <c r="DQ195" s="94">
        <f t="shared" si="523"/>
        <v>0</v>
      </c>
      <c r="DR195" s="94">
        <f t="shared" si="523"/>
        <v>0</v>
      </c>
      <c r="DS195" s="94">
        <f t="shared" si="523"/>
        <v>0</v>
      </c>
      <c r="DT195" s="94">
        <f t="shared" si="523"/>
        <v>0</v>
      </c>
      <c r="DU195" s="94">
        <f t="shared" si="523"/>
        <v>0</v>
      </c>
      <c r="DV195" s="94">
        <f t="shared" si="523"/>
        <v>0</v>
      </c>
      <c r="DW195" s="94">
        <f t="shared" si="523"/>
        <v>0</v>
      </c>
      <c r="DX195" s="94">
        <f t="shared" si="523"/>
        <v>0</v>
      </c>
      <c r="DY195" s="94">
        <f t="shared" si="523"/>
        <v>0</v>
      </c>
      <c r="DZ195" s="94">
        <f t="shared" si="523"/>
        <v>0</v>
      </c>
      <c r="EA195" s="94">
        <f t="shared" si="523"/>
        <v>0</v>
      </c>
      <c r="EB195" s="94">
        <f t="shared" si="523"/>
        <v>0</v>
      </c>
      <c r="EC195" s="94">
        <f t="shared" ref="EC195:GN195" si="524">IF(EC$165=EOMONTH($E19,$R19*(1-$O19)),SUMIFS($D188:$NK188,$D$165:$NK$165,"&gt;"&amp;EOMONTH($E19,$R19*(1-$O19)+$S19*(1-$O19)+$T19*$O19),$D$165:$NK$165,"&lt;="&amp;EOMONTH($E19,$R19*(1-$O19)+60))*-($AF19*(1-$O19)+$AH19*$O19)+SUMIFS($D188:$NK188,$D$165:$NK$165,"&gt;"&amp;EOMONTH($E19,$R19*(1-$O19)+60),$D$165:$NK$165,"&lt;="&amp;EOMONTH($E19,$R19*(1-$O19)+300))*-($AG19*(1-$O19)+$AI19*$O19),0)</f>
        <v>0</v>
      </c>
      <c r="ED195" s="94">
        <f t="shared" si="524"/>
        <v>0</v>
      </c>
      <c r="EE195" s="94">
        <f t="shared" si="524"/>
        <v>0</v>
      </c>
      <c r="EF195" s="94">
        <f t="shared" si="524"/>
        <v>0</v>
      </c>
      <c r="EG195" s="94">
        <f t="shared" si="524"/>
        <v>0</v>
      </c>
      <c r="EH195" s="94">
        <f t="shared" si="524"/>
        <v>0</v>
      </c>
      <c r="EI195" s="94">
        <f t="shared" si="524"/>
        <v>0</v>
      </c>
      <c r="EJ195" s="94">
        <f t="shared" si="524"/>
        <v>0</v>
      </c>
      <c r="EK195" s="94">
        <f t="shared" si="524"/>
        <v>0</v>
      </c>
      <c r="EL195" s="94">
        <f t="shared" si="524"/>
        <v>0</v>
      </c>
      <c r="EM195" s="94">
        <f t="shared" si="524"/>
        <v>0</v>
      </c>
      <c r="EN195" s="94">
        <f t="shared" si="524"/>
        <v>0</v>
      </c>
      <c r="EO195" s="94">
        <f t="shared" si="524"/>
        <v>0</v>
      </c>
      <c r="EP195" s="94">
        <f t="shared" si="524"/>
        <v>0</v>
      </c>
      <c r="EQ195" s="94">
        <f t="shared" si="524"/>
        <v>0</v>
      </c>
      <c r="ER195" s="94">
        <f t="shared" si="524"/>
        <v>0</v>
      </c>
      <c r="ES195" s="94">
        <f t="shared" si="524"/>
        <v>0</v>
      </c>
      <c r="ET195" s="94">
        <f t="shared" si="524"/>
        <v>0</v>
      </c>
      <c r="EU195" s="94">
        <f t="shared" si="524"/>
        <v>0</v>
      </c>
      <c r="EV195" s="94">
        <f t="shared" si="524"/>
        <v>0</v>
      </c>
      <c r="EW195" s="94">
        <f t="shared" si="524"/>
        <v>0</v>
      </c>
      <c r="EX195" s="94">
        <f t="shared" si="524"/>
        <v>0</v>
      </c>
      <c r="EY195" s="94">
        <f t="shared" si="524"/>
        <v>0</v>
      </c>
      <c r="EZ195" s="94">
        <f t="shared" si="524"/>
        <v>0</v>
      </c>
      <c r="FA195" s="94">
        <f t="shared" si="524"/>
        <v>0</v>
      </c>
      <c r="FB195" s="94">
        <f t="shared" si="524"/>
        <v>0</v>
      </c>
      <c r="FC195" s="94">
        <f t="shared" si="524"/>
        <v>0</v>
      </c>
      <c r="FD195" s="94">
        <f t="shared" si="524"/>
        <v>0</v>
      </c>
      <c r="FE195" s="94">
        <f t="shared" si="524"/>
        <v>0</v>
      </c>
      <c r="FF195" s="94">
        <f t="shared" si="524"/>
        <v>0</v>
      </c>
      <c r="FG195" s="94">
        <f t="shared" si="524"/>
        <v>0</v>
      </c>
      <c r="FH195" s="94">
        <f t="shared" si="524"/>
        <v>0</v>
      </c>
      <c r="FI195" s="94">
        <f t="shared" si="524"/>
        <v>0</v>
      </c>
      <c r="FJ195" s="94">
        <f t="shared" si="524"/>
        <v>0</v>
      </c>
      <c r="FK195" s="94">
        <f t="shared" si="524"/>
        <v>0</v>
      </c>
      <c r="FL195" s="94">
        <f t="shared" si="524"/>
        <v>0</v>
      </c>
      <c r="FM195" s="94">
        <f t="shared" si="524"/>
        <v>0</v>
      </c>
      <c r="FN195" s="94">
        <f t="shared" si="524"/>
        <v>0</v>
      </c>
      <c r="FO195" s="94">
        <f t="shared" si="524"/>
        <v>0</v>
      </c>
      <c r="FP195" s="94">
        <f t="shared" si="524"/>
        <v>0</v>
      </c>
      <c r="FQ195" s="94">
        <f t="shared" si="524"/>
        <v>0</v>
      </c>
      <c r="FR195" s="94">
        <f t="shared" si="524"/>
        <v>0</v>
      </c>
      <c r="FS195" s="94">
        <f t="shared" si="524"/>
        <v>0</v>
      </c>
      <c r="FT195" s="94">
        <f t="shared" si="524"/>
        <v>0</v>
      </c>
      <c r="FU195" s="94">
        <f t="shared" si="524"/>
        <v>0</v>
      </c>
      <c r="FV195" s="94">
        <f t="shared" si="524"/>
        <v>0</v>
      </c>
      <c r="FW195" s="94">
        <f t="shared" si="524"/>
        <v>0</v>
      </c>
      <c r="FX195" s="94">
        <f t="shared" si="524"/>
        <v>0</v>
      </c>
      <c r="FY195" s="94">
        <f t="shared" si="524"/>
        <v>0</v>
      </c>
      <c r="FZ195" s="94">
        <f t="shared" si="524"/>
        <v>0</v>
      </c>
      <c r="GA195" s="94">
        <f t="shared" si="524"/>
        <v>0</v>
      </c>
      <c r="GB195" s="94">
        <f t="shared" si="524"/>
        <v>0</v>
      </c>
      <c r="GC195" s="94">
        <f t="shared" si="524"/>
        <v>0</v>
      </c>
      <c r="GD195" s="94">
        <f t="shared" si="524"/>
        <v>0</v>
      </c>
      <c r="GE195" s="94">
        <f t="shared" si="524"/>
        <v>0</v>
      </c>
      <c r="GF195" s="94">
        <f t="shared" si="524"/>
        <v>0</v>
      </c>
      <c r="GG195" s="94">
        <f t="shared" si="524"/>
        <v>0</v>
      </c>
      <c r="GH195" s="94">
        <f t="shared" si="524"/>
        <v>0</v>
      </c>
      <c r="GI195" s="94">
        <f t="shared" si="524"/>
        <v>0</v>
      </c>
      <c r="GJ195" s="94">
        <f t="shared" si="524"/>
        <v>0</v>
      </c>
      <c r="GK195" s="94">
        <f t="shared" si="524"/>
        <v>0</v>
      </c>
      <c r="GL195" s="94">
        <f t="shared" si="524"/>
        <v>0</v>
      </c>
      <c r="GM195" s="94">
        <f t="shared" si="524"/>
        <v>0</v>
      </c>
      <c r="GN195" s="94">
        <f t="shared" si="524"/>
        <v>0</v>
      </c>
      <c r="GO195" s="94">
        <f t="shared" ref="GO195:IZ195" si="525">IF(GO$165=EOMONTH($E19,$R19*(1-$O19)),SUMIFS($D188:$NK188,$D$165:$NK$165,"&gt;"&amp;EOMONTH($E19,$R19*(1-$O19)+$S19*(1-$O19)+$T19*$O19),$D$165:$NK$165,"&lt;="&amp;EOMONTH($E19,$R19*(1-$O19)+60))*-($AF19*(1-$O19)+$AH19*$O19)+SUMIFS($D188:$NK188,$D$165:$NK$165,"&gt;"&amp;EOMONTH($E19,$R19*(1-$O19)+60),$D$165:$NK$165,"&lt;="&amp;EOMONTH($E19,$R19*(1-$O19)+300))*-($AG19*(1-$O19)+$AI19*$O19),0)</f>
        <v>0</v>
      </c>
      <c r="GP195" s="94">
        <f t="shared" si="525"/>
        <v>0</v>
      </c>
      <c r="GQ195" s="94">
        <f t="shared" si="525"/>
        <v>0</v>
      </c>
      <c r="GR195" s="94">
        <f t="shared" si="525"/>
        <v>0</v>
      </c>
      <c r="GS195" s="94">
        <f t="shared" si="525"/>
        <v>0</v>
      </c>
      <c r="GT195" s="94">
        <f t="shared" si="525"/>
        <v>0</v>
      </c>
      <c r="GU195" s="94">
        <f t="shared" si="525"/>
        <v>0</v>
      </c>
      <c r="GV195" s="94">
        <f t="shared" si="525"/>
        <v>0</v>
      </c>
      <c r="GW195" s="94">
        <f t="shared" si="525"/>
        <v>0</v>
      </c>
      <c r="GX195" s="94">
        <f t="shared" si="525"/>
        <v>0</v>
      </c>
      <c r="GY195" s="94">
        <f t="shared" si="525"/>
        <v>0</v>
      </c>
      <c r="GZ195" s="94">
        <f t="shared" si="525"/>
        <v>0</v>
      </c>
      <c r="HA195" s="94">
        <f t="shared" si="525"/>
        <v>0</v>
      </c>
      <c r="HB195" s="94">
        <f t="shared" si="525"/>
        <v>0</v>
      </c>
      <c r="HC195" s="94">
        <f t="shared" si="525"/>
        <v>0</v>
      </c>
      <c r="HD195" s="94">
        <f t="shared" si="525"/>
        <v>0</v>
      </c>
      <c r="HE195" s="94">
        <f t="shared" si="525"/>
        <v>0</v>
      </c>
      <c r="HF195" s="94">
        <f t="shared" si="525"/>
        <v>0</v>
      </c>
      <c r="HG195" s="94">
        <f t="shared" si="525"/>
        <v>0</v>
      </c>
      <c r="HH195" s="94">
        <f t="shared" si="525"/>
        <v>0</v>
      </c>
      <c r="HI195" s="94">
        <f t="shared" si="525"/>
        <v>0</v>
      </c>
      <c r="HJ195" s="94">
        <f t="shared" si="525"/>
        <v>0</v>
      </c>
      <c r="HK195" s="94">
        <f t="shared" si="525"/>
        <v>0</v>
      </c>
      <c r="HL195" s="94">
        <f t="shared" si="525"/>
        <v>0</v>
      </c>
      <c r="HM195" s="94">
        <f t="shared" si="525"/>
        <v>0</v>
      </c>
      <c r="HN195" s="94">
        <f t="shared" si="525"/>
        <v>0</v>
      </c>
      <c r="HO195" s="94">
        <f t="shared" si="525"/>
        <v>0</v>
      </c>
      <c r="HP195" s="94">
        <f t="shared" si="525"/>
        <v>0</v>
      </c>
      <c r="HQ195" s="94">
        <f t="shared" si="525"/>
        <v>0</v>
      </c>
      <c r="HR195" s="94">
        <f t="shared" si="525"/>
        <v>0</v>
      </c>
      <c r="HS195" s="94">
        <f t="shared" si="525"/>
        <v>0</v>
      </c>
      <c r="HT195" s="94">
        <f t="shared" si="525"/>
        <v>0</v>
      </c>
      <c r="HU195" s="94">
        <f t="shared" si="525"/>
        <v>0</v>
      </c>
      <c r="HV195" s="94">
        <f t="shared" si="525"/>
        <v>0</v>
      </c>
      <c r="HW195" s="94">
        <f t="shared" si="525"/>
        <v>0</v>
      </c>
      <c r="HX195" s="94">
        <f t="shared" si="525"/>
        <v>0</v>
      </c>
      <c r="HY195" s="94">
        <f t="shared" si="525"/>
        <v>0</v>
      </c>
      <c r="HZ195" s="94">
        <f t="shared" si="525"/>
        <v>0</v>
      </c>
      <c r="IA195" s="94">
        <f t="shared" si="525"/>
        <v>0</v>
      </c>
      <c r="IB195" s="94">
        <f t="shared" si="525"/>
        <v>0</v>
      </c>
      <c r="IC195" s="94">
        <f t="shared" si="525"/>
        <v>0</v>
      </c>
      <c r="ID195" s="94">
        <f t="shared" si="525"/>
        <v>0</v>
      </c>
      <c r="IE195" s="94">
        <f t="shared" si="525"/>
        <v>0</v>
      </c>
      <c r="IF195" s="94">
        <f t="shared" si="525"/>
        <v>0</v>
      </c>
      <c r="IG195" s="94">
        <f t="shared" si="525"/>
        <v>0</v>
      </c>
      <c r="IH195" s="94">
        <f t="shared" si="525"/>
        <v>0</v>
      </c>
      <c r="II195" s="94">
        <f t="shared" si="525"/>
        <v>0</v>
      </c>
      <c r="IJ195" s="94">
        <f t="shared" si="525"/>
        <v>0</v>
      </c>
      <c r="IK195" s="94">
        <f t="shared" si="525"/>
        <v>0</v>
      </c>
      <c r="IL195" s="94">
        <f t="shared" si="525"/>
        <v>0</v>
      </c>
      <c r="IM195" s="94">
        <f t="shared" si="525"/>
        <v>0</v>
      </c>
      <c r="IN195" s="94">
        <f t="shared" si="525"/>
        <v>0</v>
      </c>
      <c r="IO195" s="94">
        <f t="shared" si="525"/>
        <v>0</v>
      </c>
      <c r="IP195" s="94">
        <f t="shared" si="525"/>
        <v>0</v>
      </c>
      <c r="IQ195" s="94">
        <f t="shared" si="525"/>
        <v>0</v>
      </c>
      <c r="IR195" s="94">
        <f t="shared" si="525"/>
        <v>0</v>
      </c>
      <c r="IS195" s="94">
        <f t="shared" si="525"/>
        <v>0</v>
      </c>
      <c r="IT195" s="94">
        <f t="shared" si="525"/>
        <v>0</v>
      </c>
      <c r="IU195" s="94">
        <f t="shared" si="525"/>
        <v>0</v>
      </c>
      <c r="IV195" s="94">
        <f t="shared" si="525"/>
        <v>0</v>
      </c>
      <c r="IW195" s="94">
        <f t="shared" si="525"/>
        <v>0</v>
      </c>
      <c r="IX195" s="94">
        <f t="shared" si="525"/>
        <v>0</v>
      </c>
      <c r="IY195" s="94">
        <f t="shared" si="525"/>
        <v>0</v>
      </c>
      <c r="IZ195" s="94">
        <f t="shared" si="525"/>
        <v>0</v>
      </c>
      <c r="JA195" s="94">
        <f t="shared" ref="JA195:LL195" si="526">IF(JA$165=EOMONTH($E19,$R19*(1-$O19)),SUMIFS($D188:$NK188,$D$165:$NK$165,"&gt;"&amp;EOMONTH($E19,$R19*(1-$O19)+$S19*(1-$O19)+$T19*$O19),$D$165:$NK$165,"&lt;="&amp;EOMONTH($E19,$R19*(1-$O19)+60))*-($AF19*(1-$O19)+$AH19*$O19)+SUMIFS($D188:$NK188,$D$165:$NK$165,"&gt;"&amp;EOMONTH($E19,$R19*(1-$O19)+60),$D$165:$NK$165,"&lt;="&amp;EOMONTH($E19,$R19*(1-$O19)+300))*-($AG19*(1-$O19)+$AI19*$O19),0)</f>
        <v>0</v>
      </c>
      <c r="JB195" s="94">
        <f t="shared" si="526"/>
        <v>0</v>
      </c>
      <c r="JC195" s="94">
        <f t="shared" si="526"/>
        <v>0</v>
      </c>
      <c r="JD195" s="94">
        <f t="shared" si="526"/>
        <v>0</v>
      </c>
      <c r="JE195" s="94">
        <f t="shared" si="526"/>
        <v>0</v>
      </c>
      <c r="JF195" s="94">
        <f t="shared" si="526"/>
        <v>0</v>
      </c>
      <c r="JG195" s="94">
        <f t="shared" si="526"/>
        <v>0</v>
      </c>
      <c r="JH195" s="94">
        <f t="shared" si="526"/>
        <v>0</v>
      </c>
      <c r="JI195" s="94">
        <f t="shared" si="526"/>
        <v>0</v>
      </c>
      <c r="JJ195" s="94">
        <f t="shared" si="526"/>
        <v>0</v>
      </c>
      <c r="JK195" s="94">
        <f t="shared" si="526"/>
        <v>0</v>
      </c>
      <c r="JL195" s="94">
        <f t="shared" si="526"/>
        <v>0</v>
      </c>
      <c r="JM195" s="94">
        <f t="shared" si="526"/>
        <v>0</v>
      </c>
      <c r="JN195" s="94">
        <f t="shared" si="526"/>
        <v>0</v>
      </c>
      <c r="JO195" s="94">
        <f t="shared" si="526"/>
        <v>0</v>
      </c>
      <c r="JP195" s="94">
        <f t="shared" si="526"/>
        <v>0</v>
      </c>
      <c r="JQ195" s="94">
        <f t="shared" si="526"/>
        <v>0</v>
      </c>
      <c r="JR195" s="94">
        <f t="shared" si="526"/>
        <v>0</v>
      </c>
      <c r="JS195" s="94">
        <f t="shared" si="526"/>
        <v>0</v>
      </c>
      <c r="JT195" s="94">
        <f t="shared" si="526"/>
        <v>0</v>
      </c>
      <c r="JU195" s="94">
        <f t="shared" si="526"/>
        <v>0</v>
      </c>
      <c r="JV195" s="94">
        <f t="shared" si="526"/>
        <v>0</v>
      </c>
      <c r="JW195" s="94">
        <f t="shared" si="526"/>
        <v>0</v>
      </c>
      <c r="JX195" s="94">
        <f t="shared" si="526"/>
        <v>0</v>
      </c>
      <c r="JY195" s="94">
        <f t="shared" si="526"/>
        <v>0</v>
      </c>
      <c r="JZ195" s="94">
        <f t="shared" si="526"/>
        <v>0</v>
      </c>
      <c r="KA195" s="94">
        <f t="shared" si="526"/>
        <v>0</v>
      </c>
      <c r="KB195" s="94">
        <f t="shared" si="526"/>
        <v>0</v>
      </c>
      <c r="KC195" s="94">
        <f t="shared" si="526"/>
        <v>0</v>
      </c>
      <c r="KD195" s="94">
        <f t="shared" si="526"/>
        <v>0</v>
      </c>
      <c r="KE195" s="94">
        <f t="shared" si="526"/>
        <v>0</v>
      </c>
      <c r="KF195" s="94">
        <f t="shared" si="526"/>
        <v>0</v>
      </c>
      <c r="KG195" s="94">
        <f t="shared" si="526"/>
        <v>0</v>
      </c>
      <c r="KH195" s="94">
        <f t="shared" si="526"/>
        <v>0</v>
      </c>
      <c r="KI195" s="94">
        <f t="shared" si="526"/>
        <v>0</v>
      </c>
      <c r="KJ195" s="94">
        <f t="shared" si="526"/>
        <v>0</v>
      </c>
      <c r="KK195" s="94">
        <f t="shared" si="526"/>
        <v>0</v>
      </c>
      <c r="KL195" s="94">
        <f t="shared" si="526"/>
        <v>0</v>
      </c>
      <c r="KM195" s="94">
        <f t="shared" si="526"/>
        <v>0</v>
      </c>
      <c r="KN195" s="94">
        <f t="shared" si="526"/>
        <v>0</v>
      </c>
      <c r="KO195" s="94">
        <f t="shared" si="526"/>
        <v>0</v>
      </c>
      <c r="KP195" s="94">
        <f t="shared" si="526"/>
        <v>0</v>
      </c>
      <c r="KQ195" s="94">
        <f t="shared" si="526"/>
        <v>0</v>
      </c>
      <c r="KR195" s="94">
        <f t="shared" si="526"/>
        <v>0</v>
      </c>
      <c r="KS195" s="94">
        <f t="shared" si="526"/>
        <v>0</v>
      </c>
      <c r="KT195" s="94">
        <f t="shared" si="526"/>
        <v>0</v>
      </c>
      <c r="KU195" s="94">
        <f t="shared" si="526"/>
        <v>0</v>
      </c>
      <c r="KV195" s="94">
        <f t="shared" si="526"/>
        <v>0</v>
      </c>
      <c r="KW195" s="94">
        <f t="shared" si="526"/>
        <v>0</v>
      </c>
      <c r="KX195" s="94">
        <f t="shared" si="526"/>
        <v>0</v>
      </c>
      <c r="KY195" s="94">
        <f t="shared" si="526"/>
        <v>0</v>
      </c>
      <c r="KZ195" s="94">
        <f t="shared" si="526"/>
        <v>0</v>
      </c>
      <c r="LA195" s="94">
        <f t="shared" si="526"/>
        <v>0</v>
      </c>
      <c r="LB195" s="94">
        <f t="shared" si="526"/>
        <v>0</v>
      </c>
      <c r="LC195" s="94">
        <f t="shared" si="526"/>
        <v>0</v>
      </c>
      <c r="LD195" s="94">
        <f t="shared" si="526"/>
        <v>0</v>
      </c>
      <c r="LE195" s="94">
        <f t="shared" si="526"/>
        <v>0</v>
      </c>
      <c r="LF195" s="94">
        <f t="shared" si="526"/>
        <v>0</v>
      </c>
      <c r="LG195" s="94">
        <f t="shared" si="526"/>
        <v>0</v>
      </c>
      <c r="LH195" s="94">
        <f t="shared" si="526"/>
        <v>0</v>
      </c>
      <c r="LI195" s="94">
        <f t="shared" si="526"/>
        <v>0</v>
      </c>
      <c r="LJ195" s="94">
        <f t="shared" si="526"/>
        <v>0</v>
      </c>
      <c r="LK195" s="94">
        <f t="shared" si="526"/>
        <v>0</v>
      </c>
      <c r="LL195" s="94">
        <f t="shared" si="526"/>
        <v>0</v>
      </c>
      <c r="LM195" s="94">
        <f t="shared" ref="LM195:NK195" si="527">IF(LM$165=EOMONTH($E19,$R19*(1-$O19)),SUMIFS($D188:$NK188,$D$165:$NK$165,"&gt;"&amp;EOMONTH($E19,$R19*(1-$O19)+$S19*(1-$O19)+$T19*$O19),$D$165:$NK$165,"&lt;="&amp;EOMONTH($E19,$R19*(1-$O19)+60))*-($AF19*(1-$O19)+$AH19*$O19)+SUMIFS($D188:$NK188,$D$165:$NK$165,"&gt;"&amp;EOMONTH($E19,$R19*(1-$O19)+60),$D$165:$NK$165,"&lt;="&amp;EOMONTH($E19,$R19*(1-$O19)+300))*-($AG19*(1-$O19)+$AI19*$O19),0)</f>
        <v>0</v>
      </c>
      <c r="LN195" s="94">
        <f t="shared" si="527"/>
        <v>0</v>
      </c>
      <c r="LO195" s="94">
        <f t="shared" si="527"/>
        <v>0</v>
      </c>
      <c r="LP195" s="94">
        <f t="shared" si="527"/>
        <v>0</v>
      </c>
      <c r="LQ195" s="94">
        <f t="shared" si="527"/>
        <v>0</v>
      </c>
      <c r="LR195" s="94">
        <f t="shared" si="527"/>
        <v>0</v>
      </c>
      <c r="LS195" s="94">
        <f t="shared" si="527"/>
        <v>0</v>
      </c>
      <c r="LT195" s="94">
        <f t="shared" si="527"/>
        <v>0</v>
      </c>
      <c r="LU195" s="94">
        <f t="shared" si="527"/>
        <v>0</v>
      </c>
      <c r="LV195" s="94">
        <f t="shared" si="527"/>
        <v>0</v>
      </c>
      <c r="LW195" s="94">
        <f t="shared" si="527"/>
        <v>0</v>
      </c>
      <c r="LX195" s="94">
        <f t="shared" si="527"/>
        <v>0</v>
      </c>
      <c r="LY195" s="94">
        <f t="shared" si="527"/>
        <v>0</v>
      </c>
      <c r="LZ195" s="94">
        <f t="shared" si="527"/>
        <v>0</v>
      </c>
      <c r="MA195" s="94">
        <f t="shared" si="527"/>
        <v>0</v>
      </c>
      <c r="MB195" s="94">
        <f t="shared" si="527"/>
        <v>0</v>
      </c>
      <c r="MC195" s="94">
        <f t="shared" si="527"/>
        <v>0</v>
      </c>
      <c r="MD195" s="94">
        <f t="shared" si="527"/>
        <v>0</v>
      </c>
      <c r="ME195" s="94">
        <f t="shared" si="527"/>
        <v>0</v>
      </c>
      <c r="MF195" s="94">
        <f t="shared" si="527"/>
        <v>0</v>
      </c>
      <c r="MG195" s="94">
        <f t="shared" si="527"/>
        <v>0</v>
      </c>
      <c r="MH195" s="94">
        <f t="shared" si="527"/>
        <v>0</v>
      </c>
      <c r="MI195" s="94">
        <f t="shared" si="527"/>
        <v>0</v>
      </c>
      <c r="MJ195" s="94">
        <f t="shared" si="527"/>
        <v>0</v>
      </c>
      <c r="MK195" s="94">
        <f t="shared" si="527"/>
        <v>0</v>
      </c>
      <c r="ML195" s="94">
        <f t="shared" si="527"/>
        <v>0</v>
      </c>
      <c r="MM195" s="94">
        <f t="shared" si="527"/>
        <v>0</v>
      </c>
      <c r="MN195" s="94">
        <f t="shared" si="527"/>
        <v>0</v>
      </c>
      <c r="MO195" s="94">
        <f t="shared" si="527"/>
        <v>0</v>
      </c>
      <c r="MP195" s="94">
        <f t="shared" si="527"/>
        <v>0</v>
      </c>
      <c r="MQ195" s="94">
        <f t="shared" si="527"/>
        <v>0</v>
      </c>
      <c r="MR195" s="94">
        <f t="shared" si="527"/>
        <v>0</v>
      </c>
      <c r="MS195" s="94">
        <f t="shared" si="527"/>
        <v>0</v>
      </c>
      <c r="MT195" s="94">
        <f t="shared" si="527"/>
        <v>0</v>
      </c>
      <c r="MU195" s="94">
        <f t="shared" si="527"/>
        <v>0</v>
      </c>
      <c r="MV195" s="94">
        <f t="shared" si="527"/>
        <v>0</v>
      </c>
      <c r="MW195" s="94">
        <f t="shared" si="527"/>
        <v>0</v>
      </c>
      <c r="MX195" s="94">
        <f t="shared" si="527"/>
        <v>0</v>
      </c>
      <c r="MY195" s="94">
        <f t="shared" si="527"/>
        <v>0</v>
      </c>
      <c r="MZ195" s="94">
        <f t="shared" si="527"/>
        <v>0</v>
      </c>
      <c r="NA195" s="94">
        <f t="shared" si="527"/>
        <v>0</v>
      </c>
      <c r="NB195" s="94">
        <f t="shared" si="527"/>
        <v>0</v>
      </c>
      <c r="NC195" s="94">
        <f t="shared" si="527"/>
        <v>0</v>
      </c>
      <c r="ND195" s="94">
        <f t="shared" si="527"/>
        <v>0</v>
      </c>
      <c r="NE195" s="94">
        <f t="shared" si="527"/>
        <v>0</v>
      </c>
      <c r="NF195" s="94">
        <f t="shared" si="527"/>
        <v>0</v>
      </c>
      <c r="NG195" s="94">
        <f t="shared" si="527"/>
        <v>0</v>
      </c>
      <c r="NH195" s="94">
        <f t="shared" si="527"/>
        <v>0</v>
      </c>
      <c r="NI195" s="94">
        <f t="shared" si="527"/>
        <v>0</v>
      </c>
      <c r="NJ195" s="94">
        <f t="shared" si="527"/>
        <v>0</v>
      </c>
      <c r="NK195" s="97">
        <f t="shared" si="527"/>
        <v>0</v>
      </c>
    </row>
    <row r="196" spans="1:375" x14ac:dyDescent="0.25">
      <c r="A196" s="98">
        <f ca="1">SUMIF($D$163:$NK$163,"&lt;="&amp;Summary!$B$3,Leases!D196:NK196)</f>
        <v>1549546.6666859968</v>
      </c>
      <c r="B196" s="103"/>
      <c r="C196" s="99" t="s">
        <v>97</v>
      </c>
      <c r="D196" s="100">
        <f ca="1">SUM(D191:D195)</f>
        <v>12732.517554528842</v>
      </c>
      <c r="E196" s="100">
        <f t="shared" ref="E196:BP196" ca="1" si="528">SUM(E191:E195)</f>
        <v>12734.424464146603</v>
      </c>
      <c r="F196" s="100">
        <f t="shared" ca="1" si="528"/>
        <v>12736.663472371907</v>
      </c>
      <c r="G196" s="100">
        <f t="shared" ca="1" si="528"/>
        <v>12738.579799495517</v>
      </c>
      <c r="H196" s="100">
        <f t="shared" ca="1" si="528"/>
        <v>12740.500852798787</v>
      </c>
      <c r="I196" s="100">
        <f t="shared" ca="1" si="528"/>
        <v>12742.42664393775</v>
      </c>
      <c r="J196" s="100">
        <f t="shared" ca="1" si="528"/>
        <v>12744.357184597186</v>
      </c>
      <c r="K196" s="100">
        <f t="shared" ca="1" si="528"/>
        <v>12746.292486490693</v>
      </c>
      <c r="L196" s="100">
        <f t="shared" ca="1" si="528"/>
        <v>12748.232561360761</v>
      </c>
      <c r="M196" s="100">
        <f t="shared" ca="1" si="528"/>
        <v>12756.870884239021</v>
      </c>
      <c r="N196" s="100">
        <f t="shared" ca="1" si="528"/>
        <v>12758.820540405584</v>
      </c>
      <c r="O196" s="100">
        <f t="shared" ca="1" si="528"/>
        <v>12760.775004950219</v>
      </c>
      <c r="P196" s="100">
        <f t="shared" ca="1" si="528"/>
        <v>13114.49308116471</v>
      </c>
      <c r="Q196" s="100">
        <f t="shared" ca="1" si="528"/>
        <v>13116.457198071002</v>
      </c>
      <c r="R196" s="100">
        <f t="shared" ca="1" si="528"/>
        <v>13118.763376543066</v>
      </c>
      <c r="S196" s="100">
        <f t="shared" ca="1" si="528"/>
        <v>13120.737193480385</v>
      </c>
      <c r="T196" s="100">
        <f t="shared" ca="1" si="528"/>
        <v>13122.715878382753</v>
      </c>
      <c r="U196" s="100">
        <f t="shared" ca="1" si="528"/>
        <v>13124.699443255882</v>
      </c>
      <c r="V196" s="100">
        <f t="shared" ca="1" si="528"/>
        <v>13126.687900135101</v>
      </c>
      <c r="W196" s="100">
        <f t="shared" ca="1" si="528"/>
        <v>13128.681261085416</v>
      </c>
      <c r="X196" s="100">
        <f t="shared" ca="1" si="528"/>
        <v>13130.679538201586</v>
      </c>
      <c r="Y196" s="100">
        <f t="shared" ca="1" si="528"/>
        <v>12811.19121170271</v>
      </c>
      <c r="Z196" s="100">
        <f t="shared" ca="1" si="528"/>
        <v>12813.14890162835</v>
      </c>
      <c r="AA196" s="100">
        <f t="shared" ca="1" si="528"/>
        <v>12815.111419745481</v>
      </c>
      <c r="AB196" s="100">
        <f t="shared" ca="1" si="528"/>
        <v>13177.262333232387</v>
      </c>
      <c r="AC196" s="100">
        <f t="shared" ca="1" si="528"/>
        <v>13273.247741588901</v>
      </c>
      <c r="AD196" s="100">
        <f t="shared" ca="1" si="528"/>
        <v>13275.623105415127</v>
      </c>
      <c r="AE196" s="100">
        <f t="shared" ca="1" si="528"/>
        <v>13277.656136860565</v>
      </c>
      <c r="AF196" s="100">
        <f t="shared" ca="1" si="528"/>
        <v>13279.694182310004</v>
      </c>
      <c r="AG196" s="100">
        <f t="shared" ca="1" si="528"/>
        <v>13281.737254129328</v>
      </c>
      <c r="AH196" s="100">
        <f t="shared" ca="1" si="528"/>
        <v>13510.046898220078</v>
      </c>
      <c r="AI196" s="100">
        <f t="shared" ca="1" si="528"/>
        <v>13512.100059998902</v>
      </c>
      <c r="AJ196" s="100">
        <f t="shared" ca="1" si="528"/>
        <v>13514.158285428557</v>
      </c>
      <c r="AK196" s="100">
        <f t="shared" ca="1" si="528"/>
        <v>13516.221586997373</v>
      </c>
      <c r="AL196" s="100">
        <f t="shared" ca="1" si="528"/>
        <v>13518.289977224482</v>
      </c>
      <c r="AM196" s="100">
        <f t="shared" ca="1" si="528"/>
        <v>13520.363468659885</v>
      </c>
      <c r="AN196" s="100">
        <f t="shared" si="528"/>
        <v>-73067.615773356069</v>
      </c>
      <c r="AO196" s="100">
        <f t="shared" ca="1" si="528"/>
        <v>4049.0722932213789</v>
      </c>
      <c r="AP196" s="100">
        <f t="shared" ca="1" si="528"/>
        <v>4051.5189179623903</v>
      </c>
      <c r="AQ196" s="100">
        <f t="shared" ca="1" si="528"/>
        <v>4053.6129403511923</v>
      </c>
      <c r="AR196" s="100">
        <f t="shared" ca="1" si="528"/>
        <v>4055.7121271641136</v>
      </c>
      <c r="AS196" s="100">
        <f t="shared" ca="1" si="528"/>
        <v>4057.8164911380181</v>
      </c>
      <c r="AT196" s="100">
        <f t="shared" ca="1" si="528"/>
        <v>13178.335056719661</v>
      </c>
      <c r="AU196" s="100">
        <f t="shared" ca="1" si="528"/>
        <v>13180.449813351848</v>
      </c>
      <c r="AV196" s="100">
        <f t="shared" ca="1" si="528"/>
        <v>13182.569785544394</v>
      </c>
      <c r="AW196" s="100">
        <f t="shared" ca="1" si="528"/>
        <v>13184.694986160275</v>
      </c>
      <c r="AX196" s="100">
        <f t="shared" ca="1" si="528"/>
        <v>13186.825428094196</v>
      </c>
      <c r="AY196" s="100">
        <f t="shared" ca="1" si="528"/>
        <v>13188.961124272661</v>
      </c>
      <c r="AZ196" s="100">
        <f t="shared" ca="1" si="528"/>
        <v>13560.359500472192</v>
      </c>
      <c r="BA196" s="100">
        <f t="shared" ca="1" si="528"/>
        <v>13562.505744046855</v>
      </c>
      <c r="BB196" s="100">
        <f t="shared" ca="1" si="528"/>
        <v>13546.973384112905</v>
      </c>
      <c r="BC196" s="100">
        <f t="shared" ca="1" si="528"/>
        <v>13549.127451313576</v>
      </c>
      <c r="BD196" s="100">
        <f t="shared" ca="1" si="528"/>
        <v>13556.693396550716</v>
      </c>
      <c r="BE196" s="100">
        <f t="shared" ca="1" si="528"/>
        <v>13558.860891443837</v>
      </c>
      <c r="BF196" s="100">
        <f t="shared" ca="1" si="528"/>
        <v>13561.033731964093</v>
      </c>
      <c r="BG196" s="100">
        <f t="shared" ca="1" si="528"/>
        <v>13563.211931295249</v>
      </c>
      <c r="BH196" s="100">
        <f t="shared" ca="1" si="528"/>
        <v>13577.615105391005</v>
      </c>
      <c r="BI196" s="100">
        <f t="shared" ca="1" si="528"/>
        <v>13579.804062025363</v>
      </c>
      <c r="BJ196" s="100">
        <f t="shared" ca="1" si="528"/>
        <v>13581.998417217303</v>
      </c>
      <c r="BK196" s="100">
        <f t="shared" ca="1" si="528"/>
        <v>13584.198184281122</v>
      </c>
      <c r="BL196" s="100">
        <f t="shared" ca="1" si="528"/>
        <v>13967.105099848759</v>
      </c>
      <c r="BM196" s="100">
        <f t="shared" ca="1" si="528"/>
        <v>13969.315730730663</v>
      </c>
      <c r="BN196" s="100">
        <f t="shared" ca="1" si="528"/>
        <v>13971.531813624686</v>
      </c>
      <c r="BO196" s="100">
        <f t="shared" ca="1" si="528"/>
        <v>13973.753361976967</v>
      </c>
      <c r="BP196" s="100">
        <f t="shared" ca="1" si="528"/>
        <v>13975.980389266795</v>
      </c>
      <c r="BQ196" s="100">
        <f t="shared" ref="BQ196:EB196" ca="1" si="529">SUM(BQ191:BQ195)</f>
        <v>13978.21290900671</v>
      </c>
      <c r="BR196" s="100">
        <f t="shared" ca="1" si="529"/>
        <v>13980.450934742577</v>
      </c>
      <c r="BS196" s="100">
        <f t="shared" ca="1" si="529"/>
        <v>13982.694480053664</v>
      </c>
      <c r="BT196" s="100">
        <f t="shared" ca="1" si="529"/>
        <v>13984.943558552735</v>
      </c>
      <c r="BU196" s="100">
        <f t="shared" ca="1" si="529"/>
        <v>13987.198183886125</v>
      </c>
      <c r="BV196" s="100">
        <f t="shared" ca="1" si="529"/>
        <v>13989.45836973382</v>
      </c>
      <c r="BW196" s="100">
        <f t="shared" ca="1" si="529"/>
        <v>13991.724129809554</v>
      </c>
      <c r="BX196" s="100">
        <f t="shared" ca="1" si="529"/>
        <v>14088.111800903269</v>
      </c>
      <c r="BY196" s="100">
        <f t="shared" ca="1" si="529"/>
        <v>14388.395202652584</v>
      </c>
      <c r="BZ196" s="100">
        <f t="shared" ca="1" si="529"/>
        <v>14390.677768033427</v>
      </c>
      <c r="CA196" s="100">
        <f t="shared" ca="1" si="529"/>
        <v>14392.965962836275</v>
      </c>
      <c r="CB196" s="100">
        <f t="shared" ca="1" si="529"/>
        <v>14395.259800944799</v>
      </c>
      <c r="CC196" s="100">
        <f t="shared" ca="1" si="529"/>
        <v>14397.559296276911</v>
      </c>
      <c r="CD196" s="100">
        <f t="shared" ca="1" si="529"/>
        <v>14399.864462784853</v>
      </c>
      <c r="CE196" s="100">
        <f t="shared" ca="1" si="529"/>
        <v>14402.175314455275</v>
      </c>
      <c r="CF196" s="100">
        <f t="shared" ca="1" si="529"/>
        <v>14404.491865309319</v>
      </c>
      <c r="CG196" s="100">
        <f t="shared" ca="1" si="529"/>
        <v>14406.814129402708</v>
      </c>
      <c r="CH196" s="100">
        <f t="shared" ca="1" si="529"/>
        <v>14409.142120825836</v>
      </c>
      <c r="CI196" s="100">
        <f t="shared" ca="1" si="529"/>
        <v>14411.475853703841</v>
      </c>
      <c r="CJ196" s="100">
        <f t="shared" ca="1" si="529"/>
        <v>14817.701800429551</v>
      </c>
      <c r="CK196" s="100">
        <f t="shared" ca="1" si="529"/>
        <v>14820.047058732162</v>
      </c>
      <c r="CL196" s="100">
        <f t="shared" ca="1" si="529"/>
        <v>14822.398101074434</v>
      </c>
      <c r="CM196" s="100">
        <f t="shared" ca="1" si="529"/>
        <v>14824.754941721367</v>
      </c>
      <c r="CN196" s="100">
        <f t="shared" ca="1" si="529"/>
        <v>14827.117594973144</v>
      </c>
      <c r="CO196" s="100">
        <f t="shared" ca="1" si="529"/>
        <v>14829.486075165221</v>
      </c>
      <c r="CP196" s="100">
        <f t="shared" ca="1" si="529"/>
        <v>14831.860396668402</v>
      </c>
      <c r="CQ196" s="100">
        <f t="shared" ca="1" si="529"/>
        <v>14834.240573888936</v>
      </c>
      <c r="CR196" s="100">
        <f t="shared" ca="1" si="529"/>
        <v>14836.626621268599</v>
      </c>
      <c r="CS196" s="100">
        <f t="shared" ca="1" si="529"/>
        <v>14839.018553284794</v>
      </c>
      <c r="CT196" s="100">
        <f t="shared" ca="1" si="529"/>
        <v>14841.416384450615</v>
      </c>
      <c r="CU196" s="100">
        <f t="shared" ca="1" si="529"/>
        <v>14843.82012931496</v>
      </c>
      <c r="CV196" s="100">
        <f t="shared" ca="1" si="529"/>
        <v>15262.232854442436</v>
      </c>
      <c r="CW196" s="100">
        <f t="shared" ca="1" si="529"/>
        <v>15264.648470494125</v>
      </c>
      <c r="CX196" s="100">
        <f t="shared" ca="1" si="529"/>
        <v>15267.070044106666</v>
      </c>
      <c r="CY196" s="100">
        <f t="shared" ca="1" si="529"/>
        <v>15269.497589973007</v>
      </c>
      <c r="CZ196" s="100">
        <f t="shared" ca="1" si="529"/>
        <v>15271.93112282234</v>
      </c>
      <c r="DA196" s="100">
        <f t="shared" ca="1" si="529"/>
        <v>15274.370657420179</v>
      </c>
      <c r="DB196" s="100">
        <f t="shared" ca="1" si="529"/>
        <v>15276.816208568453</v>
      </c>
      <c r="DC196" s="100">
        <f t="shared" ca="1" si="529"/>
        <v>15279.267791105602</v>
      </c>
      <c r="DD196" s="100">
        <f t="shared" ca="1" si="529"/>
        <v>15281.725419906657</v>
      </c>
      <c r="DE196" s="100">
        <f t="shared" ca="1" si="529"/>
        <v>15284.189109883337</v>
      </c>
      <c r="DF196" s="100">
        <f t="shared" ca="1" si="529"/>
        <v>15286.658875984132</v>
      </c>
      <c r="DG196" s="100">
        <f t="shared" ca="1" si="529"/>
        <v>15289.134733194407</v>
      </c>
      <c r="DH196" s="100">
        <f t="shared" ca="1" si="529"/>
        <v>15720.099840075713</v>
      </c>
      <c r="DI196" s="100">
        <f t="shared" ca="1" si="529"/>
        <v>15722.587924608953</v>
      </c>
      <c r="DJ196" s="100">
        <f t="shared" ca="1" si="529"/>
        <v>15725.082145429868</v>
      </c>
      <c r="DK196" s="100">
        <f t="shared" ca="1" si="529"/>
        <v>15727.582517672199</v>
      </c>
      <c r="DL196" s="100">
        <f t="shared" ca="1" si="529"/>
        <v>15730.089056507011</v>
      </c>
      <c r="DM196" s="100">
        <f t="shared" ca="1" si="529"/>
        <v>15732.601777142785</v>
      </c>
      <c r="DN196" s="100">
        <f t="shared" ca="1" si="529"/>
        <v>15735.120694825509</v>
      </c>
      <c r="DO196" s="100">
        <f t="shared" ca="1" si="529"/>
        <v>15737.645824838772</v>
      </c>
      <c r="DP196" s="100">
        <f t="shared" ca="1" si="529"/>
        <v>15740.17718250386</v>
      </c>
      <c r="DQ196" s="100">
        <f t="shared" ca="1" si="529"/>
        <v>15742.714783179839</v>
      </c>
      <c r="DR196" s="100">
        <f t="shared" ca="1" si="529"/>
        <v>15745.258642263658</v>
      </c>
      <c r="DS196" s="100">
        <f t="shared" ca="1" si="529"/>
        <v>15747.808775190242</v>
      </c>
      <c r="DT196" s="100">
        <f t="shared" ca="1" si="529"/>
        <v>15856.293948181601</v>
      </c>
      <c r="DU196" s="100">
        <f t="shared" ca="1" si="529"/>
        <v>16194.265562347222</v>
      </c>
      <c r="DV196" s="100">
        <f t="shared" ca="1" si="529"/>
        <v>16196.834609792764</v>
      </c>
      <c r="DW196" s="100">
        <f t="shared" ca="1" si="529"/>
        <v>16199.409993202366</v>
      </c>
      <c r="DX196" s="100">
        <f t="shared" ca="1" si="529"/>
        <v>16201.991728202222</v>
      </c>
      <c r="DY196" s="100">
        <f t="shared" ca="1" si="529"/>
        <v>16204.579830457069</v>
      </c>
      <c r="DZ196" s="100">
        <f t="shared" ca="1" si="529"/>
        <v>16207.174315670274</v>
      </c>
      <c r="EA196" s="100">
        <f t="shared" ca="1" si="529"/>
        <v>16209.775199583935</v>
      </c>
      <c r="EB196" s="100">
        <f t="shared" ca="1" si="529"/>
        <v>16212.382497978975</v>
      </c>
      <c r="EC196" s="100">
        <f t="shared" ref="EC196:GN196" ca="1" si="530">SUM(EC191:EC195)</f>
        <v>16214.996226675234</v>
      </c>
      <c r="ED196" s="100">
        <f t="shared" si="530"/>
        <v>0</v>
      </c>
      <c r="EE196" s="100">
        <f t="shared" si="530"/>
        <v>0</v>
      </c>
      <c r="EF196" s="100">
        <f t="shared" si="530"/>
        <v>0</v>
      </c>
      <c r="EG196" s="100">
        <f t="shared" si="530"/>
        <v>0</v>
      </c>
      <c r="EH196" s="100">
        <f t="shared" si="530"/>
        <v>0</v>
      </c>
      <c r="EI196" s="100">
        <f t="shared" si="530"/>
        <v>0</v>
      </c>
      <c r="EJ196" s="100">
        <f t="shared" si="530"/>
        <v>0</v>
      </c>
      <c r="EK196" s="100">
        <f t="shared" si="530"/>
        <v>0</v>
      </c>
      <c r="EL196" s="100">
        <f t="shared" si="530"/>
        <v>0</v>
      </c>
      <c r="EM196" s="100">
        <f t="shared" si="530"/>
        <v>0</v>
      </c>
      <c r="EN196" s="100">
        <f t="shared" si="530"/>
        <v>0</v>
      </c>
      <c r="EO196" s="100">
        <f t="shared" si="530"/>
        <v>0</v>
      </c>
      <c r="EP196" s="100">
        <f t="shared" si="530"/>
        <v>0</v>
      </c>
      <c r="EQ196" s="100">
        <f t="shared" si="530"/>
        <v>0</v>
      </c>
      <c r="ER196" s="100">
        <f t="shared" si="530"/>
        <v>0</v>
      </c>
      <c r="ES196" s="100">
        <f t="shared" si="530"/>
        <v>0</v>
      </c>
      <c r="ET196" s="100">
        <f t="shared" si="530"/>
        <v>0</v>
      </c>
      <c r="EU196" s="100">
        <f t="shared" si="530"/>
        <v>0</v>
      </c>
      <c r="EV196" s="100">
        <f t="shared" si="530"/>
        <v>0</v>
      </c>
      <c r="EW196" s="100">
        <f t="shared" si="530"/>
        <v>0</v>
      </c>
      <c r="EX196" s="100">
        <f t="shared" si="530"/>
        <v>0</v>
      </c>
      <c r="EY196" s="100">
        <f t="shared" si="530"/>
        <v>0</v>
      </c>
      <c r="EZ196" s="100">
        <f t="shared" si="530"/>
        <v>0</v>
      </c>
      <c r="FA196" s="100">
        <f t="shared" si="530"/>
        <v>0</v>
      </c>
      <c r="FB196" s="100">
        <f t="shared" si="530"/>
        <v>0</v>
      </c>
      <c r="FC196" s="100">
        <f t="shared" si="530"/>
        <v>0</v>
      </c>
      <c r="FD196" s="100">
        <f t="shared" si="530"/>
        <v>0</v>
      </c>
      <c r="FE196" s="100">
        <f t="shared" si="530"/>
        <v>0</v>
      </c>
      <c r="FF196" s="100">
        <f t="shared" si="530"/>
        <v>0</v>
      </c>
      <c r="FG196" s="100">
        <f t="shared" si="530"/>
        <v>0</v>
      </c>
      <c r="FH196" s="100">
        <f t="shared" si="530"/>
        <v>0</v>
      </c>
      <c r="FI196" s="100">
        <f t="shared" si="530"/>
        <v>0</v>
      </c>
      <c r="FJ196" s="100">
        <f t="shared" si="530"/>
        <v>0</v>
      </c>
      <c r="FK196" s="100">
        <f t="shared" si="530"/>
        <v>0</v>
      </c>
      <c r="FL196" s="100">
        <f t="shared" si="530"/>
        <v>0</v>
      </c>
      <c r="FM196" s="100">
        <f t="shared" si="530"/>
        <v>0</v>
      </c>
      <c r="FN196" s="100">
        <f t="shared" si="530"/>
        <v>0</v>
      </c>
      <c r="FO196" s="100">
        <f t="shared" si="530"/>
        <v>0</v>
      </c>
      <c r="FP196" s="100">
        <f t="shared" si="530"/>
        <v>0</v>
      </c>
      <c r="FQ196" s="100">
        <f t="shared" si="530"/>
        <v>0</v>
      </c>
      <c r="FR196" s="100">
        <f t="shared" si="530"/>
        <v>0</v>
      </c>
      <c r="FS196" s="100">
        <f t="shared" si="530"/>
        <v>0</v>
      </c>
      <c r="FT196" s="100">
        <f t="shared" si="530"/>
        <v>0</v>
      </c>
      <c r="FU196" s="100">
        <f t="shared" si="530"/>
        <v>0</v>
      </c>
      <c r="FV196" s="100">
        <f t="shared" si="530"/>
        <v>0</v>
      </c>
      <c r="FW196" s="100">
        <f t="shared" si="530"/>
        <v>0</v>
      </c>
      <c r="FX196" s="100">
        <f t="shared" si="530"/>
        <v>0</v>
      </c>
      <c r="FY196" s="100">
        <f t="shared" si="530"/>
        <v>0</v>
      </c>
      <c r="FZ196" s="100">
        <f t="shared" si="530"/>
        <v>0</v>
      </c>
      <c r="GA196" s="100">
        <f t="shared" si="530"/>
        <v>0</v>
      </c>
      <c r="GB196" s="100">
        <f t="shared" si="530"/>
        <v>0</v>
      </c>
      <c r="GC196" s="100">
        <f t="shared" si="530"/>
        <v>0</v>
      </c>
      <c r="GD196" s="100">
        <f t="shared" si="530"/>
        <v>0</v>
      </c>
      <c r="GE196" s="100">
        <f t="shared" si="530"/>
        <v>0</v>
      </c>
      <c r="GF196" s="100">
        <f t="shared" si="530"/>
        <v>0</v>
      </c>
      <c r="GG196" s="100">
        <f t="shared" si="530"/>
        <v>0</v>
      </c>
      <c r="GH196" s="100">
        <f t="shared" si="530"/>
        <v>0</v>
      </c>
      <c r="GI196" s="100">
        <f t="shared" si="530"/>
        <v>0</v>
      </c>
      <c r="GJ196" s="100">
        <f t="shared" si="530"/>
        <v>0</v>
      </c>
      <c r="GK196" s="100">
        <f t="shared" si="530"/>
        <v>0</v>
      </c>
      <c r="GL196" s="100">
        <f t="shared" si="530"/>
        <v>0</v>
      </c>
      <c r="GM196" s="100">
        <f t="shared" si="530"/>
        <v>0</v>
      </c>
      <c r="GN196" s="100">
        <f t="shared" si="530"/>
        <v>0</v>
      </c>
      <c r="GO196" s="100">
        <f t="shared" ref="GO196:IZ196" si="531">SUM(GO191:GO195)</f>
        <v>0</v>
      </c>
      <c r="GP196" s="100">
        <f t="shared" si="531"/>
        <v>0</v>
      </c>
      <c r="GQ196" s="100">
        <f t="shared" si="531"/>
        <v>0</v>
      </c>
      <c r="GR196" s="100">
        <f t="shared" si="531"/>
        <v>0</v>
      </c>
      <c r="GS196" s="100">
        <f t="shared" si="531"/>
        <v>0</v>
      </c>
      <c r="GT196" s="100">
        <f t="shared" si="531"/>
        <v>0</v>
      </c>
      <c r="GU196" s="100">
        <f t="shared" si="531"/>
        <v>0</v>
      </c>
      <c r="GV196" s="100">
        <f t="shared" si="531"/>
        <v>0</v>
      </c>
      <c r="GW196" s="100">
        <f t="shared" si="531"/>
        <v>0</v>
      </c>
      <c r="GX196" s="100">
        <f t="shared" si="531"/>
        <v>0</v>
      </c>
      <c r="GY196" s="100">
        <f t="shared" si="531"/>
        <v>0</v>
      </c>
      <c r="GZ196" s="100">
        <f t="shared" si="531"/>
        <v>0</v>
      </c>
      <c r="HA196" s="100">
        <f t="shared" si="531"/>
        <v>0</v>
      </c>
      <c r="HB196" s="100">
        <f t="shared" si="531"/>
        <v>0</v>
      </c>
      <c r="HC196" s="100">
        <f t="shared" si="531"/>
        <v>0</v>
      </c>
      <c r="HD196" s="100">
        <f t="shared" si="531"/>
        <v>0</v>
      </c>
      <c r="HE196" s="100">
        <f t="shared" si="531"/>
        <v>0</v>
      </c>
      <c r="HF196" s="100">
        <f t="shared" si="531"/>
        <v>0</v>
      </c>
      <c r="HG196" s="100">
        <f t="shared" si="531"/>
        <v>0</v>
      </c>
      <c r="HH196" s="100">
        <f t="shared" si="531"/>
        <v>0</v>
      </c>
      <c r="HI196" s="100">
        <f t="shared" si="531"/>
        <v>0</v>
      </c>
      <c r="HJ196" s="100">
        <f t="shared" si="531"/>
        <v>0</v>
      </c>
      <c r="HK196" s="100">
        <f t="shared" si="531"/>
        <v>0</v>
      </c>
      <c r="HL196" s="100">
        <f t="shared" si="531"/>
        <v>0</v>
      </c>
      <c r="HM196" s="100">
        <f t="shared" si="531"/>
        <v>0</v>
      </c>
      <c r="HN196" s="100">
        <f t="shared" si="531"/>
        <v>0</v>
      </c>
      <c r="HO196" s="100">
        <f t="shared" si="531"/>
        <v>0</v>
      </c>
      <c r="HP196" s="100">
        <f t="shared" si="531"/>
        <v>0</v>
      </c>
      <c r="HQ196" s="100">
        <f t="shared" si="531"/>
        <v>0</v>
      </c>
      <c r="HR196" s="100">
        <f t="shared" si="531"/>
        <v>0</v>
      </c>
      <c r="HS196" s="100">
        <f t="shared" si="531"/>
        <v>0</v>
      </c>
      <c r="HT196" s="100">
        <f t="shared" si="531"/>
        <v>0</v>
      </c>
      <c r="HU196" s="100">
        <f t="shared" si="531"/>
        <v>0</v>
      </c>
      <c r="HV196" s="100">
        <f t="shared" si="531"/>
        <v>0</v>
      </c>
      <c r="HW196" s="100">
        <f t="shared" si="531"/>
        <v>0</v>
      </c>
      <c r="HX196" s="100">
        <f t="shared" si="531"/>
        <v>0</v>
      </c>
      <c r="HY196" s="100">
        <f t="shared" si="531"/>
        <v>0</v>
      </c>
      <c r="HZ196" s="100">
        <f t="shared" si="531"/>
        <v>0</v>
      </c>
      <c r="IA196" s="100">
        <f t="shared" si="531"/>
        <v>0</v>
      </c>
      <c r="IB196" s="100">
        <f t="shared" si="531"/>
        <v>0</v>
      </c>
      <c r="IC196" s="100">
        <f t="shared" si="531"/>
        <v>0</v>
      </c>
      <c r="ID196" s="100">
        <f t="shared" si="531"/>
        <v>0</v>
      </c>
      <c r="IE196" s="100">
        <f t="shared" si="531"/>
        <v>0</v>
      </c>
      <c r="IF196" s="100">
        <f t="shared" si="531"/>
        <v>0</v>
      </c>
      <c r="IG196" s="100">
        <f t="shared" si="531"/>
        <v>0</v>
      </c>
      <c r="IH196" s="100">
        <f t="shared" si="531"/>
        <v>0</v>
      </c>
      <c r="II196" s="100">
        <f t="shared" si="531"/>
        <v>0</v>
      </c>
      <c r="IJ196" s="100">
        <f t="shared" si="531"/>
        <v>0</v>
      </c>
      <c r="IK196" s="100">
        <f t="shared" si="531"/>
        <v>0</v>
      </c>
      <c r="IL196" s="100">
        <f t="shared" si="531"/>
        <v>0</v>
      </c>
      <c r="IM196" s="100">
        <f t="shared" si="531"/>
        <v>0</v>
      </c>
      <c r="IN196" s="100">
        <f t="shared" si="531"/>
        <v>0</v>
      </c>
      <c r="IO196" s="100">
        <f t="shared" si="531"/>
        <v>0</v>
      </c>
      <c r="IP196" s="100">
        <f t="shared" si="531"/>
        <v>0</v>
      </c>
      <c r="IQ196" s="100">
        <f t="shared" si="531"/>
        <v>0</v>
      </c>
      <c r="IR196" s="100">
        <f t="shared" si="531"/>
        <v>0</v>
      </c>
      <c r="IS196" s="100">
        <f t="shared" si="531"/>
        <v>0</v>
      </c>
      <c r="IT196" s="100">
        <f t="shared" si="531"/>
        <v>0</v>
      </c>
      <c r="IU196" s="100">
        <f t="shared" si="531"/>
        <v>0</v>
      </c>
      <c r="IV196" s="100">
        <f t="shared" si="531"/>
        <v>0</v>
      </c>
      <c r="IW196" s="100">
        <f t="shared" si="531"/>
        <v>0</v>
      </c>
      <c r="IX196" s="100">
        <f t="shared" si="531"/>
        <v>0</v>
      </c>
      <c r="IY196" s="100">
        <f t="shared" si="531"/>
        <v>0</v>
      </c>
      <c r="IZ196" s="100">
        <f t="shared" si="531"/>
        <v>0</v>
      </c>
      <c r="JA196" s="100">
        <f t="shared" ref="JA196:LL196" si="532">SUM(JA191:JA195)</f>
        <v>0</v>
      </c>
      <c r="JB196" s="100">
        <f t="shared" si="532"/>
        <v>0</v>
      </c>
      <c r="JC196" s="100">
        <f t="shared" si="532"/>
        <v>0</v>
      </c>
      <c r="JD196" s="100">
        <f t="shared" si="532"/>
        <v>0</v>
      </c>
      <c r="JE196" s="100">
        <f t="shared" si="532"/>
        <v>0</v>
      </c>
      <c r="JF196" s="100">
        <f t="shared" si="532"/>
        <v>0</v>
      </c>
      <c r="JG196" s="100">
        <f t="shared" si="532"/>
        <v>0</v>
      </c>
      <c r="JH196" s="100">
        <f t="shared" si="532"/>
        <v>0</v>
      </c>
      <c r="JI196" s="100">
        <f t="shared" si="532"/>
        <v>0</v>
      </c>
      <c r="JJ196" s="100">
        <f t="shared" si="532"/>
        <v>0</v>
      </c>
      <c r="JK196" s="100">
        <f t="shared" si="532"/>
        <v>0</v>
      </c>
      <c r="JL196" s="100">
        <f t="shared" si="532"/>
        <v>0</v>
      </c>
      <c r="JM196" s="100">
        <f t="shared" si="532"/>
        <v>0</v>
      </c>
      <c r="JN196" s="100">
        <f t="shared" si="532"/>
        <v>0</v>
      </c>
      <c r="JO196" s="100">
        <f t="shared" si="532"/>
        <v>0</v>
      </c>
      <c r="JP196" s="100">
        <f t="shared" si="532"/>
        <v>0</v>
      </c>
      <c r="JQ196" s="100">
        <f t="shared" si="532"/>
        <v>0</v>
      </c>
      <c r="JR196" s="100">
        <f t="shared" si="532"/>
        <v>0</v>
      </c>
      <c r="JS196" s="100">
        <f t="shared" si="532"/>
        <v>0</v>
      </c>
      <c r="JT196" s="100">
        <f t="shared" si="532"/>
        <v>0</v>
      </c>
      <c r="JU196" s="100">
        <f t="shared" si="532"/>
        <v>0</v>
      </c>
      <c r="JV196" s="100">
        <f t="shared" si="532"/>
        <v>0</v>
      </c>
      <c r="JW196" s="100">
        <f t="shared" si="532"/>
        <v>0</v>
      </c>
      <c r="JX196" s="100">
        <f t="shared" si="532"/>
        <v>0</v>
      </c>
      <c r="JY196" s="100">
        <f t="shared" si="532"/>
        <v>0</v>
      </c>
      <c r="JZ196" s="100">
        <f t="shared" si="532"/>
        <v>0</v>
      </c>
      <c r="KA196" s="100">
        <f t="shared" si="532"/>
        <v>0</v>
      </c>
      <c r="KB196" s="100">
        <f t="shared" si="532"/>
        <v>0</v>
      </c>
      <c r="KC196" s="100">
        <f t="shared" si="532"/>
        <v>0</v>
      </c>
      <c r="KD196" s="100">
        <f t="shared" si="532"/>
        <v>0</v>
      </c>
      <c r="KE196" s="100">
        <f t="shared" si="532"/>
        <v>0</v>
      </c>
      <c r="KF196" s="100">
        <f t="shared" si="532"/>
        <v>0</v>
      </c>
      <c r="KG196" s="100">
        <f t="shared" si="532"/>
        <v>0</v>
      </c>
      <c r="KH196" s="100">
        <f t="shared" si="532"/>
        <v>0</v>
      </c>
      <c r="KI196" s="100">
        <f t="shared" si="532"/>
        <v>0</v>
      </c>
      <c r="KJ196" s="100">
        <f t="shared" si="532"/>
        <v>0</v>
      </c>
      <c r="KK196" s="100">
        <f t="shared" si="532"/>
        <v>0</v>
      </c>
      <c r="KL196" s="100">
        <f t="shared" si="532"/>
        <v>0</v>
      </c>
      <c r="KM196" s="100">
        <f t="shared" si="532"/>
        <v>0</v>
      </c>
      <c r="KN196" s="100">
        <f t="shared" si="532"/>
        <v>0</v>
      </c>
      <c r="KO196" s="100">
        <f t="shared" si="532"/>
        <v>0</v>
      </c>
      <c r="KP196" s="100">
        <f t="shared" si="532"/>
        <v>0</v>
      </c>
      <c r="KQ196" s="100">
        <f t="shared" si="532"/>
        <v>0</v>
      </c>
      <c r="KR196" s="100">
        <f t="shared" si="532"/>
        <v>0</v>
      </c>
      <c r="KS196" s="100">
        <f t="shared" si="532"/>
        <v>0</v>
      </c>
      <c r="KT196" s="100">
        <f t="shared" si="532"/>
        <v>0</v>
      </c>
      <c r="KU196" s="100">
        <f t="shared" si="532"/>
        <v>0</v>
      </c>
      <c r="KV196" s="100">
        <f t="shared" si="532"/>
        <v>0</v>
      </c>
      <c r="KW196" s="100">
        <f t="shared" si="532"/>
        <v>0</v>
      </c>
      <c r="KX196" s="100">
        <f t="shared" si="532"/>
        <v>0</v>
      </c>
      <c r="KY196" s="100">
        <f t="shared" si="532"/>
        <v>0</v>
      </c>
      <c r="KZ196" s="100">
        <f t="shared" si="532"/>
        <v>0</v>
      </c>
      <c r="LA196" s="100">
        <f t="shared" si="532"/>
        <v>0</v>
      </c>
      <c r="LB196" s="100">
        <f t="shared" si="532"/>
        <v>0</v>
      </c>
      <c r="LC196" s="100">
        <f t="shared" si="532"/>
        <v>0</v>
      </c>
      <c r="LD196" s="100">
        <f t="shared" si="532"/>
        <v>0</v>
      </c>
      <c r="LE196" s="100">
        <f t="shared" si="532"/>
        <v>0</v>
      </c>
      <c r="LF196" s="100">
        <f t="shared" si="532"/>
        <v>0</v>
      </c>
      <c r="LG196" s="100">
        <f t="shared" si="532"/>
        <v>0</v>
      </c>
      <c r="LH196" s="100">
        <f t="shared" si="532"/>
        <v>0</v>
      </c>
      <c r="LI196" s="100">
        <f t="shared" si="532"/>
        <v>0</v>
      </c>
      <c r="LJ196" s="100">
        <f t="shared" si="532"/>
        <v>0</v>
      </c>
      <c r="LK196" s="100">
        <f t="shared" si="532"/>
        <v>0</v>
      </c>
      <c r="LL196" s="100">
        <f t="shared" si="532"/>
        <v>0</v>
      </c>
      <c r="LM196" s="100">
        <f t="shared" ref="LM196:NK196" si="533">SUM(LM191:LM195)</f>
        <v>0</v>
      </c>
      <c r="LN196" s="100">
        <f t="shared" si="533"/>
        <v>0</v>
      </c>
      <c r="LO196" s="100">
        <f t="shared" si="533"/>
        <v>0</v>
      </c>
      <c r="LP196" s="100">
        <f t="shared" si="533"/>
        <v>0</v>
      </c>
      <c r="LQ196" s="100">
        <f t="shared" si="533"/>
        <v>0</v>
      </c>
      <c r="LR196" s="100">
        <f t="shared" si="533"/>
        <v>0</v>
      </c>
      <c r="LS196" s="100">
        <f t="shared" si="533"/>
        <v>0</v>
      </c>
      <c r="LT196" s="100">
        <f t="shared" si="533"/>
        <v>0</v>
      </c>
      <c r="LU196" s="100">
        <f t="shared" si="533"/>
        <v>0</v>
      </c>
      <c r="LV196" s="100">
        <f t="shared" si="533"/>
        <v>0</v>
      </c>
      <c r="LW196" s="100">
        <f t="shared" si="533"/>
        <v>0</v>
      </c>
      <c r="LX196" s="100">
        <f t="shared" si="533"/>
        <v>0</v>
      </c>
      <c r="LY196" s="100">
        <f t="shared" si="533"/>
        <v>0</v>
      </c>
      <c r="LZ196" s="100">
        <f t="shared" si="533"/>
        <v>0</v>
      </c>
      <c r="MA196" s="100">
        <f t="shared" si="533"/>
        <v>0</v>
      </c>
      <c r="MB196" s="100">
        <f t="shared" si="533"/>
        <v>0</v>
      </c>
      <c r="MC196" s="100">
        <f t="shared" si="533"/>
        <v>0</v>
      </c>
      <c r="MD196" s="100">
        <f t="shared" si="533"/>
        <v>0</v>
      </c>
      <c r="ME196" s="100">
        <f t="shared" si="533"/>
        <v>0</v>
      </c>
      <c r="MF196" s="100">
        <f t="shared" si="533"/>
        <v>0</v>
      </c>
      <c r="MG196" s="100">
        <f t="shared" si="533"/>
        <v>0</v>
      </c>
      <c r="MH196" s="100">
        <f t="shared" si="533"/>
        <v>0</v>
      </c>
      <c r="MI196" s="100">
        <f t="shared" si="533"/>
        <v>0</v>
      </c>
      <c r="MJ196" s="100">
        <f t="shared" si="533"/>
        <v>0</v>
      </c>
      <c r="MK196" s="100">
        <f t="shared" si="533"/>
        <v>0</v>
      </c>
      <c r="ML196" s="100">
        <f t="shared" si="533"/>
        <v>0</v>
      </c>
      <c r="MM196" s="100">
        <f t="shared" si="533"/>
        <v>0</v>
      </c>
      <c r="MN196" s="100">
        <f t="shared" si="533"/>
        <v>0</v>
      </c>
      <c r="MO196" s="100">
        <f t="shared" si="533"/>
        <v>0</v>
      </c>
      <c r="MP196" s="100">
        <f t="shared" si="533"/>
        <v>0</v>
      </c>
      <c r="MQ196" s="100">
        <f t="shared" si="533"/>
        <v>0</v>
      </c>
      <c r="MR196" s="100">
        <f t="shared" si="533"/>
        <v>0</v>
      </c>
      <c r="MS196" s="100">
        <f t="shared" si="533"/>
        <v>0</v>
      </c>
      <c r="MT196" s="100">
        <f t="shared" si="533"/>
        <v>0</v>
      </c>
      <c r="MU196" s="100">
        <f t="shared" si="533"/>
        <v>0</v>
      </c>
      <c r="MV196" s="100">
        <f t="shared" si="533"/>
        <v>0</v>
      </c>
      <c r="MW196" s="100">
        <f t="shared" si="533"/>
        <v>0</v>
      </c>
      <c r="MX196" s="100">
        <f t="shared" si="533"/>
        <v>0</v>
      </c>
      <c r="MY196" s="100">
        <f t="shared" si="533"/>
        <v>0</v>
      </c>
      <c r="MZ196" s="100">
        <f t="shared" si="533"/>
        <v>0</v>
      </c>
      <c r="NA196" s="100">
        <f t="shared" si="533"/>
        <v>0</v>
      </c>
      <c r="NB196" s="100">
        <f t="shared" si="533"/>
        <v>0</v>
      </c>
      <c r="NC196" s="100">
        <f t="shared" si="533"/>
        <v>0</v>
      </c>
      <c r="ND196" s="100">
        <f t="shared" si="533"/>
        <v>0</v>
      </c>
      <c r="NE196" s="100">
        <f t="shared" si="533"/>
        <v>0</v>
      </c>
      <c r="NF196" s="100">
        <f t="shared" si="533"/>
        <v>0</v>
      </c>
      <c r="NG196" s="100">
        <f t="shared" si="533"/>
        <v>0</v>
      </c>
      <c r="NH196" s="100">
        <f t="shared" si="533"/>
        <v>0</v>
      </c>
      <c r="NI196" s="100">
        <f t="shared" si="533"/>
        <v>0</v>
      </c>
      <c r="NJ196" s="100">
        <f t="shared" si="533"/>
        <v>0</v>
      </c>
      <c r="NK196" s="101">
        <f t="shared" si="533"/>
        <v>0</v>
      </c>
    </row>
    <row r="197" spans="1:375" x14ac:dyDescent="0.25">
      <c r="A197" s="104"/>
      <c r="B197" s="104"/>
      <c r="C197" s="45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  <c r="BE197" s="94"/>
      <c r="BF197" s="94"/>
      <c r="BG197" s="94"/>
      <c r="BH197" s="94"/>
      <c r="BI197" s="94"/>
      <c r="BJ197" s="94"/>
      <c r="BK197" s="94"/>
      <c r="BL197" s="94"/>
      <c r="BM197" s="94"/>
      <c r="BN197" s="94"/>
      <c r="BO197" s="94"/>
      <c r="BP197" s="94"/>
      <c r="BQ197" s="94"/>
      <c r="BR197" s="94"/>
      <c r="BS197" s="94"/>
      <c r="BT197" s="94"/>
      <c r="BU197" s="94"/>
      <c r="BV197" s="94"/>
      <c r="BW197" s="94"/>
      <c r="BX197" s="94"/>
      <c r="BY197" s="94"/>
      <c r="BZ197" s="94"/>
      <c r="CA197" s="94"/>
      <c r="CB197" s="94"/>
      <c r="CC197" s="94"/>
      <c r="CD197" s="94"/>
      <c r="CE197" s="94"/>
      <c r="CF197" s="94"/>
      <c r="CG197" s="94"/>
      <c r="CH197" s="94"/>
      <c r="CI197" s="94"/>
      <c r="CJ197" s="94"/>
      <c r="CK197" s="94"/>
      <c r="CL197" s="94"/>
      <c r="CM197" s="94"/>
      <c r="CN197" s="94"/>
      <c r="CO197" s="94"/>
      <c r="CP197" s="94"/>
      <c r="CQ197" s="94"/>
      <c r="CR197" s="94"/>
      <c r="CS197" s="94"/>
      <c r="CT197" s="94"/>
      <c r="CU197" s="94"/>
      <c r="CV197" s="94"/>
      <c r="CW197" s="94"/>
      <c r="CX197" s="94"/>
      <c r="CY197" s="94"/>
      <c r="CZ197" s="94"/>
      <c r="DA197" s="94"/>
      <c r="DB197" s="94"/>
      <c r="DC197" s="94"/>
      <c r="DD197" s="94"/>
      <c r="DE197" s="94"/>
      <c r="DF197" s="94"/>
      <c r="DG197" s="94"/>
      <c r="DH197" s="94"/>
      <c r="DI197" s="94"/>
      <c r="DJ197" s="94"/>
      <c r="DK197" s="94"/>
      <c r="DL197" s="94"/>
      <c r="DM197" s="94"/>
      <c r="DN197" s="94"/>
      <c r="DO197" s="94"/>
      <c r="DP197" s="94"/>
      <c r="DQ197" s="94"/>
      <c r="DR197" s="94"/>
      <c r="DS197" s="94"/>
      <c r="DT197" s="94"/>
      <c r="DU197" s="94"/>
      <c r="DV197" s="94"/>
      <c r="DW197" s="94"/>
      <c r="DX197" s="94"/>
      <c r="DY197" s="94"/>
      <c r="DZ197" s="94"/>
      <c r="EA197" s="94"/>
      <c r="EB197" s="94"/>
      <c r="EC197" s="94"/>
      <c r="ED197" s="94"/>
      <c r="EE197" s="94"/>
      <c r="EF197" s="94"/>
      <c r="EG197" s="94"/>
      <c r="EH197" s="94"/>
      <c r="EI197" s="94"/>
      <c r="EJ197" s="94"/>
      <c r="EK197" s="94"/>
      <c r="EL197" s="94"/>
      <c r="EM197" s="94"/>
      <c r="EN197" s="94"/>
      <c r="EO197" s="94"/>
      <c r="EP197" s="94"/>
      <c r="EQ197" s="94"/>
      <c r="ER197" s="94"/>
      <c r="ES197" s="94"/>
      <c r="ET197" s="94"/>
      <c r="EU197" s="94"/>
      <c r="EV197" s="94"/>
      <c r="EW197" s="94"/>
      <c r="EX197" s="94"/>
      <c r="EY197" s="94"/>
      <c r="EZ197" s="94"/>
      <c r="FA197" s="94"/>
      <c r="FB197" s="94"/>
      <c r="FC197" s="94"/>
      <c r="FD197" s="94"/>
      <c r="FE197" s="94"/>
      <c r="FF197" s="94"/>
      <c r="FG197" s="94"/>
      <c r="FH197" s="94"/>
      <c r="FI197" s="94"/>
      <c r="FJ197" s="94"/>
      <c r="FK197" s="94"/>
      <c r="FL197" s="94"/>
      <c r="FM197" s="94"/>
      <c r="FN197" s="94"/>
      <c r="FO197" s="94"/>
      <c r="FP197" s="94"/>
      <c r="FQ197" s="94"/>
      <c r="FR197" s="94"/>
      <c r="FS197" s="94"/>
      <c r="FT197" s="94"/>
      <c r="FU197" s="94"/>
      <c r="FV197" s="94"/>
      <c r="FW197" s="94"/>
      <c r="FX197" s="94"/>
      <c r="FY197" s="94"/>
      <c r="FZ197" s="94"/>
      <c r="GA197" s="94"/>
      <c r="GB197" s="94"/>
      <c r="GC197" s="94"/>
      <c r="GD197" s="94"/>
      <c r="GE197" s="94"/>
      <c r="GF197" s="94"/>
      <c r="GG197" s="94"/>
      <c r="GH197" s="94"/>
      <c r="GI197" s="94"/>
      <c r="GJ197" s="94"/>
      <c r="GK197" s="94"/>
      <c r="GL197" s="94"/>
      <c r="GM197" s="94"/>
      <c r="GN197" s="94"/>
      <c r="GO197" s="94"/>
      <c r="GP197" s="94"/>
      <c r="GQ197" s="94"/>
      <c r="GR197" s="94"/>
      <c r="GS197" s="94"/>
      <c r="GT197" s="94"/>
      <c r="GU197" s="94"/>
      <c r="GV197" s="94"/>
      <c r="GW197" s="94"/>
      <c r="GX197" s="94"/>
      <c r="GY197" s="94"/>
      <c r="GZ197" s="94"/>
      <c r="HA197" s="94"/>
      <c r="HB197" s="94"/>
      <c r="HC197" s="94"/>
      <c r="HD197" s="94"/>
      <c r="HE197" s="94"/>
      <c r="HF197" s="94"/>
      <c r="HG197" s="94"/>
      <c r="HH197" s="94"/>
      <c r="HI197" s="94"/>
      <c r="HJ197" s="94"/>
      <c r="HK197" s="94"/>
      <c r="HL197" s="94"/>
      <c r="HM197" s="94"/>
      <c r="HN197" s="94"/>
      <c r="HO197" s="94"/>
      <c r="HP197" s="94"/>
      <c r="HQ197" s="94"/>
      <c r="HR197" s="94"/>
      <c r="HS197" s="94"/>
      <c r="HT197" s="94"/>
      <c r="HU197" s="94"/>
      <c r="HV197" s="94"/>
      <c r="HW197" s="94"/>
      <c r="HX197" s="94"/>
      <c r="HY197" s="94"/>
      <c r="HZ197" s="94"/>
      <c r="IA197" s="94"/>
      <c r="IB197" s="94"/>
      <c r="IC197" s="94"/>
      <c r="ID197" s="94"/>
      <c r="IE197" s="94"/>
      <c r="IF197" s="94"/>
      <c r="IG197" s="94"/>
      <c r="IH197" s="94"/>
      <c r="II197" s="94"/>
      <c r="IJ197" s="94"/>
      <c r="IK197" s="94"/>
      <c r="IL197" s="94"/>
      <c r="IM197" s="94"/>
      <c r="IN197" s="94"/>
      <c r="IO197" s="94"/>
      <c r="IP197" s="94"/>
      <c r="IQ197" s="94"/>
      <c r="IR197" s="94"/>
      <c r="IS197" s="94"/>
      <c r="IT197" s="94"/>
      <c r="IU197" s="94"/>
      <c r="IV197" s="94"/>
      <c r="IW197" s="94"/>
      <c r="IX197" s="94"/>
      <c r="IY197" s="94"/>
      <c r="IZ197" s="94"/>
      <c r="JA197" s="94"/>
      <c r="JB197" s="94"/>
      <c r="JC197" s="94"/>
      <c r="JD197" s="94"/>
      <c r="JE197" s="94"/>
      <c r="JF197" s="94"/>
      <c r="JG197" s="94"/>
      <c r="JH197" s="94"/>
      <c r="JI197" s="94"/>
      <c r="JJ197" s="94"/>
      <c r="JK197" s="94"/>
      <c r="JL197" s="94"/>
      <c r="JM197" s="94"/>
      <c r="JN197" s="94"/>
      <c r="JO197" s="94"/>
      <c r="JP197" s="94"/>
      <c r="JQ197" s="94"/>
      <c r="JR197" s="94"/>
      <c r="JS197" s="94"/>
      <c r="JT197" s="94"/>
      <c r="JU197" s="94"/>
      <c r="JV197" s="94"/>
      <c r="JW197" s="94"/>
      <c r="JX197" s="94"/>
      <c r="JY197" s="94"/>
      <c r="JZ197" s="94"/>
      <c r="KA197" s="94"/>
      <c r="KB197" s="94"/>
      <c r="KC197" s="94"/>
      <c r="KD197" s="94"/>
      <c r="KE197" s="94"/>
      <c r="KF197" s="94"/>
      <c r="KG197" s="94"/>
      <c r="KH197" s="94"/>
      <c r="KI197" s="94"/>
      <c r="KJ197" s="94"/>
      <c r="KK197" s="94"/>
      <c r="KL197" s="94"/>
      <c r="KM197" s="94"/>
      <c r="KN197" s="94"/>
      <c r="KO197" s="94"/>
      <c r="KP197" s="94"/>
      <c r="KQ197" s="94"/>
      <c r="KR197" s="94"/>
      <c r="KS197" s="94"/>
      <c r="KT197" s="94"/>
      <c r="KU197" s="94"/>
      <c r="KV197" s="94"/>
      <c r="KW197" s="94"/>
      <c r="KX197" s="94"/>
      <c r="KY197" s="94"/>
      <c r="KZ197" s="94"/>
      <c r="LA197" s="94"/>
      <c r="LB197" s="94"/>
      <c r="LC197" s="94"/>
      <c r="LD197" s="94"/>
      <c r="LE197" s="94"/>
      <c r="LF197" s="94"/>
      <c r="LG197" s="94"/>
      <c r="LH197" s="94"/>
      <c r="LI197" s="94"/>
      <c r="LJ197" s="94"/>
      <c r="LK197" s="94"/>
      <c r="LL197" s="94"/>
      <c r="LM197" s="94"/>
      <c r="LN197" s="94"/>
      <c r="LO197" s="94"/>
      <c r="LP197" s="94"/>
      <c r="LQ197" s="94"/>
      <c r="LR197" s="94"/>
      <c r="LS197" s="94"/>
      <c r="LT197" s="94"/>
      <c r="LU197" s="94"/>
      <c r="LV197" s="94"/>
      <c r="LW197" s="94"/>
      <c r="LX197" s="94"/>
      <c r="LY197" s="94"/>
      <c r="LZ197" s="94"/>
      <c r="MA197" s="94"/>
      <c r="MB197" s="94"/>
      <c r="MC197" s="94"/>
      <c r="MD197" s="94"/>
      <c r="ME197" s="94"/>
      <c r="MF197" s="94"/>
      <c r="MG197" s="94"/>
      <c r="MH197" s="94"/>
      <c r="MI197" s="94"/>
      <c r="MJ197" s="94"/>
      <c r="MK197" s="94"/>
      <c r="ML197" s="94"/>
      <c r="MM197" s="94"/>
      <c r="MN197" s="94"/>
      <c r="MO197" s="94"/>
      <c r="MP197" s="94"/>
      <c r="MQ197" s="94"/>
      <c r="MR197" s="94"/>
      <c r="MS197" s="94"/>
      <c r="MT197" s="94"/>
      <c r="MU197" s="94"/>
      <c r="MV197" s="94"/>
      <c r="MW197" s="94"/>
      <c r="MX197" s="94"/>
      <c r="MY197" s="94"/>
      <c r="MZ197" s="94"/>
      <c r="NA197" s="94"/>
      <c r="NB197" s="94"/>
      <c r="NC197" s="94"/>
      <c r="ND197" s="94"/>
      <c r="NE197" s="94"/>
      <c r="NF197" s="94"/>
      <c r="NG197" s="94"/>
      <c r="NH197" s="94"/>
      <c r="NI197" s="94"/>
      <c r="NJ197" s="94"/>
      <c r="NK197" s="94"/>
    </row>
    <row r="198" spans="1:375" x14ac:dyDescent="0.25">
      <c r="A198" s="84"/>
      <c r="B198" s="85"/>
      <c r="C198" s="86" t="s">
        <v>90</v>
      </c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D198" s="87"/>
      <c r="AE198" s="87"/>
      <c r="AF198" s="87"/>
      <c r="AG198" s="87"/>
      <c r="AH198" s="87"/>
      <c r="AI198" s="87"/>
      <c r="AJ198" s="87"/>
      <c r="AK198" s="87"/>
      <c r="AL198" s="87"/>
      <c r="AM198" s="87"/>
      <c r="AN198" s="87"/>
      <c r="AO198" s="87"/>
      <c r="AP198" s="87"/>
      <c r="AQ198" s="87"/>
      <c r="AR198" s="87"/>
      <c r="AS198" s="87"/>
      <c r="AT198" s="87"/>
      <c r="AU198" s="87"/>
      <c r="AV198" s="87"/>
      <c r="AW198" s="87"/>
      <c r="AX198" s="87"/>
      <c r="AY198" s="87"/>
      <c r="AZ198" s="87"/>
      <c r="BA198" s="87"/>
      <c r="BB198" s="87"/>
      <c r="BC198" s="87"/>
      <c r="BD198" s="87"/>
      <c r="BE198" s="87"/>
      <c r="BF198" s="87"/>
      <c r="BG198" s="87"/>
      <c r="BH198" s="87"/>
      <c r="BI198" s="87"/>
      <c r="BJ198" s="87"/>
      <c r="BK198" s="87"/>
      <c r="BL198" s="87"/>
      <c r="BM198" s="87"/>
      <c r="BN198" s="87"/>
      <c r="BO198" s="87"/>
      <c r="BP198" s="87"/>
      <c r="BQ198" s="87"/>
      <c r="BR198" s="87"/>
      <c r="BS198" s="87"/>
      <c r="BT198" s="87"/>
      <c r="BU198" s="87"/>
      <c r="BV198" s="87"/>
      <c r="BW198" s="87"/>
      <c r="BX198" s="87"/>
      <c r="BY198" s="87"/>
      <c r="BZ198" s="87"/>
      <c r="CA198" s="87"/>
      <c r="CB198" s="87"/>
      <c r="CC198" s="87"/>
      <c r="CD198" s="87"/>
      <c r="CE198" s="87"/>
      <c r="CF198" s="87"/>
      <c r="CG198" s="87"/>
      <c r="CH198" s="87"/>
      <c r="CI198" s="87"/>
      <c r="CJ198" s="87"/>
      <c r="CK198" s="87"/>
      <c r="CL198" s="87"/>
      <c r="CM198" s="87"/>
      <c r="CN198" s="87"/>
      <c r="CO198" s="87"/>
      <c r="CP198" s="87"/>
      <c r="CQ198" s="87"/>
      <c r="CR198" s="87"/>
      <c r="CS198" s="87"/>
      <c r="CT198" s="87"/>
      <c r="CU198" s="87"/>
      <c r="CV198" s="87"/>
      <c r="CW198" s="87"/>
      <c r="CX198" s="87"/>
      <c r="CY198" s="87"/>
      <c r="CZ198" s="87"/>
      <c r="DA198" s="87"/>
      <c r="DB198" s="87"/>
      <c r="DC198" s="87"/>
      <c r="DD198" s="87"/>
      <c r="DE198" s="87"/>
      <c r="DF198" s="87"/>
      <c r="DG198" s="87"/>
      <c r="DH198" s="87"/>
      <c r="DI198" s="87"/>
      <c r="DJ198" s="87"/>
      <c r="DK198" s="87"/>
      <c r="DL198" s="87"/>
      <c r="DM198" s="87"/>
      <c r="DN198" s="87"/>
      <c r="DO198" s="87"/>
      <c r="DP198" s="87"/>
      <c r="DQ198" s="87"/>
      <c r="DR198" s="87"/>
      <c r="DS198" s="87"/>
      <c r="DT198" s="87"/>
      <c r="DU198" s="87"/>
      <c r="DV198" s="87"/>
      <c r="DW198" s="87"/>
      <c r="DX198" s="87"/>
      <c r="DY198" s="87"/>
      <c r="DZ198" s="87"/>
      <c r="EA198" s="87"/>
      <c r="EB198" s="87"/>
      <c r="EC198" s="87"/>
      <c r="ED198" s="87"/>
      <c r="EE198" s="87"/>
      <c r="EF198" s="87"/>
      <c r="EG198" s="87"/>
      <c r="EH198" s="87"/>
      <c r="EI198" s="87"/>
      <c r="EJ198" s="87"/>
      <c r="EK198" s="87"/>
      <c r="EL198" s="87"/>
      <c r="EM198" s="87"/>
      <c r="EN198" s="87"/>
      <c r="EO198" s="87"/>
      <c r="EP198" s="87"/>
      <c r="EQ198" s="87"/>
      <c r="ER198" s="87"/>
      <c r="ES198" s="87"/>
      <c r="ET198" s="87"/>
      <c r="EU198" s="87"/>
      <c r="EV198" s="87"/>
      <c r="EW198" s="87"/>
      <c r="EX198" s="87"/>
      <c r="EY198" s="87"/>
      <c r="EZ198" s="87"/>
      <c r="FA198" s="87"/>
      <c r="FB198" s="87"/>
      <c r="FC198" s="87"/>
      <c r="FD198" s="87"/>
      <c r="FE198" s="87"/>
      <c r="FF198" s="87"/>
      <c r="FG198" s="87"/>
      <c r="FH198" s="87"/>
      <c r="FI198" s="87"/>
      <c r="FJ198" s="87"/>
      <c r="FK198" s="87"/>
      <c r="FL198" s="87"/>
      <c r="FM198" s="87"/>
      <c r="FN198" s="87"/>
      <c r="FO198" s="87"/>
      <c r="FP198" s="87"/>
      <c r="FQ198" s="87"/>
      <c r="FR198" s="87"/>
      <c r="FS198" s="87"/>
      <c r="FT198" s="87"/>
      <c r="FU198" s="87"/>
      <c r="FV198" s="87"/>
      <c r="FW198" s="87"/>
      <c r="FX198" s="87"/>
      <c r="FY198" s="87"/>
      <c r="FZ198" s="87"/>
      <c r="GA198" s="87"/>
      <c r="GB198" s="87"/>
      <c r="GC198" s="87"/>
      <c r="GD198" s="87"/>
      <c r="GE198" s="87"/>
      <c r="GF198" s="87"/>
      <c r="GG198" s="87"/>
      <c r="GH198" s="87"/>
      <c r="GI198" s="87"/>
      <c r="GJ198" s="87"/>
      <c r="GK198" s="87"/>
      <c r="GL198" s="87"/>
      <c r="GM198" s="87"/>
      <c r="GN198" s="87"/>
      <c r="GO198" s="87"/>
      <c r="GP198" s="87"/>
      <c r="GQ198" s="87"/>
      <c r="GR198" s="87"/>
      <c r="GS198" s="87"/>
      <c r="GT198" s="87"/>
      <c r="GU198" s="87"/>
      <c r="GV198" s="87"/>
      <c r="GW198" s="87"/>
      <c r="GX198" s="87"/>
      <c r="GY198" s="87"/>
      <c r="GZ198" s="87"/>
      <c r="HA198" s="87"/>
      <c r="HB198" s="87"/>
      <c r="HC198" s="87"/>
      <c r="HD198" s="87"/>
      <c r="HE198" s="87"/>
      <c r="HF198" s="87"/>
      <c r="HG198" s="87"/>
      <c r="HH198" s="87"/>
      <c r="HI198" s="87"/>
      <c r="HJ198" s="87"/>
      <c r="HK198" s="87"/>
      <c r="HL198" s="87"/>
      <c r="HM198" s="87"/>
      <c r="HN198" s="87"/>
      <c r="HO198" s="87"/>
      <c r="HP198" s="87"/>
      <c r="HQ198" s="87"/>
      <c r="HR198" s="87"/>
      <c r="HS198" s="87"/>
      <c r="HT198" s="87"/>
      <c r="HU198" s="87"/>
      <c r="HV198" s="87"/>
      <c r="HW198" s="87"/>
      <c r="HX198" s="87"/>
      <c r="HY198" s="87"/>
      <c r="HZ198" s="87"/>
      <c r="IA198" s="87"/>
      <c r="IB198" s="87"/>
      <c r="IC198" s="87"/>
      <c r="ID198" s="87"/>
      <c r="IE198" s="87"/>
      <c r="IF198" s="87"/>
      <c r="IG198" s="87"/>
      <c r="IH198" s="87"/>
      <c r="II198" s="87"/>
      <c r="IJ198" s="87"/>
      <c r="IK198" s="87"/>
      <c r="IL198" s="87"/>
      <c r="IM198" s="87"/>
      <c r="IN198" s="87"/>
      <c r="IO198" s="87"/>
      <c r="IP198" s="87"/>
      <c r="IQ198" s="87"/>
      <c r="IR198" s="87"/>
      <c r="IS198" s="87"/>
      <c r="IT198" s="87"/>
      <c r="IU198" s="87"/>
      <c r="IV198" s="87"/>
      <c r="IW198" s="87"/>
      <c r="IX198" s="87"/>
      <c r="IY198" s="87"/>
      <c r="IZ198" s="87"/>
      <c r="JA198" s="87"/>
      <c r="JB198" s="87"/>
      <c r="JC198" s="87"/>
      <c r="JD198" s="87"/>
      <c r="JE198" s="87"/>
      <c r="JF198" s="87"/>
      <c r="JG198" s="87"/>
      <c r="JH198" s="87"/>
      <c r="JI198" s="87"/>
      <c r="JJ198" s="87"/>
      <c r="JK198" s="87"/>
      <c r="JL198" s="87"/>
      <c r="JM198" s="87"/>
      <c r="JN198" s="87"/>
      <c r="JO198" s="87"/>
      <c r="JP198" s="87"/>
      <c r="JQ198" s="87"/>
      <c r="JR198" s="87"/>
      <c r="JS198" s="87"/>
      <c r="JT198" s="87"/>
      <c r="JU198" s="87"/>
      <c r="JV198" s="87"/>
      <c r="JW198" s="87"/>
      <c r="JX198" s="87"/>
      <c r="JY198" s="87"/>
      <c r="JZ198" s="87"/>
      <c r="KA198" s="87"/>
      <c r="KB198" s="87"/>
      <c r="KC198" s="87"/>
      <c r="KD198" s="87"/>
      <c r="KE198" s="87"/>
      <c r="KF198" s="87"/>
      <c r="KG198" s="87"/>
      <c r="KH198" s="87"/>
      <c r="KI198" s="87"/>
      <c r="KJ198" s="87"/>
      <c r="KK198" s="87"/>
      <c r="KL198" s="87"/>
      <c r="KM198" s="87"/>
      <c r="KN198" s="87"/>
      <c r="KO198" s="87"/>
      <c r="KP198" s="87"/>
      <c r="KQ198" s="87"/>
      <c r="KR198" s="87"/>
      <c r="KS198" s="87"/>
      <c r="KT198" s="87"/>
      <c r="KU198" s="87"/>
      <c r="KV198" s="87"/>
      <c r="KW198" s="87"/>
      <c r="KX198" s="87"/>
      <c r="KY198" s="87"/>
      <c r="KZ198" s="87"/>
      <c r="LA198" s="87"/>
      <c r="LB198" s="87"/>
      <c r="LC198" s="87"/>
      <c r="LD198" s="87"/>
      <c r="LE198" s="87"/>
      <c r="LF198" s="87"/>
      <c r="LG198" s="87"/>
      <c r="LH198" s="87"/>
      <c r="LI198" s="87"/>
      <c r="LJ198" s="87"/>
      <c r="LK198" s="87"/>
      <c r="LL198" s="87"/>
      <c r="LM198" s="87"/>
      <c r="LN198" s="87"/>
      <c r="LO198" s="87"/>
      <c r="LP198" s="87"/>
      <c r="LQ198" s="87"/>
      <c r="LR198" s="87"/>
      <c r="LS198" s="87"/>
      <c r="LT198" s="87"/>
      <c r="LU198" s="87"/>
      <c r="LV198" s="87"/>
      <c r="LW198" s="87"/>
      <c r="LX198" s="87"/>
      <c r="LY198" s="87"/>
      <c r="LZ198" s="87"/>
      <c r="MA198" s="87"/>
      <c r="MB198" s="87"/>
      <c r="MC198" s="87"/>
      <c r="MD198" s="87"/>
      <c r="ME198" s="87"/>
      <c r="MF198" s="87"/>
      <c r="MG198" s="87"/>
      <c r="MH198" s="87"/>
      <c r="MI198" s="87"/>
      <c r="MJ198" s="87"/>
      <c r="MK198" s="87"/>
      <c r="ML198" s="87"/>
      <c r="MM198" s="87"/>
      <c r="MN198" s="87"/>
      <c r="MO198" s="87"/>
      <c r="MP198" s="87"/>
      <c r="MQ198" s="87"/>
      <c r="MR198" s="87"/>
      <c r="MS198" s="87"/>
      <c r="MT198" s="87"/>
      <c r="MU198" s="87"/>
      <c r="MV198" s="87"/>
      <c r="MW198" s="87"/>
      <c r="MX198" s="87"/>
      <c r="MY198" s="87"/>
      <c r="MZ198" s="87"/>
      <c r="NA198" s="87"/>
      <c r="NB198" s="87"/>
      <c r="NC198" s="87"/>
      <c r="ND198" s="87"/>
      <c r="NE198" s="87"/>
      <c r="NF198" s="87"/>
      <c r="NG198" s="87"/>
      <c r="NH198" s="87"/>
      <c r="NI198" s="87"/>
      <c r="NJ198" s="87"/>
      <c r="NK198" s="88"/>
    </row>
    <row r="199" spans="1:375" x14ac:dyDescent="0.25">
      <c r="A199" s="89" t="s">
        <v>88</v>
      </c>
      <c r="B199" s="90" t="s">
        <v>89</v>
      </c>
      <c r="C199" s="90" t="str">
        <f>A35&amp;" / "&amp;C35</f>
        <v>300 / Trader Joe's</v>
      </c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  <c r="AC199" s="91"/>
      <c r="AD199" s="91"/>
      <c r="AE199" s="91"/>
      <c r="AF199" s="91"/>
      <c r="AG199" s="91"/>
      <c r="AH199" s="91"/>
      <c r="AI199" s="91"/>
      <c r="AJ199" s="91"/>
      <c r="AK199" s="91"/>
      <c r="AL199" s="91"/>
      <c r="AM199" s="91"/>
      <c r="AN199" s="91"/>
      <c r="AO199" s="91"/>
      <c r="AP199" s="91"/>
      <c r="AQ199" s="91"/>
      <c r="AR199" s="91"/>
      <c r="AS199" s="91"/>
      <c r="AT199" s="91"/>
      <c r="AU199" s="91"/>
      <c r="AV199" s="91"/>
      <c r="AW199" s="91"/>
      <c r="AX199" s="91"/>
      <c r="AY199" s="91"/>
      <c r="AZ199" s="91"/>
      <c r="BA199" s="91"/>
      <c r="BB199" s="91"/>
      <c r="BC199" s="91"/>
      <c r="BD199" s="91"/>
      <c r="BE199" s="91"/>
      <c r="BF199" s="91"/>
      <c r="BG199" s="91"/>
      <c r="BH199" s="91"/>
      <c r="BI199" s="91"/>
      <c r="BJ199" s="91"/>
      <c r="BK199" s="91"/>
      <c r="BL199" s="91"/>
      <c r="BM199" s="91"/>
      <c r="BN199" s="91"/>
      <c r="BO199" s="91"/>
      <c r="BP199" s="91"/>
      <c r="BQ199" s="91"/>
      <c r="BR199" s="91"/>
      <c r="BS199" s="91"/>
      <c r="BT199" s="91"/>
      <c r="BU199" s="91"/>
      <c r="BV199" s="91"/>
      <c r="BW199" s="91"/>
      <c r="BX199" s="91"/>
      <c r="BY199" s="91"/>
      <c r="BZ199" s="91"/>
      <c r="CA199" s="91"/>
      <c r="CB199" s="91"/>
      <c r="CC199" s="91"/>
      <c r="CD199" s="91"/>
      <c r="CE199" s="91"/>
      <c r="CF199" s="91"/>
      <c r="CG199" s="91"/>
      <c r="CH199" s="91"/>
      <c r="CI199" s="91"/>
      <c r="CJ199" s="91"/>
      <c r="CK199" s="91"/>
      <c r="CL199" s="91"/>
      <c r="CM199" s="91"/>
      <c r="CN199" s="91"/>
      <c r="CO199" s="91"/>
      <c r="CP199" s="91"/>
      <c r="CQ199" s="91"/>
      <c r="CR199" s="91"/>
      <c r="CS199" s="91"/>
      <c r="CT199" s="91"/>
      <c r="CU199" s="91"/>
      <c r="CV199" s="91"/>
      <c r="CW199" s="91"/>
      <c r="CX199" s="91"/>
      <c r="CY199" s="91"/>
      <c r="CZ199" s="91"/>
      <c r="DA199" s="91"/>
      <c r="DB199" s="91"/>
      <c r="DC199" s="91"/>
      <c r="DD199" s="91"/>
      <c r="DE199" s="91"/>
      <c r="DF199" s="91"/>
      <c r="DG199" s="91"/>
      <c r="DH199" s="91"/>
      <c r="DI199" s="91"/>
      <c r="DJ199" s="91"/>
      <c r="DK199" s="91"/>
      <c r="DL199" s="91"/>
      <c r="DM199" s="91"/>
      <c r="DN199" s="91"/>
      <c r="DO199" s="91"/>
      <c r="DP199" s="91"/>
      <c r="DQ199" s="91"/>
      <c r="DR199" s="91"/>
      <c r="DS199" s="91"/>
      <c r="DT199" s="91"/>
      <c r="DU199" s="91"/>
      <c r="DV199" s="91"/>
      <c r="DW199" s="91"/>
      <c r="DX199" s="91"/>
      <c r="DY199" s="91"/>
      <c r="DZ199" s="91"/>
      <c r="EA199" s="91"/>
      <c r="EB199" s="91"/>
      <c r="EC199" s="91"/>
      <c r="ED199" s="91"/>
      <c r="EE199" s="91"/>
      <c r="EF199" s="91"/>
      <c r="EG199" s="91"/>
      <c r="EH199" s="91"/>
      <c r="EI199" s="91"/>
      <c r="EJ199" s="91"/>
      <c r="EK199" s="91"/>
      <c r="EL199" s="91"/>
      <c r="EM199" s="91"/>
      <c r="EN199" s="91"/>
      <c r="EO199" s="91"/>
      <c r="EP199" s="91"/>
      <c r="EQ199" s="91"/>
      <c r="ER199" s="91"/>
      <c r="ES199" s="91"/>
      <c r="ET199" s="91"/>
      <c r="EU199" s="91"/>
      <c r="EV199" s="91"/>
      <c r="EW199" s="91"/>
      <c r="EX199" s="91"/>
      <c r="EY199" s="91"/>
      <c r="EZ199" s="91"/>
      <c r="FA199" s="91"/>
      <c r="FB199" s="91"/>
      <c r="FC199" s="91"/>
      <c r="FD199" s="91"/>
      <c r="FE199" s="91"/>
      <c r="FF199" s="91"/>
      <c r="FG199" s="91"/>
      <c r="FH199" s="91"/>
      <c r="FI199" s="91"/>
      <c r="FJ199" s="91"/>
      <c r="FK199" s="91"/>
      <c r="FL199" s="91"/>
      <c r="FM199" s="91"/>
      <c r="FN199" s="91"/>
      <c r="FO199" s="91"/>
      <c r="FP199" s="91"/>
      <c r="FQ199" s="91"/>
      <c r="FR199" s="91"/>
      <c r="FS199" s="91"/>
      <c r="FT199" s="91"/>
      <c r="FU199" s="91"/>
      <c r="FV199" s="91"/>
      <c r="FW199" s="91"/>
      <c r="FX199" s="91"/>
      <c r="FY199" s="91"/>
      <c r="FZ199" s="91"/>
      <c r="GA199" s="91"/>
      <c r="GB199" s="91"/>
      <c r="GC199" s="91"/>
      <c r="GD199" s="91"/>
      <c r="GE199" s="91"/>
      <c r="GF199" s="91"/>
      <c r="GG199" s="91"/>
      <c r="GH199" s="91"/>
      <c r="GI199" s="91"/>
      <c r="GJ199" s="91"/>
      <c r="GK199" s="91"/>
      <c r="GL199" s="91"/>
      <c r="GM199" s="91"/>
      <c r="GN199" s="91"/>
      <c r="GO199" s="91"/>
      <c r="GP199" s="91"/>
      <c r="GQ199" s="91"/>
      <c r="GR199" s="91"/>
      <c r="GS199" s="91"/>
      <c r="GT199" s="91"/>
      <c r="GU199" s="91"/>
      <c r="GV199" s="91"/>
      <c r="GW199" s="91"/>
      <c r="GX199" s="91"/>
      <c r="GY199" s="91"/>
      <c r="GZ199" s="91"/>
      <c r="HA199" s="91"/>
      <c r="HB199" s="91"/>
      <c r="HC199" s="91"/>
      <c r="HD199" s="91"/>
      <c r="HE199" s="91"/>
      <c r="HF199" s="91"/>
      <c r="HG199" s="91"/>
      <c r="HH199" s="91"/>
      <c r="HI199" s="91"/>
      <c r="HJ199" s="91"/>
      <c r="HK199" s="91"/>
      <c r="HL199" s="91"/>
      <c r="HM199" s="91"/>
      <c r="HN199" s="91"/>
      <c r="HO199" s="91"/>
      <c r="HP199" s="91"/>
      <c r="HQ199" s="91"/>
      <c r="HR199" s="91"/>
      <c r="HS199" s="91"/>
      <c r="HT199" s="91"/>
      <c r="HU199" s="91"/>
      <c r="HV199" s="91"/>
      <c r="HW199" s="91"/>
      <c r="HX199" s="91"/>
      <c r="HY199" s="91"/>
      <c r="HZ199" s="91"/>
      <c r="IA199" s="91"/>
      <c r="IB199" s="91"/>
      <c r="IC199" s="91"/>
      <c r="ID199" s="91"/>
      <c r="IE199" s="91"/>
      <c r="IF199" s="91"/>
      <c r="IG199" s="91"/>
      <c r="IH199" s="91"/>
      <c r="II199" s="91"/>
      <c r="IJ199" s="91"/>
      <c r="IK199" s="91"/>
      <c r="IL199" s="91"/>
      <c r="IM199" s="91"/>
      <c r="IN199" s="91"/>
      <c r="IO199" s="91"/>
      <c r="IP199" s="91"/>
      <c r="IQ199" s="91"/>
      <c r="IR199" s="91"/>
      <c r="IS199" s="91"/>
      <c r="IT199" s="91"/>
      <c r="IU199" s="91"/>
      <c r="IV199" s="91"/>
      <c r="IW199" s="91"/>
      <c r="IX199" s="91"/>
      <c r="IY199" s="91"/>
      <c r="IZ199" s="91"/>
      <c r="JA199" s="91"/>
      <c r="JB199" s="91"/>
      <c r="JC199" s="91"/>
      <c r="JD199" s="91"/>
      <c r="JE199" s="91"/>
      <c r="JF199" s="91"/>
      <c r="JG199" s="91"/>
      <c r="JH199" s="91"/>
      <c r="JI199" s="91"/>
      <c r="JJ199" s="91"/>
      <c r="JK199" s="91"/>
      <c r="JL199" s="91"/>
      <c r="JM199" s="91"/>
      <c r="JN199" s="91"/>
      <c r="JO199" s="91"/>
      <c r="JP199" s="91"/>
      <c r="JQ199" s="91"/>
      <c r="JR199" s="91"/>
      <c r="JS199" s="91"/>
      <c r="JT199" s="91"/>
      <c r="JU199" s="91"/>
      <c r="JV199" s="91"/>
      <c r="JW199" s="91"/>
      <c r="JX199" s="91"/>
      <c r="JY199" s="91"/>
      <c r="JZ199" s="91"/>
      <c r="KA199" s="91"/>
      <c r="KB199" s="91"/>
      <c r="KC199" s="91"/>
      <c r="KD199" s="91"/>
      <c r="KE199" s="91"/>
      <c r="KF199" s="91"/>
      <c r="KG199" s="91"/>
      <c r="KH199" s="91"/>
      <c r="KI199" s="91"/>
      <c r="KJ199" s="91"/>
      <c r="KK199" s="91"/>
      <c r="KL199" s="91"/>
      <c r="KM199" s="91"/>
      <c r="KN199" s="91"/>
      <c r="KO199" s="91"/>
      <c r="KP199" s="91"/>
      <c r="KQ199" s="91"/>
      <c r="KR199" s="91"/>
      <c r="KS199" s="91"/>
      <c r="KT199" s="91"/>
      <c r="KU199" s="91"/>
      <c r="KV199" s="91"/>
      <c r="KW199" s="91"/>
      <c r="KX199" s="91"/>
      <c r="KY199" s="91"/>
      <c r="KZ199" s="91"/>
      <c r="LA199" s="91"/>
      <c r="LB199" s="91"/>
      <c r="LC199" s="91"/>
      <c r="LD199" s="91"/>
      <c r="LE199" s="91"/>
      <c r="LF199" s="91"/>
      <c r="LG199" s="91"/>
      <c r="LH199" s="91"/>
      <c r="LI199" s="91"/>
      <c r="LJ199" s="91"/>
      <c r="LK199" s="91"/>
      <c r="LL199" s="91"/>
      <c r="LM199" s="91"/>
      <c r="LN199" s="91"/>
      <c r="LO199" s="91"/>
      <c r="LP199" s="91"/>
      <c r="LQ199" s="91"/>
      <c r="LR199" s="91"/>
      <c r="LS199" s="91"/>
      <c r="LT199" s="91"/>
      <c r="LU199" s="91"/>
      <c r="LV199" s="91"/>
      <c r="LW199" s="91"/>
      <c r="LX199" s="91"/>
      <c r="LY199" s="91"/>
      <c r="LZ199" s="91"/>
      <c r="MA199" s="91"/>
      <c r="MB199" s="91"/>
      <c r="MC199" s="91"/>
      <c r="MD199" s="91"/>
      <c r="ME199" s="91"/>
      <c r="MF199" s="91"/>
      <c r="MG199" s="91"/>
      <c r="MH199" s="91"/>
      <c r="MI199" s="91"/>
      <c r="MJ199" s="91"/>
      <c r="MK199" s="91"/>
      <c r="ML199" s="91"/>
      <c r="MM199" s="91"/>
      <c r="MN199" s="91"/>
      <c r="MO199" s="91"/>
      <c r="MP199" s="91"/>
      <c r="MQ199" s="91"/>
      <c r="MR199" s="91"/>
      <c r="MS199" s="91"/>
      <c r="MT199" s="91"/>
      <c r="MU199" s="91"/>
      <c r="MV199" s="91"/>
      <c r="MW199" s="91"/>
      <c r="MX199" s="91"/>
      <c r="MY199" s="91"/>
      <c r="MZ199" s="91"/>
      <c r="NA199" s="91"/>
      <c r="NB199" s="91"/>
      <c r="NC199" s="91"/>
      <c r="ND199" s="91"/>
      <c r="NE199" s="91"/>
      <c r="NF199" s="91"/>
      <c r="NG199" s="91"/>
      <c r="NH199" s="91"/>
      <c r="NI199" s="91"/>
      <c r="NJ199" s="91"/>
      <c r="NK199" s="92"/>
    </row>
    <row r="200" spans="1:375" x14ac:dyDescent="0.25">
      <c r="A200" s="93">
        <f>SUMIF($D$163:$NK$163,"&lt;="&amp;Summary!$B$3,Leases!D200:NK200)</f>
        <v>1232739.5909365399</v>
      </c>
      <c r="B200" s="16" t="s">
        <v>98</v>
      </c>
      <c r="C200" s="45" t="s">
        <v>20</v>
      </c>
      <c r="D200" s="94">
        <f t="array" ref="D200">IFERROR(INDEX($N35:$N49,MATCH(1,IF($L35:$L49&lt;=D$165,IF($M35:$M49&gt;=D$165,1)),0))*$B35/12,0)</f>
        <v>57712.527665568341</v>
      </c>
      <c r="E200" s="94">
        <f t="array" ref="E200">IFERROR(INDEX($N35:$N49,MATCH(1,IF($L35:$L49&lt;=E$165,IF($M35:$M49&gt;=E$165,1)),0))*$B35/12,0)</f>
        <v>57712.527665568341</v>
      </c>
      <c r="F200" s="94">
        <f t="array" ref="F200">IFERROR(INDEX($N35:$N49,MATCH(1,IF($L35:$L49&lt;=F$165,IF($M35:$M49&gt;=F$165,1)),0))*$B35/12,0)</f>
        <v>57712.527665568341</v>
      </c>
      <c r="G200" s="94">
        <f t="array" ref="G200">IFERROR(INDEX($N35:$N49,MATCH(1,IF($L35:$L49&lt;=G$165,IF($M35:$M49&gt;=G$165,1)),0))*$B35/12,0)</f>
        <v>57712.527665568341</v>
      </c>
      <c r="H200" s="94">
        <f t="array" ref="H200">IFERROR(INDEX($N35:$N49,MATCH(1,IF($L35:$L49&lt;=H$165,IF($M35:$M49&gt;=H$165,1)),0))*$B35/12,0)</f>
        <v>57712.527665568341</v>
      </c>
      <c r="I200" s="94">
        <f t="array" ref="I200">IFERROR(INDEX($N35:$N49,MATCH(1,IF($L35:$L49&lt;=I$165,IF($M35:$M49&gt;=I$165,1)),0))*$B35/12,0)</f>
        <v>57712.527665568341</v>
      </c>
      <c r="J200" s="94">
        <f t="array" ref="J200">IFERROR(INDEX($N35:$N49,MATCH(1,IF($L35:$L49&lt;=J$165,IF($M35:$M49&gt;=J$165,1)),0))*$B35/12,0)</f>
        <v>57712.527665568341</v>
      </c>
      <c r="K200" s="94">
        <f t="array" ref="K200">IFERROR(INDEX($N35:$N49,MATCH(1,IF($L35:$L49&lt;=K$165,IF($M35:$M49&gt;=K$165,1)),0))*$B35/12,0)</f>
        <v>57712.527665568341</v>
      </c>
      <c r="L200" s="94">
        <f t="array" ref="L200">IFERROR(INDEX($N35:$N49,MATCH(1,IF($L35:$L49&lt;=L$165,IF($M35:$M49&gt;=L$165,1)),0))*$B35/12,0)</f>
        <v>57712.527665568341</v>
      </c>
      <c r="M200" s="94">
        <f t="array" ref="M200">IFERROR(INDEX($N35:$N49,MATCH(1,IF($L35:$L49&lt;=M$165,IF($M35:$M49&gt;=M$165,1)),0))*$B35/12,0)</f>
        <v>59443.9034955354</v>
      </c>
      <c r="N200" s="94">
        <f t="array" ref="N200">IFERROR(INDEX($N35:$N49,MATCH(1,IF($L35:$L49&lt;=N$165,IF($M35:$M49&gt;=N$165,1)),0))*$B35/12,0)</f>
        <v>59443.9034955354</v>
      </c>
      <c r="O200" s="94">
        <f t="array" ref="O200">IFERROR(INDEX($N35:$N49,MATCH(1,IF($L35:$L49&lt;=O$165,IF($M35:$M49&gt;=O$165,1)),0))*$B35/12,0)</f>
        <v>59443.9034955354</v>
      </c>
      <c r="P200" s="94">
        <f t="array" ref="P200">IFERROR(INDEX($N35:$N49,MATCH(1,IF($L35:$L49&lt;=P$165,IF($M35:$M49&gt;=P$165,1)),0))*$B35/12,0)</f>
        <v>59443.9034955354</v>
      </c>
      <c r="Q200" s="94">
        <f t="array" ref="Q200">IFERROR(INDEX($N35:$N49,MATCH(1,IF($L35:$L49&lt;=Q$165,IF($M35:$M49&gt;=Q$165,1)),0))*$B35/12,0)</f>
        <v>59443.9034955354</v>
      </c>
      <c r="R200" s="94">
        <f t="array" ref="R200">IFERROR(INDEX($N35:$N49,MATCH(1,IF($L35:$L49&lt;=R$165,IF($M35:$M49&gt;=R$165,1)),0))*$B35/12,0)</f>
        <v>59443.9034955354</v>
      </c>
      <c r="S200" s="94">
        <f t="array" ref="S200">IFERROR(INDEX($N35:$N49,MATCH(1,IF($L35:$L49&lt;=S$165,IF($M35:$M49&gt;=S$165,1)),0))*$B35/12,0)</f>
        <v>59443.9034955354</v>
      </c>
      <c r="T200" s="94">
        <f t="array" ref="T200">IFERROR(INDEX($N35:$N49,MATCH(1,IF($L35:$L49&lt;=T$165,IF($M35:$M49&gt;=T$165,1)),0))*$B35/12,0)</f>
        <v>59443.9034955354</v>
      </c>
      <c r="U200" s="94">
        <f t="array" ref="U200">IFERROR(INDEX($N35:$N49,MATCH(1,IF($L35:$L49&lt;=U$165,IF($M35:$M49&gt;=U$165,1)),0))*$B35/12,0)</f>
        <v>59443.9034955354</v>
      </c>
      <c r="V200" s="94">
        <f t="array" ref="V200">IFERROR(INDEX($N35:$N49,MATCH(1,IF($L35:$L49&lt;=V$165,IF($M35:$M49&gt;=V$165,1)),0))*$B35/12,0)</f>
        <v>59443.9034955354</v>
      </c>
      <c r="W200" s="94">
        <f t="array" ref="W200">IFERROR(INDEX($N35:$N49,MATCH(1,IF($L35:$L49&lt;=W$165,IF($M35:$M49&gt;=W$165,1)),0))*$B35/12,0)</f>
        <v>59443.9034955354</v>
      </c>
      <c r="X200" s="94">
        <f t="array" ref="X200">IFERROR(INDEX($N35:$N49,MATCH(1,IF($L35:$L49&lt;=X$165,IF($M35:$M49&gt;=X$165,1)),0))*$B35/12,0)</f>
        <v>59443.9034955354</v>
      </c>
      <c r="Y200" s="94">
        <f t="array" ref="Y200">IFERROR(INDEX($N35:$N49,MATCH(1,IF($L35:$L49&lt;=Y$165,IF($M35:$M49&gt;=Y$165,1)),0))*$B35/12,0)</f>
        <v>0</v>
      </c>
      <c r="Z200" s="94">
        <f t="array" ref="Z200">IFERROR(INDEX($N35:$N49,MATCH(1,IF($L35:$L49&lt;=Z$165,IF($M35:$M49&gt;=Z$165,1)),0))*$B35/12,0)</f>
        <v>0</v>
      </c>
      <c r="AA200" s="94">
        <f t="array" ref="AA200">IFERROR(INDEX($N35:$N49,MATCH(1,IF($L35:$L49&lt;=AA$165,IF($M35:$M49&gt;=AA$165,1)),0))*$B35/12,0)</f>
        <v>0</v>
      </c>
      <c r="AB200" s="94">
        <f t="array" ref="AB200">IFERROR(INDEX($N35:$N49,MATCH(1,IF($L35:$L49&lt;=AB$165,IF($M35:$M49&gt;=AB$165,1)),0))*$B35/12,0)</f>
        <v>0</v>
      </c>
      <c r="AC200" s="94">
        <f t="array" ref="AC200">IFERROR(INDEX($N35:$N49,MATCH(1,IF($L35:$L49&lt;=AC$165,IF($M35:$M49&gt;=AC$165,1)),0))*$B35/12,0)</f>
        <v>0</v>
      </c>
      <c r="AD200" s="94">
        <f t="array" ref="AD200">IFERROR(INDEX($N35:$N49,MATCH(1,IF($L35:$L49&lt;=AD$165,IF($M35:$M49&gt;=AD$165,1)),0))*$B35/12,0)</f>
        <v>0</v>
      </c>
      <c r="AE200" s="94">
        <f t="array" ref="AE200">IFERROR(INDEX($N35:$N49,MATCH(1,IF($L35:$L49&lt;=AE$165,IF($M35:$M49&gt;=AE$165,1)),0))*$B35/12,0)</f>
        <v>0</v>
      </c>
      <c r="AF200" s="94">
        <f t="array" ref="AF200">IFERROR(INDEX($N35:$N49,MATCH(1,IF($L35:$L49&lt;=AF$165,IF($M35:$M49&gt;=AF$165,1)),0))*$B35/12,0)</f>
        <v>0</v>
      </c>
      <c r="AG200" s="94">
        <f t="array" ref="AG200">IFERROR(INDEX($N35:$N49,MATCH(1,IF($L35:$L49&lt;=AG$165,IF($M35:$M49&gt;=AG$165,1)),0))*$B35/12,0)</f>
        <v>0</v>
      </c>
      <c r="AH200" s="94">
        <f t="array" ref="AH200">IFERROR(INDEX($N35:$N49,MATCH(1,IF($L35:$L49&lt;=AH$165,IF($M35:$M49&gt;=AH$165,1)),0))*$B35/12,0)</f>
        <v>0</v>
      </c>
      <c r="AI200" s="94">
        <f t="array" ref="AI200">IFERROR(INDEX($N35:$N49,MATCH(1,IF($L35:$L49&lt;=AI$165,IF($M35:$M49&gt;=AI$165,1)),0))*$B35/12,0)</f>
        <v>0</v>
      </c>
      <c r="AJ200" s="94">
        <f t="array" ref="AJ200">IFERROR(INDEX($N35:$N49,MATCH(1,IF($L35:$L49&lt;=AJ$165,IF($M35:$M49&gt;=AJ$165,1)),0))*$B35/12,0)</f>
        <v>0</v>
      </c>
      <c r="AK200" s="94">
        <f t="array" ref="AK200">IFERROR(INDEX($N35:$N49,MATCH(1,IF($L35:$L49&lt;=AK$165,IF($M35:$M49&gt;=AK$165,1)),0))*$B35/12,0)</f>
        <v>0</v>
      </c>
      <c r="AL200" s="94">
        <f t="array" ref="AL200">IFERROR(INDEX($N35:$N49,MATCH(1,IF($L35:$L49&lt;=AL$165,IF($M35:$M49&gt;=AL$165,1)),0))*$B35/12,0)</f>
        <v>0</v>
      </c>
      <c r="AM200" s="94">
        <f t="array" ref="AM200">IFERROR(INDEX($N35:$N49,MATCH(1,IF($L35:$L49&lt;=AM$165,IF($M35:$M49&gt;=AM$165,1)),0))*$B35/12,0)</f>
        <v>0</v>
      </c>
      <c r="AN200" s="94">
        <f t="array" ref="AN200">IFERROR(INDEX($N35:$N49,MATCH(1,IF($L35:$L49&lt;=AN$165,IF($M35:$M49&gt;=AN$165,1)),0))*$B35/12,0)</f>
        <v>0</v>
      </c>
      <c r="AO200" s="94">
        <f t="array" ref="AO200">IFERROR(INDEX($N35:$N49,MATCH(1,IF($L35:$L49&lt;=AO$165,IF($M35:$M49&gt;=AO$165,1)),0))*$B35/12,0)</f>
        <v>0</v>
      </c>
      <c r="AP200" s="94">
        <f t="array" ref="AP200">IFERROR(INDEX($N35:$N49,MATCH(1,IF($L35:$L49&lt;=AP$165,IF($M35:$M49&gt;=AP$165,1)),0))*$B35/12,0)</f>
        <v>0</v>
      </c>
      <c r="AQ200" s="94">
        <f t="array" ref="AQ200">IFERROR(INDEX($N35:$N49,MATCH(1,IF($L35:$L49&lt;=AQ$165,IF($M35:$M49&gt;=AQ$165,1)),0))*$B35/12,0)</f>
        <v>0</v>
      </c>
      <c r="AR200" s="94">
        <f t="array" ref="AR200">IFERROR(INDEX($N35:$N49,MATCH(1,IF($L35:$L49&lt;=AR$165,IF($M35:$M49&gt;=AR$165,1)),0))*$B35/12,0)</f>
        <v>0</v>
      </c>
      <c r="AS200" s="94">
        <f t="array" ref="AS200">IFERROR(INDEX($N35:$N49,MATCH(1,IF($L35:$L49&lt;=AS$165,IF($M35:$M49&gt;=AS$165,1)),0))*$B35/12,0)</f>
        <v>0</v>
      </c>
      <c r="AT200" s="94">
        <f t="array" ref="AT200">IFERROR(INDEX($N35:$N49,MATCH(1,IF($L35:$L49&lt;=AT$165,IF($M35:$M49&gt;=AT$165,1)),0))*$B35/12,0)</f>
        <v>0</v>
      </c>
      <c r="AU200" s="94">
        <f t="array" ref="AU200">IFERROR(INDEX($N35:$N49,MATCH(1,IF($L35:$L49&lt;=AU$165,IF($M35:$M49&gt;=AU$165,1)),0))*$B35/12,0)</f>
        <v>0</v>
      </c>
      <c r="AV200" s="94">
        <f t="array" ref="AV200">IFERROR(INDEX($N35:$N49,MATCH(1,IF($L35:$L49&lt;=AV$165,IF($M35:$M49&gt;=AV$165,1)),0))*$B35/12,0)</f>
        <v>0</v>
      </c>
      <c r="AW200" s="94">
        <f t="array" ref="AW200">IFERROR(INDEX($N35:$N49,MATCH(1,IF($L35:$L49&lt;=AW$165,IF($M35:$M49&gt;=AW$165,1)),0))*$B35/12,0)</f>
        <v>0</v>
      </c>
      <c r="AX200" s="94">
        <f t="array" ref="AX200">IFERROR(INDEX($N35:$N49,MATCH(1,IF($L35:$L49&lt;=AX$165,IF($M35:$M49&gt;=AX$165,1)),0))*$B35/12,0)</f>
        <v>0</v>
      </c>
      <c r="AY200" s="94">
        <f t="array" ref="AY200">IFERROR(INDEX($N35:$N49,MATCH(1,IF($L35:$L49&lt;=AY$165,IF($M35:$M49&gt;=AY$165,1)),0))*$B35/12,0)</f>
        <v>0</v>
      </c>
      <c r="AZ200" s="94">
        <f t="array" ref="AZ200">IFERROR(INDEX($N35:$N49,MATCH(1,IF($L35:$L49&lt;=AZ$165,IF($M35:$M49&gt;=AZ$165,1)),0))*$B35/12,0)</f>
        <v>0</v>
      </c>
      <c r="BA200" s="94">
        <f t="array" ref="BA200">IFERROR(INDEX($N35:$N49,MATCH(1,IF($L35:$L49&lt;=BA$165,IF($M35:$M49&gt;=BA$165,1)),0))*$B35/12,0)</f>
        <v>0</v>
      </c>
      <c r="BB200" s="94">
        <f t="array" ref="BB200">IFERROR(INDEX($N35:$N49,MATCH(1,IF($L35:$L49&lt;=BB$165,IF($M35:$M49&gt;=BB$165,1)),0))*$B35/12,0)</f>
        <v>0</v>
      </c>
      <c r="BC200" s="94">
        <f t="array" ref="BC200">IFERROR(INDEX($N35:$N49,MATCH(1,IF($L35:$L49&lt;=BC$165,IF($M35:$M49&gt;=BC$165,1)),0))*$B35/12,0)</f>
        <v>0</v>
      </c>
      <c r="BD200" s="94">
        <f t="array" ref="BD200">IFERROR(INDEX($N35:$N49,MATCH(1,IF($L35:$L49&lt;=BD$165,IF($M35:$M49&gt;=BD$165,1)),0))*$B35/12,0)</f>
        <v>0</v>
      </c>
      <c r="BE200" s="94">
        <f t="array" ref="BE200">IFERROR(INDEX($N35:$N49,MATCH(1,IF($L35:$L49&lt;=BE$165,IF($M35:$M49&gt;=BE$165,1)),0))*$B35/12,0)</f>
        <v>0</v>
      </c>
      <c r="BF200" s="94">
        <f t="array" ref="BF200">IFERROR(INDEX($N35:$N49,MATCH(1,IF($L35:$L49&lt;=BF$165,IF($M35:$M49&gt;=BF$165,1)),0))*$B35/12,0)</f>
        <v>0</v>
      </c>
      <c r="BG200" s="94">
        <f t="array" ref="BG200">IFERROR(INDEX($N35:$N49,MATCH(1,IF($L35:$L49&lt;=BG$165,IF($M35:$M49&gt;=BG$165,1)),0))*$B35/12,0)</f>
        <v>0</v>
      </c>
      <c r="BH200" s="94">
        <f t="array" ref="BH200">IFERROR(INDEX($N35:$N49,MATCH(1,IF($L35:$L49&lt;=BH$165,IF($M35:$M49&gt;=BH$165,1)),0))*$B35/12,0)</f>
        <v>0</v>
      </c>
      <c r="BI200" s="94">
        <f t="array" ref="BI200">IFERROR(INDEX($N35:$N49,MATCH(1,IF($L35:$L49&lt;=BI$165,IF($M35:$M49&gt;=BI$165,1)),0))*$B35/12,0)</f>
        <v>0</v>
      </c>
      <c r="BJ200" s="94">
        <f t="array" ref="BJ200">IFERROR(INDEX($N35:$N49,MATCH(1,IF($L35:$L49&lt;=BJ$165,IF($M35:$M49&gt;=BJ$165,1)),0))*$B35/12,0)</f>
        <v>0</v>
      </c>
      <c r="BK200" s="94">
        <f t="array" ref="BK200">IFERROR(INDEX($N35:$N49,MATCH(1,IF($L35:$L49&lt;=BK$165,IF($M35:$M49&gt;=BK$165,1)),0))*$B35/12,0)</f>
        <v>0</v>
      </c>
      <c r="BL200" s="94">
        <f t="array" ref="BL200">IFERROR(INDEX($N35:$N49,MATCH(1,IF($L35:$L49&lt;=BL$165,IF($M35:$M49&gt;=BL$165,1)),0))*$B35/12,0)</f>
        <v>0</v>
      </c>
      <c r="BM200" s="94">
        <f t="array" ref="BM200">IFERROR(INDEX($N35:$N49,MATCH(1,IF($L35:$L49&lt;=BM$165,IF($M35:$M49&gt;=BM$165,1)),0))*$B35/12,0)</f>
        <v>0</v>
      </c>
      <c r="BN200" s="94">
        <f t="array" ref="BN200">IFERROR(INDEX($N35:$N49,MATCH(1,IF($L35:$L49&lt;=BN$165,IF($M35:$M49&gt;=BN$165,1)),0))*$B35/12,0)</f>
        <v>0</v>
      </c>
      <c r="BO200" s="94">
        <f t="array" ref="BO200">IFERROR(INDEX($N35:$N49,MATCH(1,IF($L35:$L49&lt;=BO$165,IF($M35:$M49&gt;=BO$165,1)),0))*$B35/12,0)</f>
        <v>0</v>
      </c>
      <c r="BP200" s="94">
        <f t="array" ref="BP200">IFERROR(INDEX($N35:$N49,MATCH(1,IF($L35:$L49&lt;=BP$165,IF($M35:$M49&gt;=BP$165,1)),0))*$B35/12,0)</f>
        <v>0</v>
      </c>
      <c r="BQ200" s="94">
        <f t="array" ref="BQ200">IFERROR(INDEX($N35:$N49,MATCH(1,IF($L35:$L49&lt;=BQ$165,IF($M35:$M49&gt;=BQ$165,1)),0))*$B35/12,0)</f>
        <v>0</v>
      </c>
      <c r="BR200" s="94">
        <f t="array" ref="BR200">IFERROR(INDEX($N35:$N49,MATCH(1,IF($L35:$L49&lt;=BR$165,IF($M35:$M49&gt;=BR$165,1)),0))*$B35/12,0)</f>
        <v>0</v>
      </c>
      <c r="BS200" s="94">
        <f t="array" ref="BS200">IFERROR(INDEX($N35:$N49,MATCH(1,IF($L35:$L49&lt;=BS$165,IF($M35:$M49&gt;=BS$165,1)),0))*$B35/12,0)</f>
        <v>0</v>
      </c>
      <c r="BT200" s="94">
        <f t="array" ref="BT200">IFERROR(INDEX($N35:$N49,MATCH(1,IF($L35:$L49&lt;=BT$165,IF($M35:$M49&gt;=BT$165,1)),0))*$B35/12,0)</f>
        <v>0</v>
      </c>
      <c r="BU200" s="94">
        <f t="array" ref="BU200">IFERROR(INDEX($N35:$N49,MATCH(1,IF($L35:$L49&lt;=BU$165,IF($M35:$M49&gt;=BU$165,1)),0))*$B35/12,0)</f>
        <v>0</v>
      </c>
      <c r="BV200" s="94">
        <f t="array" ref="BV200">IFERROR(INDEX($N35:$N49,MATCH(1,IF($L35:$L49&lt;=BV$165,IF($M35:$M49&gt;=BV$165,1)),0))*$B35/12,0)</f>
        <v>0</v>
      </c>
      <c r="BW200" s="94">
        <f t="array" ref="BW200">IFERROR(INDEX($N35:$N49,MATCH(1,IF($L35:$L49&lt;=BW$165,IF($M35:$M49&gt;=BW$165,1)),0))*$B35/12,0)</f>
        <v>0</v>
      </c>
      <c r="BX200" s="94">
        <f t="array" ref="BX200">IFERROR(INDEX($N35:$N49,MATCH(1,IF($L35:$L49&lt;=BX$165,IF($M35:$M49&gt;=BX$165,1)),0))*$B35/12,0)</f>
        <v>0</v>
      </c>
      <c r="BY200" s="94">
        <f t="array" ref="BY200">IFERROR(INDEX($N35:$N49,MATCH(1,IF($L35:$L49&lt;=BY$165,IF($M35:$M49&gt;=BY$165,1)),0))*$B35/12,0)</f>
        <v>0</v>
      </c>
      <c r="BZ200" s="94">
        <f t="array" ref="BZ200">IFERROR(INDEX($N35:$N49,MATCH(1,IF($L35:$L49&lt;=BZ$165,IF($M35:$M49&gt;=BZ$165,1)),0))*$B35/12,0)</f>
        <v>0</v>
      </c>
      <c r="CA200" s="94">
        <f t="array" ref="CA200">IFERROR(INDEX($N35:$N49,MATCH(1,IF($L35:$L49&lt;=CA$165,IF($M35:$M49&gt;=CA$165,1)),0))*$B35/12,0)</f>
        <v>0</v>
      </c>
      <c r="CB200" s="94">
        <f t="array" ref="CB200">IFERROR(INDEX($N35:$N49,MATCH(1,IF($L35:$L49&lt;=CB$165,IF($M35:$M49&gt;=CB$165,1)),0))*$B35/12,0)</f>
        <v>0</v>
      </c>
      <c r="CC200" s="94">
        <f t="array" ref="CC200">IFERROR(INDEX($N35:$N49,MATCH(1,IF($L35:$L49&lt;=CC$165,IF($M35:$M49&gt;=CC$165,1)),0))*$B35/12,0)</f>
        <v>0</v>
      </c>
      <c r="CD200" s="94">
        <f t="array" ref="CD200">IFERROR(INDEX($N35:$N49,MATCH(1,IF($L35:$L49&lt;=CD$165,IF($M35:$M49&gt;=CD$165,1)),0))*$B35/12,0)</f>
        <v>0</v>
      </c>
      <c r="CE200" s="94">
        <f t="array" ref="CE200">IFERROR(INDEX($N35:$N49,MATCH(1,IF($L35:$L49&lt;=CE$165,IF($M35:$M49&gt;=CE$165,1)),0))*$B35/12,0)</f>
        <v>0</v>
      </c>
      <c r="CF200" s="94">
        <f t="array" ref="CF200">IFERROR(INDEX($N35:$N49,MATCH(1,IF($L35:$L49&lt;=CF$165,IF($M35:$M49&gt;=CF$165,1)),0))*$B35/12,0)</f>
        <v>0</v>
      </c>
      <c r="CG200" s="94">
        <f t="array" ref="CG200">IFERROR(INDEX($N35:$N49,MATCH(1,IF($L35:$L49&lt;=CG$165,IF($M35:$M49&gt;=CG$165,1)),0))*$B35/12,0)</f>
        <v>0</v>
      </c>
      <c r="CH200" s="94">
        <f t="array" ref="CH200">IFERROR(INDEX($N35:$N49,MATCH(1,IF($L35:$L49&lt;=CH$165,IF($M35:$M49&gt;=CH$165,1)),0))*$B35/12,0)</f>
        <v>0</v>
      </c>
      <c r="CI200" s="94">
        <f t="array" ref="CI200">IFERROR(INDEX($N35:$N49,MATCH(1,IF($L35:$L49&lt;=CI$165,IF($M35:$M49&gt;=CI$165,1)),0))*$B35/12,0)</f>
        <v>0</v>
      </c>
      <c r="CJ200" s="94">
        <f t="array" ref="CJ200">IFERROR(INDEX($N35:$N49,MATCH(1,IF($L35:$L49&lt;=CJ$165,IF($M35:$M49&gt;=CJ$165,1)),0))*$B35/12,0)</f>
        <v>0</v>
      </c>
      <c r="CK200" s="94">
        <f t="array" ref="CK200">IFERROR(INDEX($N35:$N49,MATCH(1,IF($L35:$L49&lt;=CK$165,IF($M35:$M49&gt;=CK$165,1)),0))*$B35/12,0)</f>
        <v>0</v>
      </c>
      <c r="CL200" s="94">
        <f t="array" ref="CL200">IFERROR(INDEX($N35:$N49,MATCH(1,IF($L35:$L49&lt;=CL$165,IF($M35:$M49&gt;=CL$165,1)),0))*$B35/12,0)</f>
        <v>0</v>
      </c>
      <c r="CM200" s="94">
        <f t="array" ref="CM200">IFERROR(INDEX($N35:$N49,MATCH(1,IF($L35:$L49&lt;=CM$165,IF($M35:$M49&gt;=CM$165,1)),0))*$B35/12,0)</f>
        <v>0</v>
      </c>
      <c r="CN200" s="94">
        <f t="array" ref="CN200">IFERROR(INDEX($N35:$N49,MATCH(1,IF($L35:$L49&lt;=CN$165,IF($M35:$M49&gt;=CN$165,1)),0))*$B35/12,0)</f>
        <v>0</v>
      </c>
      <c r="CO200" s="94">
        <f t="array" ref="CO200">IFERROR(INDEX($N35:$N49,MATCH(1,IF($L35:$L49&lt;=CO$165,IF($M35:$M49&gt;=CO$165,1)),0))*$B35/12,0)</f>
        <v>0</v>
      </c>
      <c r="CP200" s="94">
        <f t="array" ref="CP200">IFERROR(INDEX($N35:$N49,MATCH(1,IF($L35:$L49&lt;=CP$165,IF($M35:$M49&gt;=CP$165,1)),0))*$B35/12,0)</f>
        <v>0</v>
      </c>
      <c r="CQ200" s="94">
        <f t="array" ref="CQ200">IFERROR(INDEX($N35:$N49,MATCH(1,IF($L35:$L49&lt;=CQ$165,IF($M35:$M49&gt;=CQ$165,1)),0))*$B35/12,0)</f>
        <v>0</v>
      </c>
      <c r="CR200" s="94">
        <f t="array" ref="CR200">IFERROR(INDEX($N35:$N49,MATCH(1,IF($L35:$L49&lt;=CR$165,IF($M35:$M49&gt;=CR$165,1)),0))*$B35/12,0)</f>
        <v>0</v>
      </c>
      <c r="CS200" s="94">
        <f t="array" ref="CS200">IFERROR(INDEX($N35:$N49,MATCH(1,IF($L35:$L49&lt;=CS$165,IF($M35:$M49&gt;=CS$165,1)),0))*$B35/12,0)</f>
        <v>0</v>
      </c>
      <c r="CT200" s="94">
        <f t="array" ref="CT200">IFERROR(INDEX($N35:$N49,MATCH(1,IF($L35:$L49&lt;=CT$165,IF($M35:$M49&gt;=CT$165,1)),0))*$B35/12,0)</f>
        <v>0</v>
      </c>
      <c r="CU200" s="94">
        <f t="array" ref="CU200">IFERROR(INDEX($N35:$N49,MATCH(1,IF($L35:$L49&lt;=CU$165,IF($M35:$M49&gt;=CU$165,1)),0))*$B35/12,0)</f>
        <v>0</v>
      </c>
      <c r="CV200" s="94">
        <f t="array" ref="CV200">IFERROR(INDEX($N35:$N49,MATCH(1,IF($L35:$L49&lt;=CV$165,IF($M35:$M49&gt;=CV$165,1)),0))*$B35/12,0)</f>
        <v>0</v>
      </c>
      <c r="CW200" s="94">
        <f t="array" ref="CW200">IFERROR(INDEX($N35:$N49,MATCH(1,IF($L35:$L49&lt;=CW$165,IF($M35:$M49&gt;=CW$165,1)),0))*$B35/12,0)</f>
        <v>0</v>
      </c>
      <c r="CX200" s="94">
        <f t="array" ref="CX200">IFERROR(INDEX($N35:$N49,MATCH(1,IF($L35:$L49&lt;=CX$165,IF($M35:$M49&gt;=CX$165,1)),0))*$B35/12,0)</f>
        <v>0</v>
      </c>
      <c r="CY200" s="94">
        <f t="array" ref="CY200">IFERROR(INDEX($N35:$N49,MATCH(1,IF($L35:$L49&lt;=CY$165,IF($M35:$M49&gt;=CY$165,1)),0))*$B35/12,0)</f>
        <v>0</v>
      </c>
      <c r="CZ200" s="94">
        <f t="array" ref="CZ200">IFERROR(INDEX($N35:$N49,MATCH(1,IF($L35:$L49&lt;=CZ$165,IF($M35:$M49&gt;=CZ$165,1)),0))*$B35/12,0)</f>
        <v>0</v>
      </c>
      <c r="DA200" s="94">
        <f t="array" ref="DA200">IFERROR(INDEX($N35:$N49,MATCH(1,IF($L35:$L49&lt;=DA$165,IF($M35:$M49&gt;=DA$165,1)),0))*$B35/12,0)</f>
        <v>0</v>
      </c>
      <c r="DB200" s="94">
        <f t="array" ref="DB200">IFERROR(INDEX($N35:$N49,MATCH(1,IF($L35:$L49&lt;=DB$165,IF($M35:$M49&gt;=DB$165,1)),0))*$B35/12,0)</f>
        <v>0</v>
      </c>
      <c r="DC200" s="94">
        <f t="array" ref="DC200">IFERROR(INDEX($N35:$N49,MATCH(1,IF($L35:$L49&lt;=DC$165,IF($M35:$M49&gt;=DC$165,1)),0))*$B35/12,0)</f>
        <v>0</v>
      </c>
      <c r="DD200" s="94">
        <f t="array" ref="DD200">IFERROR(INDEX($N35:$N49,MATCH(1,IF($L35:$L49&lt;=DD$165,IF($M35:$M49&gt;=DD$165,1)),0))*$B35/12,0)</f>
        <v>0</v>
      </c>
      <c r="DE200" s="94">
        <f t="array" ref="DE200">IFERROR(INDEX($N35:$N49,MATCH(1,IF($L35:$L49&lt;=DE$165,IF($M35:$M49&gt;=DE$165,1)),0))*$B35/12,0)</f>
        <v>0</v>
      </c>
      <c r="DF200" s="94">
        <f t="array" ref="DF200">IFERROR(INDEX($N35:$N49,MATCH(1,IF($L35:$L49&lt;=DF$165,IF($M35:$M49&gt;=DF$165,1)),0))*$B35/12,0)</f>
        <v>0</v>
      </c>
      <c r="DG200" s="94">
        <f t="array" ref="DG200">IFERROR(INDEX($N35:$N49,MATCH(1,IF($L35:$L49&lt;=DG$165,IF($M35:$M49&gt;=DG$165,1)),0))*$B35/12,0)</f>
        <v>0</v>
      </c>
      <c r="DH200" s="94">
        <f t="array" ref="DH200">IFERROR(INDEX($N35:$N49,MATCH(1,IF($L35:$L49&lt;=DH$165,IF($M35:$M49&gt;=DH$165,1)),0))*$B35/12,0)</f>
        <v>0</v>
      </c>
      <c r="DI200" s="94">
        <f t="array" ref="DI200">IFERROR(INDEX($N35:$N49,MATCH(1,IF($L35:$L49&lt;=DI$165,IF($M35:$M49&gt;=DI$165,1)),0))*$B35/12,0)</f>
        <v>0</v>
      </c>
      <c r="DJ200" s="94">
        <f t="array" ref="DJ200">IFERROR(INDEX($N35:$N49,MATCH(1,IF($L35:$L49&lt;=DJ$165,IF($M35:$M49&gt;=DJ$165,1)),0))*$B35/12,0)</f>
        <v>0</v>
      </c>
      <c r="DK200" s="94">
        <f t="array" ref="DK200">IFERROR(INDEX($N35:$N49,MATCH(1,IF($L35:$L49&lt;=DK$165,IF($M35:$M49&gt;=DK$165,1)),0))*$B35/12,0)</f>
        <v>0</v>
      </c>
      <c r="DL200" s="94">
        <f t="array" ref="DL200">IFERROR(INDEX($N35:$N49,MATCH(1,IF($L35:$L49&lt;=DL$165,IF($M35:$M49&gt;=DL$165,1)),0))*$B35/12,0)</f>
        <v>0</v>
      </c>
      <c r="DM200" s="94">
        <f t="array" ref="DM200">IFERROR(INDEX($N35:$N49,MATCH(1,IF($L35:$L49&lt;=DM$165,IF($M35:$M49&gt;=DM$165,1)),0))*$B35/12,0)</f>
        <v>0</v>
      </c>
      <c r="DN200" s="94">
        <f t="array" ref="DN200">IFERROR(INDEX($N35:$N49,MATCH(1,IF($L35:$L49&lt;=DN$165,IF($M35:$M49&gt;=DN$165,1)),0))*$B35/12,0)</f>
        <v>0</v>
      </c>
      <c r="DO200" s="94">
        <f t="array" ref="DO200">IFERROR(INDEX($N35:$N49,MATCH(1,IF($L35:$L49&lt;=DO$165,IF($M35:$M49&gt;=DO$165,1)),0))*$B35/12,0)</f>
        <v>0</v>
      </c>
      <c r="DP200" s="94">
        <f t="array" ref="DP200">IFERROR(INDEX($N35:$N49,MATCH(1,IF($L35:$L49&lt;=DP$165,IF($M35:$M49&gt;=DP$165,1)),0))*$B35/12,0)</f>
        <v>0</v>
      </c>
      <c r="DQ200" s="94">
        <f t="array" ref="DQ200">IFERROR(INDEX($N35:$N49,MATCH(1,IF($L35:$L49&lt;=DQ$165,IF($M35:$M49&gt;=DQ$165,1)),0))*$B35/12,0)</f>
        <v>0</v>
      </c>
      <c r="DR200" s="94">
        <f t="array" ref="DR200">IFERROR(INDEX($N35:$N49,MATCH(1,IF($L35:$L49&lt;=DR$165,IF($M35:$M49&gt;=DR$165,1)),0))*$B35/12,0)</f>
        <v>0</v>
      </c>
      <c r="DS200" s="94">
        <f t="array" ref="DS200">IFERROR(INDEX($N35:$N49,MATCH(1,IF($L35:$L49&lt;=DS$165,IF($M35:$M49&gt;=DS$165,1)),0))*$B35/12,0)</f>
        <v>0</v>
      </c>
      <c r="DT200" s="94">
        <f t="array" ref="DT200">IFERROR(INDEX($N35:$N49,MATCH(1,IF($L35:$L49&lt;=DT$165,IF($M35:$M49&gt;=DT$165,1)),0))*$B35/12,0)</f>
        <v>0</v>
      </c>
      <c r="DU200" s="94">
        <f t="array" ref="DU200">IFERROR(INDEX($N35:$N49,MATCH(1,IF($L35:$L49&lt;=DU$165,IF($M35:$M49&gt;=DU$165,1)),0))*$B35/12,0)</f>
        <v>0</v>
      </c>
      <c r="DV200" s="94">
        <f t="array" ref="DV200">IFERROR(INDEX($N35:$N49,MATCH(1,IF($L35:$L49&lt;=DV$165,IF($M35:$M49&gt;=DV$165,1)),0))*$B35/12,0)</f>
        <v>0</v>
      </c>
      <c r="DW200" s="94">
        <f t="array" ref="DW200">IFERROR(INDEX($N35:$N49,MATCH(1,IF($L35:$L49&lt;=DW$165,IF($M35:$M49&gt;=DW$165,1)),0))*$B35/12,0)</f>
        <v>0</v>
      </c>
      <c r="DX200" s="94">
        <f t="array" ref="DX200">IFERROR(INDEX($N35:$N49,MATCH(1,IF($L35:$L49&lt;=DX$165,IF($M35:$M49&gt;=DX$165,1)),0))*$B35/12,0)</f>
        <v>0</v>
      </c>
      <c r="DY200" s="94">
        <f t="array" ref="DY200">IFERROR(INDEX($N35:$N49,MATCH(1,IF($L35:$L49&lt;=DY$165,IF($M35:$M49&gt;=DY$165,1)),0))*$B35/12,0)</f>
        <v>0</v>
      </c>
      <c r="DZ200" s="94">
        <f t="array" ref="DZ200">IFERROR(INDEX($N35:$N49,MATCH(1,IF($L35:$L49&lt;=DZ$165,IF($M35:$M49&gt;=DZ$165,1)),0))*$B35/12,0)</f>
        <v>0</v>
      </c>
      <c r="EA200" s="94">
        <f t="array" ref="EA200">IFERROR(INDEX($N35:$N49,MATCH(1,IF($L35:$L49&lt;=EA$165,IF($M35:$M49&gt;=EA$165,1)),0))*$B35/12,0)</f>
        <v>0</v>
      </c>
      <c r="EB200" s="94">
        <f t="array" ref="EB200">IFERROR(INDEX($N35:$N49,MATCH(1,IF($L35:$L49&lt;=EB$165,IF($M35:$M49&gt;=EB$165,1)),0))*$B35/12,0)</f>
        <v>0</v>
      </c>
      <c r="EC200" s="94">
        <f t="array" ref="EC200">IFERROR(INDEX($N35:$N49,MATCH(1,IF($L35:$L49&lt;=EC$165,IF($M35:$M49&gt;=EC$165,1)),0))*$B35/12,0)</f>
        <v>0</v>
      </c>
      <c r="ED200" s="94">
        <f t="array" ref="ED200">IFERROR(INDEX($N35:$N49,MATCH(1,IF($L35:$L49&lt;=ED$165,IF($M35:$M49&gt;=ED$165,1)),0))*$B35/12,0)</f>
        <v>0</v>
      </c>
      <c r="EE200" s="94">
        <f t="array" ref="EE200">IFERROR(INDEX($N35:$N49,MATCH(1,IF($L35:$L49&lt;=EE$165,IF($M35:$M49&gt;=EE$165,1)),0))*$B35/12,0)</f>
        <v>0</v>
      </c>
      <c r="EF200" s="94">
        <f t="array" ref="EF200">IFERROR(INDEX($N35:$N49,MATCH(1,IF($L35:$L49&lt;=EF$165,IF($M35:$M49&gt;=EF$165,1)),0))*$B35/12,0)</f>
        <v>0</v>
      </c>
      <c r="EG200" s="94">
        <f t="array" ref="EG200">IFERROR(INDEX($N35:$N49,MATCH(1,IF($L35:$L49&lt;=EG$165,IF($M35:$M49&gt;=EG$165,1)),0))*$B35/12,0)</f>
        <v>0</v>
      </c>
      <c r="EH200" s="94">
        <f t="array" ref="EH200">IFERROR(INDEX($N35:$N49,MATCH(1,IF($L35:$L49&lt;=EH$165,IF($M35:$M49&gt;=EH$165,1)),0))*$B35/12,0)</f>
        <v>0</v>
      </c>
      <c r="EI200" s="94">
        <f t="array" ref="EI200">IFERROR(INDEX($N35:$N49,MATCH(1,IF($L35:$L49&lt;=EI$165,IF($M35:$M49&gt;=EI$165,1)),0))*$B35/12,0)</f>
        <v>0</v>
      </c>
      <c r="EJ200" s="94">
        <f t="array" ref="EJ200">IFERROR(INDEX($N35:$N49,MATCH(1,IF($L35:$L49&lt;=EJ$165,IF($M35:$M49&gt;=EJ$165,1)),0))*$B35/12,0)</f>
        <v>0</v>
      </c>
      <c r="EK200" s="94">
        <f t="array" ref="EK200">IFERROR(INDEX($N35:$N49,MATCH(1,IF($L35:$L49&lt;=EK$165,IF($M35:$M49&gt;=EK$165,1)),0))*$B35/12,0)</f>
        <v>0</v>
      </c>
      <c r="EL200" s="94">
        <f t="array" ref="EL200">IFERROR(INDEX($N35:$N49,MATCH(1,IF($L35:$L49&lt;=EL$165,IF($M35:$M49&gt;=EL$165,1)),0))*$B35/12,0)</f>
        <v>0</v>
      </c>
      <c r="EM200" s="94">
        <f t="array" ref="EM200">IFERROR(INDEX($N35:$N49,MATCH(1,IF($L35:$L49&lt;=EM$165,IF($M35:$M49&gt;=EM$165,1)),0))*$B35/12,0)</f>
        <v>0</v>
      </c>
      <c r="EN200" s="94">
        <f t="array" ref="EN200">IFERROR(INDEX($N35:$N49,MATCH(1,IF($L35:$L49&lt;=EN$165,IF($M35:$M49&gt;=EN$165,1)),0))*$B35/12,0)</f>
        <v>0</v>
      </c>
      <c r="EO200" s="94">
        <f t="array" ref="EO200">IFERROR(INDEX($N35:$N49,MATCH(1,IF($L35:$L49&lt;=EO$165,IF($M35:$M49&gt;=EO$165,1)),0))*$B35/12,0)</f>
        <v>0</v>
      </c>
      <c r="EP200" s="94">
        <f t="array" ref="EP200">IFERROR(INDEX($N35:$N49,MATCH(1,IF($L35:$L49&lt;=EP$165,IF($M35:$M49&gt;=EP$165,1)),0))*$B35/12,0)</f>
        <v>0</v>
      </c>
      <c r="EQ200" s="94">
        <f t="array" ref="EQ200">IFERROR(INDEX($N35:$N49,MATCH(1,IF($L35:$L49&lt;=EQ$165,IF($M35:$M49&gt;=EQ$165,1)),0))*$B35/12,0)</f>
        <v>0</v>
      </c>
      <c r="ER200" s="94">
        <f t="array" ref="ER200">IFERROR(INDEX($N35:$N49,MATCH(1,IF($L35:$L49&lt;=ER$165,IF($M35:$M49&gt;=ER$165,1)),0))*$B35/12,0)</f>
        <v>0</v>
      </c>
      <c r="ES200" s="94">
        <f t="array" ref="ES200">IFERROR(INDEX($N35:$N49,MATCH(1,IF($L35:$L49&lt;=ES$165,IF($M35:$M49&gt;=ES$165,1)),0))*$B35/12,0)</f>
        <v>0</v>
      </c>
      <c r="ET200" s="94">
        <f t="array" ref="ET200">IFERROR(INDEX($N35:$N49,MATCH(1,IF($L35:$L49&lt;=ET$165,IF($M35:$M49&gt;=ET$165,1)),0))*$B35/12,0)</f>
        <v>0</v>
      </c>
      <c r="EU200" s="94">
        <f t="array" ref="EU200">IFERROR(INDEX($N35:$N49,MATCH(1,IF($L35:$L49&lt;=EU$165,IF($M35:$M49&gt;=EU$165,1)),0))*$B35/12,0)</f>
        <v>0</v>
      </c>
      <c r="EV200" s="94">
        <f t="array" ref="EV200">IFERROR(INDEX($N35:$N49,MATCH(1,IF($L35:$L49&lt;=EV$165,IF($M35:$M49&gt;=EV$165,1)),0))*$B35/12,0)</f>
        <v>0</v>
      </c>
      <c r="EW200" s="94">
        <f t="array" ref="EW200">IFERROR(INDEX($N35:$N49,MATCH(1,IF($L35:$L49&lt;=EW$165,IF($M35:$M49&gt;=EW$165,1)),0))*$B35/12,0)</f>
        <v>0</v>
      </c>
      <c r="EX200" s="94">
        <f t="array" ref="EX200">IFERROR(INDEX($N35:$N49,MATCH(1,IF($L35:$L49&lt;=EX$165,IF($M35:$M49&gt;=EX$165,1)),0))*$B35/12,0)</f>
        <v>0</v>
      </c>
      <c r="EY200" s="94">
        <f t="array" ref="EY200">IFERROR(INDEX($N35:$N49,MATCH(1,IF($L35:$L49&lt;=EY$165,IF($M35:$M49&gt;=EY$165,1)),0))*$B35/12,0)</f>
        <v>0</v>
      </c>
      <c r="EZ200" s="94">
        <f t="array" ref="EZ200">IFERROR(INDEX($N35:$N49,MATCH(1,IF($L35:$L49&lt;=EZ$165,IF($M35:$M49&gt;=EZ$165,1)),0))*$B35/12,0)</f>
        <v>0</v>
      </c>
      <c r="FA200" s="94">
        <f t="array" ref="FA200">IFERROR(INDEX($N35:$N49,MATCH(1,IF($L35:$L49&lt;=FA$165,IF($M35:$M49&gt;=FA$165,1)),0))*$B35/12,0)</f>
        <v>0</v>
      </c>
      <c r="FB200" s="94">
        <f t="array" ref="FB200">IFERROR(INDEX($N35:$N49,MATCH(1,IF($L35:$L49&lt;=FB$165,IF($M35:$M49&gt;=FB$165,1)),0))*$B35/12,0)</f>
        <v>0</v>
      </c>
      <c r="FC200" s="94">
        <f t="array" ref="FC200">IFERROR(INDEX($N35:$N49,MATCH(1,IF($L35:$L49&lt;=FC$165,IF($M35:$M49&gt;=FC$165,1)),0))*$B35/12,0)</f>
        <v>0</v>
      </c>
      <c r="FD200" s="94">
        <f t="array" ref="FD200">IFERROR(INDEX($N35:$N49,MATCH(1,IF($L35:$L49&lt;=FD$165,IF($M35:$M49&gt;=FD$165,1)),0))*$B35/12,0)</f>
        <v>0</v>
      </c>
      <c r="FE200" s="94">
        <f t="array" ref="FE200">IFERROR(INDEX($N35:$N49,MATCH(1,IF($L35:$L49&lt;=FE$165,IF($M35:$M49&gt;=FE$165,1)),0))*$B35/12,0)</f>
        <v>0</v>
      </c>
      <c r="FF200" s="94">
        <f t="array" ref="FF200">IFERROR(INDEX($N35:$N49,MATCH(1,IF($L35:$L49&lt;=FF$165,IF($M35:$M49&gt;=FF$165,1)),0))*$B35/12,0)</f>
        <v>0</v>
      </c>
      <c r="FG200" s="94">
        <f t="array" ref="FG200">IFERROR(INDEX($N35:$N49,MATCH(1,IF($L35:$L49&lt;=FG$165,IF($M35:$M49&gt;=FG$165,1)),0))*$B35/12,0)</f>
        <v>0</v>
      </c>
      <c r="FH200" s="94">
        <f t="array" ref="FH200">IFERROR(INDEX($N35:$N49,MATCH(1,IF($L35:$L49&lt;=FH$165,IF($M35:$M49&gt;=FH$165,1)),0))*$B35/12,0)</f>
        <v>0</v>
      </c>
      <c r="FI200" s="94">
        <f t="array" ref="FI200">IFERROR(INDEX($N35:$N49,MATCH(1,IF($L35:$L49&lt;=FI$165,IF($M35:$M49&gt;=FI$165,1)),0))*$B35/12,0)</f>
        <v>0</v>
      </c>
      <c r="FJ200" s="94">
        <f t="array" ref="FJ200">IFERROR(INDEX($N35:$N49,MATCH(1,IF($L35:$L49&lt;=FJ$165,IF($M35:$M49&gt;=FJ$165,1)),0))*$B35/12,0)</f>
        <v>0</v>
      </c>
      <c r="FK200" s="94">
        <f t="array" ref="FK200">IFERROR(INDEX($N35:$N49,MATCH(1,IF($L35:$L49&lt;=FK$165,IF($M35:$M49&gt;=FK$165,1)),0))*$B35/12,0)</f>
        <v>0</v>
      </c>
      <c r="FL200" s="94">
        <f t="array" ref="FL200">IFERROR(INDEX($N35:$N49,MATCH(1,IF($L35:$L49&lt;=FL$165,IF($M35:$M49&gt;=FL$165,1)),0))*$B35/12,0)</f>
        <v>0</v>
      </c>
      <c r="FM200" s="94">
        <f t="array" ref="FM200">IFERROR(INDEX($N35:$N49,MATCH(1,IF($L35:$L49&lt;=FM$165,IF($M35:$M49&gt;=FM$165,1)),0))*$B35/12,0)</f>
        <v>0</v>
      </c>
      <c r="FN200" s="94">
        <f t="array" ref="FN200">IFERROR(INDEX($N35:$N49,MATCH(1,IF($L35:$L49&lt;=FN$165,IF($M35:$M49&gt;=FN$165,1)),0))*$B35/12,0)</f>
        <v>0</v>
      </c>
      <c r="FO200" s="94">
        <f t="array" ref="FO200">IFERROR(INDEX($N35:$N49,MATCH(1,IF($L35:$L49&lt;=FO$165,IF($M35:$M49&gt;=FO$165,1)),0))*$B35/12,0)</f>
        <v>0</v>
      </c>
      <c r="FP200" s="94">
        <f t="array" ref="FP200">IFERROR(INDEX($N35:$N49,MATCH(1,IF($L35:$L49&lt;=FP$165,IF($M35:$M49&gt;=FP$165,1)),0))*$B35/12,0)</f>
        <v>0</v>
      </c>
      <c r="FQ200" s="94">
        <f t="array" ref="FQ200">IFERROR(INDEX($N35:$N49,MATCH(1,IF($L35:$L49&lt;=FQ$165,IF($M35:$M49&gt;=FQ$165,1)),0))*$B35/12,0)</f>
        <v>0</v>
      </c>
      <c r="FR200" s="94">
        <f t="array" ref="FR200">IFERROR(INDEX($N35:$N49,MATCH(1,IF($L35:$L49&lt;=FR$165,IF($M35:$M49&gt;=FR$165,1)),0))*$B35/12,0)</f>
        <v>0</v>
      </c>
      <c r="FS200" s="94">
        <f t="array" ref="FS200">IFERROR(INDEX($N35:$N49,MATCH(1,IF($L35:$L49&lt;=FS$165,IF($M35:$M49&gt;=FS$165,1)),0))*$B35/12,0)</f>
        <v>0</v>
      </c>
      <c r="FT200" s="94">
        <f t="array" ref="FT200">IFERROR(INDEX($N35:$N49,MATCH(1,IF($L35:$L49&lt;=FT$165,IF($M35:$M49&gt;=FT$165,1)),0))*$B35/12,0)</f>
        <v>0</v>
      </c>
      <c r="FU200" s="94">
        <f t="array" ref="FU200">IFERROR(INDEX($N35:$N49,MATCH(1,IF($L35:$L49&lt;=FU$165,IF($M35:$M49&gt;=FU$165,1)),0))*$B35/12,0)</f>
        <v>0</v>
      </c>
      <c r="FV200" s="94">
        <f t="array" ref="FV200">IFERROR(INDEX($N35:$N49,MATCH(1,IF($L35:$L49&lt;=FV$165,IF($M35:$M49&gt;=FV$165,1)),0))*$B35/12,0)</f>
        <v>0</v>
      </c>
      <c r="FW200" s="94">
        <f t="array" ref="FW200">IFERROR(INDEX($N35:$N49,MATCH(1,IF($L35:$L49&lt;=FW$165,IF($M35:$M49&gt;=FW$165,1)),0))*$B35/12,0)</f>
        <v>0</v>
      </c>
      <c r="FX200" s="94">
        <f t="array" ref="FX200">IFERROR(INDEX($N35:$N49,MATCH(1,IF($L35:$L49&lt;=FX$165,IF($M35:$M49&gt;=FX$165,1)),0))*$B35/12,0)</f>
        <v>0</v>
      </c>
      <c r="FY200" s="94">
        <f t="array" ref="FY200">IFERROR(INDEX($N35:$N49,MATCH(1,IF($L35:$L49&lt;=FY$165,IF($M35:$M49&gt;=FY$165,1)),0))*$B35/12,0)</f>
        <v>0</v>
      </c>
      <c r="FZ200" s="94">
        <f t="array" ref="FZ200">IFERROR(INDEX($N35:$N49,MATCH(1,IF($L35:$L49&lt;=FZ$165,IF($M35:$M49&gt;=FZ$165,1)),0))*$B35/12,0)</f>
        <v>0</v>
      </c>
      <c r="GA200" s="94">
        <f t="array" ref="GA200">IFERROR(INDEX($N35:$N49,MATCH(1,IF($L35:$L49&lt;=GA$165,IF($M35:$M49&gt;=GA$165,1)),0))*$B35/12,0)</f>
        <v>0</v>
      </c>
      <c r="GB200" s="94">
        <f t="array" ref="GB200">IFERROR(INDEX($N35:$N49,MATCH(1,IF($L35:$L49&lt;=GB$165,IF($M35:$M49&gt;=GB$165,1)),0))*$B35/12,0)</f>
        <v>0</v>
      </c>
      <c r="GC200" s="94">
        <f t="array" ref="GC200">IFERROR(INDEX($N35:$N49,MATCH(1,IF($L35:$L49&lt;=GC$165,IF($M35:$M49&gt;=GC$165,1)),0))*$B35/12,0)</f>
        <v>0</v>
      </c>
      <c r="GD200" s="94">
        <f t="array" ref="GD200">IFERROR(INDEX($N35:$N49,MATCH(1,IF($L35:$L49&lt;=GD$165,IF($M35:$M49&gt;=GD$165,1)),0))*$B35/12,0)</f>
        <v>0</v>
      </c>
      <c r="GE200" s="94">
        <f t="array" ref="GE200">IFERROR(INDEX($N35:$N49,MATCH(1,IF($L35:$L49&lt;=GE$165,IF($M35:$M49&gt;=GE$165,1)),0))*$B35/12,0)</f>
        <v>0</v>
      </c>
      <c r="GF200" s="94">
        <f t="array" ref="GF200">IFERROR(INDEX($N35:$N49,MATCH(1,IF($L35:$L49&lt;=GF$165,IF($M35:$M49&gt;=GF$165,1)),0))*$B35/12,0)</f>
        <v>0</v>
      </c>
      <c r="GG200" s="94">
        <f t="array" ref="GG200">IFERROR(INDEX($N35:$N49,MATCH(1,IF($L35:$L49&lt;=GG$165,IF($M35:$M49&gt;=GG$165,1)),0))*$B35/12,0)</f>
        <v>0</v>
      </c>
      <c r="GH200" s="94">
        <f t="array" ref="GH200">IFERROR(INDEX($N35:$N49,MATCH(1,IF($L35:$L49&lt;=GH$165,IF($M35:$M49&gt;=GH$165,1)),0))*$B35/12,0)</f>
        <v>0</v>
      </c>
      <c r="GI200" s="94">
        <f t="array" ref="GI200">IFERROR(INDEX($N35:$N49,MATCH(1,IF($L35:$L49&lt;=GI$165,IF($M35:$M49&gt;=GI$165,1)),0))*$B35/12,0)</f>
        <v>0</v>
      </c>
      <c r="GJ200" s="94">
        <f t="array" ref="GJ200">IFERROR(INDEX($N35:$N49,MATCH(1,IF($L35:$L49&lt;=GJ$165,IF($M35:$M49&gt;=GJ$165,1)),0))*$B35/12,0)</f>
        <v>0</v>
      </c>
      <c r="GK200" s="94">
        <f t="array" ref="GK200">IFERROR(INDEX($N35:$N49,MATCH(1,IF($L35:$L49&lt;=GK$165,IF($M35:$M49&gt;=GK$165,1)),0))*$B35/12,0)</f>
        <v>0</v>
      </c>
      <c r="GL200" s="94">
        <f t="array" ref="GL200">IFERROR(INDEX($N35:$N49,MATCH(1,IF($L35:$L49&lt;=GL$165,IF($M35:$M49&gt;=GL$165,1)),0))*$B35/12,0)</f>
        <v>0</v>
      </c>
      <c r="GM200" s="94">
        <f t="array" ref="GM200">IFERROR(INDEX($N35:$N49,MATCH(1,IF($L35:$L49&lt;=GM$165,IF($M35:$M49&gt;=GM$165,1)),0))*$B35/12,0)</f>
        <v>0</v>
      </c>
      <c r="GN200" s="94">
        <f t="array" ref="GN200">IFERROR(INDEX($N35:$N49,MATCH(1,IF($L35:$L49&lt;=GN$165,IF($M35:$M49&gt;=GN$165,1)),0))*$B35/12,0)</f>
        <v>0</v>
      </c>
      <c r="GO200" s="94">
        <f t="array" ref="GO200">IFERROR(INDEX($N35:$N49,MATCH(1,IF($L35:$L49&lt;=GO$165,IF($M35:$M49&gt;=GO$165,1)),0))*$B35/12,0)</f>
        <v>0</v>
      </c>
      <c r="GP200" s="94">
        <f t="array" ref="GP200">IFERROR(INDEX($N35:$N49,MATCH(1,IF($L35:$L49&lt;=GP$165,IF($M35:$M49&gt;=GP$165,1)),0))*$B35/12,0)</f>
        <v>0</v>
      </c>
      <c r="GQ200" s="94">
        <f t="array" ref="GQ200">IFERROR(INDEX($N35:$N49,MATCH(1,IF($L35:$L49&lt;=GQ$165,IF($M35:$M49&gt;=GQ$165,1)),0))*$B35/12,0)</f>
        <v>0</v>
      </c>
      <c r="GR200" s="94">
        <f t="array" ref="GR200">IFERROR(INDEX($N35:$N49,MATCH(1,IF($L35:$L49&lt;=GR$165,IF($M35:$M49&gt;=GR$165,1)),0))*$B35/12,0)</f>
        <v>0</v>
      </c>
      <c r="GS200" s="94">
        <f t="array" ref="GS200">IFERROR(INDEX($N35:$N49,MATCH(1,IF($L35:$L49&lt;=GS$165,IF($M35:$M49&gt;=GS$165,1)),0))*$B35/12,0)</f>
        <v>0</v>
      </c>
      <c r="GT200" s="94">
        <f t="array" ref="GT200">IFERROR(INDEX($N35:$N49,MATCH(1,IF($L35:$L49&lt;=GT$165,IF($M35:$M49&gt;=GT$165,1)),0))*$B35/12,0)</f>
        <v>0</v>
      </c>
      <c r="GU200" s="94">
        <f t="array" ref="GU200">IFERROR(INDEX($N35:$N49,MATCH(1,IF($L35:$L49&lt;=GU$165,IF($M35:$M49&gt;=GU$165,1)),0))*$B35/12,0)</f>
        <v>0</v>
      </c>
      <c r="GV200" s="94">
        <f t="array" ref="GV200">IFERROR(INDEX($N35:$N49,MATCH(1,IF($L35:$L49&lt;=GV$165,IF($M35:$M49&gt;=GV$165,1)),0))*$B35/12,0)</f>
        <v>0</v>
      </c>
      <c r="GW200" s="94">
        <f t="array" ref="GW200">IFERROR(INDEX($N35:$N49,MATCH(1,IF($L35:$L49&lt;=GW$165,IF($M35:$M49&gt;=GW$165,1)),0))*$B35/12,0)</f>
        <v>0</v>
      </c>
      <c r="GX200" s="94">
        <f t="array" ref="GX200">IFERROR(INDEX($N35:$N49,MATCH(1,IF($L35:$L49&lt;=GX$165,IF($M35:$M49&gt;=GX$165,1)),0))*$B35/12,0)</f>
        <v>0</v>
      </c>
      <c r="GY200" s="94">
        <f t="array" ref="GY200">IFERROR(INDEX($N35:$N49,MATCH(1,IF($L35:$L49&lt;=GY$165,IF($M35:$M49&gt;=GY$165,1)),0))*$B35/12,0)</f>
        <v>0</v>
      </c>
      <c r="GZ200" s="94">
        <f t="array" ref="GZ200">IFERROR(INDEX($N35:$N49,MATCH(1,IF($L35:$L49&lt;=GZ$165,IF($M35:$M49&gt;=GZ$165,1)),0))*$B35/12,0)</f>
        <v>0</v>
      </c>
      <c r="HA200" s="94">
        <f t="array" ref="HA200">IFERROR(INDEX($N35:$N49,MATCH(1,IF($L35:$L49&lt;=HA$165,IF($M35:$M49&gt;=HA$165,1)),0))*$B35/12,0)</f>
        <v>0</v>
      </c>
      <c r="HB200" s="94">
        <f t="array" ref="HB200">IFERROR(INDEX($N35:$N49,MATCH(1,IF($L35:$L49&lt;=HB$165,IF($M35:$M49&gt;=HB$165,1)),0))*$B35/12,0)</f>
        <v>0</v>
      </c>
      <c r="HC200" s="94">
        <f t="array" ref="HC200">IFERROR(INDEX($N35:$N49,MATCH(1,IF($L35:$L49&lt;=HC$165,IF($M35:$M49&gt;=HC$165,1)),0))*$B35/12,0)</f>
        <v>0</v>
      </c>
      <c r="HD200" s="94">
        <f t="array" ref="HD200">IFERROR(INDEX($N35:$N49,MATCH(1,IF($L35:$L49&lt;=HD$165,IF($M35:$M49&gt;=HD$165,1)),0))*$B35/12,0)</f>
        <v>0</v>
      </c>
      <c r="HE200" s="94">
        <f t="array" ref="HE200">IFERROR(INDEX($N35:$N49,MATCH(1,IF($L35:$L49&lt;=HE$165,IF($M35:$M49&gt;=HE$165,1)),0))*$B35/12,0)</f>
        <v>0</v>
      </c>
      <c r="HF200" s="94">
        <f t="array" ref="HF200">IFERROR(INDEX($N35:$N49,MATCH(1,IF($L35:$L49&lt;=HF$165,IF($M35:$M49&gt;=HF$165,1)),0))*$B35/12,0)</f>
        <v>0</v>
      </c>
      <c r="HG200" s="94">
        <f t="array" ref="HG200">IFERROR(INDEX($N35:$N49,MATCH(1,IF($L35:$L49&lt;=HG$165,IF($M35:$M49&gt;=HG$165,1)),0))*$B35/12,0)</f>
        <v>0</v>
      </c>
      <c r="HH200" s="94">
        <f t="array" ref="HH200">IFERROR(INDEX($N35:$N49,MATCH(1,IF($L35:$L49&lt;=HH$165,IF($M35:$M49&gt;=HH$165,1)),0))*$B35/12,0)</f>
        <v>0</v>
      </c>
      <c r="HI200" s="94">
        <f t="array" ref="HI200">IFERROR(INDEX($N35:$N49,MATCH(1,IF($L35:$L49&lt;=HI$165,IF($M35:$M49&gt;=HI$165,1)),0))*$B35/12,0)</f>
        <v>0</v>
      </c>
      <c r="HJ200" s="94">
        <f t="array" ref="HJ200">IFERROR(INDEX($N35:$N49,MATCH(1,IF($L35:$L49&lt;=HJ$165,IF($M35:$M49&gt;=HJ$165,1)),0))*$B35/12,0)</f>
        <v>0</v>
      </c>
      <c r="HK200" s="94">
        <f t="array" ref="HK200">IFERROR(INDEX($N35:$N49,MATCH(1,IF($L35:$L49&lt;=HK$165,IF($M35:$M49&gt;=HK$165,1)),0))*$B35/12,0)</f>
        <v>0</v>
      </c>
      <c r="HL200" s="94">
        <f t="array" ref="HL200">IFERROR(INDEX($N35:$N49,MATCH(1,IF($L35:$L49&lt;=HL$165,IF($M35:$M49&gt;=HL$165,1)),0))*$B35/12,0)</f>
        <v>0</v>
      </c>
      <c r="HM200" s="94">
        <f t="array" ref="HM200">IFERROR(INDEX($N35:$N49,MATCH(1,IF($L35:$L49&lt;=HM$165,IF($M35:$M49&gt;=HM$165,1)),0))*$B35/12,0)</f>
        <v>0</v>
      </c>
      <c r="HN200" s="94">
        <f t="array" ref="HN200">IFERROR(INDEX($N35:$N49,MATCH(1,IF($L35:$L49&lt;=HN$165,IF($M35:$M49&gt;=HN$165,1)),0))*$B35/12,0)</f>
        <v>0</v>
      </c>
      <c r="HO200" s="94">
        <f t="array" ref="HO200">IFERROR(INDEX($N35:$N49,MATCH(1,IF($L35:$L49&lt;=HO$165,IF($M35:$M49&gt;=HO$165,1)),0))*$B35/12,0)</f>
        <v>0</v>
      </c>
      <c r="HP200" s="94">
        <f t="array" ref="HP200">IFERROR(INDEX($N35:$N49,MATCH(1,IF($L35:$L49&lt;=HP$165,IF($M35:$M49&gt;=HP$165,1)),0))*$B35/12,0)</f>
        <v>0</v>
      </c>
      <c r="HQ200" s="94">
        <f t="array" ref="HQ200">IFERROR(INDEX($N35:$N49,MATCH(1,IF($L35:$L49&lt;=HQ$165,IF($M35:$M49&gt;=HQ$165,1)),0))*$B35/12,0)</f>
        <v>0</v>
      </c>
      <c r="HR200" s="94">
        <f t="array" ref="HR200">IFERROR(INDEX($N35:$N49,MATCH(1,IF($L35:$L49&lt;=HR$165,IF($M35:$M49&gt;=HR$165,1)),0))*$B35/12,0)</f>
        <v>0</v>
      </c>
      <c r="HS200" s="94">
        <f t="array" ref="HS200">IFERROR(INDEX($N35:$N49,MATCH(1,IF($L35:$L49&lt;=HS$165,IF($M35:$M49&gt;=HS$165,1)),0))*$B35/12,0)</f>
        <v>0</v>
      </c>
      <c r="HT200" s="94">
        <f t="array" ref="HT200">IFERROR(INDEX($N35:$N49,MATCH(1,IF($L35:$L49&lt;=HT$165,IF($M35:$M49&gt;=HT$165,1)),0))*$B35/12,0)</f>
        <v>0</v>
      </c>
      <c r="HU200" s="94">
        <f t="array" ref="HU200">IFERROR(INDEX($N35:$N49,MATCH(1,IF($L35:$L49&lt;=HU$165,IF($M35:$M49&gt;=HU$165,1)),0))*$B35/12,0)</f>
        <v>0</v>
      </c>
      <c r="HV200" s="94">
        <f t="array" ref="HV200">IFERROR(INDEX($N35:$N49,MATCH(1,IF($L35:$L49&lt;=HV$165,IF($M35:$M49&gt;=HV$165,1)),0))*$B35/12,0)</f>
        <v>0</v>
      </c>
      <c r="HW200" s="94">
        <f t="array" ref="HW200">IFERROR(INDEX($N35:$N49,MATCH(1,IF($L35:$L49&lt;=HW$165,IF($M35:$M49&gt;=HW$165,1)),0))*$B35/12,0)</f>
        <v>0</v>
      </c>
      <c r="HX200" s="94">
        <f t="array" ref="HX200">IFERROR(INDEX($N35:$N49,MATCH(1,IF($L35:$L49&lt;=HX$165,IF($M35:$M49&gt;=HX$165,1)),0))*$B35/12,0)</f>
        <v>0</v>
      </c>
      <c r="HY200" s="94">
        <f t="array" ref="HY200">IFERROR(INDEX($N35:$N49,MATCH(1,IF($L35:$L49&lt;=HY$165,IF($M35:$M49&gt;=HY$165,1)),0))*$B35/12,0)</f>
        <v>0</v>
      </c>
      <c r="HZ200" s="94">
        <f t="array" ref="HZ200">IFERROR(INDEX($N35:$N49,MATCH(1,IF($L35:$L49&lt;=HZ$165,IF($M35:$M49&gt;=HZ$165,1)),0))*$B35/12,0)</f>
        <v>0</v>
      </c>
      <c r="IA200" s="94">
        <f t="array" ref="IA200">IFERROR(INDEX($N35:$N49,MATCH(1,IF($L35:$L49&lt;=IA$165,IF($M35:$M49&gt;=IA$165,1)),0))*$B35/12,0)</f>
        <v>0</v>
      </c>
      <c r="IB200" s="94">
        <f t="array" ref="IB200">IFERROR(INDEX($N35:$N49,MATCH(1,IF($L35:$L49&lt;=IB$165,IF($M35:$M49&gt;=IB$165,1)),0))*$B35/12,0)</f>
        <v>0</v>
      </c>
      <c r="IC200" s="94">
        <f t="array" ref="IC200">IFERROR(INDEX($N35:$N49,MATCH(1,IF($L35:$L49&lt;=IC$165,IF($M35:$M49&gt;=IC$165,1)),0))*$B35/12,0)</f>
        <v>0</v>
      </c>
      <c r="ID200" s="94">
        <f t="array" ref="ID200">IFERROR(INDEX($N35:$N49,MATCH(1,IF($L35:$L49&lt;=ID$165,IF($M35:$M49&gt;=ID$165,1)),0))*$B35/12,0)</f>
        <v>0</v>
      </c>
      <c r="IE200" s="94">
        <f t="array" ref="IE200">IFERROR(INDEX($N35:$N49,MATCH(1,IF($L35:$L49&lt;=IE$165,IF($M35:$M49&gt;=IE$165,1)),0))*$B35/12,0)</f>
        <v>0</v>
      </c>
      <c r="IF200" s="94">
        <f t="array" ref="IF200">IFERROR(INDEX($N35:$N49,MATCH(1,IF($L35:$L49&lt;=IF$165,IF($M35:$M49&gt;=IF$165,1)),0))*$B35/12,0)</f>
        <v>0</v>
      </c>
      <c r="IG200" s="94">
        <f t="array" ref="IG200">IFERROR(INDEX($N35:$N49,MATCH(1,IF($L35:$L49&lt;=IG$165,IF($M35:$M49&gt;=IG$165,1)),0))*$B35/12,0)</f>
        <v>0</v>
      </c>
      <c r="IH200" s="94">
        <f t="array" ref="IH200">IFERROR(INDEX($N35:$N49,MATCH(1,IF($L35:$L49&lt;=IH$165,IF($M35:$M49&gt;=IH$165,1)),0))*$B35/12,0)</f>
        <v>0</v>
      </c>
      <c r="II200" s="94">
        <f t="array" ref="II200">IFERROR(INDEX($N35:$N49,MATCH(1,IF($L35:$L49&lt;=II$165,IF($M35:$M49&gt;=II$165,1)),0))*$B35/12,0)</f>
        <v>0</v>
      </c>
      <c r="IJ200" s="94">
        <f t="array" ref="IJ200">IFERROR(INDEX($N35:$N49,MATCH(1,IF($L35:$L49&lt;=IJ$165,IF($M35:$M49&gt;=IJ$165,1)),0))*$B35/12,0)</f>
        <v>0</v>
      </c>
      <c r="IK200" s="94">
        <f t="array" ref="IK200">IFERROR(INDEX($N35:$N49,MATCH(1,IF($L35:$L49&lt;=IK$165,IF($M35:$M49&gt;=IK$165,1)),0))*$B35/12,0)</f>
        <v>0</v>
      </c>
      <c r="IL200" s="94">
        <f t="array" ref="IL200">IFERROR(INDEX($N35:$N49,MATCH(1,IF($L35:$L49&lt;=IL$165,IF($M35:$M49&gt;=IL$165,1)),0))*$B35/12,0)</f>
        <v>0</v>
      </c>
      <c r="IM200" s="94">
        <f t="array" ref="IM200">IFERROR(INDEX($N35:$N49,MATCH(1,IF($L35:$L49&lt;=IM$165,IF($M35:$M49&gt;=IM$165,1)),0))*$B35/12,0)</f>
        <v>0</v>
      </c>
      <c r="IN200" s="94">
        <f t="array" ref="IN200">IFERROR(INDEX($N35:$N49,MATCH(1,IF($L35:$L49&lt;=IN$165,IF($M35:$M49&gt;=IN$165,1)),0))*$B35/12,0)</f>
        <v>0</v>
      </c>
      <c r="IO200" s="94">
        <f t="array" ref="IO200">IFERROR(INDEX($N35:$N49,MATCH(1,IF($L35:$L49&lt;=IO$165,IF($M35:$M49&gt;=IO$165,1)),0))*$B35/12,0)</f>
        <v>0</v>
      </c>
      <c r="IP200" s="94">
        <f t="array" ref="IP200">IFERROR(INDEX($N35:$N49,MATCH(1,IF($L35:$L49&lt;=IP$165,IF($M35:$M49&gt;=IP$165,1)),0))*$B35/12,0)</f>
        <v>0</v>
      </c>
      <c r="IQ200" s="94">
        <f t="array" ref="IQ200">IFERROR(INDEX($N35:$N49,MATCH(1,IF($L35:$L49&lt;=IQ$165,IF($M35:$M49&gt;=IQ$165,1)),0))*$B35/12,0)</f>
        <v>0</v>
      </c>
      <c r="IR200" s="94">
        <f t="array" ref="IR200">IFERROR(INDEX($N35:$N49,MATCH(1,IF($L35:$L49&lt;=IR$165,IF($M35:$M49&gt;=IR$165,1)),0))*$B35/12,0)</f>
        <v>0</v>
      </c>
      <c r="IS200" s="94">
        <f t="array" ref="IS200">IFERROR(INDEX($N35:$N49,MATCH(1,IF($L35:$L49&lt;=IS$165,IF($M35:$M49&gt;=IS$165,1)),0))*$B35/12,0)</f>
        <v>0</v>
      </c>
      <c r="IT200" s="94">
        <f t="array" ref="IT200">IFERROR(INDEX($N35:$N49,MATCH(1,IF($L35:$L49&lt;=IT$165,IF($M35:$M49&gt;=IT$165,1)),0))*$B35/12,0)</f>
        <v>0</v>
      </c>
      <c r="IU200" s="94">
        <f t="array" ref="IU200">IFERROR(INDEX($N35:$N49,MATCH(1,IF($L35:$L49&lt;=IU$165,IF($M35:$M49&gt;=IU$165,1)),0))*$B35/12,0)</f>
        <v>0</v>
      </c>
      <c r="IV200" s="94">
        <f t="array" ref="IV200">IFERROR(INDEX($N35:$N49,MATCH(1,IF($L35:$L49&lt;=IV$165,IF($M35:$M49&gt;=IV$165,1)),0))*$B35/12,0)</f>
        <v>0</v>
      </c>
      <c r="IW200" s="94">
        <f t="array" ref="IW200">IFERROR(INDEX($N35:$N49,MATCH(1,IF($L35:$L49&lt;=IW$165,IF($M35:$M49&gt;=IW$165,1)),0))*$B35/12,0)</f>
        <v>0</v>
      </c>
      <c r="IX200" s="94">
        <f t="array" ref="IX200">IFERROR(INDEX($N35:$N49,MATCH(1,IF($L35:$L49&lt;=IX$165,IF($M35:$M49&gt;=IX$165,1)),0))*$B35/12,0)</f>
        <v>0</v>
      </c>
      <c r="IY200" s="94">
        <f t="array" ref="IY200">IFERROR(INDEX($N35:$N49,MATCH(1,IF($L35:$L49&lt;=IY$165,IF($M35:$M49&gt;=IY$165,1)),0))*$B35/12,0)</f>
        <v>0</v>
      </c>
      <c r="IZ200" s="94">
        <f t="array" ref="IZ200">IFERROR(INDEX($N35:$N49,MATCH(1,IF($L35:$L49&lt;=IZ$165,IF($M35:$M49&gt;=IZ$165,1)),0))*$B35/12,0)</f>
        <v>0</v>
      </c>
      <c r="JA200" s="94">
        <f t="array" ref="JA200">IFERROR(INDEX($N35:$N49,MATCH(1,IF($L35:$L49&lt;=JA$165,IF($M35:$M49&gt;=JA$165,1)),0))*$B35/12,0)</f>
        <v>0</v>
      </c>
      <c r="JB200" s="94">
        <f t="array" ref="JB200">IFERROR(INDEX($N35:$N49,MATCH(1,IF($L35:$L49&lt;=JB$165,IF($M35:$M49&gt;=JB$165,1)),0))*$B35/12,0)</f>
        <v>0</v>
      </c>
      <c r="JC200" s="94">
        <f t="array" ref="JC200">IFERROR(INDEX($N35:$N49,MATCH(1,IF($L35:$L49&lt;=JC$165,IF($M35:$M49&gt;=JC$165,1)),0))*$B35/12,0)</f>
        <v>0</v>
      </c>
      <c r="JD200" s="94">
        <f t="array" ref="JD200">IFERROR(INDEX($N35:$N49,MATCH(1,IF($L35:$L49&lt;=JD$165,IF($M35:$M49&gt;=JD$165,1)),0))*$B35/12,0)</f>
        <v>0</v>
      </c>
      <c r="JE200" s="94">
        <f t="array" ref="JE200">IFERROR(INDEX($N35:$N49,MATCH(1,IF($L35:$L49&lt;=JE$165,IF($M35:$M49&gt;=JE$165,1)),0))*$B35/12,0)</f>
        <v>0</v>
      </c>
      <c r="JF200" s="94">
        <f t="array" ref="JF200">IFERROR(INDEX($N35:$N49,MATCH(1,IF($L35:$L49&lt;=JF$165,IF($M35:$M49&gt;=JF$165,1)),0))*$B35/12,0)</f>
        <v>0</v>
      </c>
      <c r="JG200" s="94">
        <f t="array" ref="JG200">IFERROR(INDEX($N35:$N49,MATCH(1,IF($L35:$L49&lt;=JG$165,IF($M35:$M49&gt;=JG$165,1)),0))*$B35/12,0)</f>
        <v>0</v>
      </c>
      <c r="JH200" s="94">
        <f t="array" ref="JH200">IFERROR(INDEX($N35:$N49,MATCH(1,IF($L35:$L49&lt;=JH$165,IF($M35:$M49&gt;=JH$165,1)),0))*$B35/12,0)</f>
        <v>0</v>
      </c>
      <c r="JI200" s="94">
        <f t="array" ref="JI200">IFERROR(INDEX($N35:$N49,MATCH(1,IF($L35:$L49&lt;=JI$165,IF($M35:$M49&gt;=JI$165,1)),0))*$B35/12,0)</f>
        <v>0</v>
      </c>
      <c r="JJ200" s="94">
        <f t="array" ref="JJ200">IFERROR(INDEX($N35:$N49,MATCH(1,IF($L35:$L49&lt;=JJ$165,IF($M35:$M49&gt;=JJ$165,1)),0))*$B35/12,0)</f>
        <v>0</v>
      </c>
      <c r="JK200" s="94">
        <f t="array" ref="JK200">IFERROR(INDEX($N35:$N49,MATCH(1,IF($L35:$L49&lt;=JK$165,IF($M35:$M49&gt;=JK$165,1)),0))*$B35/12,0)</f>
        <v>0</v>
      </c>
      <c r="JL200" s="94">
        <f t="array" ref="JL200">IFERROR(INDEX($N35:$N49,MATCH(1,IF($L35:$L49&lt;=JL$165,IF($M35:$M49&gt;=JL$165,1)),0))*$B35/12,0)</f>
        <v>0</v>
      </c>
      <c r="JM200" s="94">
        <f t="array" ref="JM200">IFERROR(INDEX($N35:$N49,MATCH(1,IF($L35:$L49&lt;=JM$165,IF($M35:$M49&gt;=JM$165,1)),0))*$B35/12,0)</f>
        <v>0</v>
      </c>
      <c r="JN200" s="94">
        <f t="array" ref="JN200">IFERROR(INDEX($N35:$N49,MATCH(1,IF($L35:$L49&lt;=JN$165,IF($M35:$M49&gt;=JN$165,1)),0))*$B35/12,0)</f>
        <v>0</v>
      </c>
      <c r="JO200" s="94">
        <f t="array" ref="JO200">IFERROR(INDEX($N35:$N49,MATCH(1,IF($L35:$L49&lt;=JO$165,IF($M35:$M49&gt;=JO$165,1)),0))*$B35/12,0)</f>
        <v>0</v>
      </c>
      <c r="JP200" s="94">
        <f t="array" ref="JP200">IFERROR(INDEX($N35:$N49,MATCH(1,IF($L35:$L49&lt;=JP$165,IF($M35:$M49&gt;=JP$165,1)),0))*$B35/12,0)</f>
        <v>0</v>
      </c>
      <c r="JQ200" s="94">
        <f t="array" ref="JQ200">IFERROR(INDEX($N35:$N49,MATCH(1,IF($L35:$L49&lt;=JQ$165,IF($M35:$M49&gt;=JQ$165,1)),0))*$B35/12,0)</f>
        <v>0</v>
      </c>
      <c r="JR200" s="94">
        <f t="array" ref="JR200">IFERROR(INDEX($N35:$N49,MATCH(1,IF($L35:$L49&lt;=JR$165,IF($M35:$M49&gt;=JR$165,1)),0))*$B35/12,0)</f>
        <v>0</v>
      </c>
      <c r="JS200" s="94">
        <f t="array" ref="JS200">IFERROR(INDEX($N35:$N49,MATCH(1,IF($L35:$L49&lt;=JS$165,IF($M35:$M49&gt;=JS$165,1)),0))*$B35/12,0)</f>
        <v>0</v>
      </c>
      <c r="JT200" s="94">
        <f t="array" ref="JT200">IFERROR(INDEX($N35:$N49,MATCH(1,IF($L35:$L49&lt;=JT$165,IF($M35:$M49&gt;=JT$165,1)),0))*$B35/12,0)</f>
        <v>0</v>
      </c>
      <c r="JU200" s="94">
        <f t="array" ref="JU200">IFERROR(INDEX($N35:$N49,MATCH(1,IF($L35:$L49&lt;=JU$165,IF($M35:$M49&gt;=JU$165,1)),0))*$B35/12,0)</f>
        <v>0</v>
      </c>
      <c r="JV200" s="94">
        <f t="array" ref="JV200">IFERROR(INDEX($N35:$N49,MATCH(1,IF($L35:$L49&lt;=JV$165,IF($M35:$M49&gt;=JV$165,1)),0))*$B35/12,0)</f>
        <v>0</v>
      </c>
      <c r="JW200" s="94">
        <f t="array" ref="JW200">IFERROR(INDEX($N35:$N49,MATCH(1,IF($L35:$L49&lt;=JW$165,IF($M35:$M49&gt;=JW$165,1)),0))*$B35/12,0)</f>
        <v>0</v>
      </c>
      <c r="JX200" s="94">
        <f t="array" ref="JX200">IFERROR(INDEX($N35:$N49,MATCH(1,IF($L35:$L49&lt;=JX$165,IF($M35:$M49&gt;=JX$165,1)),0))*$B35/12,0)</f>
        <v>0</v>
      </c>
      <c r="JY200" s="94">
        <f t="array" ref="JY200">IFERROR(INDEX($N35:$N49,MATCH(1,IF($L35:$L49&lt;=JY$165,IF($M35:$M49&gt;=JY$165,1)),0))*$B35/12,0)</f>
        <v>0</v>
      </c>
      <c r="JZ200" s="94">
        <f t="array" ref="JZ200">IFERROR(INDEX($N35:$N49,MATCH(1,IF($L35:$L49&lt;=JZ$165,IF($M35:$M49&gt;=JZ$165,1)),0))*$B35/12,0)</f>
        <v>0</v>
      </c>
      <c r="KA200" s="94">
        <f t="array" ref="KA200">IFERROR(INDEX($N35:$N49,MATCH(1,IF($L35:$L49&lt;=KA$165,IF($M35:$M49&gt;=KA$165,1)),0))*$B35/12,0)</f>
        <v>0</v>
      </c>
      <c r="KB200" s="94">
        <f t="array" ref="KB200">IFERROR(INDEX($N35:$N49,MATCH(1,IF($L35:$L49&lt;=KB$165,IF($M35:$M49&gt;=KB$165,1)),0))*$B35/12,0)</f>
        <v>0</v>
      </c>
      <c r="KC200" s="94">
        <f t="array" ref="KC200">IFERROR(INDEX($N35:$N49,MATCH(1,IF($L35:$L49&lt;=KC$165,IF($M35:$M49&gt;=KC$165,1)),0))*$B35/12,0)</f>
        <v>0</v>
      </c>
      <c r="KD200" s="94">
        <f t="array" ref="KD200">IFERROR(INDEX($N35:$N49,MATCH(1,IF($L35:$L49&lt;=KD$165,IF($M35:$M49&gt;=KD$165,1)),0))*$B35/12,0)</f>
        <v>0</v>
      </c>
      <c r="KE200" s="94">
        <f t="array" ref="KE200">IFERROR(INDEX($N35:$N49,MATCH(1,IF($L35:$L49&lt;=KE$165,IF($M35:$M49&gt;=KE$165,1)),0))*$B35/12,0)</f>
        <v>0</v>
      </c>
      <c r="KF200" s="94">
        <f t="array" ref="KF200">IFERROR(INDEX($N35:$N49,MATCH(1,IF($L35:$L49&lt;=KF$165,IF($M35:$M49&gt;=KF$165,1)),0))*$B35/12,0)</f>
        <v>0</v>
      </c>
      <c r="KG200" s="94">
        <f t="array" ref="KG200">IFERROR(INDEX($N35:$N49,MATCH(1,IF($L35:$L49&lt;=KG$165,IF($M35:$M49&gt;=KG$165,1)),0))*$B35/12,0)</f>
        <v>0</v>
      </c>
      <c r="KH200" s="94">
        <f t="array" ref="KH200">IFERROR(INDEX($N35:$N49,MATCH(1,IF($L35:$L49&lt;=KH$165,IF($M35:$M49&gt;=KH$165,1)),0))*$B35/12,0)</f>
        <v>0</v>
      </c>
      <c r="KI200" s="94">
        <f t="array" ref="KI200">IFERROR(INDEX($N35:$N49,MATCH(1,IF($L35:$L49&lt;=KI$165,IF($M35:$M49&gt;=KI$165,1)),0))*$B35/12,0)</f>
        <v>0</v>
      </c>
      <c r="KJ200" s="94">
        <f t="array" ref="KJ200">IFERROR(INDEX($N35:$N49,MATCH(1,IF($L35:$L49&lt;=KJ$165,IF($M35:$M49&gt;=KJ$165,1)),0))*$B35/12,0)</f>
        <v>0</v>
      </c>
      <c r="KK200" s="94">
        <f t="array" ref="KK200">IFERROR(INDEX($N35:$N49,MATCH(1,IF($L35:$L49&lt;=KK$165,IF($M35:$M49&gt;=KK$165,1)),0))*$B35/12,0)</f>
        <v>0</v>
      </c>
      <c r="KL200" s="94">
        <f t="array" ref="KL200">IFERROR(INDEX($N35:$N49,MATCH(1,IF($L35:$L49&lt;=KL$165,IF($M35:$M49&gt;=KL$165,1)),0))*$B35/12,0)</f>
        <v>0</v>
      </c>
      <c r="KM200" s="94">
        <f t="array" ref="KM200">IFERROR(INDEX($N35:$N49,MATCH(1,IF($L35:$L49&lt;=KM$165,IF($M35:$M49&gt;=KM$165,1)),0))*$B35/12,0)</f>
        <v>0</v>
      </c>
      <c r="KN200" s="94">
        <f t="array" ref="KN200">IFERROR(INDEX($N35:$N49,MATCH(1,IF($L35:$L49&lt;=KN$165,IF($M35:$M49&gt;=KN$165,1)),0))*$B35/12,0)</f>
        <v>0</v>
      </c>
      <c r="KO200" s="94">
        <f t="array" ref="KO200">IFERROR(INDEX($N35:$N49,MATCH(1,IF($L35:$L49&lt;=KO$165,IF($M35:$M49&gt;=KO$165,1)),0))*$B35/12,0)</f>
        <v>0</v>
      </c>
      <c r="KP200" s="94">
        <f t="array" ref="KP200">IFERROR(INDEX($N35:$N49,MATCH(1,IF($L35:$L49&lt;=KP$165,IF($M35:$M49&gt;=KP$165,1)),0))*$B35/12,0)</f>
        <v>0</v>
      </c>
      <c r="KQ200" s="94">
        <f t="array" ref="KQ200">IFERROR(INDEX($N35:$N49,MATCH(1,IF($L35:$L49&lt;=KQ$165,IF($M35:$M49&gt;=KQ$165,1)),0))*$B35/12,0)</f>
        <v>0</v>
      </c>
      <c r="KR200" s="94">
        <f t="array" ref="KR200">IFERROR(INDEX($N35:$N49,MATCH(1,IF($L35:$L49&lt;=KR$165,IF($M35:$M49&gt;=KR$165,1)),0))*$B35/12,0)</f>
        <v>0</v>
      </c>
      <c r="KS200" s="94">
        <f t="array" ref="KS200">IFERROR(INDEX($N35:$N49,MATCH(1,IF($L35:$L49&lt;=KS$165,IF($M35:$M49&gt;=KS$165,1)),0))*$B35/12,0)</f>
        <v>0</v>
      </c>
      <c r="KT200" s="94">
        <f t="array" ref="KT200">IFERROR(INDEX($N35:$N49,MATCH(1,IF($L35:$L49&lt;=KT$165,IF($M35:$M49&gt;=KT$165,1)),0))*$B35/12,0)</f>
        <v>0</v>
      </c>
      <c r="KU200" s="94">
        <f t="array" ref="KU200">IFERROR(INDEX($N35:$N49,MATCH(1,IF($L35:$L49&lt;=KU$165,IF($M35:$M49&gt;=KU$165,1)),0))*$B35/12,0)</f>
        <v>0</v>
      </c>
      <c r="KV200" s="94">
        <f t="array" ref="KV200">IFERROR(INDEX($N35:$N49,MATCH(1,IF($L35:$L49&lt;=KV$165,IF($M35:$M49&gt;=KV$165,1)),0))*$B35/12,0)</f>
        <v>0</v>
      </c>
      <c r="KW200" s="94">
        <f t="array" ref="KW200">IFERROR(INDEX($N35:$N49,MATCH(1,IF($L35:$L49&lt;=KW$165,IF($M35:$M49&gt;=KW$165,1)),0))*$B35/12,0)</f>
        <v>0</v>
      </c>
      <c r="KX200" s="94">
        <f t="array" ref="KX200">IFERROR(INDEX($N35:$N49,MATCH(1,IF($L35:$L49&lt;=KX$165,IF($M35:$M49&gt;=KX$165,1)),0))*$B35/12,0)</f>
        <v>0</v>
      </c>
      <c r="KY200" s="94">
        <f t="array" ref="KY200">IFERROR(INDEX($N35:$N49,MATCH(1,IF($L35:$L49&lt;=KY$165,IF($M35:$M49&gt;=KY$165,1)),0))*$B35/12,0)</f>
        <v>0</v>
      </c>
      <c r="KZ200" s="94">
        <f t="array" ref="KZ200">IFERROR(INDEX($N35:$N49,MATCH(1,IF($L35:$L49&lt;=KZ$165,IF($M35:$M49&gt;=KZ$165,1)),0))*$B35/12,0)</f>
        <v>0</v>
      </c>
      <c r="LA200" s="94">
        <f t="array" ref="LA200">IFERROR(INDEX($N35:$N49,MATCH(1,IF($L35:$L49&lt;=LA$165,IF($M35:$M49&gt;=LA$165,1)),0))*$B35/12,0)</f>
        <v>0</v>
      </c>
      <c r="LB200" s="94">
        <f t="array" ref="LB200">IFERROR(INDEX($N35:$N49,MATCH(1,IF($L35:$L49&lt;=LB$165,IF($M35:$M49&gt;=LB$165,1)),0))*$B35/12,0)</f>
        <v>0</v>
      </c>
      <c r="LC200" s="94">
        <f t="array" ref="LC200">IFERROR(INDEX($N35:$N49,MATCH(1,IF($L35:$L49&lt;=LC$165,IF($M35:$M49&gt;=LC$165,1)),0))*$B35/12,0)</f>
        <v>0</v>
      </c>
      <c r="LD200" s="94">
        <f t="array" ref="LD200">IFERROR(INDEX($N35:$N49,MATCH(1,IF($L35:$L49&lt;=LD$165,IF($M35:$M49&gt;=LD$165,1)),0))*$B35/12,0)</f>
        <v>0</v>
      </c>
      <c r="LE200" s="94">
        <f t="array" ref="LE200">IFERROR(INDEX($N35:$N49,MATCH(1,IF($L35:$L49&lt;=LE$165,IF($M35:$M49&gt;=LE$165,1)),0))*$B35/12,0)</f>
        <v>0</v>
      </c>
      <c r="LF200" s="94">
        <f t="array" ref="LF200">IFERROR(INDEX($N35:$N49,MATCH(1,IF($L35:$L49&lt;=LF$165,IF($M35:$M49&gt;=LF$165,1)),0))*$B35/12,0)</f>
        <v>0</v>
      </c>
      <c r="LG200" s="94">
        <f t="array" ref="LG200">IFERROR(INDEX($N35:$N49,MATCH(1,IF($L35:$L49&lt;=LG$165,IF($M35:$M49&gt;=LG$165,1)),0))*$B35/12,0)</f>
        <v>0</v>
      </c>
      <c r="LH200" s="94">
        <f t="array" ref="LH200">IFERROR(INDEX($N35:$N49,MATCH(1,IF($L35:$L49&lt;=LH$165,IF($M35:$M49&gt;=LH$165,1)),0))*$B35/12,0)</f>
        <v>0</v>
      </c>
      <c r="LI200" s="94">
        <f t="array" ref="LI200">IFERROR(INDEX($N35:$N49,MATCH(1,IF($L35:$L49&lt;=LI$165,IF($M35:$M49&gt;=LI$165,1)),0))*$B35/12,0)</f>
        <v>0</v>
      </c>
      <c r="LJ200" s="94">
        <f t="array" ref="LJ200">IFERROR(INDEX($N35:$N49,MATCH(1,IF($L35:$L49&lt;=LJ$165,IF($M35:$M49&gt;=LJ$165,1)),0))*$B35/12,0)</f>
        <v>0</v>
      </c>
      <c r="LK200" s="94">
        <f t="array" ref="LK200">IFERROR(INDEX($N35:$N49,MATCH(1,IF($L35:$L49&lt;=LK$165,IF($M35:$M49&gt;=LK$165,1)),0))*$B35/12,0)</f>
        <v>0</v>
      </c>
      <c r="LL200" s="94">
        <f t="array" ref="LL200">IFERROR(INDEX($N35:$N49,MATCH(1,IF($L35:$L49&lt;=LL$165,IF($M35:$M49&gt;=LL$165,1)),0))*$B35/12,0)</f>
        <v>0</v>
      </c>
      <c r="LM200" s="94">
        <f t="array" ref="LM200">IFERROR(INDEX($N35:$N49,MATCH(1,IF($L35:$L49&lt;=LM$165,IF($M35:$M49&gt;=LM$165,1)),0))*$B35/12,0)</f>
        <v>0</v>
      </c>
      <c r="LN200" s="94">
        <f t="array" ref="LN200">IFERROR(INDEX($N35:$N49,MATCH(1,IF($L35:$L49&lt;=LN$165,IF($M35:$M49&gt;=LN$165,1)),0))*$B35/12,0)</f>
        <v>0</v>
      </c>
      <c r="LO200" s="94">
        <f t="array" ref="LO200">IFERROR(INDEX($N35:$N49,MATCH(1,IF($L35:$L49&lt;=LO$165,IF($M35:$M49&gt;=LO$165,1)),0))*$B35/12,0)</f>
        <v>0</v>
      </c>
      <c r="LP200" s="94">
        <f t="array" ref="LP200">IFERROR(INDEX($N35:$N49,MATCH(1,IF($L35:$L49&lt;=LP$165,IF($M35:$M49&gt;=LP$165,1)),0))*$B35/12,0)</f>
        <v>0</v>
      </c>
      <c r="LQ200" s="94">
        <f t="array" ref="LQ200">IFERROR(INDEX($N35:$N49,MATCH(1,IF($L35:$L49&lt;=LQ$165,IF($M35:$M49&gt;=LQ$165,1)),0))*$B35/12,0)</f>
        <v>0</v>
      </c>
      <c r="LR200" s="94">
        <f t="array" ref="LR200">IFERROR(INDEX($N35:$N49,MATCH(1,IF($L35:$L49&lt;=LR$165,IF($M35:$M49&gt;=LR$165,1)),0))*$B35/12,0)</f>
        <v>0</v>
      </c>
      <c r="LS200" s="94">
        <f t="array" ref="LS200">IFERROR(INDEX($N35:$N49,MATCH(1,IF($L35:$L49&lt;=LS$165,IF($M35:$M49&gt;=LS$165,1)),0))*$B35/12,0)</f>
        <v>0</v>
      </c>
      <c r="LT200" s="94">
        <f t="array" ref="LT200">IFERROR(INDEX($N35:$N49,MATCH(1,IF($L35:$L49&lt;=LT$165,IF($M35:$M49&gt;=LT$165,1)),0))*$B35/12,0)</f>
        <v>0</v>
      </c>
      <c r="LU200" s="94">
        <f t="array" ref="LU200">IFERROR(INDEX($N35:$N49,MATCH(1,IF($L35:$L49&lt;=LU$165,IF($M35:$M49&gt;=LU$165,1)),0))*$B35/12,0)</f>
        <v>0</v>
      </c>
      <c r="LV200" s="94">
        <f t="array" ref="LV200">IFERROR(INDEX($N35:$N49,MATCH(1,IF($L35:$L49&lt;=LV$165,IF($M35:$M49&gt;=LV$165,1)),0))*$B35/12,0)</f>
        <v>0</v>
      </c>
      <c r="LW200" s="94">
        <f t="array" ref="LW200">IFERROR(INDEX($N35:$N49,MATCH(1,IF($L35:$L49&lt;=LW$165,IF($M35:$M49&gt;=LW$165,1)),0))*$B35/12,0)</f>
        <v>0</v>
      </c>
      <c r="LX200" s="94">
        <f t="array" ref="LX200">IFERROR(INDEX($N35:$N49,MATCH(1,IF($L35:$L49&lt;=LX$165,IF($M35:$M49&gt;=LX$165,1)),0))*$B35/12,0)</f>
        <v>0</v>
      </c>
      <c r="LY200" s="94">
        <f t="array" ref="LY200">IFERROR(INDEX($N35:$N49,MATCH(1,IF($L35:$L49&lt;=LY$165,IF($M35:$M49&gt;=LY$165,1)),0))*$B35/12,0)</f>
        <v>0</v>
      </c>
      <c r="LZ200" s="94">
        <f t="array" ref="LZ200">IFERROR(INDEX($N35:$N49,MATCH(1,IF($L35:$L49&lt;=LZ$165,IF($M35:$M49&gt;=LZ$165,1)),0))*$B35/12,0)</f>
        <v>0</v>
      </c>
      <c r="MA200" s="94">
        <f t="array" ref="MA200">IFERROR(INDEX($N35:$N49,MATCH(1,IF($L35:$L49&lt;=MA$165,IF($M35:$M49&gt;=MA$165,1)),0))*$B35/12,0)</f>
        <v>0</v>
      </c>
      <c r="MB200" s="94">
        <f t="array" ref="MB200">IFERROR(INDEX($N35:$N49,MATCH(1,IF($L35:$L49&lt;=MB$165,IF($M35:$M49&gt;=MB$165,1)),0))*$B35/12,0)</f>
        <v>0</v>
      </c>
      <c r="MC200" s="94">
        <f t="array" ref="MC200">IFERROR(INDEX($N35:$N49,MATCH(1,IF($L35:$L49&lt;=MC$165,IF($M35:$M49&gt;=MC$165,1)),0))*$B35/12,0)</f>
        <v>0</v>
      </c>
      <c r="MD200" s="94">
        <f t="array" ref="MD200">IFERROR(INDEX($N35:$N49,MATCH(1,IF($L35:$L49&lt;=MD$165,IF($M35:$M49&gt;=MD$165,1)),0))*$B35/12,0)</f>
        <v>0</v>
      </c>
      <c r="ME200" s="94">
        <f t="array" ref="ME200">IFERROR(INDEX($N35:$N49,MATCH(1,IF($L35:$L49&lt;=ME$165,IF($M35:$M49&gt;=ME$165,1)),0))*$B35/12,0)</f>
        <v>0</v>
      </c>
      <c r="MF200" s="94">
        <f t="array" ref="MF200">IFERROR(INDEX($N35:$N49,MATCH(1,IF($L35:$L49&lt;=MF$165,IF($M35:$M49&gt;=MF$165,1)),0))*$B35/12,0)</f>
        <v>0</v>
      </c>
      <c r="MG200" s="94">
        <f t="array" ref="MG200">IFERROR(INDEX($N35:$N49,MATCH(1,IF($L35:$L49&lt;=MG$165,IF($M35:$M49&gt;=MG$165,1)),0))*$B35/12,0)</f>
        <v>0</v>
      </c>
      <c r="MH200" s="94">
        <f t="array" ref="MH200">IFERROR(INDEX($N35:$N49,MATCH(1,IF($L35:$L49&lt;=MH$165,IF($M35:$M49&gt;=MH$165,1)),0))*$B35/12,0)</f>
        <v>0</v>
      </c>
      <c r="MI200" s="94">
        <f t="array" ref="MI200">IFERROR(INDEX($N35:$N49,MATCH(1,IF($L35:$L49&lt;=MI$165,IF($M35:$M49&gt;=MI$165,1)),0))*$B35/12,0)</f>
        <v>0</v>
      </c>
      <c r="MJ200" s="94">
        <f t="array" ref="MJ200">IFERROR(INDEX($N35:$N49,MATCH(1,IF($L35:$L49&lt;=MJ$165,IF($M35:$M49&gt;=MJ$165,1)),0))*$B35/12,0)</f>
        <v>0</v>
      </c>
      <c r="MK200" s="94">
        <f t="array" ref="MK200">IFERROR(INDEX($N35:$N49,MATCH(1,IF($L35:$L49&lt;=MK$165,IF($M35:$M49&gt;=MK$165,1)),0))*$B35/12,0)</f>
        <v>0</v>
      </c>
      <c r="ML200" s="94">
        <f t="array" ref="ML200">IFERROR(INDEX($N35:$N49,MATCH(1,IF($L35:$L49&lt;=ML$165,IF($M35:$M49&gt;=ML$165,1)),0))*$B35/12,0)</f>
        <v>0</v>
      </c>
      <c r="MM200" s="94">
        <f t="array" ref="MM200">IFERROR(INDEX($N35:$N49,MATCH(1,IF($L35:$L49&lt;=MM$165,IF($M35:$M49&gt;=MM$165,1)),0))*$B35/12,0)</f>
        <v>0</v>
      </c>
      <c r="MN200" s="94">
        <f t="array" ref="MN200">IFERROR(INDEX($N35:$N49,MATCH(1,IF($L35:$L49&lt;=MN$165,IF($M35:$M49&gt;=MN$165,1)),0))*$B35/12,0)</f>
        <v>0</v>
      </c>
      <c r="MO200" s="94">
        <f t="array" ref="MO200">IFERROR(INDEX($N35:$N49,MATCH(1,IF($L35:$L49&lt;=MO$165,IF($M35:$M49&gt;=MO$165,1)),0))*$B35/12,0)</f>
        <v>0</v>
      </c>
      <c r="MP200" s="94">
        <f t="array" ref="MP200">IFERROR(INDEX($N35:$N49,MATCH(1,IF($L35:$L49&lt;=MP$165,IF($M35:$M49&gt;=MP$165,1)),0))*$B35/12,0)</f>
        <v>0</v>
      </c>
      <c r="MQ200" s="94">
        <f t="array" ref="MQ200">IFERROR(INDEX($N35:$N49,MATCH(1,IF($L35:$L49&lt;=MQ$165,IF($M35:$M49&gt;=MQ$165,1)),0))*$B35/12,0)</f>
        <v>0</v>
      </c>
      <c r="MR200" s="94">
        <f t="array" ref="MR200">IFERROR(INDEX($N35:$N49,MATCH(1,IF($L35:$L49&lt;=MR$165,IF($M35:$M49&gt;=MR$165,1)),0))*$B35/12,0)</f>
        <v>0</v>
      </c>
      <c r="MS200" s="94">
        <f t="array" ref="MS200">IFERROR(INDEX($N35:$N49,MATCH(1,IF($L35:$L49&lt;=MS$165,IF($M35:$M49&gt;=MS$165,1)),0))*$B35/12,0)</f>
        <v>0</v>
      </c>
      <c r="MT200" s="94">
        <f t="array" ref="MT200">IFERROR(INDEX($N35:$N49,MATCH(1,IF($L35:$L49&lt;=MT$165,IF($M35:$M49&gt;=MT$165,1)),0))*$B35/12,0)</f>
        <v>0</v>
      </c>
      <c r="MU200" s="94">
        <f t="array" ref="MU200">IFERROR(INDEX($N35:$N49,MATCH(1,IF($L35:$L49&lt;=MU$165,IF($M35:$M49&gt;=MU$165,1)),0))*$B35/12,0)</f>
        <v>0</v>
      </c>
      <c r="MV200" s="94">
        <f t="array" ref="MV200">IFERROR(INDEX($N35:$N49,MATCH(1,IF($L35:$L49&lt;=MV$165,IF($M35:$M49&gt;=MV$165,1)),0))*$B35/12,0)</f>
        <v>0</v>
      </c>
      <c r="MW200" s="94">
        <f t="array" ref="MW200">IFERROR(INDEX($N35:$N49,MATCH(1,IF($L35:$L49&lt;=MW$165,IF($M35:$M49&gt;=MW$165,1)),0))*$B35/12,0)</f>
        <v>0</v>
      </c>
      <c r="MX200" s="94">
        <f t="array" ref="MX200">IFERROR(INDEX($N35:$N49,MATCH(1,IF($L35:$L49&lt;=MX$165,IF($M35:$M49&gt;=MX$165,1)),0))*$B35/12,0)</f>
        <v>0</v>
      </c>
      <c r="MY200" s="94">
        <f t="array" ref="MY200">IFERROR(INDEX($N35:$N49,MATCH(1,IF($L35:$L49&lt;=MY$165,IF($M35:$M49&gt;=MY$165,1)),0))*$B35/12,0)</f>
        <v>0</v>
      </c>
      <c r="MZ200" s="94">
        <f t="array" ref="MZ200">IFERROR(INDEX($N35:$N49,MATCH(1,IF($L35:$L49&lt;=MZ$165,IF($M35:$M49&gt;=MZ$165,1)),0))*$B35/12,0)</f>
        <v>0</v>
      </c>
      <c r="NA200" s="94">
        <f t="array" ref="NA200">IFERROR(INDEX($N35:$N49,MATCH(1,IF($L35:$L49&lt;=NA$165,IF($M35:$M49&gt;=NA$165,1)),0))*$B35/12,0)</f>
        <v>0</v>
      </c>
      <c r="NB200" s="94">
        <f t="array" ref="NB200">IFERROR(INDEX($N35:$N49,MATCH(1,IF($L35:$L49&lt;=NB$165,IF($M35:$M49&gt;=NB$165,1)),0))*$B35/12,0)</f>
        <v>0</v>
      </c>
      <c r="NC200" s="94">
        <f t="array" ref="NC200">IFERROR(INDEX($N35:$N49,MATCH(1,IF($L35:$L49&lt;=NC$165,IF($M35:$M49&gt;=NC$165,1)),0))*$B35/12,0)</f>
        <v>0</v>
      </c>
      <c r="ND200" s="94">
        <f t="array" ref="ND200">IFERROR(INDEX($N35:$N49,MATCH(1,IF($L35:$L49&lt;=ND$165,IF($M35:$M49&gt;=ND$165,1)),0))*$B35/12,0)</f>
        <v>0</v>
      </c>
      <c r="NE200" s="94">
        <f t="array" ref="NE200">IFERROR(INDEX($N35:$N49,MATCH(1,IF($L35:$L49&lt;=NE$165,IF($M35:$M49&gt;=NE$165,1)),0))*$B35/12,0)</f>
        <v>0</v>
      </c>
      <c r="NF200" s="94">
        <f t="array" ref="NF200">IFERROR(INDEX($N35:$N49,MATCH(1,IF($L35:$L49&lt;=NF$165,IF($M35:$M49&gt;=NF$165,1)),0))*$B35/12,0)</f>
        <v>0</v>
      </c>
      <c r="NG200" s="94">
        <f t="array" ref="NG200">IFERROR(INDEX($N35:$N49,MATCH(1,IF($L35:$L49&lt;=NG$165,IF($M35:$M49&gt;=NG$165,1)),0))*$B35/12,0)</f>
        <v>0</v>
      </c>
      <c r="NH200" s="94">
        <f t="array" ref="NH200">IFERROR(INDEX($N35:$N49,MATCH(1,IF($L35:$L49&lt;=NH$165,IF($M35:$M49&gt;=NH$165,1)),0))*$B35/12,0)</f>
        <v>0</v>
      </c>
      <c r="NI200" s="94">
        <f t="array" ref="NI200">IFERROR(INDEX($N35:$N49,MATCH(1,IF($L35:$L49&lt;=NI$165,IF($M35:$M49&gt;=NI$165,1)),0))*$B35/12,0)</f>
        <v>0</v>
      </c>
      <c r="NJ200" s="94">
        <f t="array" ref="NJ200">IFERROR(INDEX($N35:$N49,MATCH(1,IF($L35:$L49&lt;=NJ$165,IF($M35:$M49&gt;=NJ$165,1)),0))*$B35/12,0)</f>
        <v>0</v>
      </c>
      <c r="NK200" s="95">
        <f t="array" ref="NK200">IFERROR(INDEX($N35:$N49,MATCH(1,IF($L35:$L49&lt;=NK$165,IF($M35:$M49&gt;=NK$165,1)),0))*$B35/12,0)</f>
        <v>0</v>
      </c>
    </row>
    <row r="201" spans="1:375" x14ac:dyDescent="0.25">
      <c r="A201" s="96">
        <f ca="1">SUMIF($D$163:$NK$163,"&lt;="&amp;Summary!$B$3,Leases!D201:NK201)</f>
        <v>532978.26484563306</v>
      </c>
      <c r="B201" s="23" t="s">
        <v>55</v>
      </c>
      <c r="C201" s="45" t="s">
        <v>22</v>
      </c>
      <c r="D201" s="94">
        <f ca="1">IF(AND(D$165&lt;=$E35,D$165&gt;=EOMONTH($D35,0)),IF($G35="NNN",Expenses!B$14*Leases!$F35,IF(Leases!$G35="FSG",0,IF(Leases!$G35="MG",SUMPRODUCT(Leases!$I35:$I39,Expenses!B$9:B$13)*Leases!$F35,MAX((Expenses!B$9-Leases!$K35/12)*Leases!$J35*Leases!$F35,0)+MAX((Expenses!B$10-Leases!$K36/12)*Leases!$J36*Leases!$F35,0)+MAX((Expenses!B$11-Leases!$K37/12)*Leases!$J37*Leases!$F35,0)+MAX((Expenses!B$12-Leases!$K38/12)*Leases!$J38*Leases!$F35,0)+MAX((Expenses!B$13-Leases!$K39/12)*Leases!$J39*Leases!$F35,0)))),0)</f>
        <v>24987.623191358936</v>
      </c>
      <c r="E201" s="94">
        <f ca="1">IF(AND(E$165&lt;=$E35,E$165&gt;=EOMONTH($D35,0)),IF($G35="NNN",Expenses!C$14*Leases!$F35,IF(Leases!$G35="FSG",0,IF(Leases!$G35="MG",SUMPRODUCT(Leases!$I35:$I39,Expenses!C$9:C$13)*Leases!$F35,MAX((Expenses!C$9-Leases!$K35/12)*Leases!$J35*Leases!$F35,0)+MAX((Expenses!C$10-Leases!$K36/12)*Leases!$J36*Leases!$F35,0)+MAX((Expenses!C$11-Leases!$K37/12)*Leases!$J37*Leases!$F35,0)+MAX((Expenses!C$12-Leases!$K38/12)*Leases!$J38*Leases!$F35,0)+MAX((Expenses!C$13-Leases!$K39/12)*Leases!$J39*Leases!$F35,0)))),0)</f>
        <v>25000.335922144008</v>
      </c>
      <c r="F201" s="94">
        <f ca="1">IF(AND(F$165&lt;=$E35,F$165&gt;=EOMONTH($D35,0)),IF($G35="NNN",Expenses!D$14*Leases!$F35,IF(Leases!$G35="FSG",0,IF(Leases!$G35="MG",SUMPRODUCT(Leases!$I35:$I39,Expenses!D$9:D$13)*Leases!$F35,MAX((Expenses!D$9-Leases!$K35/12)*Leases!$J35*Leases!$F35,0)+MAX((Expenses!D$10-Leases!$K36/12)*Leases!$J36*Leases!$F35,0)+MAX((Expenses!D$11-Leases!$K37/12)*Leases!$J37*Leases!$F35,0)+MAX((Expenses!D$12-Leases!$K38/12)*Leases!$J38*Leases!$F35,0)+MAX((Expenses!D$13-Leases!$K39/12)*Leases!$J39*Leases!$F35,0)))),0)</f>
        <v>25015.262643646038</v>
      </c>
      <c r="G201" s="94">
        <f ca="1">IF(AND(G$165&lt;=$E35,G$165&gt;=EOMONTH($D35,0)),IF($G35="NNN",Expenses!E$14*Leases!$F35,IF(Leases!$G35="FSG",0,IF(Leases!$G35="MG",SUMPRODUCT(Leases!$I35:$I39,Expenses!E$9:E$13)*Leases!$F35,MAX((Expenses!E$9-Leases!$K35/12)*Leases!$J35*Leases!$F35,0)+MAX((Expenses!E$10-Leases!$K36/12)*Leases!$J36*Leases!$F35,0)+MAX((Expenses!E$11-Leases!$K37/12)*Leases!$J37*Leases!$F35,0)+MAX((Expenses!E$12-Leases!$K38/12)*Leases!$J38*Leases!$F35,0)+MAX((Expenses!E$13-Leases!$K39/12)*Leases!$J39*Leases!$F35,0)))),0)</f>
        <v>25028.038157803436</v>
      </c>
      <c r="H201" s="94">
        <f ca="1">IF(AND(H$165&lt;=$E35,H$165&gt;=EOMONTH($D35,0)),IF($G35="NNN",Expenses!F$14*Leases!$F35,IF(Leases!$G35="FSG",0,IF(Leases!$G35="MG",SUMPRODUCT(Leases!$I35:$I39,Expenses!F$9:F$13)*Leases!$F35,MAX((Expenses!F$9-Leases!$K35/12)*Leases!$J35*Leases!$F35,0)+MAX((Expenses!F$10-Leases!$K36/12)*Leases!$J36*Leases!$F35,0)+MAX((Expenses!F$11-Leases!$K37/12)*Leases!$J37*Leases!$F35,0)+MAX((Expenses!F$12-Leases!$K38/12)*Leases!$J38*Leases!$F35,0)+MAX((Expenses!F$13-Leases!$K39/12)*Leases!$J39*Leases!$F35,0)))),0)</f>
        <v>25040.845179825232</v>
      </c>
      <c r="I201" s="94">
        <f ca="1">IF(AND(I$165&lt;=$E35,I$165&gt;=EOMONTH($D35,0)),IF($G35="NNN",Expenses!G$14*Leases!$F35,IF(Leases!$G35="FSG",0,IF(Leases!$G35="MG",SUMPRODUCT(Leases!$I35:$I39,Expenses!G$9:G$13)*Leases!$F35,MAX((Expenses!G$9-Leases!$K35/12)*Leases!$J35*Leases!$F35,0)+MAX((Expenses!G$10-Leases!$K36/12)*Leases!$J36*Leases!$F35,0)+MAX((Expenses!G$11-Leases!$K37/12)*Leases!$J37*Leases!$F35,0)+MAX((Expenses!G$12-Leases!$K38/12)*Leases!$J38*Leases!$F35,0)+MAX((Expenses!G$13-Leases!$K39/12)*Leases!$J39*Leases!$F35,0)))),0)</f>
        <v>25053.683787418311</v>
      </c>
      <c r="J201" s="94">
        <f ca="1">IF(AND(J$165&lt;=$E35,J$165&gt;=EOMONTH($D35,0)),IF($G35="NNN",Expenses!H$14*Leases!$F35,IF(Leases!$G35="FSG",0,IF(Leases!$G35="MG",SUMPRODUCT(Leases!$I35:$I39,Expenses!H$9:H$13)*Leases!$F35,MAX((Expenses!H$9-Leases!$K35/12)*Leases!$J35*Leases!$F35,0)+MAX((Expenses!H$10-Leases!$K36/12)*Leases!$J36*Leases!$F35,0)+MAX((Expenses!H$11-Leases!$K37/12)*Leases!$J37*Leases!$F35,0)+MAX((Expenses!H$12-Leases!$K38/12)*Leases!$J38*Leases!$F35,0)+MAX((Expenses!H$13-Leases!$K39/12)*Leases!$J39*Leases!$F35,0)))),0)</f>
        <v>25066.554058481215</v>
      </c>
      <c r="K201" s="94">
        <f ca="1">IF(AND(K$165&lt;=$E35,K$165&gt;=EOMONTH($D35,0)),IF($G35="NNN",Expenses!I$14*Leases!$F35,IF(Leases!$G35="FSG",0,IF(Leases!$G35="MG",SUMPRODUCT(Leases!$I35:$I39,Expenses!I$9:I$13)*Leases!$F35,MAX((Expenses!I$9-Leases!$K35/12)*Leases!$J35*Leases!$F35,0)+MAX((Expenses!I$10-Leases!$K36/12)*Leases!$J36*Leases!$F35,0)+MAX((Expenses!I$11-Leases!$K37/12)*Leases!$J37*Leases!$F35,0)+MAX((Expenses!I$12-Leases!$K38/12)*Leases!$J38*Leases!$F35,0)+MAX((Expenses!I$13-Leases!$K39/12)*Leases!$J39*Leases!$F35,0)))),0)</f>
        <v>25079.456071104607</v>
      </c>
      <c r="L201" s="94">
        <f ca="1">IF(AND(L$165&lt;=$E35,L$165&gt;=EOMONTH($D35,0)),IF($G35="NNN",Expenses!J$14*Leases!$F35,IF(Leases!$G35="FSG",0,IF(Leases!$G35="MG",SUMPRODUCT(Leases!$I35:$I39,Expenses!J$9:J$13)*Leases!$F35,MAX((Expenses!J$9-Leases!$K35/12)*Leases!$J35*Leases!$F35,0)+MAX((Expenses!J$10-Leases!$K36/12)*Leases!$J36*Leases!$F35,0)+MAX((Expenses!J$11-Leases!$K37/12)*Leases!$J37*Leases!$F35,0)+MAX((Expenses!J$12-Leases!$K38/12)*Leases!$J38*Leases!$F35,0)+MAX((Expenses!J$13-Leases!$K39/12)*Leases!$J39*Leases!$F35,0)))),0)</f>
        <v>25092.38990357173</v>
      </c>
      <c r="M201" s="94">
        <f ca="1">IF(AND(M$165&lt;=$E35,M$165&gt;=EOMONTH($D35,0)),IF($G35="NNN",Expenses!K$14*Leases!$F35,IF(Leases!$G35="FSG",0,IF(Leases!$G35="MG",SUMPRODUCT(Leases!$I35:$I39,Expenses!K$9:K$13)*Leases!$F35,MAX((Expenses!K$9-Leases!$K35/12)*Leases!$J35*Leases!$F35,0)+MAX((Expenses!K$10-Leases!$K36/12)*Leases!$J36*Leases!$F35,0)+MAX((Expenses!K$11-Leases!$K37/12)*Leases!$J37*Leases!$F35,0)+MAX((Expenses!K$12-Leases!$K38/12)*Leases!$J38*Leases!$F35,0)+MAX((Expenses!K$13-Leases!$K39/12)*Leases!$J39*Leases!$F35,0)))),0)</f>
        <v>25149.978722760123</v>
      </c>
      <c r="N201" s="94">
        <f ca="1">IF(AND(N$165&lt;=$E35,N$165&gt;=EOMONTH($D35,0)),IF($G35="NNN",Expenses!L$14*Leases!$F35,IF(Leases!$G35="FSG",0,IF(Leases!$G35="MG",SUMPRODUCT(Leases!$I35:$I39,Expenses!L$9:L$13)*Leases!$F35,MAX((Expenses!L$9-Leases!$K35/12)*Leases!$J35*Leases!$F35,0)+MAX((Expenses!L$10-Leases!$K36/12)*Leases!$J36*Leases!$F35,0)+MAX((Expenses!L$11-Leases!$K37/12)*Leases!$J37*Leases!$F35,0)+MAX((Expenses!L$12-Leases!$K38/12)*Leases!$J38*Leases!$F35,0)+MAX((Expenses!L$13-Leases!$K39/12)*Leases!$J39*Leases!$F35,0)))),0)</f>
        <v>25162.976430537215</v>
      </c>
      <c r="O201" s="94">
        <f ca="1">IF(AND(O$165&lt;=$E35,O$165&gt;=EOMONTH($D35,0)),IF($G35="NNN",Expenses!M$14*Leases!$F35,IF(Leases!$G35="FSG",0,IF(Leases!$G35="MG",SUMPRODUCT(Leases!$I35:$I39,Expenses!M$9:M$13)*Leases!$F35,MAX((Expenses!M$9-Leases!$K35/12)*Leases!$J35*Leases!$F35,0)+MAX((Expenses!M$10-Leases!$K36/12)*Leases!$J36*Leases!$F35,0)+MAX((Expenses!M$11-Leases!$K37/12)*Leases!$J37*Leases!$F35,0)+MAX((Expenses!M$12-Leases!$K38/12)*Leases!$J38*Leases!$F35,0)+MAX((Expenses!M$13-Leases!$K39/12)*Leases!$J39*Leases!$F35,0)))),0)</f>
        <v>25176.006194168109</v>
      </c>
      <c r="P201" s="94">
        <f ca="1">IF(AND(P$165&lt;=$E35,P$165&gt;=EOMONTH($D35,0)),IF($G35="NNN",Expenses!N$14*Leases!$F35,IF(Leases!$G35="FSG",0,IF(Leases!$G35="MG",SUMPRODUCT(Leases!$I35:$I39,Expenses!N$9:N$13)*Leases!$F35,MAX((Expenses!N$9-Leases!$K35/12)*Leases!$J35*Leases!$F35,0)+MAX((Expenses!N$10-Leases!$K36/12)*Leases!$J36*Leases!$F35,0)+MAX((Expenses!N$11-Leases!$K37/12)*Leases!$J37*Leases!$F35,0)+MAX((Expenses!N$12-Leases!$K38/12)*Leases!$J38*Leases!$F35,0)+MAX((Expenses!N$13-Leases!$K39/12)*Leases!$J39*Leases!$F35,0)))),0)</f>
        <v>25737.251887099712</v>
      </c>
      <c r="Q201" s="94">
        <f ca="1">IF(AND(Q$165&lt;=$E35,Q$165&gt;=EOMONTH($D35,0)),IF($G35="NNN",Expenses!O$14*Leases!$F35,IF(Leases!$G35="FSG",0,IF(Leases!$G35="MG",SUMPRODUCT(Leases!$I35:$I39,Expenses!O$9:O$13)*Leases!$F35,MAX((Expenses!O$9-Leases!$K35/12)*Leases!$J35*Leases!$F35,0)+MAX((Expenses!O$10-Leases!$K36/12)*Leases!$J36*Leases!$F35,0)+MAX((Expenses!O$11-Leases!$K37/12)*Leases!$J37*Leases!$F35,0)+MAX((Expenses!O$12-Leases!$K38/12)*Leases!$J38*Leases!$F35,0)+MAX((Expenses!O$13-Leases!$K39/12)*Leases!$J39*Leases!$F35,0)))),0)</f>
        <v>25750.345999808334</v>
      </c>
      <c r="R201" s="94">
        <f ca="1">IF(AND(R$165&lt;=$E35,R$165&gt;=EOMONTH($D35,0)),IF($G35="NNN",Expenses!P$14*Leases!$F35,IF(Leases!$G35="FSG",0,IF(Leases!$G35="MG",SUMPRODUCT(Leases!$I35:$I39,Expenses!P$9:P$13)*Leases!$F35,MAX((Expenses!P$9-Leases!$K35/12)*Leases!$J35*Leases!$F35,0)+MAX((Expenses!P$10-Leases!$K36/12)*Leases!$J36*Leases!$F35,0)+MAX((Expenses!P$11-Leases!$K37/12)*Leases!$J37*Leases!$F35,0)+MAX((Expenses!P$12-Leases!$K38/12)*Leases!$J38*Leases!$F35,0)+MAX((Expenses!P$13-Leases!$K39/12)*Leases!$J39*Leases!$F35,0)))),0)</f>
        <v>25765.72052295542</v>
      </c>
      <c r="S201" s="94">
        <f ca="1">IF(AND(S$165&lt;=$E35,S$165&gt;=EOMONTH($D35,0)),IF($G35="NNN",Expenses!Q$14*Leases!$F35,IF(Leases!$G35="FSG",0,IF(Leases!$G35="MG",SUMPRODUCT(Leases!$I35:$I39,Expenses!Q$9:Q$13)*Leases!$F35,MAX((Expenses!Q$9-Leases!$K35/12)*Leases!$J35*Leases!$F35,0)+MAX((Expenses!Q$10-Leases!$K36/12)*Leases!$J36*Leases!$F35,0)+MAX((Expenses!Q$11-Leases!$K37/12)*Leases!$J37*Leases!$F35,0)+MAX((Expenses!Q$12-Leases!$K38/12)*Leases!$J38*Leases!$F35,0)+MAX((Expenses!Q$13-Leases!$K39/12)*Leases!$J39*Leases!$F35,0)))),0)</f>
        <v>25778.879302537549</v>
      </c>
      <c r="T201" s="94">
        <f ca="1">IF(AND(T$165&lt;=$E35,T$165&gt;=EOMONTH($D35,0)),IF($G35="NNN",Expenses!R$14*Leases!$F35,IF(Leases!$G35="FSG",0,IF(Leases!$G35="MG",SUMPRODUCT(Leases!$I35:$I39,Expenses!R$9:R$13)*Leases!$F35,MAX((Expenses!R$9-Leases!$K35/12)*Leases!$J35*Leases!$F35,0)+MAX((Expenses!R$10-Leases!$K36/12)*Leases!$J36*Leases!$F35,0)+MAX((Expenses!R$11-Leases!$K37/12)*Leases!$J37*Leases!$F35,0)+MAX((Expenses!R$12-Leases!$K38/12)*Leases!$J38*Leases!$F35,0)+MAX((Expenses!R$13-Leases!$K39/12)*Leases!$J39*Leases!$F35,0)))),0)</f>
        <v>25792.070535219995</v>
      </c>
      <c r="U201" s="94">
        <f ca="1">IF(AND(U$165&lt;=$E35,U$165&gt;=EOMONTH($D35,0)),IF($G35="NNN",Expenses!S$14*Leases!$F35,IF(Leases!$G35="FSG",0,IF(Leases!$G35="MG",SUMPRODUCT(Leases!$I35:$I39,Expenses!S$9:S$13)*Leases!$F35,MAX((Expenses!S$9-Leases!$K35/12)*Leases!$J35*Leases!$F35,0)+MAX((Expenses!S$10-Leases!$K36/12)*Leases!$J36*Leases!$F35,0)+MAX((Expenses!S$11-Leases!$K37/12)*Leases!$J37*Leases!$F35,0)+MAX((Expenses!S$12-Leases!$K38/12)*Leases!$J38*Leases!$F35,0)+MAX((Expenses!S$13-Leases!$K39/12)*Leases!$J39*Leases!$F35,0)))),0)</f>
        <v>25805.294301040867</v>
      </c>
      <c r="V201" s="94">
        <f ca="1">IF(AND(V$165&lt;=$E35,V$165&gt;=EOMONTH($D35,0)),IF($G35="NNN",Expenses!T$14*Leases!$F35,IF(Leases!$G35="FSG",0,IF(Leases!$G35="MG",SUMPRODUCT(Leases!$I35:$I39,Expenses!T$9:T$13)*Leases!$F35,MAX((Expenses!T$9-Leases!$K35/12)*Leases!$J35*Leases!$F35,0)+MAX((Expenses!T$10-Leases!$K36/12)*Leases!$J36*Leases!$F35,0)+MAX((Expenses!T$11-Leases!$K37/12)*Leases!$J37*Leases!$F35,0)+MAX((Expenses!T$12-Leases!$K38/12)*Leases!$J38*Leases!$F35,0)+MAX((Expenses!T$13-Leases!$K39/12)*Leases!$J39*Leases!$F35,0)))),0)</f>
        <v>25818.550680235658</v>
      </c>
      <c r="W201" s="94">
        <f ca="1">IF(AND(W$165&lt;=$E35,W$165&gt;=EOMONTH($D35,0)),IF($G35="NNN",Expenses!U$14*Leases!$F35,IF(Leases!$G35="FSG",0,IF(Leases!$G35="MG",SUMPRODUCT(Leases!$I35:$I39,Expenses!U$9:U$13)*Leases!$F35,MAX((Expenses!U$9-Leases!$K35/12)*Leases!$J35*Leases!$F35,0)+MAX((Expenses!U$10-Leases!$K36/12)*Leases!$J36*Leases!$F35,0)+MAX((Expenses!U$11-Leases!$K37/12)*Leases!$J37*Leases!$F35,0)+MAX((Expenses!U$12-Leases!$K38/12)*Leases!$J38*Leases!$F35,0)+MAX((Expenses!U$13-Leases!$K39/12)*Leases!$J39*Leases!$F35,0)))),0)</f>
        <v>25831.839753237749</v>
      </c>
      <c r="X201" s="94">
        <f ca="1">IF(AND(X$165&lt;=$E35,X$165&gt;=EOMONTH($D35,0)),IF($G35="NNN",Expenses!V$14*Leases!$F35,IF(Leases!$G35="FSG",0,IF(Leases!$G35="MG",SUMPRODUCT(Leases!$I35:$I39,Expenses!V$9:V$13)*Leases!$F35,MAX((Expenses!V$9-Leases!$K35/12)*Leases!$J35*Leases!$F35,0)+MAX((Expenses!V$10-Leases!$K36/12)*Leases!$J36*Leases!$F35,0)+MAX((Expenses!V$11-Leases!$K37/12)*Leases!$J37*Leases!$F35,0)+MAX((Expenses!V$12-Leases!$K38/12)*Leases!$J38*Leases!$F35,0)+MAX((Expenses!V$13-Leases!$K39/12)*Leases!$J39*Leases!$F35,0)))),0)</f>
        <v>25845.161600678886</v>
      </c>
      <c r="Y201" s="94">
        <f>IF(AND(Y$165&lt;=$E35,Y$165&gt;=EOMONTH($D35,0)),IF($G35="NNN",Expenses!W$14*Leases!$F35,IF(Leases!$G35="FSG",0,IF(Leases!$G35="MG",SUMPRODUCT(Leases!$I35:$I39,Expenses!W$9:W$13)*Leases!$F35,MAX((Expenses!W$9-Leases!$K35/12)*Leases!$J35*Leases!$F35,0)+MAX((Expenses!W$10-Leases!$K36/12)*Leases!$J36*Leases!$F35,0)+MAX((Expenses!W$11-Leases!$K37/12)*Leases!$J37*Leases!$F35,0)+MAX((Expenses!W$12-Leases!$K38/12)*Leases!$J38*Leases!$F35,0)+MAX((Expenses!W$13-Leases!$K39/12)*Leases!$J39*Leases!$F35,0)))),0)</f>
        <v>0</v>
      </c>
      <c r="Z201" s="94">
        <f>IF(AND(Z$165&lt;=$E35,Z$165&gt;=EOMONTH($D35,0)),IF($G35="NNN",Expenses!X$14*Leases!$F35,IF(Leases!$G35="FSG",0,IF(Leases!$G35="MG",SUMPRODUCT(Leases!$I35:$I39,Expenses!X$9:X$13)*Leases!$F35,MAX((Expenses!X$9-Leases!$K35/12)*Leases!$J35*Leases!$F35,0)+MAX((Expenses!X$10-Leases!$K36/12)*Leases!$J36*Leases!$F35,0)+MAX((Expenses!X$11-Leases!$K37/12)*Leases!$J37*Leases!$F35,0)+MAX((Expenses!X$12-Leases!$K38/12)*Leases!$J38*Leases!$F35,0)+MAX((Expenses!X$13-Leases!$K39/12)*Leases!$J39*Leases!$F35,0)))),0)</f>
        <v>0</v>
      </c>
      <c r="AA201" s="94">
        <f>IF(AND(AA$165&lt;=$E35,AA$165&gt;=EOMONTH($D35,0)),IF($G35="NNN",Expenses!Y$14*Leases!$F35,IF(Leases!$G35="FSG",0,IF(Leases!$G35="MG",SUMPRODUCT(Leases!$I35:$I39,Expenses!Y$9:Y$13)*Leases!$F35,MAX((Expenses!Y$9-Leases!$K35/12)*Leases!$J35*Leases!$F35,0)+MAX((Expenses!Y$10-Leases!$K36/12)*Leases!$J36*Leases!$F35,0)+MAX((Expenses!Y$11-Leases!$K37/12)*Leases!$J37*Leases!$F35,0)+MAX((Expenses!Y$12-Leases!$K38/12)*Leases!$J38*Leases!$F35,0)+MAX((Expenses!Y$13-Leases!$K39/12)*Leases!$J39*Leases!$F35,0)))),0)</f>
        <v>0</v>
      </c>
      <c r="AB201" s="94">
        <f>IF(AND(AB$165&lt;=$E35,AB$165&gt;=EOMONTH($D35,0)),IF($G35="NNN",Expenses!Z$14*Leases!$F35,IF(Leases!$G35="FSG",0,IF(Leases!$G35="MG",SUMPRODUCT(Leases!$I35:$I39,Expenses!Z$9:Z$13)*Leases!$F35,MAX((Expenses!Z$9-Leases!$K35/12)*Leases!$J35*Leases!$F35,0)+MAX((Expenses!Z$10-Leases!$K36/12)*Leases!$J36*Leases!$F35,0)+MAX((Expenses!Z$11-Leases!$K37/12)*Leases!$J37*Leases!$F35,0)+MAX((Expenses!Z$12-Leases!$K38/12)*Leases!$J38*Leases!$F35,0)+MAX((Expenses!Z$13-Leases!$K39/12)*Leases!$J39*Leases!$F35,0)))),0)</f>
        <v>0</v>
      </c>
      <c r="AC201" s="94">
        <f>IF(AND(AC$165&lt;=$E35,AC$165&gt;=EOMONTH($D35,0)),IF($G35="NNN",Expenses!AA$14*Leases!$F35,IF(Leases!$G35="FSG",0,IF(Leases!$G35="MG",SUMPRODUCT(Leases!$I35:$I39,Expenses!AA$9:AA$13)*Leases!$F35,MAX((Expenses!AA$9-Leases!$K35/12)*Leases!$J35*Leases!$F35,0)+MAX((Expenses!AA$10-Leases!$K36/12)*Leases!$J36*Leases!$F35,0)+MAX((Expenses!AA$11-Leases!$K37/12)*Leases!$J37*Leases!$F35,0)+MAX((Expenses!AA$12-Leases!$K38/12)*Leases!$J38*Leases!$F35,0)+MAX((Expenses!AA$13-Leases!$K39/12)*Leases!$J39*Leases!$F35,0)))),0)</f>
        <v>0</v>
      </c>
      <c r="AD201" s="94">
        <f>IF(AND(AD$165&lt;=$E35,AD$165&gt;=EOMONTH($D35,0)),IF($G35="NNN",Expenses!AB$14*Leases!$F35,IF(Leases!$G35="FSG",0,IF(Leases!$G35="MG",SUMPRODUCT(Leases!$I35:$I39,Expenses!AB$9:AB$13)*Leases!$F35,MAX((Expenses!AB$9-Leases!$K35/12)*Leases!$J35*Leases!$F35,0)+MAX((Expenses!AB$10-Leases!$K36/12)*Leases!$J36*Leases!$F35,0)+MAX((Expenses!AB$11-Leases!$K37/12)*Leases!$J37*Leases!$F35,0)+MAX((Expenses!AB$12-Leases!$K38/12)*Leases!$J38*Leases!$F35,0)+MAX((Expenses!AB$13-Leases!$K39/12)*Leases!$J39*Leases!$F35,0)))),0)</f>
        <v>0</v>
      </c>
      <c r="AE201" s="94">
        <f>IF(AND(AE$165&lt;=$E35,AE$165&gt;=EOMONTH($D35,0)),IF($G35="NNN",Expenses!AC$14*Leases!$F35,IF(Leases!$G35="FSG",0,IF(Leases!$G35="MG",SUMPRODUCT(Leases!$I35:$I39,Expenses!AC$9:AC$13)*Leases!$F35,MAX((Expenses!AC$9-Leases!$K35/12)*Leases!$J35*Leases!$F35,0)+MAX((Expenses!AC$10-Leases!$K36/12)*Leases!$J36*Leases!$F35,0)+MAX((Expenses!AC$11-Leases!$K37/12)*Leases!$J37*Leases!$F35,0)+MAX((Expenses!AC$12-Leases!$K38/12)*Leases!$J38*Leases!$F35,0)+MAX((Expenses!AC$13-Leases!$K39/12)*Leases!$J39*Leases!$F35,0)))),0)</f>
        <v>0</v>
      </c>
      <c r="AF201" s="94">
        <f>IF(AND(AF$165&lt;=$E35,AF$165&gt;=EOMONTH($D35,0)),IF($G35="NNN",Expenses!AD$14*Leases!$F35,IF(Leases!$G35="FSG",0,IF(Leases!$G35="MG",SUMPRODUCT(Leases!$I35:$I39,Expenses!AD$9:AD$13)*Leases!$F35,MAX((Expenses!AD$9-Leases!$K35/12)*Leases!$J35*Leases!$F35,0)+MAX((Expenses!AD$10-Leases!$K36/12)*Leases!$J36*Leases!$F35,0)+MAX((Expenses!AD$11-Leases!$K37/12)*Leases!$J37*Leases!$F35,0)+MAX((Expenses!AD$12-Leases!$K38/12)*Leases!$J38*Leases!$F35,0)+MAX((Expenses!AD$13-Leases!$K39/12)*Leases!$J39*Leases!$F35,0)))),0)</f>
        <v>0</v>
      </c>
      <c r="AG201" s="94">
        <f>IF(AND(AG$165&lt;=$E35,AG$165&gt;=EOMONTH($D35,0)),IF($G35="NNN",Expenses!AE$14*Leases!$F35,IF(Leases!$G35="FSG",0,IF(Leases!$G35="MG",SUMPRODUCT(Leases!$I35:$I39,Expenses!AE$9:AE$13)*Leases!$F35,MAX((Expenses!AE$9-Leases!$K35/12)*Leases!$J35*Leases!$F35,0)+MAX((Expenses!AE$10-Leases!$K36/12)*Leases!$J36*Leases!$F35,0)+MAX((Expenses!AE$11-Leases!$K37/12)*Leases!$J37*Leases!$F35,0)+MAX((Expenses!AE$12-Leases!$K38/12)*Leases!$J38*Leases!$F35,0)+MAX((Expenses!AE$13-Leases!$K39/12)*Leases!$J39*Leases!$F35,0)))),0)</f>
        <v>0</v>
      </c>
      <c r="AH201" s="94">
        <f>IF(AND(AH$165&lt;=$E35,AH$165&gt;=EOMONTH($D35,0)),IF($G35="NNN",Expenses!AF$14*Leases!$F35,IF(Leases!$G35="FSG",0,IF(Leases!$G35="MG",SUMPRODUCT(Leases!$I35:$I39,Expenses!AF$9:AF$13)*Leases!$F35,MAX((Expenses!AF$9-Leases!$K35/12)*Leases!$J35*Leases!$F35,0)+MAX((Expenses!AF$10-Leases!$K36/12)*Leases!$J36*Leases!$F35,0)+MAX((Expenses!AF$11-Leases!$K37/12)*Leases!$J37*Leases!$F35,0)+MAX((Expenses!AF$12-Leases!$K38/12)*Leases!$J38*Leases!$F35,0)+MAX((Expenses!AF$13-Leases!$K39/12)*Leases!$J39*Leases!$F35,0)))),0)</f>
        <v>0</v>
      </c>
      <c r="AI201" s="94">
        <f>IF(AND(AI$165&lt;=$E35,AI$165&gt;=EOMONTH($D35,0)),IF($G35="NNN",Expenses!AG$14*Leases!$F35,IF(Leases!$G35="FSG",0,IF(Leases!$G35="MG",SUMPRODUCT(Leases!$I35:$I39,Expenses!AG$9:AG$13)*Leases!$F35,MAX((Expenses!AG$9-Leases!$K35/12)*Leases!$J35*Leases!$F35,0)+MAX((Expenses!AG$10-Leases!$K36/12)*Leases!$J36*Leases!$F35,0)+MAX((Expenses!AG$11-Leases!$K37/12)*Leases!$J37*Leases!$F35,0)+MAX((Expenses!AG$12-Leases!$K38/12)*Leases!$J38*Leases!$F35,0)+MAX((Expenses!AG$13-Leases!$K39/12)*Leases!$J39*Leases!$F35,0)))),0)</f>
        <v>0</v>
      </c>
      <c r="AJ201" s="94">
        <f>IF(AND(AJ$165&lt;=$E35,AJ$165&gt;=EOMONTH($D35,0)),IF($G35="NNN",Expenses!AH$14*Leases!$F35,IF(Leases!$G35="FSG",0,IF(Leases!$G35="MG",SUMPRODUCT(Leases!$I35:$I39,Expenses!AH$9:AH$13)*Leases!$F35,MAX((Expenses!AH$9-Leases!$K35/12)*Leases!$J35*Leases!$F35,0)+MAX((Expenses!AH$10-Leases!$K36/12)*Leases!$J36*Leases!$F35,0)+MAX((Expenses!AH$11-Leases!$K37/12)*Leases!$J37*Leases!$F35,0)+MAX((Expenses!AH$12-Leases!$K38/12)*Leases!$J38*Leases!$F35,0)+MAX((Expenses!AH$13-Leases!$K39/12)*Leases!$J39*Leases!$F35,0)))),0)</f>
        <v>0</v>
      </c>
      <c r="AK201" s="94">
        <f>IF(AND(AK$165&lt;=$E35,AK$165&gt;=EOMONTH($D35,0)),IF($G35="NNN",Expenses!AI$14*Leases!$F35,IF(Leases!$G35="FSG",0,IF(Leases!$G35="MG",SUMPRODUCT(Leases!$I35:$I39,Expenses!AI$9:AI$13)*Leases!$F35,MAX((Expenses!AI$9-Leases!$K35/12)*Leases!$J35*Leases!$F35,0)+MAX((Expenses!AI$10-Leases!$K36/12)*Leases!$J36*Leases!$F35,0)+MAX((Expenses!AI$11-Leases!$K37/12)*Leases!$J37*Leases!$F35,0)+MAX((Expenses!AI$12-Leases!$K38/12)*Leases!$J38*Leases!$F35,0)+MAX((Expenses!AI$13-Leases!$K39/12)*Leases!$J39*Leases!$F35,0)))),0)</f>
        <v>0</v>
      </c>
      <c r="AL201" s="94">
        <f>IF(AND(AL$165&lt;=$E35,AL$165&gt;=EOMONTH($D35,0)),IF($G35="NNN",Expenses!AJ$14*Leases!$F35,IF(Leases!$G35="FSG",0,IF(Leases!$G35="MG",SUMPRODUCT(Leases!$I35:$I39,Expenses!AJ$9:AJ$13)*Leases!$F35,MAX((Expenses!AJ$9-Leases!$K35/12)*Leases!$J35*Leases!$F35,0)+MAX((Expenses!AJ$10-Leases!$K36/12)*Leases!$J36*Leases!$F35,0)+MAX((Expenses!AJ$11-Leases!$K37/12)*Leases!$J37*Leases!$F35,0)+MAX((Expenses!AJ$12-Leases!$K38/12)*Leases!$J38*Leases!$F35,0)+MAX((Expenses!AJ$13-Leases!$K39/12)*Leases!$J39*Leases!$F35,0)))),0)</f>
        <v>0</v>
      </c>
      <c r="AM201" s="94">
        <f>IF(AND(AM$165&lt;=$E35,AM$165&gt;=EOMONTH($D35,0)),IF($G35="NNN",Expenses!AK$14*Leases!$F35,IF(Leases!$G35="FSG",0,IF(Leases!$G35="MG",SUMPRODUCT(Leases!$I35:$I39,Expenses!AK$9:AK$13)*Leases!$F35,MAX((Expenses!AK$9-Leases!$K35/12)*Leases!$J35*Leases!$F35,0)+MAX((Expenses!AK$10-Leases!$K36/12)*Leases!$J36*Leases!$F35,0)+MAX((Expenses!AK$11-Leases!$K37/12)*Leases!$J37*Leases!$F35,0)+MAX((Expenses!AK$12-Leases!$K38/12)*Leases!$J38*Leases!$F35,0)+MAX((Expenses!AK$13-Leases!$K39/12)*Leases!$J39*Leases!$F35,0)))),0)</f>
        <v>0</v>
      </c>
      <c r="AN201" s="94">
        <f>IF(AND(AN$165&lt;=$E35,AN$165&gt;=EOMONTH($D35,0)),IF($G35="NNN",Expenses!AL$14*Leases!$F35,IF(Leases!$G35="FSG",0,IF(Leases!$G35="MG",SUMPRODUCT(Leases!$I35:$I39,Expenses!AL$9:AL$13)*Leases!$F35,MAX((Expenses!AL$9-Leases!$K35/12)*Leases!$J35*Leases!$F35,0)+MAX((Expenses!AL$10-Leases!$K36/12)*Leases!$J36*Leases!$F35,0)+MAX((Expenses!AL$11-Leases!$K37/12)*Leases!$J37*Leases!$F35,0)+MAX((Expenses!AL$12-Leases!$K38/12)*Leases!$J38*Leases!$F35,0)+MAX((Expenses!AL$13-Leases!$K39/12)*Leases!$J39*Leases!$F35,0)))),0)</f>
        <v>0</v>
      </c>
      <c r="AO201" s="94">
        <f>IF(AND(AO$165&lt;=$E35,AO$165&gt;=EOMONTH($D35,0)),IF($G35="NNN",Expenses!AM$14*Leases!$F35,IF(Leases!$G35="FSG",0,IF(Leases!$G35="MG",SUMPRODUCT(Leases!$I35:$I39,Expenses!AM$9:AM$13)*Leases!$F35,MAX((Expenses!AM$9-Leases!$K35/12)*Leases!$J35*Leases!$F35,0)+MAX((Expenses!AM$10-Leases!$K36/12)*Leases!$J36*Leases!$F35,0)+MAX((Expenses!AM$11-Leases!$K37/12)*Leases!$J37*Leases!$F35,0)+MAX((Expenses!AM$12-Leases!$K38/12)*Leases!$J38*Leases!$F35,0)+MAX((Expenses!AM$13-Leases!$K39/12)*Leases!$J39*Leases!$F35,0)))),0)</f>
        <v>0</v>
      </c>
      <c r="AP201" s="94">
        <f>IF(AND(AP$165&lt;=$E35,AP$165&gt;=EOMONTH($D35,0)),IF($G35="NNN",Expenses!AN$14*Leases!$F35,IF(Leases!$G35="FSG",0,IF(Leases!$G35="MG",SUMPRODUCT(Leases!$I35:$I39,Expenses!AN$9:AN$13)*Leases!$F35,MAX((Expenses!AN$9-Leases!$K35/12)*Leases!$J35*Leases!$F35,0)+MAX((Expenses!AN$10-Leases!$K36/12)*Leases!$J36*Leases!$F35,0)+MAX((Expenses!AN$11-Leases!$K37/12)*Leases!$J37*Leases!$F35,0)+MAX((Expenses!AN$12-Leases!$K38/12)*Leases!$J38*Leases!$F35,0)+MAX((Expenses!AN$13-Leases!$K39/12)*Leases!$J39*Leases!$F35,0)))),0)</f>
        <v>0</v>
      </c>
      <c r="AQ201" s="94">
        <f>IF(AND(AQ$165&lt;=$E35,AQ$165&gt;=EOMONTH($D35,0)),IF($G35="NNN",Expenses!AO$14*Leases!$F35,IF(Leases!$G35="FSG",0,IF(Leases!$G35="MG",SUMPRODUCT(Leases!$I35:$I39,Expenses!AO$9:AO$13)*Leases!$F35,MAX((Expenses!AO$9-Leases!$K35/12)*Leases!$J35*Leases!$F35,0)+MAX((Expenses!AO$10-Leases!$K36/12)*Leases!$J36*Leases!$F35,0)+MAX((Expenses!AO$11-Leases!$K37/12)*Leases!$J37*Leases!$F35,0)+MAX((Expenses!AO$12-Leases!$K38/12)*Leases!$J38*Leases!$F35,0)+MAX((Expenses!AO$13-Leases!$K39/12)*Leases!$J39*Leases!$F35,0)))),0)</f>
        <v>0</v>
      </c>
      <c r="AR201" s="94">
        <f>IF(AND(AR$165&lt;=$E35,AR$165&gt;=EOMONTH($D35,0)),IF($G35="NNN",Expenses!AP$14*Leases!$F35,IF(Leases!$G35="FSG",0,IF(Leases!$G35="MG",SUMPRODUCT(Leases!$I35:$I39,Expenses!AP$9:AP$13)*Leases!$F35,MAX((Expenses!AP$9-Leases!$K35/12)*Leases!$J35*Leases!$F35,0)+MAX((Expenses!AP$10-Leases!$K36/12)*Leases!$J36*Leases!$F35,0)+MAX((Expenses!AP$11-Leases!$K37/12)*Leases!$J37*Leases!$F35,0)+MAX((Expenses!AP$12-Leases!$K38/12)*Leases!$J38*Leases!$F35,0)+MAX((Expenses!AP$13-Leases!$K39/12)*Leases!$J39*Leases!$F35,0)))),0)</f>
        <v>0</v>
      </c>
      <c r="AS201" s="94">
        <f>IF(AND(AS$165&lt;=$E35,AS$165&gt;=EOMONTH($D35,0)),IF($G35="NNN",Expenses!AQ$14*Leases!$F35,IF(Leases!$G35="FSG",0,IF(Leases!$G35="MG",SUMPRODUCT(Leases!$I35:$I39,Expenses!AQ$9:AQ$13)*Leases!$F35,MAX((Expenses!AQ$9-Leases!$K35/12)*Leases!$J35*Leases!$F35,0)+MAX((Expenses!AQ$10-Leases!$K36/12)*Leases!$J36*Leases!$F35,0)+MAX((Expenses!AQ$11-Leases!$K37/12)*Leases!$J37*Leases!$F35,0)+MAX((Expenses!AQ$12-Leases!$K38/12)*Leases!$J38*Leases!$F35,0)+MAX((Expenses!AQ$13-Leases!$K39/12)*Leases!$J39*Leases!$F35,0)))),0)</f>
        <v>0</v>
      </c>
      <c r="AT201" s="94">
        <f>IF(AND(AT$165&lt;=$E35,AT$165&gt;=EOMONTH($D35,0)),IF($G35="NNN",Expenses!AR$14*Leases!$F35,IF(Leases!$G35="FSG",0,IF(Leases!$G35="MG",SUMPRODUCT(Leases!$I35:$I39,Expenses!AR$9:AR$13)*Leases!$F35,MAX((Expenses!AR$9-Leases!$K35/12)*Leases!$J35*Leases!$F35,0)+MAX((Expenses!AR$10-Leases!$K36/12)*Leases!$J36*Leases!$F35,0)+MAX((Expenses!AR$11-Leases!$K37/12)*Leases!$J37*Leases!$F35,0)+MAX((Expenses!AR$12-Leases!$K38/12)*Leases!$J38*Leases!$F35,0)+MAX((Expenses!AR$13-Leases!$K39/12)*Leases!$J39*Leases!$F35,0)))),0)</f>
        <v>0</v>
      </c>
      <c r="AU201" s="94">
        <f>IF(AND(AU$165&lt;=$E35,AU$165&gt;=EOMONTH($D35,0)),IF($G35="NNN",Expenses!AS$14*Leases!$F35,IF(Leases!$G35="FSG",0,IF(Leases!$G35="MG",SUMPRODUCT(Leases!$I35:$I39,Expenses!AS$9:AS$13)*Leases!$F35,MAX((Expenses!AS$9-Leases!$K35/12)*Leases!$J35*Leases!$F35,0)+MAX((Expenses!AS$10-Leases!$K36/12)*Leases!$J36*Leases!$F35,0)+MAX((Expenses!AS$11-Leases!$K37/12)*Leases!$J37*Leases!$F35,0)+MAX((Expenses!AS$12-Leases!$K38/12)*Leases!$J38*Leases!$F35,0)+MAX((Expenses!AS$13-Leases!$K39/12)*Leases!$J39*Leases!$F35,0)))),0)</f>
        <v>0</v>
      </c>
      <c r="AV201" s="94">
        <f>IF(AND(AV$165&lt;=$E35,AV$165&gt;=EOMONTH($D35,0)),IF($G35="NNN",Expenses!AT$14*Leases!$F35,IF(Leases!$G35="FSG",0,IF(Leases!$G35="MG",SUMPRODUCT(Leases!$I35:$I39,Expenses!AT$9:AT$13)*Leases!$F35,MAX((Expenses!AT$9-Leases!$K35/12)*Leases!$J35*Leases!$F35,0)+MAX((Expenses!AT$10-Leases!$K36/12)*Leases!$J36*Leases!$F35,0)+MAX((Expenses!AT$11-Leases!$K37/12)*Leases!$J37*Leases!$F35,0)+MAX((Expenses!AT$12-Leases!$K38/12)*Leases!$J38*Leases!$F35,0)+MAX((Expenses!AT$13-Leases!$K39/12)*Leases!$J39*Leases!$F35,0)))),0)</f>
        <v>0</v>
      </c>
      <c r="AW201" s="94">
        <f>IF(AND(AW$165&lt;=$E35,AW$165&gt;=EOMONTH($D35,0)),IF($G35="NNN",Expenses!AU$14*Leases!$F35,IF(Leases!$G35="FSG",0,IF(Leases!$G35="MG",SUMPRODUCT(Leases!$I35:$I39,Expenses!AU$9:AU$13)*Leases!$F35,MAX((Expenses!AU$9-Leases!$K35/12)*Leases!$J35*Leases!$F35,0)+MAX((Expenses!AU$10-Leases!$K36/12)*Leases!$J36*Leases!$F35,0)+MAX((Expenses!AU$11-Leases!$K37/12)*Leases!$J37*Leases!$F35,0)+MAX((Expenses!AU$12-Leases!$K38/12)*Leases!$J38*Leases!$F35,0)+MAX((Expenses!AU$13-Leases!$K39/12)*Leases!$J39*Leases!$F35,0)))),0)</f>
        <v>0</v>
      </c>
      <c r="AX201" s="94">
        <f>IF(AND(AX$165&lt;=$E35,AX$165&gt;=EOMONTH($D35,0)),IF($G35="NNN",Expenses!AV$14*Leases!$F35,IF(Leases!$G35="FSG",0,IF(Leases!$G35="MG",SUMPRODUCT(Leases!$I35:$I39,Expenses!AV$9:AV$13)*Leases!$F35,MAX((Expenses!AV$9-Leases!$K35/12)*Leases!$J35*Leases!$F35,0)+MAX((Expenses!AV$10-Leases!$K36/12)*Leases!$J36*Leases!$F35,0)+MAX((Expenses!AV$11-Leases!$K37/12)*Leases!$J37*Leases!$F35,0)+MAX((Expenses!AV$12-Leases!$K38/12)*Leases!$J38*Leases!$F35,0)+MAX((Expenses!AV$13-Leases!$K39/12)*Leases!$J39*Leases!$F35,0)))),0)</f>
        <v>0</v>
      </c>
      <c r="AY201" s="94">
        <f>IF(AND(AY$165&lt;=$E35,AY$165&gt;=EOMONTH($D35,0)),IF($G35="NNN",Expenses!AW$14*Leases!$F35,IF(Leases!$G35="FSG",0,IF(Leases!$G35="MG",SUMPRODUCT(Leases!$I35:$I39,Expenses!AW$9:AW$13)*Leases!$F35,MAX((Expenses!AW$9-Leases!$K35/12)*Leases!$J35*Leases!$F35,0)+MAX((Expenses!AW$10-Leases!$K36/12)*Leases!$J36*Leases!$F35,0)+MAX((Expenses!AW$11-Leases!$K37/12)*Leases!$J37*Leases!$F35,0)+MAX((Expenses!AW$12-Leases!$K38/12)*Leases!$J38*Leases!$F35,0)+MAX((Expenses!AW$13-Leases!$K39/12)*Leases!$J39*Leases!$F35,0)))),0)</f>
        <v>0</v>
      </c>
      <c r="AZ201" s="94">
        <f>IF(AND(AZ$165&lt;=$E35,AZ$165&gt;=EOMONTH($D35,0)),IF($G35="NNN",Expenses!AX$14*Leases!$F35,IF(Leases!$G35="FSG",0,IF(Leases!$G35="MG",SUMPRODUCT(Leases!$I35:$I39,Expenses!AX$9:AX$13)*Leases!$F35,MAX((Expenses!AX$9-Leases!$K35/12)*Leases!$J35*Leases!$F35,0)+MAX((Expenses!AX$10-Leases!$K36/12)*Leases!$J36*Leases!$F35,0)+MAX((Expenses!AX$11-Leases!$K37/12)*Leases!$J37*Leases!$F35,0)+MAX((Expenses!AX$12-Leases!$K38/12)*Leases!$J38*Leases!$F35,0)+MAX((Expenses!AX$13-Leases!$K39/12)*Leases!$J39*Leases!$F35,0)))),0)</f>
        <v>0</v>
      </c>
      <c r="BA201" s="94">
        <f>IF(AND(BA$165&lt;=$E35,BA$165&gt;=EOMONTH($D35,0)),IF($G35="NNN",Expenses!AY$14*Leases!$F35,IF(Leases!$G35="FSG",0,IF(Leases!$G35="MG",SUMPRODUCT(Leases!$I35:$I39,Expenses!AY$9:AY$13)*Leases!$F35,MAX((Expenses!AY$9-Leases!$K35/12)*Leases!$J35*Leases!$F35,0)+MAX((Expenses!AY$10-Leases!$K36/12)*Leases!$J36*Leases!$F35,0)+MAX((Expenses!AY$11-Leases!$K37/12)*Leases!$J37*Leases!$F35,0)+MAX((Expenses!AY$12-Leases!$K38/12)*Leases!$J38*Leases!$F35,0)+MAX((Expenses!AY$13-Leases!$K39/12)*Leases!$J39*Leases!$F35,0)))),0)</f>
        <v>0</v>
      </c>
      <c r="BB201" s="94">
        <f>IF(AND(BB$165&lt;=$E35,BB$165&gt;=EOMONTH($D35,0)),IF($G35="NNN",Expenses!AZ$14*Leases!$F35,IF(Leases!$G35="FSG",0,IF(Leases!$G35="MG",SUMPRODUCT(Leases!$I35:$I39,Expenses!AZ$9:AZ$13)*Leases!$F35,MAX((Expenses!AZ$9-Leases!$K35/12)*Leases!$J35*Leases!$F35,0)+MAX((Expenses!AZ$10-Leases!$K36/12)*Leases!$J36*Leases!$F35,0)+MAX((Expenses!AZ$11-Leases!$K37/12)*Leases!$J37*Leases!$F35,0)+MAX((Expenses!AZ$12-Leases!$K38/12)*Leases!$J38*Leases!$F35,0)+MAX((Expenses!AZ$13-Leases!$K39/12)*Leases!$J39*Leases!$F35,0)))),0)</f>
        <v>0</v>
      </c>
      <c r="BC201" s="94">
        <f>IF(AND(BC$165&lt;=$E35,BC$165&gt;=EOMONTH($D35,0)),IF($G35="NNN",Expenses!BA$14*Leases!$F35,IF(Leases!$G35="FSG",0,IF(Leases!$G35="MG",SUMPRODUCT(Leases!$I35:$I39,Expenses!BA$9:BA$13)*Leases!$F35,MAX((Expenses!BA$9-Leases!$K35/12)*Leases!$J35*Leases!$F35,0)+MAX((Expenses!BA$10-Leases!$K36/12)*Leases!$J36*Leases!$F35,0)+MAX((Expenses!BA$11-Leases!$K37/12)*Leases!$J37*Leases!$F35,0)+MAX((Expenses!BA$12-Leases!$K38/12)*Leases!$J38*Leases!$F35,0)+MAX((Expenses!BA$13-Leases!$K39/12)*Leases!$J39*Leases!$F35,0)))),0)</f>
        <v>0</v>
      </c>
      <c r="BD201" s="94">
        <f>IF(AND(BD$165&lt;=$E35,BD$165&gt;=EOMONTH($D35,0)),IF($G35="NNN",Expenses!BB$14*Leases!$F35,IF(Leases!$G35="FSG",0,IF(Leases!$G35="MG",SUMPRODUCT(Leases!$I35:$I39,Expenses!BB$9:BB$13)*Leases!$F35,MAX((Expenses!BB$9-Leases!$K35/12)*Leases!$J35*Leases!$F35,0)+MAX((Expenses!BB$10-Leases!$K36/12)*Leases!$J36*Leases!$F35,0)+MAX((Expenses!BB$11-Leases!$K37/12)*Leases!$J37*Leases!$F35,0)+MAX((Expenses!BB$12-Leases!$K38/12)*Leases!$J38*Leases!$F35,0)+MAX((Expenses!BB$13-Leases!$K39/12)*Leases!$J39*Leases!$F35,0)))),0)</f>
        <v>0</v>
      </c>
      <c r="BE201" s="94">
        <f>IF(AND(BE$165&lt;=$E35,BE$165&gt;=EOMONTH($D35,0)),IF($G35="NNN",Expenses!BC$14*Leases!$F35,IF(Leases!$G35="FSG",0,IF(Leases!$G35="MG",SUMPRODUCT(Leases!$I35:$I39,Expenses!BC$9:BC$13)*Leases!$F35,MAX((Expenses!BC$9-Leases!$K35/12)*Leases!$J35*Leases!$F35,0)+MAX((Expenses!BC$10-Leases!$K36/12)*Leases!$J36*Leases!$F35,0)+MAX((Expenses!BC$11-Leases!$K37/12)*Leases!$J37*Leases!$F35,0)+MAX((Expenses!BC$12-Leases!$K38/12)*Leases!$J38*Leases!$F35,0)+MAX((Expenses!BC$13-Leases!$K39/12)*Leases!$J39*Leases!$F35,0)))),0)</f>
        <v>0</v>
      </c>
      <c r="BF201" s="94">
        <f>IF(AND(BF$165&lt;=$E35,BF$165&gt;=EOMONTH($D35,0)),IF($G35="NNN",Expenses!BD$14*Leases!$F35,IF(Leases!$G35="FSG",0,IF(Leases!$G35="MG",SUMPRODUCT(Leases!$I35:$I39,Expenses!BD$9:BD$13)*Leases!$F35,MAX((Expenses!BD$9-Leases!$K35/12)*Leases!$J35*Leases!$F35,0)+MAX((Expenses!BD$10-Leases!$K36/12)*Leases!$J36*Leases!$F35,0)+MAX((Expenses!BD$11-Leases!$K37/12)*Leases!$J37*Leases!$F35,0)+MAX((Expenses!BD$12-Leases!$K38/12)*Leases!$J38*Leases!$F35,0)+MAX((Expenses!BD$13-Leases!$K39/12)*Leases!$J39*Leases!$F35,0)))),0)</f>
        <v>0</v>
      </c>
      <c r="BG201" s="94">
        <f>IF(AND(BG$165&lt;=$E35,BG$165&gt;=EOMONTH($D35,0)),IF($G35="NNN",Expenses!BE$14*Leases!$F35,IF(Leases!$G35="FSG",0,IF(Leases!$G35="MG",SUMPRODUCT(Leases!$I35:$I39,Expenses!BE$9:BE$13)*Leases!$F35,MAX((Expenses!BE$9-Leases!$K35/12)*Leases!$J35*Leases!$F35,0)+MAX((Expenses!BE$10-Leases!$K36/12)*Leases!$J36*Leases!$F35,0)+MAX((Expenses!BE$11-Leases!$K37/12)*Leases!$J37*Leases!$F35,0)+MAX((Expenses!BE$12-Leases!$K38/12)*Leases!$J38*Leases!$F35,0)+MAX((Expenses!BE$13-Leases!$K39/12)*Leases!$J39*Leases!$F35,0)))),0)</f>
        <v>0</v>
      </c>
      <c r="BH201" s="94">
        <f>IF(AND(BH$165&lt;=$E35,BH$165&gt;=EOMONTH($D35,0)),IF($G35="NNN",Expenses!BF$14*Leases!$F35,IF(Leases!$G35="FSG",0,IF(Leases!$G35="MG",SUMPRODUCT(Leases!$I35:$I39,Expenses!BF$9:BF$13)*Leases!$F35,MAX((Expenses!BF$9-Leases!$K35/12)*Leases!$J35*Leases!$F35,0)+MAX((Expenses!BF$10-Leases!$K36/12)*Leases!$J36*Leases!$F35,0)+MAX((Expenses!BF$11-Leases!$K37/12)*Leases!$J37*Leases!$F35,0)+MAX((Expenses!BF$12-Leases!$K38/12)*Leases!$J38*Leases!$F35,0)+MAX((Expenses!BF$13-Leases!$K39/12)*Leases!$J39*Leases!$F35,0)))),0)</f>
        <v>0</v>
      </c>
      <c r="BI201" s="94">
        <f>IF(AND(BI$165&lt;=$E35,BI$165&gt;=EOMONTH($D35,0)),IF($G35="NNN",Expenses!BG$14*Leases!$F35,IF(Leases!$G35="FSG",0,IF(Leases!$G35="MG",SUMPRODUCT(Leases!$I35:$I39,Expenses!BG$9:BG$13)*Leases!$F35,MAX((Expenses!BG$9-Leases!$K35/12)*Leases!$J35*Leases!$F35,0)+MAX((Expenses!BG$10-Leases!$K36/12)*Leases!$J36*Leases!$F35,0)+MAX((Expenses!BG$11-Leases!$K37/12)*Leases!$J37*Leases!$F35,0)+MAX((Expenses!BG$12-Leases!$K38/12)*Leases!$J38*Leases!$F35,0)+MAX((Expenses!BG$13-Leases!$K39/12)*Leases!$J39*Leases!$F35,0)))),0)</f>
        <v>0</v>
      </c>
      <c r="BJ201" s="94">
        <f>IF(AND(BJ$165&lt;=$E35,BJ$165&gt;=EOMONTH($D35,0)),IF($G35="NNN",Expenses!BH$14*Leases!$F35,IF(Leases!$G35="FSG",0,IF(Leases!$G35="MG",SUMPRODUCT(Leases!$I35:$I39,Expenses!BH$9:BH$13)*Leases!$F35,MAX((Expenses!BH$9-Leases!$K35/12)*Leases!$J35*Leases!$F35,0)+MAX((Expenses!BH$10-Leases!$K36/12)*Leases!$J36*Leases!$F35,0)+MAX((Expenses!BH$11-Leases!$K37/12)*Leases!$J37*Leases!$F35,0)+MAX((Expenses!BH$12-Leases!$K38/12)*Leases!$J38*Leases!$F35,0)+MAX((Expenses!BH$13-Leases!$K39/12)*Leases!$J39*Leases!$F35,0)))),0)</f>
        <v>0</v>
      </c>
      <c r="BK201" s="94">
        <f>IF(AND(BK$165&lt;=$E35,BK$165&gt;=EOMONTH($D35,0)),IF($G35="NNN",Expenses!BI$14*Leases!$F35,IF(Leases!$G35="FSG",0,IF(Leases!$G35="MG",SUMPRODUCT(Leases!$I35:$I39,Expenses!BI$9:BI$13)*Leases!$F35,MAX((Expenses!BI$9-Leases!$K35/12)*Leases!$J35*Leases!$F35,0)+MAX((Expenses!BI$10-Leases!$K36/12)*Leases!$J36*Leases!$F35,0)+MAX((Expenses!BI$11-Leases!$K37/12)*Leases!$J37*Leases!$F35,0)+MAX((Expenses!BI$12-Leases!$K38/12)*Leases!$J38*Leases!$F35,0)+MAX((Expenses!BI$13-Leases!$K39/12)*Leases!$J39*Leases!$F35,0)))),0)</f>
        <v>0</v>
      </c>
      <c r="BL201" s="94">
        <f>IF(AND(BL$165&lt;=$E35,BL$165&gt;=EOMONTH($D35,0)),IF($G35="NNN",Expenses!BJ$14*Leases!$F35,IF(Leases!$G35="FSG",0,IF(Leases!$G35="MG",SUMPRODUCT(Leases!$I35:$I39,Expenses!BJ$9:BJ$13)*Leases!$F35,MAX((Expenses!BJ$9-Leases!$K35/12)*Leases!$J35*Leases!$F35,0)+MAX((Expenses!BJ$10-Leases!$K36/12)*Leases!$J36*Leases!$F35,0)+MAX((Expenses!BJ$11-Leases!$K37/12)*Leases!$J37*Leases!$F35,0)+MAX((Expenses!BJ$12-Leases!$K38/12)*Leases!$J38*Leases!$F35,0)+MAX((Expenses!BJ$13-Leases!$K39/12)*Leases!$J39*Leases!$F35,0)))),0)</f>
        <v>0</v>
      </c>
      <c r="BM201" s="94">
        <f>IF(AND(BM$165&lt;=$E35,BM$165&gt;=EOMONTH($D35,0)),IF($G35="NNN",Expenses!BK$14*Leases!$F35,IF(Leases!$G35="FSG",0,IF(Leases!$G35="MG",SUMPRODUCT(Leases!$I35:$I39,Expenses!BK$9:BK$13)*Leases!$F35,MAX((Expenses!BK$9-Leases!$K35/12)*Leases!$J35*Leases!$F35,0)+MAX((Expenses!BK$10-Leases!$K36/12)*Leases!$J36*Leases!$F35,0)+MAX((Expenses!BK$11-Leases!$K37/12)*Leases!$J37*Leases!$F35,0)+MAX((Expenses!BK$12-Leases!$K38/12)*Leases!$J38*Leases!$F35,0)+MAX((Expenses!BK$13-Leases!$K39/12)*Leases!$J39*Leases!$F35,0)))),0)</f>
        <v>0</v>
      </c>
      <c r="BN201" s="94">
        <f>IF(AND(BN$165&lt;=$E35,BN$165&gt;=EOMONTH($D35,0)),IF($G35="NNN",Expenses!BL$14*Leases!$F35,IF(Leases!$G35="FSG",0,IF(Leases!$G35="MG",SUMPRODUCT(Leases!$I35:$I39,Expenses!BL$9:BL$13)*Leases!$F35,MAX((Expenses!BL$9-Leases!$K35/12)*Leases!$J35*Leases!$F35,0)+MAX((Expenses!BL$10-Leases!$K36/12)*Leases!$J36*Leases!$F35,0)+MAX((Expenses!BL$11-Leases!$K37/12)*Leases!$J37*Leases!$F35,0)+MAX((Expenses!BL$12-Leases!$K38/12)*Leases!$J38*Leases!$F35,0)+MAX((Expenses!BL$13-Leases!$K39/12)*Leases!$J39*Leases!$F35,0)))),0)</f>
        <v>0</v>
      </c>
      <c r="BO201" s="94">
        <f>IF(AND(BO$165&lt;=$E35,BO$165&gt;=EOMONTH($D35,0)),IF($G35="NNN",Expenses!BM$14*Leases!$F35,IF(Leases!$G35="FSG",0,IF(Leases!$G35="MG",SUMPRODUCT(Leases!$I35:$I39,Expenses!BM$9:BM$13)*Leases!$F35,MAX((Expenses!BM$9-Leases!$K35/12)*Leases!$J35*Leases!$F35,0)+MAX((Expenses!BM$10-Leases!$K36/12)*Leases!$J36*Leases!$F35,0)+MAX((Expenses!BM$11-Leases!$K37/12)*Leases!$J37*Leases!$F35,0)+MAX((Expenses!BM$12-Leases!$K38/12)*Leases!$J38*Leases!$F35,0)+MAX((Expenses!BM$13-Leases!$K39/12)*Leases!$J39*Leases!$F35,0)))),0)</f>
        <v>0</v>
      </c>
      <c r="BP201" s="94">
        <f>IF(AND(BP$165&lt;=$E35,BP$165&gt;=EOMONTH($D35,0)),IF($G35="NNN",Expenses!BN$14*Leases!$F35,IF(Leases!$G35="FSG",0,IF(Leases!$G35="MG",SUMPRODUCT(Leases!$I35:$I39,Expenses!BN$9:BN$13)*Leases!$F35,MAX((Expenses!BN$9-Leases!$K35/12)*Leases!$J35*Leases!$F35,0)+MAX((Expenses!BN$10-Leases!$K36/12)*Leases!$J36*Leases!$F35,0)+MAX((Expenses!BN$11-Leases!$K37/12)*Leases!$J37*Leases!$F35,0)+MAX((Expenses!BN$12-Leases!$K38/12)*Leases!$J38*Leases!$F35,0)+MAX((Expenses!BN$13-Leases!$K39/12)*Leases!$J39*Leases!$F35,0)))),0)</f>
        <v>0</v>
      </c>
      <c r="BQ201" s="94">
        <f>IF(AND(BQ$165&lt;=$E35,BQ$165&gt;=EOMONTH($D35,0)),IF($G35="NNN",Expenses!BO$14*Leases!$F35,IF(Leases!$G35="FSG",0,IF(Leases!$G35="MG",SUMPRODUCT(Leases!$I35:$I39,Expenses!BO$9:BO$13)*Leases!$F35,MAX((Expenses!BO$9-Leases!$K35/12)*Leases!$J35*Leases!$F35,0)+MAX((Expenses!BO$10-Leases!$K36/12)*Leases!$J36*Leases!$F35,0)+MAX((Expenses!BO$11-Leases!$K37/12)*Leases!$J37*Leases!$F35,0)+MAX((Expenses!BO$12-Leases!$K38/12)*Leases!$J38*Leases!$F35,0)+MAX((Expenses!BO$13-Leases!$K39/12)*Leases!$J39*Leases!$F35,0)))),0)</f>
        <v>0</v>
      </c>
      <c r="BR201" s="94">
        <f>IF(AND(BR$165&lt;=$E35,BR$165&gt;=EOMONTH($D35,0)),IF($G35="NNN",Expenses!BP$14*Leases!$F35,IF(Leases!$G35="FSG",0,IF(Leases!$G35="MG",SUMPRODUCT(Leases!$I35:$I39,Expenses!BP$9:BP$13)*Leases!$F35,MAX((Expenses!BP$9-Leases!$K35/12)*Leases!$J35*Leases!$F35,0)+MAX((Expenses!BP$10-Leases!$K36/12)*Leases!$J36*Leases!$F35,0)+MAX((Expenses!BP$11-Leases!$K37/12)*Leases!$J37*Leases!$F35,0)+MAX((Expenses!BP$12-Leases!$K38/12)*Leases!$J38*Leases!$F35,0)+MAX((Expenses!BP$13-Leases!$K39/12)*Leases!$J39*Leases!$F35,0)))),0)</f>
        <v>0</v>
      </c>
      <c r="BS201" s="94">
        <f>IF(AND(BS$165&lt;=$E35,BS$165&gt;=EOMONTH($D35,0)),IF($G35="NNN",Expenses!BQ$14*Leases!$F35,IF(Leases!$G35="FSG",0,IF(Leases!$G35="MG",SUMPRODUCT(Leases!$I35:$I39,Expenses!BQ$9:BQ$13)*Leases!$F35,MAX((Expenses!BQ$9-Leases!$K35/12)*Leases!$J35*Leases!$F35,0)+MAX((Expenses!BQ$10-Leases!$K36/12)*Leases!$J36*Leases!$F35,0)+MAX((Expenses!BQ$11-Leases!$K37/12)*Leases!$J37*Leases!$F35,0)+MAX((Expenses!BQ$12-Leases!$K38/12)*Leases!$J38*Leases!$F35,0)+MAX((Expenses!BQ$13-Leases!$K39/12)*Leases!$J39*Leases!$F35,0)))),0)</f>
        <v>0</v>
      </c>
      <c r="BT201" s="94">
        <f>IF(AND(BT$165&lt;=$E35,BT$165&gt;=EOMONTH($D35,0)),IF($G35="NNN",Expenses!BR$14*Leases!$F35,IF(Leases!$G35="FSG",0,IF(Leases!$G35="MG",SUMPRODUCT(Leases!$I35:$I39,Expenses!BR$9:BR$13)*Leases!$F35,MAX((Expenses!BR$9-Leases!$K35/12)*Leases!$J35*Leases!$F35,0)+MAX((Expenses!BR$10-Leases!$K36/12)*Leases!$J36*Leases!$F35,0)+MAX((Expenses!BR$11-Leases!$K37/12)*Leases!$J37*Leases!$F35,0)+MAX((Expenses!BR$12-Leases!$K38/12)*Leases!$J38*Leases!$F35,0)+MAX((Expenses!BR$13-Leases!$K39/12)*Leases!$J39*Leases!$F35,0)))),0)</f>
        <v>0</v>
      </c>
      <c r="BU201" s="94">
        <f>IF(AND(BU$165&lt;=$E35,BU$165&gt;=EOMONTH($D35,0)),IF($G35="NNN",Expenses!BS$14*Leases!$F35,IF(Leases!$G35="FSG",0,IF(Leases!$G35="MG",SUMPRODUCT(Leases!$I35:$I39,Expenses!BS$9:BS$13)*Leases!$F35,MAX((Expenses!BS$9-Leases!$K35/12)*Leases!$J35*Leases!$F35,0)+MAX((Expenses!BS$10-Leases!$K36/12)*Leases!$J36*Leases!$F35,0)+MAX((Expenses!BS$11-Leases!$K37/12)*Leases!$J37*Leases!$F35,0)+MAX((Expenses!BS$12-Leases!$K38/12)*Leases!$J38*Leases!$F35,0)+MAX((Expenses!BS$13-Leases!$K39/12)*Leases!$J39*Leases!$F35,0)))),0)</f>
        <v>0</v>
      </c>
      <c r="BV201" s="94">
        <f>IF(AND(BV$165&lt;=$E35,BV$165&gt;=EOMONTH($D35,0)),IF($G35="NNN",Expenses!BT$14*Leases!$F35,IF(Leases!$G35="FSG",0,IF(Leases!$G35="MG",SUMPRODUCT(Leases!$I35:$I39,Expenses!BT$9:BT$13)*Leases!$F35,MAX((Expenses!BT$9-Leases!$K35/12)*Leases!$J35*Leases!$F35,0)+MAX((Expenses!BT$10-Leases!$K36/12)*Leases!$J36*Leases!$F35,0)+MAX((Expenses!BT$11-Leases!$K37/12)*Leases!$J37*Leases!$F35,0)+MAX((Expenses!BT$12-Leases!$K38/12)*Leases!$J38*Leases!$F35,0)+MAX((Expenses!BT$13-Leases!$K39/12)*Leases!$J39*Leases!$F35,0)))),0)</f>
        <v>0</v>
      </c>
      <c r="BW201" s="94">
        <f>IF(AND(BW$165&lt;=$E35,BW$165&gt;=EOMONTH($D35,0)),IF($G35="NNN",Expenses!BU$14*Leases!$F35,IF(Leases!$G35="FSG",0,IF(Leases!$G35="MG",SUMPRODUCT(Leases!$I35:$I39,Expenses!BU$9:BU$13)*Leases!$F35,MAX((Expenses!BU$9-Leases!$K35/12)*Leases!$J35*Leases!$F35,0)+MAX((Expenses!BU$10-Leases!$K36/12)*Leases!$J36*Leases!$F35,0)+MAX((Expenses!BU$11-Leases!$K37/12)*Leases!$J37*Leases!$F35,0)+MAX((Expenses!BU$12-Leases!$K38/12)*Leases!$J38*Leases!$F35,0)+MAX((Expenses!BU$13-Leases!$K39/12)*Leases!$J39*Leases!$F35,0)))),0)</f>
        <v>0</v>
      </c>
      <c r="BX201" s="94">
        <f>IF(AND(BX$165&lt;=$E35,BX$165&gt;=EOMONTH($D35,0)),IF($G35="NNN",Expenses!BV$14*Leases!$F35,IF(Leases!$G35="FSG",0,IF(Leases!$G35="MG",SUMPRODUCT(Leases!$I35:$I39,Expenses!BV$9:BV$13)*Leases!$F35,MAX((Expenses!BV$9-Leases!$K35/12)*Leases!$J35*Leases!$F35,0)+MAX((Expenses!BV$10-Leases!$K36/12)*Leases!$J36*Leases!$F35,0)+MAX((Expenses!BV$11-Leases!$K37/12)*Leases!$J37*Leases!$F35,0)+MAX((Expenses!BV$12-Leases!$K38/12)*Leases!$J38*Leases!$F35,0)+MAX((Expenses!BV$13-Leases!$K39/12)*Leases!$J39*Leases!$F35,0)))),0)</f>
        <v>0</v>
      </c>
      <c r="BY201" s="94">
        <f>IF(AND(BY$165&lt;=$E35,BY$165&gt;=EOMONTH($D35,0)),IF($G35="NNN",Expenses!BW$14*Leases!$F35,IF(Leases!$G35="FSG",0,IF(Leases!$G35="MG",SUMPRODUCT(Leases!$I35:$I39,Expenses!BW$9:BW$13)*Leases!$F35,MAX((Expenses!BW$9-Leases!$K35/12)*Leases!$J35*Leases!$F35,0)+MAX((Expenses!BW$10-Leases!$K36/12)*Leases!$J36*Leases!$F35,0)+MAX((Expenses!BW$11-Leases!$K37/12)*Leases!$J37*Leases!$F35,0)+MAX((Expenses!BW$12-Leases!$K38/12)*Leases!$J38*Leases!$F35,0)+MAX((Expenses!BW$13-Leases!$K39/12)*Leases!$J39*Leases!$F35,0)))),0)</f>
        <v>0</v>
      </c>
      <c r="BZ201" s="94">
        <f>IF(AND(BZ$165&lt;=$E35,BZ$165&gt;=EOMONTH($D35,0)),IF($G35="NNN",Expenses!BX$14*Leases!$F35,IF(Leases!$G35="FSG",0,IF(Leases!$G35="MG",SUMPRODUCT(Leases!$I35:$I39,Expenses!BX$9:BX$13)*Leases!$F35,MAX((Expenses!BX$9-Leases!$K35/12)*Leases!$J35*Leases!$F35,0)+MAX((Expenses!BX$10-Leases!$K36/12)*Leases!$J36*Leases!$F35,0)+MAX((Expenses!BX$11-Leases!$K37/12)*Leases!$J37*Leases!$F35,0)+MAX((Expenses!BX$12-Leases!$K38/12)*Leases!$J38*Leases!$F35,0)+MAX((Expenses!BX$13-Leases!$K39/12)*Leases!$J39*Leases!$F35,0)))),0)</f>
        <v>0</v>
      </c>
      <c r="CA201" s="94">
        <f>IF(AND(CA$165&lt;=$E35,CA$165&gt;=EOMONTH($D35,0)),IF($G35="NNN",Expenses!BY$14*Leases!$F35,IF(Leases!$G35="FSG",0,IF(Leases!$G35="MG",SUMPRODUCT(Leases!$I35:$I39,Expenses!BY$9:BY$13)*Leases!$F35,MAX((Expenses!BY$9-Leases!$K35/12)*Leases!$J35*Leases!$F35,0)+MAX((Expenses!BY$10-Leases!$K36/12)*Leases!$J36*Leases!$F35,0)+MAX((Expenses!BY$11-Leases!$K37/12)*Leases!$J37*Leases!$F35,0)+MAX((Expenses!BY$12-Leases!$K38/12)*Leases!$J38*Leases!$F35,0)+MAX((Expenses!BY$13-Leases!$K39/12)*Leases!$J39*Leases!$F35,0)))),0)</f>
        <v>0</v>
      </c>
      <c r="CB201" s="94">
        <f>IF(AND(CB$165&lt;=$E35,CB$165&gt;=EOMONTH($D35,0)),IF($G35="NNN",Expenses!BZ$14*Leases!$F35,IF(Leases!$G35="FSG",0,IF(Leases!$G35="MG",SUMPRODUCT(Leases!$I35:$I39,Expenses!BZ$9:BZ$13)*Leases!$F35,MAX((Expenses!BZ$9-Leases!$K35/12)*Leases!$J35*Leases!$F35,0)+MAX((Expenses!BZ$10-Leases!$K36/12)*Leases!$J36*Leases!$F35,0)+MAX((Expenses!BZ$11-Leases!$K37/12)*Leases!$J37*Leases!$F35,0)+MAX((Expenses!BZ$12-Leases!$K38/12)*Leases!$J38*Leases!$F35,0)+MAX((Expenses!BZ$13-Leases!$K39/12)*Leases!$J39*Leases!$F35,0)))),0)</f>
        <v>0</v>
      </c>
      <c r="CC201" s="94">
        <f>IF(AND(CC$165&lt;=$E35,CC$165&gt;=EOMONTH($D35,0)),IF($G35="NNN",Expenses!CA$14*Leases!$F35,IF(Leases!$G35="FSG",0,IF(Leases!$G35="MG",SUMPRODUCT(Leases!$I35:$I39,Expenses!CA$9:CA$13)*Leases!$F35,MAX((Expenses!CA$9-Leases!$K35/12)*Leases!$J35*Leases!$F35,0)+MAX((Expenses!CA$10-Leases!$K36/12)*Leases!$J36*Leases!$F35,0)+MAX((Expenses!CA$11-Leases!$K37/12)*Leases!$J37*Leases!$F35,0)+MAX((Expenses!CA$12-Leases!$K38/12)*Leases!$J38*Leases!$F35,0)+MAX((Expenses!CA$13-Leases!$K39/12)*Leases!$J39*Leases!$F35,0)))),0)</f>
        <v>0</v>
      </c>
      <c r="CD201" s="94">
        <f>IF(AND(CD$165&lt;=$E35,CD$165&gt;=EOMONTH($D35,0)),IF($G35="NNN",Expenses!CB$14*Leases!$F35,IF(Leases!$G35="FSG",0,IF(Leases!$G35="MG",SUMPRODUCT(Leases!$I35:$I39,Expenses!CB$9:CB$13)*Leases!$F35,MAX((Expenses!CB$9-Leases!$K35/12)*Leases!$J35*Leases!$F35,0)+MAX((Expenses!CB$10-Leases!$K36/12)*Leases!$J36*Leases!$F35,0)+MAX((Expenses!CB$11-Leases!$K37/12)*Leases!$J37*Leases!$F35,0)+MAX((Expenses!CB$12-Leases!$K38/12)*Leases!$J38*Leases!$F35,0)+MAX((Expenses!CB$13-Leases!$K39/12)*Leases!$J39*Leases!$F35,0)))),0)</f>
        <v>0</v>
      </c>
      <c r="CE201" s="94">
        <f>IF(AND(CE$165&lt;=$E35,CE$165&gt;=EOMONTH($D35,0)),IF($G35="NNN",Expenses!CC$14*Leases!$F35,IF(Leases!$G35="FSG",0,IF(Leases!$G35="MG",SUMPRODUCT(Leases!$I35:$I39,Expenses!CC$9:CC$13)*Leases!$F35,MAX((Expenses!CC$9-Leases!$K35/12)*Leases!$J35*Leases!$F35,0)+MAX((Expenses!CC$10-Leases!$K36/12)*Leases!$J36*Leases!$F35,0)+MAX((Expenses!CC$11-Leases!$K37/12)*Leases!$J37*Leases!$F35,0)+MAX((Expenses!CC$12-Leases!$K38/12)*Leases!$J38*Leases!$F35,0)+MAX((Expenses!CC$13-Leases!$K39/12)*Leases!$J39*Leases!$F35,0)))),0)</f>
        <v>0</v>
      </c>
      <c r="CF201" s="94">
        <f>IF(AND(CF$165&lt;=$E35,CF$165&gt;=EOMONTH($D35,0)),IF($G35="NNN",Expenses!CD$14*Leases!$F35,IF(Leases!$G35="FSG",0,IF(Leases!$G35="MG",SUMPRODUCT(Leases!$I35:$I39,Expenses!CD$9:CD$13)*Leases!$F35,MAX((Expenses!CD$9-Leases!$K35/12)*Leases!$J35*Leases!$F35,0)+MAX((Expenses!CD$10-Leases!$K36/12)*Leases!$J36*Leases!$F35,0)+MAX((Expenses!CD$11-Leases!$K37/12)*Leases!$J37*Leases!$F35,0)+MAX((Expenses!CD$12-Leases!$K38/12)*Leases!$J38*Leases!$F35,0)+MAX((Expenses!CD$13-Leases!$K39/12)*Leases!$J39*Leases!$F35,0)))),0)</f>
        <v>0</v>
      </c>
      <c r="CG201" s="94">
        <f>IF(AND(CG$165&lt;=$E35,CG$165&gt;=EOMONTH($D35,0)),IF($G35="NNN",Expenses!CE$14*Leases!$F35,IF(Leases!$G35="FSG",0,IF(Leases!$G35="MG",SUMPRODUCT(Leases!$I35:$I39,Expenses!CE$9:CE$13)*Leases!$F35,MAX((Expenses!CE$9-Leases!$K35/12)*Leases!$J35*Leases!$F35,0)+MAX((Expenses!CE$10-Leases!$K36/12)*Leases!$J36*Leases!$F35,0)+MAX((Expenses!CE$11-Leases!$K37/12)*Leases!$J37*Leases!$F35,0)+MAX((Expenses!CE$12-Leases!$K38/12)*Leases!$J38*Leases!$F35,0)+MAX((Expenses!CE$13-Leases!$K39/12)*Leases!$J39*Leases!$F35,0)))),0)</f>
        <v>0</v>
      </c>
      <c r="CH201" s="94">
        <f>IF(AND(CH$165&lt;=$E35,CH$165&gt;=EOMONTH($D35,0)),IF($G35="NNN",Expenses!CF$14*Leases!$F35,IF(Leases!$G35="FSG",0,IF(Leases!$G35="MG",SUMPRODUCT(Leases!$I35:$I39,Expenses!CF$9:CF$13)*Leases!$F35,MAX((Expenses!CF$9-Leases!$K35/12)*Leases!$J35*Leases!$F35,0)+MAX((Expenses!CF$10-Leases!$K36/12)*Leases!$J36*Leases!$F35,0)+MAX((Expenses!CF$11-Leases!$K37/12)*Leases!$J37*Leases!$F35,0)+MAX((Expenses!CF$12-Leases!$K38/12)*Leases!$J38*Leases!$F35,0)+MAX((Expenses!CF$13-Leases!$K39/12)*Leases!$J39*Leases!$F35,0)))),0)</f>
        <v>0</v>
      </c>
      <c r="CI201" s="94">
        <f>IF(AND(CI$165&lt;=$E35,CI$165&gt;=EOMONTH($D35,0)),IF($G35="NNN",Expenses!CG$14*Leases!$F35,IF(Leases!$G35="FSG",0,IF(Leases!$G35="MG",SUMPRODUCT(Leases!$I35:$I39,Expenses!CG$9:CG$13)*Leases!$F35,MAX((Expenses!CG$9-Leases!$K35/12)*Leases!$J35*Leases!$F35,0)+MAX((Expenses!CG$10-Leases!$K36/12)*Leases!$J36*Leases!$F35,0)+MAX((Expenses!CG$11-Leases!$K37/12)*Leases!$J37*Leases!$F35,0)+MAX((Expenses!CG$12-Leases!$K38/12)*Leases!$J38*Leases!$F35,0)+MAX((Expenses!CG$13-Leases!$K39/12)*Leases!$J39*Leases!$F35,0)))),0)</f>
        <v>0</v>
      </c>
      <c r="CJ201" s="94">
        <f>IF(AND(CJ$165&lt;=$E35,CJ$165&gt;=EOMONTH($D35,0)),IF($G35="NNN",Expenses!CH$14*Leases!$F35,IF(Leases!$G35="FSG",0,IF(Leases!$G35="MG",SUMPRODUCT(Leases!$I35:$I39,Expenses!CH$9:CH$13)*Leases!$F35,MAX((Expenses!CH$9-Leases!$K35/12)*Leases!$J35*Leases!$F35,0)+MAX((Expenses!CH$10-Leases!$K36/12)*Leases!$J36*Leases!$F35,0)+MAX((Expenses!CH$11-Leases!$K37/12)*Leases!$J37*Leases!$F35,0)+MAX((Expenses!CH$12-Leases!$K38/12)*Leases!$J38*Leases!$F35,0)+MAX((Expenses!CH$13-Leases!$K39/12)*Leases!$J39*Leases!$F35,0)))),0)</f>
        <v>0</v>
      </c>
      <c r="CK201" s="94">
        <f>IF(AND(CK$165&lt;=$E35,CK$165&gt;=EOMONTH($D35,0)),IF($G35="NNN",Expenses!CI$14*Leases!$F35,IF(Leases!$G35="FSG",0,IF(Leases!$G35="MG",SUMPRODUCT(Leases!$I35:$I39,Expenses!CI$9:CI$13)*Leases!$F35,MAX((Expenses!CI$9-Leases!$K35/12)*Leases!$J35*Leases!$F35,0)+MAX((Expenses!CI$10-Leases!$K36/12)*Leases!$J36*Leases!$F35,0)+MAX((Expenses!CI$11-Leases!$K37/12)*Leases!$J37*Leases!$F35,0)+MAX((Expenses!CI$12-Leases!$K38/12)*Leases!$J38*Leases!$F35,0)+MAX((Expenses!CI$13-Leases!$K39/12)*Leases!$J39*Leases!$F35,0)))),0)</f>
        <v>0</v>
      </c>
      <c r="CL201" s="94">
        <f>IF(AND(CL$165&lt;=$E35,CL$165&gt;=EOMONTH($D35,0)),IF($G35="NNN",Expenses!CJ$14*Leases!$F35,IF(Leases!$G35="FSG",0,IF(Leases!$G35="MG",SUMPRODUCT(Leases!$I35:$I39,Expenses!CJ$9:CJ$13)*Leases!$F35,MAX((Expenses!CJ$9-Leases!$K35/12)*Leases!$J35*Leases!$F35,0)+MAX((Expenses!CJ$10-Leases!$K36/12)*Leases!$J36*Leases!$F35,0)+MAX((Expenses!CJ$11-Leases!$K37/12)*Leases!$J37*Leases!$F35,0)+MAX((Expenses!CJ$12-Leases!$K38/12)*Leases!$J38*Leases!$F35,0)+MAX((Expenses!CJ$13-Leases!$K39/12)*Leases!$J39*Leases!$F35,0)))),0)</f>
        <v>0</v>
      </c>
      <c r="CM201" s="94">
        <f>IF(AND(CM$165&lt;=$E35,CM$165&gt;=EOMONTH($D35,0)),IF($G35="NNN",Expenses!CK$14*Leases!$F35,IF(Leases!$G35="FSG",0,IF(Leases!$G35="MG",SUMPRODUCT(Leases!$I35:$I39,Expenses!CK$9:CK$13)*Leases!$F35,MAX((Expenses!CK$9-Leases!$K35/12)*Leases!$J35*Leases!$F35,0)+MAX((Expenses!CK$10-Leases!$K36/12)*Leases!$J36*Leases!$F35,0)+MAX((Expenses!CK$11-Leases!$K37/12)*Leases!$J37*Leases!$F35,0)+MAX((Expenses!CK$12-Leases!$K38/12)*Leases!$J38*Leases!$F35,0)+MAX((Expenses!CK$13-Leases!$K39/12)*Leases!$J39*Leases!$F35,0)))),0)</f>
        <v>0</v>
      </c>
      <c r="CN201" s="94">
        <f>IF(AND(CN$165&lt;=$E35,CN$165&gt;=EOMONTH($D35,0)),IF($G35="NNN",Expenses!CL$14*Leases!$F35,IF(Leases!$G35="FSG",0,IF(Leases!$G35="MG",SUMPRODUCT(Leases!$I35:$I39,Expenses!CL$9:CL$13)*Leases!$F35,MAX((Expenses!CL$9-Leases!$K35/12)*Leases!$J35*Leases!$F35,0)+MAX((Expenses!CL$10-Leases!$K36/12)*Leases!$J36*Leases!$F35,0)+MAX((Expenses!CL$11-Leases!$K37/12)*Leases!$J37*Leases!$F35,0)+MAX((Expenses!CL$12-Leases!$K38/12)*Leases!$J38*Leases!$F35,0)+MAX((Expenses!CL$13-Leases!$K39/12)*Leases!$J39*Leases!$F35,0)))),0)</f>
        <v>0</v>
      </c>
      <c r="CO201" s="94">
        <f>IF(AND(CO$165&lt;=$E35,CO$165&gt;=EOMONTH($D35,0)),IF($G35="NNN",Expenses!CM$14*Leases!$F35,IF(Leases!$G35="FSG",0,IF(Leases!$G35="MG",SUMPRODUCT(Leases!$I35:$I39,Expenses!CM$9:CM$13)*Leases!$F35,MAX((Expenses!CM$9-Leases!$K35/12)*Leases!$J35*Leases!$F35,0)+MAX((Expenses!CM$10-Leases!$K36/12)*Leases!$J36*Leases!$F35,0)+MAX((Expenses!CM$11-Leases!$K37/12)*Leases!$J37*Leases!$F35,0)+MAX((Expenses!CM$12-Leases!$K38/12)*Leases!$J38*Leases!$F35,0)+MAX((Expenses!CM$13-Leases!$K39/12)*Leases!$J39*Leases!$F35,0)))),0)</f>
        <v>0</v>
      </c>
      <c r="CP201" s="94">
        <f>IF(AND(CP$165&lt;=$E35,CP$165&gt;=EOMONTH($D35,0)),IF($G35="NNN",Expenses!CN$14*Leases!$F35,IF(Leases!$G35="FSG",0,IF(Leases!$G35="MG",SUMPRODUCT(Leases!$I35:$I39,Expenses!CN$9:CN$13)*Leases!$F35,MAX((Expenses!CN$9-Leases!$K35/12)*Leases!$J35*Leases!$F35,0)+MAX((Expenses!CN$10-Leases!$K36/12)*Leases!$J36*Leases!$F35,0)+MAX((Expenses!CN$11-Leases!$K37/12)*Leases!$J37*Leases!$F35,0)+MAX((Expenses!CN$12-Leases!$K38/12)*Leases!$J38*Leases!$F35,0)+MAX((Expenses!CN$13-Leases!$K39/12)*Leases!$J39*Leases!$F35,0)))),0)</f>
        <v>0</v>
      </c>
      <c r="CQ201" s="94">
        <f>IF(AND(CQ$165&lt;=$E35,CQ$165&gt;=EOMONTH($D35,0)),IF($G35="NNN",Expenses!CO$14*Leases!$F35,IF(Leases!$G35="FSG",0,IF(Leases!$G35="MG",SUMPRODUCT(Leases!$I35:$I39,Expenses!CO$9:CO$13)*Leases!$F35,MAX((Expenses!CO$9-Leases!$K35/12)*Leases!$J35*Leases!$F35,0)+MAX((Expenses!CO$10-Leases!$K36/12)*Leases!$J36*Leases!$F35,0)+MAX((Expenses!CO$11-Leases!$K37/12)*Leases!$J37*Leases!$F35,0)+MAX((Expenses!CO$12-Leases!$K38/12)*Leases!$J38*Leases!$F35,0)+MAX((Expenses!CO$13-Leases!$K39/12)*Leases!$J39*Leases!$F35,0)))),0)</f>
        <v>0</v>
      </c>
      <c r="CR201" s="94">
        <f>IF(AND(CR$165&lt;=$E35,CR$165&gt;=EOMONTH($D35,0)),IF($G35="NNN",Expenses!CP$14*Leases!$F35,IF(Leases!$G35="FSG",0,IF(Leases!$G35="MG",SUMPRODUCT(Leases!$I35:$I39,Expenses!CP$9:CP$13)*Leases!$F35,MAX((Expenses!CP$9-Leases!$K35/12)*Leases!$J35*Leases!$F35,0)+MAX((Expenses!CP$10-Leases!$K36/12)*Leases!$J36*Leases!$F35,0)+MAX((Expenses!CP$11-Leases!$K37/12)*Leases!$J37*Leases!$F35,0)+MAX((Expenses!CP$12-Leases!$K38/12)*Leases!$J38*Leases!$F35,0)+MAX((Expenses!CP$13-Leases!$K39/12)*Leases!$J39*Leases!$F35,0)))),0)</f>
        <v>0</v>
      </c>
      <c r="CS201" s="94">
        <f>IF(AND(CS$165&lt;=$E35,CS$165&gt;=EOMONTH($D35,0)),IF($G35="NNN",Expenses!CQ$14*Leases!$F35,IF(Leases!$G35="FSG",0,IF(Leases!$G35="MG",SUMPRODUCT(Leases!$I35:$I39,Expenses!CQ$9:CQ$13)*Leases!$F35,MAX((Expenses!CQ$9-Leases!$K35/12)*Leases!$J35*Leases!$F35,0)+MAX((Expenses!CQ$10-Leases!$K36/12)*Leases!$J36*Leases!$F35,0)+MAX((Expenses!CQ$11-Leases!$K37/12)*Leases!$J37*Leases!$F35,0)+MAX((Expenses!CQ$12-Leases!$K38/12)*Leases!$J38*Leases!$F35,0)+MAX((Expenses!CQ$13-Leases!$K39/12)*Leases!$J39*Leases!$F35,0)))),0)</f>
        <v>0</v>
      </c>
      <c r="CT201" s="94">
        <f>IF(AND(CT$165&lt;=$E35,CT$165&gt;=EOMONTH($D35,0)),IF($G35="NNN",Expenses!CR$14*Leases!$F35,IF(Leases!$G35="FSG",0,IF(Leases!$G35="MG",SUMPRODUCT(Leases!$I35:$I39,Expenses!CR$9:CR$13)*Leases!$F35,MAX((Expenses!CR$9-Leases!$K35/12)*Leases!$J35*Leases!$F35,0)+MAX((Expenses!CR$10-Leases!$K36/12)*Leases!$J36*Leases!$F35,0)+MAX((Expenses!CR$11-Leases!$K37/12)*Leases!$J37*Leases!$F35,0)+MAX((Expenses!CR$12-Leases!$K38/12)*Leases!$J38*Leases!$F35,0)+MAX((Expenses!CR$13-Leases!$K39/12)*Leases!$J39*Leases!$F35,0)))),0)</f>
        <v>0</v>
      </c>
      <c r="CU201" s="94">
        <f>IF(AND(CU$165&lt;=$E35,CU$165&gt;=EOMONTH($D35,0)),IF($G35="NNN",Expenses!CS$14*Leases!$F35,IF(Leases!$G35="FSG",0,IF(Leases!$G35="MG",SUMPRODUCT(Leases!$I35:$I39,Expenses!CS$9:CS$13)*Leases!$F35,MAX((Expenses!CS$9-Leases!$K35/12)*Leases!$J35*Leases!$F35,0)+MAX((Expenses!CS$10-Leases!$K36/12)*Leases!$J36*Leases!$F35,0)+MAX((Expenses!CS$11-Leases!$K37/12)*Leases!$J37*Leases!$F35,0)+MAX((Expenses!CS$12-Leases!$K38/12)*Leases!$J38*Leases!$F35,0)+MAX((Expenses!CS$13-Leases!$K39/12)*Leases!$J39*Leases!$F35,0)))),0)</f>
        <v>0</v>
      </c>
      <c r="CV201" s="94">
        <f>IF(AND(CV$165&lt;=$E35,CV$165&gt;=EOMONTH($D35,0)),IF($G35="NNN",Expenses!CT$14*Leases!$F35,IF(Leases!$G35="FSG",0,IF(Leases!$G35="MG",SUMPRODUCT(Leases!$I35:$I39,Expenses!CT$9:CT$13)*Leases!$F35,MAX((Expenses!CT$9-Leases!$K35/12)*Leases!$J35*Leases!$F35,0)+MAX((Expenses!CT$10-Leases!$K36/12)*Leases!$J36*Leases!$F35,0)+MAX((Expenses!CT$11-Leases!$K37/12)*Leases!$J37*Leases!$F35,0)+MAX((Expenses!CT$12-Leases!$K38/12)*Leases!$J38*Leases!$F35,0)+MAX((Expenses!CT$13-Leases!$K39/12)*Leases!$J39*Leases!$F35,0)))),0)</f>
        <v>0</v>
      </c>
      <c r="CW201" s="94">
        <f>IF(AND(CW$165&lt;=$E35,CW$165&gt;=EOMONTH($D35,0)),IF($G35="NNN",Expenses!CU$14*Leases!$F35,IF(Leases!$G35="FSG",0,IF(Leases!$G35="MG",SUMPRODUCT(Leases!$I35:$I39,Expenses!CU$9:CU$13)*Leases!$F35,MAX((Expenses!CU$9-Leases!$K35/12)*Leases!$J35*Leases!$F35,0)+MAX((Expenses!CU$10-Leases!$K36/12)*Leases!$J36*Leases!$F35,0)+MAX((Expenses!CU$11-Leases!$K37/12)*Leases!$J37*Leases!$F35,0)+MAX((Expenses!CU$12-Leases!$K38/12)*Leases!$J38*Leases!$F35,0)+MAX((Expenses!CU$13-Leases!$K39/12)*Leases!$J39*Leases!$F35,0)))),0)</f>
        <v>0</v>
      </c>
      <c r="CX201" s="94">
        <f>IF(AND(CX$165&lt;=$E35,CX$165&gt;=EOMONTH($D35,0)),IF($G35="NNN",Expenses!CV$14*Leases!$F35,IF(Leases!$G35="FSG",0,IF(Leases!$G35="MG",SUMPRODUCT(Leases!$I35:$I39,Expenses!CV$9:CV$13)*Leases!$F35,MAX((Expenses!CV$9-Leases!$K35/12)*Leases!$J35*Leases!$F35,0)+MAX((Expenses!CV$10-Leases!$K36/12)*Leases!$J36*Leases!$F35,0)+MAX((Expenses!CV$11-Leases!$K37/12)*Leases!$J37*Leases!$F35,0)+MAX((Expenses!CV$12-Leases!$K38/12)*Leases!$J38*Leases!$F35,0)+MAX((Expenses!CV$13-Leases!$K39/12)*Leases!$J39*Leases!$F35,0)))),0)</f>
        <v>0</v>
      </c>
      <c r="CY201" s="94">
        <f>IF(AND(CY$165&lt;=$E35,CY$165&gt;=EOMONTH($D35,0)),IF($G35="NNN",Expenses!CW$14*Leases!$F35,IF(Leases!$G35="FSG",0,IF(Leases!$G35="MG",SUMPRODUCT(Leases!$I35:$I39,Expenses!CW$9:CW$13)*Leases!$F35,MAX((Expenses!CW$9-Leases!$K35/12)*Leases!$J35*Leases!$F35,0)+MAX((Expenses!CW$10-Leases!$K36/12)*Leases!$J36*Leases!$F35,0)+MAX((Expenses!CW$11-Leases!$K37/12)*Leases!$J37*Leases!$F35,0)+MAX((Expenses!CW$12-Leases!$K38/12)*Leases!$J38*Leases!$F35,0)+MAX((Expenses!CW$13-Leases!$K39/12)*Leases!$J39*Leases!$F35,0)))),0)</f>
        <v>0</v>
      </c>
      <c r="CZ201" s="94">
        <f>IF(AND(CZ$165&lt;=$E35,CZ$165&gt;=EOMONTH($D35,0)),IF($G35="NNN",Expenses!CX$14*Leases!$F35,IF(Leases!$G35="FSG",0,IF(Leases!$G35="MG",SUMPRODUCT(Leases!$I35:$I39,Expenses!CX$9:CX$13)*Leases!$F35,MAX((Expenses!CX$9-Leases!$K35/12)*Leases!$J35*Leases!$F35,0)+MAX((Expenses!CX$10-Leases!$K36/12)*Leases!$J36*Leases!$F35,0)+MAX((Expenses!CX$11-Leases!$K37/12)*Leases!$J37*Leases!$F35,0)+MAX((Expenses!CX$12-Leases!$K38/12)*Leases!$J38*Leases!$F35,0)+MAX((Expenses!CX$13-Leases!$K39/12)*Leases!$J39*Leases!$F35,0)))),0)</f>
        <v>0</v>
      </c>
      <c r="DA201" s="94">
        <f>IF(AND(DA$165&lt;=$E35,DA$165&gt;=EOMONTH($D35,0)),IF($G35="NNN",Expenses!CY$14*Leases!$F35,IF(Leases!$G35="FSG",0,IF(Leases!$G35="MG",SUMPRODUCT(Leases!$I35:$I39,Expenses!CY$9:CY$13)*Leases!$F35,MAX((Expenses!CY$9-Leases!$K35/12)*Leases!$J35*Leases!$F35,0)+MAX((Expenses!CY$10-Leases!$K36/12)*Leases!$J36*Leases!$F35,0)+MAX((Expenses!CY$11-Leases!$K37/12)*Leases!$J37*Leases!$F35,0)+MAX((Expenses!CY$12-Leases!$K38/12)*Leases!$J38*Leases!$F35,0)+MAX((Expenses!CY$13-Leases!$K39/12)*Leases!$J39*Leases!$F35,0)))),0)</f>
        <v>0</v>
      </c>
      <c r="DB201" s="94">
        <f>IF(AND(DB$165&lt;=$E35,DB$165&gt;=EOMONTH($D35,0)),IF($G35="NNN",Expenses!CZ$14*Leases!$F35,IF(Leases!$G35="FSG",0,IF(Leases!$G35="MG",SUMPRODUCT(Leases!$I35:$I39,Expenses!CZ$9:CZ$13)*Leases!$F35,MAX((Expenses!CZ$9-Leases!$K35/12)*Leases!$J35*Leases!$F35,0)+MAX((Expenses!CZ$10-Leases!$K36/12)*Leases!$J36*Leases!$F35,0)+MAX((Expenses!CZ$11-Leases!$K37/12)*Leases!$J37*Leases!$F35,0)+MAX((Expenses!CZ$12-Leases!$K38/12)*Leases!$J38*Leases!$F35,0)+MAX((Expenses!CZ$13-Leases!$K39/12)*Leases!$J39*Leases!$F35,0)))),0)</f>
        <v>0</v>
      </c>
      <c r="DC201" s="94">
        <f>IF(AND(DC$165&lt;=$E35,DC$165&gt;=EOMONTH($D35,0)),IF($G35="NNN",Expenses!DA$14*Leases!$F35,IF(Leases!$G35="FSG",0,IF(Leases!$G35="MG",SUMPRODUCT(Leases!$I35:$I39,Expenses!DA$9:DA$13)*Leases!$F35,MAX((Expenses!DA$9-Leases!$K35/12)*Leases!$J35*Leases!$F35,0)+MAX((Expenses!DA$10-Leases!$K36/12)*Leases!$J36*Leases!$F35,0)+MAX((Expenses!DA$11-Leases!$K37/12)*Leases!$J37*Leases!$F35,0)+MAX((Expenses!DA$12-Leases!$K38/12)*Leases!$J38*Leases!$F35,0)+MAX((Expenses!DA$13-Leases!$K39/12)*Leases!$J39*Leases!$F35,0)))),0)</f>
        <v>0</v>
      </c>
      <c r="DD201" s="94">
        <f>IF(AND(DD$165&lt;=$E35,DD$165&gt;=EOMONTH($D35,0)),IF($G35="NNN",Expenses!DB$14*Leases!$F35,IF(Leases!$G35="FSG",0,IF(Leases!$G35="MG",SUMPRODUCT(Leases!$I35:$I39,Expenses!DB$9:DB$13)*Leases!$F35,MAX((Expenses!DB$9-Leases!$K35/12)*Leases!$J35*Leases!$F35,0)+MAX((Expenses!DB$10-Leases!$K36/12)*Leases!$J36*Leases!$F35,0)+MAX((Expenses!DB$11-Leases!$K37/12)*Leases!$J37*Leases!$F35,0)+MAX((Expenses!DB$12-Leases!$K38/12)*Leases!$J38*Leases!$F35,0)+MAX((Expenses!DB$13-Leases!$K39/12)*Leases!$J39*Leases!$F35,0)))),0)</f>
        <v>0</v>
      </c>
      <c r="DE201" s="94">
        <f>IF(AND(DE$165&lt;=$E35,DE$165&gt;=EOMONTH($D35,0)),IF($G35="NNN",Expenses!DC$14*Leases!$F35,IF(Leases!$G35="FSG",0,IF(Leases!$G35="MG",SUMPRODUCT(Leases!$I35:$I39,Expenses!DC$9:DC$13)*Leases!$F35,MAX((Expenses!DC$9-Leases!$K35/12)*Leases!$J35*Leases!$F35,0)+MAX((Expenses!DC$10-Leases!$K36/12)*Leases!$J36*Leases!$F35,0)+MAX((Expenses!DC$11-Leases!$K37/12)*Leases!$J37*Leases!$F35,0)+MAX((Expenses!DC$12-Leases!$K38/12)*Leases!$J38*Leases!$F35,0)+MAX((Expenses!DC$13-Leases!$K39/12)*Leases!$J39*Leases!$F35,0)))),0)</f>
        <v>0</v>
      </c>
      <c r="DF201" s="94">
        <f>IF(AND(DF$165&lt;=$E35,DF$165&gt;=EOMONTH($D35,0)),IF($G35="NNN",Expenses!DD$14*Leases!$F35,IF(Leases!$G35="FSG",0,IF(Leases!$G35="MG",SUMPRODUCT(Leases!$I35:$I39,Expenses!DD$9:DD$13)*Leases!$F35,MAX((Expenses!DD$9-Leases!$K35/12)*Leases!$J35*Leases!$F35,0)+MAX((Expenses!DD$10-Leases!$K36/12)*Leases!$J36*Leases!$F35,0)+MAX((Expenses!DD$11-Leases!$K37/12)*Leases!$J37*Leases!$F35,0)+MAX((Expenses!DD$12-Leases!$K38/12)*Leases!$J38*Leases!$F35,0)+MAX((Expenses!DD$13-Leases!$K39/12)*Leases!$J39*Leases!$F35,0)))),0)</f>
        <v>0</v>
      </c>
      <c r="DG201" s="94">
        <f>IF(AND(DG$165&lt;=$E35,DG$165&gt;=EOMONTH($D35,0)),IF($G35="NNN",Expenses!DE$14*Leases!$F35,IF(Leases!$G35="FSG",0,IF(Leases!$G35="MG",SUMPRODUCT(Leases!$I35:$I39,Expenses!DE$9:DE$13)*Leases!$F35,MAX((Expenses!DE$9-Leases!$K35/12)*Leases!$J35*Leases!$F35,0)+MAX((Expenses!DE$10-Leases!$K36/12)*Leases!$J36*Leases!$F35,0)+MAX((Expenses!DE$11-Leases!$K37/12)*Leases!$J37*Leases!$F35,0)+MAX((Expenses!DE$12-Leases!$K38/12)*Leases!$J38*Leases!$F35,0)+MAX((Expenses!DE$13-Leases!$K39/12)*Leases!$J39*Leases!$F35,0)))),0)</f>
        <v>0</v>
      </c>
      <c r="DH201" s="94">
        <f>IF(AND(DH$165&lt;=$E35,DH$165&gt;=EOMONTH($D35,0)),IF($G35="NNN",Expenses!DF$14*Leases!$F35,IF(Leases!$G35="FSG",0,IF(Leases!$G35="MG",SUMPRODUCT(Leases!$I35:$I39,Expenses!DF$9:DF$13)*Leases!$F35,MAX((Expenses!DF$9-Leases!$K35/12)*Leases!$J35*Leases!$F35,0)+MAX((Expenses!DF$10-Leases!$K36/12)*Leases!$J36*Leases!$F35,0)+MAX((Expenses!DF$11-Leases!$K37/12)*Leases!$J37*Leases!$F35,0)+MAX((Expenses!DF$12-Leases!$K38/12)*Leases!$J38*Leases!$F35,0)+MAX((Expenses!DF$13-Leases!$K39/12)*Leases!$J39*Leases!$F35,0)))),0)</f>
        <v>0</v>
      </c>
      <c r="DI201" s="94">
        <f>IF(AND(DI$165&lt;=$E35,DI$165&gt;=EOMONTH($D35,0)),IF($G35="NNN",Expenses!DG$14*Leases!$F35,IF(Leases!$G35="FSG",0,IF(Leases!$G35="MG",SUMPRODUCT(Leases!$I35:$I39,Expenses!DG$9:DG$13)*Leases!$F35,MAX((Expenses!DG$9-Leases!$K35/12)*Leases!$J35*Leases!$F35,0)+MAX((Expenses!DG$10-Leases!$K36/12)*Leases!$J36*Leases!$F35,0)+MAX((Expenses!DG$11-Leases!$K37/12)*Leases!$J37*Leases!$F35,0)+MAX((Expenses!DG$12-Leases!$K38/12)*Leases!$J38*Leases!$F35,0)+MAX((Expenses!DG$13-Leases!$K39/12)*Leases!$J39*Leases!$F35,0)))),0)</f>
        <v>0</v>
      </c>
      <c r="DJ201" s="94">
        <f>IF(AND(DJ$165&lt;=$E35,DJ$165&gt;=EOMONTH($D35,0)),IF($G35="NNN",Expenses!DH$14*Leases!$F35,IF(Leases!$G35="FSG",0,IF(Leases!$G35="MG",SUMPRODUCT(Leases!$I35:$I39,Expenses!DH$9:DH$13)*Leases!$F35,MAX((Expenses!DH$9-Leases!$K35/12)*Leases!$J35*Leases!$F35,0)+MAX((Expenses!DH$10-Leases!$K36/12)*Leases!$J36*Leases!$F35,0)+MAX((Expenses!DH$11-Leases!$K37/12)*Leases!$J37*Leases!$F35,0)+MAX((Expenses!DH$12-Leases!$K38/12)*Leases!$J38*Leases!$F35,0)+MAX((Expenses!DH$13-Leases!$K39/12)*Leases!$J39*Leases!$F35,0)))),0)</f>
        <v>0</v>
      </c>
      <c r="DK201" s="94">
        <f>IF(AND(DK$165&lt;=$E35,DK$165&gt;=EOMONTH($D35,0)),IF($G35="NNN",Expenses!DI$14*Leases!$F35,IF(Leases!$G35="FSG",0,IF(Leases!$G35="MG",SUMPRODUCT(Leases!$I35:$I39,Expenses!DI$9:DI$13)*Leases!$F35,MAX((Expenses!DI$9-Leases!$K35/12)*Leases!$J35*Leases!$F35,0)+MAX((Expenses!DI$10-Leases!$K36/12)*Leases!$J36*Leases!$F35,0)+MAX((Expenses!DI$11-Leases!$K37/12)*Leases!$J37*Leases!$F35,0)+MAX((Expenses!DI$12-Leases!$K38/12)*Leases!$J38*Leases!$F35,0)+MAX((Expenses!DI$13-Leases!$K39/12)*Leases!$J39*Leases!$F35,0)))),0)</f>
        <v>0</v>
      </c>
      <c r="DL201" s="94">
        <f>IF(AND(DL$165&lt;=$E35,DL$165&gt;=EOMONTH($D35,0)),IF($G35="NNN",Expenses!DJ$14*Leases!$F35,IF(Leases!$G35="FSG",0,IF(Leases!$G35="MG",SUMPRODUCT(Leases!$I35:$I39,Expenses!DJ$9:DJ$13)*Leases!$F35,MAX((Expenses!DJ$9-Leases!$K35/12)*Leases!$J35*Leases!$F35,0)+MAX((Expenses!DJ$10-Leases!$K36/12)*Leases!$J36*Leases!$F35,0)+MAX((Expenses!DJ$11-Leases!$K37/12)*Leases!$J37*Leases!$F35,0)+MAX((Expenses!DJ$12-Leases!$K38/12)*Leases!$J38*Leases!$F35,0)+MAX((Expenses!DJ$13-Leases!$K39/12)*Leases!$J39*Leases!$F35,0)))),0)</f>
        <v>0</v>
      </c>
      <c r="DM201" s="94">
        <f>IF(AND(DM$165&lt;=$E35,DM$165&gt;=EOMONTH($D35,0)),IF($G35="NNN",Expenses!DK$14*Leases!$F35,IF(Leases!$G35="FSG",0,IF(Leases!$G35="MG",SUMPRODUCT(Leases!$I35:$I39,Expenses!DK$9:DK$13)*Leases!$F35,MAX((Expenses!DK$9-Leases!$K35/12)*Leases!$J35*Leases!$F35,0)+MAX((Expenses!DK$10-Leases!$K36/12)*Leases!$J36*Leases!$F35,0)+MAX((Expenses!DK$11-Leases!$K37/12)*Leases!$J37*Leases!$F35,0)+MAX((Expenses!DK$12-Leases!$K38/12)*Leases!$J38*Leases!$F35,0)+MAX((Expenses!DK$13-Leases!$K39/12)*Leases!$J39*Leases!$F35,0)))),0)</f>
        <v>0</v>
      </c>
      <c r="DN201" s="94">
        <f>IF(AND(DN$165&lt;=$E35,DN$165&gt;=EOMONTH($D35,0)),IF($G35="NNN",Expenses!DL$14*Leases!$F35,IF(Leases!$G35="FSG",0,IF(Leases!$G35="MG",SUMPRODUCT(Leases!$I35:$I39,Expenses!DL$9:DL$13)*Leases!$F35,MAX((Expenses!DL$9-Leases!$K35/12)*Leases!$J35*Leases!$F35,0)+MAX((Expenses!DL$10-Leases!$K36/12)*Leases!$J36*Leases!$F35,0)+MAX((Expenses!DL$11-Leases!$K37/12)*Leases!$J37*Leases!$F35,0)+MAX((Expenses!DL$12-Leases!$K38/12)*Leases!$J38*Leases!$F35,0)+MAX((Expenses!DL$13-Leases!$K39/12)*Leases!$J39*Leases!$F35,0)))),0)</f>
        <v>0</v>
      </c>
      <c r="DO201" s="94">
        <f>IF(AND(DO$165&lt;=$E35,DO$165&gt;=EOMONTH($D35,0)),IF($G35="NNN",Expenses!DM$14*Leases!$F35,IF(Leases!$G35="FSG",0,IF(Leases!$G35="MG",SUMPRODUCT(Leases!$I35:$I39,Expenses!DM$9:DM$13)*Leases!$F35,MAX((Expenses!DM$9-Leases!$K35/12)*Leases!$J35*Leases!$F35,0)+MAX((Expenses!DM$10-Leases!$K36/12)*Leases!$J36*Leases!$F35,0)+MAX((Expenses!DM$11-Leases!$K37/12)*Leases!$J37*Leases!$F35,0)+MAX((Expenses!DM$12-Leases!$K38/12)*Leases!$J38*Leases!$F35,0)+MAX((Expenses!DM$13-Leases!$K39/12)*Leases!$J39*Leases!$F35,0)))),0)</f>
        <v>0</v>
      </c>
      <c r="DP201" s="94">
        <f>IF(AND(DP$165&lt;=$E35,DP$165&gt;=EOMONTH($D35,0)),IF($G35="NNN",Expenses!DN$14*Leases!$F35,IF(Leases!$G35="FSG",0,IF(Leases!$G35="MG",SUMPRODUCT(Leases!$I35:$I39,Expenses!DN$9:DN$13)*Leases!$F35,MAX((Expenses!DN$9-Leases!$K35/12)*Leases!$J35*Leases!$F35,0)+MAX((Expenses!DN$10-Leases!$K36/12)*Leases!$J36*Leases!$F35,0)+MAX((Expenses!DN$11-Leases!$K37/12)*Leases!$J37*Leases!$F35,0)+MAX((Expenses!DN$12-Leases!$K38/12)*Leases!$J38*Leases!$F35,0)+MAX((Expenses!DN$13-Leases!$K39/12)*Leases!$J39*Leases!$F35,0)))),0)</f>
        <v>0</v>
      </c>
      <c r="DQ201" s="94">
        <f>IF(AND(DQ$165&lt;=$E35,DQ$165&gt;=EOMONTH($D35,0)),IF($G35="NNN",Expenses!DO$14*Leases!$F35,IF(Leases!$G35="FSG",0,IF(Leases!$G35="MG",SUMPRODUCT(Leases!$I35:$I39,Expenses!DO$9:DO$13)*Leases!$F35,MAX((Expenses!DO$9-Leases!$K35/12)*Leases!$J35*Leases!$F35,0)+MAX((Expenses!DO$10-Leases!$K36/12)*Leases!$J36*Leases!$F35,0)+MAX((Expenses!DO$11-Leases!$K37/12)*Leases!$J37*Leases!$F35,0)+MAX((Expenses!DO$12-Leases!$K38/12)*Leases!$J38*Leases!$F35,0)+MAX((Expenses!DO$13-Leases!$K39/12)*Leases!$J39*Leases!$F35,0)))),0)</f>
        <v>0</v>
      </c>
      <c r="DR201" s="94">
        <f>IF(AND(DR$165&lt;=$E35,DR$165&gt;=EOMONTH($D35,0)),IF($G35="NNN",Expenses!DP$14*Leases!$F35,IF(Leases!$G35="FSG",0,IF(Leases!$G35="MG",SUMPRODUCT(Leases!$I35:$I39,Expenses!DP$9:DP$13)*Leases!$F35,MAX((Expenses!DP$9-Leases!$K35/12)*Leases!$J35*Leases!$F35,0)+MAX((Expenses!DP$10-Leases!$K36/12)*Leases!$J36*Leases!$F35,0)+MAX((Expenses!DP$11-Leases!$K37/12)*Leases!$J37*Leases!$F35,0)+MAX((Expenses!DP$12-Leases!$K38/12)*Leases!$J38*Leases!$F35,0)+MAX((Expenses!DP$13-Leases!$K39/12)*Leases!$J39*Leases!$F35,0)))),0)</f>
        <v>0</v>
      </c>
      <c r="DS201" s="94">
        <f>IF(AND(DS$165&lt;=$E35,DS$165&gt;=EOMONTH($D35,0)),IF($G35="NNN",Expenses!DQ$14*Leases!$F35,IF(Leases!$G35="FSG",0,IF(Leases!$G35="MG",SUMPRODUCT(Leases!$I35:$I39,Expenses!DQ$9:DQ$13)*Leases!$F35,MAX((Expenses!DQ$9-Leases!$K35/12)*Leases!$J35*Leases!$F35,0)+MAX((Expenses!DQ$10-Leases!$K36/12)*Leases!$J36*Leases!$F35,0)+MAX((Expenses!DQ$11-Leases!$K37/12)*Leases!$J37*Leases!$F35,0)+MAX((Expenses!DQ$12-Leases!$K38/12)*Leases!$J38*Leases!$F35,0)+MAX((Expenses!DQ$13-Leases!$K39/12)*Leases!$J39*Leases!$F35,0)))),0)</f>
        <v>0</v>
      </c>
      <c r="DT201" s="94">
        <f>IF(AND(DT$165&lt;=$E35,DT$165&gt;=EOMONTH($D35,0)),IF($G35="NNN",Expenses!DR$14*Leases!$F35,IF(Leases!$G35="FSG",0,IF(Leases!$G35="MG",SUMPRODUCT(Leases!$I35:$I39,Expenses!DR$9:DR$13)*Leases!$F35,MAX((Expenses!DR$9-Leases!$K35/12)*Leases!$J35*Leases!$F35,0)+MAX((Expenses!DR$10-Leases!$K36/12)*Leases!$J36*Leases!$F35,0)+MAX((Expenses!DR$11-Leases!$K37/12)*Leases!$J37*Leases!$F35,0)+MAX((Expenses!DR$12-Leases!$K38/12)*Leases!$J38*Leases!$F35,0)+MAX((Expenses!DR$13-Leases!$K39/12)*Leases!$J39*Leases!$F35,0)))),0)</f>
        <v>0</v>
      </c>
      <c r="DU201" s="94">
        <f>IF(AND(DU$165&lt;=$E35,DU$165&gt;=EOMONTH($D35,0)),IF($G35="NNN",Expenses!DS$14*Leases!$F35,IF(Leases!$G35="FSG",0,IF(Leases!$G35="MG",SUMPRODUCT(Leases!$I35:$I39,Expenses!DS$9:DS$13)*Leases!$F35,MAX((Expenses!DS$9-Leases!$K35/12)*Leases!$J35*Leases!$F35,0)+MAX((Expenses!DS$10-Leases!$K36/12)*Leases!$J36*Leases!$F35,0)+MAX((Expenses!DS$11-Leases!$K37/12)*Leases!$J37*Leases!$F35,0)+MAX((Expenses!DS$12-Leases!$K38/12)*Leases!$J38*Leases!$F35,0)+MAX((Expenses!DS$13-Leases!$K39/12)*Leases!$J39*Leases!$F35,0)))),0)</f>
        <v>0</v>
      </c>
      <c r="DV201" s="94">
        <f>IF(AND(DV$165&lt;=$E35,DV$165&gt;=EOMONTH($D35,0)),IF($G35="NNN",Expenses!DT$14*Leases!$F35,IF(Leases!$G35="FSG",0,IF(Leases!$G35="MG",SUMPRODUCT(Leases!$I35:$I39,Expenses!DT$9:DT$13)*Leases!$F35,MAX((Expenses!DT$9-Leases!$K35/12)*Leases!$J35*Leases!$F35,0)+MAX((Expenses!DT$10-Leases!$K36/12)*Leases!$J36*Leases!$F35,0)+MAX((Expenses!DT$11-Leases!$K37/12)*Leases!$J37*Leases!$F35,0)+MAX((Expenses!DT$12-Leases!$K38/12)*Leases!$J38*Leases!$F35,0)+MAX((Expenses!DT$13-Leases!$K39/12)*Leases!$J39*Leases!$F35,0)))),0)</f>
        <v>0</v>
      </c>
      <c r="DW201" s="94">
        <f>IF(AND(DW$165&lt;=$E35,DW$165&gt;=EOMONTH($D35,0)),IF($G35="NNN",Expenses!DU$14*Leases!$F35,IF(Leases!$G35="FSG",0,IF(Leases!$G35="MG",SUMPRODUCT(Leases!$I35:$I39,Expenses!DU$9:DU$13)*Leases!$F35,MAX((Expenses!DU$9-Leases!$K35/12)*Leases!$J35*Leases!$F35,0)+MAX((Expenses!DU$10-Leases!$K36/12)*Leases!$J36*Leases!$F35,0)+MAX((Expenses!DU$11-Leases!$K37/12)*Leases!$J37*Leases!$F35,0)+MAX((Expenses!DU$12-Leases!$K38/12)*Leases!$J38*Leases!$F35,0)+MAX((Expenses!DU$13-Leases!$K39/12)*Leases!$J39*Leases!$F35,0)))),0)</f>
        <v>0</v>
      </c>
      <c r="DX201" s="94">
        <f>IF(AND(DX$165&lt;=$E35,DX$165&gt;=EOMONTH($D35,0)),IF($G35="NNN",Expenses!DV$14*Leases!$F35,IF(Leases!$G35="FSG",0,IF(Leases!$G35="MG",SUMPRODUCT(Leases!$I35:$I39,Expenses!DV$9:DV$13)*Leases!$F35,MAX((Expenses!DV$9-Leases!$K35/12)*Leases!$J35*Leases!$F35,0)+MAX((Expenses!DV$10-Leases!$K36/12)*Leases!$J36*Leases!$F35,0)+MAX((Expenses!DV$11-Leases!$K37/12)*Leases!$J37*Leases!$F35,0)+MAX((Expenses!DV$12-Leases!$K38/12)*Leases!$J38*Leases!$F35,0)+MAX((Expenses!DV$13-Leases!$K39/12)*Leases!$J39*Leases!$F35,0)))),0)</f>
        <v>0</v>
      </c>
      <c r="DY201" s="94">
        <f>IF(AND(DY$165&lt;=$E35,DY$165&gt;=EOMONTH($D35,0)),IF($G35="NNN",Expenses!DW$14*Leases!$F35,IF(Leases!$G35="FSG",0,IF(Leases!$G35="MG",SUMPRODUCT(Leases!$I35:$I39,Expenses!DW$9:DW$13)*Leases!$F35,MAX((Expenses!DW$9-Leases!$K35/12)*Leases!$J35*Leases!$F35,0)+MAX((Expenses!DW$10-Leases!$K36/12)*Leases!$J36*Leases!$F35,0)+MAX((Expenses!DW$11-Leases!$K37/12)*Leases!$J37*Leases!$F35,0)+MAX((Expenses!DW$12-Leases!$K38/12)*Leases!$J38*Leases!$F35,0)+MAX((Expenses!DW$13-Leases!$K39/12)*Leases!$J39*Leases!$F35,0)))),0)</f>
        <v>0</v>
      </c>
      <c r="DZ201" s="94">
        <f>IF(AND(DZ$165&lt;=$E35,DZ$165&gt;=EOMONTH($D35,0)),IF($G35="NNN",Expenses!DX$14*Leases!$F35,IF(Leases!$G35="FSG",0,IF(Leases!$G35="MG",SUMPRODUCT(Leases!$I35:$I39,Expenses!DX$9:DX$13)*Leases!$F35,MAX((Expenses!DX$9-Leases!$K35/12)*Leases!$J35*Leases!$F35,0)+MAX((Expenses!DX$10-Leases!$K36/12)*Leases!$J36*Leases!$F35,0)+MAX((Expenses!DX$11-Leases!$K37/12)*Leases!$J37*Leases!$F35,0)+MAX((Expenses!DX$12-Leases!$K38/12)*Leases!$J38*Leases!$F35,0)+MAX((Expenses!DX$13-Leases!$K39/12)*Leases!$J39*Leases!$F35,0)))),0)</f>
        <v>0</v>
      </c>
      <c r="EA201" s="94">
        <f>IF(AND(EA$165&lt;=$E35,EA$165&gt;=EOMONTH($D35,0)),IF($G35="NNN",Expenses!DY$14*Leases!$F35,IF(Leases!$G35="FSG",0,IF(Leases!$G35="MG",SUMPRODUCT(Leases!$I35:$I39,Expenses!DY$9:DY$13)*Leases!$F35,MAX((Expenses!DY$9-Leases!$K35/12)*Leases!$J35*Leases!$F35,0)+MAX((Expenses!DY$10-Leases!$K36/12)*Leases!$J36*Leases!$F35,0)+MAX((Expenses!DY$11-Leases!$K37/12)*Leases!$J37*Leases!$F35,0)+MAX((Expenses!DY$12-Leases!$K38/12)*Leases!$J38*Leases!$F35,0)+MAX((Expenses!DY$13-Leases!$K39/12)*Leases!$J39*Leases!$F35,0)))),0)</f>
        <v>0</v>
      </c>
      <c r="EB201" s="94">
        <f>IF(AND(EB$165&lt;=$E35,EB$165&gt;=EOMONTH($D35,0)),IF($G35="NNN",Expenses!DZ$14*Leases!$F35,IF(Leases!$G35="FSG",0,IF(Leases!$G35="MG",SUMPRODUCT(Leases!$I35:$I39,Expenses!DZ$9:DZ$13)*Leases!$F35,MAX((Expenses!DZ$9-Leases!$K35/12)*Leases!$J35*Leases!$F35,0)+MAX((Expenses!DZ$10-Leases!$K36/12)*Leases!$J36*Leases!$F35,0)+MAX((Expenses!DZ$11-Leases!$K37/12)*Leases!$J37*Leases!$F35,0)+MAX((Expenses!DZ$12-Leases!$K38/12)*Leases!$J38*Leases!$F35,0)+MAX((Expenses!DZ$13-Leases!$K39/12)*Leases!$J39*Leases!$F35,0)))),0)</f>
        <v>0</v>
      </c>
      <c r="EC201" s="94">
        <f>IF(AND(EC$165&lt;=$E35,EC$165&gt;=EOMONTH($D35,0)),IF($G35="NNN",Expenses!EA$14*Leases!$F35,IF(Leases!$G35="FSG",0,IF(Leases!$G35="MG",SUMPRODUCT(Leases!$I35:$I39,Expenses!EA$9:EA$13)*Leases!$F35,MAX((Expenses!EA$9-Leases!$K35/12)*Leases!$J35*Leases!$F35,0)+MAX((Expenses!EA$10-Leases!$K36/12)*Leases!$J36*Leases!$F35,0)+MAX((Expenses!EA$11-Leases!$K37/12)*Leases!$J37*Leases!$F35,0)+MAX((Expenses!EA$12-Leases!$K38/12)*Leases!$J38*Leases!$F35,0)+MAX((Expenses!EA$13-Leases!$K39/12)*Leases!$J39*Leases!$F35,0)))),0)</f>
        <v>0</v>
      </c>
      <c r="ED201" s="94">
        <f>IF(AND(ED$165&lt;=$E35,ED$165&gt;=EOMONTH($D35,0)),IF($G35="NNN",Expenses!EB$14*Leases!$F35,IF(Leases!$G35="FSG",0,IF(Leases!$G35="MG",SUMPRODUCT(Leases!$I35:$I39,Expenses!EB$9:EB$13)*Leases!$F35,MAX((Expenses!EB$9-Leases!$K35/12)*Leases!$J35*Leases!$F35,0)+MAX((Expenses!EB$10-Leases!$K36/12)*Leases!$J36*Leases!$F35,0)+MAX((Expenses!EB$11-Leases!$K37/12)*Leases!$J37*Leases!$F35,0)+MAX((Expenses!EB$12-Leases!$K38/12)*Leases!$J38*Leases!$F35,0)+MAX((Expenses!EB$13-Leases!$K39/12)*Leases!$J39*Leases!$F35,0)))),0)</f>
        <v>0</v>
      </c>
      <c r="EE201" s="94">
        <f>IF(AND(EE$165&lt;=$E35,EE$165&gt;=EOMONTH($D35,0)),IF($G35="NNN",Expenses!EC$14*Leases!$F35,IF(Leases!$G35="FSG",0,IF(Leases!$G35="MG",SUMPRODUCT(Leases!$I35:$I39,Expenses!EC$9:EC$13)*Leases!$F35,MAX((Expenses!EC$9-Leases!$K35/12)*Leases!$J35*Leases!$F35,0)+MAX((Expenses!EC$10-Leases!$K36/12)*Leases!$J36*Leases!$F35,0)+MAX((Expenses!EC$11-Leases!$K37/12)*Leases!$J37*Leases!$F35,0)+MAX((Expenses!EC$12-Leases!$K38/12)*Leases!$J38*Leases!$F35,0)+MAX((Expenses!EC$13-Leases!$K39/12)*Leases!$J39*Leases!$F35,0)))),0)</f>
        <v>0</v>
      </c>
      <c r="EF201" s="94">
        <f>IF(AND(EF$165&lt;=$E35,EF$165&gt;=EOMONTH($D35,0)),IF($G35="NNN",Expenses!ED$14*Leases!$F35,IF(Leases!$G35="FSG",0,IF(Leases!$G35="MG",SUMPRODUCT(Leases!$I35:$I39,Expenses!ED$9:ED$13)*Leases!$F35,MAX((Expenses!ED$9-Leases!$K35/12)*Leases!$J35*Leases!$F35,0)+MAX((Expenses!ED$10-Leases!$K36/12)*Leases!$J36*Leases!$F35,0)+MAX((Expenses!ED$11-Leases!$K37/12)*Leases!$J37*Leases!$F35,0)+MAX((Expenses!ED$12-Leases!$K38/12)*Leases!$J38*Leases!$F35,0)+MAX((Expenses!ED$13-Leases!$K39/12)*Leases!$J39*Leases!$F35,0)))),0)</f>
        <v>0</v>
      </c>
      <c r="EG201" s="94">
        <f>IF(AND(EG$165&lt;=$E35,EG$165&gt;=EOMONTH($D35,0)),IF($G35="NNN",Expenses!EE$14*Leases!$F35,IF(Leases!$G35="FSG",0,IF(Leases!$G35="MG",SUMPRODUCT(Leases!$I35:$I39,Expenses!EE$9:EE$13)*Leases!$F35,MAX((Expenses!EE$9-Leases!$K35/12)*Leases!$J35*Leases!$F35,0)+MAX((Expenses!EE$10-Leases!$K36/12)*Leases!$J36*Leases!$F35,0)+MAX((Expenses!EE$11-Leases!$K37/12)*Leases!$J37*Leases!$F35,0)+MAX((Expenses!EE$12-Leases!$K38/12)*Leases!$J38*Leases!$F35,0)+MAX((Expenses!EE$13-Leases!$K39/12)*Leases!$J39*Leases!$F35,0)))),0)</f>
        <v>0</v>
      </c>
      <c r="EH201" s="94">
        <f>IF(AND(EH$165&lt;=$E35,EH$165&gt;=EOMONTH($D35,0)),IF($G35="NNN",Expenses!EF$14*Leases!$F35,IF(Leases!$G35="FSG",0,IF(Leases!$G35="MG",SUMPRODUCT(Leases!$I35:$I39,Expenses!EF$9:EF$13)*Leases!$F35,MAX((Expenses!EF$9-Leases!$K35/12)*Leases!$J35*Leases!$F35,0)+MAX((Expenses!EF$10-Leases!$K36/12)*Leases!$J36*Leases!$F35,0)+MAX((Expenses!EF$11-Leases!$K37/12)*Leases!$J37*Leases!$F35,0)+MAX((Expenses!EF$12-Leases!$K38/12)*Leases!$J38*Leases!$F35,0)+MAX((Expenses!EF$13-Leases!$K39/12)*Leases!$J39*Leases!$F35,0)))),0)</f>
        <v>0</v>
      </c>
      <c r="EI201" s="94">
        <f>IF(AND(EI$165&lt;=$E35,EI$165&gt;=EOMONTH($D35,0)),IF($G35="NNN",Expenses!EG$14*Leases!$F35,IF(Leases!$G35="FSG",0,IF(Leases!$G35="MG",SUMPRODUCT(Leases!$I35:$I39,Expenses!EG$9:EG$13)*Leases!$F35,MAX((Expenses!EG$9-Leases!$K35/12)*Leases!$J35*Leases!$F35,0)+MAX((Expenses!EG$10-Leases!$K36/12)*Leases!$J36*Leases!$F35,0)+MAX((Expenses!EG$11-Leases!$K37/12)*Leases!$J37*Leases!$F35,0)+MAX((Expenses!EG$12-Leases!$K38/12)*Leases!$J38*Leases!$F35,0)+MAX((Expenses!EG$13-Leases!$K39/12)*Leases!$J39*Leases!$F35,0)))),0)</f>
        <v>0</v>
      </c>
      <c r="EJ201" s="94">
        <f>IF(AND(EJ$165&lt;=$E35,EJ$165&gt;=EOMONTH($D35,0)),IF($G35="NNN",Expenses!EH$14*Leases!$F35,IF(Leases!$G35="FSG",0,IF(Leases!$G35="MG",SUMPRODUCT(Leases!$I35:$I39,Expenses!EH$9:EH$13)*Leases!$F35,MAX((Expenses!EH$9-Leases!$K35/12)*Leases!$J35*Leases!$F35,0)+MAX((Expenses!EH$10-Leases!$K36/12)*Leases!$J36*Leases!$F35,0)+MAX((Expenses!EH$11-Leases!$K37/12)*Leases!$J37*Leases!$F35,0)+MAX((Expenses!EH$12-Leases!$K38/12)*Leases!$J38*Leases!$F35,0)+MAX((Expenses!EH$13-Leases!$K39/12)*Leases!$J39*Leases!$F35,0)))),0)</f>
        <v>0</v>
      </c>
      <c r="EK201" s="94">
        <f>IF(AND(EK$165&lt;=$E35,EK$165&gt;=EOMONTH($D35,0)),IF($G35="NNN",Expenses!EI$14*Leases!$F35,IF(Leases!$G35="FSG",0,IF(Leases!$G35="MG",SUMPRODUCT(Leases!$I35:$I39,Expenses!EI$9:EI$13)*Leases!$F35,MAX((Expenses!EI$9-Leases!$K35/12)*Leases!$J35*Leases!$F35,0)+MAX((Expenses!EI$10-Leases!$K36/12)*Leases!$J36*Leases!$F35,0)+MAX((Expenses!EI$11-Leases!$K37/12)*Leases!$J37*Leases!$F35,0)+MAX((Expenses!EI$12-Leases!$K38/12)*Leases!$J38*Leases!$F35,0)+MAX((Expenses!EI$13-Leases!$K39/12)*Leases!$J39*Leases!$F35,0)))),0)</f>
        <v>0</v>
      </c>
      <c r="EL201" s="94">
        <f>IF(AND(EL$165&lt;=$E35,EL$165&gt;=EOMONTH($D35,0)),IF($G35="NNN",Expenses!EJ$14*Leases!$F35,IF(Leases!$G35="FSG",0,IF(Leases!$G35="MG",SUMPRODUCT(Leases!$I35:$I39,Expenses!EJ$9:EJ$13)*Leases!$F35,MAX((Expenses!EJ$9-Leases!$K35/12)*Leases!$J35*Leases!$F35,0)+MAX((Expenses!EJ$10-Leases!$K36/12)*Leases!$J36*Leases!$F35,0)+MAX((Expenses!EJ$11-Leases!$K37/12)*Leases!$J37*Leases!$F35,0)+MAX((Expenses!EJ$12-Leases!$K38/12)*Leases!$J38*Leases!$F35,0)+MAX((Expenses!EJ$13-Leases!$K39/12)*Leases!$J39*Leases!$F35,0)))),0)</f>
        <v>0</v>
      </c>
      <c r="EM201" s="94">
        <f>IF(AND(EM$165&lt;=$E35,EM$165&gt;=EOMONTH($D35,0)),IF($G35="NNN",Expenses!EK$14*Leases!$F35,IF(Leases!$G35="FSG",0,IF(Leases!$G35="MG",SUMPRODUCT(Leases!$I35:$I39,Expenses!EK$9:EK$13)*Leases!$F35,MAX((Expenses!EK$9-Leases!$K35/12)*Leases!$J35*Leases!$F35,0)+MAX((Expenses!EK$10-Leases!$K36/12)*Leases!$J36*Leases!$F35,0)+MAX((Expenses!EK$11-Leases!$K37/12)*Leases!$J37*Leases!$F35,0)+MAX((Expenses!EK$12-Leases!$K38/12)*Leases!$J38*Leases!$F35,0)+MAX((Expenses!EK$13-Leases!$K39/12)*Leases!$J39*Leases!$F35,0)))),0)</f>
        <v>0</v>
      </c>
      <c r="EN201" s="94">
        <f>IF(AND(EN$165&lt;=$E35,EN$165&gt;=EOMONTH($D35,0)),IF($G35="NNN",Expenses!EL$14*Leases!$F35,IF(Leases!$G35="FSG",0,IF(Leases!$G35="MG",SUMPRODUCT(Leases!$I35:$I39,Expenses!EL$9:EL$13)*Leases!$F35,MAX((Expenses!EL$9-Leases!$K35/12)*Leases!$J35*Leases!$F35,0)+MAX((Expenses!EL$10-Leases!$K36/12)*Leases!$J36*Leases!$F35,0)+MAX((Expenses!EL$11-Leases!$K37/12)*Leases!$J37*Leases!$F35,0)+MAX((Expenses!EL$12-Leases!$K38/12)*Leases!$J38*Leases!$F35,0)+MAX((Expenses!EL$13-Leases!$K39/12)*Leases!$J39*Leases!$F35,0)))),0)</f>
        <v>0</v>
      </c>
      <c r="EO201" s="94">
        <f>IF(AND(EO$165&lt;=$E35,EO$165&gt;=EOMONTH($D35,0)),IF($G35="NNN",Expenses!EM$14*Leases!$F35,IF(Leases!$G35="FSG",0,IF(Leases!$G35="MG",SUMPRODUCT(Leases!$I35:$I39,Expenses!EM$9:EM$13)*Leases!$F35,MAX((Expenses!EM$9-Leases!$K35/12)*Leases!$J35*Leases!$F35,0)+MAX((Expenses!EM$10-Leases!$K36/12)*Leases!$J36*Leases!$F35,0)+MAX((Expenses!EM$11-Leases!$K37/12)*Leases!$J37*Leases!$F35,0)+MAX((Expenses!EM$12-Leases!$K38/12)*Leases!$J38*Leases!$F35,0)+MAX((Expenses!EM$13-Leases!$K39/12)*Leases!$J39*Leases!$F35,0)))),0)</f>
        <v>0</v>
      </c>
      <c r="EP201" s="94">
        <f>IF(AND(EP$165&lt;=$E35,EP$165&gt;=EOMONTH($D35,0)),IF($G35="NNN",Expenses!EN$14*Leases!$F35,IF(Leases!$G35="FSG",0,IF(Leases!$G35="MG",SUMPRODUCT(Leases!$I35:$I39,Expenses!EN$9:EN$13)*Leases!$F35,MAX((Expenses!EN$9-Leases!$K35/12)*Leases!$J35*Leases!$F35,0)+MAX((Expenses!EN$10-Leases!$K36/12)*Leases!$J36*Leases!$F35,0)+MAX((Expenses!EN$11-Leases!$K37/12)*Leases!$J37*Leases!$F35,0)+MAX((Expenses!EN$12-Leases!$K38/12)*Leases!$J38*Leases!$F35,0)+MAX((Expenses!EN$13-Leases!$K39/12)*Leases!$J39*Leases!$F35,0)))),0)</f>
        <v>0</v>
      </c>
      <c r="EQ201" s="94">
        <f>IF(AND(EQ$165&lt;=$E35,EQ$165&gt;=EOMONTH($D35,0)),IF($G35="NNN",Expenses!EO$14*Leases!$F35,IF(Leases!$G35="FSG",0,IF(Leases!$G35="MG",SUMPRODUCT(Leases!$I35:$I39,Expenses!EO$9:EO$13)*Leases!$F35,MAX((Expenses!EO$9-Leases!$K35/12)*Leases!$J35*Leases!$F35,0)+MAX((Expenses!EO$10-Leases!$K36/12)*Leases!$J36*Leases!$F35,0)+MAX((Expenses!EO$11-Leases!$K37/12)*Leases!$J37*Leases!$F35,0)+MAX((Expenses!EO$12-Leases!$K38/12)*Leases!$J38*Leases!$F35,0)+MAX((Expenses!EO$13-Leases!$K39/12)*Leases!$J39*Leases!$F35,0)))),0)</f>
        <v>0</v>
      </c>
      <c r="ER201" s="94">
        <f>IF(AND(ER$165&lt;=$E35,ER$165&gt;=EOMONTH($D35,0)),IF($G35="NNN",Expenses!EP$14*Leases!$F35,IF(Leases!$G35="FSG",0,IF(Leases!$G35="MG",SUMPRODUCT(Leases!$I35:$I39,Expenses!EP$9:EP$13)*Leases!$F35,MAX((Expenses!EP$9-Leases!$K35/12)*Leases!$J35*Leases!$F35,0)+MAX((Expenses!EP$10-Leases!$K36/12)*Leases!$J36*Leases!$F35,0)+MAX((Expenses!EP$11-Leases!$K37/12)*Leases!$J37*Leases!$F35,0)+MAX((Expenses!EP$12-Leases!$K38/12)*Leases!$J38*Leases!$F35,0)+MAX((Expenses!EP$13-Leases!$K39/12)*Leases!$J39*Leases!$F35,0)))),0)</f>
        <v>0</v>
      </c>
      <c r="ES201" s="94">
        <f>IF(AND(ES$165&lt;=$E35,ES$165&gt;=EOMONTH($D35,0)),IF($G35="NNN",Expenses!EQ$14*Leases!$F35,IF(Leases!$G35="FSG",0,IF(Leases!$G35="MG",SUMPRODUCT(Leases!$I35:$I39,Expenses!EQ$9:EQ$13)*Leases!$F35,MAX((Expenses!EQ$9-Leases!$K35/12)*Leases!$J35*Leases!$F35,0)+MAX((Expenses!EQ$10-Leases!$K36/12)*Leases!$J36*Leases!$F35,0)+MAX((Expenses!EQ$11-Leases!$K37/12)*Leases!$J37*Leases!$F35,0)+MAX((Expenses!EQ$12-Leases!$K38/12)*Leases!$J38*Leases!$F35,0)+MAX((Expenses!EQ$13-Leases!$K39/12)*Leases!$J39*Leases!$F35,0)))),0)</f>
        <v>0</v>
      </c>
      <c r="ET201" s="94">
        <f>IF(AND(ET$165&lt;=$E35,ET$165&gt;=EOMONTH($D35,0)),IF($G35="NNN",Expenses!ER$14*Leases!$F35,IF(Leases!$G35="FSG",0,IF(Leases!$G35="MG",SUMPRODUCT(Leases!$I35:$I39,Expenses!ER$9:ER$13)*Leases!$F35,MAX((Expenses!ER$9-Leases!$K35/12)*Leases!$J35*Leases!$F35,0)+MAX((Expenses!ER$10-Leases!$K36/12)*Leases!$J36*Leases!$F35,0)+MAX((Expenses!ER$11-Leases!$K37/12)*Leases!$J37*Leases!$F35,0)+MAX((Expenses!ER$12-Leases!$K38/12)*Leases!$J38*Leases!$F35,0)+MAX((Expenses!ER$13-Leases!$K39/12)*Leases!$J39*Leases!$F35,0)))),0)</f>
        <v>0</v>
      </c>
      <c r="EU201" s="94">
        <f>IF(AND(EU$165&lt;=$E35,EU$165&gt;=EOMONTH($D35,0)),IF($G35="NNN",Expenses!ES$14*Leases!$F35,IF(Leases!$G35="FSG",0,IF(Leases!$G35="MG",SUMPRODUCT(Leases!$I35:$I39,Expenses!ES$9:ES$13)*Leases!$F35,MAX((Expenses!ES$9-Leases!$K35/12)*Leases!$J35*Leases!$F35,0)+MAX((Expenses!ES$10-Leases!$K36/12)*Leases!$J36*Leases!$F35,0)+MAX((Expenses!ES$11-Leases!$K37/12)*Leases!$J37*Leases!$F35,0)+MAX((Expenses!ES$12-Leases!$K38/12)*Leases!$J38*Leases!$F35,0)+MAX((Expenses!ES$13-Leases!$K39/12)*Leases!$J39*Leases!$F35,0)))),0)</f>
        <v>0</v>
      </c>
      <c r="EV201" s="94">
        <f>IF(AND(EV$165&lt;=$E35,EV$165&gt;=EOMONTH($D35,0)),IF($G35="NNN",Expenses!ET$14*Leases!$F35,IF(Leases!$G35="FSG",0,IF(Leases!$G35="MG",SUMPRODUCT(Leases!$I35:$I39,Expenses!ET$9:ET$13)*Leases!$F35,MAX((Expenses!ET$9-Leases!$K35/12)*Leases!$J35*Leases!$F35,0)+MAX((Expenses!ET$10-Leases!$K36/12)*Leases!$J36*Leases!$F35,0)+MAX((Expenses!ET$11-Leases!$K37/12)*Leases!$J37*Leases!$F35,0)+MAX((Expenses!ET$12-Leases!$K38/12)*Leases!$J38*Leases!$F35,0)+MAX((Expenses!ET$13-Leases!$K39/12)*Leases!$J39*Leases!$F35,0)))),0)</f>
        <v>0</v>
      </c>
      <c r="EW201" s="94">
        <f>IF(AND(EW$165&lt;=$E35,EW$165&gt;=EOMONTH($D35,0)),IF($G35="NNN",Expenses!EU$14*Leases!$F35,IF(Leases!$G35="FSG",0,IF(Leases!$G35="MG",SUMPRODUCT(Leases!$I35:$I39,Expenses!EU$9:EU$13)*Leases!$F35,MAX((Expenses!EU$9-Leases!$K35/12)*Leases!$J35*Leases!$F35,0)+MAX((Expenses!EU$10-Leases!$K36/12)*Leases!$J36*Leases!$F35,0)+MAX((Expenses!EU$11-Leases!$K37/12)*Leases!$J37*Leases!$F35,0)+MAX((Expenses!EU$12-Leases!$K38/12)*Leases!$J38*Leases!$F35,0)+MAX((Expenses!EU$13-Leases!$K39/12)*Leases!$J39*Leases!$F35,0)))),0)</f>
        <v>0</v>
      </c>
      <c r="EX201" s="94">
        <f>IF(AND(EX$165&lt;=$E35,EX$165&gt;=EOMONTH($D35,0)),IF($G35="NNN",Expenses!EV$14*Leases!$F35,IF(Leases!$G35="FSG",0,IF(Leases!$G35="MG",SUMPRODUCT(Leases!$I35:$I39,Expenses!EV$9:EV$13)*Leases!$F35,MAX((Expenses!EV$9-Leases!$K35/12)*Leases!$J35*Leases!$F35,0)+MAX((Expenses!EV$10-Leases!$K36/12)*Leases!$J36*Leases!$F35,0)+MAX((Expenses!EV$11-Leases!$K37/12)*Leases!$J37*Leases!$F35,0)+MAX((Expenses!EV$12-Leases!$K38/12)*Leases!$J38*Leases!$F35,0)+MAX((Expenses!EV$13-Leases!$K39/12)*Leases!$J39*Leases!$F35,0)))),0)</f>
        <v>0</v>
      </c>
      <c r="EY201" s="94">
        <f>IF(AND(EY$165&lt;=$E35,EY$165&gt;=EOMONTH($D35,0)),IF($G35="NNN",Expenses!EW$14*Leases!$F35,IF(Leases!$G35="FSG",0,IF(Leases!$G35="MG",SUMPRODUCT(Leases!$I35:$I39,Expenses!EW$9:EW$13)*Leases!$F35,MAX((Expenses!EW$9-Leases!$K35/12)*Leases!$J35*Leases!$F35,0)+MAX((Expenses!EW$10-Leases!$K36/12)*Leases!$J36*Leases!$F35,0)+MAX((Expenses!EW$11-Leases!$K37/12)*Leases!$J37*Leases!$F35,0)+MAX((Expenses!EW$12-Leases!$K38/12)*Leases!$J38*Leases!$F35,0)+MAX((Expenses!EW$13-Leases!$K39/12)*Leases!$J39*Leases!$F35,0)))),0)</f>
        <v>0</v>
      </c>
      <c r="EZ201" s="94">
        <f>IF(AND(EZ$165&lt;=$E35,EZ$165&gt;=EOMONTH($D35,0)),IF($G35="NNN",Expenses!EX$14*Leases!$F35,IF(Leases!$G35="FSG",0,IF(Leases!$G35="MG",SUMPRODUCT(Leases!$I35:$I39,Expenses!EX$9:EX$13)*Leases!$F35,MAX((Expenses!EX$9-Leases!$K35/12)*Leases!$J35*Leases!$F35,0)+MAX((Expenses!EX$10-Leases!$K36/12)*Leases!$J36*Leases!$F35,0)+MAX((Expenses!EX$11-Leases!$K37/12)*Leases!$J37*Leases!$F35,0)+MAX((Expenses!EX$12-Leases!$K38/12)*Leases!$J38*Leases!$F35,0)+MAX((Expenses!EX$13-Leases!$K39/12)*Leases!$J39*Leases!$F35,0)))),0)</f>
        <v>0</v>
      </c>
      <c r="FA201" s="94">
        <f>IF(AND(FA$165&lt;=$E35,FA$165&gt;=EOMONTH($D35,0)),IF($G35="NNN",Expenses!EY$14*Leases!$F35,IF(Leases!$G35="FSG",0,IF(Leases!$G35="MG",SUMPRODUCT(Leases!$I35:$I39,Expenses!EY$9:EY$13)*Leases!$F35,MAX((Expenses!EY$9-Leases!$K35/12)*Leases!$J35*Leases!$F35,0)+MAX((Expenses!EY$10-Leases!$K36/12)*Leases!$J36*Leases!$F35,0)+MAX((Expenses!EY$11-Leases!$K37/12)*Leases!$J37*Leases!$F35,0)+MAX((Expenses!EY$12-Leases!$K38/12)*Leases!$J38*Leases!$F35,0)+MAX((Expenses!EY$13-Leases!$K39/12)*Leases!$J39*Leases!$F35,0)))),0)</f>
        <v>0</v>
      </c>
      <c r="FB201" s="94">
        <f>IF(AND(FB$165&lt;=$E35,FB$165&gt;=EOMONTH($D35,0)),IF($G35="NNN",Expenses!EZ$14*Leases!$F35,IF(Leases!$G35="FSG",0,IF(Leases!$G35="MG",SUMPRODUCT(Leases!$I35:$I39,Expenses!EZ$9:EZ$13)*Leases!$F35,MAX((Expenses!EZ$9-Leases!$K35/12)*Leases!$J35*Leases!$F35,0)+MAX((Expenses!EZ$10-Leases!$K36/12)*Leases!$J36*Leases!$F35,0)+MAX((Expenses!EZ$11-Leases!$K37/12)*Leases!$J37*Leases!$F35,0)+MAX((Expenses!EZ$12-Leases!$K38/12)*Leases!$J38*Leases!$F35,0)+MAX((Expenses!EZ$13-Leases!$K39/12)*Leases!$J39*Leases!$F35,0)))),0)</f>
        <v>0</v>
      </c>
      <c r="FC201" s="94">
        <f>IF(AND(FC$165&lt;=$E35,FC$165&gt;=EOMONTH($D35,0)),IF($G35="NNN",Expenses!FA$14*Leases!$F35,IF(Leases!$G35="FSG",0,IF(Leases!$G35="MG",SUMPRODUCT(Leases!$I35:$I39,Expenses!FA$9:FA$13)*Leases!$F35,MAX((Expenses!FA$9-Leases!$K35/12)*Leases!$J35*Leases!$F35,0)+MAX((Expenses!FA$10-Leases!$K36/12)*Leases!$J36*Leases!$F35,0)+MAX((Expenses!FA$11-Leases!$K37/12)*Leases!$J37*Leases!$F35,0)+MAX((Expenses!FA$12-Leases!$K38/12)*Leases!$J38*Leases!$F35,0)+MAX((Expenses!FA$13-Leases!$K39/12)*Leases!$J39*Leases!$F35,0)))),0)</f>
        <v>0</v>
      </c>
      <c r="FD201" s="94">
        <f>IF(AND(FD$165&lt;=$E35,FD$165&gt;=EOMONTH($D35,0)),IF($G35="NNN",Expenses!FB$14*Leases!$F35,IF(Leases!$G35="FSG",0,IF(Leases!$G35="MG",SUMPRODUCT(Leases!$I35:$I39,Expenses!FB$9:FB$13)*Leases!$F35,MAX((Expenses!FB$9-Leases!$K35/12)*Leases!$J35*Leases!$F35,0)+MAX((Expenses!FB$10-Leases!$K36/12)*Leases!$J36*Leases!$F35,0)+MAX((Expenses!FB$11-Leases!$K37/12)*Leases!$J37*Leases!$F35,0)+MAX((Expenses!FB$12-Leases!$K38/12)*Leases!$J38*Leases!$F35,0)+MAX((Expenses!FB$13-Leases!$K39/12)*Leases!$J39*Leases!$F35,0)))),0)</f>
        <v>0</v>
      </c>
      <c r="FE201" s="94">
        <f>IF(AND(FE$165&lt;=$E35,FE$165&gt;=EOMONTH($D35,0)),IF($G35="NNN",Expenses!FC$14*Leases!$F35,IF(Leases!$G35="FSG",0,IF(Leases!$G35="MG",SUMPRODUCT(Leases!$I35:$I39,Expenses!FC$9:FC$13)*Leases!$F35,MAX((Expenses!FC$9-Leases!$K35/12)*Leases!$J35*Leases!$F35,0)+MAX((Expenses!FC$10-Leases!$K36/12)*Leases!$J36*Leases!$F35,0)+MAX((Expenses!FC$11-Leases!$K37/12)*Leases!$J37*Leases!$F35,0)+MAX((Expenses!FC$12-Leases!$K38/12)*Leases!$J38*Leases!$F35,0)+MAX((Expenses!FC$13-Leases!$K39/12)*Leases!$J39*Leases!$F35,0)))),0)</f>
        <v>0</v>
      </c>
      <c r="FF201" s="94">
        <f>IF(AND(FF$165&lt;=$E35,FF$165&gt;=EOMONTH($D35,0)),IF($G35="NNN",Expenses!FD$14*Leases!$F35,IF(Leases!$G35="FSG",0,IF(Leases!$G35="MG",SUMPRODUCT(Leases!$I35:$I39,Expenses!FD$9:FD$13)*Leases!$F35,MAX((Expenses!FD$9-Leases!$K35/12)*Leases!$J35*Leases!$F35,0)+MAX((Expenses!FD$10-Leases!$K36/12)*Leases!$J36*Leases!$F35,0)+MAX((Expenses!FD$11-Leases!$K37/12)*Leases!$J37*Leases!$F35,0)+MAX((Expenses!FD$12-Leases!$K38/12)*Leases!$J38*Leases!$F35,0)+MAX((Expenses!FD$13-Leases!$K39/12)*Leases!$J39*Leases!$F35,0)))),0)</f>
        <v>0</v>
      </c>
      <c r="FG201" s="94">
        <f>IF(AND(FG$165&lt;=$E35,FG$165&gt;=EOMONTH($D35,0)),IF($G35="NNN",Expenses!FE$14*Leases!$F35,IF(Leases!$G35="FSG",0,IF(Leases!$G35="MG",SUMPRODUCT(Leases!$I35:$I39,Expenses!FE$9:FE$13)*Leases!$F35,MAX((Expenses!FE$9-Leases!$K35/12)*Leases!$J35*Leases!$F35,0)+MAX((Expenses!FE$10-Leases!$K36/12)*Leases!$J36*Leases!$F35,0)+MAX((Expenses!FE$11-Leases!$K37/12)*Leases!$J37*Leases!$F35,0)+MAX((Expenses!FE$12-Leases!$K38/12)*Leases!$J38*Leases!$F35,0)+MAX((Expenses!FE$13-Leases!$K39/12)*Leases!$J39*Leases!$F35,0)))),0)</f>
        <v>0</v>
      </c>
      <c r="FH201" s="94">
        <f>IF(AND(FH$165&lt;=$E35,FH$165&gt;=EOMONTH($D35,0)),IF($G35="NNN",Expenses!FF$14*Leases!$F35,IF(Leases!$G35="FSG",0,IF(Leases!$G35="MG",SUMPRODUCT(Leases!$I35:$I39,Expenses!FF$9:FF$13)*Leases!$F35,MAX((Expenses!FF$9-Leases!$K35/12)*Leases!$J35*Leases!$F35,0)+MAX((Expenses!FF$10-Leases!$K36/12)*Leases!$J36*Leases!$F35,0)+MAX((Expenses!FF$11-Leases!$K37/12)*Leases!$J37*Leases!$F35,0)+MAX((Expenses!FF$12-Leases!$K38/12)*Leases!$J38*Leases!$F35,0)+MAX((Expenses!FF$13-Leases!$K39/12)*Leases!$J39*Leases!$F35,0)))),0)</f>
        <v>0</v>
      </c>
      <c r="FI201" s="94">
        <f>IF(AND(FI$165&lt;=$E35,FI$165&gt;=EOMONTH($D35,0)),IF($G35="NNN",Expenses!FG$14*Leases!$F35,IF(Leases!$G35="FSG",0,IF(Leases!$G35="MG",SUMPRODUCT(Leases!$I35:$I39,Expenses!FG$9:FG$13)*Leases!$F35,MAX((Expenses!FG$9-Leases!$K35/12)*Leases!$J35*Leases!$F35,0)+MAX((Expenses!FG$10-Leases!$K36/12)*Leases!$J36*Leases!$F35,0)+MAX((Expenses!FG$11-Leases!$K37/12)*Leases!$J37*Leases!$F35,0)+MAX((Expenses!FG$12-Leases!$K38/12)*Leases!$J38*Leases!$F35,0)+MAX((Expenses!FG$13-Leases!$K39/12)*Leases!$J39*Leases!$F35,0)))),0)</f>
        <v>0</v>
      </c>
      <c r="FJ201" s="94">
        <f>IF(AND(FJ$165&lt;=$E35,FJ$165&gt;=EOMONTH($D35,0)),IF($G35="NNN",Expenses!FH$14*Leases!$F35,IF(Leases!$G35="FSG",0,IF(Leases!$G35="MG",SUMPRODUCT(Leases!$I35:$I39,Expenses!FH$9:FH$13)*Leases!$F35,MAX((Expenses!FH$9-Leases!$K35/12)*Leases!$J35*Leases!$F35,0)+MAX((Expenses!FH$10-Leases!$K36/12)*Leases!$J36*Leases!$F35,0)+MAX((Expenses!FH$11-Leases!$K37/12)*Leases!$J37*Leases!$F35,0)+MAX((Expenses!FH$12-Leases!$K38/12)*Leases!$J38*Leases!$F35,0)+MAX((Expenses!FH$13-Leases!$K39/12)*Leases!$J39*Leases!$F35,0)))),0)</f>
        <v>0</v>
      </c>
      <c r="FK201" s="94">
        <f>IF(AND(FK$165&lt;=$E35,FK$165&gt;=EOMONTH($D35,0)),IF($G35="NNN",Expenses!FI$14*Leases!$F35,IF(Leases!$G35="FSG",0,IF(Leases!$G35="MG",SUMPRODUCT(Leases!$I35:$I39,Expenses!FI$9:FI$13)*Leases!$F35,MAX((Expenses!FI$9-Leases!$K35/12)*Leases!$J35*Leases!$F35,0)+MAX((Expenses!FI$10-Leases!$K36/12)*Leases!$J36*Leases!$F35,0)+MAX((Expenses!FI$11-Leases!$K37/12)*Leases!$J37*Leases!$F35,0)+MAX((Expenses!FI$12-Leases!$K38/12)*Leases!$J38*Leases!$F35,0)+MAX((Expenses!FI$13-Leases!$K39/12)*Leases!$J39*Leases!$F35,0)))),0)</f>
        <v>0</v>
      </c>
      <c r="FL201" s="94">
        <f>IF(AND(FL$165&lt;=$E35,FL$165&gt;=EOMONTH($D35,0)),IF($G35="NNN",Expenses!FJ$14*Leases!$F35,IF(Leases!$G35="FSG",0,IF(Leases!$G35="MG",SUMPRODUCT(Leases!$I35:$I39,Expenses!FJ$9:FJ$13)*Leases!$F35,MAX((Expenses!FJ$9-Leases!$K35/12)*Leases!$J35*Leases!$F35,0)+MAX((Expenses!FJ$10-Leases!$K36/12)*Leases!$J36*Leases!$F35,0)+MAX((Expenses!FJ$11-Leases!$K37/12)*Leases!$J37*Leases!$F35,0)+MAX((Expenses!FJ$12-Leases!$K38/12)*Leases!$J38*Leases!$F35,0)+MAX((Expenses!FJ$13-Leases!$K39/12)*Leases!$J39*Leases!$F35,0)))),0)</f>
        <v>0</v>
      </c>
      <c r="FM201" s="94">
        <f>IF(AND(FM$165&lt;=$E35,FM$165&gt;=EOMONTH($D35,0)),IF($G35="NNN",Expenses!FK$14*Leases!$F35,IF(Leases!$G35="FSG",0,IF(Leases!$G35="MG",SUMPRODUCT(Leases!$I35:$I39,Expenses!FK$9:FK$13)*Leases!$F35,MAX((Expenses!FK$9-Leases!$K35/12)*Leases!$J35*Leases!$F35,0)+MAX((Expenses!FK$10-Leases!$K36/12)*Leases!$J36*Leases!$F35,0)+MAX((Expenses!FK$11-Leases!$K37/12)*Leases!$J37*Leases!$F35,0)+MAX((Expenses!FK$12-Leases!$K38/12)*Leases!$J38*Leases!$F35,0)+MAX((Expenses!FK$13-Leases!$K39/12)*Leases!$J39*Leases!$F35,0)))),0)</f>
        <v>0</v>
      </c>
      <c r="FN201" s="94">
        <f>IF(AND(FN$165&lt;=$E35,FN$165&gt;=EOMONTH($D35,0)),IF($G35="NNN",Expenses!FL$14*Leases!$F35,IF(Leases!$G35="FSG",0,IF(Leases!$G35="MG",SUMPRODUCT(Leases!$I35:$I39,Expenses!FL$9:FL$13)*Leases!$F35,MAX((Expenses!FL$9-Leases!$K35/12)*Leases!$J35*Leases!$F35,0)+MAX((Expenses!FL$10-Leases!$K36/12)*Leases!$J36*Leases!$F35,0)+MAX((Expenses!FL$11-Leases!$K37/12)*Leases!$J37*Leases!$F35,0)+MAX((Expenses!FL$12-Leases!$K38/12)*Leases!$J38*Leases!$F35,0)+MAX((Expenses!FL$13-Leases!$K39/12)*Leases!$J39*Leases!$F35,0)))),0)</f>
        <v>0</v>
      </c>
      <c r="FO201" s="94">
        <f>IF(AND(FO$165&lt;=$E35,FO$165&gt;=EOMONTH($D35,0)),IF($G35="NNN",Expenses!FM$14*Leases!$F35,IF(Leases!$G35="FSG",0,IF(Leases!$G35="MG",SUMPRODUCT(Leases!$I35:$I39,Expenses!FM$9:FM$13)*Leases!$F35,MAX((Expenses!FM$9-Leases!$K35/12)*Leases!$J35*Leases!$F35,0)+MAX((Expenses!FM$10-Leases!$K36/12)*Leases!$J36*Leases!$F35,0)+MAX((Expenses!FM$11-Leases!$K37/12)*Leases!$J37*Leases!$F35,0)+MAX((Expenses!FM$12-Leases!$K38/12)*Leases!$J38*Leases!$F35,0)+MAX((Expenses!FM$13-Leases!$K39/12)*Leases!$J39*Leases!$F35,0)))),0)</f>
        <v>0</v>
      </c>
      <c r="FP201" s="94">
        <f>IF(AND(FP$165&lt;=$E35,FP$165&gt;=EOMONTH($D35,0)),IF($G35="NNN",Expenses!FN$14*Leases!$F35,IF(Leases!$G35="FSG",0,IF(Leases!$G35="MG",SUMPRODUCT(Leases!$I35:$I39,Expenses!FN$9:FN$13)*Leases!$F35,MAX((Expenses!FN$9-Leases!$K35/12)*Leases!$J35*Leases!$F35,0)+MAX((Expenses!FN$10-Leases!$K36/12)*Leases!$J36*Leases!$F35,0)+MAX((Expenses!FN$11-Leases!$K37/12)*Leases!$J37*Leases!$F35,0)+MAX((Expenses!FN$12-Leases!$K38/12)*Leases!$J38*Leases!$F35,0)+MAX((Expenses!FN$13-Leases!$K39/12)*Leases!$J39*Leases!$F35,0)))),0)</f>
        <v>0</v>
      </c>
      <c r="FQ201" s="94">
        <f>IF(AND(FQ$165&lt;=$E35,FQ$165&gt;=EOMONTH($D35,0)),IF($G35="NNN",Expenses!FO$14*Leases!$F35,IF(Leases!$G35="FSG",0,IF(Leases!$G35="MG",SUMPRODUCT(Leases!$I35:$I39,Expenses!FO$9:FO$13)*Leases!$F35,MAX((Expenses!FO$9-Leases!$K35/12)*Leases!$J35*Leases!$F35,0)+MAX((Expenses!FO$10-Leases!$K36/12)*Leases!$J36*Leases!$F35,0)+MAX((Expenses!FO$11-Leases!$K37/12)*Leases!$J37*Leases!$F35,0)+MAX((Expenses!FO$12-Leases!$K38/12)*Leases!$J38*Leases!$F35,0)+MAX((Expenses!FO$13-Leases!$K39/12)*Leases!$J39*Leases!$F35,0)))),0)</f>
        <v>0</v>
      </c>
      <c r="FR201" s="94">
        <f>IF(AND(FR$165&lt;=$E35,FR$165&gt;=EOMONTH($D35,0)),IF($G35="NNN",Expenses!FP$14*Leases!$F35,IF(Leases!$G35="FSG",0,IF(Leases!$G35="MG",SUMPRODUCT(Leases!$I35:$I39,Expenses!FP$9:FP$13)*Leases!$F35,MAX((Expenses!FP$9-Leases!$K35/12)*Leases!$J35*Leases!$F35,0)+MAX((Expenses!FP$10-Leases!$K36/12)*Leases!$J36*Leases!$F35,0)+MAX((Expenses!FP$11-Leases!$K37/12)*Leases!$J37*Leases!$F35,0)+MAX((Expenses!FP$12-Leases!$K38/12)*Leases!$J38*Leases!$F35,0)+MAX((Expenses!FP$13-Leases!$K39/12)*Leases!$J39*Leases!$F35,0)))),0)</f>
        <v>0</v>
      </c>
      <c r="FS201" s="94">
        <f>IF(AND(FS$165&lt;=$E35,FS$165&gt;=EOMONTH($D35,0)),IF($G35="NNN",Expenses!FQ$14*Leases!$F35,IF(Leases!$G35="FSG",0,IF(Leases!$G35="MG",SUMPRODUCT(Leases!$I35:$I39,Expenses!FQ$9:FQ$13)*Leases!$F35,MAX((Expenses!FQ$9-Leases!$K35/12)*Leases!$J35*Leases!$F35,0)+MAX((Expenses!FQ$10-Leases!$K36/12)*Leases!$J36*Leases!$F35,0)+MAX((Expenses!FQ$11-Leases!$K37/12)*Leases!$J37*Leases!$F35,0)+MAX((Expenses!FQ$12-Leases!$K38/12)*Leases!$J38*Leases!$F35,0)+MAX((Expenses!FQ$13-Leases!$K39/12)*Leases!$J39*Leases!$F35,0)))),0)</f>
        <v>0</v>
      </c>
      <c r="FT201" s="94">
        <f>IF(AND(FT$165&lt;=$E35,FT$165&gt;=EOMONTH($D35,0)),IF($G35="NNN",Expenses!FR$14*Leases!$F35,IF(Leases!$G35="FSG",0,IF(Leases!$G35="MG",SUMPRODUCT(Leases!$I35:$I39,Expenses!FR$9:FR$13)*Leases!$F35,MAX((Expenses!FR$9-Leases!$K35/12)*Leases!$J35*Leases!$F35,0)+MAX((Expenses!FR$10-Leases!$K36/12)*Leases!$J36*Leases!$F35,0)+MAX((Expenses!FR$11-Leases!$K37/12)*Leases!$J37*Leases!$F35,0)+MAX((Expenses!FR$12-Leases!$K38/12)*Leases!$J38*Leases!$F35,0)+MAX((Expenses!FR$13-Leases!$K39/12)*Leases!$J39*Leases!$F35,0)))),0)</f>
        <v>0</v>
      </c>
      <c r="FU201" s="94">
        <f>IF(AND(FU$165&lt;=$E35,FU$165&gt;=EOMONTH($D35,0)),IF($G35="NNN",Expenses!FS$14*Leases!$F35,IF(Leases!$G35="FSG",0,IF(Leases!$G35="MG",SUMPRODUCT(Leases!$I35:$I39,Expenses!FS$9:FS$13)*Leases!$F35,MAX((Expenses!FS$9-Leases!$K35/12)*Leases!$J35*Leases!$F35,0)+MAX((Expenses!FS$10-Leases!$K36/12)*Leases!$J36*Leases!$F35,0)+MAX((Expenses!FS$11-Leases!$K37/12)*Leases!$J37*Leases!$F35,0)+MAX((Expenses!FS$12-Leases!$K38/12)*Leases!$J38*Leases!$F35,0)+MAX((Expenses!FS$13-Leases!$K39/12)*Leases!$J39*Leases!$F35,0)))),0)</f>
        <v>0</v>
      </c>
      <c r="FV201" s="94">
        <f>IF(AND(FV$165&lt;=$E35,FV$165&gt;=EOMONTH($D35,0)),IF($G35="NNN",Expenses!FT$14*Leases!$F35,IF(Leases!$G35="FSG",0,IF(Leases!$G35="MG",SUMPRODUCT(Leases!$I35:$I39,Expenses!FT$9:FT$13)*Leases!$F35,MAX((Expenses!FT$9-Leases!$K35/12)*Leases!$J35*Leases!$F35,0)+MAX((Expenses!FT$10-Leases!$K36/12)*Leases!$J36*Leases!$F35,0)+MAX((Expenses!FT$11-Leases!$K37/12)*Leases!$J37*Leases!$F35,0)+MAX((Expenses!FT$12-Leases!$K38/12)*Leases!$J38*Leases!$F35,0)+MAX((Expenses!FT$13-Leases!$K39/12)*Leases!$J39*Leases!$F35,0)))),0)</f>
        <v>0</v>
      </c>
      <c r="FW201" s="94">
        <f>IF(AND(FW$165&lt;=$E35,FW$165&gt;=EOMONTH($D35,0)),IF($G35="NNN",Expenses!FU$14*Leases!$F35,IF(Leases!$G35="FSG",0,IF(Leases!$G35="MG",SUMPRODUCT(Leases!$I35:$I39,Expenses!FU$9:FU$13)*Leases!$F35,MAX((Expenses!FU$9-Leases!$K35/12)*Leases!$J35*Leases!$F35,0)+MAX((Expenses!FU$10-Leases!$K36/12)*Leases!$J36*Leases!$F35,0)+MAX((Expenses!FU$11-Leases!$K37/12)*Leases!$J37*Leases!$F35,0)+MAX((Expenses!FU$12-Leases!$K38/12)*Leases!$J38*Leases!$F35,0)+MAX((Expenses!FU$13-Leases!$K39/12)*Leases!$J39*Leases!$F35,0)))),0)</f>
        <v>0</v>
      </c>
      <c r="FX201" s="94">
        <f>IF(AND(FX$165&lt;=$E35,FX$165&gt;=EOMONTH($D35,0)),IF($G35="NNN",Expenses!FV$14*Leases!$F35,IF(Leases!$G35="FSG",0,IF(Leases!$G35="MG",SUMPRODUCT(Leases!$I35:$I39,Expenses!FV$9:FV$13)*Leases!$F35,MAX((Expenses!FV$9-Leases!$K35/12)*Leases!$J35*Leases!$F35,0)+MAX((Expenses!FV$10-Leases!$K36/12)*Leases!$J36*Leases!$F35,0)+MAX((Expenses!FV$11-Leases!$K37/12)*Leases!$J37*Leases!$F35,0)+MAX((Expenses!FV$12-Leases!$K38/12)*Leases!$J38*Leases!$F35,0)+MAX((Expenses!FV$13-Leases!$K39/12)*Leases!$J39*Leases!$F35,0)))),0)</f>
        <v>0</v>
      </c>
      <c r="FY201" s="94">
        <f>IF(AND(FY$165&lt;=$E35,FY$165&gt;=EOMONTH($D35,0)),IF($G35="NNN",Expenses!FW$14*Leases!$F35,IF(Leases!$G35="FSG",0,IF(Leases!$G35="MG",SUMPRODUCT(Leases!$I35:$I39,Expenses!FW$9:FW$13)*Leases!$F35,MAX((Expenses!FW$9-Leases!$K35/12)*Leases!$J35*Leases!$F35,0)+MAX((Expenses!FW$10-Leases!$K36/12)*Leases!$J36*Leases!$F35,0)+MAX((Expenses!FW$11-Leases!$K37/12)*Leases!$J37*Leases!$F35,0)+MAX((Expenses!FW$12-Leases!$K38/12)*Leases!$J38*Leases!$F35,0)+MAX((Expenses!FW$13-Leases!$K39/12)*Leases!$J39*Leases!$F35,0)))),0)</f>
        <v>0</v>
      </c>
      <c r="FZ201" s="94">
        <f>IF(AND(FZ$165&lt;=$E35,FZ$165&gt;=EOMONTH($D35,0)),IF($G35="NNN",Expenses!FX$14*Leases!$F35,IF(Leases!$G35="FSG",0,IF(Leases!$G35="MG",SUMPRODUCT(Leases!$I35:$I39,Expenses!FX$9:FX$13)*Leases!$F35,MAX((Expenses!FX$9-Leases!$K35/12)*Leases!$J35*Leases!$F35,0)+MAX((Expenses!FX$10-Leases!$K36/12)*Leases!$J36*Leases!$F35,0)+MAX((Expenses!FX$11-Leases!$K37/12)*Leases!$J37*Leases!$F35,0)+MAX((Expenses!FX$12-Leases!$K38/12)*Leases!$J38*Leases!$F35,0)+MAX((Expenses!FX$13-Leases!$K39/12)*Leases!$J39*Leases!$F35,0)))),0)</f>
        <v>0</v>
      </c>
      <c r="GA201" s="94">
        <f>IF(AND(GA$165&lt;=$E35,GA$165&gt;=EOMONTH($D35,0)),IF($G35="NNN",Expenses!FY$14*Leases!$F35,IF(Leases!$G35="FSG",0,IF(Leases!$G35="MG",SUMPRODUCT(Leases!$I35:$I39,Expenses!FY$9:FY$13)*Leases!$F35,MAX((Expenses!FY$9-Leases!$K35/12)*Leases!$J35*Leases!$F35,0)+MAX((Expenses!FY$10-Leases!$K36/12)*Leases!$J36*Leases!$F35,0)+MAX((Expenses!FY$11-Leases!$K37/12)*Leases!$J37*Leases!$F35,0)+MAX((Expenses!FY$12-Leases!$K38/12)*Leases!$J38*Leases!$F35,0)+MAX((Expenses!FY$13-Leases!$K39/12)*Leases!$J39*Leases!$F35,0)))),0)</f>
        <v>0</v>
      </c>
      <c r="GB201" s="94">
        <f>IF(AND(GB$165&lt;=$E35,GB$165&gt;=EOMONTH($D35,0)),IF($G35="NNN",Expenses!FZ$14*Leases!$F35,IF(Leases!$G35="FSG",0,IF(Leases!$G35="MG",SUMPRODUCT(Leases!$I35:$I39,Expenses!FZ$9:FZ$13)*Leases!$F35,MAX((Expenses!FZ$9-Leases!$K35/12)*Leases!$J35*Leases!$F35,0)+MAX((Expenses!FZ$10-Leases!$K36/12)*Leases!$J36*Leases!$F35,0)+MAX((Expenses!FZ$11-Leases!$K37/12)*Leases!$J37*Leases!$F35,0)+MAX((Expenses!FZ$12-Leases!$K38/12)*Leases!$J38*Leases!$F35,0)+MAX((Expenses!FZ$13-Leases!$K39/12)*Leases!$J39*Leases!$F35,0)))),0)</f>
        <v>0</v>
      </c>
      <c r="GC201" s="94">
        <f>IF(AND(GC$165&lt;=$E35,GC$165&gt;=EOMONTH($D35,0)),IF($G35="NNN",Expenses!GA$14*Leases!$F35,IF(Leases!$G35="FSG",0,IF(Leases!$G35="MG",SUMPRODUCT(Leases!$I35:$I39,Expenses!GA$9:GA$13)*Leases!$F35,MAX((Expenses!GA$9-Leases!$K35/12)*Leases!$J35*Leases!$F35,0)+MAX((Expenses!GA$10-Leases!$K36/12)*Leases!$J36*Leases!$F35,0)+MAX((Expenses!GA$11-Leases!$K37/12)*Leases!$J37*Leases!$F35,0)+MAX((Expenses!GA$12-Leases!$K38/12)*Leases!$J38*Leases!$F35,0)+MAX((Expenses!GA$13-Leases!$K39/12)*Leases!$J39*Leases!$F35,0)))),0)</f>
        <v>0</v>
      </c>
      <c r="GD201" s="94">
        <f>IF(AND(GD$165&lt;=$E35,GD$165&gt;=EOMONTH($D35,0)),IF($G35="NNN",Expenses!GB$14*Leases!$F35,IF(Leases!$G35="FSG",0,IF(Leases!$G35="MG",SUMPRODUCT(Leases!$I35:$I39,Expenses!GB$9:GB$13)*Leases!$F35,MAX((Expenses!GB$9-Leases!$K35/12)*Leases!$J35*Leases!$F35,0)+MAX((Expenses!GB$10-Leases!$K36/12)*Leases!$J36*Leases!$F35,0)+MAX((Expenses!GB$11-Leases!$K37/12)*Leases!$J37*Leases!$F35,0)+MAX((Expenses!GB$12-Leases!$K38/12)*Leases!$J38*Leases!$F35,0)+MAX((Expenses!GB$13-Leases!$K39/12)*Leases!$J39*Leases!$F35,0)))),0)</f>
        <v>0</v>
      </c>
      <c r="GE201" s="94">
        <f>IF(AND(GE$165&lt;=$E35,GE$165&gt;=EOMONTH($D35,0)),IF($G35="NNN",Expenses!GC$14*Leases!$F35,IF(Leases!$G35="FSG",0,IF(Leases!$G35="MG",SUMPRODUCT(Leases!$I35:$I39,Expenses!GC$9:GC$13)*Leases!$F35,MAX((Expenses!GC$9-Leases!$K35/12)*Leases!$J35*Leases!$F35,0)+MAX((Expenses!GC$10-Leases!$K36/12)*Leases!$J36*Leases!$F35,0)+MAX((Expenses!GC$11-Leases!$K37/12)*Leases!$J37*Leases!$F35,0)+MAX((Expenses!GC$12-Leases!$K38/12)*Leases!$J38*Leases!$F35,0)+MAX((Expenses!GC$13-Leases!$K39/12)*Leases!$J39*Leases!$F35,0)))),0)</f>
        <v>0</v>
      </c>
      <c r="GF201" s="94">
        <f>IF(AND(GF$165&lt;=$E35,GF$165&gt;=EOMONTH($D35,0)),IF($G35="NNN",Expenses!GD$14*Leases!$F35,IF(Leases!$G35="FSG",0,IF(Leases!$G35="MG",SUMPRODUCT(Leases!$I35:$I39,Expenses!GD$9:GD$13)*Leases!$F35,MAX((Expenses!GD$9-Leases!$K35/12)*Leases!$J35*Leases!$F35,0)+MAX((Expenses!GD$10-Leases!$K36/12)*Leases!$J36*Leases!$F35,0)+MAX((Expenses!GD$11-Leases!$K37/12)*Leases!$J37*Leases!$F35,0)+MAX((Expenses!GD$12-Leases!$K38/12)*Leases!$J38*Leases!$F35,0)+MAX((Expenses!GD$13-Leases!$K39/12)*Leases!$J39*Leases!$F35,0)))),0)</f>
        <v>0</v>
      </c>
      <c r="GG201" s="94">
        <f>IF(AND(GG$165&lt;=$E35,GG$165&gt;=EOMONTH($D35,0)),IF($G35="NNN",Expenses!GE$14*Leases!$F35,IF(Leases!$G35="FSG",0,IF(Leases!$G35="MG",SUMPRODUCT(Leases!$I35:$I39,Expenses!GE$9:GE$13)*Leases!$F35,MAX((Expenses!GE$9-Leases!$K35/12)*Leases!$J35*Leases!$F35,0)+MAX((Expenses!GE$10-Leases!$K36/12)*Leases!$J36*Leases!$F35,0)+MAX((Expenses!GE$11-Leases!$K37/12)*Leases!$J37*Leases!$F35,0)+MAX((Expenses!GE$12-Leases!$K38/12)*Leases!$J38*Leases!$F35,0)+MAX((Expenses!GE$13-Leases!$K39/12)*Leases!$J39*Leases!$F35,0)))),0)</f>
        <v>0</v>
      </c>
      <c r="GH201" s="94">
        <f>IF(AND(GH$165&lt;=$E35,GH$165&gt;=EOMONTH($D35,0)),IF($G35="NNN",Expenses!GF$14*Leases!$F35,IF(Leases!$G35="FSG",0,IF(Leases!$G35="MG",SUMPRODUCT(Leases!$I35:$I39,Expenses!GF$9:GF$13)*Leases!$F35,MAX((Expenses!GF$9-Leases!$K35/12)*Leases!$J35*Leases!$F35,0)+MAX((Expenses!GF$10-Leases!$K36/12)*Leases!$J36*Leases!$F35,0)+MAX((Expenses!GF$11-Leases!$K37/12)*Leases!$J37*Leases!$F35,0)+MAX((Expenses!GF$12-Leases!$K38/12)*Leases!$J38*Leases!$F35,0)+MAX((Expenses!GF$13-Leases!$K39/12)*Leases!$J39*Leases!$F35,0)))),0)</f>
        <v>0</v>
      </c>
      <c r="GI201" s="94">
        <f>IF(AND(GI$165&lt;=$E35,GI$165&gt;=EOMONTH($D35,0)),IF($G35="NNN",Expenses!GG$14*Leases!$F35,IF(Leases!$G35="FSG",0,IF(Leases!$G35="MG",SUMPRODUCT(Leases!$I35:$I39,Expenses!GG$9:GG$13)*Leases!$F35,MAX((Expenses!GG$9-Leases!$K35/12)*Leases!$J35*Leases!$F35,0)+MAX((Expenses!GG$10-Leases!$K36/12)*Leases!$J36*Leases!$F35,0)+MAX((Expenses!GG$11-Leases!$K37/12)*Leases!$J37*Leases!$F35,0)+MAX((Expenses!GG$12-Leases!$K38/12)*Leases!$J38*Leases!$F35,0)+MAX((Expenses!GG$13-Leases!$K39/12)*Leases!$J39*Leases!$F35,0)))),0)</f>
        <v>0</v>
      </c>
      <c r="GJ201" s="94">
        <f>IF(AND(GJ$165&lt;=$E35,GJ$165&gt;=EOMONTH($D35,0)),IF($G35="NNN",Expenses!GH$14*Leases!$F35,IF(Leases!$G35="FSG",0,IF(Leases!$G35="MG",SUMPRODUCT(Leases!$I35:$I39,Expenses!GH$9:GH$13)*Leases!$F35,MAX((Expenses!GH$9-Leases!$K35/12)*Leases!$J35*Leases!$F35,0)+MAX((Expenses!GH$10-Leases!$K36/12)*Leases!$J36*Leases!$F35,0)+MAX((Expenses!GH$11-Leases!$K37/12)*Leases!$J37*Leases!$F35,0)+MAX((Expenses!GH$12-Leases!$K38/12)*Leases!$J38*Leases!$F35,0)+MAX((Expenses!GH$13-Leases!$K39/12)*Leases!$J39*Leases!$F35,0)))),0)</f>
        <v>0</v>
      </c>
      <c r="GK201" s="94">
        <f>IF(AND(GK$165&lt;=$E35,GK$165&gt;=EOMONTH($D35,0)),IF($G35="NNN",Expenses!GI$14*Leases!$F35,IF(Leases!$G35="FSG",0,IF(Leases!$G35="MG",SUMPRODUCT(Leases!$I35:$I39,Expenses!GI$9:GI$13)*Leases!$F35,MAX((Expenses!GI$9-Leases!$K35/12)*Leases!$J35*Leases!$F35,0)+MAX((Expenses!GI$10-Leases!$K36/12)*Leases!$J36*Leases!$F35,0)+MAX((Expenses!GI$11-Leases!$K37/12)*Leases!$J37*Leases!$F35,0)+MAX((Expenses!GI$12-Leases!$K38/12)*Leases!$J38*Leases!$F35,0)+MAX((Expenses!GI$13-Leases!$K39/12)*Leases!$J39*Leases!$F35,0)))),0)</f>
        <v>0</v>
      </c>
      <c r="GL201" s="94">
        <f>IF(AND(GL$165&lt;=$E35,GL$165&gt;=EOMONTH($D35,0)),IF($G35="NNN",Expenses!GJ$14*Leases!$F35,IF(Leases!$G35="FSG",0,IF(Leases!$G35="MG",SUMPRODUCT(Leases!$I35:$I39,Expenses!GJ$9:GJ$13)*Leases!$F35,MAX((Expenses!GJ$9-Leases!$K35/12)*Leases!$J35*Leases!$F35,0)+MAX((Expenses!GJ$10-Leases!$K36/12)*Leases!$J36*Leases!$F35,0)+MAX((Expenses!GJ$11-Leases!$K37/12)*Leases!$J37*Leases!$F35,0)+MAX((Expenses!GJ$12-Leases!$K38/12)*Leases!$J38*Leases!$F35,0)+MAX((Expenses!GJ$13-Leases!$K39/12)*Leases!$J39*Leases!$F35,0)))),0)</f>
        <v>0</v>
      </c>
      <c r="GM201" s="94">
        <f>IF(AND(GM$165&lt;=$E35,GM$165&gt;=EOMONTH($D35,0)),IF($G35="NNN",Expenses!GK$14*Leases!$F35,IF(Leases!$G35="FSG",0,IF(Leases!$G35="MG",SUMPRODUCT(Leases!$I35:$I39,Expenses!GK$9:GK$13)*Leases!$F35,MAX((Expenses!GK$9-Leases!$K35/12)*Leases!$J35*Leases!$F35,0)+MAX((Expenses!GK$10-Leases!$K36/12)*Leases!$J36*Leases!$F35,0)+MAX((Expenses!GK$11-Leases!$K37/12)*Leases!$J37*Leases!$F35,0)+MAX((Expenses!GK$12-Leases!$K38/12)*Leases!$J38*Leases!$F35,0)+MAX((Expenses!GK$13-Leases!$K39/12)*Leases!$J39*Leases!$F35,0)))),0)</f>
        <v>0</v>
      </c>
      <c r="GN201" s="94">
        <f>IF(AND(GN$165&lt;=$E35,GN$165&gt;=EOMONTH($D35,0)),IF($G35="NNN",Expenses!GL$14*Leases!$F35,IF(Leases!$G35="FSG",0,IF(Leases!$G35="MG",SUMPRODUCT(Leases!$I35:$I39,Expenses!GL$9:GL$13)*Leases!$F35,MAX((Expenses!GL$9-Leases!$K35/12)*Leases!$J35*Leases!$F35,0)+MAX((Expenses!GL$10-Leases!$K36/12)*Leases!$J36*Leases!$F35,0)+MAX((Expenses!GL$11-Leases!$K37/12)*Leases!$J37*Leases!$F35,0)+MAX((Expenses!GL$12-Leases!$K38/12)*Leases!$J38*Leases!$F35,0)+MAX((Expenses!GL$13-Leases!$K39/12)*Leases!$J39*Leases!$F35,0)))),0)</f>
        <v>0</v>
      </c>
      <c r="GO201" s="94">
        <f>IF(AND(GO$165&lt;=$E35,GO$165&gt;=EOMONTH($D35,0)),IF($G35="NNN",Expenses!GM$14*Leases!$F35,IF(Leases!$G35="FSG",0,IF(Leases!$G35="MG",SUMPRODUCT(Leases!$I35:$I39,Expenses!GM$9:GM$13)*Leases!$F35,MAX((Expenses!GM$9-Leases!$K35/12)*Leases!$J35*Leases!$F35,0)+MAX((Expenses!GM$10-Leases!$K36/12)*Leases!$J36*Leases!$F35,0)+MAX((Expenses!GM$11-Leases!$K37/12)*Leases!$J37*Leases!$F35,0)+MAX((Expenses!GM$12-Leases!$K38/12)*Leases!$J38*Leases!$F35,0)+MAX((Expenses!GM$13-Leases!$K39/12)*Leases!$J39*Leases!$F35,0)))),0)</f>
        <v>0</v>
      </c>
      <c r="GP201" s="94">
        <f>IF(AND(GP$165&lt;=$E35,GP$165&gt;=EOMONTH($D35,0)),IF($G35="NNN",Expenses!GN$14*Leases!$F35,IF(Leases!$G35="FSG",0,IF(Leases!$G35="MG",SUMPRODUCT(Leases!$I35:$I39,Expenses!GN$9:GN$13)*Leases!$F35,MAX((Expenses!GN$9-Leases!$K35/12)*Leases!$J35*Leases!$F35,0)+MAX((Expenses!GN$10-Leases!$K36/12)*Leases!$J36*Leases!$F35,0)+MAX((Expenses!GN$11-Leases!$K37/12)*Leases!$J37*Leases!$F35,0)+MAX((Expenses!GN$12-Leases!$K38/12)*Leases!$J38*Leases!$F35,0)+MAX((Expenses!GN$13-Leases!$K39/12)*Leases!$J39*Leases!$F35,0)))),0)</f>
        <v>0</v>
      </c>
      <c r="GQ201" s="94">
        <f>IF(AND(GQ$165&lt;=$E35,GQ$165&gt;=EOMONTH($D35,0)),IF($G35="NNN",Expenses!GO$14*Leases!$F35,IF(Leases!$G35="FSG",0,IF(Leases!$G35="MG",SUMPRODUCT(Leases!$I35:$I39,Expenses!GO$9:GO$13)*Leases!$F35,MAX((Expenses!GO$9-Leases!$K35/12)*Leases!$J35*Leases!$F35,0)+MAX((Expenses!GO$10-Leases!$K36/12)*Leases!$J36*Leases!$F35,0)+MAX((Expenses!GO$11-Leases!$K37/12)*Leases!$J37*Leases!$F35,0)+MAX((Expenses!GO$12-Leases!$K38/12)*Leases!$J38*Leases!$F35,0)+MAX((Expenses!GO$13-Leases!$K39/12)*Leases!$J39*Leases!$F35,0)))),0)</f>
        <v>0</v>
      </c>
      <c r="GR201" s="94">
        <f>IF(AND(GR$165&lt;=$E35,GR$165&gt;=EOMONTH($D35,0)),IF($G35="NNN",Expenses!GP$14*Leases!$F35,IF(Leases!$G35="FSG",0,IF(Leases!$G35="MG",SUMPRODUCT(Leases!$I35:$I39,Expenses!GP$9:GP$13)*Leases!$F35,MAX((Expenses!GP$9-Leases!$K35/12)*Leases!$J35*Leases!$F35,0)+MAX((Expenses!GP$10-Leases!$K36/12)*Leases!$J36*Leases!$F35,0)+MAX((Expenses!GP$11-Leases!$K37/12)*Leases!$J37*Leases!$F35,0)+MAX((Expenses!GP$12-Leases!$K38/12)*Leases!$J38*Leases!$F35,0)+MAX((Expenses!GP$13-Leases!$K39/12)*Leases!$J39*Leases!$F35,0)))),0)</f>
        <v>0</v>
      </c>
      <c r="GS201" s="94">
        <f>IF(AND(GS$165&lt;=$E35,GS$165&gt;=EOMONTH($D35,0)),IF($G35="NNN",Expenses!GQ$14*Leases!$F35,IF(Leases!$G35="FSG",0,IF(Leases!$G35="MG",SUMPRODUCT(Leases!$I35:$I39,Expenses!GQ$9:GQ$13)*Leases!$F35,MAX((Expenses!GQ$9-Leases!$K35/12)*Leases!$J35*Leases!$F35,0)+MAX((Expenses!GQ$10-Leases!$K36/12)*Leases!$J36*Leases!$F35,0)+MAX((Expenses!GQ$11-Leases!$K37/12)*Leases!$J37*Leases!$F35,0)+MAX((Expenses!GQ$12-Leases!$K38/12)*Leases!$J38*Leases!$F35,0)+MAX((Expenses!GQ$13-Leases!$K39/12)*Leases!$J39*Leases!$F35,0)))),0)</f>
        <v>0</v>
      </c>
      <c r="GT201" s="94">
        <f>IF(AND(GT$165&lt;=$E35,GT$165&gt;=EOMONTH($D35,0)),IF($G35="NNN",Expenses!GR$14*Leases!$F35,IF(Leases!$G35="FSG",0,IF(Leases!$G35="MG",SUMPRODUCT(Leases!$I35:$I39,Expenses!GR$9:GR$13)*Leases!$F35,MAX((Expenses!GR$9-Leases!$K35/12)*Leases!$J35*Leases!$F35,0)+MAX((Expenses!GR$10-Leases!$K36/12)*Leases!$J36*Leases!$F35,0)+MAX((Expenses!GR$11-Leases!$K37/12)*Leases!$J37*Leases!$F35,0)+MAX((Expenses!GR$12-Leases!$K38/12)*Leases!$J38*Leases!$F35,0)+MAX((Expenses!GR$13-Leases!$K39/12)*Leases!$J39*Leases!$F35,0)))),0)</f>
        <v>0</v>
      </c>
      <c r="GU201" s="94">
        <f>IF(AND(GU$165&lt;=$E35,GU$165&gt;=EOMONTH($D35,0)),IF($G35="NNN",Expenses!GS$14*Leases!$F35,IF(Leases!$G35="FSG",0,IF(Leases!$G35="MG",SUMPRODUCT(Leases!$I35:$I39,Expenses!GS$9:GS$13)*Leases!$F35,MAX((Expenses!GS$9-Leases!$K35/12)*Leases!$J35*Leases!$F35,0)+MAX((Expenses!GS$10-Leases!$K36/12)*Leases!$J36*Leases!$F35,0)+MAX((Expenses!GS$11-Leases!$K37/12)*Leases!$J37*Leases!$F35,0)+MAX((Expenses!GS$12-Leases!$K38/12)*Leases!$J38*Leases!$F35,0)+MAX((Expenses!GS$13-Leases!$K39/12)*Leases!$J39*Leases!$F35,0)))),0)</f>
        <v>0</v>
      </c>
      <c r="GV201" s="94">
        <f>IF(AND(GV$165&lt;=$E35,GV$165&gt;=EOMONTH($D35,0)),IF($G35="NNN",Expenses!GT$14*Leases!$F35,IF(Leases!$G35="FSG",0,IF(Leases!$G35="MG",SUMPRODUCT(Leases!$I35:$I39,Expenses!GT$9:GT$13)*Leases!$F35,MAX((Expenses!GT$9-Leases!$K35/12)*Leases!$J35*Leases!$F35,0)+MAX((Expenses!GT$10-Leases!$K36/12)*Leases!$J36*Leases!$F35,0)+MAX((Expenses!GT$11-Leases!$K37/12)*Leases!$J37*Leases!$F35,0)+MAX((Expenses!GT$12-Leases!$K38/12)*Leases!$J38*Leases!$F35,0)+MAX((Expenses!GT$13-Leases!$K39/12)*Leases!$J39*Leases!$F35,0)))),0)</f>
        <v>0</v>
      </c>
      <c r="GW201" s="94">
        <f>IF(AND(GW$165&lt;=$E35,GW$165&gt;=EOMONTH($D35,0)),IF($G35="NNN",Expenses!GU$14*Leases!$F35,IF(Leases!$G35="FSG",0,IF(Leases!$G35="MG",SUMPRODUCT(Leases!$I35:$I39,Expenses!GU$9:GU$13)*Leases!$F35,MAX((Expenses!GU$9-Leases!$K35/12)*Leases!$J35*Leases!$F35,0)+MAX((Expenses!GU$10-Leases!$K36/12)*Leases!$J36*Leases!$F35,0)+MAX((Expenses!GU$11-Leases!$K37/12)*Leases!$J37*Leases!$F35,0)+MAX((Expenses!GU$12-Leases!$K38/12)*Leases!$J38*Leases!$F35,0)+MAX((Expenses!GU$13-Leases!$K39/12)*Leases!$J39*Leases!$F35,0)))),0)</f>
        <v>0</v>
      </c>
      <c r="GX201" s="94">
        <f>IF(AND(GX$165&lt;=$E35,GX$165&gt;=EOMONTH($D35,0)),IF($G35="NNN",Expenses!GV$14*Leases!$F35,IF(Leases!$G35="FSG",0,IF(Leases!$G35="MG",SUMPRODUCT(Leases!$I35:$I39,Expenses!GV$9:GV$13)*Leases!$F35,MAX((Expenses!GV$9-Leases!$K35/12)*Leases!$J35*Leases!$F35,0)+MAX((Expenses!GV$10-Leases!$K36/12)*Leases!$J36*Leases!$F35,0)+MAX((Expenses!GV$11-Leases!$K37/12)*Leases!$J37*Leases!$F35,0)+MAX((Expenses!GV$12-Leases!$K38/12)*Leases!$J38*Leases!$F35,0)+MAX((Expenses!GV$13-Leases!$K39/12)*Leases!$J39*Leases!$F35,0)))),0)</f>
        <v>0</v>
      </c>
      <c r="GY201" s="94">
        <f>IF(AND(GY$165&lt;=$E35,GY$165&gt;=EOMONTH($D35,0)),IF($G35="NNN",Expenses!GW$14*Leases!$F35,IF(Leases!$G35="FSG",0,IF(Leases!$G35="MG",SUMPRODUCT(Leases!$I35:$I39,Expenses!GW$9:GW$13)*Leases!$F35,MAX((Expenses!GW$9-Leases!$K35/12)*Leases!$J35*Leases!$F35,0)+MAX((Expenses!GW$10-Leases!$K36/12)*Leases!$J36*Leases!$F35,0)+MAX((Expenses!GW$11-Leases!$K37/12)*Leases!$J37*Leases!$F35,0)+MAX((Expenses!GW$12-Leases!$K38/12)*Leases!$J38*Leases!$F35,0)+MAX((Expenses!GW$13-Leases!$K39/12)*Leases!$J39*Leases!$F35,0)))),0)</f>
        <v>0</v>
      </c>
      <c r="GZ201" s="94">
        <f>IF(AND(GZ$165&lt;=$E35,GZ$165&gt;=EOMONTH($D35,0)),IF($G35="NNN",Expenses!GX$14*Leases!$F35,IF(Leases!$G35="FSG",0,IF(Leases!$G35="MG",SUMPRODUCT(Leases!$I35:$I39,Expenses!GX$9:GX$13)*Leases!$F35,MAX((Expenses!GX$9-Leases!$K35/12)*Leases!$J35*Leases!$F35,0)+MAX((Expenses!GX$10-Leases!$K36/12)*Leases!$J36*Leases!$F35,0)+MAX((Expenses!GX$11-Leases!$K37/12)*Leases!$J37*Leases!$F35,0)+MAX((Expenses!GX$12-Leases!$K38/12)*Leases!$J38*Leases!$F35,0)+MAX((Expenses!GX$13-Leases!$K39/12)*Leases!$J39*Leases!$F35,0)))),0)</f>
        <v>0</v>
      </c>
      <c r="HA201" s="94">
        <f>IF(AND(HA$165&lt;=$E35,HA$165&gt;=EOMONTH($D35,0)),IF($G35="NNN",Expenses!GY$14*Leases!$F35,IF(Leases!$G35="FSG",0,IF(Leases!$G35="MG",SUMPRODUCT(Leases!$I35:$I39,Expenses!GY$9:GY$13)*Leases!$F35,MAX((Expenses!GY$9-Leases!$K35/12)*Leases!$J35*Leases!$F35,0)+MAX((Expenses!GY$10-Leases!$K36/12)*Leases!$J36*Leases!$F35,0)+MAX((Expenses!GY$11-Leases!$K37/12)*Leases!$J37*Leases!$F35,0)+MAX((Expenses!GY$12-Leases!$K38/12)*Leases!$J38*Leases!$F35,0)+MAX((Expenses!GY$13-Leases!$K39/12)*Leases!$J39*Leases!$F35,0)))),0)</f>
        <v>0</v>
      </c>
      <c r="HB201" s="94">
        <f>IF(AND(HB$165&lt;=$E35,HB$165&gt;=EOMONTH($D35,0)),IF($G35="NNN",Expenses!GZ$14*Leases!$F35,IF(Leases!$G35="FSG",0,IF(Leases!$G35="MG",SUMPRODUCT(Leases!$I35:$I39,Expenses!GZ$9:GZ$13)*Leases!$F35,MAX((Expenses!GZ$9-Leases!$K35/12)*Leases!$J35*Leases!$F35,0)+MAX((Expenses!GZ$10-Leases!$K36/12)*Leases!$J36*Leases!$F35,0)+MAX((Expenses!GZ$11-Leases!$K37/12)*Leases!$J37*Leases!$F35,0)+MAX((Expenses!GZ$12-Leases!$K38/12)*Leases!$J38*Leases!$F35,0)+MAX((Expenses!GZ$13-Leases!$K39/12)*Leases!$J39*Leases!$F35,0)))),0)</f>
        <v>0</v>
      </c>
      <c r="HC201" s="94">
        <f>IF(AND(HC$165&lt;=$E35,HC$165&gt;=EOMONTH($D35,0)),IF($G35="NNN",Expenses!HA$14*Leases!$F35,IF(Leases!$G35="FSG",0,IF(Leases!$G35="MG",SUMPRODUCT(Leases!$I35:$I39,Expenses!HA$9:HA$13)*Leases!$F35,MAX((Expenses!HA$9-Leases!$K35/12)*Leases!$J35*Leases!$F35,0)+MAX((Expenses!HA$10-Leases!$K36/12)*Leases!$J36*Leases!$F35,0)+MAX((Expenses!HA$11-Leases!$K37/12)*Leases!$J37*Leases!$F35,0)+MAX((Expenses!HA$12-Leases!$K38/12)*Leases!$J38*Leases!$F35,0)+MAX((Expenses!HA$13-Leases!$K39/12)*Leases!$J39*Leases!$F35,0)))),0)</f>
        <v>0</v>
      </c>
      <c r="HD201" s="94">
        <f>IF(AND(HD$165&lt;=$E35,HD$165&gt;=EOMONTH($D35,0)),IF($G35="NNN",Expenses!HB$14*Leases!$F35,IF(Leases!$G35="FSG",0,IF(Leases!$G35="MG",SUMPRODUCT(Leases!$I35:$I39,Expenses!HB$9:HB$13)*Leases!$F35,MAX((Expenses!HB$9-Leases!$K35/12)*Leases!$J35*Leases!$F35,0)+MAX((Expenses!HB$10-Leases!$K36/12)*Leases!$J36*Leases!$F35,0)+MAX((Expenses!HB$11-Leases!$K37/12)*Leases!$J37*Leases!$F35,0)+MAX((Expenses!HB$12-Leases!$K38/12)*Leases!$J38*Leases!$F35,0)+MAX((Expenses!HB$13-Leases!$K39/12)*Leases!$J39*Leases!$F35,0)))),0)</f>
        <v>0</v>
      </c>
      <c r="HE201" s="94">
        <f>IF(AND(HE$165&lt;=$E35,HE$165&gt;=EOMONTH($D35,0)),IF($G35="NNN",Expenses!HC$14*Leases!$F35,IF(Leases!$G35="FSG",0,IF(Leases!$G35="MG",SUMPRODUCT(Leases!$I35:$I39,Expenses!HC$9:HC$13)*Leases!$F35,MAX((Expenses!HC$9-Leases!$K35/12)*Leases!$J35*Leases!$F35,0)+MAX((Expenses!HC$10-Leases!$K36/12)*Leases!$J36*Leases!$F35,0)+MAX((Expenses!HC$11-Leases!$K37/12)*Leases!$J37*Leases!$F35,0)+MAX((Expenses!HC$12-Leases!$K38/12)*Leases!$J38*Leases!$F35,0)+MAX((Expenses!HC$13-Leases!$K39/12)*Leases!$J39*Leases!$F35,0)))),0)</f>
        <v>0</v>
      </c>
      <c r="HF201" s="94">
        <f>IF(AND(HF$165&lt;=$E35,HF$165&gt;=EOMONTH($D35,0)),IF($G35="NNN",Expenses!HD$14*Leases!$F35,IF(Leases!$G35="FSG",0,IF(Leases!$G35="MG",SUMPRODUCT(Leases!$I35:$I39,Expenses!HD$9:HD$13)*Leases!$F35,MAX((Expenses!HD$9-Leases!$K35/12)*Leases!$J35*Leases!$F35,0)+MAX((Expenses!HD$10-Leases!$K36/12)*Leases!$J36*Leases!$F35,0)+MAX((Expenses!HD$11-Leases!$K37/12)*Leases!$J37*Leases!$F35,0)+MAX((Expenses!HD$12-Leases!$K38/12)*Leases!$J38*Leases!$F35,0)+MAX((Expenses!HD$13-Leases!$K39/12)*Leases!$J39*Leases!$F35,0)))),0)</f>
        <v>0</v>
      </c>
      <c r="HG201" s="94">
        <f>IF(AND(HG$165&lt;=$E35,HG$165&gt;=EOMONTH($D35,0)),IF($G35="NNN",Expenses!HE$14*Leases!$F35,IF(Leases!$G35="FSG",0,IF(Leases!$G35="MG",SUMPRODUCT(Leases!$I35:$I39,Expenses!HE$9:HE$13)*Leases!$F35,MAX((Expenses!HE$9-Leases!$K35/12)*Leases!$J35*Leases!$F35,0)+MAX((Expenses!HE$10-Leases!$K36/12)*Leases!$J36*Leases!$F35,0)+MAX((Expenses!HE$11-Leases!$K37/12)*Leases!$J37*Leases!$F35,0)+MAX((Expenses!HE$12-Leases!$K38/12)*Leases!$J38*Leases!$F35,0)+MAX((Expenses!HE$13-Leases!$K39/12)*Leases!$J39*Leases!$F35,0)))),0)</f>
        <v>0</v>
      </c>
      <c r="HH201" s="94">
        <f>IF(AND(HH$165&lt;=$E35,HH$165&gt;=EOMONTH($D35,0)),IF($G35="NNN",Expenses!HF$14*Leases!$F35,IF(Leases!$G35="FSG",0,IF(Leases!$G35="MG",SUMPRODUCT(Leases!$I35:$I39,Expenses!HF$9:HF$13)*Leases!$F35,MAX((Expenses!HF$9-Leases!$K35/12)*Leases!$J35*Leases!$F35,0)+MAX((Expenses!HF$10-Leases!$K36/12)*Leases!$J36*Leases!$F35,0)+MAX((Expenses!HF$11-Leases!$K37/12)*Leases!$J37*Leases!$F35,0)+MAX((Expenses!HF$12-Leases!$K38/12)*Leases!$J38*Leases!$F35,0)+MAX((Expenses!HF$13-Leases!$K39/12)*Leases!$J39*Leases!$F35,0)))),0)</f>
        <v>0</v>
      </c>
      <c r="HI201" s="94">
        <f>IF(AND(HI$165&lt;=$E35,HI$165&gt;=EOMONTH($D35,0)),IF($G35="NNN",Expenses!HG$14*Leases!$F35,IF(Leases!$G35="FSG",0,IF(Leases!$G35="MG",SUMPRODUCT(Leases!$I35:$I39,Expenses!HG$9:HG$13)*Leases!$F35,MAX((Expenses!HG$9-Leases!$K35/12)*Leases!$J35*Leases!$F35,0)+MAX((Expenses!HG$10-Leases!$K36/12)*Leases!$J36*Leases!$F35,0)+MAX((Expenses!HG$11-Leases!$K37/12)*Leases!$J37*Leases!$F35,0)+MAX((Expenses!HG$12-Leases!$K38/12)*Leases!$J38*Leases!$F35,0)+MAX((Expenses!HG$13-Leases!$K39/12)*Leases!$J39*Leases!$F35,0)))),0)</f>
        <v>0</v>
      </c>
      <c r="HJ201" s="94">
        <f>IF(AND(HJ$165&lt;=$E35,HJ$165&gt;=EOMONTH($D35,0)),IF($G35="NNN",Expenses!HH$14*Leases!$F35,IF(Leases!$G35="FSG",0,IF(Leases!$G35="MG",SUMPRODUCT(Leases!$I35:$I39,Expenses!HH$9:HH$13)*Leases!$F35,MAX((Expenses!HH$9-Leases!$K35/12)*Leases!$J35*Leases!$F35,0)+MAX((Expenses!HH$10-Leases!$K36/12)*Leases!$J36*Leases!$F35,0)+MAX((Expenses!HH$11-Leases!$K37/12)*Leases!$J37*Leases!$F35,0)+MAX((Expenses!HH$12-Leases!$K38/12)*Leases!$J38*Leases!$F35,0)+MAX((Expenses!HH$13-Leases!$K39/12)*Leases!$J39*Leases!$F35,0)))),0)</f>
        <v>0</v>
      </c>
      <c r="HK201" s="94">
        <f>IF(AND(HK$165&lt;=$E35,HK$165&gt;=EOMONTH($D35,0)),IF($G35="NNN",Expenses!HI$14*Leases!$F35,IF(Leases!$G35="FSG",0,IF(Leases!$G35="MG",SUMPRODUCT(Leases!$I35:$I39,Expenses!HI$9:HI$13)*Leases!$F35,MAX((Expenses!HI$9-Leases!$K35/12)*Leases!$J35*Leases!$F35,0)+MAX((Expenses!HI$10-Leases!$K36/12)*Leases!$J36*Leases!$F35,0)+MAX((Expenses!HI$11-Leases!$K37/12)*Leases!$J37*Leases!$F35,0)+MAX((Expenses!HI$12-Leases!$K38/12)*Leases!$J38*Leases!$F35,0)+MAX((Expenses!HI$13-Leases!$K39/12)*Leases!$J39*Leases!$F35,0)))),0)</f>
        <v>0</v>
      </c>
      <c r="HL201" s="94">
        <f>IF(AND(HL$165&lt;=$E35,HL$165&gt;=EOMONTH($D35,0)),IF($G35="NNN",Expenses!HJ$14*Leases!$F35,IF(Leases!$G35="FSG",0,IF(Leases!$G35="MG",SUMPRODUCT(Leases!$I35:$I39,Expenses!HJ$9:HJ$13)*Leases!$F35,MAX((Expenses!HJ$9-Leases!$K35/12)*Leases!$J35*Leases!$F35,0)+MAX((Expenses!HJ$10-Leases!$K36/12)*Leases!$J36*Leases!$F35,0)+MAX((Expenses!HJ$11-Leases!$K37/12)*Leases!$J37*Leases!$F35,0)+MAX((Expenses!HJ$12-Leases!$K38/12)*Leases!$J38*Leases!$F35,0)+MAX((Expenses!HJ$13-Leases!$K39/12)*Leases!$J39*Leases!$F35,0)))),0)</f>
        <v>0</v>
      </c>
      <c r="HM201" s="94">
        <f>IF(AND(HM$165&lt;=$E35,HM$165&gt;=EOMONTH($D35,0)),IF($G35="NNN",Expenses!HK$14*Leases!$F35,IF(Leases!$G35="FSG",0,IF(Leases!$G35="MG",SUMPRODUCT(Leases!$I35:$I39,Expenses!HK$9:HK$13)*Leases!$F35,MAX((Expenses!HK$9-Leases!$K35/12)*Leases!$J35*Leases!$F35,0)+MAX((Expenses!HK$10-Leases!$K36/12)*Leases!$J36*Leases!$F35,0)+MAX((Expenses!HK$11-Leases!$K37/12)*Leases!$J37*Leases!$F35,0)+MAX((Expenses!HK$12-Leases!$K38/12)*Leases!$J38*Leases!$F35,0)+MAX((Expenses!HK$13-Leases!$K39/12)*Leases!$J39*Leases!$F35,0)))),0)</f>
        <v>0</v>
      </c>
      <c r="HN201" s="94">
        <f>IF(AND(HN$165&lt;=$E35,HN$165&gt;=EOMONTH($D35,0)),IF($G35="NNN",Expenses!HL$14*Leases!$F35,IF(Leases!$G35="FSG",0,IF(Leases!$G35="MG",SUMPRODUCT(Leases!$I35:$I39,Expenses!HL$9:HL$13)*Leases!$F35,MAX((Expenses!HL$9-Leases!$K35/12)*Leases!$J35*Leases!$F35,0)+MAX((Expenses!HL$10-Leases!$K36/12)*Leases!$J36*Leases!$F35,0)+MAX((Expenses!HL$11-Leases!$K37/12)*Leases!$J37*Leases!$F35,0)+MAX((Expenses!HL$12-Leases!$K38/12)*Leases!$J38*Leases!$F35,0)+MAX((Expenses!HL$13-Leases!$K39/12)*Leases!$J39*Leases!$F35,0)))),0)</f>
        <v>0</v>
      </c>
      <c r="HO201" s="94">
        <f>IF(AND(HO$165&lt;=$E35,HO$165&gt;=EOMONTH($D35,0)),IF($G35="NNN",Expenses!HM$14*Leases!$F35,IF(Leases!$G35="FSG",0,IF(Leases!$G35="MG",SUMPRODUCT(Leases!$I35:$I39,Expenses!HM$9:HM$13)*Leases!$F35,MAX((Expenses!HM$9-Leases!$K35/12)*Leases!$J35*Leases!$F35,0)+MAX((Expenses!HM$10-Leases!$K36/12)*Leases!$J36*Leases!$F35,0)+MAX((Expenses!HM$11-Leases!$K37/12)*Leases!$J37*Leases!$F35,0)+MAX((Expenses!HM$12-Leases!$K38/12)*Leases!$J38*Leases!$F35,0)+MAX((Expenses!HM$13-Leases!$K39/12)*Leases!$J39*Leases!$F35,0)))),0)</f>
        <v>0</v>
      </c>
      <c r="HP201" s="94">
        <f>IF(AND(HP$165&lt;=$E35,HP$165&gt;=EOMONTH($D35,0)),IF($G35="NNN",Expenses!HN$14*Leases!$F35,IF(Leases!$G35="FSG",0,IF(Leases!$G35="MG",SUMPRODUCT(Leases!$I35:$I39,Expenses!HN$9:HN$13)*Leases!$F35,MAX((Expenses!HN$9-Leases!$K35/12)*Leases!$J35*Leases!$F35,0)+MAX((Expenses!HN$10-Leases!$K36/12)*Leases!$J36*Leases!$F35,0)+MAX((Expenses!HN$11-Leases!$K37/12)*Leases!$J37*Leases!$F35,0)+MAX((Expenses!HN$12-Leases!$K38/12)*Leases!$J38*Leases!$F35,0)+MAX((Expenses!HN$13-Leases!$K39/12)*Leases!$J39*Leases!$F35,0)))),0)</f>
        <v>0</v>
      </c>
      <c r="HQ201" s="94">
        <f>IF(AND(HQ$165&lt;=$E35,HQ$165&gt;=EOMONTH($D35,0)),IF($G35="NNN",Expenses!HO$14*Leases!$F35,IF(Leases!$G35="FSG",0,IF(Leases!$G35="MG",SUMPRODUCT(Leases!$I35:$I39,Expenses!HO$9:HO$13)*Leases!$F35,MAX((Expenses!HO$9-Leases!$K35/12)*Leases!$J35*Leases!$F35,0)+MAX((Expenses!HO$10-Leases!$K36/12)*Leases!$J36*Leases!$F35,0)+MAX((Expenses!HO$11-Leases!$K37/12)*Leases!$J37*Leases!$F35,0)+MAX((Expenses!HO$12-Leases!$K38/12)*Leases!$J38*Leases!$F35,0)+MAX((Expenses!HO$13-Leases!$K39/12)*Leases!$J39*Leases!$F35,0)))),0)</f>
        <v>0</v>
      </c>
      <c r="HR201" s="94">
        <f>IF(AND(HR$165&lt;=$E35,HR$165&gt;=EOMONTH($D35,0)),IF($G35="NNN",Expenses!HP$14*Leases!$F35,IF(Leases!$G35="FSG",0,IF(Leases!$G35="MG",SUMPRODUCT(Leases!$I35:$I39,Expenses!HP$9:HP$13)*Leases!$F35,MAX((Expenses!HP$9-Leases!$K35/12)*Leases!$J35*Leases!$F35,0)+MAX((Expenses!HP$10-Leases!$K36/12)*Leases!$J36*Leases!$F35,0)+MAX((Expenses!HP$11-Leases!$K37/12)*Leases!$J37*Leases!$F35,0)+MAX((Expenses!HP$12-Leases!$K38/12)*Leases!$J38*Leases!$F35,0)+MAX((Expenses!HP$13-Leases!$K39/12)*Leases!$J39*Leases!$F35,0)))),0)</f>
        <v>0</v>
      </c>
      <c r="HS201" s="94">
        <f>IF(AND(HS$165&lt;=$E35,HS$165&gt;=EOMONTH($D35,0)),IF($G35="NNN",Expenses!HQ$14*Leases!$F35,IF(Leases!$G35="FSG",0,IF(Leases!$G35="MG",SUMPRODUCT(Leases!$I35:$I39,Expenses!HQ$9:HQ$13)*Leases!$F35,MAX((Expenses!HQ$9-Leases!$K35/12)*Leases!$J35*Leases!$F35,0)+MAX((Expenses!HQ$10-Leases!$K36/12)*Leases!$J36*Leases!$F35,0)+MAX((Expenses!HQ$11-Leases!$K37/12)*Leases!$J37*Leases!$F35,0)+MAX((Expenses!HQ$12-Leases!$K38/12)*Leases!$J38*Leases!$F35,0)+MAX((Expenses!HQ$13-Leases!$K39/12)*Leases!$J39*Leases!$F35,0)))),0)</f>
        <v>0</v>
      </c>
      <c r="HT201" s="94">
        <f>IF(AND(HT$165&lt;=$E35,HT$165&gt;=EOMONTH($D35,0)),IF($G35="NNN",Expenses!HR$14*Leases!$F35,IF(Leases!$G35="FSG",0,IF(Leases!$G35="MG",SUMPRODUCT(Leases!$I35:$I39,Expenses!HR$9:HR$13)*Leases!$F35,MAX((Expenses!HR$9-Leases!$K35/12)*Leases!$J35*Leases!$F35,0)+MAX((Expenses!HR$10-Leases!$K36/12)*Leases!$J36*Leases!$F35,0)+MAX((Expenses!HR$11-Leases!$K37/12)*Leases!$J37*Leases!$F35,0)+MAX((Expenses!HR$12-Leases!$K38/12)*Leases!$J38*Leases!$F35,0)+MAX((Expenses!HR$13-Leases!$K39/12)*Leases!$J39*Leases!$F35,0)))),0)</f>
        <v>0</v>
      </c>
      <c r="HU201" s="94">
        <f>IF(AND(HU$165&lt;=$E35,HU$165&gt;=EOMONTH($D35,0)),IF($G35="NNN",Expenses!HS$14*Leases!$F35,IF(Leases!$G35="FSG",0,IF(Leases!$G35="MG",SUMPRODUCT(Leases!$I35:$I39,Expenses!HS$9:HS$13)*Leases!$F35,MAX((Expenses!HS$9-Leases!$K35/12)*Leases!$J35*Leases!$F35,0)+MAX((Expenses!HS$10-Leases!$K36/12)*Leases!$J36*Leases!$F35,0)+MAX((Expenses!HS$11-Leases!$K37/12)*Leases!$J37*Leases!$F35,0)+MAX((Expenses!HS$12-Leases!$K38/12)*Leases!$J38*Leases!$F35,0)+MAX((Expenses!HS$13-Leases!$K39/12)*Leases!$J39*Leases!$F35,0)))),0)</f>
        <v>0</v>
      </c>
      <c r="HV201" s="94">
        <f>IF(AND(HV$165&lt;=$E35,HV$165&gt;=EOMONTH($D35,0)),IF($G35="NNN",Expenses!HT$14*Leases!$F35,IF(Leases!$G35="FSG",0,IF(Leases!$G35="MG",SUMPRODUCT(Leases!$I35:$I39,Expenses!HT$9:HT$13)*Leases!$F35,MAX((Expenses!HT$9-Leases!$K35/12)*Leases!$J35*Leases!$F35,0)+MAX((Expenses!HT$10-Leases!$K36/12)*Leases!$J36*Leases!$F35,0)+MAX((Expenses!HT$11-Leases!$K37/12)*Leases!$J37*Leases!$F35,0)+MAX((Expenses!HT$12-Leases!$K38/12)*Leases!$J38*Leases!$F35,0)+MAX((Expenses!HT$13-Leases!$K39/12)*Leases!$J39*Leases!$F35,0)))),0)</f>
        <v>0</v>
      </c>
      <c r="HW201" s="94">
        <f>IF(AND(HW$165&lt;=$E35,HW$165&gt;=EOMONTH($D35,0)),IF($G35="NNN",Expenses!HU$14*Leases!$F35,IF(Leases!$G35="FSG",0,IF(Leases!$G35="MG",SUMPRODUCT(Leases!$I35:$I39,Expenses!HU$9:HU$13)*Leases!$F35,MAX((Expenses!HU$9-Leases!$K35/12)*Leases!$J35*Leases!$F35,0)+MAX((Expenses!HU$10-Leases!$K36/12)*Leases!$J36*Leases!$F35,0)+MAX((Expenses!HU$11-Leases!$K37/12)*Leases!$J37*Leases!$F35,0)+MAX((Expenses!HU$12-Leases!$K38/12)*Leases!$J38*Leases!$F35,0)+MAX((Expenses!HU$13-Leases!$K39/12)*Leases!$J39*Leases!$F35,0)))),0)</f>
        <v>0</v>
      </c>
      <c r="HX201" s="94">
        <f>IF(AND(HX$165&lt;=$E35,HX$165&gt;=EOMONTH($D35,0)),IF($G35="NNN",Expenses!HV$14*Leases!$F35,IF(Leases!$G35="FSG",0,IF(Leases!$G35="MG",SUMPRODUCT(Leases!$I35:$I39,Expenses!HV$9:HV$13)*Leases!$F35,MAX((Expenses!HV$9-Leases!$K35/12)*Leases!$J35*Leases!$F35,0)+MAX((Expenses!HV$10-Leases!$K36/12)*Leases!$J36*Leases!$F35,0)+MAX((Expenses!HV$11-Leases!$K37/12)*Leases!$J37*Leases!$F35,0)+MAX((Expenses!HV$12-Leases!$K38/12)*Leases!$J38*Leases!$F35,0)+MAX((Expenses!HV$13-Leases!$K39/12)*Leases!$J39*Leases!$F35,0)))),0)</f>
        <v>0</v>
      </c>
      <c r="HY201" s="94">
        <f>IF(AND(HY$165&lt;=$E35,HY$165&gt;=EOMONTH($D35,0)),IF($G35="NNN",Expenses!HW$14*Leases!$F35,IF(Leases!$G35="FSG",0,IF(Leases!$G35="MG",SUMPRODUCT(Leases!$I35:$I39,Expenses!HW$9:HW$13)*Leases!$F35,MAX((Expenses!HW$9-Leases!$K35/12)*Leases!$J35*Leases!$F35,0)+MAX((Expenses!HW$10-Leases!$K36/12)*Leases!$J36*Leases!$F35,0)+MAX((Expenses!HW$11-Leases!$K37/12)*Leases!$J37*Leases!$F35,0)+MAX((Expenses!HW$12-Leases!$K38/12)*Leases!$J38*Leases!$F35,0)+MAX((Expenses!HW$13-Leases!$K39/12)*Leases!$J39*Leases!$F35,0)))),0)</f>
        <v>0</v>
      </c>
      <c r="HZ201" s="94">
        <f>IF(AND(HZ$165&lt;=$E35,HZ$165&gt;=EOMONTH($D35,0)),IF($G35="NNN",Expenses!HX$14*Leases!$F35,IF(Leases!$G35="FSG",0,IF(Leases!$G35="MG",SUMPRODUCT(Leases!$I35:$I39,Expenses!HX$9:HX$13)*Leases!$F35,MAX((Expenses!HX$9-Leases!$K35/12)*Leases!$J35*Leases!$F35,0)+MAX((Expenses!HX$10-Leases!$K36/12)*Leases!$J36*Leases!$F35,0)+MAX((Expenses!HX$11-Leases!$K37/12)*Leases!$J37*Leases!$F35,0)+MAX((Expenses!HX$12-Leases!$K38/12)*Leases!$J38*Leases!$F35,0)+MAX((Expenses!HX$13-Leases!$K39/12)*Leases!$J39*Leases!$F35,0)))),0)</f>
        <v>0</v>
      </c>
      <c r="IA201" s="94">
        <f>IF(AND(IA$165&lt;=$E35,IA$165&gt;=EOMONTH($D35,0)),IF($G35="NNN",Expenses!HY$14*Leases!$F35,IF(Leases!$G35="FSG",0,IF(Leases!$G35="MG",SUMPRODUCT(Leases!$I35:$I39,Expenses!HY$9:HY$13)*Leases!$F35,MAX((Expenses!HY$9-Leases!$K35/12)*Leases!$J35*Leases!$F35,0)+MAX((Expenses!HY$10-Leases!$K36/12)*Leases!$J36*Leases!$F35,0)+MAX((Expenses!HY$11-Leases!$K37/12)*Leases!$J37*Leases!$F35,0)+MAX((Expenses!HY$12-Leases!$K38/12)*Leases!$J38*Leases!$F35,0)+MAX((Expenses!HY$13-Leases!$K39/12)*Leases!$J39*Leases!$F35,0)))),0)</f>
        <v>0</v>
      </c>
      <c r="IB201" s="94">
        <f>IF(AND(IB$165&lt;=$E35,IB$165&gt;=EOMONTH($D35,0)),IF($G35="NNN",Expenses!HZ$14*Leases!$F35,IF(Leases!$G35="FSG",0,IF(Leases!$G35="MG",SUMPRODUCT(Leases!$I35:$I39,Expenses!HZ$9:HZ$13)*Leases!$F35,MAX((Expenses!HZ$9-Leases!$K35/12)*Leases!$J35*Leases!$F35,0)+MAX((Expenses!HZ$10-Leases!$K36/12)*Leases!$J36*Leases!$F35,0)+MAX((Expenses!HZ$11-Leases!$K37/12)*Leases!$J37*Leases!$F35,0)+MAX((Expenses!HZ$12-Leases!$K38/12)*Leases!$J38*Leases!$F35,0)+MAX((Expenses!HZ$13-Leases!$K39/12)*Leases!$J39*Leases!$F35,0)))),0)</f>
        <v>0</v>
      </c>
      <c r="IC201" s="94">
        <f>IF(AND(IC$165&lt;=$E35,IC$165&gt;=EOMONTH($D35,0)),IF($G35="NNN",Expenses!IA$14*Leases!$F35,IF(Leases!$G35="FSG",0,IF(Leases!$G35="MG",SUMPRODUCT(Leases!$I35:$I39,Expenses!IA$9:IA$13)*Leases!$F35,MAX((Expenses!IA$9-Leases!$K35/12)*Leases!$J35*Leases!$F35,0)+MAX((Expenses!IA$10-Leases!$K36/12)*Leases!$J36*Leases!$F35,0)+MAX((Expenses!IA$11-Leases!$K37/12)*Leases!$J37*Leases!$F35,0)+MAX((Expenses!IA$12-Leases!$K38/12)*Leases!$J38*Leases!$F35,0)+MAX((Expenses!IA$13-Leases!$K39/12)*Leases!$J39*Leases!$F35,0)))),0)</f>
        <v>0</v>
      </c>
      <c r="ID201" s="94">
        <f>IF(AND(ID$165&lt;=$E35,ID$165&gt;=EOMONTH($D35,0)),IF($G35="NNN",Expenses!IB$14*Leases!$F35,IF(Leases!$G35="FSG",0,IF(Leases!$G35="MG",SUMPRODUCT(Leases!$I35:$I39,Expenses!IB$9:IB$13)*Leases!$F35,MAX((Expenses!IB$9-Leases!$K35/12)*Leases!$J35*Leases!$F35,0)+MAX((Expenses!IB$10-Leases!$K36/12)*Leases!$J36*Leases!$F35,0)+MAX((Expenses!IB$11-Leases!$K37/12)*Leases!$J37*Leases!$F35,0)+MAX((Expenses!IB$12-Leases!$K38/12)*Leases!$J38*Leases!$F35,0)+MAX((Expenses!IB$13-Leases!$K39/12)*Leases!$J39*Leases!$F35,0)))),0)</f>
        <v>0</v>
      </c>
      <c r="IE201" s="94">
        <f>IF(AND(IE$165&lt;=$E35,IE$165&gt;=EOMONTH($D35,0)),IF($G35="NNN",Expenses!IC$14*Leases!$F35,IF(Leases!$G35="FSG",0,IF(Leases!$G35="MG",SUMPRODUCT(Leases!$I35:$I39,Expenses!IC$9:IC$13)*Leases!$F35,MAX((Expenses!IC$9-Leases!$K35/12)*Leases!$J35*Leases!$F35,0)+MAX((Expenses!IC$10-Leases!$K36/12)*Leases!$J36*Leases!$F35,0)+MAX((Expenses!IC$11-Leases!$K37/12)*Leases!$J37*Leases!$F35,0)+MAX((Expenses!IC$12-Leases!$K38/12)*Leases!$J38*Leases!$F35,0)+MAX((Expenses!IC$13-Leases!$K39/12)*Leases!$J39*Leases!$F35,0)))),0)</f>
        <v>0</v>
      </c>
      <c r="IF201" s="94">
        <f>IF(AND(IF$165&lt;=$E35,IF$165&gt;=EOMONTH($D35,0)),IF($G35="NNN",Expenses!ID$14*Leases!$F35,IF(Leases!$G35="FSG",0,IF(Leases!$G35="MG",SUMPRODUCT(Leases!$I35:$I39,Expenses!ID$9:ID$13)*Leases!$F35,MAX((Expenses!ID$9-Leases!$K35/12)*Leases!$J35*Leases!$F35,0)+MAX((Expenses!ID$10-Leases!$K36/12)*Leases!$J36*Leases!$F35,0)+MAX((Expenses!ID$11-Leases!$K37/12)*Leases!$J37*Leases!$F35,0)+MAX((Expenses!ID$12-Leases!$K38/12)*Leases!$J38*Leases!$F35,0)+MAX((Expenses!ID$13-Leases!$K39/12)*Leases!$J39*Leases!$F35,0)))),0)</f>
        <v>0</v>
      </c>
      <c r="IG201" s="94">
        <f>IF(AND(IG$165&lt;=$E35,IG$165&gt;=EOMONTH($D35,0)),IF($G35="NNN",Expenses!IE$14*Leases!$F35,IF(Leases!$G35="FSG",0,IF(Leases!$G35="MG",SUMPRODUCT(Leases!$I35:$I39,Expenses!IE$9:IE$13)*Leases!$F35,MAX((Expenses!IE$9-Leases!$K35/12)*Leases!$J35*Leases!$F35,0)+MAX((Expenses!IE$10-Leases!$K36/12)*Leases!$J36*Leases!$F35,0)+MAX((Expenses!IE$11-Leases!$K37/12)*Leases!$J37*Leases!$F35,0)+MAX((Expenses!IE$12-Leases!$K38/12)*Leases!$J38*Leases!$F35,0)+MAX((Expenses!IE$13-Leases!$K39/12)*Leases!$J39*Leases!$F35,0)))),0)</f>
        <v>0</v>
      </c>
      <c r="IH201" s="94">
        <f>IF(AND(IH$165&lt;=$E35,IH$165&gt;=EOMONTH($D35,0)),IF($G35="NNN",Expenses!IF$14*Leases!$F35,IF(Leases!$G35="FSG",0,IF(Leases!$G35="MG",SUMPRODUCT(Leases!$I35:$I39,Expenses!IF$9:IF$13)*Leases!$F35,MAX((Expenses!IF$9-Leases!$K35/12)*Leases!$J35*Leases!$F35,0)+MAX((Expenses!IF$10-Leases!$K36/12)*Leases!$J36*Leases!$F35,0)+MAX((Expenses!IF$11-Leases!$K37/12)*Leases!$J37*Leases!$F35,0)+MAX((Expenses!IF$12-Leases!$K38/12)*Leases!$J38*Leases!$F35,0)+MAX((Expenses!IF$13-Leases!$K39/12)*Leases!$J39*Leases!$F35,0)))),0)</f>
        <v>0</v>
      </c>
      <c r="II201" s="94">
        <f>IF(AND(II$165&lt;=$E35,II$165&gt;=EOMONTH($D35,0)),IF($G35="NNN",Expenses!IG$14*Leases!$F35,IF(Leases!$G35="FSG",0,IF(Leases!$G35="MG",SUMPRODUCT(Leases!$I35:$I39,Expenses!IG$9:IG$13)*Leases!$F35,MAX((Expenses!IG$9-Leases!$K35/12)*Leases!$J35*Leases!$F35,0)+MAX((Expenses!IG$10-Leases!$K36/12)*Leases!$J36*Leases!$F35,0)+MAX((Expenses!IG$11-Leases!$K37/12)*Leases!$J37*Leases!$F35,0)+MAX((Expenses!IG$12-Leases!$K38/12)*Leases!$J38*Leases!$F35,0)+MAX((Expenses!IG$13-Leases!$K39/12)*Leases!$J39*Leases!$F35,0)))),0)</f>
        <v>0</v>
      </c>
      <c r="IJ201" s="94">
        <f>IF(AND(IJ$165&lt;=$E35,IJ$165&gt;=EOMONTH($D35,0)),IF($G35="NNN",Expenses!IH$14*Leases!$F35,IF(Leases!$G35="FSG",0,IF(Leases!$G35="MG",SUMPRODUCT(Leases!$I35:$I39,Expenses!IH$9:IH$13)*Leases!$F35,MAX((Expenses!IH$9-Leases!$K35/12)*Leases!$J35*Leases!$F35,0)+MAX((Expenses!IH$10-Leases!$K36/12)*Leases!$J36*Leases!$F35,0)+MAX((Expenses!IH$11-Leases!$K37/12)*Leases!$J37*Leases!$F35,0)+MAX((Expenses!IH$12-Leases!$K38/12)*Leases!$J38*Leases!$F35,0)+MAX((Expenses!IH$13-Leases!$K39/12)*Leases!$J39*Leases!$F35,0)))),0)</f>
        <v>0</v>
      </c>
      <c r="IK201" s="94">
        <f>IF(AND(IK$165&lt;=$E35,IK$165&gt;=EOMONTH($D35,0)),IF($G35="NNN",Expenses!II$14*Leases!$F35,IF(Leases!$G35="FSG",0,IF(Leases!$G35="MG",SUMPRODUCT(Leases!$I35:$I39,Expenses!II$9:II$13)*Leases!$F35,MAX((Expenses!II$9-Leases!$K35/12)*Leases!$J35*Leases!$F35,0)+MAX((Expenses!II$10-Leases!$K36/12)*Leases!$J36*Leases!$F35,0)+MAX((Expenses!II$11-Leases!$K37/12)*Leases!$J37*Leases!$F35,0)+MAX((Expenses!II$12-Leases!$K38/12)*Leases!$J38*Leases!$F35,0)+MAX((Expenses!II$13-Leases!$K39/12)*Leases!$J39*Leases!$F35,0)))),0)</f>
        <v>0</v>
      </c>
      <c r="IL201" s="94">
        <f>IF(AND(IL$165&lt;=$E35,IL$165&gt;=EOMONTH($D35,0)),IF($G35="NNN",Expenses!IJ$14*Leases!$F35,IF(Leases!$G35="FSG",0,IF(Leases!$G35="MG",SUMPRODUCT(Leases!$I35:$I39,Expenses!IJ$9:IJ$13)*Leases!$F35,MAX((Expenses!IJ$9-Leases!$K35/12)*Leases!$J35*Leases!$F35,0)+MAX((Expenses!IJ$10-Leases!$K36/12)*Leases!$J36*Leases!$F35,0)+MAX((Expenses!IJ$11-Leases!$K37/12)*Leases!$J37*Leases!$F35,0)+MAX((Expenses!IJ$12-Leases!$K38/12)*Leases!$J38*Leases!$F35,0)+MAX((Expenses!IJ$13-Leases!$K39/12)*Leases!$J39*Leases!$F35,0)))),0)</f>
        <v>0</v>
      </c>
      <c r="IM201" s="94">
        <f>IF(AND(IM$165&lt;=$E35,IM$165&gt;=EOMONTH($D35,0)),IF($G35="NNN",Expenses!IK$14*Leases!$F35,IF(Leases!$G35="FSG",0,IF(Leases!$G35="MG",SUMPRODUCT(Leases!$I35:$I39,Expenses!IK$9:IK$13)*Leases!$F35,MAX((Expenses!IK$9-Leases!$K35/12)*Leases!$J35*Leases!$F35,0)+MAX((Expenses!IK$10-Leases!$K36/12)*Leases!$J36*Leases!$F35,0)+MAX((Expenses!IK$11-Leases!$K37/12)*Leases!$J37*Leases!$F35,0)+MAX((Expenses!IK$12-Leases!$K38/12)*Leases!$J38*Leases!$F35,0)+MAX((Expenses!IK$13-Leases!$K39/12)*Leases!$J39*Leases!$F35,0)))),0)</f>
        <v>0</v>
      </c>
      <c r="IN201" s="94">
        <f>IF(AND(IN$165&lt;=$E35,IN$165&gt;=EOMONTH($D35,0)),IF($G35="NNN",Expenses!IL$14*Leases!$F35,IF(Leases!$G35="FSG",0,IF(Leases!$G35="MG",SUMPRODUCT(Leases!$I35:$I39,Expenses!IL$9:IL$13)*Leases!$F35,MAX((Expenses!IL$9-Leases!$K35/12)*Leases!$J35*Leases!$F35,0)+MAX((Expenses!IL$10-Leases!$K36/12)*Leases!$J36*Leases!$F35,0)+MAX((Expenses!IL$11-Leases!$K37/12)*Leases!$J37*Leases!$F35,0)+MAX((Expenses!IL$12-Leases!$K38/12)*Leases!$J38*Leases!$F35,0)+MAX((Expenses!IL$13-Leases!$K39/12)*Leases!$J39*Leases!$F35,0)))),0)</f>
        <v>0</v>
      </c>
      <c r="IO201" s="94">
        <f>IF(AND(IO$165&lt;=$E35,IO$165&gt;=EOMONTH($D35,0)),IF($G35="NNN",Expenses!IM$14*Leases!$F35,IF(Leases!$G35="FSG",0,IF(Leases!$G35="MG",SUMPRODUCT(Leases!$I35:$I39,Expenses!IM$9:IM$13)*Leases!$F35,MAX((Expenses!IM$9-Leases!$K35/12)*Leases!$J35*Leases!$F35,0)+MAX((Expenses!IM$10-Leases!$K36/12)*Leases!$J36*Leases!$F35,0)+MAX((Expenses!IM$11-Leases!$K37/12)*Leases!$J37*Leases!$F35,0)+MAX((Expenses!IM$12-Leases!$K38/12)*Leases!$J38*Leases!$F35,0)+MAX((Expenses!IM$13-Leases!$K39/12)*Leases!$J39*Leases!$F35,0)))),0)</f>
        <v>0</v>
      </c>
      <c r="IP201" s="94">
        <f>IF(AND(IP$165&lt;=$E35,IP$165&gt;=EOMONTH($D35,0)),IF($G35="NNN",Expenses!IN$14*Leases!$F35,IF(Leases!$G35="FSG",0,IF(Leases!$G35="MG",SUMPRODUCT(Leases!$I35:$I39,Expenses!IN$9:IN$13)*Leases!$F35,MAX((Expenses!IN$9-Leases!$K35/12)*Leases!$J35*Leases!$F35,0)+MAX((Expenses!IN$10-Leases!$K36/12)*Leases!$J36*Leases!$F35,0)+MAX((Expenses!IN$11-Leases!$K37/12)*Leases!$J37*Leases!$F35,0)+MAX((Expenses!IN$12-Leases!$K38/12)*Leases!$J38*Leases!$F35,0)+MAX((Expenses!IN$13-Leases!$K39/12)*Leases!$J39*Leases!$F35,0)))),0)</f>
        <v>0</v>
      </c>
      <c r="IQ201" s="94">
        <f>IF(AND(IQ$165&lt;=$E35,IQ$165&gt;=EOMONTH($D35,0)),IF($G35="NNN",Expenses!IO$14*Leases!$F35,IF(Leases!$G35="FSG",0,IF(Leases!$G35="MG",SUMPRODUCT(Leases!$I35:$I39,Expenses!IO$9:IO$13)*Leases!$F35,MAX((Expenses!IO$9-Leases!$K35/12)*Leases!$J35*Leases!$F35,0)+MAX((Expenses!IO$10-Leases!$K36/12)*Leases!$J36*Leases!$F35,0)+MAX((Expenses!IO$11-Leases!$K37/12)*Leases!$J37*Leases!$F35,0)+MAX((Expenses!IO$12-Leases!$K38/12)*Leases!$J38*Leases!$F35,0)+MAX((Expenses!IO$13-Leases!$K39/12)*Leases!$J39*Leases!$F35,0)))),0)</f>
        <v>0</v>
      </c>
      <c r="IR201" s="94">
        <f>IF(AND(IR$165&lt;=$E35,IR$165&gt;=EOMONTH($D35,0)),IF($G35="NNN",Expenses!IP$14*Leases!$F35,IF(Leases!$G35="FSG",0,IF(Leases!$G35="MG",SUMPRODUCT(Leases!$I35:$I39,Expenses!IP$9:IP$13)*Leases!$F35,MAX((Expenses!IP$9-Leases!$K35/12)*Leases!$J35*Leases!$F35,0)+MAX((Expenses!IP$10-Leases!$K36/12)*Leases!$J36*Leases!$F35,0)+MAX((Expenses!IP$11-Leases!$K37/12)*Leases!$J37*Leases!$F35,0)+MAX((Expenses!IP$12-Leases!$K38/12)*Leases!$J38*Leases!$F35,0)+MAX((Expenses!IP$13-Leases!$K39/12)*Leases!$J39*Leases!$F35,0)))),0)</f>
        <v>0</v>
      </c>
      <c r="IS201" s="94">
        <f>IF(AND(IS$165&lt;=$E35,IS$165&gt;=EOMONTH($D35,0)),IF($G35="NNN",Expenses!IQ$14*Leases!$F35,IF(Leases!$G35="FSG",0,IF(Leases!$G35="MG",SUMPRODUCT(Leases!$I35:$I39,Expenses!IQ$9:IQ$13)*Leases!$F35,MAX((Expenses!IQ$9-Leases!$K35/12)*Leases!$J35*Leases!$F35,0)+MAX((Expenses!IQ$10-Leases!$K36/12)*Leases!$J36*Leases!$F35,0)+MAX((Expenses!IQ$11-Leases!$K37/12)*Leases!$J37*Leases!$F35,0)+MAX((Expenses!IQ$12-Leases!$K38/12)*Leases!$J38*Leases!$F35,0)+MAX((Expenses!IQ$13-Leases!$K39/12)*Leases!$J39*Leases!$F35,0)))),0)</f>
        <v>0</v>
      </c>
      <c r="IT201" s="94">
        <f>IF(AND(IT$165&lt;=$E35,IT$165&gt;=EOMONTH($D35,0)),IF($G35="NNN",Expenses!IR$14*Leases!$F35,IF(Leases!$G35="FSG",0,IF(Leases!$G35="MG",SUMPRODUCT(Leases!$I35:$I39,Expenses!IR$9:IR$13)*Leases!$F35,MAX((Expenses!IR$9-Leases!$K35/12)*Leases!$J35*Leases!$F35,0)+MAX((Expenses!IR$10-Leases!$K36/12)*Leases!$J36*Leases!$F35,0)+MAX((Expenses!IR$11-Leases!$K37/12)*Leases!$J37*Leases!$F35,0)+MAX((Expenses!IR$12-Leases!$K38/12)*Leases!$J38*Leases!$F35,0)+MAX((Expenses!IR$13-Leases!$K39/12)*Leases!$J39*Leases!$F35,0)))),0)</f>
        <v>0</v>
      </c>
      <c r="IU201" s="94">
        <f>IF(AND(IU$165&lt;=$E35,IU$165&gt;=EOMONTH($D35,0)),IF($G35="NNN",Expenses!IS$14*Leases!$F35,IF(Leases!$G35="FSG",0,IF(Leases!$G35="MG",SUMPRODUCT(Leases!$I35:$I39,Expenses!IS$9:IS$13)*Leases!$F35,MAX((Expenses!IS$9-Leases!$K35/12)*Leases!$J35*Leases!$F35,0)+MAX((Expenses!IS$10-Leases!$K36/12)*Leases!$J36*Leases!$F35,0)+MAX((Expenses!IS$11-Leases!$K37/12)*Leases!$J37*Leases!$F35,0)+MAX((Expenses!IS$12-Leases!$K38/12)*Leases!$J38*Leases!$F35,0)+MAX((Expenses!IS$13-Leases!$K39/12)*Leases!$J39*Leases!$F35,0)))),0)</f>
        <v>0</v>
      </c>
      <c r="IV201" s="94">
        <f>IF(AND(IV$165&lt;=$E35,IV$165&gt;=EOMONTH($D35,0)),IF($G35="NNN",Expenses!IT$14*Leases!$F35,IF(Leases!$G35="FSG",0,IF(Leases!$G35="MG",SUMPRODUCT(Leases!$I35:$I39,Expenses!IT$9:IT$13)*Leases!$F35,MAX((Expenses!IT$9-Leases!$K35/12)*Leases!$J35*Leases!$F35,0)+MAX((Expenses!IT$10-Leases!$K36/12)*Leases!$J36*Leases!$F35,0)+MAX((Expenses!IT$11-Leases!$K37/12)*Leases!$J37*Leases!$F35,0)+MAX((Expenses!IT$12-Leases!$K38/12)*Leases!$J38*Leases!$F35,0)+MAX((Expenses!IT$13-Leases!$K39/12)*Leases!$J39*Leases!$F35,0)))),0)</f>
        <v>0</v>
      </c>
      <c r="IW201" s="94">
        <f>IF(AND(IW$165&lt;=$E35,IW$165&gt;=EOMONTH($D35,0)),IF($G35="NNN",Expenses!IU$14*Leases!$F35,IF(Leases!$G35="FSG",0,IF(Leases!$G35="MG",SUMPRODUCT(Leases!$I35:$I39,Expenses!IU$9:IU$13)*Leases!$F35,MAX((Expenses!IU$9-Leases!$K35/12)*Leases!$J35*Leases!$F35,0)+MAX((Expenses!IU$10-Leases!$K36/12)*Leases!$J36*Leases!$F35,0)+MAX((Expenses!IU$11-Leases!$K37/12)*Leases!$J37*Leases!$F35,0)+MAX((Expenses!IU$12-Leases!$K38/12)*Leases!$J38*Leases!$F35,0)+MAX((Expenses!IU$13-Leases!$K39/12)*Leases!$J39*Leases!$F35,0)))),0)</f>
        <v>0</v>
      </c>
      <c r="IX201" s="94">
        <f>IF(AND(IX$165&lt;=$E35,IX$165&gt;=EOMONTH($D35,0)),IF($G35="NNN",Expenses!IV$14*Leases!$F35,IF(Leases!$G35="FSG",0,IF(Leases!$G35="MG",SUMPRODUCT(Leases!$I35:$I39,Expenses!IV$9:IV$13)*Leases!$F35,MAX((Expenses!IV$9-Leases!$K35/12)*Leases!$J35*Leases!$F35,0)+MAX((Expenses!IV$10-Leases!$K36/12)*Leases!$J36*Leases!$F35,0)+MAX((Expenses!IV$11-Leases!$K37/12)*Leases!$J37*Leases!$F35,0)+MAX((Expenses!IV$12-Leases!$K38/12)*Leases!$J38*Leases!$F35,0)+MAX((Expenses!IV$13-Leases!$K39/12)*Leases!$J39*Leases!$F35,0)))),0)</f>
        <v>0</v>
      </c>
      <c r="IY201" s="94">
        <f>IF(AND(IY$165&lt;=$E35,IY$165&gt;=EOMONTH($D35,0)),IF($G35="NNN",Expenses!IW$14*Leases!$F35,IF(Leases!$G35="FSG",0,IF(Leases!$G35="MG",SUMPRODUCT(Leases!$I35:$I39,Expenses!IW$9:IW$13)*Leases!$F35,MAX((Expenses!IW$9-Leases!$K35/12)*Leases!$J35*Leases!$F35,0)+MAX((Expenses!IW$10-Leases!$K36/12)*Leases!$J36*Leases!$F35,0)+MAX((Expenses!IW$11-Leases!$K37/12)*Leases!$J37*Leases!$F35,0)+MAX((Expenses!IW$12-Leases!$K38/12)*Leases!$J38*Leases!$F35,0)+MAX((Expenses!IW$13-Leases!$K39/12)*Leases!$J39*Leases!$F35,0)))),0)</f>
        <v>0</v>
      </c>
      <c r="IZ201" s="94">
        <f>IF(AND(IZ$165&lt;=$E35,IZ$165&gt;=EOMONTH($D35,0)),IF($G35="NNN",Expenses!IX$14*Leases!$F35,IF(Leases!$G35="FSG",0,IF(Leases!$G35="MG",SUMPRODUCT(Leases!$I35:$I39,Expenses!IX$9:IX$13)*Leases!$F35,MAX((Expenses!IX$9-Leases!$K35/12)*Leases!$J35*Leases!$F35,0)+MAX((Expenses!IX$10-Leases!$K36/12)*Leases!$J36*Leases!$F35,0)+MAX((Expenses!IX$11-Leases!$K37/12)*Leases!$J37*Leases!$F35,0)+MAX((Expenses!IX$12-Leases!$K38/12)*Leases!$J38*Leases!$F35,0)+MAX((Expenses!IX$13-Leases!$K39/12)*Leases!$J39*Leases!$F35,0)))),0)</f>
        <v>0</v>
      </c>
      <c r="JA201" s="94">
        <f>IF(AND(JA$165&lt;=$E35,JA$165&gt;=EOMONTH($D35,0)),IF($G35="NNN",Expenses!IY$14*Leases!$F35,IF(Leases!$G35="FSG",0,IF(Leases!$G35="MG",SUMPRODUCT(Leases!$I35:$I39,Expenses!IY$9:IY$13)*Leases!$F35,MAX((Expenses!IY$9-Leases!$K35/12)*Leases!$J35*Leases!$F35,0)+MAX((Expenses!IY$10-Leases!$K36/12)*Leases!$J36*Leases!$F35,0)+MAX((Expenses!IY$11-Leases!$K37/12)*Leases!$J37*Leases!$F35,0)+MAX((Expenses!IY$12-Leases!$K38/12)*Leases!$J38*Leases!$F35,0)+MAX((Expenses!IY$13-Leases!$K39/12)*Leases!$J39*Leases!$F35,0)))),0)</f>
        <v>0</v>
      </c>
      <c r="JB201" s="94">
        <f>IF(AND(JB$165&lt;=$E35,JB$165&gt;=EOMONTH($D35,0)),IF($G35="NNN",Expenses!IZ$14*Leases!$F35,IF(Leases!$G35="FSG",0,IF(Leases!$G35="MG",SUMPRODUCT(Leases!$I35:$I39,Expenses!IZ$9:IZ$13)*Leases!$F35,MAX((Expenses!IZ$9-Leases!$K35/12)*Leases!$J35*Leases!$F35,0)+MAX((Expenses!IZ$10-Leases!$K36/12)*Leases!$J36*Leases!$F35,0)+MAX((Expenses!IZ$11-Leases!$K37/12)*Leases!$J37*Leases!$F35,0)+MAX((Expenses!IZ$12-Leases!$K38/12)*Leases!$J38*Leases!$F35,0)+MAX((Expenses!IZ$13-Leases!$K39/12)*Leases!$J39*Leases!$F35,0)))),0)</f>
        <v>0</v>
      </c>
      <c r="JC201" s="94">
        <f>IF(AND(JC$165&lt;=$E35,JC$165&gt;=EOMONTH($D35,0)),IF($G35="NNN",Expenses!JA$14*Leases!$F35,IF(Leases!$G35="FSG",0,IF(Leases!$G35="MG",SUMPRODUCT(Leases!$I35:$I39,Expenses!JA$9:JA$13)*Leases!$F35,MAX((Expenses!JA$9-Leases!$K35/12)*Leases!$J35*Leases!$F35,0)+MAX((Expenses!JA$10-Leases!$K36/12)*Leases!$J36*Leases!$F35,0)+MAX((Expenses!JA$11-Leases!$K37/12)*Leases!$J37*Leases!$F35,0)+MAX((Expenses!JA$12-Leases!$K38/12)*Leases!$J38*Leases!$F35,0)+MAX((Expenses!JA$13-Leases!$K39/12)*Leases!$J39*Leases!$F35,0)))),0)</f>
        <v>0</v>
      </c>
      <c r="JD201" s="94">
        <f>IF(AND(JD$165&lt;=$E35,JD$165&gt;=EOMONTH($D35,0)),IF($G35="NNN",Expenses!JB$14*Leases!$F35,IF(Leases!$G35="FSG",0,IF(Leases!$G35="MG",SUMPRODUCT(Leases!$I35:$I39,Expenses!JB$9:JB$13)*Leases!$F35,MAX((Expenses!JB$9-Leases!$K35/12)*Leases!$J35*Leases!$F35,0)+MAX((Expenses!JB$10-Leases!$K36/12)*Leases!$J36*Leases!$F35,0)+MAX((Expenses!JB$11-Leases!$K37/12)*Leases!$J37*Leases!$F35,0)+MAX((Expenses!JB$12-Leases!$K38/12)*Leases!$J38*Leases!$F35,0)+MAX((Expenses!JB$13-Leases!$K39/12)*Leases!$J39*Leases!$F35,0)))),0)</f>
        <v>0</v>
      </c>
      <c r="JE201" s="94">
        <f>IF(AND(JE$165&lt;=$E35,JE$165&gt;=EOMONTH($D35,0)),IF($G35="NNN",Expenses!JC$14*Leases!$F35,IF(Leases!$G35="FSG",0,IF(Leases!$G35="MG",SUMPRODUCT(Leases!$I35:$I39,Expenses!JC$9:JC$13)*Leases!$F35,MAX((Expenses!JC$9-Leases!$K35/12)*Leases!$J35*Leases!$F35,0)+MAX((Expenses!JC$10-Leases!$K36/12)*Leases!$J36*Leases!$F35,0)+MAX((Expenses!JC$11-Leases!$K37/12)*Leases!$J37*Leases!$F35,0)+MAX((Expenses!JC$12-Leases!$K38/12)*Leases!$J38*Leases!$F35,0)+MAX((Expenses!JC$13-Leases!$K39/12)*Leases!$J39*Leases!$F35,0)))),0)</f>
        <v>0</v>
      </c>
      <c r="JF201" s="94">
        <f>IF(AND(JF$165&lt;=$E35,JF$165&gt;=EOMONTH($D35,0)),IF($G35="NNN",Expenses!JD$14*Leases!$F35,IF(Leases!$G35="FSG",0,IF(Leases!$G35="MG",SUMPRODUCT(Leases!$I35:$I39,Expenses!JD$9:JD$13)*Leases!$F35,MAX((Expenses!JD$9-Leases!$K35/12)*Leases!$J35*Leases!$F35,0)+MAX((Expenses!JD$10-Leases!$K36/12)*Leases!$J36*Leases!$F35,0)+MAX((Expenses!JD$11-Leases!$K37/12)*Leases!$J37*Leases!$F35,0)+MAX((Expenses!JD$12-Leases!$K38/12)*Leases!$J38*Leases!$F35,0)+MAX((Expenses!JD$13-Leases!$K39/12)*Leases!$J39*Leases!$F35,0)))),0)</f>
        <v>0</v>
      </c>
      <c r="JG201" s="94">
        <f>IF(AND(JG$165&lt;=$E35,JG$165&gt;=EOMONTH($D35,0)),IF($G35="NNN",Expenses!JE$14*Leases!$F35,IF(Leases!$G35="FSG",0,IF(Leases!$G35="MG",SUMPRODUCT(Leases!$I35:$I39,Expenses!JE$9:JE$13)*Leases!$F35,MAX((Expenses!JE$9-Leases!$K35/12)*Leases!$J35*Leases!$F35,0)+MAX((Expenses!JE$10-Leases!$K36/12)*Leases!$J36*Leases!$F35,0)+MAX((Expenses!JE$11-Leases!$K37/12)*Leases!$J37*Leases!$F35,0)+MAX((Expenses!JE$12-Leases!$K38/12)*Leases!$J38*Leases!$F35,0)+MAX((Expenses!JE$13-Leases!$K39/12)*Leases!$J39*Leases!$F35,0)))),0)</f>
        <v>0</v>
      </c>
      <c r="JH201" s="94">
        <f>IF(AND(JH$165&lt;=$E35,JH$165&gt;=EOMONTH($D35,0)),IF($G35="NNN",Expenses!JF$14*Leases!$F35,IF(Leases!$G35="FSG",0,IF(Leases!$G35="MG",SUMPRODUCT(Leases!$I35:$I39,Expenses!JF$9:JF$13)*Leases!$F35,MAX((Expenses!JF$9-Leases!$K35/12)*Leases!$J35*Leases!$F35,0)+MAX((Expenses!JF$10-Leases!$K36/12)*Leases!$J36*Leases!$F35,0)+MAX((Expenses!JF$11-Leases!$K37/12)*Leases!$J37*Leases!$F35,0)+MAX((Expenses!JF$12-Leases!$K38/12)*Leases!$J38*Leases!$F35,0)+MAX((Expenses!JF$13-Leases!$K39/12)*Leases!$J39*Leases!$F35,0)))),0)</f>
        <v>0</v>
      </c>
      <c r="JI201" s="94">
        <f>IF(AND(JI$165&lt;=$E35,JI$165&gt;=EOMONTH($D35,0)),IF($G35="NNN",Expenses!JG$14*Leases!$F35,IF(Leases!$G35="FSG",0,IF(Leases!$G35="MG",SUMPRODUCT(Leases!$I35:$I39,Expenses!JG$9:JG$13)*Leases!$F35,MAX((Expenses!JG$9-Leases!$K35/12)*Leases!$J35*Leases!$F35,0)+MAX((Expenses!JG$10-Leases!$K36/12)*Leases!$J36*Leases!$F35,0)+MAX((Expenses!JG$11-Leases!$K37/12)*Leases!$J37*Leases!$F35,0)+MAX((Expenses!JG$12-Leases!$K38/12)*Leases!$J38*Leases!$F35,0)+MAX((Expenses!JG$13-Leases!$K39/12)*Leases!$J39*Leases!$F35,0)))),0)</f>
        <v>0</v>
      </c>
      <c r="JJ201" s="94">
        <f>IF(AND(JJ$165&lt;=$E35,JJ$165&gt;=EOMONTH($D35,0)),IF($G35="NNN",Expenses!JH$14*Leases!$F35,IF(Leases!$G35="FSG",0,IF(Leases!$G35="MG",SUMPRODUCT(Leases!$I35:$I39,Expenses!JH$9:JH$13)*Leases!$F35,MAX((Expenses!JH$9-Leases!$K35/12)*Leases!$J35*Leases!$F35,0)+MAX((Expenses!JH$10-Leases!$K36/12)*Leases!$J36*Leases!$F35,0)+MAX((Expenses!JH$11-Leases!$K37/12)*Leases!$J37*Leases!$F35,0)+MAX((Expenses!JH$12-Leases!$K38/12)*Leases!$J38*Leases!$F35,0)+MAX((Expenses!JH$13-Leases!$K39/12)*Leases!$J39*Leases!$F35,0)))),0)</f>
        <v>0</v>
      </c>
      <c r="JK201" s="94">
        <f>IF(AND(JK$165&lt;=$E35,JK$165&gt;=EOMONTH($D35,0)),IF($G35="NNN",Expenses!JI$14*Leases!$F35,IF(Leases!$G35="FSG",0,IF(Leases!$G35="MG",SUMPRODUCT(Leases!$I35:$I39,Expenses!JI$9:JI$13)*Leases!$F35,MAX((Expenses!JI$9-Leases!$K35/12)*Leases!$J35*Leases!$F35,0)+MAX((Expenses!JI$10-Leases!$K36/12)*Leases!$J36*Leases!$F35,0)+MAX((Expenses!JI$11-Leases!$K37/12)*Leases!$J37*Leases!$F35,0)+MAX((Expenses!JI$12-Leases!$K38/12)*Leases!$J38*Leases!$F35,0)+MAX((Expenses!JI$13-Leases!$K39/12)*Leases!$J39*Leases!$F35,0)))),0)</f>
        <v>0</v>
      </c>
      <c r="JL201" s="94">
        <f>IF(AND(JL$165&lt;=$E35,JL$165&gt;=EOMONTH($D35,0)),IF($G35="NNN",Expenses!JJ$14*Leases!$F35,IF(Leases!$G35="FSG",0,IF(Leases!$G35="MG",SUMPRODUCT(Leases!$I35:$I39,Expenses!JJ$9:JJ$13)*Leases!$F35,MAX((Expenses!JJ$9-Leases!$K35/12)*Leases!$J35*Leases!$F35,0)+MAX((Expenses!JJ$10-Leases!$K36/12)*Leases!$J36*Leases!$F35,0)+MAX((Expenses!JJ$11-Leases!$K37/12)*Leases!$J37*Leases!$F35,0)+MAX((Expenses!JJ$12-Leases!$K38/12)*Leases!$J38*Leases!$F35,0)+MAX((Expenses!JJ$13-Leases!$K39/12)*Leases!$J39*Leases!$F35,0)))),0)</f>
        <v>0</v>
      </c>
      <c r="JM201" s="94">
        <f>IF(AND(JM$165&lt;=$E35,JM$165&gt;=EOMONTH($D35,0)),IF($G35="NNN",Expenses!JK$14*Leases!$F35,IF(Leases!$G35="FSG",0,IF(Leases!$G35="MG",SUMPRODUCT(Leases!$I35:$I39,Expenses!JK$9:JK$13)*Leases!$F35,MAX((Expenses!JK$9-Leases!$K35/12)*Leases!$J35*Leases!$F35,0)+MAX((Expenses!JK$10-Leases!$K36/12)*Leases!$J36*Leases!$F35,0)+MAX((Expenses!JK$11-Leases!$K37/12)*Leases!$J37*Leases!$F35,0)+MAX((Expenses!JK$12-Leases!$K38/12)*Leases!$J38*Leases!$F35,0)+MAX((Expenses!JK$13-Leases!$K39/12)*Leases!$J39*Leases!$F35,0)))),0)</f>
        <v>0</v>
      </c>
      <c r="JN201" s="94">
        <f>IF(AND(JN$165&lt;=$E35,JN$165&gt;=EOMONTH($D35,0)),IF($G35="NNN",Expenses!JL$14*Leases!$F35,IF(Leases!$G35="FSG",0,IF(Leases!$G35="MG",SUMPRODUCT(Leases!$I35:$I39,Expenses!JL$9:JL$13)*Leases!$F35,MAX((Expenses!JL$9-Leases!$K35/12)*Leases!$J35*Leases!$F35,0)+MAX((Expenses!JL$10-Leases!$K36/12)*Leases!$J36*Leases!$F35,0)+MAX((Expenses!JL$11-Leases!$K37/12)*Leases!$J37*Leases!$F35,0)+MAX((Expenses!JL$12-Leases!$K38/12)*Leases!$J38*Leases!$F35,0)+MAX((Expenses!JL$13-Leases!$K39/12)*Leases!$J39*Leases!$F35,0)))),0)</f>
        <v>0</v>
      </c>
      <c r="JO201" s="94">
        <f>IF(AND(JO$165&lt;=$E35,JO$165&gt;=EOMONTH($D35,0)),IF($G35="NNN",Expenses!JM$14*Leases!$F35,IF(Leases!$G35="FSG",0,IF(Leases!$G35="MG",SUMPRODUCT(Leases!$I35:$I39,Expenses!JM$9:JM$13)*Leases!$F35,MAX((Expenses!JM$9-Leases!$K35/12)*Leases!$J35*Leases!$F35,0)+MAX((Expenses!JM$10-Leases!$K36/12)*Leases!$J36*Leases!$F35,0)+MAX((Expenses!JM$11-Leases!$K37/12)*Leases!$J37*Leases!$F35,0)+MAX((Expenses!JM$12-Leases!$K38/12)*Leases!$J38*Leases!$F35,0)+MAX((Expenses!JM$13-Leases!$K39/12)*Leases!$J39*Leases!$F35,0)))),0)</f>
        <v>0</v>
      </c>
      <c r="JP201" s="94">
        <f>IF(AND(JP$165&lt;=$E35,JP$165&gt;=EOMONTH($D35,0)),IF($G35="NNN",Expenses!JN$14*Leases!$F35,IF(Leases!$G35="FSG",0,IF(Leases!$G35="MG",SUMPRODUCT(Leases!$I35:$I39,Expenses!JN$9:JN$13)*Leases!$F35,MAX((Expenses!JN$9-Leases!$K35/12)*Leases!$J35*Leases!$F35,0)+MAX((Expenses!JN$10-Leases!$K36/12)*Leases!$J36*Leases!$F35,0)+MAX((Expenses!JN$11-Leases!$K37/12)*Leases!$J37*Leases!$F35,0)+MAX((Expenses!JN$12-Leases!$K38/12)*Leases!$J38*Leases!$F35,0)+MAX((Expenses!JN$13-Leases!$K39/12)*Leases!$J39*Leases!$F35,0)))),0)</f>
        <v>0</v>
      </c>
      <c r="JQ201" s="94">
        <f>IF(AND(JQ$165&lt;=$E35,JQ$165&gt;=EOMONTH($D35,0)),IF($G35="NNN",Expenses!JO$14*Leases!$F35,IF(Leases!$G35="FSG",0,IF(Leases!$G35="MG",SUMPRODUCT(Leases!$I35:$I39,Expenses!JO$9:JO$13)*Leases!$F35,MAX((Expenses!JO$9-Leases!$K35/12)*Leases!$J35*Leases!$F35,0)+MAX((Expenses!JO$10-Leases!$K36/12)*Leases!$J36*Leases!$F35,0)+MAX((Expenses!JO$11-Leases!$K37/12)*Leases!$J37*Leases!$F35,0)+MAX((Expenses!JO$12-Leases!$K38/12)*Leases!$J38*Leases!$F35,0)+MAX((Expenses!JO$13-Leases!$K39/12)*Leases!$J39*Leases!$F35,0)))),0)</f>
        <v>0</v>
      </c>
      <c r="JR201" s="94">
        <f>IF(AND(JR$165&lt;=$E35,JR$165&gt;=EOMONTH($D35,0)),IF($G35="NNN",Expenses!JP$14*Leases!$F35,IF(Leases!$G35="FSG",0,IF(Leases!$G35="MG",SUMPRODUCT(Leases!$I35:$I39,Expenses!JP$9:JP$13)*Leases!$F35,MAX((Expenses!JP$9-Leases!$K35/12)*Leases!$J35*Leases!$F35,0)+MAX((Expenses!JP$10-Leases!$K36/12)*Leases!$J36*Leases!$F35,0)+MAX((Expenses!JP$11-Leases!$K37/12)*Leases!$J37*Leases!$F35,0)+MAX((Expenses!JP$12-Leases!$K38/12)*Leases!$J38*Leases!$F35,0)+MAX((Expenses!JP$13-Leases!$K39/12)*Leases!$J39*Leases!$F35,0)))),0)</f>
        <v>0</v>
      </c>
      <c r="JS201" s="94">
        <f>IF(AND(JS$165&lt;=$E35,JS$165&gt;=EOMONTH($D35,0)),IF($G35="NNN",Expenses!JQ$14*Leases!$F35,IF(Leases!$G35="FSG",0,IF(Leases!$G35="MG",SUMPRODUCT(Leases!$I35:$I39,Expenses!JQ$9:JQ$13)*Leases!$F35,MAX((Expenses!JQ$9-Leases!$K35/12)*Leases!$J35*Leases!$F35,0)+MAX((Expenses!JQ$10-Leases!$K36/12)*Leases!$J36*Leases!$F35,0)+MAX((Expenses!JQ$11-Leases!$K37/12)*Leases!$J37*Leases!$F35,0)+MAX((Expenses!JQ$12-Leases!$K38/12)*Leases!$J38*Leases!$F35,0)+MAX((Expenses!JQ$13-Leases!$K39/12)*Leases!$J39*Leases!$F35,0)))),0)</f>
        <v>0</v>
      </c>
      <c r="JT201" s="94">
        <f>IF(AND(JT$165&lt;=$E35,JT$165&gt;=EOMONTH($D35,0)),IF($G35="NNN",Expenses!JR$14*Leases!$F35,IF(Leases!$G35="FSG",0,IF(Leases!$G35="MG",SUMPRODUCT(Leases!$I35:$I39,Expenses!JR$9:JR$13)*Leases!$F35,MAX((Expenses!JR$9-Leases!$K35/12)*Leases!$J35*Leases!$F35,0)+MAX((Expenses!JR$10-Leases!$K36/12)*Leases!$J36*Leases!$F35,0)+MAX((Expenses!JR$11-Leases!$K37/12)*Leases!$J37*Leases!$F35,0)+MAX((Expenses!JR$12-Leases!$K38/12)*Leases!$J38*Leases!$F35,0)+MAX((Expenses!JR$13-Leases!$K39/12)*Leases!$J39*Leases!$F35,0)))),0)</f>
        <v>0</v>
      </c>
      <c r="JU201" s="94">
        <f>IF(AND(JU$165&lt;=$E35,JU$165&gt;=EOMONTH($D35,0)),IF($G35="NNN",Expenses!JS$14*Leases!$F35,IF(Leases!$G35="FSG",0,IF(Leases!$G35="MG",SUMPRODUCT(Leases!$I35:$I39,Expenses!JS$9:JS$13)*Leases!$F35,MAX((Expenses!JS$9-Leases!$K35/12)*Leases!$J35*Leases!$F35,0)+MAX((Expenses!JS$10-Leases!$K36/12)*Leases!$J36*Leases!$F35,0)+MAX((Expenses!JS$11-Leases!$K37/12)*Leases!$J37*Leases!$F35,0)+MAX((Expenses!JS$12-Leases!$K38/12)*Leases!$J38*Leases!$F35,0)+MAX((Expenses!JS$13-Leases!$K39/12)*Leases!$J39*Leases!$F35,0)))),0)</f>
        <v>0</v>
      </c>
      <c r="JV201" s="94">
        <f>IF(AND(JV$165&lt;=$E35,JV$165&gt;=EOMONTH($D35,0)),IF($G35="NNN",Expenses!JT$14*Leases!$F35,IF(Leases!$G35="FSG",0,IF(Leases!$G35="MG",SUMPRODUCT(Leases!$I35:$I39,Expenses!JT$9:JT$13)*Leases!$F35,MAX((Expenses!JT$9-Leases!$K35/12)*Leases!$J35*Leases!$F35,0)+MAX((Expenses!JT$10-Leases!$K36/12)*Leases!$J36*Leases!$F35,0)+MAX((Expenses!JT$11-Leases!$K37/12)*Leases!$J37*Leases!$F35,0)+MAX((Expenses!JT$12-Leases!$K38/12)*Leases!$J38*Leases!$F35,0)+MAX((Expenses!JT$13-Leases!$K39/12)*Leases!$J39*Leases!$F35,0)))),0)</f>
        <v>0</v>
      </c>
      <c r="JW201" s="94">
        <f>IF(AND(JW$165&lt;=$E35,JW$165&gt;=EOMONTH($D35,0)),IF($G35="NNN",Expenses!JU$14*Leases!$F35,IF(Leases!$G35="FSG",0,IF(Leases!$G35="MG",SUMPRODUCT(Leases!$I35:$I39,Expenses!JU$9:JU$13)*Leases!$F35,MAX((Expenses!JU$9-Leases!$K35/12)*Leases!$J35*Leases!$F35,0)+MAX((Expenses!JU$10-Leases!$K36/12)*Leases!$J36*Leases!$F35,0)+MAX((Expenses!JU$11-Leases!$K37/12)*Leases!$J37*Leases!$F35,0)+MAX((Expenses!JU$12-Leases!$K38/12)*Leases!$J38*Leases!$F35,0)+MAX((Expenses!JU$13-Leases!$K39/12)*Leases!$J39*Leases!$F35,0)))),0)</f>
        <v>0</v>
      </c>
      <c r="JX201" s="94">
        <f>IF(AND(JX$165&lt;=$E35,JX$165&gt;=EOMONTH($D35,0)),IF($G35="NNN",Expenses!JV$14*Leases!$F35,IF(Leases!$G35="FSG",0,IF(Leases!$G35="MG",SUMPRODUCT(Leases!$I35:$I39,Expenses!JV$9:JV$13)*Leases!$F35,MAX((Expenses!JV$9-Leases!$K35/12)*Leases!$J35*Leases!$F35,0)+MAX((Expenses!JV$10-Leases!$K36/12)*Leases!$J36*Leases!$F35,0)+MAX((Expenses!JV$11-Leases!$K37/12)*Leases!$J37*Leases!$F35,0)+MAX((Expenses!JV$12-Leases!$K38/12)*Leases!$J38*Leases!$F35,0)+MAX((Expenses!JV$13-Leases!$K39/12)*Leases!$J39*Leases!$F35,0)))),0)</f>
        <v>0</v>
      </c>
      <c r="JY201" s="94">
        <f>IF(AND(JY$165&lt;=$E35,JY$165&gt;=EOMONTH($D35,0)),IF($G35="NNN",Expenses!JW$14*Leases!$F35,IF(Leases!$G35="FSG",0,IF(Leases!$G35="MG",SUMPRODUCT(Leases!$I35:$I39,Expenses!JW$9:JW$13)*Leases!$F35,MAX((Expenses!JW$9-Leases!$K35/12)*Leases!$J35*Leases!$F35,0)+MAX((Expenses!JW$10-Leases!$K36/12)*Leases!$J36*Leases!$F35,0)+MAX((Expenses!JW$11-Leases!$K37/12)*Leases!$J37*Leases!$F35,0)+MAX((Expenses!JW$12-Leases!$K38/12)*Leases!$J38*Leases!$F35,0)+MAX((Expenses!JW$13-Leases!$K39/12)*Leases!$J39*Leases!$F35,0)))),0)</f>
        <v>0</v>
      </c>
      <c r="JZ201" s="94">
        <f>IF(AND(JZ$165&lt;=$E35,JZ$165&gt;=EOMONTH($D35,0)),IF($G35="NNN",Expenses!JX$14*Leases!$F35,IF(Leases!$G35="FSG",0,IF(Leases!$G35="MG",SUMPRODUCT(Leases!$I35:$I39,Expenses!JX$9:JX$13)*Leases!$F35,MAX((Expenses!JX$9-Leases!$K35/12)*Leases!$J35*Leases!$F35,0)+MAX((Expenses!JX$10-Leases!$K36/12)*Leases!$J36*Leases!$F35,0)+MAX((Expenses!JX$11-Leases!$K37/12)*Leases!$J37*Leases!$F35,0)+MAX((Expenses!JX$12-Leases!$K38/12)*Leases!$J38*Leases!$F35,0)+MAX((Expenses!JX$13-Leases!$K39/12)*Leases!$J39*Leases!$F35,0)))),0)</f>
        <v>0</v>
      </c>
      <c r="KA201" s="94">
        <f>IF(AND(KA$165&lt;=$E35,KA$165&gt;=EOMONTH($D35,0)),IF($G35="NNN",Expenses!JY$14*Leases!$F35,IF(Leases!$G35="FSG",0,IF(Leases!$G35="MG",SUMPRODUCT(Leases!$I35:$I39,Expenses!JY$9:JY$13)*Leases!$F35,MAX((Expenses!JY$9-Leases!$K35/12)*Leases!$J35*Leases!$F35,0)+MAX((Expenses!JY$10-Leases!$K36/12)*Leases!$J36*Leases!$F35,0)+MAX((Expenses!JY$11-Leases!$K37/12)*Leases!$J37*Leases!$F35,0)+MAX((Expenses!JY$12-Leases!$K38/12)*Leases!$J38*Leases!$F35,0)+MAX((Expenses!JY$13-Leases!$K39/12)*Leases!$J39*Leases!$F35,0)))),0)</f>
        <v>0</v>
      </c>
      <c r="KB201" s="94">
        <f>IF(AND(KB$165&lt;=$E35,KB$165&gt;=EOMONTH($D35,0)),IF($G35="NNN",Expenses!JZ$14*Leases!$F35,IF(Leases!$G35="FSG",0,IF(Leases!$G35="MG",SUMPRODUCT(Leases!$I35:$I39,Expenses!JZ$9:JZ$13)*Leases!$F35,MAX((Expenses!JZ$9-Leases!$K35/12)*Leases!$J35*Leases!$F35,0)+MAX((Expenses!JZ$10-Leases!$K36/12)*Leases!$J36*Leases!$F35,0)+MAX((Expenses!JZ$11-Leases!$K37/12)*Leases!$J37*Leases!$F35,0)+MAX((Expenses!JZ$12-Leases!$K38/12)*Leases!$J38*Leases!$F35,0)+MAX((Expenses!JZ$13-Leases!$K39/12)*Leases!$J39*Leases!$F35,0)))),0)</f>
        <v>0</v>
      </c>
      <c r="KC201" s="94">
        <f>IF(AND(KC$165&lt;=$E35,KC$165&gt;=EOMONTH($D35,0)),IF($G35="NNN",Expenses!KA$14*Leases!$F35,IF(Leases!$G35="FSG",0,IF(Leases!$G35="MG",SUMPRODUCT(Leases!$I35:$I39,Expenses!KA$9:KA$13)*Leases!$F35,MAX((Expenses!KA$9-Leases!$K35/12)*Leases!$J35*Leases!$F35,0)+MAX((Expenses!KA$10-Leases!$K36/12)*Leases!$J36*Leases!$F35,0)+MAX((Expenses!KA$11-Leases!$K37/12)*Leases!$J37*Leases!$F35,0)+MAX((Expenses!KA$12-Leases!$K38/12)*Leases!$J38*Leases!$F35,0)+MAX((Expenses!KA$13-Leases!$K39/12)*Leases!$J39*Leases!$F35,0)))),0)</f>
        <v>0</v>
      </c>
      <c r="KD201" s="94">
        <f>IF(AND(KD$165&lt;=$E35,KD$165&gt;=EOMONTH($D35,0)),IF($G35="NNN",Expenses!KB$14*Leases!$F35,IF(Leases!$G35="FSG",0,IF(Leases!$G35="MG",SUMPRODUCT(Leases!$I35:$I39,Expenses!KB$9:KB$13)*Leases!$F35,MAX((Expenses!KB$9-Leases!$K35/12)*Leases!$J35*Leases!$F35,0)+MAX((Expenses!KB$10-Leases!$K36/12)*Leases!$J36*Leases!$F35,0)+MAX((Expenses!KB$11-Leases!$K37/12)*Leases!$J37*Leases!$F35,0)+MAX((Expenses!KB$12-Leases!$K38/12)*Leases!$J38*Leases!$F35,0)+MAX((Expenses!KB$13-Leases!$K39/12)*Leases!$J39*Leases!$F35,0)))),0)</f>
        <v>0</v>
      </c>
      <c r="KE201" s="94">
        <f>IF(AND(KE$165&lt;=$E35,KE$165&gt;=EOMONTH($D35,0)),IF($G35="NNN",Expenses!KC$14*Leases!$F35,IF(Leases!$G35="FSG",0,IF(Leases!$G35="MG",SUMPRODUCT(Leases!$I35:$I39,Expenses!KC$9:KC$13)*Leases!$F35,MAX((Expenses!KC$9-Leases!$K35/12)*Leases!$J35*Leases!$F35,0)+MAX((Expenses!KC$10-Leases!$K36/12)*Leases!$J36*Leases!$F35,0)+MAX((Expenses!KC$11-Leases!$K37/12)*Leases!$J37*Leases!$F35,0)+MAX((Expenses!KC$12-Leases!$K38/12)*Leases!$J38*Leases!$F35,0)+MAX((Expenses!KC$13-Leases!$K39/12)*Leases!$J39*Leases!$F35,0)))),0)</f>
        <v>0</v>
      </c>
      <c r="KF201" s="94">
        <f>IF(AND(KF$165&lt;=$E35,KF$165&gt;=EOMONTH($D35,0)),IF($G35="NNN",Expenses!KD$14*Leases!$F35,IF(Leases!$G35="FSG",0,IF(Leases!$G35="MG",SUMPRODUCT(Leases!$I35:$I39,Expenses!KD$9:KD$13)*Leases!$F35,MAX((Expenses!KD$9-Leases!$K35/12)*Leases!$J35*Leases!$F35,0)+MAX((Expenses!KD$10-Leases!$K36/12)*Leases!$J36*Leases!$F35,0)+MAX((Expenses!KD$11-Leases!$K37/12)*Leases!$J37*Leases!$F35,0)+MAX((Expenses!KD$12-Leases!$K38/12)*Leases!$J38*Leases!$F35,0)+MAX((Expenses!KD$13-Leases!$K39/12)*Leases!$J39*Leases!$F35,0)))),0)</f>
        <v>0</v>
      </c>
      <c r="KG201" s="94">
        <f>IF(AND(KG$165&lt;=$E35,KG$165&gt;=EOMONTH($D35,0)),IF($G35="NNN",Expenses!KE$14*Leases!$F35,IF(Leases!$G35="FSG",0,IF(Leases!$G35="MG",SUMPRODUCT(Leases!$I35:$I39,Expenses!KE$9:KE$13)*Leases!$F35,MAX((Expenses!KE$9-Leases!$K35/12)*Leases!$J35*Leases!$F35,0)+MAX((Expenses!KE$10-Leases!$K36/12)*Leases!$J36*Leases!$F35,0)+MAX((Expenses!KE$11-Leases!$K37/12)*Leases!$J37*Leases!$F35,0)+MAX((Expenses!KE$12-Leases!$K38/12)*Leases!$J38*Leases!$F35,0)+MAX((Expenses!KE$13-Leases!$K39/12)*Leases!$J39*Leases!$F35,0)))),0)</f>
        <v>0</v>
      </c>
      <c r="KH201" s="94">
        <f>IF(AND(KH$165&lt;=$E35,KH$165&gt;=EOMONTH($D35,0)),IF($G35="NNN",Expenses!KF$14*Leases!$F35,IF(Leases!$G35="FSG",0,IF(Leases!$G35="MG",SUMPRODUCT(Leases!$I35:$I39,Expenses!KF$9:KF$13)*Leases!$F35,MAX((Expenses!KF$9-Leases!$K35/12)*Leases!$J35*Leases!$F35,0)+MAX((Expenses!KF$10-Leases!$K36/12)*Leases!$J36*Leases!$F35,0)+MAX((Expenses!KF$11-Leases!$K37/12)*Leases!$J37*Leases!$F35,0)+MAX((Expenses!KF$12-Leases!$K38/12)*Leases!$J38*Leases!$F35,0)+MAX((Expenses!KF$13-Leases!$K39/12)*Leases!$J39*Leases!$F35,0)))),0)</f>
        <v>0</v>
      </c>
      <c r="KI201" s="94">
        <f>IF(AND(KI$165&lt;=$E35,KI$165&gt;=EOMONTH($D35,0)),IF($G35="NNN",Expenses!KG$14*Leases!$F35,IF(Leases!$G35="FSG",0,IF(Leases!$G35="MG",SUMPRODUCT(Leases!$I35:$I39,Expenses!KG$9:KG$13)*Leases!$F35,MAX((Expenses!KG$9-Leases!$K35/12)*Leases!$J35*Leases!$F35,0)+MAX((Expenses!KG$10-Leases!$K36/12)*Leases!$J36*Leases!$F35,0)+MAX((Expenses!KG$11-Leases!$K37/12)*Leases!$J37*Leases!$F35,0)+MAX((Expenses!KG$12-Leases!$K38/12)*Leases!$J38*Leases!$F35,0)+MAX((Expenses!KG$13-Leases!$K39/12)*Leases!$J39*Leases!$F35,0)))),0)</f>
        <v>0</v>
      </c>
      <c r="KJ201" s="94">
        <f>IF(AND(KJ$165&lt;=$E35,KJ$165&gt;=EOMONTH($D35,0)),IF($G35="NNN",Expenses!KH$14*Leases!$F35,IF(Leases!$G35="FSG",0,IF(Leases!$G35="MG",SUMPRODUCT(Leases!$I35:$I39,Expenses!KH$9:KH$13)*Leases!$F35,MAX((Expenses!KH$9-Leases!$K35/12)*Leases!$J35*Leases!$F35,0)+MAX((Expenses!KH$10-Leases!$K36/12)*Leases!$J36*Leases!$F35,0)+MAX((Expenses!KH$11-Leases!$K37/12)*Leases!$J37*Leases!$F35,0)+MAX((Expenses!KH$12-Leases!$K38/12)*Leases!$J38*Leases!$F35,0)+MAX((Expenses!KH$13-Leases!$K39/12)*Leases!$J39*Leases!$F35,0)))),0)</f>
        <v>0</v>
      </c>
      <c r="KK201" s="94">
        <f>IF(AND(KK$165&lt;=$E35,KK$165&gt;=EOMONTH($D35,0)),IF($G35="NNN",Expenses!KI$14*Leases!$F35,IF(Leases!$G35="FSG",0,IF(Leases!$G35="MG",SUMPRODUCT(Leases!$I35:$I39,Expenses!KI$9:KI$13)*Leases!$F35,MAX((Expenses!KI$9-Leases!$K35/12)*Leases!$J35*Leases!$F35,0)+MAX((Expenses!KI$10-Leases!$K36/12)*Leases!$J36*Leases!$F35,0)+MAX((Expenses!KI$11-Leases!$K37/12)*Leases!$J37*Leases!$F35,0)+MAX((Expenses!KI$12-Leases!$K38/12)*Leases!$J38*Leases!$F35,0)+MAX((Expenses!KI$13-Leases!$K39/12)*Leases!$J39*Leases!$F35,0)))),0)</f>
        <v>0</v>
      </c>
      <c r="KL201" s="94">
        <f>IF(AND(KL$165&lt;=$E35,KL$165&gt;=EOMONTH($D35,0)),IF($G35="NNN",Expenses!KJ$14*Leases!$F35,IF(Leases!$G35="FSG",0,IF(Leases!$G35="MG",SUMPRODUCT(Leases!$I35:$I39,Expenses!KJ$9:KJ$13)*Leases!$F35,MAX((Expenses!KJ$9-Leases!$K35/12)*Leases!$J35*Leases!$F35,0)+MAX((Expenses!KJ$10-Leases!$K36/12)*Leases!$J36*Leases!$F35,0)+MAX((Expenses!KJ$11-Leases!$K37/12)*Leases!$J37*Leases!$F35,0)+MAX((Expenses!KJ$12-Leases!$K38/12)*Leases!$J38*Leases!$F35,0)+MAX((Expenses!KJ$13-Leases!$K39/12)*Leases!$J39*Leases!$F35,0)))),0)</f>
        <v>0</v>
      </c>
      <c r="KM201" s="94">
        <f>IF(AND(KM$165&lt;=$E35,KM$165&gt;=EOMONTH($D35,0)),IF($G35="NNN",Expenses!KK$14*Leases!$F35,IF(Leases!$G35="FSG",0,IF(Leases!$G35="MG",SUMPRODUCT(Leases!$I35:$I39,Expenses!KK$9:KK$13)*Leases!$F35,MAX((Expenses!KK$9-Leases!$K35/12)*Leases!$J35*Leases!$F35,0)+MAX((Expenses!KK$10-Leases!$K36/12)*Leases!$J36*Leases!$F35,0)+MAX((Expenses!KK$11-Leases!$K37/12)*Leases!$J37*Leases!$F35,0)+MAX((Expenses!KK$12-Leases!$K38/12)*Leases!$J38*Leases!$F35,0)+MAX((Expenses!KK$13-Leases!$K39/12)*Leases!$J39*Leases!$F35,0)))),0)</f>
        <v>0</v>
      </c>
      <c r="KN201" s="94">
        <f>IF(AND(KN$165&lt;=$E35,KN$165&gt;=EOMONTH($D35,0)),IF($G35="NNN",Expenses!KL$14*Leases!$F35,IF(Leases!$G35="FSG",0,IF(Leases!$G35="MG",SUMPRODUCT(Leases!$I35:$I39,Expenses!KL$9:KL$13)*Leases!$F35,MAX((Expenses!KL$9-Leases!$K35/12)*Leases!$J35*Leases!$F35,0)+MAX((Expenses!KL$10-Leases!$K36/12)*Leases!$J36*Leases!$F35,0)+MAX((Expenses!KL$11-Leases!$K37/12)*Leases!$J37*Leases!$F35,0)+MAX((Expenses!KL$12-Leases!$K38/12)*Leases!$J38*Leases!$F35,0)+MAX((Expenses!KL$13-Leases!$K39/12)*Leases!$J39*Leases!$F35,0)))),0)</f>
        <v>0</v>
      </c>
      <c r="KO201" s="94">
        <f>IF(AND(KO$165&lt;=$E35,KO$165&gt;=EOMONTH($D35,0)),IF($G35="NNN",Expenses!KM$14*Leases!$F35,IF(Leases!$G35="FSG",0,IF(Leases!$G35="MG",SUMPRODUCT(Leases!$I35:$I39,Expenses!KM$9:KM$13)*Leases!$F35,MAX((Expenses!KM$9-Leases!$K35/12)*Leases!$J35*Leases!$F35,0)+MAX((Expenses!KM$10-Leases!$K36/12)*Leases!$J36*Leases!$F35,0)+MAX((Expenses!KM$11-Leases!$K37/12)*Leases!$J37*Leases!$F35,0)+MAX((Expenses!KM$12-Leases!$K38/12)*Leases!$J38*Leases!$F35,0)+MAX((Expenses!KM$13-Leases!$K39/12)*Leases!$J39*Leases!$F35,0)))),0)</f>
        <v>0</v>
      </c>
      <c r="KP201" s="94">
        <f>IF(AND(KP$165&lt;=$E35,KP$165&gt;=EOMONTH($D35,0)),IF($G35="NNN",Expenses!KN$14*Leases!$F35,IF(Leases!$G35="FSG",0,IF(Leases!$G35="MG",SUMPRODUCT(Leases!$I35:$I39,Expenses!KN$9:KN$13)*Leases!$F35,MAX((Expenses!KN$9-Leases!$K35/12)*Leases!$J35*Leases!$F35,0)+MAX((Expenses!KN$10-Leases!$K36/12)*Leases!$J36*Leases!$F35,0)+MAX((Expenses!KN$11-Leases!$K37/12)*Leases!$J37*Leases!$F35,0)+MAX((Expenses!KN$12-Leases!$K38/12)*Leases!$J38*Leases!$F35,0)+MAX((Expenses!KN$13-Leases!$K39/12)*Leases!$J39*Leases!$F35,0)))),0)</f>
        <v>0</v>
      </c>
      <c r="KQ201" s="94">
        <f>IF(AND(KQ$165&lt;=$E35,KQ$165&gt;=EOMONTH($D35,0)),IF($G35="NNN",Expenses!KO$14*Leases!$F35,IF(Leases!$G35="FSG",0,IF(Leases!$G35="MG",SUMPRODUCT(Leases!$I35:$I39,Expenses!KO$9:KO$13)*Leases!$F35,MAX((Expenses!KO$9-Leases!$K35/12)*Leases!$J35*Leases!$F35,0)+MAX((Expenses!KO$10-Leases!$K36/12)*Leases!$J36*Leases!$F35,0)+MAX((Expenses!KO$11-Leases!$K37/12)*Leases!$J37*Leases!$F35,0)+MAX((Expenses!KO$12-Leases!$K38/12)*Leases!$J38*Leases!$F35,0)+MAX((Expenses!KO$13-Leases!$K39/12)*Leases!$J39*Leases!$F35,0)))),0)</f>
        <v>0</v>
      </c>
      <c r="KR201" s="94">
        <f>IF(AND(KR$165&lt;=$E35,KR$165&gt;=EOMONTH($D35,0)),IF($G35="NNN",Expenses!KP$14*Leases!$F35,IF(Leases!$G35="FSG",0,IF(Leases!$G35="MG",SUMPRODUCT(Leases!$I35:$I39,Expenses!KP$9:KP$13)*Leases!$F35,MAX((Expenses!KP$9-Leases!$K35/12)*Leases!$J35*Leases!$F35,0)+MAX((Expenses!KP$10-Leases!$K36/12)*Leases!$J36*Leases!$F35,0)+MAX((Expenses!KP$11-Leases!$K37/12)*Leases!$J37*Leases!$F35,0)+MAX((Expenses!KP$12-Leases!$K38/12)*Leases!$J38*Leases!$F35,0)+MAX((Expenses!KP$13-Leases!$K39/12)*Leases!$J39*Leases!$F35,0)))),0)</f>
        <v>0</v>
      </c>
      <c r="KS201" s="94">
        <f>IF(AND(KS$165&lt;=$E35,KS$165&gt;=EOMONTH($D35,0)),IF($G35="NNN",Expenses!KQ$14*Leases!$F35,IF(Leases!$G35="FSG",0,IF(Leases!$G35="MG",SUMPRODUCT(Leases!$I35:$I39,Expenses!KQ$9:KQ$13)*Leases!$F35,MAX((Expenses!KQ$9-Leases!$K35/12)*Leases!$J35*Leases!$F35,0)+MAX((Expenses!KQ$10-Leases!$K36/12)*Leases!$J36*Leases!$F35,0)+MAX((Expenses!KQ$11-Leases!$K37/12)*Leases!$J37*Leases!$F35,0)+MAX((Expenses!KQ$12-Leases!$K38/12)*Leases!$J38*Leases!$F35,0)+MAX((Expenses!KQ$13-Leases!$K39/12)*Leases!$J39*Leases!$F35,0)))),0)</f>
        <v>0</v>
      </c>
      <c r="KT201" s="94">
        <f>IF(AND(KT$165&lt;=$E35,KT$165&gt;=EOMONTH($D35,0)),IF($G35="NNN",Expenses!KR$14*Leases!$F35,IF(Leases!$G35="FSG",0,IF(Leases!$G35="MG",SUMPRODUCT(Leases!$I35:$I39,Expenses!KR$9:KR$13)*Leases!$F35,MAX((Expenses!KR$9-Leases!$K35/12)*Leases!$J35*Leases!$F35,0)+MAX((Expenses!KR$10-Leases!$K36/12)*Leases!$J36*Leases!$F35,0)+MAX((Expenses!KR$11-Leases!$K37/12)*Leases!$J37*Leases!$F35,0)+MAX((Expenses!KR$12-Leases!$K38/12)*Leases!$J38*Leases!$F35,0)+MAX((Expenses!KR$13-Leases!$K39/12)*Leases!$J39*Leases!$F35,0)))),0)</f>
        <v>0</v>
      </c>
      <c r="KU201" s="94">
        <f>IF(AND(KU$165&lt;=$E35,KU$165&gt;=EOMONTH($D35,0)),IF($G35="NNN",Expenses!KS$14*Leases!$F35,IF(Leases!$G35="FSG",0,IF(Leases!$G35="MG",SUMPRODUCT(Leases!$I35:$I39,Expenses!KS$9:KS$13)*Leases!$F35,MAX((Expenses!KS$9-Leases!$K35/12)*Leases!$J35*Leases!$F35,0)+MAX((Expenses!KS$10-Leases!$K36/12)*Leases!$J36*Leases!$F35,0)+MAX((Expenses!KS$11-Leases!$K37/12)*Leases!$J37*Leases!$F35,0)+MAX((Expenses!KS$12-Leases!$K38/12)*Leases!$J38*Leases!$F35,0)+MAX((Expenses!KS$13-Leases!$K39/12)*Leases!$J39*Leases!$F35,0)))),0)</f>
        <v>0</v>
      </c>
      <c r="KV201" s="94">
        <f>IF(AND(KV$165&lt;=$E35,KV$165&gt;=EOMONTH($D35,0)),IF($G35="NNN",Expenses!KT$14*Leases!$F35,IF(Leases!$G35="FSG",0,IF(Leases!$G35="MG",SUMPRODUCT(Leases!$I35:$I39,Expenses!KT$9:KT$13)*Leases!$F35,MAX((Expenses!KT$9-Leases!$K35/12)*Leases!$J35*Leases!$F35,0)+MAX((Expenses!KT$10-Leases!$K36/12)*Leases!$J36*Leases!$F35,0)+MAX((Expenses!KT$11-Leases!$K37/12)*Leases!$J37*Leases!$F35,0)+MAX((Expenses!KT$12-Leases!$K38/12)*Leases!$J38*Leases!$F35,0)+MAX((Expenses!KT$13-Leases!$K39/12)*Leases!$J39*Leases!$F35,0)))),0)</f>
        <v>0</v>
      </c>
      <c r="KW201" s="94">
        <f>IF(AND(KW$165&lt;=$E35,KW$165&gt;=EOMONTH($D35,0)),IF($G35="NNN",Expenses!KU$14*Leases!$F35,IF(Leases!$G35="FSG",0,IF(Leases!$G35="MG",SUMPRODUCT(Leases!$I35:$I39,Expenses!KU$9:KU$13)*Leases!$F35,MAX((Expenses!KU$9-Leases!$K35/12)*Leases!$J35*Leases!$F35,0)+MAX((Expenses!KU$10-Leases!$K36/12)*Leases!$J36*Leases!$F35,0)+MAX((Expenses!KU$11-Leases!$K37/12)*Leases!$J37*Leases!$F35,0)+MAX((Expenses!KU$12-Leases!$K38/12)*Leases!$J38*Leases!$F35,0)+MAX((Expenses!KU$13-Leases!$K39/12)*Leases!$J39*Leases!$F35,0)))),0)</f>
        <v>0</v>
      </c>
      <c r="KX201" s="94">
        <f>IF(AND(KX$165&lt;=$E35,KX$165&gt;=EOMONTH($D35,0)),IF($G35="NNN",Expenses!KV$14*Leases!$F35,IF(Leases!$G35="FSG",0,IF(Leases!$G35="MG",SUMPRODUCT(Leases!$I35:$I39,Expenses!KV$9:KV$13)*Leases!$F35,MAX((Expenses!KV$9-Leases!$K35/12)*Leases!$J35*Leases!$F35,0)+MAX((Expenses!KV$10-Leases!$K36/12)*Leases!$J36*Leases!$F35,0)+MAX((Expenses!KV$11-Leases!$K37/12)*Leases!$J37*Leases!$F35,0)+MAX((Expenses!KV$12-Leases!$K38/12)*Leases!$J38*Leases!$F35,0)+MAX((Expenses!KV$13-Leases!$K39/12)*Leases!$J39*Leases!$F35,0)))),0)</f>
        <v>0</v>
      </c>
      <c r="KY201" s="94">
        <f>IF(AND(KY$165&lt;=$E35,KY$165&gt;=EOMONTH($D35,0)),IF($G35="NNN",Expenses!KW$14*Leases!$F35,IF(Leases!$G35="FSG",0,IF(Leases!$G35="MG",SUMPRODUCT(Leases!$I35:$I39,Expenses!KW$9:KW$13)*Leases!$F35,MAX((Expenses!KW$9-Leases!$K35/12)*Leases!$J35*Leases!$F35,0)+MAX((Expenses!KW$10-Leases!$K36/12)*Leases!$J36*Leases!$F35,0)+MAX((Expenses!KW$11-Leases!$K37/12)*Leases!$J37*Leases!$F35,0)+MAX((Expenses!KW$12-Leases!$K38/12)*Leases!$J38*Leases!$F35,0)+MAX((Expenses!KW$13-Leases!$K39/12)*Leases!$J39*Leases!$F35,0)))),0)</f>
        <v>0</v>
      </c>
      <c r="KZ201" s="94">
        <f>IF(AND(KZ$165&lt;=$E35,KZ$165&gt;=EOMONTH($D35,0)),IF($G35="NNN",Expenses!KX$14*Leases!$F35,IF(Leases!$G35="FSG",0,IF(Leases!$G35="MG",SUMPRODUCT(Leases!$I35:$I39,Expenses!KX$9:KX$13)*Leases!$F35,MAX((Expenses!KX$9-Leases!$K35/12)*Leases!$J35*Leases!$F35,0)+MAX((Expenses!KX$10-Leases!$K36/12)*Leases!$J36*Leases!$F35,0)+MAX((Expenses!KX$11-Leases!$K37/12)*Leases!$J37*Leases!$F35,0)+MAX((Expenses!KX$12-Leases!$K38/12)*Leases!$J38*Leases!$F35,0)+MAX((Expenses!KX$13-Leases!$K39/12)*Leases!$J39*Leases!$F35,0)))),0)</f>
        <v>0</v>
      </c>
      <c r="LA201" s="94">
        <f>IF(AND(LA$165&lt;=$E35,LA$165&gt;=EOMONTH($D35,0)),IF($G35="NNN",Expenses!KY$14*Leases!$F35,IF(Leases!$G35="FSG",0,IF(Leases!$G35="MG",SUMPRODUCT(Leases!$I35:$I39,Expenses!KY$9:KY$13)*Leases!$F35,MAX((Expenses!KY$9-Leases!$K35/12)*Leases!$J35*Leases!$F35,0)+MAX((Expenses!KY$10-Leases!$K36/12)*Leases!$J36*Leases!$F35,0)+MAX((Expenses!KY$11-Leases!$K37/12)*Leases!$J37*Leases!$F35,0)+MAX((Expenses!KY$12-Leases!$K38/12)*Leases!$J38*Leases!$F35,0)+MAX((Expenses!KY$13-Leases!$K39/12)*Leases!$J39*Leases!$F35,0)))),0)</f>
        <v>0</v>
      </c>
      <c r="LB201" s="94">
        <f>IF(AND(LB$165&lt;=$E35,LB$165&gt;=EOMONTH($D35,0)),IF($G35="NNN",Expenses!KZ$14*Leases!$F35,IF(Leases!$G35="FSG",0,IF(Leases!$G35="MG",SUMPRODUCT(Leases!$I35:$I39,Expenses!KZ$9:KZ$13)*Leases!$F35,MAX((Expenses!KZ$9-Leases!$K35/12)*Leases!$J35*Leases!$F35,0)+MAX((Expenses!KZ$10-Leases!$K36/12)*Leases!$J36*Leases!$F35,0)+MAX((Expenses!KZ$11-Leases!$K37/12)*Leases!$J37*Leases!$F35,0)+MAX((Expenses!KZ$12-Leases!$K38/12)*Leases!$J38*Leases!$F35,0)+MAX((Expenses!KZ$13-Leases!$K39/12)*Leases!$J39*Leases!$F35,0)))),0)</f>
        <v>0</v>
      </c>
      <c r="LC201" s="94">
        <f>IF(AND(LC$165&lt;=$E35,LC$165&gt;=EOMONTH($D35,0)),IF($G35="NNN",Expenses!LA$14*Leases!$F35,IF(Leases!$G35="FSG",0,IF(Leases!$G35="MG",SUMPRODUCT(Leases!$I35:$I39,Expenses!LA$9:LA$13)*Leases!$F35,MAX((Expenses!LA$9-Leases!$K35/12)*Leases!$J35*Leases!$F35,0)+MAX((Expenses!LA$10-Leases!$K36/12)*Leases!$J36*Leases!$F35,0)+MAX((Expenses!LA$11-Leases!$K37/12)*Leases!$J37*Leases!$F35,0)+MAX((Expenses!LA$12-Leases!$K38/12)*Leases!$J38*Leases!$F35,0)+MAX((Expenses!LA$13-Leases!$K39/12)*Leases!$J39*Leases!$F35,0)))),0)</f>
        <v>0</v>
      </c>
      <c r="LD201" s="94">
        <f>IF(AND(LD$165&lt;=$E35,LD$165&gt;=EOMONTH($D35,0)),IF($G35="NNN",Expenses!LB$14*Leases!$F35,IF(Leases!$G35="FSG",0,IF(Leases!$G35="MG",SUMPRODUCT(Leases!$I35:$I39,Expenses!LB$9:LB$13)*Leases!$F35,MAX((Expenses!LB$9-Leases!$K35/12)*Leases!$J35*Leases!$F35,0)+MAX((Expenses!LB$10-Leases!$K36/12)*Leases!$J36*Leases!$F35,0)+MAX((Expenses!LB$11-Leases!$K37/12)*Leases!$J37*Leases!$F35,0)+MAX((Expenses!LB$12-Leases!$K38/12)*Leases!$J38*Leases!$F35,0)+MAX((Expenses!LB$13-Leases!$K39/12)*Leases!$J39*Leases!$F35,0)))),0)</f>
        <v>0</v>
      </c>
      <c r="LE201" s="94">
        <f>IF(AND(LE$165&lt;=$E35,LE$165&gt;=EOMONTH($D35,0)),IF($G35="NNN",Expenses!LC$14*Leases!$F35,IF(Leases!$G35="FSG",0,IF(Leases!$G35="MG",SUMPRODUCT(Leases!$I35:$I39,Expenses!LC$9:LC$13)*Leases!$F35,MAX((Expenses!LC$9-Leases!$K35/12)*Leases!$J35*Leases!$F35,0)+MAX((Expenses!LC$10-Leases!$K36/12)*Leases!$J36*Leases!$F35,0)+MAX((Expenses!LC$11-Leases!$K37/12)*Leases!$J37*Leases!$F35,0)+MAX((Expenses!LC$12-Leases!$K38/12)*Leases!$J38*Leases!$F35,0)+MAX((Expenses!LC$13-Leases!$K39/12)*Leases!$J39*Leases!$F35,0)))),0)</f>
        <v>0</v>
      </c>
      <c r="LF201" s="94">
        <f>IF(AND(LF$165&lt;=$E35,LF$165&gt;=EOMONTH($D35,0)),IF($G35="NNN",Expenses!LD$14*Leases!$F35,IF(Leases!$G35="FSG",0,IF(Leases!$G35="MG",SUMPRODUCT(Leases!$I35:$I39,Expenses!LD$9:LD$13)*Leases!$F35,MAX((Expenses!LD$9-Leases!$K35/12)*Leases!$J35*Leases!$F35,0)+MAX((Expenses!LD$10-Leases!$K36/12)*Leases!$J36*Leases!$F35,0)+MAX((Expenses!LD$11-Leases!$K37/12)*Leases!$J37*Leases!$F35,0)+MAX((Expenses!LD$12-Leases!$K38/12)*Leases!$J38*Leases!$F35,0)+MAX((Expenses!LD$13-Leases!$K39/12)*Leases!$J39*Leases!$F35,0)))),0)</f>
        <v>0</v>
      </c>
      <c r="LG201" s="94">
        <f>IF(AND(LG$165&lt;=$E35,LG$165&gt;=EOMONTH($D35,0)),IF($G35="NNN",Expenses!LE$14*Leases!$F35,IF(Leases!$G35="FSG",0,IF(Leases!$G35="MG",SUMPRODUCT(Leases!$I35:$I39,Expenses!LE$9:LE$13)*Leases!$F35,MAX((Expenses!LE$9-Leases!$K35/12)*Leases!$J35*Leases!$F35,0)+MAX((Expenses!LE$10-Leases!$K36/12)*Leases!$J36*Leases!$F35,0)+MAX((Expenses!LE$11-Leases!$K37/12)*Leases!$J37*Leases!$F35,0)+MAX((Expenses!LE$12-Leases!$K38/12)*Leases!$J38*Leases!$F35,0)+MAX((Expenses!LE$13-Leases!$K39/12)*Leases!$J39*Leases!$F35,0)))),0)</f>
        <v>0</v>
      </c>
      <c r="LH201" s="94">
        <f>IF(AND(LH$165&lt;=$E35,LH$165&gt;=EOMONTH($D35,0)),IF($G35="NNN",Expenses!LF$14*Leases!$F35,IF(Leases!$G35="FSG",0,IF(Leases!$G35="MG",SUMPRODUCT(Leases!$I35:$I39,Expenses!LF$9:LF$13)*Leases!$F35,MAX((Expenses!LF$9-Leases!$K35/12)*Leases!$J35*Leases!$F35,0)+MAX((Expenses!LF$10-Leases!$K36/12)*Leases!$J36*Leases!$F35,0)+MAX((Expenses!LF$11-Leases!$K37/12)*Leases!$J37*Leases!$F35,0)+MAX((Expenses!LF$12-Leases!$K38/12)*Leases!$J38*Leases!$F35,0)+MAX((Expenses!LF$13-Leases!$K39/12)*Leases!$J39*Leases!$F35,0)))),0)</f>
        <v>0</v>
      </c>
      <c r="LI201" s="94">
        <f>IF(AND(LI$165&lt;=$E35,LI$165&gt;=EOMONTH($D35,0)),IF($G35="NNN",Expenses!LG$14*Leases!$F35,IF(Leases!$G35="FSG",0,IF(Leases!$G35="MG",SUMPRODUCT(Leases!$I35:$I39,Expenses!LG$9:LG$13)*Leases!$F35,MAX((Expenses!LG$9-Leases!$K35/12)*Leases!$J35*Leases!$F35,0)+MAX((Expenses!LG$10-Leases!$K36/12)*Leases!$J36*Leases!$F35,0)+MAX((Expenses!LG$11-Leases!$K37/12)*Leases!$J37*Leases!$F35,0)+MAX((Expenses!LG$12-Leases!$K38/12)*Leases!$J38*Leases!$F35,0)+MAX((Expenses!LG$13-Leases!$K39/12)*Leases!$J39*Leases!$F35,0)))),0)</f>
        <v>0</v>
      </c>
      <c r="LJ201" s="94">
        <f>IF(AND(LJ$165&lt;=$E35,LJ$165&gt;=EOMONTH($D35,0)),IF($G35="NNN",Expenses!LH$14*Leases!$F35,IF(Leases!$G35="FSG",0,IF(Leases!$G35="MG",SUMPRODUCT(Leases!$I35:$I39,Expenses!LH$9:LH$13)*Leases!$F35,MAX((Expenses!LH$9-Leases!$K35/12)*Leases!$J35*Leases!$F35,0)+MAX((Expenses!LH$10-Leases!$K36/12)*Leases!$J36*Leases!$F35,0)+MAX((Expenses!LH$11-Leases!$K37/12)*Leases!$J37*Leases!$F35,0)+MAX((Expenses!LH$12-Leases!$K38/12)*Leases!$J38*Leases!$F35,0)+MAX((Expenses!LH$13-Leases!$K39/12)*Leases!$J39*Leases!$F35,0)))),0)</f>
        <v>0</v>
      </c>
      <c r="LK201" s="94">
        <f>IF(AND(LK$165&lt;=$E35,LK$165&gt;=EOMONTH($D35,0)),IF($G35="NNN",Expenses!LI$14*Leases!$F35,IF(Leases!$G35="FSG",0,IF(Leases!$G35="MG",SUMPRODUCT(Leases!$I35:$I39,Expenses!LI$9:LI$13)*Leases!$F35,MAX((Expenses!LI$9-Leases!$K35/12)*Leases!$J35*Leases!$F35,0)+MAX((Expenses!LI$10-Leases!$K36/12)*Leases!$J36*Leases!$F35,0)+MAX((Expenses!LI$11-Leases!$K37/12)*Leases!$J37*Leases!$F35,0)+MAX((Expenses!LI$12-Leases!$K38/12)*Leases!$J38*Leases!$F35,0)+MAX((Expenses!LI$13-Leases!$K39/12)*Leases!$J39*Leases!$F35,0)))),0)</f>
        <v>0</v>
      </c>
      <c r="LL201" s="94">
        <f>IF(AND(LL$165&lt;=$E35,LL$165&gt;=EOMONTH($D35,0)),IF($G35="NNN",Expenses!LJ$14*Leases!$F35,IF(Leases!$G35="FSG",0,IF(Leases!$G35="MG",SUMPRODUCT(Leases!$I35:$I39,Expenses!LJ$9:LJ$13)*Leases!$F35,MAX((Expenses!LJ$9-Leases!$K35/12)*Leases!$J35*Leases!$F35,0)+MAX((Expenses!LJ$10-Leases!$K36/12)*Leases!$J36*Leases!$F35,0)+MAX((Expenses!LJ$11-Leases!$K37/12)*Leases!$J37*Leases!$F35,0)+MAX((Expenses!LJ$12-Leases!$K38/12)*Leases!$J38*Leases!$F35,0)+MAX((Expenses!LJ$13-Leases!$K39/12)*Leases!$J39*Leases!$F35,0)))),0)</f>
        <v>0</v>
      </c>
      <c r="LM201" s="94">
        <f>IF(AND(LM$165&lt;=$E35,LM$165&gt;=EOMONTH($D35,0)),IF($G35="NNN",Expenses!LK$14*Leases!$F35,IF(Leases!$G35="FSG",0,IF(Leases!$G35="MG",SUMPRODUCT(Leases!$I35:$I39,Expenses!LK$9:LK$13)*Leases!$F35,MAX((Expenses!LK$9-Leases!$K35/12)*Leases!$J35*Leases!$F35,0)+MAX((Expenses!LK$10-Leases!$K36/12)*Leases!$J36*Leases!$F35,0)+MAX((Expenses!LK$11-Leases!$K37/12)*Leases!$J37*Leases!$F35,0)+MAX((Expenses!LK$12-Leases!$K38/12)*Leases!$J38*Leases!$F35,0)+MAX((Expenses!LK$13-Leases!$K39/12)*Leases!$J39*Leases!$F35,0)))),0)</f>
        <v>0</v>
      </c>
      <c r="LN201" s="94">
        <f>IF(AND(LN$165&lt;=$E35,LN$165&gt;=EOMONTH($D35,0)),IF($G35="NNN",Expenses!LL$14*Leases!$F35,IF(Leases!$G35="FSG",0,IF(Leases!$G35="MG",SUMPRODUCT(Leases!$I35:$I39,Expenses!LL$9:LL$13)*Leases!$F35,MAX((Expenses!LL$9-Leases!$K35/12)*Leases!$J35*Leases!$F35,0)+MAX((Expenses!LL$10-Leases!$K36/12)*Leases!$J36*Leases!$F35,0)+MAX((Expenses!LL$11-Leases!$K37/12)*Leases!$J37*Leases!$F35,0)+MAX((Expenses!LL$12-Leases!$K38/12)*Leases!$J38*Leases!$F35,0)+MAX((Expenses!LL$13-Leases!$K39/12)*Leases!$J39*Leases!$F35,0)))),0)</f>
        <v>0</v>
      </c>
      <c r="LO201" s="94">
        <f>IF(AND(LO$165&lt;=$E35,LO$165&gt;=EOMONTH($D35,0)),IF($G35="NNN",Expenses!LM$14*Leases!$F35,IF(Leases!$G35="FSG",0,IF(Leases!$G35="MG",SUMPRODUCT(Leases!$I35:$I39,Expenses!LM$9:LM$13)*Leases!$F35,MAX((Expenses!LM$9-Leases!$K35/12)*Leases!$J35*Leases!$F35,0)+MAX((Expenses!LM$10-Leases!$K36/12)*Leases!$J36*Leases!$F35,0)+MAX((Expenses!LM$11-Leases!$K37/12)*Leases!$J37*Leases!$F35,0)+MAX((Expenses!LM$12-Leases!$K38/12)*Leases!$J38*Leases!$F35,0)+MAX((Expenses!LM$13-Leases!$K39/12)*Leases!$J39*Leases!$F35,0)))),0)</f>
        <v>0</v>
      </c>
      <c r="LP201" s="94">
        <f>IF(AND(LP$165&lt;=$E35,LP$165&gt;=EOMONTH($D35,0)),IF($G35="NNN",Expenses!LN$14*Leases!$F35,IF(Leases!$G35="FSG",0,IF(Leases!$G35="MG",SUMPRODUCT(Leases!$I35:$I39,Expenses!LN$9:LN$13)*Leases!$F35,MAX((Expenses!LN$9-Leases!$K35/12)*Leases!$J35*Leases!$F35,0)+MAX((Expenses!LN$10-Leases!$K36/12)*Leases!$J36*Leases!$F35,0)+MAX((Expenses!LN$11-Leases!$K37/12)*Leases!$J37*Leases!$F35,0)+MAX((Expenses!LN$12-Leases!$K38/12)*Leases!$J38*Leases!$F35,0)+MAX((Expenses!LN$13-Leases!$K39/12)*Leases!$J39*Leases!$F35,0)))),0)</f>
        <v>0</v>
      </c>
      <c r="LQ201" s="94">
        <f>IF(AND(LQ$165&lt;=$E35,LQ$165&gt;=EOMONTH($D35,0)),IF($G35="NNN",Expenses!LO$14*Leases!$F35,IF(Leases!$G35="FSG",0,IF(Leases!$G35="MG",SUMPRODUCT(Leases!$I35:$I39,Expenses!LO$9:LO$13)*Leases!$F35,MAX((Expenses!LO$9-Leases!$K35/12)*Leases!$J35*Leases!$F35,0)+MAX((Expenses!LO$10-Leases!$K36/12)*Leases!$J36*Leases!$F35,0)+MAX((Expenses!LO$11-Leases!$K37/12)*Leases!$J37*Leases!$F35,0)+MAX((Expenses!LO$12-Leases!$K38/12)*Leases!$J38*Leases!$F35,0)+MAX((Expenses!LO$13-Leases!$K39/12)*Leases!$J39*Leases!$F35,0)))),0)</f>
        <v>0</v>
      </c>
      <c r="LR201" s="94">
        <f>IF(AND(LR$165&lt;=$E35,LR$165&gt;=EOMONTH($D35,0)),IF($G35="NNN",Expenses!LP$14*Leases!$F35,IF(Leases!$G35="FSG",0,IF(Leases!$G35="MG",SUMPRODUCT(Leases!$I35:$I39,Expenses!LP$9:LP$13)*Leases!$F35,MAX((Expenses!LP$9-Leases!$K35/12)*Leases!$J35*Leases!$F35,0)+MAX((Expenses!LP$10-Leases!$K36/12)*Leases!$J36*Leases!$F35,0)+MAX((Expenses!LP$11-Leases!$K37/12)*Leases!$J37*Leases!$F35,0)+MAX((Expenses!LP$12-Leases!$K38/12)*Leases!$J38*Leases!$F35,0)+MAX((Expenses!LP$13-Leases!$K39/12)*Leases!$J39*Leases!$F35,0)))),0)</f>
        <v>0</v>
      </c>
      <c r="LS201" s="94">
        <f>IF(AND(LS$165&lt;=$E35,LS$165&gt;=EOMONTH($D35,0)),IF($G35="NNN",Expenses!LQ$14*Leases!$F35,IF(Leases!$G35="FSG",0,IF(Leases!$G35="MG",SUMPRODUCT(Leases!$I35:$I39,Expenses!LQ$9:LQ$13)*Leases!$F35,MAX((Expenses!LQ$9-Leases!$K35/12)*Leases!$J35*Leases!$F35,0)+MAX((Expenses!LQ$10-Leases!$K36/12)*Leases!$J36*Leases!$F35,0)+MAX((Expenses!LQ$11-Leases!$K37/12)*Leases!$J37*Leases!$F35,0)+MAX((Expenses!LQ$12-Leases!$K38/12)*Leases!$J38*Leases!$F35,0)+MAX((Expenses!LQ$13-Leases!$K39/12)*Leases!$J39*Leases!$F35,0)))),0)</f>
        <v>0</v>
      </c>
      <c r="LT201" s="94">
        <f>IF(AND(LT$165&lt;=$E35,LT$165&gt;=EOMONTH($D35,0)),IF($G35="NNN",Expenses!LR$14*Leases!$F35,IF(Leases!$G35="FSG",0,IF(Leases!$G35="MG",SUMPRODUCT(Leases!$I35:$I39,Expenses!LR$9:LR$13)*Leases!$F35,MAX((Expenses!LR$9-Leases!$K35/12)*Leases!$J35*Leases!$F35,0)+MAX((Expenses!LR$10-Leases!$K36/12)*Leases!$J36*Leases!$F35,0)+MAX((Expenses!LR$11-Leases!$K37/12)*Leases!$J37*Leases!$F35,0)+MAX((Expenses!LR$12-Leases!$K38/12)*Leases!$J38*Leases!$F35,0)+MAX((Expenses!LR$13-Leases!$K39/12)*Leases!$J39*Leases!$F35,0)))),0)</f>
        <v>0</v>
      </c>
      <c r="LU201" s="94">
        <f>IF(AND(LU$165&lt;=$E35,LU$165&gt;=EOMONTH($D35,0)),IF($G35="NNN",Expenses!LS$14*Leases!$F35,IF(Leases!$G35="FSG",0,IF(Leases!$G35="MG",SUMPRODUCT(Leases!$I35:$I39,Expenses!LS$9:LS$13)*Leases!$F35,MAX((Expenses!LS$9-Leases!$K35/12)*Leases!$J35*Leases!$F35,0)+MAX((Expenses!LS$10-Leases!$K36/12)*Leases!$J36*Leases!$F35,0)+MAX((Expenses!LS$11-Leases!$K37/12)*Leases!$J37*Leases!$F35,0)+MAX((Expenses!LS$12-Leases!$K38/12)*Leases!$J38*Leases!$F35,0)+MAX((Expenses!LS$13-Leases!$K39/12)*Leases!$J39*Leases!$F35,0)))),0)</f>
        <v>0</v>
      </c>
      <c r="LV201" s="94">
        <f>IF(AND(LV$165&lt;=$E35,LV$165&gt;=EOMONTH($D35,0)),IF($G35="NNN",Expenses!LT$14*Leases!$F35,IF(Leases!$G35="FSG",0,IF(Leases!$G35="MG",SUMPRODUCT(Leases!$I35:$I39,Expenses!LT$9:LT$13)*Leases!$F35,MAX((Expenses!LT$9-Leases!$K35/12)*Leases!$J35*Leases!$F35,0)+MAX((Expenses!LT$10-Leases!$K36/12)*Leases!$J36*Leases!$F35,0)+MAX((Expenses!LT$11-Leases!$K37/12)*Leases!$J37*Leases!$F35,0)+MAX((Expenses!LT$12-Leases!$K38/12)*Leases!$J38*Leases!$F35,0)+MAX((Expenses!LT$13-Leases!$K39/12)*Leases!$J39*Leases!$F35,0)))),0)</f>
        <v>0</v>
      </c>
      <c r="LW201" s="94">
        <f>IF(AND(LW$165&lt;=$E35,LW$165&gt;=EOMONTH($D35,0)),IF($G35="NNN",Expenses!LU$14*Leases!$F35,IF(Leases!$G35="FSG",0,IF(Leases!$G35="MG",SUMPRODUCT(Leases!$I35:$I39,Expenses!LU$9:LU$13)*Leases!$F35,MAX((Expenses!LU$9-Leases!$K35/12)*Leases!$J35*Leases!$F35,0)+MAX((Expenses!LU$10-Leases!$K36/12)*Leases!$J36*Leases!$F35,0)+MAX((Expenses!LU$11-Leases!$K37/12)*Leases!$J37*Leases!$F35,0)+MAX((Expenses!LU$12-Leases!$K38/12)*Leases!$J38*Leases!$F35,0)+MAX((Expenses!LU$13-Leases!$K39/12)*Leases!$J39*Leases!$F35,0)))),0)</f>
        <v>0</v>
      </c>
      <c r="LX201" s="94">
        <f>IF(AND(LX$165&lt;=$E35,LX$165&gt;=EOMONTH($D35,0)),IF($G35="NNN",Expenses!LV$14*Leases!$F35,IF(Leases!$G35="FSG",0,IF(Leases!$G35="MG",SUMPRODUCT(Leases!$I35:$I39,Expenses!LV$9:LV$13)*Leases!$F35,MAX((Expenses!LV$9-Leases!$K35/12)*Leases!$J35*Leases!$F35,0)+MAX((Expenses!LV$10-Leases!$K36/12)*Leases!$J36*Leases!$F35,0)+MAX((Expenses!LV$11-Leases!$K37/12)*Leases!$J37*Leases!$F35,0)+MAX((Expenses!LV$12-Leases!$K38/12)*Leases!$J38*Leases!$F35,0)+MAX((Expenses!LV$13-Leases!$K39/12)*Leases!$J39*Leases!$F35,0)))),0)</f>
        <v>0</v>
      </c>
      <c r="LY201" s="94">
        <f>IF(AND(LY$165&lt;=$E35,LY$165&gt;=EOMONTH($D35,0)),IF($G35="NNN",Expenses!LW$14*Leases!$F35,IF(Leases!$G35="FSG",0,IF(Leases!$G35="MG",SUMPRODUCT(Leases!$I35:$I39,Expenses!LW$9:LW$13)*Leases!$F35,MAX((Expenses!LW$9-Leases!$K35/12)*Leases!$J35*Leases!$F35,0)+MAX((Expenses!LW$10-Leases!$K36/12)*Leases!$J36*Leases!$F35,0)+MAX((Expenses!LW$11-Leases!$K37/12)*Leases!$J37*Leases!$F35,0)+MAX((Expenses!LW$12-Leases!$K38/12)*Leases!$J38*Leases!$F35,0)+MAX((Expenses!LW$13-Leases!$K39/12)*Leases!$J39*Leases!$F35,0)))),0)</f>
        <v>0</v>
      </c>
      <c r="LZ201" s="94">
        <f>IF(AND(LZ$165&lt;=$E35,LZ$165&gt;=EOMONTH($D35,0)),IF($G35="NNN",Expenses!LX$14*Leases!$F35,IF(Leases!$G35="FSG",0,IF(Leases!$G35="MG",SUMPRODUCT(Leases!$I35:$I39,Expenses!LX$9:LX$13)*Leases!$F35,MAX((Expenses!LX$9-Leases!$K35/12)*Leases!$J35*Leases!$F35,0)+MAX((Expenses!LX$10-Leases!$K36/12)*Leases!$J36*Leases!$F35,0)+MAX((Expenses!LX$11-Leases!$K37/12)*Leases!$J37*Leases!$F35,0)+MAX((Expenses!LX$12-Leases!$K38/12)*Leases!$J38*Leases!$F35,0)+MAX((Expenses!LX$13-Leases!$K39/12)*Leases!$J39*Leases!$F35,0)))),0)</f>
        <v>0</v>
      </c>
      <c r="MA201" s="94">
        <f>IF(AND(MA$165&lt;=$E35,MA$165&gt;=EOMONTH($D35,0)),IF($G35="NNN",Expenses!LY$14*Leases!$F35,IF(Leases!$G35="FSG",0,IF(Leases!$G35="MG",SUMPRODUCT(Leases!$I35:$I39,Expenses!LY$9:LY$13)*Leases!$F35,MAX((Expenses!LY$9-Leases!$K35/12)*Leases!$J35*Leases!$F35,0)+MAX((Expenses!LY$10-Leases!$K36/12)*Leases!$J36*Leases!$F35,0)+MAX((Expenses!LY$11-Leases!$K37/12)*Leases!$J37*Leases!$F35,0)+MAX((Expenses!LY$12-Leases!$K38/12)*Leases!$J38*Leases!$F35,0)+MAX((Expenses!LY$13-Leases!$K39/12)*Leases!$J39*Leases!$F35,0)))),0)</f>
        <v>0</v>
      </c>
      <c r="MB201" s="94">
        <f>IF(AND(MB$165&lt;=$E35,MB$165&gt;=EOMONTH($D35,0)),IF($G35="NNN",Expenses!LZ$14*Leases!$F35,IF(Leases!$G35="FSG",0,IF(Leases!$G35="MG",SUMPRODUCT(Leases!$I35:$I39,Expenses!LZ$9:LZ$13)*Leases!$F35,MAX((Expenses!LZ$9-Leases!$K35/12)*Leases!$J35*Leases!$F35,0)+MAX((Expenses!LZ$10-Leases!$K36/12)*Leases!$J36*Leases!$F35,0)+MAX((Expenses!LZ$11-Leases!$K37/12)*Leases!$J37*Leases!$F35,0)+MAX((Expenses!LZ$12-Leases!$K38/12)*Leases!$J38*Leases!$F35,0)+MAX((Expenses!LZ$13-Leases!$K39/12)*Leases!$J39*Leases!$F35,0)))),0)</f>
        <v>0</v>
      </c>
      <c r="MC201" s="94">
        <f>IF(AND(MC$165&lt;=$E35,MC$165&gt;=EOMONTH($D35,0)),IF($G35="NNN",Expenses!MA$14*Leases!$F35,IF(Leases!$G35="FSG",0,IF(Leases!$G35="MG",SUMPRODUCT(Leases!$I35:$I39,Expenses!MA$9:MA$13)*Leases!$F35,MAX((Expenses!MA$9-Leases!$K35/12)*Leases!$J35*Leases!$F35,0)+MAX((Expenses!MA$10-Leases!$K36/12)*Leases!$J36*Leases!$F35,0)+MAX((Expenses!MA$11-Leases!$K37/12)*Leases!$J37*Leases!$F35,0)+MAX((Expenses!MA$12-Leases!$K38/12)*Leases!$J38*Leases!$F35,0)+MAX((Expenses!MA$13-Leases!$K39/12)*Leases!$J39*Leases!$F35,0)))),0)</f>
        <v>0</v>
      </c>
      <c r="MD201" s="94">
        <f>IF(AND(MD$165&lt;=$E35,MD$165&gt;=EOMONTH($D35,0)),IF($G35="NNN",Expenses!MB$14*Leases!$F35,IF(Leases!$G35="FSG",0,IF(Leases!$G35="MG",SUMPRODUCT(Leases!$I35:$I39,Expenses!MB$9:MB$13)*Leases!$F35,MAX((Expenses!MB$9-Leases!$K35/12)*Leases!$J35*Leases!$F35,0)+MAX((Expenses!MB$10-Leases!$K36/12)*Leases!$J36*Leases!$F35,0)+MAX((Expenses!MB$11-Leases!$K37/12)*Leases!$J37*Leases!$F35,0)+MAX((Expenses!MB$12-Leases!$K38/12)*Leases!$J38*Leases!$F35,0)+MAX((Expenses!MB$13-Leases!$K39/12)*Leases!$J39*Leases!$F35,0)))),0)</f>
        <v>0</v>
      </c>
      <c r="ME201" s="94">
        <f>IF(AND(ME$165&lt;=$E35,ME$165&gt;=EOMONTH($D35,0)),IF($G35="NNN",Expenses!MC$14*Leases!$F35,IF(Leases!$G35="FSG",0,IF(Leases!$G35="MG",SUMPRODUCT(Leases!$I35:$I39,Expenses!MC$9:MC$13)*Leases!$F35,MAX((Expenses!MC$9-Leases!$K35/12)*Leases!$J35*Leases!$F35,0)+MAX((Expenses!MC$10-Leases!$K36/12)*Leases!$J36*Leases!$F35,0)+MAX((Expenses!MC$11-Leases!$K37/12)*Leases!$J37*Leases!$F35,0)+MAX((Expenses!MC$12-Leases!$K38/12)*Leases!$J38*Leases!$F35,0)+MAX((Expenses!MC$13-Leases!$K39/12)*Leases!$J39*Leases!$F35,0)))),0)</f>
        <v>0</v>
      </c>
      <c r="MF201" s="94">
        <f>IF(AND(MF$165&lt;=$E35,MF$165&gt;=EOMONTH($D35,0)),IF($G35="NNN",Expenses!MD$14*Leases!$F35,IF(Leases!$G35="FSG",0,IF(Leases!$G35="MG",SUMPRODUCT(Leases!$I35:$I39,Expenses!MD$9:MD$13)*Leases!$F35,MAX((Expenses!MD$9-Leases!$K35/12)*Leases!$J35*Leases!$F35,0)+MAX((Expenses!MD$10-Leases!$K36/12)*Leases!$J36*Leases!$F35,0)+MAX((Expenses!MD$11-Leases!$K37/12)*Leases!$J37*Leases!$F35,0)+MAX((Expenses!MD$12-Leases!$K38/12)*Leases!$J38*Leases!$F35,0)+MAX((Expenses!MD$13-Leases!$K39/12)*Leases!$J39*Leases!$F35,0)))),0)</f>
        <v>0</v>
      </c>
      <c r="MG201" s="94">
        <f>IF(AND(MG$165&lt;=$E35,MG$165&gt;=EOMONTH($D35,0)),IF($G35="NNN",Expenses!ME$14*Leases!$F35,IF(Leases!$G35="FSG",0,IF(Leases!$G35="MG",SUMPRODUCT(Leases!$I35:$I39,Expenses!ME$9:ME$13)*Leases!$F35,MAX((Expenses!ME$9-Leases!$K35/12)*Leases!$J35*Leases!$F35,0)+MAX((Expenses!ME$10-Leases!$K36/12)*Leases!$J36*Leases!$F35,0)+MAX((Expenses!ME$11-Leases!$K37/12)*Leases!$J37*Leases!$F35,0)+MAX((Expenses!ME$12-Leases!$K38/12)*Leases!$J38*Leases!$F35,0)+MAX((Expenses!ME$13-Leases!$K39/12)*Leases!$J39*Leases!$F35,0)))),0)</f>
        <v>0</v>
      </c>
      <c r="MH201" s="94">
        <f>IF(AND(MH$165&lt;=$E35,MH$165&gt;=EOMONTH($D35,0)),IF($G35="NNN",Expenses!MF$14*Leases!$F35,IF(Leases!$G35="FSG",0,IF(Leases!$G35="MG",SUMPRODUCT(Leases!$I35:$I39,Expenses!MF$9:MF$13)*Leases!$F35,MAX((Expenses!MF$9-Leases!$K35/12)*Leases!$J35*Leases!$F35,0)+MAX((Expenses!MF$10-Leases!$K36/12)*Leases!$J36*Leases!$F35,0)+MAX((Expenses!MF$11-Leases!$K37/12)*Leases!$J37*Leases!$F35,0)+MAX((Expenses!MF$12-Leases!$K38/12)*Leases!$J38*Leases!$F35,0)+MAX((Expenses!MF$13-Leases!$K39/12)*Leases!$J39*Leases!$F35,0)))),0)</f>
        <v>0</v>
      </c>
      <c r="MI201" s="94">
        <f>IF(AND(MI$165&lt;=$E35,MI$165&gt;=EOMONTH($D35,0)),IF($G35="NNN",Expenses!MG$14*Leases!$F35,IF(Leases!$G35="FSG",0,IF(Leases!$G35="MG",SUMPRODUCT(Leases!$I35:$I39,Expenses!MG$9:MG$13)*Leases!$F35,MAX((Expenses!MG$9-Leases!$K35/12)*Leases!$J35*Leases!$F35,0)+MAX((Expenses!MG$10-Leases!$K36/12)*Leases!$J36*Leases!$F35,0)+MAX((Expenses!MG$11-Leases!$K37/12)*Leases!$J37*Leases!$F35,0)+MAX((Expenses!MG$12-Leases!$K38/12)*Leases!$J38*Leases!$F35,0)+MAX((Expenses!MG$13-Leases!$K39/12)*Leases!$J39*Leases!$F35,0)))),0)</f>
        <v>0</v>
      </c>
      <c r="MJ201" s="94">
        <f>IF(AND(MJ$165&lt;=$E35,MJ$165&gt;=EOMONTH($D35,0)),IF($G35="NNN",Expenses!MH$14*Leases!$F35,IF(Leases!$G35="FSG",0,IF(Leases!$G35="MG",SUMPRODUCT(Leases!$I35:$I39,Expenses!MH$9:MH$13)*Leases!$F35,MAX((Expenses!MH$9-Leases!$K35/12)*Leases!$J35*Leases!$F35,0)+MAX((Expenses!MH$10-Leases!$K36/12)*Leases!$J36*Leases!$F35,0)+MAX((Expenses!MH$11-Leases!$K37/12)*Leases!$J37*Leases!$F35,0)+MAX((Expenses!MH$12-Leases!$K38/12)*Leases!$J38*Leases!$F35,0)+MAX((Expenses!MH$13-Leases!$K39/12)*Leases!$J39*Leases!$F35,0)))),0)</f>
        <v>0</v>
      </c>
      <c r="MK201" s="94">
        <f>IF(AND(MK$165&lt;=$E35,MK$165&gt;=EOMONTH($D35,0)),IF($G35="NNN",Expenses!MI$14*Leases!$F35,IF(Leases!$G35="FSG",0,IF(Leases!$G35="MG",SUMPRODUCT(Leases!$I35:$I39,Expenses!MI$9:MI$13)*Leases!$F35,MAX((Expenses!MI$9-Leases!$K35/12)*Leases!$J35*Leases!$F35,0)+MAX((Expenses!MI$10-Leases!$K36/12)*Leases!$J36*Leases!$F35,0)+MAX((Expenses!MI$11-Leases!$K37/12)*Leases!$J37*Leases!$F35,0)+MAX((Expenses!MI$12-Leases!$K38/12)*Leases!$J38*Leases!$F35,0)+MAX((Expenses!MI$13-Leases!$K39/12)*Leases!$J39*Leases!$F35,0)))),0)</f>
        <v>0</v>
      </c>
      <c r="ML201" s="94">
        <f>IF(AND(ML$165&lt;=$E35,ML$165&gt;=EOMONTH($D35,0)),IF($G35="NNN",Expenses!MJ$14*Leases!$F35,IF(Leases!$G35="FSG",0,IF(Leases!$G35="MG",SUMPRODUCT(Leases!$I35:$I39,Expenses!MJ$9:MJ$13)*Leases!$F35,MAX((Expenses!MJ$9-Leases!$K35/12)*Leases!$J35*Leases!$F35,0)+MAX((Expenses!MJ$10-Leases!$K36/12)*Leases!$J36*Leases!$F35,0)+MAX((Expenses!MJ$11-Leases!$K37/12)*Leases!$J37*Leases!$F35,0)+MAX((Expenses!MJ$12-Leases!$K38/12)*Leases!$J38*Leases!$F35,0)+MAX((Expenses!MJ$13-Leases!$K39/12)*Leases!$J39*Leases!$F35,0)))),0)</f>
        <v>0</v>
      </c>
      <c r="MM201" s="94">
        <f>IF(AND(MM$165&lt;=$E35,MM$165&gt;=EOMONTH($D35,0)),IF($G35="NNN",Expenses!MK$14*Leases!$F35,IF(Leases!$G35="FSG",0,IF(Leases!$G35="MG",SUMPRODUCT(Leases!$I35:$I39,Expenses!MK$9:MK$13)*Leases!$F35,MAX((Expenses!MK$9-Leases!$K35/12)*Leases!$J35*Leases!$F35,0)+MAX((Expenses!MK$10-Leases!$K36/12)*Leases!$J36*Leases!$F35,0)+MAX((Expenses!MK$11-Leases!$K37/12)*Leases!$J37*Leases!$F35,0)+MAX((Expenses!MK$12-Leases!$K38/12)*Leases!$J38*Leases!$F35,0)+MAX((Expenses!MK$13-Leases!$K39/12)*Leases!$J39*Leases!$F35,0)))),0)</f>
        <v>0</v>
      </c>
      <c r="MN201" s="94">
        <f>IF(AND(MN$165&lt;=$E35,MN$165&gt;=EOMONTH($D35,0)),IF($G35="NNN",Expenses!ML$14*Leases!$F35,IF(Leases!$G35="FSG",0,IF(Leases!$G35="MG",SUMPRODUCT(Leases!$I35:$I39,Expenses!ML$9:ML$13)*Leases!$F35,MAX((Expenses!ML$9-Leases!$K35/12)*Leases!$J35*Leases!$F35,0)+MAX((Expenses!ML$10-Leases!$K36/12)*Leases!$J36*Leases!$F35,0)+MAX((Expenses!ML$11-Leases!$K37/12)*Leases!$J37*Leases!$F35,0)+MAX((Expenses!ML$12-Leases!$K38/12)*Leases!$J38*Leases!$F35,0)+MAX((Expenses!ML$13-Leases!$K39/12)*Leases!$J39*Leases!$F35,0)))),0)</f>
        <v>0</v>
      </c>
      <c r="MO201" s="94">
        <f>IF(AND(MO$165&lt;=$E35,MO$165&gt;=EOMONTH($D35,0)),IF($G35="NNN",Expenses!MM$14*Leases!$F35,IF(Leases!$G35="FSG",0,IF(Leases!$G35="MG",SUMPRODUCT(Leases!$I35:$I39,Expenses!MM$9:MM$13)*Leases!$F35,MAX((Expenses!MM$9-Leases!$K35/12)*Leases!$J35*Leases!$F35,0)+MAX((Expenses!MM$10-Leases!$K36/12)*Leases!$J36*Leases!$F35,0)+MAX((Expenses!MM$11-Leases!$K37/12)*Leases!$J37*Leases!$F35,0)+MAX((Expenses!MM$12-Leases!$K38/12)*Leases!$J38*Leases!$F35,0)+MAX((Expenses!MM$13-Leases!$K39/12)*Leases!$J39*Leases!$F35,0)))),0)</f>
        <v>0</v>
      </c>
      <c r="MP201" s="94">
        <f>IF(AND(MP$165&lt;=$E35,MP$165&gt;=EOMONTH($D35,0)),IF($G35="NNN",Expenses!MN$14*Leases!$F35,IF(Leases!$G35="FSG",0,IF(Leases!$G35="MG",SUMPRODUCT(Leases!$I35:$I39,Expenses!MN$9:MN$13)*Leases!$F35,MAX((Expenses!MN$9-Leases!$K35/12)*Leases!$J35*Leases!$F35,0)+MAX((Expenses!MN$10-Leases!$K36/12)*Leases!$J36*Leases!$F35,0)+MAX((Expenses!MN$11-Leases!$K37/12)*Leases!$J37*Leases!$F35,0)+MAX((Expenses!MN$12-Leases!$K38/12)*Leases!$J38*Leases!$F35,0)+MAX((Expenses!MN$13-Leases!$K39/12)*Leases!$J39*Leases!$F35,0)))),0)</f>
        <v>0</v>
      </c>
      <c r="MQ201" s="94">
        <f>IF(AND(MQ$165&lt;=$E35,MQ$165&gt;=EOMONTH($D35,0)),IF($G35="NNN",Expenses!MO$14*Leases!$F35,IF(Leases!$G35="FSG",0,IF(Leases!$G35="MG",SUMPRODUCT(Leases!$I35:$I39,Expenses!MO$9:MO$13)*Leases!$F35,MAX((Expenses!MO$9-Leases!$K35/12)*Leases!$J35*Leases!$F35,0)+MAX((Expenses!MO$10-Leases!$K36/12)*Leases!$J36*Leases!$F35,0)+MAX((Expenses!MO$11-Leases!$K37/12)*Leases!$J37*Leases!$F35,0)+MAX((Expenses!MO$12-Leases!$K38/12)*Leases!$J38*Leases!$F35,0)+MAX((Expenses!MO$13-Leases!$K39/12)*Leases!$J39*Leases!$F35,0)))),0)</f>
        <v>0</v>
      </c>
      <c r="MR201" s="94">
        <f>IF(AND(MR$165&lt;=$E35,MR$165&gt;=EOMONTH($D35,0)),IF($G35="NNN",Expenses!MP$14*Leases!$F35,IF(Leases!$G35="FSG",0,IF(Leases!$G35="MG",SUMPRODUCT(Leases!$I35:$I39,Expenses!MP$9:MP$13)*Leases!$F35,MAX((Expenses!MP$9-Leases!$K35/12)*Leases!$J35*Leases!$F35,0)+MAX((Expenses!MP$10-Leases!$K36/12)*Leases!$J36*Leases!$F35,0)+MAX((Expenses!MP$11-Leases!$K37/12)*Leases!$J37*Leases!$F35,0)+MAX((Expenses!MP$12-Leases!$K38/12)*Leases!$J38*Leases!$F35,0)+MAX((Expenses!MP$13-Leases!$K39/12)*Leases!$J39*Leases!$F35,0)))),0)</f>
        <v>0</v>
      </c>
      <c r="MS201" s="94">
        <f>IF(AND(MS$165&lt;=$E35,MS$165&gt;=EOMONTH($D35,0)),IF($G35="NNN",Expenses!MQ$14*Leases!$F35,IF(Leases!$G35="FSG",0,IF(Leases!$G35="MG",SUMPRODUCT(Leases!$I35:$I39,Expenses!MQ$9:MQ$13)*Leases!$F35,MAX((Expenses!MQ$9-Leases!$K35/12)*Leases!$J35*Leases!$F35,0)+MAX((Expenses!MQ$10-Leases!$K36/12)*Leases!$J36*Leases!$F35,0)+MAX((Expenses!MQ$11-Leases!$K37/12)*Leases!$J37*Leases!$F35,0)+MAX((Expenses!MQ$12-Leases!$K38/12)*Leases!$J38*Leases!$F35,0)+MAX((Expenses!MQ$13-Leases!$K39/12)*Leases!$J39*Leases!$F35,0)))),0)</f>
        <v>0</v>
      </c>
      <c r="MT201" s="94">
        <f>IF(AND(MT$165&lt;=$E35,MT$165&gt;=EOMONTH($D35,0)),IF($G35="NNN",Expenses!MR$14*Leases!$F35,IF(Leases!$G35="FSG",0,IF(Leases!$G35="MG",SUMPRODUCT(Leases!$I35:$I39,Expenses!MR$9:MR$13)*Leases!$F35,MAX((Expenses!MR$9-Leases!$K35/12)*Leases!$J35*Leases!$F35,0)+MAX((Expenses!MR$10-Leases!$K36/12)*Leases!$J36*Leases!$F35,0)+MAX((Expenses!MR$11-Leases!$K37/12)*Leases!$J37*Leases!$F35,0)+MAX((Expenses!MR$12-Leases!$K38/12)*Leases!$J38*Leases!$F35,0)+MAX((Expenses!MR$13-Leases!$K39/12)*Leases!$J39*Leases!$F35,0)))),0)</f>
        <v>0</v>
      </c>
      <c r="MU201" s="94">
        <f>IF(AND(MU$165&lt;=$E35,MU$165&gt;=EOMONTH($D35,0)),IF($G35="NNN",Expenses!MS$14*Leases!$F35,IF(Leases!$G35="FSG",0,IF(Leases!$G35="MG",SUMPRODUCT(Leases!$I35:$I39,Expenses!MS$9:MS$13)*Leases!$F35,MAX((Expenses!MS$9-Leases!$K35/12)*Leases!$J35*Leases!$F35,0)+MAX((Expenses!MS$10-Leases!$K36/12)*Leases!$J36*Leases!$F35,0)+MAX((Expenses!MS$11-Leases!$K37/12)*Leases!$J37*Leases!$F35,0)+MAX((Expenses!MS$12-Leases!$K38/12)*Leases!$J38*Leases!$F35,0)+MAX((Expenses!MS$13-Leases!$K39/12)*Leases!$J39*Leases!$F35,0)))),0)</f>
        <v>0</v>
      </c>
      <c r="MV201" s="94">
        <f>IF(AND(MV$165&lt;=$E35,MV$165&gt;=EOMONTH($D35,0)),IF($G35="NNN",Expenses!MT$14*Leases!$F35,IF(Leases!$G35="FSG",0,IF(Leases!$G35="MG",SUMPRODUCT(Leases!$I35:$I39,Expenses!MT$9:MT$13)*Leases!$F35,MAX((Expenses!MT$9-Leases!$K35/12)*Leases!$J35*Leases!$F35,0)+MAX((Expenses!MT$10-Leases!$K36/12)*Leases!$J36*Leases!$F35,0)+MAX((Expenses!MT$11-Leases!$K37/12)*Leases!$J37*Leases!$F35,0)+MAX((Expenses!MT$12-Leases!$K38/12)*Leases!$J38*Leases!$F35,0)+MAX((Expenses!MT$13-Leases!$K39/12)*Leases!$J39*Leases!$F35,0)))),0)</f>
        <v>0</v>
      </c>
      <c r="MW201" s="94">
        <f>IF(AND(MW$165&lt;=$E35,MW$165&gt;=EOMONTH($D35,0)),IF($G35="NNN",Expenses!MU$14*Leases!$F35,IF(Leases!$G35="FSG",0,IF(Leases!$G35="MG",SUMPRODUCT(Leases!$I35:$I39,Expenses!MU$9:MU$13)*Leases!$F35,MAX((Expenses!MU$9-Leases!$K35/12)*Leases!$J35*Leases!$F35,0)+MAX((Expenses!MU$10-Leases!$K36/12)*Leases!$J36*Leases!$F35,0)+MAX((Expenses!MU$11-Leases!$K37/12)*Leases!$J37*Leases!$F35,0)+MAX((Expenses!MU$12-Leases!$K38/12)*Leases!$J38*Leases!$F35,0)+MAX((Expenses!MU$13-Leases!$K39/12)*Leases!$J39*Leases!$F35,0)))),0)</f>
        <v>0</v>
      </c>
      <c r="MX201" s="94">
        <f>IF(AND(MX$165&lt;=$E35,MX$165&gt;=EOMONTH($D35,0)),IF($G35="NNN",Expenses!MV$14*Leases!$F35,IF(Leases!$G35="FSG",0,IF(Leases!$G35="MG",SUMPRODUCT(Leases!$I35:$I39,Expenses!MV$9:MV$13)*Leases!$F35,MAX((Expenses!MV$9-Leases!$K35/12)*Leases!$J35*Leases!$F35,0)+MAX((Expenses!MV$10-Leases!$K36/12)*Leases!$J36*Leases!$F35,0)+MAX((Expenses!MV$11-Leases!$K37/12)*Leases!$J37*Leases!$F35,0)+MAX((Expenses!MV$12-Leases!$K38/12)*Leases!$J38*Leases!$F35,0)+MAX((Expenses!MV$13-Leases!$K39/12)*Leases!$J39*Leases!$F35,0)))),0)</f>
        <v>0</v>
      </c>
      <c r="MY201" s="94">
        <f>IF(AND(MY$165&lt;=$E35,MY$165&gt;=EOMONTH($D35,0)),IF($G35="NNN",Expenses!MW$14*Leases!$F35,IF(Leases!$G35="FSG",0,IF(Leases!$G35="MG",SUMPRODUCT(Leases!$I35:$I39,Expenses!MW$9:MW$13)*Leases!$F35,MAX((Expenses!MW$9-Leases!$K35/12)*Leases!$J35*Leases!$F35,0)+MAX((Expenses!MW$10-Leases!$K36/12)*Leases!$J36*Leases!$F35,0)+MAX((Expenses!MW$11-Leases!$K37/12)*Leases!$J37*Leases!$F35,0)+MAX((Expenses!MW$12-Leases!$K38/12)*Leases!$J38*Leases!$F35,0)+MAX((Expenses!MW$13-Leases!$K39/12)*Leases!$J39*Leases!$F35,0)))),0)</f>
        <v>0</v>
      </c>
      <c r="MZ201" s="94">
        <f>IF(AND(MZ$165&lt;=$E35,MZ$165&gt;=EOMONTH($D35,0)),IF($G35="NNN",Expenses!MX$14*Leases!$F35,IF(Leases!$G35="FSG",0,IF(Leases!$G35="MG",SUMPRODUCT(Leases!$I35:$I39,Expenses!MX$9:MX$13)*Leases!$F35,MAX((Expenses!MX$9-Leases!$K35/12)*Leases!$J35*Leases!$F35,0)+MAX((Expenses!MX$10-Leases!$K36/12)*Leases!$J36*Leases!$F35,0)+MAX((Expenses!MX$11-Leases!$K37/12)*Leases!$J37*Leases!$F35,0)+MAX((Expenses!MX$12-Leases!$K38/12)*Leases!$J38*Leases!$F35,0)+MAX((Expenses!MX$13-Leases!$K39/12)*Leases!$J39*Leases!$F35,0)))),0)</f>
        <v>0</v>
      </c>
      <c r="NA201" s="94">
        <f>IF(AND(NA$165&lt;=$E35,NA$165&gt;=EOMONTH($D35,0)),IF($G35="NNN",Expenses!MY$14*Leases!$F35,IF(Leases!$G35="FSG",0,IF(Leases!$G35="MG",SUMPRODUCT(Leases!$I35:$I39,Expenses!MY$9:MY$13)*Leases!$F35,MAX((Expenses!MY$9-Leases!$K35/12)*Leases!$J35*Leases!$F35,0)+MAX((Expenses!MY$10-Leases!$K36/12)*Leases!$J36*Leases!$F35,0)+MAX((Expenses!MY$11-Leases!$K37/12)*Leases!$J37*Leases!$F35,0)+MAX((Expenses!MY$12-Leases!$K38/12)*Leases!$J38*Leases!$F35,0)+MAX((Expenses!MY$13-Leases!$K39/12)*Leases!$J39*Leases!$F35,0)))),0)</f>
        <v>0</v>
      </c>
      <c r="NB201" s="94">
        <f>IF(AND(NB$165&lt;=$E35,NB$165&gt;=EOMONTH($D35,0)),IF($G35="NNN",Expenses!MZ$14*Leases!$F35,IF(Leases!$G35="FSG",0,IF(Leases!$G35="MG",SUMPRODUCT(Leases!$I35:$I39,Expenses!MZ$9:MZ$13)*Leases!$F35,MAX((Expenses!MZ$9-Leases!$K35/12)*Leases!$J35*Leases!$F35,0)+MAX((Expenses!MZ$10-Leases!$K36/12)*Leases!$J36*Leases!$F35,0)+MAX((Expenses!MZ$11-Leases!$K37/12)*Leases!$J37*Leases!$F35,0)+MAX((Expenses!MZ$12-Leases!$K38/12)*Leases!$J38*Leases!$F35,0)+MAX((Expenses!MZ$13-Leases!$K39/12)*Leases!$J39*Leases!$F35,0)))),0)</f>
        <v>0</v>
      </c>
      <c r="NC201" s="94">
        <f>IF(AND(NC$165&lt;=$E35,NC$165&gt;=EOMONTH($D35,0)),IF($G35="NNN",Expenses!NA$14*Leases!$F35,IF(Leases!$G35="FSG",0,IF(Leases!$G35="MG",SUMPRODUCT(Leases!$I35:$I39,Expenses!NA$9:NA$13)*Leases!$F35,MAX((Expenses!NA$9-Leases!$K35/12)*Leases!$J35*Leases!$F35,0)+MAX((Expenses!NA$10-Leases!$K36/12)*Leases!$J36*Leases!$F35,0)+MAX((Expenses!NA$11-Leases!$K37/12)*Leases!$J37*Leases!$F35,0)+MAX((Expenses!NA$12-Leases!$K38/12)*Leases!$J38*Leases!$F35,0)+MAX((Expenses!NA$13-Leases!$K39/12)*Leases!$J39*Leases!$F35,0)))),0)</f>
        <v>0</v>
      </c>
      <c r="ND201" s="94">
        <f>IF(AND(ND$165&lt;=$E35,ND$165&gt;=EOMONTH($D35,0)),IF($G35="NNN",Expenses!NB$14*Leases!$F35,IF(Leases!$G35="FSG",0,IF(Leases!$G35="MG",SUMPRODUCT(Leases!$I35:$I39,Expenses!NB$9:NB$13)*Leases!$F35,MAX((Expenses!NB$9-Leases!$K35/12)*Leases!$J35*Leases!$F35,0)+MAX((Expenses!NB$10-Leases!$K36/12)*Leases!$J36*Leases!$F35,0)+MAX((Expenses!NB$11-Leases!$K37/12)*Leases!$J37*Leases!$F35,0)+MAX((Expenses!NB$12-Leases!$K38/12)*Leases!$J38*Leases!$F35,0)+MAX((Expenses!NB$13-Leases!$K39/12)*Leases!$J39*Leases!$F35,0)))),0)</f>
        <v>0</v>
      </c>
      <c r="NE201" s="94">
        <f>IF(AND(NE$165&lt;=$E35,NE$165&gt;=EOMONTH($D35,0)),IF($G35="NNN",Expenses!NC$14*Leases!$F35,IF(Leases!$G35="FSG",0,IF(Leases!$G35="MG",SUMPRODUCT(Leases!$I35:$I39,Expenses!NC$9:NC$13)*Leases!$F35,MAX((Expenses!NC$9-Leases!$K35/12)*Leases!$J35*Leases!$F35,0)+MAX((Expenses!NC$10-Leases!$K36/12)*Leases!$J36*Leases!$F35,0)+MAX((Expenses!NC$11-Leases!$K37/12)*Leases!$J37*Leases!$F35,0)+MAX((Expenses!NC$12-Leases!$K38/12)*Leases!$J38*Leases!$F35,0)+MAX((Expenses!NC$13-Leases!$K39/12)*Leases!$J39*Leases!$F35,0)))),0)</f>
        <v>0</v>
      </c>
      <c r="NF201" s="94">
        <f>IF(AND(NF$165&lt;=$E35,NF$165&gt;=EOMONTH($D35,0)),IF($G35="NNN",Expenses!ND$14*Leases!$F35,IF(Leases!$G35="FSG",0,IF(Leases!$G35="MG",SUMPRODUCT(Leases!$I35:$I39,Expenses!ND$9:ND$13)*Leases!$F35,MAX((Expenses!ND$9-Leases!$K35/12)*Leases!$J35*Leases!$F35,0)+MAX((Expenses!ND$10-Leases!$K36/12)*Leases!$J36*Leases!$F35,0)+MAX((Expenses!ND$11-Leases!$K37/12)*Leases!$J37*Leases!$F35,0)+MAX((Expenses!ND$12-Leases!$K38/12)*Leases!$J38*Leases!$F35,0)+MAX((Expenses!ND$13-Leases!$K39/12)*Leases!$J39*Leases!$F35,0)))),0)</f>
        <v>0</v>
      </c>
      <c r="NG201" s="94">
        <f>IF(AND(NG$165&lt;=$E35,NG$165&gt;=EOMONTH($D35,0)),IF($G35="NNN",Expenses!NE$14*Leases!$F35,IF(Leases!$G35="FSG",0,IF(Leases!$G35="MG",SUMPRODUCT(Leases!$I35:$I39,Expenses!NE$9:NE$13)*Leases!$F35,MAX((Expenses!NE$9-Leases!$K35/12)*Leases!$J35*Leases!$F35,0)+MAX((Expenses!NE$10-Leases!$K36/12)*Leases!$J36*Leases!$F35,0)+MAX((Expenses!NE$11-Leases!$K37/12)*Leases!$J37*Leases!$F35,0)+MAX((Expenses!NE$12-Leases!$K38/12)*Leases!$J38*Leases!$F35,0)+MAX((Expenses!NE$13-Leases!$K39/12)*Leases!$J39*Leases!$F35,0)))),0)</f>
        <v>0</v>
      </c>
      <c r="NH201" s="94">
        <f>IF(AND(NH$165&lt;=$E35,NH$165&gt;=EOMONTH($D35,0)),IF($G35="NNN",Expenses!NF$14*Leases!$F35,IF(Leases!$G35="FSG",0,IF(Leases!$G35="MG",SUMPRODUCT(Leases!$I35:$I39,Expenses!NF$9:NF$13)*Leases!$F35,MAX((Expenses!NF$9-Leases!$K35/12)*Leases!$J35*Leases!$F35,0)+MAX((Expenses!NF$10-Leases!$K36/12)*Leases!$J36*Leases!$F35,0)+MAX((Expenses!NF$11-Leases!$K37/12)*Leases!$J37*Leases!$F35,0)+MAX((Expenses!NF$12-Leases!$K38/12)*Leases!$J38*Leases!$F35,0)+MAX((Expenses!NF$13-Leases!$K39/12)*Leases!$J39*Leases!$F35,0)))),0)</f>
        <v>0</v>
      </c>
      <c r="NI201" s="94">
        <f>IF(AND(NI$165&lt;=$E35,NI$165&gt;=EOMONTH($D35,0)),IF($G35="NNN",Expenses!NG$14*Leases!$F35,IF(Leases!$G35="FSG",0,IF(Leases!$G35="MG",SUMPRODUCT(Leases!$I35:$I39,Expenses!NG$9:NG$13)*Leases!$F35,MAX((Expenses!NG$9-Leases!$K35/12)*Leases!$J35*Leases!$F35,0)+MAX((Expenses!NG$10-Leases!$K36/12)*Leases!$J36*Leases!$F35,0)+MAX((Expenses!NG$11-Leases!$K37/12)*Leases!$J37*Leases!$F35,0)+MAX((Expenses!NG$12-Leases!$K38/12)*Leases!$J38*Leases!$F35,0)+MAX((Expenses!NG$13-Leases!$K39/12)*Leases!$J39*Leases!$F35,0)))),0)</f>
        <v>0</v>
      </c>
      <c r="NJ201" s="94">
        <f>IF(AND(NJ$165&lt;=$E35,NJ$165&gt;=EOMONTH($D35,0)),IF($G35="NNN",Expenses!NH$14*Leases!$F35,IF(Leases!$G35="FSG",0,IF(Leases!$G35="MG",SUMPRODUCT(Leases!$I35:$I39,Expenses!NH$9:NH$13)*Leases!$F35,MAX((Expenses!NH$9-Leases!$K35/12)*Leases!$J35*Leases!$F35,0)+MAX((Expenses!NH$10-Leases!$K36/12)*Leases!$J36*Leases!$F35,0)+MAX((Expenses!NH$11-Leases!$K37/12)*Leases!$J37*Leases!$F35,0)+MAX((Expenses!NH$12-Leases!$K38/12)*Leases!$J38*Leases!$F35,0)+MAX((Expenses!NH$13-Leases!$K39/12)*Leases!$J39*Leases!$F35,0)))),0)</f>
        <v>0</v>
      </c>
      <c r="NK201" s="97">
        <f>IF(AND(NK$165&lt;=$E35,NK$165&gt;=EOMONTH($D35,0)),IF($G35="NNN",Expenses!NI$14*Leases!$F35,IF(Leases!$G35="FSG",0,IF(Leases!$G35="MG",SUMPRODUCT(Leases!$I35:$I39,Expenses!NI$9:NI$13)*Leases!$F35,MAX((Expenses!NI$9-Leases!$K35/12)*Leases!$J35*Leases!$F35,0)+MAX((Expenses!NI$10-Leases!$K36/12)*Leases!$J36*Leases!$F35,0)+MAX((Expenses!NI$11-Leases!$K37/12)*Leases!$J37*Leases!$F35,0)+MAX((Expenses!NI$12-Leases!$K38/12)*Leases!$J38*Leases!$F35,0)+MAX((Expenses!NI$13-Leases!$K39/12)*Leases!$J39*Leases!$F35,0)))),0)</f>
        <v>0</v>
      </c>
    </row>
    <row r="202" spans="1:375" x14ac:dyDescent="0.25">
      <c r="A202" s="96">
        <f>SUMIF($D$163:$NK$163,"&lt;="&amp;Summary!$B$3,Leases!D202:NK202)</f>
        <v>0</v>
      </c>
      <c r="B202" s="23" t="s">
        <v>99</v>
      </c>
      <c r="C202" s="45" t="s">
        <v>23</v>
      </c>
      <c r="D202" s="94">
        <f t="shared" ref="D202:BO202" si="534">IF(OR($AL35=0,D$165&gt;$E35,D$165&lt;EOMONTH($D35,0)),0,IF(((($AJ35*((1+$AN35)^(D$163-1))/12))-(D200/$AM35))*$AM35&lt;0,0,((($AJ35*((1+$AN35)^(D$163-1))/12))-(D200/$AM35))*$AM35))</f>
        <v>0</v>
      </c>
      <c r="E202" s="94">
        <f t="shared" si="534"/>
        <v>0</v>
      </c>
      <c r="F202" s="94">
        <f t="shared" si="534"/>
        <v>0</v>
      </c>
      <c r="G202" s="94">
        <f t="shared" si="534"/>
        <v>0</v>
      </c>
      <c r="H202" s="94">
        <f t="shared" si="534"/>
        <v>0</v>
      </c>
      <c r="I202" s="94">
        <f t="shared" si="534"/>
        <v>0</v>
      </c>
      <c r="J202" s="94">
        <f t="shared" si="534"/>
        <v>0</v>
      </c>
      <c r="K202" s="94">
        <f t="shared" si="534"/>
        <v>0</v>
      </c>
      <c r="L202" s="94">
        <f t="shared" si="534"/>
        <v>0</v>
      </c>
      <c r="M202" s="94">
        <f t="shared" si="534"/>
        <v>0</v>
      </c>
      <c r="N202" s="94">
        <f t="shared" si="534"/>
        <v>0</v>
      </c>
      <c r="O202" s="94">
        <f t="shared" si="534"/>
        <v>0</v>
      </c>
      <c r="P202" s="94">
        <f t="shared" si="534"/>
        <v>0</v>
      </c>
      <c r="Q202" s="94">
        <f t="shared" si="534"/>
        <v>0</v>
      </c>
      <c r="R202" s="94">
        <f t="shared" si="534"/>
        <v>0</v>
      </c>
      <c r="S202" s="94">
        <f t="shared" si="534"/>
        <v>0</v>
      </c>
      <c r="T202" s="94">
        <f t="shared" si="534"/>
        <v>0</v>
      </c>
      <c r="U202" s="94">
        <f t="shared" si="534"/>
        <v>0</v>
      </c>
      <c r="V202" s="94">
        <f t="shared" si="534"/>
        <v>0</v>
      </c>
      <c r="W202" s="94">
        <f t="shared" si="534"/>
        <v>0</v>
      </c>
      <c r="X202" s="94">
        <f t="shared" si="534"/>
        <v>0</v>
      </c>
      <c r="Y202" s="94">
        <f t="shared" si="534"/>
        <v>0</v>
      </c>
      <c r="Z202" s="94">
        <f t="shared" si="534"/>
        <v>0</v>
      </c>
      <c r="AA202" s="94">
        <f t="shared" si="534"/>
        <v>0</v>
      </c>
      <c r="AB202" s="94">
        <f t="shared" si="534"/>
        <v>0</v>
      </c>
      <c r="AC202" s="94">
        <f t="shared" si="534"/>
        <v>0</v>
      </c>
      <c r="AD202" s="94">
        <f t="shared" si="534"/>
        <v>0</v>
      </c>
      <c r="AE202" s="94">
        <f t="shared" si="534"/>
        <v>0</v>
      </c>
      <c r="AF202" s="94">
        <f t="shared" si="534"/>
        <v>0</v>
      </c>
      <c r="AG202" s="94">
        <f t="shared" si="534"/>
        <v>0</v>
      </c>
      <c r="AH202" s="94">
        <f t="shared" si="534"/>
        <v>0</v>
      </c>
      <c r="AI202" s="94">
        <f t="shared" si="534"/>
        <v>0</v>
      </c>
      <c r="AJ202" s="94">
        <f t="shared" si="534"/>
        <v>0</v>
      </c>
      <c r="AK202" s="94">
        <f t="shared" si="534"/>
        <v>0</v>
      </c>
      <c r="AL202" s="94">
        <f t="shared" si="534"/>
        <v>0</v>
      </c>
      <c r="AM202" s="94">
        <f t="shared" si="534"/>
        <v>0</v>
      </c>
      <c r="AN202" s="94">
        <f t="shared" si="534"/>
        <v>0</v>
      </c>
      <c r="AO202" s="94">
        <f t="shared" si="534"/>
        <v>0</v>
      </c>
      <c r="AP202" s="94">
        <f t="shared" si="534"/>
        <v>0</v>
      </c>
      <c r="AQ202" s="94">
        <f t="shared" si="534"/>
        <v>0</v>
      </c>
      <c r="AR202" s="94">
        <f t="shared" si="534"/>
        <v>0</v>
      </c>
      <c r="AS202" s="94">
        <f t="shared" si="534"/>
        <v>0</v>
      </c>
      <c r="AT202" s="94">
        <f t="shared" si="534"/>
        <v>0</v>
      </c>
      <c r="AU202" s="94">
        <f t="shared" si="534"/>
        <v>0</v>
      </c>
      <c r="AV202" s="94">
        <f t="shared" si="534"/>
        <v>0</v>
      </c>
      <c r="AW202" s="94">
        <f t="shared" si="534"/>
        <v>0</v>
      </c>
      <c r="AX202" s="94">
        <f t="shared" si="534"/>
        <v>0</v>
      </c>
      <c r="AY202" s="94">
        <f t="shared" si="534"/>
        <v>0</v>
      </c>
      <c r="AZ202" s="94">
        <f t="shared" si="534"/>
        <v>0</v>
      </c>
      <c r="BA202" s="94">
        <f t="shared" si="534"/>
        <v>0</v>
      </c>
      <c r="BB202" s="94">
        <f t="shared" si="534"/>
        <v>0</v>
      </c>
      <c r="BC202" s="94">
        <f t="shared" si="534"/>
        <v>0</v>
      </c>
      <c r="BD202" s="94">
        <f t="shared" si="534"/>
        <v>0</v>
      </c>
      <c r="BE202" s="94">
        <f t="shared" si="534"/>
        <v>0</v>
      </c>
      <c r="BF202" s="94">
        <f t="shared" si="534"/>
        <v>0</v>
      </c>
      <c r="BG202" s="94">
        <f t="shared" si="534"/>
        <v>0</v>
      </c>
      <c r="BH202" s="94">
        <f t="shared" si="534"/>
        <v>0</v>
      </c>
      <c r="BI202" s="94">
        <f t="shared" si="534"/>
        <v>0</v>
      </c>
      <c r="BJ202" s="94">
        <f t="shared" si="534"/>
        <v>0</v>
      </c>
      <c r="BK202" s="94">
        <f t="shared" si="534"/>
        <v>0</v>
      </c>
      <c r="BL202" s="94">
        <f t="shared" si="534"/>
        <v>0</v>
      </c>
      <c r="BM202" s="94">
        <f t="shared" si="534"/>
        <v>0</v>
      </c>
      <c r="BN202" s="94">
        <f t="shared" si="534"/>
        <v>0</v>
      </c>
      <c r="BO202" s="94">
        <f t="shared" si="534"/>
        <v>0</v>
      </c>
      <c r="BP202" s="94">
        <f t="shared" ref="BP202:EA202" si="535">IF(OR($AL35=0,BP$165&gt;$E35,BP$165&lt;EOMONTH($D35,0)),0,IF(((($AJ35*((1+$AN35)^(BP$163-1))/12))-(BP200/$AM35))*$AM35&lt;0,0,((($AJ35*((1+$AN35)^(BP$163-1))/12))-(BP200/$AM35))*$AM35))</f>
        <v>0</v>
      </c>
      <c r="BQ202" s="94">
        <f t="shared" si="535"/>
        <v>0</v>
      </c>
      <c r="BR202" s="94">
        <f t="shared" si="535"/>
        <v>0</v>
      </c>
      <c r="BS202" s="94">
        <f t="shared" si="535"/>
        <v>0</v>
      </c>
      <c r="BT202" s="94">
        <f t="shared" si="535"/>
        <v>0</v>
      </c>
      <c r="BU202" s="94">
        <f t="shared" si="535"/>
        <v>0</v>
      </c>
      <c r="BV202" s="94">
        <f t="shared" si="535"/>
        <v>0</v>
      </c>
      <c r="BW202" s="94">
        <f t="shared" si="535"/>
        <v>0</v>
      </c>
      <c r="BX202" s="94">
        <f t="shared" si="535"/>
        <v>0</v>
      </c>
      <c r="BY202" s="94">
        <f t="shared" si="535"/>
        <v>0</v>
      </c>
      <c r="BZ202" s="94">
        <f t="shared" si="535"/>
        <v>0</v>
      </c>
      <c r="CA202" s="94">
        <f t="shared" si="535"/>
        <v>0</v>
      </c>
      <c r="CB202" s="94">
        <f t="shared" si="535"/>
        <v>0</v>
      </c>
      <c r="CC202" s="94">
        <f t="shared" si="535"/>
        <v>0</v>
      </c>
      <c r="CD202" s="94">
        <f t="shared" si="535"/>
        <v>0</v>
      </c>
      <c r="CE202" s="94">
        <f t="shared" si="535"/>
        <v>0</v>
      </c>
      <c r="CF202" s="94">
        <f t="shared" si="535"/>
        <v>0</v>
      </c>
      <c r="CG202" s="94">
        <f t="shared" si="535"/>
        <v>0</v>
      </c>
      <c r="CH202" s="94">
        <f t="shared" si="535"/>
        <v>0</v>
      </c>
      <c r="CI202" s="94">
        <f t="shared" si="535"/>
        <v>0</v>
      </c>
      <c r="CJ202" s="94">
        <f t="shared" si="535"/>
        <v>0</v>
      </c>
      <c r="CK202" s="94">
        <f t="shared" si="535"/>
        <v>0</v>
      </c>
      <c r="CL202" s="94">
        <f t="shared" si="535"/>
        <v>0</v>
      </c>
      <c r="CM202" s="94">
        <f t="shared" si="535"/>
        <v>0</v>
      </c>
      <c r="CN202" s="94">
        <f t="shared" si="535"/>
        <v>0</v>
      </c>
      <c r="CO202" s="94">
        <f t="shared" si="535"/>
        <v>0</v>
      </c>
      <c r="CP202" s="94">
        <f t="shared" si="535"/>
        <v>0</v>
      </c>
      <c r="CQ202" s="94">
        <f t="shared" si="535"/>
        <v>0</v>
      </c>
      <c r="CR202" s="94">
        <f t="shared" si="535"/>
        <v>0</v>
      </c>
      <c r="CS202" s="94">
        <f t="shared" si="535"/>
        <v>0</v>
      </c>
      <c r="CT202" s="94">
        <f t="shared" si="535"/>
        <v>0</v>
      </c>
      <c r="CU202" s="94">
        <f t="shared" si="535"/>
        <v>0</v>
      </c>
      <c r="CV202" s="94">
        <f t="shared" si="535"/>
        <v>0</v>
      </c>
      <c r="CW202" s="94">
        <f t="shared" si="535"/>
        <v>0</v>
      </c>
      <c r="CX202" s="94">
        <f t="shared" si="535"/>
        <v>0</v>
      </c>
      <c r="CY202" s="94">
        <f t="shared" si="535"/>
        <v>0</v>
      </c>
      <c r="CZ202" s="94">
        <f t="shared" si="535"/>
        <v>0</v>
      </c>
      <c r="DA202" s="94">
        <f t="shared" si="535"/>
        <v>0</v>
      </c>
      <c r="DB202" s="94">
        <f t="shared" si="535"/>
        <v>0</v>
      </c>
      <c r="DC202" s="94">
        <f t="shared" si="535"/>
        <v>0</v>
      </c>
      <c r="DD202" s="94">
        <f t="shared" si="535"/>
        <v>0</v>
      </c>
      <c r="DE202" s="94">
        <f t="shared" si="535"/>
        <v>0</v>
      </c>
      <c r="DF202" s="94">
        <f t="shared" si="535"/>
        <v>0</v>
      </c>
      <c r="DG202" s="94">
        <f t="shared" si="535"/>
        <v>0</v>
      </c>
      <c r="DH202" s="94">
        <f t="shared" si="535"/>
        <v>0</v>
      </c>
      <c r="DI202" s="94">
        <f t="shared" si="535"/>
        <v>0</v>
      </c>
      <c r="DJ202" s="94">
        <f t="shared" si="535"/>
        <v>0</v>
      </c>
      <c r="DK202" s="94">
        <f t="shared" si="535"/>
        <v>0</v>
      </c>
      <c r="DL202" s="94">
        <f t="shared" si="535"/>
        <v>0</v>
      </c>
      <c r="DM202" s="94">
        <f t="shared" si="535"/>
        <v>0</v>
      </c>
      <c r="DN202" s="94">
        <f t="shared" si="535"/>
        <v>0</v>
      </c>
      <c r="DO202" s="94">
        <f t="shared" si="535"/>
        <v>0</v>
      </c>
      <c r="DP202" s="94">
        <f t="shared" si="535"/>
        <v>0</v>
      </c>
      <c r="DQ202" s="94">
        <f t="shared" si="535"/>
        <v>0</v>
      </c>
      <c r="DR202" s="94">
        <f t="shared" si="535"/>
        <v>0</v>
      </c>
      <c r="DS202" s="94">
        <f t="shared" si="535"/>
        <v>0</v>
      </c>
      <c r="DT202" s="94">
        <f t="shared" si="535"/>
        <v>0</v>
      </c>
      <c r="DU202" s="94">
        <f t="shared" si="535"/>
        <v>0</v>
      </c>
      <c r="DV202" s="94">
        <f t="shared" si="535"/>
        <v>0</v>
      </c>
      <c r="DW202" s="94">
        <f t="shared" si="535"/>
        <v>0</v>
      </c>
      <c r="DX202" s="94">
        <f t="shared" si="535"/>
        <v>0</v>
      </c>
      <c r="DY202" s="94">
        <f t="shared" si="535"/>
        <v>0</v>
      </c>
      <c r="DZ202" s="94">
        <f t="shared" si="535"/>
        <v>0</v>
      </c>
      <c r="EA202" s="94">
        <f t="shared" si="535"/>
        <v>0</v>
      </c>
      <c r="EB202" s="94">
        <f t="shared" ref="EB202:GM202" si="536">IF(OR($AL35=0,EB$165&gt;$E35,EB$165&lt;EOMONTH($D35,0)),0,IF(((($AJ35*((1+$AN35)^(EB$163-1))/12))-(EB200/$AM35))*$AM35&lt;0,0,((($AJ35*((1+$AN35)^(EB$163-1))/12))-(EB200/$AM35))*$AM35))</f>
        <v>0</v>
      </c>
      <c r="EC202" s="94">
        <f t="shared" si="536"/>
        <v>0</v>
      </c>
      <c r="ED202" s="94">
        <f t="shared" si="536"/>
        <v>0</v>
      </c>
      <c r="EE202" s="94">
        <f t="shared" si="536"/>
        <v>0</v>
      </c>
      <c r="EF202" s="94">
        <f t="shared" si="536"/>
        <v>0</v>
      </c>
      <c r="EG202" s="94">
        <f t="shared" si="536"/>
        <v>0</v>
      </c>
      <c r="EH202" s="94">
        <f t="shared" si="536"/>
        <v>0</v>
      </c>
      <c r="EI202" s="94">
        <f t="shared" si="536"/>
        <v>0</v>
      </c>
      <c r="EJ202" s="94">
        <f t="shared" si="536"/>
        <v>0</v>
      </c>
      <c r="EK202" s="94">
        <f t="shared" si="536"/>
        <v>0</v>
      </c>
      <c r="EL202" s="94">
        <f t="shared" si="536"/>
        <v>0</v>
      </c>
      <c r="EM202" s="94">
        <f t="shared" si="536"/>
        <v>0</v>
      </c>
      <c r="EN202" s="94">
        <f t="shared" si="536"/>
        <v>0</v>
      </c>
      <c r="EO202" s="94">
        <f t="shared" si="536"/>
        <v>0</v>
      </c>
      <c r="EP202" s="94">
        <f t="shared" si="536"/>
        <v>0</v>
      </c>
      <c r="EQ202" s="94">
        <f t="shared" si="536"/>
        <v>0</v>
      </c>
      <c r="ER202" s="94">
        <f t="shared" si="536"/>
        <v>0</v>
      </c>
      <c r="ES202" s="94">
        <f t="shared" si="536"/>
        <v>0</v>
      </c>
      <c r="ET202" s="94">
        <f t="shared" si="536"/>
        <v>0</v>
      </c>
      <c r="EU202" s="94">
        <f t="shared" si="536"/>
        <v>0</v>
      </c>
      <c r="EV202" s="94">
        <f t="shared" si="536"/>
        <v>0</v>
      </c>
      <c r="EW202" s="94">
        <f t="shared" si="536"/>
        <v>0</v>
      </c>
      <c r="EX202" s="94">
        <f t="shared" si="536"/>
        <v>0</v>
      </c>
      <c r="EY202" s="94">
        <f t="shared" si="536"/>
        <v>0</v>
      </c>
      <c r="EZ202" s="94">
        <f t="shared" si="536"/>
        <v>0</v>
      </c>
      <c r="FA202" s="94">
        <f t="shared" si="536"/>
        <v>0</v>
      </c>
      <c r="FB202" s="94">
        <f t="shared" si="536"/>
        <v>0</v>
      </c>
      <c r="FC202" s="94">
        <f t="shared" si="536"/>
        <v>0</v>
      </c>
      <c r="FD202" s="94">
        <f t="shared" si="536"/>
        <v>0</v>
      </c>
      <c r="FE202" s="94">
        <f t="shared" si="536"/>
        <v>0</v>
      </c>
      <c r="FF202" s="94">
        <f t="shared" si="536"/>
        <v>0</v>
      </c>
      <c r="FG202" s="94">
        <f t="shared" si="536"/>
        <v>0</v>
      </c>
      <c r="FH202" s="94">
        <f t="shared" si="536"/>
        <v>0</v>
      </c>
      <c r="FI202" s="94">
        <f t="shared" si="536"/>
        <v>0</v>
      </c>
      <c r="FJ202" s="94">
        <f t="shared" si="536"/>
        <v>0</v>
      </c>
      <c r="FK202" s="94">
        <f t="shared" si="536"/>
        <v>0</v>
      </c>
      <c r="FL202" s="94">
        <f t="shared" si="536"/>
        <v>0</v>
      </c>
      <c r="FM202" s="94">
        <f t="shared" si="536"/>
        <v>0</v>
      </c>
      <c r="FN202" s="94">
        <f t="shared" si="536"/>
        <v>0</v>
      </c>
      <c r="FO202" s="94">
        <f t="shared" si="536"/>
        <v>0</v>
      </c>
      <c r="FP202" s="94">
        <f t="shared" si="536"/>
        <v>0</v>
      </c>
      <c r="FQ202" s="94">
        <f t="shared" si="536"/>
        <v>0</v>
      </c>
      <c r="FR202" s="94">
        <f t="shared" si="536"/>
        <v>0</v>
      </c>
      <c r="FS202" s="94">
        <f t="shared" si="536"/>
        <v>0</v>
      </c>
      <c r="FT202" s="94">
        <f t="shared" si="536"/>
        <v>0</v>
      </c>
      <c r="FU202" s="94">
        <f t="shared" si="536"/>
        <v>0</v>
      </c>
      <c r="FV202" s="94">
        <f t="shared" si="536"/>
        <v>0</v>
      </c>
      <c r="FW202" s="94">
        <f t="shared" si="536"/>
        <v>0</v>
      </c>
      <c r="FX202" s="94">
        <f t="shared" si="536"/>
        <v>0</v>
      </c>
      <c r="FY202" s="94">
        <f t="shared" si="536"/>
        <v>0</v>
      </c>
      <c r="FZ202" s="94">
        <f t="shared" si="536"/>
        <v>0</v>
      </c>
      <c r="GA202" s="94">
        <f t="shared" si="536"/>
        <v>0</v>
      </c>
      <c r="GB202" s="94">
        <f t="shared" si="536"/>
        <v>0</v>
      </c>
      <c r="GC202" s="94">
        <f t="shared" si="536"/>
        <v>0</v>
      </c>
      <c r="GD202" s="94">
        <f t="shared" si="536"/>
        <v>0</v>
      </c>
      <c r="GE202" s="94">
        <f t="shared" si="536"/>
        <v>0</v>
      </c>
      <c r="GF202" s="94">
        <f t="shared" si="536"/>
        <v>0</v>
      </c>
      <c r="GG202" s="94">
        <f t="shared" si="536"/>
        <v>0</v>
      </c>
      <c r="GH202" s="94">
        <f t="shared" si="536"/>
        <v>0</v>
      </c>
      <c r="GI202" s="94">
        <f t="shared" si="536"/>
        <v>0</v>
      </c>
      <c r="GJ202" s="94">
        <f t="shared" si="536"/>
        <v>0</v>
      </c>
      <c r="GK202" s="94">
        <f t="shared" si="536"/>
        <v>0</v>
      </c>
      <c r="GL202" s="94">
        <f t="shared" si="536"/>
        <v>0</v>
      </c>
      <c r="GM202" s="94">
        <f t="shared" si="536"/>
        <v>0</v>
      </c>
      <c r="GN202" s="94">
        <f t="shared" ref="GN202:IY202" si="537">IF(OR($AL35=0,GN$165&gt;$E35,GN$165&lt;EOMONTH($D35,0)),0,IF(((($AJ35*((1+$AN35)^(GN$163-1))/12))-(GN200/$AM35))*$AM35&lt;0,0,((($AJ35*((1+$AN35)^(GN$163-1))/12))-(GN200/$AM35))*$AM35))</f>
        <v>0</v>
      </c>
      <c r="GO202" s="94">
        <f t="shared" si="537"/>
        <v>0</v>
      </c>
      <c r="GP202" s="94">
        <f t="shared" si="537"/>
        <v>0</v>
      </c>
      <c r="GQ202" s="94">
        <f t="shared" si="537"/>
        <v>0</v>
      </c>
      <c r="GR202" s="94">
        <f t="shared" si="537"/>
        <v>0</v>
      </c>
      <c r="GS202" s="94">
        <f t="shared" si="537"/>
        <v>0</v>
      </c>
      <c r="GT202" s="94">
        <f t="shared" si="537"/>
        <v>0</v>
      </c>
      <c r="GU202" s="94">
        <f t="shared" si="537"/>
        <v>0</v>
      </c>
      <c r="GV202" s="94">
        <f t="shared" si="537"/>
        <v>0</v>
      </c>
      <c r="GW202" s="94">
        <f t="shared" si="537"/>
        <v>0</v>
      </c>
      <c r="GX202" s="94">
        <f t="shared" si="537"/>
        <v>0</v>
      </c>
      <c r="GY202" s="94">
        <f t="shared" si="537"/>
        <v>0</v>
      </c>
      <c r="GZ202" s="94">
        <f t="shared" si="537"/>
        <v>0</v>
      </c>
      <c r="HA202" s="94">
        <f t="shared" si="537"/>
        <v>0</v>
      </c>
      <c r="HB202" s="94">
        <f t="shared" si="537"/>
        <v>0</v>
      </c>
      <c r="HC202" s="94">
        <f t="shared" si="537"/>
        <v>0</v>
      </c>
      <c r="HD202" s="94">
        <f t="shared" si="537"/>
        <v>0</v>
      </c>
      <c r="HE202" s="94">
        <f t="shared" si="537"/>
        <v>0</v>
      </c>
      <c r="HF202" s="94">
        <f t="shared" si="537"/>
        <v>0</v>
      </c>
      <c r="HG202" s="94">
        <f t="shared" si="537"/>
        <v>0</v>
      </c>
      <c r="HH202" s="94">
        <f t="shared" si="537"/>
        <v>0</v>
      </c>
      <c r="HI202" s="94">
        <f t="shared" si="537"/>
        <v>0</v>
      </c>
      <c r="HJ202" s="94">
        <f t="shared" si="537"/>
        <v>0</v>
      </c>
      <c r="HK202" s="94">
        <f t="shared" si="537"/>
        <v>0</v>
      </c>
      <c r="HL202" s="94">
        <f t="shared" si="537"/>
        <v>0</v>
      </c>
      <c r="HM202" s="94">
        <f t="shared" si="537"/>
        <v>0</v>
      </c>
      <c r="HN202" s="94">
        <f t="shared" si="537"/>
        <v>0</v>
      </c>
      <c r="HO202" s="94">
        <f t="shared" si="537"/>
        <v>0</v>
      </c>
      <c r="HP202" s="94">
        <f t="shared" si="537"/>
        <v>0</v>
      </c>
      <c r="HQ202" s="94">
        <f t="shared" si="537"/>
        <v>0</v>
      </c>
      <c r="HR202" s="94">
        <f t="shared" si="537"/>
        <v>0</v>
      </c>
      <c r="HS202" s="94">
        <f t="shared" si="537"/>
        <v>0</v>
      </c>
      <c r="HT202" s="94">
        <f t="shared" si="537"/>
        <v>0</v>
      </c>
      <c r="HU202" s="94">
        <f t="shared" si="537"/>
        <v>0</v>
      </c>
      <c r="HV202" s="94">
        <f t="shared" si="537"/>
        <v>0</v>
      </c>
      <c r="HW202" s="94">
        <f t="shared" si="537"/>
        <v>0</v>
      </c>
      <c r="HX202" s="94">
        <f t="shared" si="537"/>
        <v>0</v>
      </c>
      <c r="HY202" s="94">
        <f t="shared" si="537"/>
        <v>0</v>
      </c>
      <c r="HZ202" s="94">
        <f t="shared" si="537"/>
        <v>0</v>
      </c>
      <c r="IA202" s="94">
        <f t="shared" si="537"/>
        <v>0</v>
      </c>
      <c r="IB202" s="94">
        <f t="shared" si="537"/>
        <v>0</v>
      </c>
      <c r="IC202" s="94">
        <f t="shared" si="537"/>
        <v>0</v>
      </c>
      <c r="ID202" s="94">
        <f t="shared" si="537"/>
        <v>0</v>
      </c>
      <c r="IE202" s="94">
        <f t="shared" si="537"/>
        <v>0</v>
      </c>
      <c r="IF202" s="94">
        <f t="shared" si="537"/>
        <v>0</v>
      </c>
      <c r="IG202" s="94">
        <f t="shared" si="537"/>
        <v>0</v>
      </c>
      <c r="IH202" s="94">
        <f t="shared" si="537"/>
        <v>0</v>
      </c>
      <c r="II202" s="94">
        <f t="shared" si="537"/>
        <v>0</v>
      </c>
      <c r="IJ202" s="94">
        <f t="shared" si="537"/>
        <v>0</v>
      </c>
      <c r="IK202" s="94">
        <f t="shared" si="537"/>
        <v>0</v>
      </c>
      <c r="IL202" s="94">
        <f t="shared" si="537"/>
        <v>0</v>
      </c>
      <c r="IM202" s="94">
        <f t="shared" si="537"/>
        <v>0</v>
      </c>
      <c r="IN202" s="94">
        <f t="shared" si="537"/>
        <v>0</v>
      </c>
      <c r="IO202" s="94">
        <f t="shared" si="537"/>
        <v>0</v>
      </c>
      <c r="IP202" s="94">
        <f t="shared" si="537"/>
        <v>0</v>
      </c>
      <c r="IQ202" s="94">
        <f t="shared" si="537"/>
        <v>0</v>
      </c>
      <c r="IR202" s="94">
        <f t="shared" si="537"/>
        <v>0</v>
      </c>
      <c r="IS202" s="94">
        <f t="shared" si="537"/>
        <v>0</v>
      </c>
      <c r="IT202" s="94">
        <f t="shared" si="537"/>
        <v>0</v>
      </c>
      <c r="IU202" s="94">
        <f t="shared" si="537"/>
        <v>0</v>
      </c>
      <c r="IV202" s="94">
        <f t="shared" si="537"/>
        <v>0</v>
      </c>
      <c r="IW202" s="94">
        <f t="shared" si="537"/>
        <v>0</v>
      </c>
      <c r="IX202" s="94">
        <f t="shared" si="537"/>
        <v>0</v>
      </c>
      <c r="IY202" s="94">
        <f t="shared" si="537"/>
        <v>0</v>
      </c>
      <c r="IZ202" s="94">
        <f t="shared" ref="IZ202:LK202" si="538">IF(OR($AL35=0,IZ$165&gt;$E35,IZ$165&lt;EOMONTH($D35,0)),0,IF(((($AJ35*((1+$AN35)^(IZ$163-1))/12))-(IZ200/$AM35))*$AM35&lt;0,0,((($AJ35*((1+$AN35)^(IZ$163-1))/12))-(IZ200/$AM35))*$AM35))</f>
        <v>0</v>
      </c>
      <c r="JA202" s="94">
        <f t="shared" si="538"/>
        <v>0</v>
      </c>
      <c r="JB202" s="94">
        <f t="shared" si="538"/>
        <v>0</v>
      </c>
      <c r="JC202" s="94">
        <f t="shared" si="538"/>
        <v>0</v>
      </c>
      <c r="JD202" s="94">
        <f t="shared" si="538"/>
        <v>0</v>
      </c>
      <c r="JE202" s="94">
        <f t="shared" si="538"/>
        <v>0</v>
      </c>
      <c r="JF202" s="94">
        <f t="shared" si="538"/>
        <v>0</v>
      </c>
      <c r="JG202" s="94">
        <f t="shared" si="538"/>
        <v>0</v>
      </c>
      <c r="JH202" s="94">
        <f t="shared" si="538"/>
        <v>0</v>
      </c>
      <c r="JI202" s="94">
        <f t="shared" si="538"/>
        <v>0</v>
      </c>
      <c r="JJ202" s="94">
        <f t="shared" si="538"/>
        <v>0</v>
      </c>
      <c r="JK202" s="94">
        <f t="shared" si="538"/>
        <v>0</v>
      </c>
      <c r="JL202" s="94">
        <f t="shared" si="538"/>
        <v>0</v>
      </c>
      <c r="JM202" s="94">
        <f t="shared" si="538"/>
        <v>0</v>
      </c>
      <c r="JN202" s="94">
        <f t="shared" si="538"/>
        <v>0</v>
      </c>
      <c r="JO202" s="94">
        <f t="shared" si="538"/>
        <v>0</v>
      </c>
      <c r="JP202" s="94">
        <f t="shared" si="538"/>
        <v>0</v>
      </c>
      <c r="JQ202" s="94">
        <f t="shared" si="538"/>
        <v>0</v>
      </c>
      <c r="JR202" s="94">
        <f t="shared" si="538"/>
        <v>0</v>
      </c>
      <c r="JS202" s="94">
        <f t="shared" si="538"/>
        <v>0</v>
      </c>
      <c r="JT202" s="94">
        <f t="shared" si="538"/>
        <v>0</v>
      </c>
      <c r="JU202" s="94">
        <f t="shared" si="538"/>
        <v>0</v>
      </c>
      <c r="JV202" s="94">
        <f t="shared" si="538"/>
        <v>0</v>
      </c>
      <c r="JW202" s="94">
        <f t="shared" si="538"/>
        <v>0</v>
      </c>
      <c r="JX202" s="94">
        <f t="shared" si="538"/>
        <v>0</v>
      </c>
      <c r="JY202" s="94">
        <f t="shared" si="538"/>
        <v>0</v>
      </c>
      <c r="JZ202" s="94">
        <f t="shared" si="538"/>
        <v>0</v>
      </c>
      <c r="KA202" s="94">
        <f t="shared" si="538"/>
        <v>0</v>
      </c>
      <c r="KB202" s="94">
        <f t="shared" si="538"/>
        <v>0</v>
      </c>
      <c r="KC202" s="94">
        <f t="shared" si="538"/>
        <v>0</v>
      </c>
      <c r="KD202" s="94">
        <f t="shared" si="538"/>
        <v>0</v>
      </c>
      <c r="KE202" s="94">
        <f t="shared" si="538"/>
        <v>0</v>
      </c>
      <c r="KF202" s="94">
        <f t="shared" si="538"/>
        <v>0</v>
      </c>
      <c r="KG202" s="94">
        <f t="shared" si="538"/>
        <v>0</v>
      </c>
      <c r="KH202" s="94">
        <f t="shared" si="538"/>
        <v>0</v>
      </c>
      <c r="KI202" s="94">
        <f t="shared" si="538"/>
        <v>0</v>
      </c>
      <c r="KJ202" s="94">
        <f t="shared" si="538"/>
        <v>0</v>
      </c>
      <c r="KK202" s="94">
        <f t="shared" si="538"/>
        <v>0</v>
      </c>
      <c r="KL202" s="94">
        <f t="shared" si="538"/>
        <v>0</v>
      </c>
      <c r="KM202" s="94">
        <f t="shared" si="538"/>
        <v>0</v>
      </c>
      <c r="KN202" s="94">
        <f t="shared" si="538"/>
        <v>0</v>
      </c>
      <c r="KO202" s="94">
        <f t="shared" si="538"/>
        <v>0</v>
      </c>
      <c r="KP202" s="94">
        <f t="shared" si="538"/>
        <v>0</v>
      </c>
      <c r="KQ202" s="94">
        <f t="shared" si="538"/>
        <v>0</v>
      </c>
      <c r="KR202" s="94">
        <f t="shared" si="538"/>
        <v>0</v>
      </c>
      <c r="KS202" s="94">
        <f t="shared" si="538"/>
        <v>0</v>
      </c>
      <c r="KT202" s="94">
        <f t="shared" si="538"/>
        <v>0</v>
      </c>
      <c r="KU202" s="94">
        <f t="shared" si="538"/>
        <v>0</v>
      </c>
      <c r="KV202" s="94">
        <f t="shared" si="538"/>
        <v>0</v>
      </c>
      <c r="KW202" s="94">
        <f t="shared" si="538"/>
        <v>0</v>
      </c>
      <c r="KX202" s="94">
        <f t="shared" si="538"/>
        <v>0</v>
      </c>
      <c r="KY202" s="94">
        <f t="shared" si="538"/>
        <v>0</v>
      </c>
      <c r="KZ202" s="94">
        <f t="shared" si="538"/>
        <v>0</v>
      </c>
      <c r="LA202" s="94">
        <f t="shared" si="538"/>
        <v>0</v>
      </c>
      <c r="LB202" s="94">
        <f t="shared" si="538"/>
        <v>0</v>
      </c>
      <c r="LC202" s="94">
        <f t="shared" si="538"/>
        <v>0</v>
      </c>
      <c r="LD202" s="94">
        <f t="shared" si="538"/>
        <v>0</v>
      </c>
      <c r="LE202" s="94">
        <f t="shared" si="538"/>
        <v>0</v>
      </c>
      <c r="LF202" s="94">
        <f t="shared" si="538"/>
        <v>0</v>
      </c>
      <c r="LG202" s="94">
        <f t="shared" si="538"/>
        <v>0</v>
      </c>
      <c r="LH202" s="94">
        <f t="shared" si="538"/>
        <v>0</v>
      </c>
      <c r="LI202" s="94">
        <f t="shared" si="538"/>
        <v>0</v>
      </c>
      <c r="LJ202" s="94">
        <f t="shared" si="538"/>
        <v>0</v>
      </c>
      <c r="LK202" s="94">
        <f t="shared" si="538"/>
        <v>0</v>
      </c>
      <c r="LL202" s="94">
        <f t="shared" ref="LL202:NK202" si="539">IF(OR($AL35=0,LL$165&gt;$E35,LL$165&lt;EOMONTH($D35,0)),0,IF(((($AJ35*((1+$AN35)^(LL$163-1))/12))-(LL200/$AM35))*$AM35&lt;0,0,((($AJ35*((1+$AN35)^(LL$163-1))/12))-(LL200/$AM35))*$AM35))</f>
        <v>0</v>
      </c>
      <c r="LM202" s="94">
        <f t="shared" si="539"/>
        <v>0</v>
      </c>
      <c r="LN202" s="94">
        <f t="shared" si="539"/>
        <v>0</v>
      </c>
      <c r="LO202" s="94">
        <f t="shared" si="539"/>
        <v>0</v>
      </c>
      <c r="LP202" s="94">
        <f t="shared" si="539"/>
        <v>0</v>
      </c>
      <c r="LQ202" s="94">
        <f t="shared" si="539"/>
        <v>0</v>
      </c>
      <c r="LR202" s="94">
        <f t="shared" si="539"/>
        <v>0</v>
      </c>
      <c r="LS202" s="94">
        <f t="shared" si="539"/>
        <v>0</v>
      </c>
      <c r="LT202" s="94">
        <f t="shared" si="539"/>
        <v>0</v>
      </c>
      <c r="LU202" s="94">
        <f t="shared" si="539"/>
        <v>0</v>
      </c>
      <c r="LV202" s="94">
        <f t="shared" si="539"/>
        <v>0</v>
      </c>
      <c r="LW202" s="94">
        <f t="shared" si="539"/>
        <v>0</v>
      </c>
      <c r="LX202" s="94">
        <f t="shared" si="539"/>
        <v>0</v>
      </c>
      <c r="LY202" s="94">
        <f t="shared" si="539"/>
        <v>0</v>
      </c>
      <c r="LZ202" s="94">
        <f t="shared" si="539"/>
        <v>0</v>
      </c>
      <c r="MA202" s="94">
        <f t="shared" si="539"/>
        <v>0</v>
      </c>
      <c r="MB202" s="94">
        <f t="shared" si="539"/>
        <v>0</v>
      </c>
      <c r="MC202" s="94">
        <f t="shared" si="539"/>
        <v>0</v>
      </c>
      <c r="MD202" s="94">
        <f t="shared" si="539"/>
        <v>0</v>
      </c>
      <c r="ME202" s="94">
        <f t="shared" si="539"/>
        <v>0</v>
      </c>
      <c r="MF202" s="94">
        <f t="shared" si="539"/>
        <v>0</v>
      </c>
      <c r="MG202" s="94">
        <f t="shared" si="539"/>
        <v>0</v>
      </c>
      <c r="MH202" s="94">
        <f t="shared" si="539"/>
        <v>0</v>
      </c>
      <c r="MI202" s="94">
        <f t="shared" si="539"/>
        <v>0</v>
      </c>
      <c r="MJ202" s="94">
        <f t="shared" si="539"/>
        <v>0</v>
      </c>
      <c r="MK202" s="94">
        <f t="shared" si="539"/>
        <v>0</v>
      </c>
      <c r="ML202" s="94">
        <f t="shared" si="539"/>
        <v>0</v>
      </c>
      <c r="MM202" s="94">
        <f t="shared" si="539"/>
        <v>0</v>
      </c>
      <c r="MN202" s="94">
        <f t="shared" si="539"/>
        <v>0</v>
      </c>
      <c r="MO202" s="94">
        <f t="shared" si="539"/>
        <v>0</v>
      </c>
      <c r="MP202" s="94">
        <f t="shared" si="539"/>
        <v>0</v>
      </c>
      <c r="MQ202" s="94">
        <f t="shared" si="539"/>
        <v>0</v>
      </c>
      <c r="MR202" s="94">
        <f t="shared" si="539"/>
        <v>0</v>
      </c>
      <c r="MS202" s="94">
        <f t="shared" si="539"/>
        <v>0</v>
      </c>
      <c r="MT202" s="94">
        <f t="shared" si="539"/>
        <v>0</v>
      </c>
      <c r="MU202" s="94">
        <f t="shared" si="539"/>
        <v>0</v>
      </c>
      <c r="MV202" s="94">
        <f t="shared" si="539"/>
        <v>0</v>
      </c>
      <c r="MW202" s="94">
        <f t="shared" si="539"/>
        <v>0</v>
      </c>
      <c r="MX202" s="94">
        <f t="shared" si="539"/>
        <v>0</v>
      </c>
      <c r="MY202" s="94">
        <f t="shared" si="539"/>
        <v>0</v>
      </c>
      <c r="MZ202" s="94">
        <f t="shared" si="539"/>
        <v>0</v>
      </c>
      <c r="NA202" s="94">
        <f t="shared" si="539"/>
        <v>0</v>
      </c>
      <c r="NB202" s="94">
        <f t="shared" si="539"/>
        <v>0</v>
      </c>
      <c r="NC202" s="94">
        <f t="shared" si="539"/>
        <v>0</v>
      </c>
      <c r="ND202" s="94">
        <f t="shared" si="539"/>
        <v>0</v>
      </c>
      <c r="NE202" s="94">
        <f t="shared" si="539"/>
        <v>0</v>
      </c>
      <c r="NF202" s="94">
        <f t="shared" si="539"/>
        <v>0</v>
      </c>
      <c r="NG202" s="94">
        <f t="shared" si="539"/>
        <v>0</v>
      </c>
      <c r="NH202" s="94">
        <f t="shared" si="539"/>
        <v>0</v>
      </c>
      <c r="NI202" s="94">
        <f t="shared" si="539"/>
        <v>0</v>
      </c>
      <c r="NJ202" s="94">
        <f t="shared" si="539"/>
        <v>0</v>
      </c>
      <c r="NK202" s="97">
        <f t="shared" si="539"/>
        <v>0</v>
      </c>
    </row>
    <row r="203" spans="1:375" x14ac:dyDescent="0.25">
      <c r="A203" s="96">
        <f>SUMIF($D$163:$NK$163,"&lt;="&amp;Summary!$B$3,Leases!D203:NK203)</f>
        <v>0</v>
      </c>
      <c r="B203" s="23" t="s">
        <v>100</v>
      </c>
      <c r="C203" s="45" t="s">
        <v>21</v>
      </c>
      <c r="D203" s="94">
        <f t="shared" ref="D203:BO203" si="540">IF(AND(D$165&gt;=EOMONTH($D35,0),D$165&lt;EOMONTH($D35,$S35)),-D200,0)</f>
        <v>0</v>
      </c>
      <c r="E203" s="94">
        <f t="shared" si="540"/>
        <v>0</v>
      </c>
      <c r="F203" s="94">
        <f t="shared" si="540"/>
        <v>0</v>
      </c>
      <c r="G203" s="94">
        <f t="shared" si="540"/>
        <v>0</v>
      </c>
      <c r="H203" s="94">
        <f t="shared" si="540"/>
        <v>0</v>
      </c>
      <c r="I203" s="94">
        <f t="shared" si="540"/>
        <v>0</v>
      </c>
      <c r="J203" s="94">
        <f t="shared" si="540"/>
        <v>0</v>
      </c>
      <c r="K203" s="94">
        <f t="shared" si="540"/>
        <v>0</v>
      </c>
      <c r="L203" s="94">
        <f t="shared" si="540"/>
        <v>0</v>
      </c>
      <c r="M203" s="94">
        <f t="shared" si="540"/>
        <v>0</v>
      </c>
      <c r="N203" s="94">
        <f t="shared" si="540"/>
        <v>0</v>
      </c>
      <c r="O203" s="94">
        <f t="shared" si="540"/>
        <v>0</v>
      </c>
      <c r="P203" s="94">
        <f t="shared" si="540"/>
        <v>0</v>
      </c>
      <c r="Q203" s="94">
        <f t="shared" si="540"/>
        <v>0</v>
      </c>
      <c r="R203" s="94">
        <f t="shared" si="540"/>
        <v>0</v>
      </c>
      <c r="S203" s="94">
        <f t="shared" si="540"/>
        <v>0</v>
      </c>
      <c r="T203" s="94">
        <f t="shared" si="540"/>
        <v>0</v>
      </c>
      <c r="U203" s="94">
        <f t="shared" si="540"/>
        <v>0</v>
      </c>
      <c r="V203" s="94">
        <f t="shared" si="540"/>
        <v>0</v>
      </c>
      <c r="W203" s="94">
        <f t="shared" si="540"/>
        <v>0</v>
      </c>
      <c r="X203" s="94">
        <f t="shared" si="540"/>
        <v>0</v>
      </c>
      <c r="Y203" s="94">
        <f t="shared" si="540"/>
        <v>0</v>
      </c>
      <c r="Z203" s="94">
        <f t="shared" si="540"/>
        <v>0</v>
      </c>
      <c r="AA203" s="94">
        <f t="shared" si="540"/>
        <v>0</v>
      </c>
      <c r="AB203" s="94">
        <f t="shared" si="540"/>
        <v>0</v>
      </c>
      <c r="AC203" s="94">
        <f t="shared" si="540"/>
        <v>0</v>
      </c>
      <c r="AD203" s="94">
        <f t="shared" si="540"/>
        <v>0</v>
      </c>
      <c r="AE203" s="94">
        <f t="shared" si="540"/>
        <v>0</v>
      </c>
      <c r="AF203" s="94">
        <f t="shared" si="540"/>
        <v>0</v>
      </c>
      <c r="AG203" s="94">
        <f t="shared" si="540"/>
        <v>0</v>
      </c>
      <c r="AH203" s="94">
        <f t="shared" si="540"/>
        <v>0</v>
      </c>
      <c r="AI203" s="94">
        <f t="shared" si="540"/>
        <v>0</v>
      </c>
      <c r="AJ203" s="94">
        <f t="shared" si="540"/>
        <v>0</v>
      </c>
      <c r="AK203" s="94">
        <f t="shared" si="540"/>
        <v>0</v>
      </c>
      <c r="AL203" s="94">
        <f t="shared" si="540"/>
        <v>0</v>
      </c>
      <c r="AM203" s="94">
        <f t="shared" si="540"/>
        <v>0</v>
      </c>
      <c r="AN203" s="94">
        <f t="shared" si="540"/>
        <v>0</v>
      </c>
      <c r="AO203" s="94">
        <f t="shared" si="540"/>
        <v>0</v>
      </c>
      <c r="AP203" s="94">
        <f t="shared" si="540"/>
        <v>0</v>
      </c>
      <c r="AQ203" s="94">
        <f t="shared" si="540"/>
        <v>0</v>
      </c>
      <c r="AR203" s="94">
        <f t="shared" si="540"/>
        <v>0</v>
      </c>
      <c r="AS203" s="94">
        <f t="shared" si="540"/>
        <v>0</v>
      </c>
      <c r="AT203" s="94">
        <f t="shared" si="540"/>
        <v>0</v>
      </c>
      <c r="AU203" s="94">
        <f t="shared" si="540"/>
        <v>0</v>
      </c>
      <c r="AV203" s="94">
        <f t="shared" si="540"/>
        <v>0</v>
      </c>
      <c r="AW203" s="94">
        <f t="shared" si="540"/>
        <v>0</v>
      </c>
      <c r="AX203" s="94">
        <f t="shared" si="540"/>
        <v>0</v>
      </c>
      <c r="AY203" s="94">
        <f t="shared" si="540"/>
        <v>0</v>
      </c>
      <c r="AZ203" s="94">
        <f t="shared" si="540"/>
        <v>0</v>
      </c>
      <c r="BA203" s="94">
        <f t="shared" si="540"/>
        <v>0</v>
      </c>
      <c r="BB203" s="94">
        <f t="shared" si="540"/>
        <v>0</v>
      </c>
      <c r="BC203" s="94">
        <f t="shared" si="540"/>
        <v>0</v>
      </c>
      <c r="BD203" s="94">
        <f t="shared" si="540"/>
        <v>0</v>
      </c>
      <c r="BE203" s="94">
        <f t="shared" si="540"/>
        <v>0</v>
      </c>
      <c r="BF203" s="94">
        <f t="shared" si="540"/>
        <v>0</v>
      </c>
      <c r="BG203" s="94">
        <f t="shared" si="540"/>
        <v>0</v>
      </c>
      <c r="BH203" s="94">
        <f t="shared" si="540"/>
        <v>0</v>
      </c>
      <c r="BI203" s="94">
        <f t="shared" si="540"/>
        <v>0</v>
      </c>
      <c r="BJ203" s="94">
        <f t="shared" si="540"/>
        <v>0</v>
      </c>
      <c r="BK203" s="94">
        <f t="shared" si="540"/>
        <v>0</v>
      </c>
      <c r="BL203" s="94">
        <f t="shared" si="540"/>
        <v>0</v>
      </c>
      <c r="BM203" s="94">
        <f t="shared" si="540"/>
        <v>0</v>
      </c>
      <c r="BN203" s="94">
        <f t="shared" si="540"/>
        <v>0</v>
      </c>
      <c r="BO203" s="94">
        <f t="shared" si="540"/>
        <v>0</v>
      </c>
      <c r="BP203" s="94">
        <f t="shared" ref="BP203:EA203" si="541">IF(AND(BP$165&gt;=EOMONTH($D35,0),BP$165&lt;EOMONTH($D35,$S35)),-BP200,0)</f>
        <v>0</v>
      </c>
      <c r="BQ203" s="94">
        <f t="shared" si="541"/>
        <v>0</v>
      </c>
      <c r="BR203" s="94">
        <f t="shared" si="541"/>
        <v>0</v>
      </c>
      <c r="BS203" s="94">
        <f t="shared" si="541"/>
        <v>0</v>
      </c>
      <c r="BT203" s="94">
        <f t="shared" si="541"/>
        <v>0</v>
      </c>
      <c r="BU203" s="94">
        <f t="shared" si="541"/>
        <v>0</v>
      </c>
      <c r="BV203" s="94">
        <f t="shared" si="541"/>
        <v>0</v>
      </c>
      <c r="BW203" s="94">
        <f t="shared" si="541"/>
        <v>0</v>
      </c>
      <c r="BX203" s="94">
        <f t="shared" si="541"/>
        <v>0</v>
      </c>
      <c r="BY203" s="94">
        <f t="shared" si="541"/>
        <v>0</v>
      </c>
      <c r="BZ203" s="94">
        <f t="shared" si="541"/>
        <v>0</v>
      </c>
      <c r="CA203" s="94">
        <f t="shared" si="541"/>
        <v>0</v>
      </c>
      <c r="CB203" s="94">
        <f t="shared" si="541"/>
        <v>0</v>
      </c>
      <c r="CC203" s="94">
        <f t="shared" si="541"/>
        <v>0</v>
      </c>
      <c r="CD203" s="94">
        <f t="shared" si="541"/>
        <v>0</v>
      </c>
      <c r="CE203" s="94">
        <f t="shared" si="541"/>
        <v>0</v>
      </c>
      <c r="CF203" s="94">
        <f t="shared" si="541"/>
        <v>0</v>
      </c>
      <c r="CG203" s="94">
        <f t="shared" si="541"/>
        <v>0</v>
      </c>
      <c r="CH203" s="94">
        <f t="shared" si="541"/>
        <v>0</v>
      </c>
      <c r="CI203" s="94">
        <f t="shared" si="541"/>
        <v>0</v>
      </c>
      <c r="CJ203" s="94">
        <f t="shared" si="541"/>
        <v>0</v>
      </c>
      <c r="CK203" s="94">
        <f t="shared" si="541"/>
        <v>0</v>
      </c>
      <c r="CL203" s="94">
        <f t="shared" si="541"/>
        <v>0</v>
      </c>
      <c r="CM203" s="94">
        <f t="shared" si="541"/>
        <v>0</v>
      </c>
      <c r="CN203" s="94">
        <f t="shared" si="541"/>
        <v>0</v>
      </c>
      <c r="CO203" s="94">
        <f t="shared" si="541"/>
        <v>0</v>
      </c>
      <c r="CP203" s="94">
        <f t="shared" si="541"/>
        <v>0</v>
      </c>
      <c r="CQ203" s="94">
        <f t="shared" si="541"/>
        <v>0</v>
      </c>
      <c r="CR203" s="94">
        <f t="shared" si="541"/>
        <v>0</v>
      </c>
      <c r="CS203" s="94">
        <f t="shared" si="541"/>
        <v>0</v>
      </c>
      <c r="CT203" s="94">
        <f t="shared" si="541"/>
        <v>0</v>
      </c>
      <c r="CU203" s="94">
        <f t="shared" si="541"/>
        <v>0</v>
      </c>
      <c r="CV203" s="94">
        <f t="shared" si="541"/>
        <v>0</v>
      </c>
      <c r="CW203" s="94">
        <f t="shared" si="541"/>
        <v>0</v>
      </c>
      <c r="CX203" s="94">
        <f t="shared" si="541"/>
        <v>0</v>
      </c>
      <c r="CY203" s="94">
        <f t="shared" si="541"/>
        <v>0</v>
      </c>
      <c r="CZ203" s="94">
        <f t="shared" si="541"/>
        <v>0</v>
      </c>
      <c r="DA203" s="94">
        <f t="shared" si="541"/>
        <v>0</v>
      </c>
      <c r="DB203" s="94">
        <f t="shared" si="541"/>
        <v>0</v>
      </c>
      <c r="DC203" s="94">
        <f t="shared" si="541"/>
        <v>0</v>
      </c>
      <c r="DD203" s="94">
        <f t="shared" si="541"/>
        <v>0</v>
      </c>
      <c r="DE203" s="94">
        <f t="shared" si="541"/>
        <v>0</v>
      </c>
      <c r="DF203" s="94">
        <f t="shared" si="541"/>
        <v>0</v>
      </c>
      <c r="DG203" s="94">
        <f t="shared" si="541"/>
        <v>0</v>
      </c>
      <c r="DH203" s="94">
        <f t="shared" si="541"/>
        <v>0</v>
      </c>
      <c r="DI203" s="94">
        <f t="shared" si="541"/>
        <v>0</v>
      </c>
      <c r="DJ203" s="94">
        <f t="shared" si="541"/>
        <v>0</v>
      </c>
      <c r="DK203" s="94">
        <f t="shared" si="541"/>
        <v>0</v>
      </c>
      <c r="DL203" s="94">
        <f t="shared" si="541"/>
        <v>0</v>
      </c>
      <c r="DM203" s="94">
        <f t="shared" si="541"/>
        <v>0</v>
      </c>
      <c r="DN203" s="94">
        <f t="shared" si="541"/>
        <v>0</v>
      </c>
      <c r="DO203" s="94">
        <f t="shared" si="541"/>
        <v>0</v>
      </c>
      <c r="DP203" s="94">
        <f t="shared" si="541"/>
        <v>0</v>
      </c>
      <c r="DQ203" s="94">
        <f t="shared" si="541"/>
        <v>0</v>
      </c>
      <c r="DR203" s="94">
        <f t="shared" si="541"/>
        <v>0</v>
      </c>
      <c r="DS203" s="94">
        <f t="shared" si="541"/>
        <v>0</v>
      </c>
      <c r="DT203" s="94">
        <f t="shared" si="541"/>
        <v>0</v>
      </c>
      <c r="DU203" s="94">
        <f t="shared" si="541"/>
        <v>0</v>
      </c>
      <c r="DV203" s="94">
        <f t="shared" si="541"/>
        <v>0</v>
      </c>
      <c r="DW203" s="94">
        <f t="shared" si="541"/>
        <v>0</v>
      </c>
      <c r="DX203" s="94">
        <f t="shared" si="541"/>
        <v>0</v>
      </c>
      <c r="DY203" s="94">
        <f t="shared" si="541"/>
        <v>0</v>
      </c>
      <c r="DZ203" s="94">
        <f t="shared" si="541"/>
        <v>0</v>
      </c>
      <c r="EA203" s="94">
        <f t="shared" si="541"/>
        <v>0</v>
      </c>
      <c r="EB203" s="94">
        <f t="shared" ref="EB203:GM203" si="542">IF(AND(EB$165&gt;=EOMONTH($D35,0),EB$165&lt;EOMONTH($D35,$S35)),-EB200,0)</f>
        <v>0</v>
      </c>
      <c r="EC203" s="94">
        <f t="shared" si="542"/>
        <v>0</v>
      </c>
      <c r="ED203" s="94">
        <f t="shared" si="542"/>
        <v>0</v>
      </c>
      <c r="EE203" s="94">
        <f t="shared" si="542"/>
        <v>0</v>
      </c>
      <c r="EF203" s="94">
        <f t="shared" si="542"/>
        <v>0</v>
      </c>
      <c r="EG203" s="94">
        <f t="shared" si="542"/>
        <v>0</v>
      </c>
      <c r="EH203" s="94">
        <f t="shared" si="542"/>
        <v>0</v>
      </c>
      <c r="EI203" s="94">
        <f t="shared" si="542"/>
        <v>0</v>
      </c>
      <c r="EJ203" s="94">
        <f t="shared" si="542"/>
        <v>0</v>
      </c>
      <c r="EK203" s="94">
        <f t="shared" si="542"/>
        <v>0</v>
      </c>
      <c r="EL203" s="94">
        <f t="shared" si="542"/>
        <v>0</v>
      </c>
      <c r="EM203" s="94">
        <f t="shared" si="542"/>
        <v>0</v>
      </c>
      <c r="EN203" s="94">
        <f t="shared" si="542"/>
        <v>0</v>
      </c>
      <c r="EO203" s="94">
        <f t="shared" si="542"/>
        <v>0</v>
      </c>
      <c r="EP203" s="94">
        <f t="shared" si="542"/>
        <v>0</v>
      </c>
      <c r="EQ203" s="94">
        <f t="shared" si="542"/>
        <v>0</v>
      </c>
      <c r="ER203" s="94">
        <f t="shared" si="542"/>
        <v>0</v>
      </c>
      <c r="ES203" s="94">
        <f t="shared" si="542"/>
        <v>0</v>
      </c>
      <c r="ET203" s="94">
        <f t="shared" si="542"/>
        <v>0</v>
      </c>
      <c r="EU203" s="94">
        <f t="shared" si="542"/>
        <v>0</v>
      </c>
      <c r="EV203" s="94">
        <f t="shared" si="542"/>
        <v>0</v>
      </c>
      <c r="EW203" s="94">
        <f t="shared" si="542"/>
        <v>0</v>
      </c>
      <c r="EX203" s="94">
        <f t="shared" si="542"/>
        <v>0</v>
      </c>
      <c r="EY203" s="94">
        <f t="shared" si="542"/>
        <v>0</v>
      </c>
      <c r="EZ203" s="94">
        <f t="shared" si="542"/>
        <v>0</v>
      </c>
      <c r="FA203" s="94">
        <f t="shared" si="542"/>
        <v>0</v>
      </c>
      <c r="FB203" s="94">
        <f t="shared" si="542"/>
        <v>0</v>
      </c>
      <c r="FC203" s="94">
        <f t="shared" si="542"/>
        <v>0</v>
      </c>
      <c r="FD203" s="94">
        <f t="shared" si="542"/>
        <v>0</v>
      </c>
      <c r="FE203" s="94">
        <f t="shared" si="542"/>
        <v>0</v>
      </c>
      <c r="FF203" s="94">
        <f t="shared" si="542"/>
        <v>0</v>
      </c>
      <c r="FG203" s="94">
        <f t="shared" si="542"/>
        <v>0</v>
      </c>
      <c r="FH203" s="94">
        <f t="shared" si="542"/>
        <v>0</v>
      </c>
      <c r="FI203" s="94">
        <f t="shared" si="542"/>
        <v>0</v>
      </c>
      <c r="FJ203" s="94">
        <f t="shared" si="542"/>
        <v>0</v>
      </c>
      <c r="FK203" s="94">
        <f t="shared" si="542"/>
        <v>0</v>
      </c>
      <c r="FL203" s="94">
        <f t="shared" si="542"/>
        <v>0</v>
      </c>
      <c r="FM203" s="94">
        <f t="shared" si="542"/>
        <v>0</v>
      </c>
      <c r="FN203" s="94">
        <f t="shared" si="542"/>
        <v>0</v>
      </c>
      <c r="FO203" s="94">
        <f t="shared" si="542"/>
        <v>0</v>
      </c>
      <c r="FP203" s="94">
        <f t="shared" si="542"/>
        <v>0</v>
      </c>
      <c r="FQ203" s="94">
        <f t="shared" si="542"/>
        <v>0</v>
      </c>
      <c r="FR203" s="94">
        <f t="shared" si="542"/>
        <v>0</v>
      </c>
      <c r="FS203" s="94">
        <f t="shared" si="542"/>
        <v>0</v>
      </c>
      <c r="FT203" s="94">
        <f t="shared" si="542"/>
        <v>0</v>
      </c>
      <c r="FU203" s="94">
        <f t="shared" si="542"/>
        <v>0</v>
      </c>
      <c r="FV203" s="94">
        <f t="shared" si="542"/>
        <v>0</v>
      </c>
      <c r="FW203" s="94">
        <f t="shared" si="542"/>
        <v>0</v>
      </c>
      <c r="FX203" s="94">
        <f t="shared" si="542"/>
        <v>0</v>
      </c>
      <c r="FY203" s="94">
        <f t="shared" si="542"/>
        <v>0</v>
      </c>
      <c r="FZ203" s="94">
        <f t="shared" si="542"/>
        <v>0</v>
      </c>
      <c r="GA203" s="94">
        <f t="shared" si="542"/>
        <v>0</v>
      </c>
      <c r="GB203" s="94">
        <f t="shared" si="542"/>
        <v>0</v>
      </c>
      <c r="GC203" s="94">
        <f t="shared" si="542"/>
        <v>0</v>
      </c>
      <c r="GD203" s="94">
        <f t="shared" si="542"/>
        <v>0</v>
      </c>
      <c r="GE203" s="94">
        <f t="shared" si="542"/>
        <v>0</v>
      </c>
      <c r="GF203" s="94">
        <f t="shared" si="542"/>
        <v>0</v>
      </c>
      <c r="GG203" s="94">
        <f t="shared" si="542"/>
        <v>0</v>
      </c>
      <c r="GH203" s="94">
        <f t="shared" si="542"/>
        <v>0</v>
      </c>
      <c r="GI203" s="94">
        <f t="shared" si="542"/>
        <v>0</v>
      </c>
      <c r="GJ203" s="94">
        <f t="shared" si="542"/>
        <v>0</v>
      </c>
      <c r="GK203" s="94">
        <f t="shared" si="542"/>
        <v>0</v>
      </c>
      <c r="GL203" s="94">
        <f t="shared" si="542"/>
        <v>0</v>
      </c>
      <c r="GM203" s="94">
        <f t="shared" si="542"/>
        <v>0</v>
      </c>
      <c r="GN203" s="94">
        <f t="shared" ref="GN203:IY203" si="543">IF(AND(GN$165&gt;=EOMONTH($D35,0),GN$165&lt;EOMONTH($D35,$S35)),-GN200,0)</f>
        <v>0</v>
      </c>
      <c r="GO203" s="94">
        <f t="shared" si="543"/>
        <v>0</v>
      </c>
      <c r="GP203" s="94">
        <f t="shared" si="543"/>
        <v>0</v>
      </c>
      <c r="GQ203" s="94">
        <f t="shared" si="543"/>
        <v>0</v>
      </c>
      <c r="GR203" s="94">
        <f t="shared" si="543"/>
        <v>0</v>
      </c>
      <c r="GS203" s="94">
        <f t="shared" si="543"/>
        <v>0</v>
      </c>
      <c r="GT203" s="94">
        <f t="shared" si="543"/>
        <v>0</v>
      </c>
      <c r="GU203" s="94">
        <f t="shared" si="543"/>
        <v>0</v>
      </c>
      <c r="GV203" s="94">
        <f t="shared" si="543"/>
        <v>0</v>
      </c>
      <c r="GW203" s="94">
        <f t="shared" si="543"/>
        <v>0</v>
      </c>
      <c r="GX203" s="94">
        <f t="shared" si="543"/>
        <v>0</v>
      </c>
      <c r="GY203" s="94">
        <f t="shared" si="543"/>
        <v>0</v>
      </c>
      <c r="GZ203" s="94">
        <f t="shared" si="543"/>
        <v>0</v>
      </c>
      <c r="HA203" s="94">
        <f t="shared" si="543"/>
        <v>0</v>
      </c>
      <c r="HB203" s="94">
        <f t="shared" si="543"/>
        <v>0</v>
      </c>
      <c r="HC203" s="94">
        <f t="shared" si="543"/>
        <v>0</v>
      </c>
      <c r="HD203" s="94">
        <f t="shared" si="543"/>
        <v>0</v>
      </c>
      <c r="HE203" s="94">
        <f t="shared" si="543"/>
        <v>0</v>
      </c>
      <c r="HF203" s="94">
        <f t="shared" si="543"/>
        <v>0</v>
      </c>
      <c r="HG203" s="94">
        <f t="shared" si="543"/>
        <v>0</v>
      </c>
      <c r="HH203" s="94">
        <f t="shared" si="543"/>
        <v>0</v>
      </c>
      <c r="HI203" s="94">
        <f t="shared" si="543"/>
        <v>0</v>
      </c>
      <c r="HJ203" s="94">
        <f t="shared" si="543"/>
        <v>0</v>
      </c>
      <c r="HK203" s="94">
        <f t="shared" si="543"/>
        <v>0</v>
      </c>
      <c r="HL203" s="94">
        <f t="shared" si="543"/>
        <v>0</v>
      </c>
      <c r="HM203" s="94">
        <f t="shared" si="543"/>
        <v>0</v>
      </c>
      <c r="HN203" s="94">
        <f t="shared" si="543"/>
        <v>0</v>
      </c>
      <c r="HO203" s="94">
        <f t="shared" si="543"/>
        <v>0</v>
      </c>
      <c r="HP203" s="94">
        <f t="shared" si="543"/>
        <v>0</v>
      </c>
      <c r="HQ203" s="94">
        <f t="shared" si="543"/>
        <v>0</v>
      </c>
      <c r="HR203" s="94">
        <f t="shared" si="543"/>
        <v>0</v>
      </c>
      <c r="HS203" s="94">
        <f t="shared" si="543"/>
        <v>0</v>
      </c>
      <c r="HT203" s="94">
        <f t="shared" si="543"/>
        <v>0</v>
      </c>
      <c r="HU203" s="94">
        <f t="shared" si="543"/>
        <v>0</v>
      </c>
      <c r="HV203" s="94">
        <f t="shared" si="543"/>
        <v>0</v>
      </c>
      <c r="HW203" s="94">
        <f t="shared" si="543"/>
        <v>0</v>
      </c>
      <c r="HX203" s="94">
        <f t="shared" si="543"/>
        <v>0</v>
      </c>
      <c r="HY203" s="94">
        <f t="shared" si="543"/>
        <v>0</v>
      </c>
      <c r="HZ203" s="94">
        <f t="shared" si="543"/>
        <v>0</v>
      </c>
      <c r="IA203" s="94">
        <f t="shared" si="543"/>
        <v>0</v>
      </c>
      <c r="IB203" s="94">
        <f t="shared" si="543"/>
        <v>0</v>
      </c>
      <c r="IC203" s="94">
        <f t="shared" si="543"/>
        <v>0</v>
      </c>
      <c r="ID203" s="94">
        <f t="shared" si="543"/>
        <v>0</v>
      </c>
      <c r="IE203" s="94">
        <f t="shared" si="543"/>
        <v>0</v>
      </c>
      <c r="IF203" s="94">
        <f t="shared" si="543"/>
        <v>0</v>
      </c>
      <c r="IG203" s="94">
        <f t="shared" si="543"/>
        <v>0</v>
      </c>
      <c r="IH203" s="94">
        <f t="shared" si="543"/>
        <v>0</v>
      </c>
      <c r="II203" s="94">
        <f t="shared" si="543"/>
        <v>0</v>
      </c>
      <c r="IJ203" s="94">
        <f t="shared" si="543"/>
        <v>0</v>
      </c>
      <c r="IK203" s="94">
        <f t="shared" si="543"/>
        <v>0</v>
      </c>
      <c r="IL203" s="94">
        <f t="shared" si="543"/>
        <v>0</v>
      </c>
      <c r="IM203" s="94">
        <f t="shared" si="543"/>
        <v>0</v>
      </c>
      <c r="IN203" s="94">
        <f t="shared" si="543"/>
        <v>0</v>
      </c>
      <c r="IO203" s="94">
        <f t="shared" si="543"/>
        <v>0</v>
      </c>
      <c r="IP203" s="94">
        <f t="shared" si="543"/>
        <v>0</v>
      </c>
      <c r="IQ203" s="94">
        <f t="shared" si="543"/>
        <v>0</v>
      </c>
      <c r="IR203" s="94">
        <f t="shared" si="543"/>
        <v>0</v>
      </c>
      <c r="IS203" s="94">
        <f t="shared" si="543"/>
        <v>0</v>
      </c>
      <c r="IT203" s="94">
        <f t="shared" si="543"/>
        <v>0</v>
      </c>
      <c r="IU203" s="94">
        <f t="shared" si="543"/>
        <v>0</v>
      </c>
      <c r="IV203" s="94">
        <f t="shared" si="543"/>
        <v>0</v>
      </c>
      <c r="IW203" s="94">
        <f t="shared" si="543"/>
        <v>0</v>
      </c>
      <c r="IX203" s="94">
        <f t="shared" si="543"/>
        <v>0</v>
      </c>
      <c r="IY203" s="94">
        <f t="shared" si="543"/>
        <v>0</v>
      </c>
      <c r="IZ203" s="94">
        <f t="shared" ref="IZ203:LK203" si="544">IF(AND(IZ$165&gt;=EOMONTH($D35,0),IZ$165&lt;EOMONTH($D35,$S35)),-IZ200,0)</f>
        <v>0</v>
      </c>
      <c r="JA203" s="94">
        <f t="shared" si="544"/>
        <v>0</v>
      </c>
      <c r="JB203" s="94">
        <f t="shared" si="544"/>
        <v>0</v>
      </c>
      <c r="JC203" s="94">
        <f t="shared" si="544"/>
        <v>0</v>
      </c>
      <c r="JD203" s="94">
        <f t="shared" si="544"/>
        <v>0</v>
      </c>
      <c r="JE203" s="94">
        <f t="shared" si="544"/>
        <v>0</v>
      </c>
      <c r="JF203" s="94">
        <f t="shared" si="544"/>
        <v>0</v>
      </c>
      <c r="JG203" s="94">
        <f t="shared" si="544"/>
        <v>0</v>
      </c>
      <c r="JH203" s="94">
        <f t="shared" si="544"/>
        <v>0</v>
      </c>
      <c r="JI203" s="94">
        <f t="shared" si="544"/>
        <v>0</v>
      </c>
      <c r="JJ203" s="94">
        <f t="shared" si="544"/>
        <v>0</v>
      </c>
      <c r="JK203" s="94">
        <f t="shared" si="544"/>
        <v>0</v>
      </c>
      <c r="JL203" s="94">
        <f t="shared" si="544"/>
        <v>0</v>
      </c>
      <c r="JM203" s="94">
        <f t="shared" si="544"/>
        <v>0</v>
      </c>
      <c r="JN203" s="94">
        <f t="shared" si="544"/>
        <v>0</v>
      </c>
      <c r="JO203" s="94">
        <f t="shared" si="544"/>
        <v>0</v>
      </c>
      <c r="JP203" s="94">
        <f t="shared" si="544"/>
        <v>0</v>
      </c>
      <c r="JQ203" s="94">
        <f t="shared" si="544"/>
        <v>0</v>
      </c>
      <c r="JR203" s="94">
        <f t="shared" si="544"/>
        <v>0</v>
      </c>
      <c r="JS203" s="94">
        <f t="shared" si="544"/>
        <v>0</v>
      </c>
      <c r="JT203" s="94">
        <f t="shared" si="544"/>
        <v>0</v>
      </c>
      <c r="JU203" s="94">
        <f t="shared" si="544"/>
        <v>0</v>
      </c>
      <c r="JV203" s="94">
        <f t="shared" si="544"/>
        <v>0</v>
      </c>
      <c r="JW203" s="94">
        <f t="shared" si="544"/>
        <v>0</v>
      </c>
      <c r="JX203" s="94">
        <f t="shared" si="544"/>
        <v>0</v>
      </c>
      <c r="JY203" s="94">
        <f t="shared" si="544"/>
        <v>0</v>
      </c>
      <c r="JZ203" s="94">
        <f t="shared" si="544"/>
        <v>0</v>
      </c>
      <c r="KA203" s="94">
        <f t="shared" si="544"/>
        <v>0</v>
      </c>
      <c r="KB203" s="94">
        <f t="shared" si="544"/>
        <v>0</v>
      </c>
      <c r="KC203" s="94">
        <f t="shared" si="544"/>
        <v>0</v>
      </c>
      <c r="KD203" s="94">
        <f t="shared" si="544"/>
        <v>0</v>
      </c>
      <c r="KE203" s="94">
        <f t="shared" si="544"/>
        <v>0</v>
      </c>
      <c r="KF203" s="94">
        <f t="shared" si="544"/>
        <v>0</v>
      </c>
      <c r="KG203" s="94">
        <f t="shared" si="544"/>
        <v>0</v>
      </c>
      <c r="KH203" s="94">
        <f t="shared" si="544"/>
        <v>0</v>
      </c>
      <c r="KI203" s="94">
        <f t="shared" si="544"/>
        <v>0</v>
      </c>
      <c r="KJ203" s="94">
        <f t="shared" si="544"/>
        <v>0</v>
      </c>
      <c r="KK203" s="94">
        <f t="shared" si="544"/>
        <v>0</v>
      </c>
      <c r="KL203" s="94">
        <f t="shared" si="544"/>
        <v>0</v>
      </c>
      <c r="KM203" s="94">
        <f t="shared" si="544"/>
        <v>0</v>
      </c>
      <c r="KN203" s="94">
        <f t="shared" si="544"/>
        <v>0</v>
      </c>
      <c r="KO203" s="94">
        <f t="shared" si="544"/>
        <v>0</v>
      </c>
      <c r="KP203" s="94">
        <f t="shared" si="544"/>
        <v>0</v>
      </c>
      <c r="KQ203" s="94">
        <f t="shared" si="544"/>
        <v>0</v>
      </c>
      <c r="KR203" s="94">
        <f t="shared" si="544"/>
        <v>0</v>
      </c>
      <c r="KS203" s="94">
        <f t="shared" si="544"/>
        <v>0</v>
      </c>
      <c r="KT203" s="94">
        <f t="shared" si="544"/>
        <v>0</v>
      </c>
      <c r="KU203" s="94">
        <f t="shared" si="544"/>
        <v>0</v>
      </c>
      <c r="KV203" s="94">
        <f t="shared" si="544"/>
        <v>0</v>
      </c>
      <c r="KW203" s="94">
        <f t="shared" si="544"/>
        <v>0</v>
      </c>
      <c r="KX203" s="94">
        <f t="shared" si="544"/>
        <v>0</v>
      </c>
      <c r="KY203" s="94">
        <f t="shared" si="544"/>
        <v>0</v>
      </c>
      <c r="KZ203" s="94">
        <f t="shared" si="544"/>
        <v>0</v>
      </c>
      <c r="LA203" s="94">
        <f t="shared" si="544"/>
        <v>0</v>
      </c>
      <c r="LB203" s="94">
        <f t="shared" si="544"/>
        <v>0</v>
      </c>
      <c r="LC203" s="94">
        <f t="shared" si="544"/>
        <v>0</v>
      </c>
      <c r="LD203" s="94">
        <f t="shared" si="544"/>
        <v>0</v>
      </c>
      <c r="LE203" s="94">
        <f t="shared" si="544"/>
        <v>0</v>
      </c>
      <c r="LF203" s="94">
        <f t="shared" si="544"/>
        <v>0</v>
      </c>
      <c r="LG203" s="94">
        <f t="shared" si="544"/>
        <v>0</v>
      </c>
      <c r="LH203" s="94">
        <f t="shared" si="544"/>
        <v>0</v>
      </c>
      <c r="LI203" s="94">
        <f t="shared" si="544"/>
        <v>0</v>
      </c>
      <c r="LJ203" s="94">
        <f t="shared" si="544"/>
        <v>0</v>
      </c>
      <c r="LK203" s="94">
        <f t="shared" si="544"/>
        <v>0</v>
      </c>
      <c r="LL203" s="94">
        <f t="shared" ref="LL203:NK203" si="545">IF(AND(LL$165&gt;=EOMONTH($D35,0),LL$165&lt;EOMONTH($D35,$S35)),-LL200,0)</f>
        <v>0</v>
      </c>
      <c r="LM203" s="94">
        <f t="shared" si="545"/>
        <v>0</v>
      </c>
      <c r="LN203" s="94">
        <f t="shared" si="545"/>
        <v>0</v>
      </c>
      <c r="LO203" s="94">
        <f t="shared" si="545"/>
        <v>0</v>
      </c>
      <c r="LP203" s="94">
        <f t="shared" si="545"/>
        <v>0</v>
      </c>
      <c r="LQ203" s="94">
        <f t="shared" si="545"/>
        <v>0</v>
      </c>
      <c r="LR203" s="94">
        <f t="shared" si="545"/>
        <v>0</v>
      </c>
      <c r="LS203" s="94">
        <f t="shared" si="545"/>
        <v>0</v>
      </c>
      <c r="LT203" s="94">
        <f t="shared" si="545"/>
        <v>0</v>
      </c>
      <c r="LU203" s="94">
        <f t="shared" si="545"/>
        <v>0</v>
      </c>
      <c r="LV203" s="94">
        <f t="shared" si="545"/>
        <v>0</v>
      </c>
      <c r="LW203" s="94">
        <f t="shared" si="545"/>
        <v>0</v>
      </c>
      <c r="LX203" s="94">
        <f t="shared" si="545"/>
        <v>0</v>
      </c>
      <c r="LY203" s="94">
        <f t="shared" si="545"/>
        <v>0</v>
      </c>
      <c r="LZ203" s="94">
        <f t="shared" si="545"/>
        <v>0</v>
      </c>
      <c r="MA203" s="94">
        <f t="shared" si="545"/>
        <v>0</v>
      </c>
      <c r="MB203" s="94">
        <f t="shared" si="545"/>
        <v>0</v>
      </c>
      <c r="MC203" s="94">
        <f t="shared" si="545"/>
        <v>0</v>
      </c>
      <c r="MD203" s="94">
        <f t="shared" si="545"/>
        <v>0</v>
      </c>
      <c r="ME203" s="94">
        <f t="shared" si="545"/>
        <v>0</v>
      </c>
      <c r="MF203" s="94">
        <f t="shared" si="545"/>
        <v>0</v>
      </c>
      <c r="MG203" s="94">
        <f t="shared" si="545"/>
        <v>0</v>
      </c>
      <c r="MH203" s="94">
        <f t="shared" si="545"/>
        <v>0</v>
      </c>
      <c r="MI203" s="94">
        <f t="shared" si="545"/>
        <v>0</v>
      </c>
      <c r="MJ203" s="94">
        <f t="shared" si="545"/>
        <v>0</v>
      </c>
      <c r="MK203" s="94">
        <f t="shared" si="545"/>
        <v>0</v>
      </c>
      <c r="ML203" s="94">
        <f t="shared" si="545"/>
        <v>0</v>
      </c>
      <c r="MM203" s="94">
        <f t="shared" si="545"/>
        <v>0</v>
      </c>
      <c r="MN203" s="94">
        <f t="shared" si="545"/>
        <v>0</v>
      </c>
      <c r="MO203" s="94">
        <f t="shared" si="545"/>
        <v>0</v>
      </c>
      <c r="MP203" s="94">
        <f t="shared" si="545"/>
        <v>0</v>
      </c>
      <c r="MQ203" s="94">
        <f t="shared" si="545"/>
        <v>0</v>
      </c>
      <c r="MR203" s="94">
        <f t="shared" si="545"/>
        <v>0</v>
      </c>
      <c r="MS203" s="94">
        <f t="shared" si="545"/>
        <v>0</v>
      </c>
      <c r="MT203" s="94">
        <f t="shared" si="545"/>
        <v>0</v>
      </c>
      <c r="MU203" s="94">
        <f t="shared" si="545"/>
        <v>0</v>
      </c>
      <c r="MV203" s="94">
        <f t="shared" si="545"/>
        <v>0</v>
      </c>
      <c r="MW203" s="94">
        <f t="shared" si="545"/>
        <v>0</v>
      </c>
      <c r="MX203" s="94">
        <f t="shared" si="545"/>
        <v>0</v>
      </c>
      <c r="MY203" s="94">
        <f t="shared" si="545"/>
        <v>0</v>
      </c>
      <c r="MZ203" s="94">
        <f t="shared" si="545"/>
        <v>0</v>
      </c>
      <c r="NA203" s="94">
        <f t="shared" si="545"/>
        <v>0</v>
      </c>
      <c r="NB203" s="94">
        <f t="shared" si="545"/>
        <v>0</v>
      </c>
      <c r="NC203" s="94">
        <f t="shared" si="545"/>
        <v>0</v>
      </c>
      <c r="ND203" s="94">
        <f t="shared" si="545"/>
        <v>0</v>
      </c>
      <c r="NE203" s="94">
        <f t="shared" si="545"/>
        <v>0</v>
      </c>
      <c r="NF203" s="94">
        <f t="shared" si="545"/>
        <v>0</v>
      </c>
      <c r="NG203" s="94">
        <f t="shared" si="545"/>
        <v>0</v>
      </c>
      <c r="NH203" s="94">
        <f t="shared" si="545"/>
        <v>0</v>
      </c>
      <c r="NI203" s="94">
        <f t="shared" si="545"/>
        <v>0</v>
      </c>
      <c r="NJ203" s="94">
        <f t="shared" si="545"/>
        <v>0</v>
      </c>
      <c r="NK203" s="97">
        <f t="shared" si="545"/>
        <v>0</v>
      </c>
    </row>
    <row r="204" spans="1:375" x14ac:dyDescent="0.25">
      <c r="A204" s="96">
        <f>SUMIF($D$163:$NK$163,"&lt;="&amp;Summary!$B$3,Leases!D204:NK204)</f>
        <v>6184783.1889339881</v>
      </c>
      <c r="B204" s="23" t="s">
        <v>98</v>
      </c>
      <c r="C204" s="45" t="s">
        <v>27</v>
      </c>
      <c r="D204" s="94">
        <f t="shared" ref="D204:BO204" si="546">IF(OR(D$165&lt;=EOMONTH($E35,$R35*(1-$O35)),D$165&gt;EOMONTH($E35,$P35*12*(1-$O35)+$Q35*12*$O35+$R35*(1-$O35))),0,FV($W35,ROUNDDOWN(YEARFRAC($D$165,D$165,1),0),,-($U35*(1-$O35)+$V35*$O35)*$B35/12,0))</f>
        <v>0</v>
      </c>
      <c r="E204" s="94">
        <f t="shared" si="546"/>
        <v>0</v>
      </c>
      <c r="F204" s="94">
        <f t="shared" si="546"/>
        <v>0</v>
      </c>
      <c r="G204" s="94">
        <f t="shared" si="546"/>
        <v>0</v>
      </c>
      <c r="H204" s="94">
        <f t="shared" si="546"/>
        <v>0</v>
      </c>
      <c r="I204" s="94">
        <f t="shared" si="546"/>
        <v>0</v>
      </c>
      <c r="J204" s="94">
        <f t="shared" si="546"/>
        <v>0</v>
      </c>
      <c r="K204" s="94">
        <f t="shared" si="546"/>
        <v>0</v>
      </c>
      <c r="L204" s="94">
        <f t="shared" si="546"/>
        <v>0</v>
      </c>
      <c r="M204" s="94">
        <f t="shared" si="546"/>
        <v>0</v>
      </c>
      <c r="N204" s="94">
        <f t="shared" si="546"/>
        <v>0</v>
      </c>
      <c r="O204" s="94">
        <f t="shared" si="546"/>
        <v>0</v>
      </c>
      <c r="P204" s="94">
        <f t="shared" si="546"/>
        <v>0</v>
      </c>
      <c r="Q204" s="94">
        <f t="shared" si="546"/>
        <v>0</v>
      </c>
      <c r="R204" s="94">
        <f t="shared" si="546"/>
        <v>0</v>
      </c>
      <c r="S204" s="94">
        <f t="shared" si="546"/>
        <v>0</v>
      </c>
      <c r="T204" s="94">
        <f t="shared" si="546"/>
        <v>0</v>
      </c>
      <c r="U204" s="94">
        <f t="shared" si="546"/>
        <v>0</v>
      </c>
      <c r="V204" s="94">
        <f t="shared" si="546"/>
        <v>0</v>
      </c>
      <c r="W204" s="94">
        <f t="shared" si="546"/>
        <v>0</v>
      </c>
      <c r="X204" s="94">
        <f t="shared" si="546"/>
        <v>0</v>
      </c>
      <c r="Y204" s="94">
        <f t="shared" si="546"/>
        <v>0</v>
      </c>
      <c r="Z204" s="94">
        <f t="shared" si="546"/>
        <v>0</v>
      </c>
      <c r="AA204" s="94">
        <f t="shared" si="546"/>
        <v>0</v>
      </c>
      <c r="AB204" s="94">
        <f t="shared" si="546"/>
        <v>0</v>
      </c>
      <c r="AC204" s="94">
        <f t="shared" si="546"/>
        <v>58526.316666666651</v>
      </c>
      <c r="AD204" s="94">
        <f t="shared" si="546"/>
        <v>58526.316666666651</v>
      </c>
      <c r="AE204" s="94">
        <f t="shared" si="546"/>
        <v>58526.316666666651</v>
      </c>
      <c r="AF204" s="94">
        <f t="shared" si="546"/>
        <v>58526.316666666651</v>
      </c>
      <c r="AG204" s="94">
        <f t="shared" si="546"/>
        <v>58526.316666666651</v>
      </c>
      <c r="AH204" s="94">
        <f t="shared" si="546"/>
        <v>58526.316666666651</v>
      </c>
      <c r="AI204" s="94">
        <f t="shared" si="546"/>
        <v>58526.316666666651</v>
      </c>
      <c r="AJ204" s="94">
        <f t="shared" si="546"/>
        <v>58526.316666666651</v>
      </c>
      <c r="AK204" s="94">
        <f t="shared" si="546"/>
        <v>58526.316666666651</v>
      </c>
      <c r="AL204" s="94">
        <f t="shared" si="546"/>
        <v>58526.316666666651</v>
      </c>
      <c r="AM204" s="94">
        <f t="shared" si="546"/>
        <v>58526.316666666651</v>
      </c>
      <c r="AN204" s="94">
        <f t="shared" si="546"/>
        <v>60282.106166666657</v>
      </c>
      <c r="AO204" s="94">
        <f t="shared" si="546"/>
        <v>60282.106166666657</v>
      </c>
      <c r="AP204" s="94">
        <f t="shared" si="546"/>
        <v>60282.106166666657</v>
      </c>
      <c r="AQ204" s="94">
        <f t="shared" si="546"/>
        <v>60282.106166666657</v>
      </c>
      <c r="AR204" s="94">
        <f t="shared" si="546"/>
        <v>60282.106166666657</v>
      </c>
      <c r="AS204" s="94">
        <f t="shared" si="546"/>
        <v>60282.106166666657</v>
      </c>
      <c r="AT204" s="94">
        <f t="shared" si="546"/>
        <v>60282.106166666657</v>
      </c>
      <c r="AU204" s="94">
        <f t="shared" si="546"/>
        <v>60282.106166666657</v>
      </c>
      <c r="AV204" s="94">
        <f t="shared" si="546"/>
        <v>60282.106166666657</v>
      </c>
      <c r="AW204" s="94">
        <f t="shared" si="546"/>
        <v>60282.106166666657</v>
      </c>
      <c r="AX204" s="94">
        <f t="shared" si="546"/>
        <v>60282.106166666657</v>
      </c>
      <c r="AY204" s="94">
        <f t="shared" si="546"/>
        <v>60282.106166666657</v>
      </c>
      <c r="AZ204" s="94">
        <f t="shared" si="546"/>
        <v>62090.569351666651</v>
      </c>
      <c r="BA204" s="94">
        <f t="shared" si="546"/>
        <v>62090.569351666651</v>
      </c>
      <c r="BB204" s="94">
        <f t="shared" si="546"/>
        <v>62090.569351666651</v>
      </c>
      <c r="BC204" s="94">
        <f t="shared" si="546"/>
        <v>62090.569351666651</v>
      </c>
      <c r="BD204" s="94">
        <f t="shared" si="546"/>
        <v>62090.569351666651</v>
      </c>
      <c r="BE204" s="94">
        <f t="shared" si="546"/>
        <v>62090.569351666651</v>
      </c>
      <c r="BF204" s="94">
        <f t="shared" si="546"/>
        <v>62090.569351666651</v>
      </c>
      <c r="BG204" s="94">
        <f t="shared" si="546"/>
        <v>62090.569351666651</v>
      </c>
      <c r="BH204" s="94">
        <f t="shared" si="546"/>
        <v>62090.569351666651</v>
      </c>
      <c r="BI204" s="94">
        <f t="shared" si="546"/>
        <v>62090.569351666651</v>
      </c>
      <c r="BJ204" s="94">
        <f t="shared" si="546"/>
        <v>62090.569351666651</v>
      </c>
      <c r="BK204" s="94">
        <f t="shared" si="546"/>
        <v>62090.569351666651</v>
      </c>
      <c r="BL204" s="94">
        <f t="shared" si="546"/>
        <v>63953.28643221665</v>
      </c>
      <c r="BM204" s="94">
        <f t="shared" si="546"/>
        <v>63953.28643221665</v>
      </c>
      <c r="BN204" s="94">
        <f t="shared" si="546"/>
        <v>63953.28643221665</v>
      </c>
      <c r="BO204" s="94">
        <f t="shared" si="546"/>
        <v>63953.28643221665</v>
      </c>
      <c r="BP204" s="94">
        <f t="shared" ref="BP204:EA204" si="547">IF(OR(BP$165&lt;=EOMONTH($E35,$R35*(1-$O35)),BP$165&gt;EOMONTH($E35,$P35*12*(1-$O35)+$Q35*12*$O35+$R35*(1-$O35))),0,FV($W35,ROUNDDOWN(YEARFRAC($D$165,BP$165,1),0),,-($U35*(1-$O35)+$V35*$O35)*$B35/12,0))</f>
        <v>63953.28643221665</v>
      </c>
      <c r="BQ204" s="94">
        <f t="shared" si="547"/>
        <v>63953.28643221665</v>
      </c>
      <c r="BR204" s="94">
        <f t="shared" si="547"/>
        <v>63953.28643221665</v>
      </c>
      <c r="BS204" s="94">
        <f t="shared" si="547"/>
        <v>63953.28643221665</v>
      </c>
      <c r="BT204" s="94">
        <f t="shared" si="547"/>
        <v>63953.28643221665</v>
      </c>
      <c r="BU204" s="94">
        <f t="shared" si="547"/>
        <v>63953.28643221665</v>
      </c>
      <c r="BV204" s="94">
        <f t="shared" si="547"/>
        <v>63953.28643221665</v>
      </c>
      <c r="BW204" s="94">
        <f t="shared" si="547"/>
        <v>63953.28643221665</v>
      </c>
      <c r="BX204" s="94">
        <f t="shared" si="547"/>
        <v>63953.28643221665</v>
      </c>
      <c r="BY204" s="94">
        <f t="shared" si="547"/>
        <v>65871.885025183146</v>
      </c>
      <c r="BZ204" s="94">
        <f t="shared" si="547"/>
        <v>65871.885025183146</v>
      </c>
      <c r="CA204" s="94">
        <f t="shared" si="547"/>
        <v>65871.885025183146</v>
      </c>
      <c r="CB204" s="94">
        <f t="shared" si="547"/>
        <v>65871.885025183146</v>
      </c>
      <c r="CC204" s="94">
        <f t="shared" si="547"/>
        <v>65871.885025183146</v>
      </c>
      <c r="CD204" s="94">
        <f t="shared" si="547"/>
        <v>65871.885025183146</v>
      </c>
      <c r="CE204" s="94">
        <f t="shared" si="547"/>
        <v>65871.885025183146</v>
      </c>
      <c r="CF204" s="94">
        <f t="shared" si="547"/>
        <v>65871.885025183146</v>
      </c>
      <c r="CG204" s="94">
        <f t="shared" si="547"/>
        <v>65871.885025183146</v>
      </c>
      <c r="CH204" s="94">
        <f t="shared" si="547"/>
        <v>65871.885025183146</v>
      </c>
      <c r="CI204" s="94">
        <f t="shared" si="547"/>
        <v>65871.885025183146</v>
      </c>
      <c r="CJ204" s="94">
        <f t="shared" si="547"/>
        <v>67848.041575938652</v>
      </c>
      <c r="CK204" s="94">
        <f t="shared" si="547"/>
        <v>67848.041575938652</v>
      </c>
      <c r="CL204" s="94">
        <f t="shared" si="547"/>
        <v>67848.041575938652</v>
      </c>
      <c r="CM204" s="94">
        <f t="shared" si="547"/>
        <v>67848.041575938652</v>
      </c>
      <c r="CN204" s="94">
        <f t="shared" si="547"/>
        <v>67848.041575938652</v>
      </c>
      <c r="CO204" s="94">
        <f t="shared" si="547"/>
        <v>67848.041575938652</v>
      </c>
      <c r="CP204" s="94">
        <f t="shared" si="547"/>
        <v>67848.041575938652</v>
      </c>
      <c r="CQ204" s="94">
        <f t="shared" si="547"/>
        <v>67848.041575938652</v>
      </c>
      <c r="CR204" s="94">
        <f t="shared" si="547"/>
        <v>67848.041575938652</v>
      </c>
      <c r="CS204" s="94">
        <f t="shared" si="547"/>
        <v>67848.041575938652</v>
      </c>
      <c r="CT204" s="94">
        <f t="shared" si="547"/>
        <v>67848.041575938652</v>
      </c>
      <c r="CU204" s="94">
        <f t="shared" si="547"/>
        <v>67848.041575938652</v>
      </c>
      <c r="CV204" s="94">
        <f t="shared" si="547"/>
        <v>69883.482823216793</v>
      </c>
      <c r="CW204" s="94">
        <f t="shared" si="547"/>
        <v>69883.482823216793</v>
      </c>
      <c r="CX204" s="94">
        <f t="shared" si="547"/>
        <v>69883.482823216793</v>
      </c>
      <c r="CY204" s="94">
        <f t="shared" si="547"/>
        <v>69883.482823216793</v>
      </c>
      <c r="CZ204" s="94">
        <f t="shared" si="547"/>
        <v>69883.482823216793</v>
      </c>
      <c r="DA204" s="94">
        <f t="shared" si="547"/>
        <v>69883.482823216793</v>
      </c>
      <c r="DB204" s="94">
        <f t="shared" si="547"/>
        <v>69883.482823216793</v>
      </c>
      <c r="DC204" s="94">
        <f t="shared" si="547"/>
        <v>69883.482823216793</v>
      </c>
      <c r="DD204" s="94">
        <f t="shared" si="547"/>
        <v>69883.482823216793</v>
      </c>
      <c r="DE204" s="94">
        <f t="shared" si="547"/>
        <v>69883.482823216793</v>
      </c>
      <c r="DF204" s="94">
        <f t="shared" si="547"/>
        <v>69883.482823216793</v>
      </c>
      <c r="DG204" s="94">
        <f t="shared" si="547"/>
        <v>69883.482823216793</v>
      </c>
      <c r="DH204" s="94">
        <f t="shared" si="547"/>
        <v>71979.98730791331</v>
      </c>
      <c r="DI204" s="94">
        <f t="shared" si="547"/>
        <v>71979.98730791331</v>
      </c>
      <c r="DJ204" s="94">
        <f t="shared" si="547"/>
        <v>71979.98730791331</v>
      </c>
      <c r="DK204" s="94">
        <f t="shared" si="547"/>
        <v>71979.98730791331</v>
      </c>
      <c r="DL204" s="94">
        <f t="shared" si="547"/>
        <v>71979.98730791331</v>
      </c>
      <c r="DM204" s="94">
        <f t="shared" si="547"/>
        <v>71979.98730791331</v>
      </c>
      <c r="DN204" s="94">
        <f t="shared" si="547"/>
        <v>71979.98730791331</v>
      </c>
      <c r="DO204" s="94">
        <f t="shared" si="547"/>
        <v>71979.98730791331</v>
      </c>
      <c r="DP204" s="94">
        <f t="shared" si="547"/>
        <v>71979.98730791331</v>
      </c>
      <c r="DQ204" s="94">
        <f t="shared" si="547"/>
        <v>71979.98730791331</v>
      </c>
      <c r="DR204" s="94">
        <f t="shared" si="547"/>
        <v>71979.98730791331</v>
      </c>
      <c r="DS204" s="94">
        <f t="shared" si="547"/>
        <v>71979.98730791331</v>
      </c>
      <c r="DT204" s="94">
        <f t="shared" si="547"/>
        <v>71979.98730791331</v>
      </c>
      <c r="DU204" s="94">
        <f t="shared" si="547"/>
        <v>74139.386927150699</v>
      </c>
      <c r="DV204" s="94">
        <f t="shared" si="547"/>
        <v>74139.386927150699</v>
      </c>
      <c r="DW204" s="94">
        <f t="shared" si="547"/>
        <v>74139.386927150699</v>
      </c>
      <c r="DX204" s="94">
        <f t="shared" si="547"/>
        <v>74139.386927150699</v>
      </c>
      <c r="DY204" s="94">
        <f t="shared" si="547"/>
        <v>74139.386927150699</v>
      </c>
      <c r="DZ204" s="94">
        <f t="shared" si="547"/>
        <v>74139.386927150699</v>
      </c>
      <c r="EA204" s="94">
        <f t="shared" si="547"/>
        <v>74139.386927150699</v>
      </c>
      <c r="EB204" s="94">
        <f t="shared" ref="EB204:GM204" si="548">IF(OR(EB$165&lt;=EOMONTH($E35,$R35*(1-$O35)),EB$165&gt;EOMONTH($E35,$P35*12*(1-$O35)+$Q35*12*$O35+$R35*(1-$O35))),0,FV($W35,ROUNDDOWN(YEARFRAC($D$165,EB$165,1),0),,-($U35*(1-$O35)+$V35*$O35)*$B35/12,0))</f>
        <v>74139.386927150699</v>
      </c>
      <c r="EC204" s="94">
        <f t="shared" si="548"/>
        <v>74139.386927150699</v>
      </c>
      <c r="ED204" s="94">
        <f t="shared" si="548"/>
        <v>74139.386927150699</v>
      </c>
      <c r="EE204" s="94">
        <f t="shared" si="548"/>
        <v>74139.386927150699</v>
      </c>
      <c r="EF204" s="94">
        <f t="shared" si="548"/>
        <v>76363.568534965234</v>
      </c>
      <c r="EG204" s="94">
        <f t="shared" si="548"/>
        <v>76363.568534965234</v>
      </c>
      <c r="EH204" s="94">
        <f t="shared" si="548"/>
        <v>0</v>
      </c>
      <c r="EI204" s="94">
        <f t="shared" si="548"/>
        <v>0</v>
      </c>
      <c r="EJ204" s="94">
        <f t="shared" si="548"/>
        <v>0</v>
      </c>
      <c r="EK204" s="94">
        <f t="shared" si="548"/>
        <v>0</v>
      </c>
      <c r="EL204" s="94">
        <f t="shared" si="548"/>
        <v>0</v>
      </c>
      <c r="EM204" s="94">
        <f t="shared" si="548"/>
        <v>0</v>
      </c>
      <c r="EN204" s="94">
        <f t="shared" si="548"/>
        <v>0</v>
      </c>
      <c r="EO204" s="94">
        <f t="shared" si="548"/>
        <v>0</v>
      </c>
      <c r="EP204" s="94">
        <f t="shared" si="548"/>
        <v>0</v>
      </c>
      <c r="EQ204" s="94">
        <f t="shared" si="548"/>
        <v>0</v>
      </c>
      <c r="ER204" s="94">
        <f t="shared" si="548"/>
        <v>0</v>
      </c>
      <c r="ES204" s="94">
        <f t="shared" si="548"/>
        <v>0</v>
      </c>
      <c r="ET204" s="94">
        <f t="shared" si="548"/>
        <v>0</v>
      </c>
      <c r="EU204" s="94">
        <f t="shared" si="548"/>
        <v>0</v>
      </c>
      <c r="EV204" s="94">
        <f t="shared" si="548"/>
        <v>0</v>
      </c>
      <c r="EW204" s="94">
        <f t="shared" si="548"/>
        <v>0</v>
      </c>
      <c r="EX204" s="94">
        <f t="shared" si="548"/>
        <v>0</v>
      </c>
      <c r="EY204" s="94">
        <f t="shared" si="548"/>
        <v>0</v>
      </c>
      <c r="EZ204" s="94">
        <f t="shared" si="548"/>
        <v>0</v>
      </c>
      <c r="FA204" s="94">
        <f t="shared" si="548"/>
        <v>0</v>
      </c>
      <c r="FB204" s="94">
        <f t="shared" si="548"/>
        <v>0</v>
      </c>
      <c r="FC204" s="94">
        <f t="shared" si="548"/>
        <v>0</v>
      </c>
      <c r="FD204" s="94">
        <f t="shared" si="548"/>
        <v>0</v>
      </c>
      <c r="FE204" s="94">
        <f t="shared" si="548"/>
        <v>0</v>
      </c>
      <c r="FF204" s="94">
        <f t="shared" si="548"/>
        <v>0</v>
      </c>
      <c r="FG204" s="94">
        <f t="shared" si="548"/>
        <v>0</v>
      </c>
      <c r="FH204" s="94">
        <f t="shared" si="548"/>
        <v>0</v>
      </c>
      <c r="FI204" s="94">
        <f t="shared" si="548"/>
        <v>0</v>
      </c>
      <c r="FJ204" s="94">
        <f t="shared" si="548"/>
        <v>0</v>
      </c>
      <c r="FK204" s="94">
        <f t="shared" si="548"/>
        <v>0</v>
      </c>
      <c r="FL204" s="94">
        <f t="shared" si="548"/>
        <v>0</v>
      </c>
      <c r="FM204" s="94">
        <f t="shared" si="548"/>
        <v>0</v>
      </c>
      <c r="FN204" s="94">
        <f t="shared" si="548"/>
        <v>0</v>
      </c>
      <c r="FO204" s="94">
        <f t="shared" si="548"/>
        <v>0</v>
      </c>
      <c r="FP204" s="94">
        <f t="shared" si="548"/>
        <v>0</v>
      </c>
      <c r="FQ204" s="94">
        <f t="shared" si="548"/>
        <v>0</v>
      </c>
      <c r="FR204" s="94">
        <f t="shared" si="548"/>
        <v>0</v>
      </c>
      <c r="FS204" s="94">
        <f t="shared" si="548"/>
        <v>0</v>
      </c>
      <c r="FT204" s="94">
        <f t="shared" si="548"/>
        <v>0</v>
      </c>
      <c r="FU204" s="94">
        <f t="shared" si="548"/>
        <v>0</v>
      </c>
      <c r="FV204" s="94">
        <f t="shared" si="548"/>
        <v>0</v>
      </c>
      <c r="FW204" s="94">
        <f t="shared" si="548"/>
        <v>0</v>
      </c>
      <c r="FX204" s="94">
        <f t="shared" si="548"/>
        <v>0</v>
      </c>
      <c r="FY204" s="94">
        <f t="shared" si="548"/>
        <v>0</v>
      </c>
      <c r="FZ204" s="94">
        <f t="shared" si="548"/>
        <v>0</v>
      </c>
      <c r="GA204" s="94">
        <f t="shared" si="548"/>
        <v>0</v>
      </c>
      <c r="GB204" s="94">
        <f t="shared" si="548"/>
        <v>0</v>
      </c>
      <c r="GC204" s="94">
        <f t="shared" si="548"/>
        <v>0</v>
      </c>
      <c r="GD204" s="94">
        <f t="shared" si="548"/>
        <v>0</v>
      </c>
      <c r="GE204" s="94">
        <f t="shared" si="548"/>
        <v>0</v>
      </c>
      <c r="GF204" s="94">
        <f t="shared" si="548"/>
        <v>0</v>
      </c>
      <c r="GG204" s="94">
        <f t="shared" si="548"/>
        <v>0</v>
      </c>
      <c r="GH204" s="94">
        <f t="shared" si="548"/>
        <v>0</v>
      </c>
      <c r="GI204" s="94">
        <f t="shared" si="548"/>
        <v>0</v>
      </c>
      <c r="GJ204" s="94">
        <f t="shared" si="548"/>
        <v>0</v>
      </c>
      <c r="GK204" s="94">
        <f t="shared" si="548"/>
        <v>0</v>
      </c>
      <c r="GL204" s="94">
        <f t="shared" si="548"/>
        <v>0</v>
      </c>
      <c r="GM204" s="94">
        <f t="shared" si="548"/>
        <v>0</v>
      </c>
      <c r="GN204" s="94">
        <f t="shared" ref="GN204:IY204" si="549">IF(OR(GN$165&lt;=EOMONTH($E35,$R35*(1-$O35)),GN$165&gt;EOMONTH($E35,$P35*12*(1-$O35)+$Q35*12*$O35+$R35*(1-$O35))),0,FV($W35,ROUNDDOWN(YEARFRAC($D$165,GN$165,1),0),,-($U35*(1-$O35)+$V35*$O35)*$B35/12,0))</f>
        <v>0</v>
      </c>
      <c r="GO204" s="94">
        <f t="shared" si="549"/>
        <v>0</v>
      </c>
      <c r="GP204" s="94">
        <f t="shared" si="549"/>
        <v>0</v>
      </c>
      <c r="GQ204" s="94">
        <f t="shared" si="549"/>
        <v>0</v>
      </c>
      <c r="GR204" s="94">
        <f t="shared" si="549"/>
        <v>0</v>
      </c>
      <c r="GS204" s="94">
        <f t="shared" si="549"/>
        <v>0</v>
      </c>
      <c r="GT204" s="94">
        <f t="shared" si="549"/>
        <v>0</v>
      </c>
      <c r="GU204" s="94">
        <f t="shared" si="549"/>
        <v>0</v>
      </c>
      <c r="GV204" s="94">
        <f t="shared" si="549"/>
        <v>0</v>
      </c>
      <c r="GW204" s="94">
        <f t="shared" si="549"/>
        <v>0</v>
      </c>
      <c r="GX204" s="94">
        <f t="shared" si="549"/>
        <v>0</v>
      </c>
      <c r="GY204" s="94">
        <f t="shared" si="549"/>
        <v>0</v>
      </c>
      <c r="GZ204" s="94">
        <f t="shared" si="549"/>
        <v>0</v>
      </c>
      <c r="HA204" s="94">
        <f t="shared" si="549"/>
        <v>0</v>
      </c>
      <c r="HB204" s="94">
        <f t="shared" si="549"/>
        <v>0</v>
      </c>
      <c r="HC204" s="94">
        <f t="shared" si="549"/>
        <v>0</v>
      </c>
      <c r="HD204" s="94">
        <f t="shared" si="549"/>
        <v>0</v>
      </c>
      <c r="HE204" s="94">
        <f t="shared" si="549"/>
        <v>0</v>
      </c>
      <c r="HF204" s="94">
        <f t="shared" si="549"/>
        <v>0</v>
      </c>
      <c r="HG204" s="94">
        <f t="shared" si="549"/>
        <v>0</v>
      </c>
      <c r="HH204" s="94">
        <f t="shared" si="549"/>
        <v>0</v>
      </c>
      <c r="HI204" s="94">
        <f t="shared" si="549"/>
        <v>0</v>
      </c>
      <c r="HJ204" s="94">
        <f t="shared" si="549"/>
        <v>0</v>
      </c>
      <c r="HK204" s="94">
        <f t="shared" si="549"/>
        <v>0</v>
      </c>
      <c r="HL204" s="94">
        <f t="shared" si="549"/>
        <v>0</v>
      </c>
      <c r="HM204" s="94">
        <f t="shared" si="549"/>
        <v>0</v>
      </c>
      <c r="HN204" s="94">
        <f t="shared" si="549"/>
        <v>0</v>
      </c>
      <c r="HO204" s="94">
        <f t="shared" si="549"/>
        <v>0</v>
      </c>
      <c r="HP204" s="94">
        <f t="shared" si="549"/>
        <v>0</v>
      </c>
      <c r="HQ204" s="94">
        <f t="shared" si="549"/>
        <v>0</v>
      </c>
      <c r="HR204" s="94">
        <f t="shared" si="549"/>
        <v>0</v>
      </c>
      <c r="HS204" s="94">
        <f t="shared" si="549"/>
        <v>0</v>
      </c>
      <c r="HT204" s="94">
        <f t="shared" si="549"/>
        <v>0</v>
      </c>
      <c r="HU204" s="94">
        <f t="shared" si="549"/>
        <v>0</v>
      </c>
      <c r="HV204" s="94">
        <f t="shared" si="549"/>
        <v>0</v>
      </c>
      <c r="HW204" s="94">
        <f t="shared" si="549"/>
        <v>0</v>
      </c>
      <c r="HX204" s="94">
        <f t="shared" si="549"/>
        <v>0</v>
      </c>
      <c r="HY204" s="94">
        <f t="shared" si="549"/>
        <v>0</v>
      </c>
      <c r="HZ204" s="94">
        <f t="shared" si="549"/>
        <v>0</v>
      </c>
      <c r="IA204" s="94">
        <f t="shared" si="549"/>
        <v>0</v>
      </c>
      <c r="IB204" s="94">
        <f t="shared" si="549"/>
        <v>0</v>
      </c>
      <c r="IC204" s="94">
        <f t="shared" si="549"/>
        <v>0</v>
      </c>
      <c r="ID204" s="94">
        <f t="shared" si="549"/>
        <v>0</v>
      </c>
      <c r="IE204" s="94">
        <f t="shared" si="549"/>
        <v>0</v>
      </c>
      <c r="IF204" s="94">
        <f t="shared" si="549"/>
        <v>0</v>
      </c>
      <c r="IG204" s="94">
        <f t="shared" si="549"/>
        <v>0</v>
      </c>
      <c r="IH204" s="94">
        <f t="shared" si="549"/>
        <v>0</v>
      </c>
      <c r="II204" s="94">
        <f t="shared" si="549"/>
        <v>0</v>
      </c>
      <c r="IJ204" s="94">
        <f t="shared" si="549"/>
        <v>0</v>
      </c>
      <c r="IK204" s="94">
        <f t="shared" si="549"/>
        <v>0</v>
      </c>
      <c r="IL204" s="94">
        <f t="shared" si="549"/>
        <v>0</v>
      </c>
      <c r="IM204" s="94">
        <f t="shared" si="549"/>
        <v>0</v>
      </c>
      <c r="IN204" s="94">
        <f t="shared" si="549"/>
        <v>0</v>
      </c>
      <c r="IO204" s="94">
        <f t="shared" si="549"/>
        <v>0</v>
      </c>
      <c r="IP204" s="94">
        <f t="shared" si="549"/>
        <v>0</v>
      </c>
      <c r="IQ204" s="94">
        <f t="shared" si="549"/>
        <v>0</v>
      </c>
      <c r="IR204" s="94">
        <f t="shared" si="549"/>
        <v>0</v>
      </c>
      <c r="IS204" s="94">
        <f t="shared" si="549"/>
        <v>0</v>
      </c>
      <c r="IT204" s="94">
        <f t="shared" si="549"/>
        <v>0</v>
      </c>
      <c r="IU204" s="94">
        <f t="shared" si="549"/>
        <v>0</v>
      </c>
      <c r="IV204" s="94">
        <f t="shared" si="549"/>
        <v>0</v>
      </c>
      <c r="IW204" s="94">
        <f t="shared" si="549"/>
        <v>0</v>
      </c>
      <c r="IX204" s="94">
        <f t="shared" si="549"/>
        <v>0</v>
      </c>
      <c r="IY204" s="94">
        <f t="shared" si="549"/>
        <v>0</v>
      </c>
      <c r="IZ204" s="94">
        <f t="shared" ref="IZ204:LK204" si="550">IF(OR(IZ$165&lt;=EOMONTH($E35,$R35*(1-$O35)),IZ$165&gt;EOMONTH($E35,$P35*12*(1-$O35)+$Q35*12*$O35+$R35*(1-$O35))),0,FV($W35,ROUNDDOWN(YEARFRAC($D$165,IZ$165,1),0),,-($U35*(1-$O35)+$V35*$O35)*$B35/12,0))</f>
        <v>0</v>
      </c>
      <c r="JA204" s="94">
        <f t="shared" si="550"/>
        <v>0</v>
      </c>
      <c r="JB204" s="94">
        <f t="shared" si="550"/>
        <v>0</v>
      </c>
      <c r="JC204" s="94">
        <f t="shared" si="550"/>
        <v>0</v>
      </c>
      <c r="JD204" s="94">
        <f t="shared" si="550"/>
        <v>0</v>
      </c>
      <c r="JE204" s="94">
        <f t="shared" si="550"/>
        <v>0</v>
      </c>
      <c r="JF204" s="94">
        <f t="shared" si="550"/>
        <v>0</v>
      </c>
      <c r="JG204" s="94">
        <f t="shared" si="550"/>
        <v>0</v>
      </c>
      <c r="JH204" s="94">
        <f t="shared" si="550"/>
        <v>0</v>
      </c>
      <c r="JI204" s="94">
        <f t="shared" si="550"/>
        <v>0</v>
      </c>
      <c r="JJ204" s="94">
        <f t="shared" si="550"/>
        <v>0</v>
      </c>
      <c r="JK204" s="94">
        <f t="shared" si="550"/>
        <v>0</v>
      </c>
      <c r="JL204" s="94">
        <f t="shared" si="550"/>
        <v>0</v>
      </c>
      <c r="JM204" s="94">
        <f t="shared" si="550"/>
        <v>0</v>
      </c>
      <c r="JN204" s="94">
        <f t="shared" si="550"/>
        <v>0</v>
      </c>
      <c r="JO204" s="94">
        <f t="shared" si="550"/>
        <v>0</v>
      </c>
      <c r="JP204" s="94">
        <f t="shared" si="550"/>
        <v>0</v>
      </c>
      <c r="JQ204" s="94">
        <f t="shared" si="550"/>
        <v>0</v>
      </c>
      <c r="JR204" s="94">
        <f t="shared" si="550"/>
        <v>0</v>
      </c>
      <c r="JS204" s="94">
        <f t="shared" si="550"/>
        <v>0</v>
      </c>
      <c r="JT204" s="94">
        <f t="shared" si="550"/>
        <v>0</v>
      </c>
      <c r="JU204" s="94">
        <f t="shared" si="550"/>
        <v>0</v>
      </c>
      <c r="JV204" s="94">
        <f t="shared" si="550"/>
        <v>0</v>
      </c>
      <c r="JW204" s="94">
        <f t="shared" si="550"/>
        <v>0</v>
      </c>
      <c r="JX204" s="94">
        <f t="shared" si="550"/>
        <v>0</v>
      </c>
      <c r="JY204" s="94">
        <f t="shared" si="550"/>
        <v>0</v>
      </c>
      <c r="JZ204" s="94">
        <f t="shared" si="550"/>
        <v>0</v>
      </c>
      <c r="KA204" s="94">
        <f t="shared" si="550"/>
        <v>0</v>
      </c>
      <c r="KB204" s="94">
        <f t="shared" si="550"/>
        <v>0</v>
      </c>
      <c r="KC204" s="94">
        <f t="shared" si="550"/>
        <v>0</v>
      </c>
      <c r="KD204" s="94">
        <f t="shared" si="550"/>
        <v>0</v>
      </c>
      <c r="KE204" s="94">
        <f t="shared" si="550"/>
        <v>0</v>
      </c>
      <c r="KF204" s="94">
        <f t="shared" si="550"/>
        <v>0</v>
      </c>
      <c r="KG204" s="94">
        <f t="shared" si="550"/>
        <v>0</v>
      </c>
      <c r="KH204" s="94">
        <f t="shared" si="550"/>
        <v>0</v>
      </c>
      <c r="KI204" s="94">
        <f t="shared" si="550"/>
        <v>0</v>
      </c>
      <c r="KJ204" s="94">
        <f t="shared" si="550"/>
        <v>0</v>
      </c>
      <c r="KK204" s="94">
        <f t="shared" si="550"/>
        <v>0</v>
      </c>
      <c r="KL204" s="94">
        <f t="shared" si="550"/>
        <v>0</v>
      </c>
      <c r="KM204" s="94">
        <f t="shared" si="550"/>
        <v>0</v>
      </c>
      <c r="KN204" s="94">
        <f t="shared" si="550"/>
        <v>0</v>
      </c>
      <c r="KO204" s="94">
        <f t="shared" si="550"/>
        <v>0</v>
      </c>
      <c r="KP204" s="94">
        <f t="shared" si="550"/>
        <v>0</v>
      </c>
      <c r="KQ204" s="94">
        <f t="shared" si="550"/>
        <v>0</v>
      </c>
      <c r="KR204" s="94">
        <f t="shared" si="550"/>
        <v>0</v>
      </c>
      <c r="KS204" s="94">
        <f t="shared" si="550"/>
        <v>0</v>
      </c>
      <c r="KT204" s="94">
        <f t="shared" si="550"/>
        <v>0</v>
      </c>
      <c r="KU204" s="94">
        <f t="shared" si="550"/>
        <v>0</v>
      </c>
      <c r="KV204" s="94">
        <f t="shared" si="550"/>
        <v>0</v>
      </c>
      <c r="KW204" s="94">
        <f t="shared" si="550"/>
        <v>0</v>
      </c>
      <c r="KX204" s="94">
        <f t="shared" si="550"/>
        <v>0</v>
      </c>
      <c r="KY204" s="94">
        <f t="shared" si="550"/>
        <v>0</v>
      </c>
      <c r="KZ204" s="94">
        <f t="shared" si="550"/>
        <v>0</v>
      </c>
      <c r="LA204" s="94">
        <f t="shared" si="550"/>
        <v>0</v>
      </c>
      <c r="LB204" s="94">
        <f t="shared" si="550"/>
        <v>0</v>
      </c>
      <c r="LC204" s="94">
        <f t="shared" si="550"/>
        <v>0</v>
      </c>
      <c r="LD204" s="94">
        <f t="shared" si="550"/>
        <v>0</v>
      </c>
      <c r="LE204" s="94">
        <f t="shared" si="550"/>
        <v>0</v>
      </c>
      <c r="LF204" s="94">
        <f t="shared" si="550"/>
        <v>0</v>
      </c>
      <c r="LG204" s="94">
        <f t="shared" si="550"/>
        <v>0</v>
      </c>
      <c r="LH204" s="94">
        <f t="shared" si="550"/>
        <v>0</v>
      </c>
      <c r="LI204" s="94">
        <f t="shared" si="550"/>
        <v>0</v>
      </c>
      <c r="LJ204" s="94">
        <f t="shared" si="550"/>
        <v>0</v>
      </c>
      <c r="LK204" s="94">
        <f t="shared" si="550"/>
        <v>0</v>
      </c>
      <c r="LL204" s="94">
        <f t="shared" ref="LL204:NK204" si="551">IF(OR(LL$165&lt;=EOMONTH($E35,$R35*(1-$O35)),LL$165&gt;EOMONTH($E35,$P35*12*(1-$O35)+$Q35*12*$O35+$R35*(1-$O35))),0,FV($W35,ROUNDDOWN(YEARFRAC($D$165,LL$165,1),0),,-($U35*(1-$O35)+$V35*$O35)*$B35/12,0))</f>
        <v>0</v>
      </c>
      <c r="LM204" s="94">
        <f t="shared" si="551"/>
        <v>0</v>
      </c>
      <c r="LN204" s="94">
        <f t="shared" si="551"/>
        <v>0</v>
      </c>
      <c r="LO204" s="94">
        <f t="shared" si="551"/>
        <v>0</v>
      </c>
      <c r="LP204" s="94">
        <f t="shared" si="551"/>
        <v>0</v>
      </c>
      <c r="LQ204" s="94">
        <f t="shared" si="551"/>
        <v>0</v>
      </c>
      <c r="LR204" s="94">
        <f t="shared" si="551"/>
        <v>0</v>
      </c>
      <c r="LS204" s="94">
        <f t="shared" si="551"/>
        <v>0</v>
      </c>
      <c r="LT204" s="94">
        <f t="shared" si="551"/>
        <v>0</v>
      </c>
      <c r="LU204" s="94">
        <f t="shared" si="551"/>
        <v>0</v>
      </c>
      <c r="LV204" s="94">
        <f t="shared" si="551"/>
        <v>0</v>
      </c>
      <c r="LW204" s="94">
        <f t="shared" si="551"/>
        <v>0</v>
      </c>
      <c r="LX204" s="94">
        <f t="shared" si="551"/>
        <v>0</v>
      </c>
      <c r="LY204" s="94">
        <f t="shared" si="551"/>
        <v>0</v>
      </c>
      <c r="LZ204" s="94">
        <f t="shared" si="551"/>
        <v>0</v>
      </c>
      <c r="MA204" s="94">
        <f t="shared" si="551"/>
        <v>0</v>
      </c>
      <c r="MB204" s="94">
        <f t="shared" si="551"/>
        <v>0</v>
      </c>
      <c r="MC204" s="94">
        <f t="shared" si="551"/>
        <v>0</v>
      </c>
      <c r="MD204" s="94">
        <f t="shared" si="551"/>
        <v>0</v>
      </c>
      <c r="ME204" s="94">
        <f t="shared" si="551"/>
        <v>0</v>
      </c>
      <c r="MF204" s="94">
        <f t="shared" si="551"/>
        <v>0</v>
      </c>
      <c r="MG204" s="94">
        <f t="shared" si="551"/>
        <v>0</v>
      </c>
      <c r="MH204" s="94">
        <f t="shared" si="551"/>
        <v>0</v>
      </c>
      <c r="MI204" s="94">
        <f t="shared" si="551"/>
        <v>0</v>
      </c>
      <c r="MJ204" s="94">
        <f t="shared" si="551"/>
        <v>0</v>
      </c>
      <c r="MK204" s="94">
        <f t="shared" si="551"/>
        <v>0</v>
      </c>
      <c r="ML204" s="94">
        <f t="shared" si="551"/>
        <v>0</v>
      </c>
      <c r="MM204" s="94">
        <f t="shared" si="551"/>
        <v>0</v>
      </c>
      <c r="MN204" s="94">
        <f t="shared" si="551"/>
        <v>0</v>
      </c>
      <c r="MO204" s="94">
        <f t="shared" si="551"/>
        <v>0</v>
      </c>
      <c r="MP204" s="94">
        <f t="shared" si="551"/>
        <v>0</v>
      </c>
      <c r="MQ204" s="94">
        <f t="shared" si="551"/>
        <v>0</v>
      </c>
      <c r="MR204" s="94">
        <f t="shared" si="551"/>
        <v>0</v>
      </c>
      <c r="MS204" s="94">
        <f t="shared" si="551"/>
        <v>0</v>
      </c>
      <c r="MT204" s="94">
        <f t="shared" si="551"/>
        <v>0</v>
      </c>
      <c r="MU204" s="94">
        <f t="shared" si="551"/>
        <v>0</v>
      </c>
      <c r="MV204" s="94">
        <f t="shared" si="551"/>
        <v>0</v>
      </c>
      <c r="MW204" s="94">
        <f t="shared" si="551"/>
        <v>0</v>
      </c>
      <c r="MX204" s="94">
        <f t="shared" si="551"/>
        <v>0</v>
      </c>
      <c r="MY204" s="94">
        <f t="shared" si="551"/>
        <v>0</v>
      </c>
      <c r="MZ204" s="94">
        <f t="shared" si="551"/>
        <v>0</v>
      </c>
      <c r="NA204" s="94">
        <f t="shared" si="551"/>
        <v>0</v>
      </c>
      <c r="NB204" s="94">
        <f t="shared" si="551"/>
        <v>0</v>
      </c>
      <c r="NC204" s="94">
        <f t="shared" si="551"/>
        <v>0</v>
      </c>
      <c r="ND204" s="94">
        <f t="shared" si="551"/>
        <v>0</v>
      </c>
      <c r="NE204" s="94">
        <f t="shared" si="551"/>
        <v>0</v>
      </c>
      <c r="NF204" s="94">
        <f t="shared" si="551"/>
        <v>0</v>
      </c>
      <c r="NG204" s="94">
        <f t="shared" si="551"/>
        <v>0</v>
      </c>
      <c r="NH204" s="94">
        <f t="shared" si="551"/>
        <v>0</v>
      </c>
      <c r="NI204" s="94">
        <f t="shared" si="551"/>
        <v>0</v>
      </c>
      <c r="NJ204" s="94">
        <f t="shared" si="551"/>
        <v>0</v>
      </c>
      <c r="NK204" s="97">
        <f t="shared" si="551"/>
        <v>0</v>
      </c>
    </row>
    <row r="205" spans="1:375" x14ac:dyDescent="0.25">
      <c r="A205" s="96">
        <f>SUMIF($D$163:$NK$163,"&lt;="&amp;Summary!$B$3,Leases!D205:NK205)</f>
        <v>-292631.58333333326</v>
      </c>
      <c r="B205" s="23" t="s">
        <v>100</v>
      </c>
      <c r="C205" s="45" t="s">
        <v>28</v>
      </c>
      <c r="D205" s="94">
        <f t="shared" ref="D205" si="552">IF(AND(D$165&gt;EOMONTH($E35,$R35*(1-$O35)),D$165&lt;=EOMONTH($E35,$R35*(1-$O35)+$S35*(1-$O35)+$T35*$O35)),-D204,0)</f>
        <v>0</v>
      </c>
      <c r="E205" s="94">
        <f t="shared" ref="E205" si="553">IF(AND(E$165&gt;EOMONTH($E35,$R35*(1-$O35)),E$165&lt;=EOMONTH($E35,$R35*(1-$O35)+$S35*(1-$O35)+$T35*$O35)),-E204,0)</f>
        <v>0</v>
      </c>
      <c r="F205" s="94">
        <f t="shared" ref="F205" si="554">IF(AND(F$165&gt;EOMONTH($E35,$R35*(1-$O35)),F$165&lt;=EOMONTH($E35,$R35*(1-$O35)+$S35*(1-$O35)+$T35*$O35)),-F204,0)</f>
        <v>0</v>
      </c>
      <c r="G205" s="94">
        <f t="shared" ref="G205" si="555">IF(AND(G$165&gt;EOMONTH($E35,$R35*(1-$O35)),G$165&lt;=EOMONTH($E35,$R35*(1-$O35)+$S35*(1-$O35)+$T35*$O35)),-G204,0)</f>
        <v>0</v>
      </c>
      <c r="H205" s="94">
        <f t="shared" ref="H205" si="556">IF(AND(H$165&gt;EOMONTH($E35,$R35*(1-$O35)),H$165&lt;=EOMONTH($E35,$R35*(1-$O35)+$S35*(1-$O35)+$T35*$O35)),-H204,0)</f>
        <v>0</v>
      </c>
      <c r="I205" s="94">
        <f t="shared" ref="I205" si="557">IF(AND(I$165&gt;EOMONTH($E35,$R35*(1-$O35)),I$165&lt;=EOMONTH($E35,$R35*(1-$O35)+$S35*(1-$O35)+$T35*$O35)),-I204,0)</f>
        <v>0</v>
      </c>
      <c r="J205" s="94">
        <f t="shared" ref="J205" si="558">IF(AND(J$165&gt;EOMONTH($E35,$R35*(1-$O35)),J$165&lt;=EOMONTH($E35,$R35*(1-$O35)+$S35*(1-$O35)+$T35*$O35)),-J204,0)</f>
        <v>0</v>
      </c>
      <c r="K205" s="94">
        <f t="shared" ref="K205" si="559">IF(AND(K$165&gt;EOMONTH($E35,$R35*(1-$O35)),K$165&lt;=EOMONTH($E35,$R35*(1-$O35)+$S35*(1-$O35)+$T35*$O35)),-K204,0)</f>
        <v>0</v>
      </c>
      <c r="L205" s="94">
        <f t="shared" ref="L205" si="560">IF(AND(L$165&gt;EOMONTH($E35,$R35*(1-$O35)),L$165&lt;=EOMONTH($E35,$R35*(1-$O35)+$S35*(1-$O35)+$T35*$O35)),-L204,0)</f>
        <v>0</v>
      </c>
      <c r="M205" s="94">
        <f t="shared" ref="M205" si="561">IF(AND(M$165&gt;EOMONTH($E35,$R35*(1-$O35)),M$165&lt;=EOMONTH($E35,$R35*(1-$O35)+$S35*(1-$O35)+$T35*$O35)),-M204,0)</f>
        <v>0</v>
      </c>
      <c r="N205" s="94">
        <f t="shared" ref="N205" si="562">IF(AND(N$165&gt;EOMONTH($E35,$R35*(1-$O35)),N$165&lt;=EOMONTH($E35,$R35*(1-$O35)+$S35*(1-$O35)+$T35*$O35)),-N204,0)</f>
        <v>0</v>
      </c>
      <c r="O205" s="94">
        <f t="shared" ref="O205" si="563">IF(AND(O$165&gt;EOMONTH($E35,$R35*(1-$O35)),O$165&lt;=EOMONTH($E35,$R35*(1-$O35)+$S35*(1-$O35)+$T35*$O35)),-O204,0)</f>
        <v>0</v>
      </c>
      <c r="P205" s="94">
        <f t="shared" ref="P205" si="564">IF(AND(P$165&gt;EOMONTH($E35,$R35*(1-$O35)),P$165&lt;=EOMONTH($E35,$R35*(1-$O35)+$S35*(1-$O35)+$T35*$O35)),-P204,0)</f>
        <v>0</v>
      </c>
      <c r="Q205" s="94">
        <f t="shared" ref="Q205" si="565">IF(AND(Q$165&gt;EOMONTH($E35,$R35*(1-$O35)),Q$165&lt;=EOMONTH($E35,$R35*(1-$O35)+$S35*(1-$O35)+$T35*$O35)),-Q204,0)</f>
        <v>0</v>
      </c>
      <c r="R205" s="94">
        <f t="shared" ref="R205" si="566">IF(AND(R$165&gt;EOMONTH($E35,$R35*(1-$O35)),R$165&lt;=EOMONTH($E35,$R35*(1-$O35)+$S35*(1-$O35)+$T35*$O35)),-R204,0)</f>
        <v>0</v>
      </c>
      <c r="S205" s="94">
        <f t="shared" ref="S205" si="567">IF(AND(S$165&gt;EOMONTH($E35,$R35*(1-$O35)),S$165&lt;=EOMONTH($E35,$R35*(1-$O35)+$S35*(1-$O35)+$T35*$O35)),-S204,0)</f>
        <v>0</v>
      </c>
      <c r="T205" s="94">
        <f t="shared" ref="T205" si="568">IF(AND(T$165&gt;EOMONTH($E35,$R35*(1-$O35)),T$165&lt;=EOMONTH($E35,$R35*(1-$O35)+$S35*(1-$O35)+$T35*$O35)),-T204,0)</f>
        <v>0</v>
      </c>
      <c r="U205" s="94">
        <f t="shared" ref="U205" si="569">IF(AND(U$165&gt;EOMONTH($E35,$R35*(1-$O35)),U$165&lt;=EOMONTH($E35,$R35*(1-$O35)+$S35*(1-$O35)+$T35*$O35)),-U204,0)</f>
        <v>0</v>
      </c>
      <c r="V205" s="94">
        <f t="shared" ref="V205" si="570">IF(AND(V$165&gt;EOMONTH($E35,$R35*(1-$O35)),V$165&lt;=EOMONTH($E35,$R35*(1-$O35)+$S35*(1-$O35)+$T35*$O35)),-V204,0)</f>
        <v>0</v>
      </c>
      <c r="W205" s="94">
        <f t="shared" ref="W205" si="571">IF(AND(W$165&gt;EOMONTH($E35,$R35*(1-$O35)),W$165&lt;=EOMONTH($E35,$R35*(1-$O35)+$S35*(1-$O35)+$T35*$O35)),-W204,0)</f>
        <v>0</v>
      </c>
      <c r="X205" s="94">
        <f t="shared" ref="X205" si="572">IF(AND(X$165&gt;EOMONTH($E35,$R35*(1-$O35)),X$165&lt;=EOMONTH($E35,$R35*(1-$O35)+$S35*(1-$O35)+$T35*$O35)),-X204,0)</f>
        <v>0</v>
      </c>
      <c r="Y205" s="94">
        <f t="shared" ref="Y205" si="573">IF(AND(Y$165&gt;EOMONTH($E35,$R35*(1-$O35)),Y$165&lt;=EOMONTH($E35,$R35*(1-$O35)+$S35*(1-$O35)+$T35*$O35)),-Y204,0)</f>
        <v>0</v>
      </c>
      <c r="Z205" s="94">
        <f t="shared" ref="Z205" si="574">IF(AND(Z$165&gt;EOMONTH($E35,$R35*(1-$O35)),Z$165&lt;=EOMONTH($E35,$R35*(1-$O35)+$S35*(1-$O35)+$T35*$O35)),-Z204,0)</f>
        <v>0</v>
      </c>
      <c r="AA205" s="94">
        <f t="shared" ref="AA205" si="575">IF(AND(AA$165&gt;EOMONTH($E35,$R35*(1-$O35)),AA$165&lt;=EOMONTH($E35,$R35*(1-$O35)+$S35*(1-$O35)+$T35*$O35)),-AA204,0)</f>
        <v>0</v>
      </c>
      <c r="AB205" s="94">
        <f t="shared" ref="AB205" si="576">IF(AND(AB$165&gt;EOMONTH($E35,$R35*(1-$O35)),AB$165&lt;=EOMONTH($E35,$R35*(1-$O35)+$S35*(1-$O35)+$T35*$O35)),-AB204,0)</f>
        <v>0</v>
      </c>
      <c r="AC205" s="94">
        <f t="shared" ref="AC205" si="577">IF(AND(AC$165&gt;EOMONTH($E35,$R35*(1-$O35)),AC$165&lt;=EOMONTH($E35,$R35*(1-$O35)+$S35*(1-$O35)+$T35*$O35)),-AC204,0)</f>
        <v>-58526.316666666651</v>
      </c>
      <c r="AD205" s="94">
        <f t="shared" ref="AD205" si="578">IF(AND(AD$165&gt;EOMONTH($E35,$R35*(1-$O35)),AD$165&lt;=EOMONTH($E35,$R35*(1-$O35)+$S35*(1-$O35)+$T35*$O35)),-AD204,0)</f>
        <v>-58526.316666666651</v>
      </c>
      <c r="AE205" s="94">
        <f t="shared" ref="AE205" si="579">IF(AND(AE$165&gt;EOMONTH($E35,$R35*(1-$O35)),AE$165&lt;=EOMONTH($E35,$R35*(1-$O35)+$S35*(1-$O35)+$T35*$O35)),-AE204,0)</f>
        <v>-58526.316666666651</v>
      </c>
      <c r="AF205" s="94">
        <f t="shared" ref="AF205" si="580">IF(AND(AF$165&gt;EOMONTH($E35,$R35*(1-$O35)),AF$165&lt;=EOMONTH($E35,$R35*(1-$O35)+$S35*(1-$O35)+$T35*$O35)),-AF204,0)</f>
        <v>-58526.316666666651</v>
      </c>
      <c r="AG205" s="94">
        <f t="shared" ref="AG205" si="581">IF(AND(AG$165&gt;EOMONTH($E35,$R35*(1-$O35)),AG$165&lt;=EOMONTH($E35,$R35*(1-$O35)+$S35*(1-$O35)+$T35*$O35)),-AG204,0)</f>
        <v>-58526.316666666651</v>
      </c>
      <c r="AH205" s="94">
        <f t="shared" ref="AH205" si="582">IF(AND(AH$165&gt;EOMONTH($E35,$R35*(1-$O35)),AH$165&lt;=EOMONTH($E35,$R35*(1-$O35)+$S35*(1-$O35)+$T35*$O35)),-AH204,0)</f>
        <v>0</v>
      </c>
      <c r="AI205" s="94">
        <f t="shared" ref="AI205" si="583">IF(AND(AI$165&gt;EOMONTH($E35,$R35*(1-$O35)),AI$165&lt;=EOMONTH($E35,$R35*(1-$O35)+$S35*(1-$O35)+$T35*$O35)),-AI204,0)</f>
        <v>0</v>
      </c>
      <c r="AJ205" s="94">
        <f t="shared" ref="AJ205" si="584">IF(AND(AJ$165&gt;EOMONTH($E35,$R35*(1-$O35)),AJ$165&lt;=EOMONTH($E35,$R35*(1-$O35)+$S35*(1-$O35)+$T35*$O35)),-AJ204,0)</f>
        <v>0</v>
      </c>
      <c r="AK205" s="94">
        <f t="shared" ref="AK205" si="585">IF(AND(AK$165&gt;EOMONTH($E35,$R35*(1-$O35)),AK$165&lt;=EOMONTH($E35,$R35*(1-$O35)+$S35*(1-$O35)+$T35*$O35)),-AK204,0)</f>
        <v>0</v>
      </c>
      <c r="AL205" s="94">
        <f t="shared" ref="AL205" si="586">IF(AND(AL$165&gt;EOMONTH($E35,$R35*(1-$O35)),AL$165&lt;=EOMONTH($E35,$R35*(1-$O35)+$S35*(1-$O35)+$T35*$O35)),-AL204,0)</f>
        <v>0</v>
      </c>
      <c r="AM205" s="94">
        <f t="shared" ref="AM205" si="587">IF(AND(AM$165&gt;EOMONTH($E35,$R35*(1-$O35)),AM$165&lt;=EOMONTH($E35,$R35*(1-$O35)+$S35*(1-$O35)+$T35*$O35)),-AM204,0)</f>
        <v>0</v>
      </c>
      <c r="AN205" s="94">
        <f t="shared" ref="AN205" si="588">IF(AND(AN$165&gt;EOMONTH($E35,$R35*(1-$O35)),AN$165&lt;=EOMONTH($E35,$R35*(1-$O35)+$S35*(1-$O35)+$T35*$O35)),-AN204,0)</f>
        <v>0</v>
      </c>
      <c r="AO205" s="94">
        <f t="shared" ref="AO205" si="589">IF(AND(AO$165&gt;EOMONTH($E35,$R35*(1-$O35)),AO$165&lt;=EOMONTH($E35,$R35*(1-$O35)+$S35*(1-$O35)+$T35*$O35)),-AO204,0)</f>
        <v>0</v>
      </c>
      <c r="AP205" s="94">
        <f t="shared" ref="AP205" si="590">IF(AND(AP$165&gt;EOMONTH($E35,$R35*(1-$O35)),AP$165&lt;=EOMONTH($E35,$R35*(1-$O35)+$S35*(1-$O35)+$T35*$O35)),-AP204,0)</f>
        <v>0</v>
      </c>
      <c r="AQ205" s="94">
        <f t="shared" ref="AQ205" si="591">IF(AND(AQ$165&gt;EOMONTH($E35,$R35*(1-$O35)),AQ$165&lt;=EOMONTH($E35,$R35*(1-$O35)+$S35*(1-$O35)+$T35*$O35)),-AQ204,0)</f>
        <v>0</v>
      </c>
      <c r="AR205" s="94">
        <f t="shared" ref="AR205" si="592">IF(AND(AR$165&gt;EOMONTH($E35,$R35*(1-$O35)),AR$165&lt;=EOMONTH($E35,$R35*(1-$O35)+$S35*(1-$O35)+$T35*$O35)),-AR204,0)</f>
        <v>0</v>
      </c>
      <c r="AS205" s="94">
        <f t="shared" ref="AS205" si="593">IF(AND(AS$165&gt;EOMONTH($E35,$R35*(1-$O35)),AS$165&lt;=EOMONTH($E35,$R35*(1-$O35)+$S35*(1-$O35)+$T35*$O35)),-AS204,0)</f>
        <v>0</v>
      </c>
      <c r="AT205" s="94">
        <f t="shared" ref="AT205" si="594">IF(AND(AT$165&gt;EOMONTH($E35,$R35*(1-$O35)),AT$165&lt;=EOMONTH($E35,$R35*(1-$O35)+$S35*(1-$O35)+$T35*$O35)),-AT204,0)</f>
        <v>0</v>
      </c>
      <c r="AU205" s="94">
        <f t="shared" ref="AU205" si="595">IF(AND(AU$165&gt;EOMONTH($E35,$R35*(1-$O35)),AU$165&lt;=EOMONTH($E35,$R35*(1-$O35)+$S35*(1-$O35)+$T35*$O35)),-AU204,0)</f>
        <v>0</v>
      </c>
      <c r="AV205" s="94">
        <f t="shared" ref="AV205" si="596">IF(AND(AV$165&gt;EOMONTH($E35,$R35*(1-$O35)),AV$165&lt;=EOMONTH($E35,$R35*(1-$O35)+$S35*(1-$O35)+$T35*$O35)),-AV204,0)</f>
        <v>0</v>
      </c>
      <c r="AW205" s="94">
        <f t="shared" ref="AW205" si="597">IF(AND(AW$165&gt;EOMONTH($E35,$R35*(1-$O35)),AW$165&lt;=EOMONTH($E35,$R35*(1-$O35)+$S35*(1-$O35)+$T35*$O35)),-AW204,0)</f>
        <v>0</v>
      </c>
      <c r="AX205" s="94">
        <f t="shared" ref="AX205" si="598">IF(AND(AX$165&gt;EOMONTH($E35,$R35*(1-$O35)),AX$165&lt;=EOMONTH($E35,$R35*(1-$O35)+$S35*(1-$O35)+$T35*$O35)),-AX204,0)</f>
        <v>0</v>
      </c>
      <c r="AY205" s="94">
        <f t="shared" ref="AY205" si="599">IF(AND(AY$165&gt;EOMONTH($E35,$R35*(1-$O35)),AY$165&lt;=EOMONTH($E35,$R35*(1-$O35)+$S35*(1-$O35)+$T35*$O35)),-AY204,0)</f>
        <v>0</v>
      </c>
      <c r="AZ205" s="94">
        <f t="shared" ref="AZ205" si="600">IF(AND(AZ$165&gt;EOMONTH($E35,$R35*(1-$O35)),AZ$165&lt;=EOMONTH($E35,$R35*(1-$O35)+$S35*(1-$O35)+$T35*$O35)),-AZ204,0)</f>
        <v>0</v>
      </c>
      <c r="BA205" s="94">
        <f t="shared" ref="BA205" si="601">IF(AND(BA$165&gt;EOMONTH($E35,$R35*(1-$O35)),BA$165&lt;=EOMONTH($E35,$R35*(1-$O35)+$S35*(1-$O35)+$T35*$O35)),-BA204,0)</f>
        <v>0</v>
      </c>
      <c r="BB205" s="94">
        <f t="shared" ref="BB205" si="602">IF(AND(BB$165&gt;EOMONTH($E35,$R35*(1-$O35)),BB$165&lt;=EOMONTH($E35,$R35*(1-$O35)+$S35*(1-$O35)+$T35*$O35)),-BB204,0)</f>
        <v>0</v>
      </c>
      <c r="BC205" s="94">
        <f t="shared" ref="BC205" si="603">IF(AND(BC$165&gt;EOMONTH($E35,$R35*(1-$O35)),BC$165&lt;=EOMONTH($E35,$R35*(1-$O35)+$S35*(1-$O35)+$T35*$O35)),-BC204,0)</f>
        <v>0</v>
      </c>
      <c r="BD205" s="94">
        <f t="shared" ref="BD205" si="604">IF(AND(BD$165&gt;EOMONTH($E35,$R35*(1-$O35)),BD$165&lt;=EOMONTH($E35,$R35*(1-$O35)+$S35*(1-$O35)+$T35*$O35)),-BD204,0)</f>
        <v>0</v>
      </c>
      <c r="BE205" s="94">
        <f t="shared" ref="BE205" si="605">IF(AND(BE$165&gt;EOMONTH($E35,$R35*(1-$O35)),BE$165&lt;=EOMONTH($E35,$R35*(1-$O35)+$S35*(1-$O35)+$T35*$O35)),-BE204,0)</f>
        <v>0</v>
      </c>
      <c r="BF205" s="94">
        <f t="shared" ref="BF205" si="606">IF(AND(BF$165&gt;EOMONTH($E35,$R35*(1-$O35)),BF$165&lt;=EOMONTH($E35,$R35*(1-$O35)+$S35*(1-$O35)+$T35*$O35)),-BF204,0)</f>
        <v>0</v>
      </c>
      <c r="BG205" s="94">
        <f t="shared" ref="BG205" si="607">IF(AND(BG$165&gt;EOMONTH($E35,$R35*(1-$O35)),BG$165&lt;=EOMONTH($E35,$R35*(1-$O35)+$S35*(1-$O35)+$T35*$O35)),-BG204,0)</f>
        <v>0</v>
      </c>
      <c r="BH205" s="94">
        <f t="shared" ref="BH205" si="608">IF(AND(BH$165&gt;EOMONTH($E35,$R35*(1-$O35)),BH$165&lt;=EOMONTH($E35,$R35*(1-$O35)+$S35*(1-$O35)+$T35*$O35)),-BH204,0)</f>
        <v>0</v>
      </c>
      <c r="BI205" s="94">
        <f t="shared" ref="BI205" si="609">IF(AND(BI$165&gt;EOMONTH($E35,$R35*(1-$O35)),BI$165&lt;=EOMONTH($E35,$R35*(1-$O35)+$S35*(1-$O35)+$T35*$O35)),-BI204,0)</f>
        <v>0</v>
      </c>
      <c r="BJ205" s="94">
        <f t="shared" ref="BJ205" si="610">IF(AND(BJ$165&gt;EOMONTH($E35,$R35*(1-$O35)),BJ$165&lt;=EOMONTH($E35,$R35*(1-$O35)+$S35*(1-$O35)+$T35*$O35)),-BJ204,0)</f>
        <v>0</v>
      </c>
      <c r="BK205" s="94">
        <f t="shared" ref="BK205" si="611">IF(AND(BK$165&gt;EOMONTH($E35,$R35*(1-$O35)),BK$165&lt;=EOMONTH($E35,$R35*(1-$O35)+$S35*(1-$O35)+$T35*$O35)),-BK204,0)</f>
        <v>0</v>
      </c>
      <c r="BL205" s="94">
        <f t="shared" ref="BL205" si="612">IF(AND(BL$165&gt;EOMONTH($E35,$R35*(1-$O35)),BL$165&lt;=EOMONTH($E35,$R35*(1-$O35)+$S35*(1-$O35)+$T35*$O35)),-BL204,0)</f>
        <v>0</v>
      </c>
      <c r="BM205" s="94">
        <f t="shared" ref="BM205" si="613">IF(AND(BM$165&gt;EOMONTH($E35,$R35*(1-$O35)),BM$165&lt;=EOMONTH($E35,$R35*(1-$O35)+$S35*(1-$O35)+$T35*$O35)),-BM204,0)</f>
        <v>0</v>
      </c>
      <c r="BN205" s="94">
        <f t="shared" ref="BN205" si="614">IF(AND(BN$165&gt;EOMONTH($E35,$R35*(1-$O35)),BN$165&lt;=EOMONTH($E35,$R35*(1-$O35)+$S35*(1-$O35)+$T35*$O35)),-BN204,0)</f>
        <v>0</v>
      </c>
      <c r="BO205" s="94">
        <f t="shared" ref="BO205" si="615">IF(AND(BO$165&gt;EOMONTH($E35,$R35*(1-$O35)),BO$165&lt;=EOMONTH($E35,$R35*(1-$O35)+$S35*(1-$O35)+$T35*$O35)),-BO204,0)</f>
        <v>0</v>
      </c>
      <c r="BP205" s="94">
        <f t="shared" ref="BP205" si="616">IF(AND(BP$165&gt;EOMONTH($E35,$R35*(1-$O35)),BP$165&lt;=EOMONTH($E35,$R35*(1-$O35)+$S35*(1-$O35)+$T35*$O35)),-BP204,0)</f>
        <v>0</v>
      </c>
      <c r="BQ205" s="94">
        <f t="shared" ref="BQ205" si="617">IF(AND(BQ$165&gt;EOMONTH($E35,$R35*(1-$O35)),BQ$165&lt;=EOMONTH($E35,$R35*(1-$O35)+$S35*(1-$O35)+$T35*$O35)),-BQ204,0)</f>
        <v>0</v>
      </c>
      <c r="BR205" s="94">
        <f t="shared" ref="BR205" si="618">IF(AND(BR$165&gt;EOMONTH($E35,$R35*(1-$O35)),BR$165&lt;=EOMONTH($E35,$R35*(1-$O35)+$S35*(1-$O35)+$T35*$O35)),-BR204,0)</f>
        <v>0</v>
      </c>
      <c r="BS205" s="94">
        <f t="shared" ref="BS205" si="619">IF(AND(BS$165&gt;EOMONTH($E35,$R35*(1-$O35)),BS$165&lt;=EOMONTH($E35,$R35*(1-$O35)+$S35*(1-$O35)+$T35*$O35)),-BS204,0)</f>
        <v>0</v>
      </c>
      <c r="BT205" s="94">
        <f t="shared" ref="BT205" si="620">IF(AND(BT$165&gt;EOMONTH($E35,$R35*(1-$O35)),BT$165&lt;=EOMONTH($E35,$R35*(1-$O35)+$S35*(1-$O35)+$T35*$O35)),-BT204,0)</f>
        <v>0</v>
      </c>
      <c r="BU205" s="94">
        <f t="shared" ref="BU205" si="621">IF(AND(BU$165&gt;EOMONTH($E35,$R35*(1-$O35)),BU$165&lt;=EOMONTH($E35,$R35*(1-$O35)+$S35*(1-$O35)+$T35*$O35)),-BU204,0)</f>
        <v>0</v>
      </c>
      <c r="BV205" s="94">
        <f t="shared" ref="BV205" si="622">IF(AND(BV$165&gt;EOMONTH($E35,$R35*(1-$O35)),BV$165&lt;=EOMONTH($E35,$R35*(1-$O35)+$S35*(1-$O35)+$T35*$O35)),-BV204,0)</f>
        <v>0</v>
      </c>
      <c r="BW205" s="94">
        <f t="shared" ref="BW205" si="623">IF(AND(BW$165&gt;EOMONTH($E35,$R35*(1-$O35)),BW$165&lt;=EOMONTH($E35,$R35*(1-$O35)+$S35*(1-$O35)+$T35*$O35)),-BW204,0)</f>
        <v>0</v>
      </c>
      <c r="BX205" s="94">
        <f t="shared" ref="BX205" si="624">IF(AND(BX$165&gt;EOMONTH($E35,$R35*(1-$O35)),BX$165&lt;=EOMONTH($E35,$R35*(1-$O35)+$S35*(1-$O35)+$T35*$O35)),-BX204,0)</f>
        <v>0</v>
      </c>
      <c r="BY205" s="94">
        <f t="shared" ref="BY205" si="625">IF(AND(BY$165&gt;EOMONTH($E35,$R35*(1-$O35)),BY$165&lt;=EOMONTH($E35,$R35*(1-$O35)+$S35*(1-$O35)+$T35*$O35)),-BY204,0)</f>
        <v>0</v>
      </c>
      <c r="BZ205" s="94">
        <f t="shared" ref="BZ205" si="626">IF(AND(BZ$165&gt;EOMONTH($E35,$R35*(1-$O35)),BZ$165&lt;=EOMONTH($E35,$R35*(1-$O35)+$S35*(1-$O35)+$T35*$O35)),-BZ204,0)</f>
        <v>0</v>
      </c>
      <c r="CA205" s="94">
        <f t="shared" ref="CA205" si="627">IF(AND(CA$165&gt;EOMONTH($E35,$R35*(1-$O35)),CA$165&lt;=EOMONTH($E35,$R35*(1-$O35)+$S35*(1-$O35)+$T35*$O35)),-CA204,0)</f>
        <v>0</v>
      </c>
      <c r="CB205" s="94">
        <f t="shared" ref="CB205" si="628">IF(AND(CB$165&gt;EOMONTH($E35,$R35*(1-$O35)),CB$165&lt;=EOMONTH($E35,$R35*(1-$O35)+$S35*(1-$O35)+$T35*$O35)),-CB204,0)</f>
        <v>0</v>
      </c>
      <c r="CC205" s="94">
        <f t="shared" ref="CC205" si="629">IF(AND(CC$165&gt;EOMONTH($E35,$R35*(1-$O35)),CC$165&lt;=EOMONTH($E35,$R35*(1-$O35)+$S35*(1-$O35)+$T35*$O35)),-CC204,0)</f>
        <v>0</v>
      </c>
      <c r="CD205" s="94">
        <f t="shared" ref="CD205" si="630">IF(AND(CD$165&gt;EOMONTH($E35,$R35*(1-$O35)),CD$165&lt;=EOMONTH($E35,$R35*(1-$O35)+$S35*(1-$O35)+$T35*$O35)),-CD204,0)</f>
        <v>0</v>
      </c>
      <c r="CE205" s="94">
        <f t="shared" ref="CE205" si="631">IF(AND(CE$165&gt;EOMONTH($E35,$R35*(1-$O35)),CE$165&lt;=EOMONTH($E35,$R35*(1-$O35)+$S35*(1-$O35)+$T35*$O35)),-CE204,0)</f>
        <v>0</v>
      </c>
      <c r="CF205" s="94">
        <f t="shared" ref="CF205" si="632">IF(AND(CF$165&gt;EOMONTH($E35,$R35*(1-$O35)),CF$165&lt;=EOMONTH($E35,$R35*(1-$O35)+$S35*(1-$O35)+$T35*$O35)),-CF204,0)</f>
        <v>0</v>
      </c>
      <c r="CG205" s="94">
        <f t="shared" ref="CG205" si="633">IF(AND(CG$165&gt;EOMONTH($E35,$R35*(1-$O35)),CG$165&lt;=EOMONTH($E35,$R35*(1-$O35)+$S35*(1-$O35)+$T35*$O35)),-CG204,0)</f>
        <v>0</v>
      </c>
      <c r="CH205" s="94">
        <f t="shared" ref="CH205" si="634">IF(AND(CH$165&gt;EOMONTH($E35,$R35*(1-$O35)),CH$165&lt;=EOMONTH($E35,$R35*(1-$O35)+$S35*(1-$O35)+$T35*$O35)),-CH204,0)</f>
        <v>0</v>
      </c>
      <c r="CI205" s="94">
        <f t="shared" ref="CI205" si="635">IF(AND(CI$165&gt;EOMONTH($E35,$R35*(1-$O35)),CI$165&lt;=EOMONTH($E35,$R35*(1-$O35)+$S35*(1-$O35)+$T35*$O35)),-CI204,0)</f>
        <v>0</v>
      </c>
      <c r="CJ205" s="94">
        <f t="shared" ref="CJ205" si="636">IF(AND(CJ$165&gt;EOMONTH($E35,$R35*(1-$O35)),CJ$165&lt;=EOMONTH($E35,$R35*(1-$O35)+$S35*(1-$O35)+$T35*$O35)),-CJ204,0)</f>
        <v>0</v>
      </c>
      <c r="CK205" s="94">
        <f t="shared" ref="CK205" si="637">IF(AND(CK$165&gt;EOMONTH($E35,$R35*(1-$O35)),CK$165&lt;=EOMONTH($E35,$R35*(1-$O35)+$S35*(1-$O35)+$T35*$O35)),-CK204,0)</f>
        <v>0</v>
      </c>
      <c r="CL205" s="94">
        <f t="shared" ref="CL205" si="638">IF(AND(CL$165&gt;EOMONTH($E35,$R35*(1-$O35)),CL$165&lt;=EOMONTH($E35,$R35*(1-$O35)+$S35*(1-$O35)+$T35*$O35)),-CL204,0)</f>
        <v>0</v>
      </c>
      <c r="CM205" s="94">
        <f t="shared" ref="CM205" si="639">IF(AND(CM$165&gt;EOMONTH($E35,$R35*(1-$O35)),CM$165&lt;=EOMONTH($E35,$R35*(1-$O35)+$S35*(1-$O35)+$T35*$O35)),-CM204,0)</f>
        <v>0</v>
      </c>
      <c r="CN205" s="94">
        <f t="shared" ref="CN205" si="640">IF(AND(CN$165&gt;EOMONTH($E35,$R35*(1-$O35)),CN$165&lt;=EOMONTH($E35,$R35*(1-$O35)+$S35*(1-$O35)+$T35*$O35)),-CN204,0)</f>
        <v>0</v>
      </c>
      <c r="CO205" s="94">
        <f t="shared" ref="CO205" si="641">IF(AND(CO$165&gt;EOMONTH($E35,$R35*(1-$O35)),CO$165&lt;=EOMONTH($E35,$R35*(1-$O35)+$S35*(1-$O35)+$T35*$O35)),-CO204,0)</f>
        <v>0</v>
      </c>
      <c r="CP205" s="94">
        <f t="shared" ref="CP205" si="642">IF(AND(CP$165&gt;EOMONTH($E35,$R35*(1-$O35)),CP$165&lt;=EOMONTH($E35,$R35*(1-$O35)+$S35*(1-$O35)+$T35*$O35)),-CP204,0)</f>
        <v>0</v>
      </c>
      <c r="CQ205" s="94">
        <f t="shared" ref="CQ205" si="643">IF(AND(CQ$165&gt;EOMONTH($E35,$R35*(1-$O35)),CQ$165&lt;=EOMONTH($E35,$R35*(1-$O35)+$S35*(1-$O35)+$T35*$O35)),-CQ204,0)</f>
        <v>0</v>
      </c>
      <c r="CR205" s="94">
        <f t="shared" ref="CR205" si="644">IF(AND(CR$165&gt;EOMONTH($E35,$R35*(1-$O35)),CR$165&lt;=EOMONTH($E35,$R35*(1-$O35)+$S35*(1-$O35)+$T35*$O35)),-CR204,0)</f>
        <v>0</v>
      </c>
      <c r="CS205" s="94">
        <f t="shared" ref="CS205" si="645">IF(AND(CS$165&gt;EOMONTH($E35,$R35*(1-$O35)),CS$165&lt;=EOMONTH($E35,$R35*(1-$O35)+$S35*(1-$O35)+$T35*$O35)),-CS204,0)</f>
        <v>0</v>
      </c>
      <c r="CT205" s="94">
        <f t="shared" ref="CT205" si="646">IF(AND(CT$165&gt;EOMONTH($E35,$R35*(1-$O35)),CT$165&lt;=EOMONTH($E35,$R35*(1-$O35)+$S35*(1-$O35)+$T35*$O35)),-CT204,0)</f>
        <v>0</v>
      </c>
      <c r="CU205" s="94">
        <f t="shared" ref="CU205" si="647">IF(AND(CU$165&gt;EOMONTH($E35,$R35*(1-$O35)),CU$165&lt;=EOMONTH($E35,$R35*(1-$O35)+$S35*(1-$O35)+$T35*$O35)),-CU204,0)</f>
        <v>0</v>
      </c>
      <c r="CV205" s="94">
        <f t="shared" ref="CV205" si="648">IF(AND(CV$165&gt;EOMONTH($E35,$R35*(1-$O35)),CV$165&lt;=EOMONTH($E35,$R35*(1-$O35)+$S35*(1-$O35)+$T35*$O35)),-CV204,0)</f>
        <v>0</v>
      </c>
      <c r="CW205" s="94">
        <f t="shared" ref="CW205" si="649">IF(AND(CW$165&gt;EOMONTH($E35,$R35*(1-$O35)),CW$165&lt;=EOMONTH($E35,$R35*(1-$O35)+$S35*(1-$O35)+$T35*$O35)),-CW204,0)</f>
        <v>0</v>
      </c>
      <c r="CX205" s="94">
        <f t="shared" ref="CX205" si="650">IF(AND(CX$165&gt;EOMONTH($E35,$R35*(1-$O35)),CX$165&lt;=EOMONTH($E35,$R35*(1-$O35)+$S35*(1-$O35)+$T35*$O35)),-CX204,0)</f>
        <v>0</v>
      </c>
      <c r="CY205" s="94">
        <f t="shared" ref="CY205" si="651">IF(AND(CY$165&gt;EOMONTH($E35,$R35*(1-$O35)),CY$165&lt;=EOMONTH($E35,$R35*(1-$O35)+$S35*(1-$O35)+$T35*$O35)),-CY204,0)</f>
        <v>0</v>
      </c>
      <c r="CZ205" s="94">
        <f t="shared" ref="CZ205" si="652">IF(AND(CZ$165&gt;EOMONTH($E35,$R35*(1-$O35)),CZ$165&lt;=EOMONTH($E35,$R35*(1-$O35)+$S35*(1-$O35)+$T35*$O35)),-CZ204,0)</f>
        <v>0</v>
      </c>
      <c r="DA205" s="94">
        <f t="shared" ref="DA205" si="653">IF(AND(DA$165&gt;EOMONTH($E35,$R35*(1-$O35)),DA$165&lt;=EOMONTH($E35,$R35*(1-$O35)+$S35*(1-$O35)+$T35*$O35)),-DA204,0)</f>
        <v>0</v>
      </c>
      <c r="DB205" s="94">
        <f t="shared" ref="DB205" si="654">IF(AND(DB$165&gt;EOMONTH($E35,$R35*(1-$O35)),DB$165&lt;=EOMONTH($E35,$R35*(1-$O35)+$S35*(1-$O35)+$T35*$O35)),-DB204,0)</f>
        <v>0</v>
      </c>
      <c r="DC205" s="94">
        <f t="shared" ref="DC205" si="655">IF(AND(DC$165&gt;EOMONTH($E35,$R35*(1-$O35)),DC$165&lt;=EOMONTH($E35,$R35*(1-$O35)+$S35*(1-$O35)+$T35*$O35)),-DC204,0)</f>
        <v>0</v>
      </c>
      <c r="DD205" s="94">
        <f t="shared" ref="DD205" si="656">IF(AND(DD$165&gt;EOMONTH($E35,$R35*(1-$O35)),DD$165&lt;=EOMONTH($E35,$R35*(1-$O35)+$S35*(1-$O35)+$T35*$O35)),-DD204,0)</f>
        <v>0</v>
      </c>
      <c r="DE205" s="94">
        <f t="shared" ref="DE205" si="657">IF(AND(DE$165&gt;EOMONTH($E35,$R35*(1-$O35)),DE$165&lt;=EOMONTH($E35,$R35*(1-$O35)+$S35*(1-$O35)+$T35*$O35)),-DE204,0)</f>
        <v>0</v>
      </c>
      <c r="DF205" s="94">
        <f t="shared" ref="DF205" si="658">IF(AND(DF$165&gt;EOMONTH($E35,$R35*(1-$O35)),DF$165&lt;=EOMONTH($E35,$R35*(1-$O35)+$S35*(1-$O35)+$T35*$O35)),-DF204,0)</f>
        <v>0</v>
      </c>
      <c r="DG205" s="94">
        <f t="shared" ref="DG205" si="659">IF(AND(DG$165&gt;EOMONTH($E35,$R35*(1-$O35)),DG$165&lt;=EOMONTH($E35,$R35*(1-$O35)+$S35*(1-$O35)+$T35*$O35)),-DG204,0)</f>
        <v>0</v>
      </c>
      <c r="DH205" s="94">
        <f t="shared" ref="DH205" si="660">IF(AND(DH$165&gt;EOMONTH($E35,$R35*(1-$O35)),DH$165&lt;=EOMONTH($E35,$R35*(1-$O35)+$S35*(1-$O35)+$T35*$O35)),-DH204,0)</f>
        <v>0</v>
      </c>
      <c r="DI205" s="94">
        <f t="shared" ref="DI205" si="661">IF(AND(DI$165&gt;EOMONTH($E35,$R35*(1-$O35)),DI$165&lt;=EOMONTH($E35,$R35*(1-$O35)+$S35*(1-$O35)+$T35*$O35)),-DI204,0)</f>
        <v>0</v>
      </c>
      <c r="DJ205" s="94">
        <f t="shared" ref="DJ205" si="662">IF(AND(DJ$165&gt;EOMONTH($E35,$R35*(1-$O35)),DJ$165&lt;=EOMONTH($E35,$R35*(1-$O35)+$S35*(1-$O35)+$T35*$O35)),-DJ204,0)</f>
        <v>0</v>
      </c>
      <c r="DK205" s="94">
        <f t="shared" ref="DK205" si="663">IF(AND(DK$165&gt;EOMONTH($E35,$R35*(1-$O35)),DK$165&lt;=EOMONTH($E35,$R35*(1-$O35)+$S35*(1-$O35)+$T35*$O35)),-DK204,0)</f>
        <v>0</v>
      </c>
      <c r="DL205" s="94">
        <f t="shared" ref="DL205" si="664">IF(AND(DL$165&gt;EOMONTH($E35,$R35*(1-$O35)),DL$165&lt;=EOMONTH($E35,$R35*(1-$O35)+$S35*(1-$O35)+$T35*$O35)),-DL204,0)</f>
        <v>0</v>
      </c>
      <c r="DM205" s="94">
        <f t="shared" ref="DM205" si="665">IF(AND(DM$165&gt;EOMONTH($E35,$R35*(1-$O35)),DM$165&lt;=EOMONTH($E35,$R35*(1-$O35)+$S35*(1-$O35)+$T35*$O35)),-DM204,0)</f>
        <v>0</v>
      </c>
      <c r="DN205" s="94">
        <f t="shared" ref="DN205" si="666">IF(AND(DN$165&gt;EOMONTH($E35,$R35*(1-$O35)),DN$165&lt;=EOMONTH($E35,$R35*(1-$O35)+$S35*(1-$O35)+$T35*$O35)),-DN204,0)</f>
        <v>0</v>
      </c>
      <c r="DO205" s="94">
        <f t="shared" ref="DO205" si="667">IF(AND(DO$165&gt;EOMONTH($E35,$R35*(1-$O35)),DO$165&lt;=EOMONTH($E35,$R35*(1-$O35)+$S35*(1-$O35)+$T35*$O35)),-DO204,0)</f>
        <v>0</v>
      </c>
      <c r="DP205" s="94">
        <f t="shared" ref="DP205" si="668">IF(AND(DP$165&gt;EOMONTH($E35,$R35*(1-$O35)),DP$165&lt;=EOMONTH($E35,$R35*(1-$O35)+$S35*(1-$O35)+$T35*$O35)),-DP204,0)</f>
        <v>0</v>
      </c>
      <c r="DQ205" s="94">
        <f t="shared" ref="DQ205" si="669">IF(AND(DQ$165&gt;EOMONTH($E35,$R35*(1-$O35)),DQ$165&lt;=EOMONTH($E35,$R35*(1-$O35)+$S35*(1-$O35)+$T35*$O35)),-DQ204,0)</f>
        <v>0</v>
      </c>
      <c r="DR205" s="94">
        <f t="shared" ref="DR205" si="670">IF(AND(DR$165&gt;EOMONTH($E35,$R35*(1-$O35)),DR$165&lt;=EOMONTH($E35,$R35*(1-$O35)+$S35*(1-$O35)+$T35*$O35)),-DR204,0)</f>
        <v>0</v>
      </c>
      <c r="DS205" s="94">
        <f t="shared" ref="DS205" si="671">IF(AND(DS$165&gt;EOMONTH($E35,$R35*(1-$O35)),DS$165&lt;=EOMONTH($E35,$R35*(1-$O35)+$S35*(1-$O35)+$T35*$O35)),-DS204,0)</f>
        <v>0</v>
      </c>
      <c r="DT205" s="94">
        <f t="shared" ref="DT205" si="672">IF(AND(DT$165&gt;EOMONTH($E35,$R35*(1-$O35)),DT$165&lt;=EOMONTH($E35,$R35*(1-$O35)+$S35*(1-$O35)+$T35*$O35)),-DT204,0)</f>
        <v>0</v>
      </c>
      <c r="DU205" s="94">
        <f t="shared" ref="DU205" si="673">IF(AND(DU$165&gt;EOMONTH($E35,$R35*(1-$O35)),DU$165&lt;=EOMONTH($E35,$R35*(1-$O35)+$S35*(1-$O35)+$T35*$O35)),-DU204,0)</f>
        <v>0</v>
      </c>
      <c r="DV205" s="94">
        <f t="shared" ref="DV205" si="674">IF(AND(DV$165&gt;EOMONTH($E35,$R35*(1-$O35)),DV$165&lt;=EOMONTH($E35,$R35*(1-$O35)+$S35*(1-$O35)+$T35*$O35)),-DV204,0)</f>
        <v>0</v>
      </c>
      <c r="DW205" s="94">
        <f t="shared" ref="DW205" si="675">IF(AND(DW$165&gt;EOMONTH($E35,$R35*(1-$O35)),DW$165&lt;=EOMONTH($E35,$R35*(1-$O35)+$S35*(1-$O35)+$T35*$O35)),-DW204,0)</f>
        <v>0</v>
      </c>
      <c r="DX205" s="94">
        <f t="shared" ref="DX205" si="676">IF(AND(DX$165&gt;EOMONTH($E35,$R35*(1-$O35)),DX$165&lt;=EOMONTH($E35,$R35*(1-$O35)+$S35*(1-$O35)+$T35*$O35)),-DX204,0)</f>
        <v>0</v>
      </c>
      <c r="DY205" s="94">
        <f t="shared" ref="DY205" si="677">IF(AND(DY$165&gt;EOMONTH($E35,$R35*(1-$O35)),DY$165&lt;=EOMONTH($E35,$R35*(1-$O35)+$S35*(1-$O35)+$T35*$O35)),-DY204,0)</f>
        <v>0</v>
      </c>
      <c r="DZ205" s="94">
        <f t="shared" ref="DZ205" si="678">IF(AND(DZ$165&gt;EOMONTH($E35,$R35*(1-$O35)),DZ$165&lt;=EOMONTH($E35,$R35*(1-$O35)+$S35*(1-$O35)+$T35*$O35)),-DZ204,0)</f>
        <v>0</v>
      </c>
      <c r="EA205" s="94">
        <f t="shared" ref="EA205" si="679">IF(AND(EA$165&gt;EOMONTH($E35,$R35*(1-$O35)),EA$165&lt;=EOMONTH($E35,$R35*(1-$O35)+$S35*(1-$O35)+$T35*$O35)),-EA204,0)</f>
        <v>0</v>
      </c>
      <c r="EB205" s="94">
        <f t="shared" ref="EB205" si="680">IF(AND(EB$165&gt;EOMONTH($E35,$R35*(1-$O35)),EB$165&lt;=EOMONTH($E35,$R35*(1-$O35)+$S35*(1-$O35)+$T35*$O35)),-EB204,0)</f>
        <v>0</v>
      </c>
      <c r="EC205" s="94">
        <f t="shared" ref="EC205" si="681">IF(AND(EC$165&gt;EOMONTH($E35,$R35*(1-$O35)),EC$165&lt;=EOMONTH($E35,$R35*(1-$O35)+$S35*(1-$O35)+$T35*$O35)),-EC204,0)</f>
        <v>0</v>
      </c>
      <c r="ED205" s="94">
        <f t="shared" ref="ED205" si="682">IF(AND(ED$165&gt;EOMONTH($E35,$R35*(1-$O35)),ED$165&lt;=EOMONTH($E35,$R35*(1-$O35)+$S35*(1-$O35)+$T35*$O35)),-ED204,0)</f>
        <v>0</v>
      </c>
      <c r="EE205" s="94">
        <f t="shared" ref="EE205" si="683">IF(AND(EE$165&gt;EOMONTH($E35,$R35*(1-$O35)),EE$165&lt;=EOMONTH($E35,$R35*(1-$O35)+$S35*(1-$O35)+$T35*$O35)),-EE204,0)</f>
        <v>0</v>
      </c>
      <c r="EF205" s="94">
        <f t="shared" ref="EF205" si="684">IF(AND(EF$165&gt;EOMONTH($E35,$R35*(1-$O35)),EF$165&lt;=EOMONTH($E35,$R35*(1-$O35)+$S35*(1-$O35)+$T35*$O35)),-EF204,0)</f>
        <v>0</v>
      </c>
      <c r="EG205" s="94">
        <f t="shared" ref="EG205" si="685">IF(AND(EG$165&gt;EOMONTH($E35,$R35*(1-$O35)),EG$165&lt;=EOMONTH($E35,$R35*(1-$O35)+$S35*(1-$O35)+$T35*$O35)),-EG204,0)</f>
        <v>0</v>
      </c>
      <c r="EH205" s="94">
        <f t="shared" ref="EH205" si="686">IF(AND(EH$165&gt;EOMONTH($E35,$R35*(1-$O35)),EH$165&lt;=EOMONTH($E35,$R35*(1-$O35)+$S35*(1-$O35)+$T35*$O35)),-EH204,0)</f>
        <v>0</v>
      </c>
      <c r="EI205" s="94">
        <f t="shared" ref="EI205" si="687">IF(AND(EI$165&gt;EOMONTH($E35,$R35*(1-$O35)),EI$165&lt;=EOMONTH($E35,$R35*(1-$O35)+$S35*(1-$O35)+$T35*$O35)),-EI204,0)</f>
        <v>0</v>
      </c>
      <c r="EJ205" s="94">
        <f t="shared" ref="EJ205" si="688">IF(AND(EJ$165&gt;EOMONTH($E35,$R35*(1-$O35)),EJ$165&lt;=EOMONTH($E35,$R35*(1-$O35)+$S35*(1-$O35)+$T35*$O35)),-EJ204,0)</f>
        <v>0</v>
      </c>
      <c r="EK205" s="94">
        <f t="shared" ref="EK205" si="689">IF(AND(EK$165&gt;EOMONTH($E35,$R35*(1-$O35)),EK$165&lt;=EOMONTH($E35,$R35*(1-$O35)+$S35*(1-$O35)+$T35*$O35)),-EK204,0)</f>
        <v>0</v>
      </c>
      <c r="EL205" s="94">
        <f t="shared" ref="EL205" si="690">IF(AND(EL$165&gt;EOMONTH($E35,$R35*(1-$O35)),EL$165&lt;=EOMONTH($E35,$R35*(1-$O35)+$S35*(1-$O35)+$T35*$O35)),-EL204,0)</f>
        <v>0</v>
      </c>
      <c r="EM205" s="94">
        <f t="shared" ref="EM205" si="691">IF(AND(EM$165&gt;EOMONTH($E35,$R35*(1-$O35)),EM$165&lt;=EOMONTH($E35,$R35*(1-$O35)+$S35*(1-$O35)+$T35*$O35)),-EM204,0)</f>
        <v>0</v>
      </c>
      <c r="EN205" s="94">
        <f t="shared" ref="EN205" si="692">IF(AND(EN$165&gt;EOMONTH($E35,$R35*(1-$O35)),EN$165&lt;=EOMONTH($E35,$R35*(1-$O35)+$S35*(1-$O35)+$T35*$O35)),-EN204,0)</f>
        <v>0</v>
      </c>
      <c r="EO205" s="94">
        <f t="shared" ref="EO205" si="693">IF(AND(EO$165&gt;EOMONTH($E35,$R35*(1-$O35)),EO$165&lt;=EOMONTH($E35,$R35*(1-$O35)+$S35*(1-$O35)+$T35*$O35)),-EO204,0)</f>
        <v>0</v>
      </c>
      <c r="EP205" s="94">
        <f t="shared" ref="EP205" si="694">IF(AND(EP$165&gt;EOMONTH($E35,$R35*(1-$O35)),EP$165&lt;=EOMONTH($E35,$R35*(1-$O35)+$S35*(1-$O35)+$T35*$O35)),-EP204,0)</f>
        <v>0</v>
      </c>
      <c r="EQ205" s="94">
        <f t="shared" ref="EQ205" si="695">IF(AND(EQ$165&gt;EOMONTH($E35,$R35*(1-$O35)),EQ$165&lt;=EOMONTH($E35,$R35*(1-$O35)+$S35*(1-$O35)+$T35*$O35)),-EQ204,0)</f>
        <v>0</v>
      </c>
      <c r="ER205" s="94">
        <f t="shared" ref="ER205" si="696">IF(AND(ER$165&gt;EOMONTH($E35,$R35*(1-$O35)),ER$165&lt;=EOMONTH($E35,$R35*(1-$O35)+$S35*(1-$O35)+$T35*$O35)),-ER204,0)</f>
        <v>0</v>
      </c>
      <c r="ES205" s="94">
        <f t="shared" ref="ES205" si="697">IF(AND(ES$165&gt;EOMONTH($E35,$R35*(1-$O35)),ES$165&lt;=EOMONTH($E35,$R35*(1-$O35)+$S35*(1-$O35)+$T35*$O35)),-ES204,0)</f>
        <v>0</v>
      </c>
      <c r="ET205" s="94">
        <f t="shared" ref="ET205" si="698">IF(AND(ET$165&gt;EOMONTH($E35,$R35*(1-$O35)),ET$165&lt;=EOMONTH($E35,$R35*(1-$O35)+$S35*(1-$O35)+$T35*$O35)),-ET204,0)</f>
        <v>0</v>
      </c>
      <c r="EU205" s="94">
        <f t="shared" ref="EU205" si="699">IF(AND(EU$165&gt;EOMONTH($E35,$R35*(1-$O35)),EU$165&lt;=EOMONTH($E35,$R35*(1-$O35)+$S35*(1-$O35)+$T35*$O35)),-EU204,0)</f>
        <v>0</v>
      </c>
      <c r="EV205" s="94">
        <f t="shared" ref="EV205" si="700">IF(AND(EV$165&gt;EOMONTH($E35,$R35*(1-$O35)),EV$165&lt;=EOMONTH($E35,$R35*(1-$O35)+$S35*(1-$O35)+$T35*$O35)),-EV204,0)</f>
        <v>0</v>
      </c>
      <c r="EW205" s="94">
        <f t="shared" ref="EW205" si="701">IF(AND(EW$165&gt;EOMONTH($E35,$R35*(1-$O35)),EW$165&lt;=EOMONTH($E35,$R35*(1-$O35)+$S35*(1-$O35)+$T35*$O35)),-EW204,0)</f>
        <v>0</v>
      </c>
      <c r="EX205" s="94">
        <f t="shared" ref="EX205" si="702">IF(AND(EX$165&gt;EOMONTH($E35,$R35*(1-$O35)),EX$165&lt;=EOMONTH($E35,$R35*(1-$O35)+$S35*(1-$O35)+$T35*$O35)),-EX204,0)</f>
        <v>0</v>
      </c>
      <c r="EY205" s="94">
        <f t="shared" ref="EY205" si="703">IF(AND(EY$165&gt;EOMONTH($E35,$R35*(1-$O35)),EY$165&lt;=EOMONTH($E35,$R35*(1-$O35)+$S35*(1-$O35)+$T35*$O35)),-EY204,0)</f>
        <v>0</v>
      </c>
      <c r="EZ205" s="94">
        <f t="shared" ref="EZ205" si="704">IF(AND(EZ$165&gt;EOMONTH($E35,$R35*(1-$O35)),EZ$165&lt;=EOMONTH($E35,$R35*(1-$O35)+$S35*(1-$O35)+$T35*$O35)),-EZ204,0)</f>
        <v>0</v>
      </c>
      <c r="FA205" s="94">
        <f t="shared" ref="FA205" si="705">IF(AND(FA$165&gt;EOMONTH($E35,$R35*(1-$O35)),FA$165&lt;=EOMONTH($E35,$R35*(1-$O35)+$S35*(1-$O35)+$T35*$O35)),-FA204,0)</f>
        <v>0</v>
      </c>
      <c r="FB205" s="94">
        <f t="shared" ref="FB205" si="706">IF(AND(FB$165&gt;EOMONTH($E35,$R35*(1-$O35)),FB$165&lt;=EOMONTH($E35,$R35*(1-$O35)+$S35*(1-$O35)+$T35*$O35)),-FB204,0)</f>
        <v>0</v>
      </c>
      <c r="FC205" s="94">
        <f t="shared" ref="FC205" si="707">IF(AND(FC$165&gt;EOMONTH($E35,$R35*(1-$O35)),FC$165&lt;=EOMONTH($E35,$R35*(1-$O35)+$S35*(1-$O35)+$T35*$O35)),-FC204,0)</f>
        <v>0</v>
      </c>
      <c r="FD205" s="94">
        <f t="shared" ref="FD205" si="708">IF(AND(FD$165&gt;EOMONTH($E35,$R35*(1-$O35)),FD$165&lt;=EOMONTH($E35,$R35*(1-$O35)+$S35*(1-$O35)+$T35*$O35)),-FD204,0)</f>
        <v>0</v>
      </c>
      <c r="FE205" s="94">
        <f t="shared" ref="FE205" si="709">IF(AND(FE$165&gt;EOMONTH($E35,$R35*(1-$O35)),FE$165&lt;=EOMONTH($E35,$R35*(1-$O35)+$S35*(1-$O35)+$T35*$O35)),-FE204,0)</f>
        <v>0</v>
      </c>
      <c r="FF205" s="94">
        <f t="shared" ref="FF205" si="710">IF(AND(FF$165&gt;EOMONTH($E35,$R35*(1-$O35)),FF$165&lt;=EOMONTH($E35,$R35*(1-$O35)+$S35*(1-$O35)+$T35*$O35)),-FF204,0)</f>
        <v>0</v>
      </c>
      <c r="FG205" s="94">
        <f t="shared" ref="FG205" si="711">IF(AND(FG$165&gt;EOMONTH($E35,$R35*(1-$O35)),FG$165&lt;=EOMONTH($E35,$R35*(1-$O35)+$S35*(1-$O35)+$T35*$O35)),-FG204,0)</f>
        <v>0</v>
      </c>
      <c r="FH205" s="94">
        <f t="shared" ref="FH205" si="712">IF(AND(FH$165&gt;EOMONTH($E35,$R35*(1-$O35)),FH$165&lt;=EOMONTH($E35,$R35*(1-$O35)+$S35*(1-$O35)+$T35*$O35)),-FH204,0)</f>
        <v>0</v>
      </c>
      <c r="FI205" s="94">
        <f t="shared" ref="FI205" si="713">IF(AND(FI$165&gt;EOMONTH($E35,$R35*(1-$O35)),FI$165&lt;=EOMONTH($E35,$R35*(1-$O35)+$S35*(1-$O35)+$T35*$O35)),-FI204,0)</f>
        <v>0</v>
      </c>
      <c r="FJ205" s="94">
        <f t="shared" ref="FJ205" si="714">IF(AND(FJ$165&gt;EOMONTH($E35,$R35*(1-$O35)),FJ$165&lt;=EOMONTH($E35,$R35*(1-$O35)+$S35*(1-$O35)+$T35*$O35)),-FJ204,0)</f>
        <v>0</v>
      </c>
      <c r="FK205" s="94">
        <f t="shared" ref="FK205" si="715">IF(AND(FK$165&gt;EOMONTH($E35,$R35*(1-$O35)),FK$165&lt;=EOMONTH($E35,$R35*(1-$O35)+$S35*(1-$O35)+$T35*$O35)),-FK204,0)</f>
        <v>0</v>
      </c>
      <c r="FL205" s="94">
        <f t="shared" ref="FL205" si="716">IF(AND(FL$165&gt;EOMONTH($E35,$R35*(1-$O35)),FL$165&lt;=EOMONTH($E35,$R35*(1-$O35)+$S35*(1-$O35)+$T35*$O35)),-FL204,0)</f>
        <v>0</v>
      </c>
      <c r="FM205" s="94">
        <f t="shared" ref="FM205" si="717">IF(AND(FM$165&gt;EOMONTH($E35,$R35*(1-$O35)),FM$165&lt;=EOMONTH($E35,$R35*(1-$O35)+$S35*(1-$O35)+$T35*$O35)),-FM204,0)</f>
        <v>0</v>
      </c>
      <c r="FN205" s="94">
        <f t="shared" ref="FN205" si="718">IF(AND(FN$165&gt;EOMONTH($E35,$R35*(1-$O35)),FN$165&lt;=EOMONTH($E35,$R35*(1-$O35)+$S35*(1-$O35)+$T35*$O35)),-FN204,0)</f>
        <v>0</v>
      </c>
      <c r="FO205" s="94">
        <f t="shared" ref="FO205" si="719">IF(AND(FO$165&gt;EOMONTH($E35,$R35*(1-$O35)),FO$165&lt;=EOMONTH($E35,$R35*(1-$O35)+$S35*(1-$O35)+$T35*$O35)),-FO204,0)</f>
        <v>0</v>
      </c>
      <c r="FP205" s="94">
        <f t="shared" ref="FP205" si="720">IF(AND(FP$165&gt;EOMONTH($E35,$R35*(1-$O35)),FP$165&lt;=EOMONTH($E35,$R35*(1-$O35)+$S35*(1-$O35)+$T35*$O35)),-FP204,0)</f>
        <v>0</v>
      </c>
      <c r="FQ205" s="94">
        <f t="shared" ref="FQ205" si="721">IF(AND(FQ$165&gt;EOMONTH($E35,$R35*(1-$O35)),FQ$165&lt;=EOMONTH($E35,$R35*(1-$O35)+$S35*(1-$O35)+$T35*$O35)),-FQ204,0)</f>
        <v>0</v>
      </c>
      <c r="FR205" s="94">
        <f t="shared" ref="FR205" si="722">IF(AND(FR$165&gt;EOMONTH($E35,$R35*(1-$O35)),FR$165&lt;=EOMONTH($E35,$R35*(1-$O35)+$S35*(1-$O35)+$T35*$O35)),-FR204,0)</f>
        <v>0</v>
      </c>
      <c r="FS205" s="94">
        <f t="shared" ref="FS205" si="723">IF(AND(FS$165&gt;EOMONTH($E35,$R35*(1-$O35)),FS$165&lt;=EOMONTH($E35,$R35*(1-$O35)+$S35*(1-$O35)+$T35*$O35)),-FS204,0)</f>
        <v>0</v>
      </c>
      <c r="FT205" s="94">
        <f t="shared" ref="FT205" si="724">IF(AND(FT$165&gt;EOMONTH($E35,$R35*(1-$O35)),FT$165&lt;=EOMONTH($E35,$R35*(1-$O35)+$S35*(1-$O35)+$T35*$O35)),-FT204,0)</f>
        <v>0</v>
      </c>
      <c r="FU205" s="94">
        <f t="shared" ref="FU205" si="725">IF(AND(FU$165&gt;EOMONTH($E35,$R35*(1-$O35)),FU$165&lt;=EOMONTH($E35,$R35*(1-$O35)+$S35*(1-$O35)+$T35*$O35)),-FU204,0)</f>
        <v>0</v>
      </c>
      <c r="FV205" s="94">
        <f t="shared" ref="FV205" si="726">IF(AND(FV$165&gt;EOMONTH($E35,$R35*(1-$O35)),FV$165&lt;=EOMONTH($E35,$R35*(1-$O35)+$S35*(1-$O35)+$T35*$O35)),-FV204,0)</f>
        <v>0</v>
      </c>
      <c r="FW205" s="94">
        <f t="shared" ref="FW205" si="727">IF(AND(FW$165&gt;EOMONTH($E35,$R35*(1-$O35)),FW$165&lt;=EOMONTH($E35,$R35*(1-$O35)+$S35*(1-$O35)+$T35*$O35)),-FW204,0)</f>
        <v>0</v>
      </c>
      <c r="FX205" s="94">
        <f t="shared" ref="FX205" si="728">IF(AND(FX$165&gt;EOMONTH($E35,$R35*(1-$O35)),FX$165&lt;=EOMONTH($E35,$R35*(1-$O35)+$S35*(1-$O35)+$T35*$O35)),-FX204,0)</f>
        <v>0</v>
      </c>
      <c r="FY205" s="94">
        <f t="shared" ref="FY205" si="729">IF(AND(FY$165&gt;EOMONTH($E35,$R35*(1-$O35)),FY$165&lt;=EOMONTH($E35,$R35*(1-$O35)+$S35*(1-$O35)+$T35*$O35)),-FY204,0)</f>
        <v>0</v>
      </c>
      <c r="FZ205" s="94">
        <f t="shared" ref="FZ205" si="730">IF(AND(FZ$165&gt;EOMONTH($E35,$R35*(1-$O35)),FZ$165&lt;=EOMONTH($E35,$R35*(1-$O35)+$S35*(1-$O35)+$T35*$O35)),-FZ204,0)</f>
        <v>0</v>
      </c>
      <c r="GA205" s="94">
        <f t="shared" ref="GA205" si="731">IF(AND(GA$165&gt;EOMONTH($E35,$R35*(1-$O35)),GA$165&lt;=EOMONTH($E35,$R35*(1-$O35)+$S35*(1-$O35)+$T35*$O35)),-GA204,0)</f>
        <v>0</v>
      </c>
      <c r="GB205" s="94">
        <f t="shared" ref="GB205" si="732">IF(AND(GB$165&gt;EOMONTH($E35,$R35*(1-$O35)),GB$165&lt;=EOMONTH($E35,$R35*(1-$O35)+$S35*(1-$O35)+$T35*$O35)),-GB204,0)</f>
        <v>0</v>
      </c>
      <c r="GC205" s="94">
        <f t="shared" ref="GC205" si="733">IF(AND(GC$165&gt;EOMONTH($E35,$R35*(1-$O35)),GC$165&lt;=EOMONTH($E35,$R35*(1-$O35)+$S35*(1-$O35)+$T35*$O35)),-GC204,0)</f>
        <v>0</v>
      </c>
      <c r="GD205" s="94">
        <f t="shared" ref="GD205" si="734">IF(AND(GD$165&gt;EOMONTH($E35,$R35*(1-$O35)),GD$165&lt;=EOMONTH($E35,$R35*(1-$O35)+$S35*(1-$O35)+$T35*$O35)),-GD204,0)</f>
        <v>0</v>
      </c>
      <c r="GE205" s="94">
        <f t="shared" ref="GE205" si="735">IF(AND(GE$165&gt;EOMONTH($E35,$R35*(1-$O35)),GE$165&lt;=EOMONTH($E35,$R35*(1-$O35)+$S35*(1-$O35)+$T35*$O35)),-GE204,0)</f>
        <v>0</v>
      </c>
      <c r="GF205" s="94">
        <f t="shared" ref="GF205" si="736">IF(AND(GF$165&gt;EOMONTH($E35,$R35*(1-$O35)),GF$165&lt;=EOMONTH($E35,$R35*(1-$O35)+$S35*(1-$O35)+$T35*$O35)),-GF204,0)</f>
        <v>0</v>
      </c>
      <c r="GG205" s="94">
        <f t="shared" ref="GG205" si="737">IF(AND(GG$165&gt;EOMONTH($E35,$R35*(1-$O35)),GG$165&lt;=EOMONTH($E35,$R35*(1-$O35)+$S35*(1-$O35)+$T35*$O35)),-GG204,0)</f>
        <v>0</v>
      </c>
      <c r="GH205" s="94">
        <f t="shared" ref="GH205" si="738">IF(AND(GH$165&gt;EOMONTH($E35,$R35*(1-$O35)),GH$165&lt;=EOMONTH($E35,$R35*(1-$O35)+$S35*(1-$O35)+$T35*$O35)),-GH204,0)</f>
        <v>0</v>
      </c>
      <c r="GI205" s="94">
        <f t="shared" ref="GI205" si="739">IF(AND(GI$165&gt;EOMONTH($E35,$R35*(1-$O35)),GI$165&lt;=EOMONTH($E35,$R35*(1-$O35)+$S35*(1-$O35)+$T35*$O35)),-GI204,0)</f>
        <v>0</v>
      </c>
      <c r="GJ205" s="94">
        <f t="shared" ref="GJ205" si="740">IF(AND(GJ$165&gt;EOMONTH($E35,$R35*(1-$O35)),GJ$165&lt;=EOMONTH($E35,$R35*(1-$O35)+$S35*(1-$O35)+$T35*$O35)),-GJ204,0)</f>
        <v>0</v>
      </c>
      <c r="GK205" s="94">
        <f t="shared" ref="GK205" si="741">IF(AND(GK$165&gt;EOMONTH($E35,$R35*(1-$O35)),GK$165&lt;=EOMONTH($E35,$R35*(1-$O35)+$S35*(1-$O35)+$T35*$O35)),-GK204,0)</f>
        <v>0</v>
      </c>
      <c r="GL205" s="94">
        <f t="shared" ref="GL205" si="742">IF(AND(GL$165&gt;EOMONTH($E35,$R35*(1-$O35)),GL$165&lt;=EOMONTH($E35,$R35*(1-$O35)+$S35*(1-$O35)+$T35*$O35)),-GL204,0)</f>
        <v>0</v>
      </c>
      <c r="GM205" s="94">
        <f t="shared" ref="GM205" si="743">IF(AND(GM$165&gt;EOMONTH($E35,$R35*(1-$O35)),GM$165&lt;=EOMONTH($E35,$R35*(1-$O35)+$S35*(1-$O35)+$T35*$O35)),-GM204,0)</f>
        <v>0</v>
      </c>
      <c r="GN205" s="94">
        <f t="shared" ref="GN205" si="744">IF(AND(GN$165&gt;EOMONTH($E35,$R35*(1-$O35)),GN$165&lt;=EOMONTH($E35,$R35*(1-$O35)+$S35*(1-$O35)+$T35*$O35)),-GN204,0)</f>
        <v>0</v>
      </c>
      <c r="GO205" s="94">
        <f t="shared" ref="GO205" si="745">IF(AND(GO$165&gt;EOMONTH($E35,$R35*(1-$O35)),GO$165&lt;=EOMONTH($E35,$R35*(1-$O35)+$S35*(1-$O35)+$T35*$O35)),-GO204,0)</f>
        <v>0</v>
      </c>
      <c r="GP205" s="94">
        <f t="shared" ref="GP205" si="746">IF(AND(GP$165&gt;EOMONTH($E35,$R35*(1-$O35)),GP$165&lt;=EOMONTH($E35,$R35*(1-$O35)+$S35*(1-$O35)+$T35*$O35)),-GP204,0)</f>
        <v>0</v>
      </c>
      <c r="GQ205" s="94">
        <f t="shared" ref="GQ205" si="747">IF(AND(GQ$165&gt;EOMONTH($E35,$R35*(1-$O35)),GQ$165&lt;=EOMONTH($E35,$R35*(1-$O35)+$S35*(1-$O35)+$T35*$O35)),-GQ204,0)</f>
        <v>0</v>
      </c>
      <c r="GR205" s="94">
        <f t="shared" ref="GR205" si="748">IF(AND(GR$165&gt;EOMONTH($E35,$R35*(1-$O35)),GR$165&lt;=EOMONTH($E35,$R35*(1-$O35)+$S35*(1-$O35)+$T35*$O35)),-GR204,0)</f>
        <v>0</v>
      </c>
      <c r="GS205" s="94">
        <f t="shared" ref="GS205" si="749">IF(AND(GS$165&gt;EOMONTH($E35,$R35*(1-$O35)),GS$165&lt;=EOMONTH($E35,$R35*(1-$O35)+$S35*(1-$O35)+$T35*$O35)),-GS204,0)</f>
        <v>0</v>
      </c>
      <c r="GT205" s="94">
        <f t="shared" ref="GT205" si="750">IF(AND(GT$165&gt;EOMONTH($E35,$R35*(1-$O35)),GT$165&lt;=EOMONTH($E35,$R35*(1-$O35)+$S35*(1-$O35)+$T35*$O35)),-GT204,0)</f>
        <v>0</v>
      </c>
      <c r="GU205" s="94">
        <f t="shared" ref="GU205" si="751">IF(AND(GU$165&gt;EOMONTH($E35,$R35*(1-$O35)),GU$165&lt;=EOMONTH($E35,$R35*(1-$O35)+$S35*(1-$O35)+$T35*$O35)),-GU204,0)</f>
        <v>0</v>
      </c>
      <c r="GV205" s="94">
        <f t="shared" ref="GV205" si="752">IF(AND(GV$165&gt;EOMONTH($E35,$R35*(1-$O35)),GV$165&lt;=EOMONTH($E35,$R35*(1-$O35)+$S35*(1-$O35)+$T35*$O35)),-GV204,0)</f>
        <v>0</v>
      </c>
      <c r="GW205" s="94">
        <f t="shared" ref="GW205" si="753">IF(AND(GW$165&gt;EOMONTH($E35,$R35*(1-$O35)),GW$165&lt;=EOMONTH($E35,$R35*(1-$O35)+$S35*(1-$O35)+$T35*$O35)),-GW204,0)</f>
        <v>0</v>
      </c>
      <c r="GX205" s="94">
        <f t="shared" ref="GX205" si="754">IF(AND(GX$165&gt;EOMONTH($E35,$R35*(1-$O35)),GX$165&lt;=EOMONTH($E35,$R35*(1-$O35)+$S35*(1-$O35)+$T35*$O35)),-GX204,0)</f>
        <v>0</v>
      </c>
      <c r="GY205" s="94">
        <f t="shared" ref="GY205" si="755">IF(AND(GY$165&gt;EOMONTH($E35,$R35*(1-$O35)),GY$165&lt;=EOMONTH($E35,$R35*(1-$O35)+$S35*(1-$O35)+$T35*$O35)),-GY204,0)</f>
        <v>0</v>
      </c>
      <c r="GZ205" s="94">
        <f t="shared" ref="GZ205" si="756">IF(AND(GZ$165&gt;EOMONTH($E35,$R35*(1-$O35)),GZ$165&lt;=EOMONTH($E35,$R35*(1-$O35)+$S35*(1-$O35)+$T35*$O35)),-GZ204,0)</f>
        <v>0</v>
      </c>
      <c r="HA205" s="94">
        <f t="shared" ref="HA205" si="757">IF(AND(HA$165&gt;EOMONTH($E35,$R35*(1-$O35)),HA$165&lt;=EOMONTH($E35,$R35*(1-$O35)+$S35*(1-$O35)+$T35*$O35)),-HA204,0)</f>
        <v>0</v>
      </c>
      <c r="HB205" s="94">
        <f t="shared" ref="HB205" si="758">IF(AND(HB$165&gt;EOMONTH($E35,$R35*(1-$O35)),HB$165&lt;=EOMONTH($E35,$R35*(1-$O35)+$S35*(1-$O35)+$T35*$O35)),-HB204,0)</f>
        <v>0</v>
      </c>
      <c r="HC205" s="94">
        <f t="shared" ref="HC205" si="759">IF(AND(HC$165&gt;EOMONTH($E35,$R35*(1-$O35)),HC$165&lt;=EOMONTH($E35,$R35*(1-$O35)+$S35*(1-$O35)+$T35*$O35)),-HC204,0)</f>
        <v>0</v>
      </c>
      <c r="HD205" s="94">
        <f t="shared" ref="HD205" si="760">IF(AND(HD$165&gt;EOMONTH($E35,$R35*(1-$O35)),HD$165&lt;=EOMONTH($E35,$R35*(1-$O35)+$S35*(1-$O35)+$T35*$O35)),-HD204,0)</f>
        <v>0</v>
      </c>
      <c r="HE205" s="94">
        <f t="shared" ref="HE205" si="761">IF(AND(HE$165&gt;EOMONTH($E35,$R35*(1-$O35)),HE$165&lt;=EOMONTH($E35,$R35*(1-$O35)+$S35*(1-$O35)+$T35*$O35)),-HE204,0)</f>
        <v>0</v>
      </c>
      <c r="HF205" s="94">
        <f t="shared" ref="HF205" si="762">IF(AND(HF$165&gt;EOMONTH($E35,$R35*(1-$O35)),HF$165&lt;=EOMONTH($E35,$R35*(1-$O35)+$S35*(1-$O35)+$T35*$O35)),-HF204,0)</f>
        <v>0</v>
      </c>
      <c r="HG205" s="94">
        <f t="shared" ref="HG205" si="763">IF(AND(HG$165&gt;EOMONTH($E35,$R35*(1-$O35)),HG$165&lt;=EOMONTH($E35,$R35*(1-$O35)+$S35*(1-$O35)+$T35*$O35)),-HG204,0)</f>
        <v>0</v>
      </c>
      <c r="HH205" s="94">
        <f t="shared" ref="HH205" si="764">IF(AND(HH$165&gt;EOMONTH($E35,$R35*(1-$O35)),HH$165&lt;=EOMONTH($E35,$R35*(1-$O35)+$S35*(1-$O35)+$T35*$O35)),-HH204,0)</f>
        <v>0</v>
      </c>
      <c r="HI205" s="94">
        <f t="shared" ref="HI205" si="765">IF(AND(HI$165&gt;EOMONTH($E35,$R35*(1-$O35)),HI$165&lt;=EOMONTH($E35,$R35*(1-$O35)+$S35*(1-$O35)+$T35*$O35)),-HI204,0)</f>
        <v>0</v>
      </c>
      <c r="HJ205" s="94">
        <f t="shared" ref="HJ205" si="766">IF(AND(HJ$165&gt;EOMONTH($E35,$R35*(1-$O35)),HJ$165&lt;=EOMONTH($E35,$R35*(1-$O35)+$S35*(1-$O35)+$T35*$O35)),-HJ204,0)</f>
        <v>0</v>
      </c>
      <c r="HK205" s="94">
        <f t="shared" ref="HK205" si="767">IF(AND(HK$165&gt;EOMONTH($E35,$R35*(1-$O35)),HK$165&lt;=EOMONTH($E35,$R35*(1-$O35)+$S35*(1-$O35)+$T35*$O35)),-HK204,0)</f>
        <v>0</v>
      </c>
      <c r="HL205" s="94">
        <f t="shared" ref="HL205" si="768">IF(AND(HL$165&gt;EOMONTH($E35,$R35*(1-$O35)),HL$165&lt;=EOMONTH($E35,$R35*(1-$O35)+$S35*(1-$O35)+$T35*$O35)),-HL204,0)</f>
        <v>0</v>
      </c>
      <c r="HM205" s="94">
        <f t="shared" ref="HM205" si="769">IF(AND(HM$165&gt;EOMONTH($E35,$R35*(1-$O35)),HM$165&lt;=EOMONTH($E35,$R35*(1-$O35)+$S35*(1-$O35)+$T35*$O35)),-HM204,0)</f>
        <v>0</v>
      </c>
      <c r="HN205" s="94">
        <f t="shared" ref="HN205" si="770">IF(AND(HN$165&gt;EOMONTH($E35,$R35*(1-$O35)),HN$165&lt;=EOMONTH($E35,$R35*(1-$O35)+$S35*(1-$O35)+$T35*$O35)),-HN204,0)</f>
        <v>0</v>
      </c>
      <c r="HO205" s="94">
        <f t="shared" ref="HO205" si="771">IF(AND(HO$165&gt;EOMONTH($E35,$R35*(1-$O35)),HO$165&lt;=EOMONTH($E35,$R35*(1-$O35)+$S35*(1-$O35)+$T35*$O35)),-HO204,0)</f>
        <v>0</v>
      </c>
      <c r="HP205" s="94">
        <f t="shared" ref="HP205" si="772">IF(AND(HP$165&gt;EOMONTH($E35,$R35*(1-$O35)),HP$165&lt;=EOMONTH($E35,$R35*(1-$O35)+$S35*(1-$O35)+$T35*$O35)),-HP204,0)</f>
        <v>0</v>
      </c>
      <c r="HQ205" s="94">
        <f t="shared" ref="HQ205" si="773">IF(AND(HQ$165&gt;EOMONTH($E35,$R35*(1-$O35)),HQ$165&lt;=EOMONTH($E35,$R35*(1-$O35)+$S35*(1-$O35)+$T35*$O35)),-HQ204,0)</f>
        <v>0</v>
      </c>
      <c r="HR205" s="94">
        <f t="shared" ref="HR205" si="774">IF(AND(HR$165&gt;EOMONTH($E35,$R35*(1-$O35)),HR$165&lt;=EOMONTH($E35,$R35*(1-$O35)+$S35*(1-$O35)+$T35*$O35)),-HR204,0)</f>
        <v>0</v>
      </c>
      <c r="HS205" s="94">
        <f t="shared" ref="HS205" si="775">IF(AND(HS$165&gt;EOMONTH($E35,$R35*(1-$O35)),HS$165&lt;=EOMONTH($E35,$R35*(1-$O35)+$S35*(1-$O35)+$T35*$O35)),-HS204,0)</f>
        <v>0</v>
      </c>
      <c r="HT205" s="94">
        <f t="shared" ref="HT205" si="776">IF(AND(HT$165&gt;EOMONTH($E35,$R35*(1-$O35)),HT$165&lt;=EOMONTH($E35,$R35*(1-$O35)+$S35*(1-$O35)+$T35*$O35)),-HT204,0)</f>
        <v>0</v>
      </c>
      <c r="HU205" s="94">
        <f t="shared" ref="HU205" si="777">IF(AND(HU$165&gt;EOMONTH($E35,$R35*(1-$O35)),HU$165&lt;=EOMONTH($E35,$R35*(1-$O35)+$S35*(1-$O35)+$T35*$O35)),-HU204,0)</f>
        <v>0</v>
      </c>
      <c r="HV205" s="94">
        <f t="shared" ref="HV205" si="778">IF(AND(HV$165&gt;EOMONTH($E35,$R35*(1-$O35)),HV$165&lt;=EOMONTH($E35,$R35*(1-$O35)+$S35*(1-$O35)+$T35*$O35)),-HV204,0)</f>
        <v>0</v>
      </c>
      <c r="HW205" s="94">
        <f t="shared" ref="HW205" si="779">IF(AND(HW$165&gt;EOMONTH($E35,$R35*(1-$O35)),HW$165&lt;=EOMONTH($E35,$R35*(1-$O35)+$S35*(1-$O35)+$T35*$O35)),-HW204,0)</f>
        <v>0</v>
      </c>
      <c r="HX205" s="94">
        <f t="shared" ref="HX205" si="780">IF(AND(HX$165&gt;EOMONTH($E35,$R35*(1-$O35)),HX$165&lt;=EOMONTH($E35,$R35*(1-$O35)+$S35*(1-$O35)+$T35*$O35)),-HX204,0)</f>
        <v>0</v>
      </c>
      <c r="HY205" s="94">
        <f t="shared" ref="HY205" si="781">IF(AND(HY$165&gt;EOMONTH($E35,$R35*(1-$O35)),HY$165&lt;=EOMONTH($E35,$R35*(1-$O35)+$S35*(1-$O35)+$T35*$O35)),-HY204,0)</f>
        <v>0</v>
      </c>
      <c r="HZ205" s="94">
        <f t="shared" ref="HZ205" si="782">IF(AND(HZ$165&gt;EOMONTH($E35,$R35*(1-$O35)),HZ$165&lt;=EOMONTH($E35,$R35*(1-$O35)+$S35*(1-$O35)+$T35*$O35)),-HZ204,0)</f>
        <v>0</v>
      </c>
      <c r="IA205" s="94">
        <f t="shared" ref="IA205" si="783">IF(AND(IA$165&gt;EOMONTH($E35,$R35*(1-$O35)),IA$165&lt;=EOMONTH($E35,$R35*(1-$O35)+$S35*(1-$O35)+$T35*$O35)),-IA204,0)</f>
        <v>0</v>
      </c>
      <c r="IB205" s="94">
        <f t="shared" ref="IB205" si="784">IF(AND(IB$165&gt;EOMONTH($E35,$R35*(1-$O35)),IB$165&lt;=EOMONTH($E35,$R35*(1-$O35)+$S35*(1-$O35)+$T35*$O35)),-IB204,0)</f>
        <v>0</v>
      </c>
      <c r="IC205" s="94">
        <f t="shared" ref="IC205" si="785">IF(AND(IC$165&gt;EOMONTH($E35,$R35*(1-$O35)),IC$165&lt;=EOMONTH($E35,$R35*(1-$O35)+$S35*(1-$O35)+$T35*$O35)),-IC204,0)</f>
        <v>0</v>
      </c>
      <c r="ID205" s="94">
        <f t="shared" ref="ID205" si="786">IF(AND(ID$165&gt;EOMONTH($E35,$R35*(1-$O35)),ID$165&lt;=EOMONTH($E35,$R35*(1-$O35)+$S35*(1-$O35)+$T35*$O35)),-ID204,0)</f>
        <v>0</v>
      </c>
      <c r="IE205" s="94">
        <f t="shared" ref="IE205" si="787">IF(AND(IE$165&gt;EOMONTH($E35,$R35*(1-$O35)),IE$165&lt;=EOMONTH($E35,$R35*(1-$O35)+$S35*(1-$O35)+$T35*$O35)),-IE204,0)</f>
        <v>0</v>
      </c>
      <c r="IF205" s="94">
        <f t="shared" ref="IF205" si="788">IF(AND(IF$165&gt;EOMONTH($E35,$R35*(1-$O35)),IF$165&lt;=EOMONTH($E35,$R35*(1-$O35)+$S35*(1-$O35)+$T35*$O35)),-IF204,0)</f>
        <v>0</v>
      </c>
      <c r="IG205" s="94">
        <f t="shared" ref="IG205" si="789">IF(AND(IG$165&gt;EOMONTH($E35,$R35*(1-$O35)),IG$165&lt;=EOMONTH($E35,$R35*(1-$O35)+$S35*(1-$O35)+$T35*$O35)),-IG204,0)</f>
        <v>0</v>
      </c>
      <c r="IH205" s="94">
        <f t="shared" ref="IH205" si="790">IF(AND(IH$165&gt;EOMONTH($E35,$R35*(1-$O35)),IH$165&lt;=EOMONTH($E35,$R35*(1-$O35)+$S35*(1-$O35)+$T35*$O35)),-IH204,0)</f>
        <v>0</v>
      </c>
      <c r="II205" s="94">
        <f t="shared" ref="II205" si="791">IF(AND(II$165&gt;EOMONTH($E35,$R35*(1-$O35)),II$165&lt;=EOMONTH($E35,$R35*(1-$O35)+$S35*(1-$O35)+$T35*$O35)),-II204,0)</f>
        <v>0</v>
      </c>
      <c r="IJ205" s="94">
        <f t="shared" ref="IJ205" si="792">IF(AND(IJ$165&gt;EOMONTH($E35,$R35*(1-$O35)),IJ$165&lt;=EOMONTH($E35,$R35*(1-$O35)+$S35*(1-$O35)+$T35*$O35)),-IJ204,0)</f>
        <v>0</v>
      </c>
      <c r="IK205" s="94">
        <f t="shared" ref="IK205" si="793">IF(AND(IK$165&gt;EOMONTH($E35,$R35*(1-$O35)),IK$165&lt;=EOMONTH($E35,$R35*(1-$O35)+$S35*(1-$O35)+$T35*$O35)),-IK204,0)</f>
        <v>0</v>
      </c>
      <c r="IL205" s="94">
        <f t="shared" ref="IL205" si="794">IF(AND(IL$165&gt;EOMONTH($E35,$R35*(1-$O35)),IL$165&lt;=EOMONTH($E35,$R35*(1-$O35)+$S35*(1-$O35)+$T35*$O35)),-IL204,0)</f>
        <v>0</v>
      </c>
      <c r="IM205" s="94">
        <f t="shared" ref="IM205" si="795">IF(AND(IM$165&gt;EOMONTH($E35,$R35*(1-$O35)),IM$165&lt;=EOMONTH($E35,$R35*(1-$O35)+$S35*(1-$O35)+$T35*$O35)),-IM204,0)</f>
        <v>0</v>
      </c>
      <c r="IN205" s="94">
        <f t="shared" ref="IN205" si="796">IF(AND(IN$165&gt;EOMONTH($E35,$R35*(1-$O35)),IN$165&lt;=EOMONTH($E35,$R35*(1-$O35)+$S35*(1-$O35)+$T35*$O35)),-IN204,0)</f>
        <v>0</v>
      </c>
      <c r="IO205" s="94">
        <f t="shared" ref="IO205" si="797">IF(AND(IO$165&gt;EOMONTH($E35,$R35*(1-$O35)),IO$165&lt;=EOMONTH($E35,$R35*(1-$O35)+$S35*(1-$O35)+$T35*$O35)),-IO204,0)</f>
        <v>0</v>
      </c>
      <c r="IP205" s="94">
        <f t="shared" ref="IP205" si="798">IF(AND(IP$165&gt;EOMONTH($E35,$R35*(1-$O35)),IP$165&lt;=EOMONTH($E35,$R35*(1-$O35)+$S35*(1-$O35)+$T35*$O35)),-IP204,0)</f>
        <v>0</v>
      </c>
      <c r="IQ205" s="94">
        <f t="shared" ref="IQ205" si="799">IF(AND(IQ$165&gt;EOMONTH($E35,$R35*(1-$O35)),IQ$165&lt;=EOMONTH($E35,$R35*(1-$O35)+$S35*(1-$O35)+$T35*$O35)),-IQ204,0)</f>
        <v>0</v>
      </c>
      <c r="IR205" s="94">
        <f t="shared" ref="IR205" si="800">IF(AND(IR$165&gt;EOMONTH($E35,$R35*(1-$O35)),IR$165&lt;=EOMONTH($E35,$R35*(1-$O35)+$S35*(1-$O35)+$T35*$O35)),-IR204,0)</f>
        <v>0</v>
      </c>
      <c r="IS205" s="94">
        <f t="shared" ref="IS205" si="801">IF(AND(IS$165&gt;EOMONTH($E35,$R35*(1-$O35)),IS$165&lt;=EOMONTH($E35,$R35*(1-$O35)+$S35*(1-$O35)+$T35*$O35)),-IS204,0)</f>
        <v>0</v>
      </c>
      <c r="IT205" s="94">
        <f t="shared" ref="IT205" si="802">IF(AND(IT$165&gt;EOMONTH($E35,$R35*(1-$O35)),IT$165&lt;=EOMONTH($E35,$R35*(1-$O35)+$S35*(1-$O35)+$T35*$O35)),-IT204,0)</f>
        <v>0</v>
      </c>
      <c r="IU205" s="94">
        <f t="shared" ref="IU205" si="803">IF(AND(IU$165&gt;EOMONTH($E35,$R35*(1-$O35)),IU$165&lt;=EOMONTH($E35,$R35*(1-$O35)+$S35*(1-$O35)+$T35*$O35)),-IU204,0)</f>
        <v>0</v>
      </c>
      <c r="IV205" s="94">
        <f t="shared" ref="IV205" si="804">IF(AND(IV$165&gt;EOMONTH($E35,$R35*(1-$O35)),IV$165&lt;=EOMONTH($E35,$R35*(1-$O35)+$S35*(1-$O35)+$T35*$O35)),-IV204,0)</f>
        <v>0</v>
      </c>
      <c r="IW205" s="94">
        <f t="shared" ref="IW205" si="805">IF(AND(IW$165&gt;EOMONTH($E35,$R35*(1-$O35)),IW$165&lt;=EOMONTH($E35,$R35*(1-$O35)+$S35*(1-$O35)+$T35*$O35)),-IW204,0)</f>
        <v>0</v>
      </c>
      <c r="IX205" s="94">
        <f t="shared" ref="IX205" si="806">IF(AND(IX$165&gt;EOMONTH($E35,$R35*(1-$O35)),IX$165&lt;=EOMONTH($E35,$R35*(1-$O35)+$S35*(1-$O35)+$T35*$O35)),-IX204,0)</f>
        <v>0</v>
      </c>
      <c r="IY205" s="94">
        <f t="shared" ref="IY205" si="807">IF(AND(IY$165&gt;EOMONTH($E35,$R35*(1-$O35)),IY$165&lt;=EOMONTH($E35,$R35*(1-$O35)+$S35*(1-$O35)+$T35*$O35)),-IY204,0)</f>
        <v>0</v>
      </c>
      <c r="IZ205" s="94">
        <f t="shared" ref="IZ205" si="808">IF(AND(IZ$165&gt;EOMONTH($E35,$R35*(1-$O35)),IZ$165&lt;=EOMONTH($E35,$R35*(1-$O35)+$S35*(1-$O35)+$T35*$O35)),-IZ204,0)</f>
        <v>0</v>
      </c>
      <c r="JA205" s="94">
        <f t="shared" ref="JA205" si="809">IF(AND(JA$165&gt;EOMONTH($E35,$R35*(1-$O35)),JA$165&lt;=EOMONTH($E35,$R35*(1-$O35)+$S35*(1-$O35)+$T35*$O35)),-JA204,0)</f>
        <v>0</v>
      </c>
      <c r="JB205" s="94">
        <f t="shared" ref="JB205" si="810">IF(AND(JB$165&gt;EOMONTH($E35,$R35*(1-$O35)),JB$165&lt;=EOMONTH($E35,$R35*(1-$O35)+$S35*(1-$O35)+$T35*$O35)),-JB204,0)</f>
        <v>0</v>
      </c>
      <c r="JC205" s="94">
        <f t="shared" ref="JC205" si="811">IF(AND(JC$165&gt;EOMONTH($E35,$R35*(1-$O35)),JC$165&lt;=EOMONTH($E35,$R35*(1-$O35)+$S35*(1-$O35)+$T35*$O35)),-JC204,0)</f>
        <v>0</v>
      </c>
      <c r="JD205" s="94">
        <f t="shared" ref="JD205" si="812">IF(AND(JD$165&gt;EOMONTH($E35,$R35*(1-$O35)),JD$165&lt;=EOMONTH($E35,$R35*(1-$O35)+$S35*(1-$O35)+$T35*$O35)),-JD204,0)</f>
        <v>0</v>
      </c>
      <c r="JE205" s="94">
        <f t="shared" ref="JE205" si="813">IF(AND(JE$165&gt;EOMONTH($E35,$R35*(1-$O35)),JE$165&lt;=EOMONTH($E35,$R35*(1-$O35)+$S35*(1-$O35)+$T35*$O35)),-JE204,0)</f>
        <v>0</v>
      </c>
      <c r="JF205" s="94">
        <f t="shared" ref="JF205" si="814">IF(AND(JF$165&gt;EOMONTH($E35,$R35*(1-$O35)),JF$165&lt;=EOMONTH($E35,$R35*(1-$O35)+$S35*(1-$O35)+$T35*$O35)),-JF204,0)</f>
        <v>0</v>
      </c>
      <c r="JG205" s="94">
        <f t="shared" ref="JG205" si="815">IF(AND(JG$165&gt;EOMONTH($E35,$R35*(1-$O35)),JG$165&lt;=EOMONTH($E35,$R35*(1-$O35)+$S35*(1-$O35)+$T35*$O35)),-JG204,0)</f>
        <v>0</v>
      </c>
      <c r="JH205" s="94">
        <f t="shared" ref="JH205" si="816">IF(AND(JH$165&gt;EOMONTH($E35,$R35*(1-$O35)),JH$165&lt;=EOMONTH($E35,$R35*(1-$O35)+$S35*(1-$O35)+$T35*$O35)),-JH204,0)</f>
        <v>0</v>
      </c>
      <c r="JI205" s="94">
        <f t="shared" ref="JI205" si="817">IF(AND(JI$165&gt;EOMONTH($E35,$R35*(1-$O35)),JI$165&lt;=EOMONTH($E35,$R35*(1-$O35)+$S35*(1-$O35)+$T35*$O35)),-JI204,0)</f>
        <v>0</v>
      </c>
      <c r="JJ205" s="94">
        <f t="shared" ref="JJ205" si="818">IF(AND(JJ$165&gt;EOMONTH($E35,$R35*(1-$O35)),JJ$165&lt;=EOMONTH($E35,$R35*(1-$O35)+$S35*(1-$O35)+$T35*$O35)),-JJ204,0)</f>
        <v>0</v>
      </c>
      <c r="JK205" s="94">
        <f t="shared" ref="JK205" si="819">IF(AND(JK$165&gt;EOMONTH($E35,$R35*(1-$O35)),JK$165&lt;=EOMONTH($E35,$R35*(1-$O35)+$S35*(1-$O35)+$T35*$O35)),-JK204,0)</f>
        <v>0</v>
      </c>
      <c r="JL205" s="94">
        <f t="shared" ref="JL205" si="820">IF(AND(JL$165&gt;EOMONTH($E35,$R35*(1-$O35)),JL$165&lt;=EOMONTH($E35,$R35*(1-$O35)+$S35*(1-$O35)+$T35*$O35)),-JL204,0)</f>
        <v>0</v>
      </c>
      <c r="JM205" s="94">
        <f t="shared" ref="JM205" si="821">IF(AND(JM$165&gt;EOMONTH($E35,$R35*(1-$O35)),JM$165&lt;=EOMONTH($E35,$R35*(1-$O35)+$S35*(1-$O35)+$T35*$O35)),-JM204,0)</f>
        <v>0</v>
      </c>
      <c r="JN205" s="94">
        <f t="shared" ref="JN205" si="822">IF(AND(JN$165&gt;EOMONTH($E35,$R35*(1-$O35)),JN$165&lt;=EOMONTH($E35,$R35*(1-$O35)+$S35*(1-$O35)+$T35*$O35)),-JN204,0)</f>
        <v>0</v>
      </c>
      <c r="JO205" s="94">
        <f t="shared" ref="JO205" si="823">IF(AND(JO$165&gt;EOMONTH($E35,$R35*(1-$O35)),JO$165&lt;=EOMONTH($E35,$R35*(1-$O35)+$S35*(1-$O35)+$T35*$O35)),-JO204,0)</f>
        <v>0</v>
      </c>
      <c r="JP205" s="94">
        <f t="shared" ref="JP205" si="824">IF(AND(JP$165&gt;EOMONTH($E35,$R35*(1-$O35)),JP$165&lt;=EOMONTH($E35,$R35*(1-$O35)+$S35*(1-$O35)+$T35*$O35)),-JP204,0)</f>
        <v>0</v>
      </c>
      <c r="JQ205" s="94">
        <f t="shared" ref="JQ205" si="825">IF(AND(JQ$165&gt;EOMONTH($E35,$R35*(1-$O35)),JQ$165&lt;=EOMONTH($E35,$R35*(1-$O35)+$S35*(1-$O35)+$T35*$O35)),-JQ204,0)</f>
        <v>0</v>
      </c>
      <c r="JR205" s="94">
        <f t="shared" ref="JR205" si="826">IF(AND(JR$165&gt;EOMONTH($E35,$R35*(1-$O35)),JR$165&lt;=EOMONTH($E35,$R35*(1-$O35)+$S35*(1-$O35)+$T35*$O35)),-JR204,0)</f>
        <v>0</v>
      </c>
      <c r="JS205" s="94">
        <f t="shared" ref="JS205" si="827">IF(AND(JS$165&gt;EOMONTH($E35,$R35*(1-$O35)),JS$165&lt;=EOMONTH($E35,$R35*(1-$O35)+$S35*(1-$O35)+$T35*$O35)),-JS204,0)</f>
        <v>0</v>
      </c>
      <c r="JT205" s="94">
        <f t="shared" ref="JT205" si="828">IF(AND(JT$165&gt;EOMONTH($E35,$R35*(1-$O35)),JT$165&lt;=EOMONTH($E35,$R35*(1-$O35)+$S35*(1-$O35)+$T35*$O35)),-JT204,0)</f>
        <v>0</v>
      </c>
      <c r="JU205" s="94">
        <f t="shared" ref="JU205" si="829">IF(AND(JU$165&gt;EOMONTH($E35,$R35*(1-$O35)),JU$165&lt;=EOMONTH($E35,$R35*(1-$O35)+$S35*(1-$O35)+$T35*$O35)),-JU204,0)</f>
        <v>0</v>
      </c>
      <c r="JV205" s="94">
        <f t="shared" ref="JV205" si="830">IF(AND(JV$165&gt;EOMONTH($E35,$R35*(1-$O35)),JV$165&lt;=EOMONTH($E35,$R35*(1-$O35)+$S35*(1-$O35)+$T35*$O35)),-JV204,0)</f>
        <v>0</v>
      </c>
      <c r="JW205" s="94">
        <f t="shared" ref="JW205" si="831">IF(AND(JW$165&gt;EOMONTH($E35,$R35*(1-$O35)),JW$165&lt;=EOMONTH($E35,$R35*(1-$O35)+$S35*(1-$O35)+$T35*$O35)),-JW204,0)</f>
        <v>0</v>
      </c>
      <c r="JX205" s="94">
        <f t="shared" ref="JX205" si="832">IF(AND(JX$165&gt;EOMONTH($E35,$R35*(1-$O35)),JX$165&lt;=EOMONTH($E35,$R35*(1-$O35)+$S35*(1-$O35)+$T35*$O35)),-JX204,0)</f>
        <v>0</v>
      </c>
      <c r="JY205" s="94">
        <f t="shared" ref="JY205" si="833">IF(AND(JY$165&gt;EOMONTH($E35,$R35*(1-$O35)),JY$165&lt;=EOMONTH($E35,$R35*(1-$O35)+$S35*(1-$O35)+$T35*$O35)),-JY204,0)</f>
        <v>0</v>
      </c>
      <c r="JZ205" s="94">
        <f t="shared" ref="JZ205" si="834">IF(AND(JZ$165&gt;EOMONTH($E35,$R35*(1-$O35)),JZ$165&lt;=EOMONTH($E35,$R35*(1-$O35)+$S35*(1-$O35)+$T35*$O35)),-JZ204,0)</f>
        <v>0</v>
      </c>
      <c r="KA205" s="94">
        <f t="shared" ref="KA205" si="835">IF(AND(KA$165&gt;EOMONTH($E35,$R35*(1-$O35)),KA$165&lt;=EOMONTH($E35,$R35*(1-$O35)+$S35*(1-$O35)+$T35*$O35)),-KA204,0)</f>
        <v>0</v>
      </c>
      <c r="KB205" s="94">
        <f t="shared" ref="KB205" si="836">IF(AND(KB$165&gt;EOMONTH($E35,$R35*(1-$O35)),KB$165&lt;=EOMONTH($E35,$R35*(1-$O35)+$S35*(1-$O35)+$T35*$O35)),-KB204,0)</f>
        <v>0</v>
      </c>
      <c r="KC205" s="94">
        <f t="shared" ref="KC205" si="837">IF(AND(KC$165&gt;EOMONTH($E35,$R35*(1-$O35)),KC$165&lt;=EOMONTH($E35,$R35*(1-$O35)+$S35*(1-$O35)+$T35*$O35)),-KC204,0)</f>
        <v>0</v>
      </c>
      <c r="KD205" s="94">
        <f t="shared" ref="KD205" si="838">IF(AND(KD$165&gt;EOMONTH($E35,$R35*(1-$O35)),KD$165&lt;=EOMONTH($E35,$R35*(1-$O35)+$S35*(1-$O35)+$T35*$O35)),-KD204,0)</f>
        <v>0</v>
      </c>
      <c r="KE205" s="94">
        <f t="shared" ref="KE205" si="839">IF(AND(KE$165&gt;EOMONTH($E35,$R35*(1-$O35)),KE$165&lt;=EOMONTH($E35,$R35*(1-$O35)+$S35*(1-$O35)+$T35*$O35)),-KE204,0)</f>
        <v>0</v>
      </c>
      <c r="KF205" s="94">
        <f t="shared" ref="KF205" si="840">IF(AND(KF$165&gt;EOMONTH($E35,$R35*(1-$O35)),KF$165&lt;=EOMONTH($E35,$R35*(1-$O35)+$S35*(1-$O35)+$T35*$O35)),-KF204,0)</f>
        <v>0</v>
      </c>
      <c r="KG205" s="94">
        <f t="shared" ref="KG205" si="841">IF(AND(KG$165&gt;EOMONTH($E35,$R35*(1-$O35)),KG$165&lt;=EOMONTH($E35,$R35*(1-$O35)+$S35*(1-$O35)+$T35*$O35)),-KG204,0)</f>
        <v>0</v>
      </c>
      <c r="KH205" s="94">
        <f t="shared" ref="KH205" si="842">IF(AND(KH$165&gt;EOMONTH($E35,$R35*(1-$O35)),KH$165&lt;=EOMONTH($E35,$R35*(1-$O35)+$S35*(1-$O35)+$T35*$O35)),-KH204,0)</f>
        <v>0</v>
      </c>
      <c r="KI205" s="94">
        <f t="shared" ref="KI205" si="843">IF(AND(KI$165&gt;EOMONTH($E35,$R35*(1-$O35)),KI$165&lt;=EOMONTH($E35,$R35*(1-$O35)+$S35*(1-$O35)+$T35*$O35)),-KI204,0)</f>
        <v>0</v>
      </c>
      <c r="KJ205" s="94">
        <f t="shared" ref="KJ205" si="844">IF(AND(KJ$165&gt;EOMONTH($E35,$R35*(1-$O35)),KJ$165&lt;=EOMONTH($E35,$R35*(1-$O35)+$S35*(1-$O35)+$T35*$O35)),-KJ204,0)</f>
        <v>0</v>
      </c>
      <c r="KK205" s="94">
        <f t="shared" ref="KK205" si="845">IF(AND(KK$165&gt;EOMONTH($E35,$R35*(1-$O35)),KK$165&lt;=EOMONTH($E35,$R35*(1-$O35)+$S35*(1-$O35)+$T35*$O35)),-KK204,0)</f>
        <v>0</v>
      </c>
      <c r="KL205" s="94">
        <f t="shared" ref="KL205" si="846">IF(AND(KL$165&gt;EOMONTH($E35,$R35*(1-$O35)),KL$165&lt;=EOMONTH($E35,$R35*(1-$O35)+$S35*(1-$O35)+$T35*$O35)),-KL204,0)</f>
        <v>0</v>
      </c>
      <c r="KM205" s="94">
        <f t="shared" ref="KM205" si="847">IF(AND(KM$165&gt;EOMONTH($E35,$R35*(1-$O35)),KM$165&lt;=EOMONTH($E35,$R35*(1-$O35)+$S35*(1-$O35)+$T35*$O35)),-KM204,0)</f>
        <v>0</v>
      </c>
      <c r="KN205" s="94">
        <f t="shared" ref="KN205" si="848">IF(AND(KN$165&gt;EOMONTH($E35,$R35*(1-$O35)),KN$165&lt;=EOMONTH($E35,$R35*(1-$O35)+$S35*(1-$O35)+$T35*$O35)),-KN204,0)</f>
        <v>0</v>
      </c>
      <c r="KO205" s="94">
        <f t="shared" ref="KO205" si="849">IF(AND(KO$165&gt;EOMONTH($E35,$R35*(1-$O35)),KO$165&lt;=EOMONTH($E35,$R35*(1-$O35)+$S35*(1-$O35)+$T35*$O35)),-KO204,0)</f>
        <v>0</v>
      </c>
      <c r="KP205" s="94">
        <f t="shared" ref="KP205" si="850">IF(AND(KP$165&gt;EOMONTH($E35,$R35*(1-$O35)),KP$165&lt;=EOMONTH($E35,$R35*(1-$O35)+$S35*(1-$O35)+$T35*$O35)),-KP204,0)</f>
        <v>0</v>
      </c>
      <c r="KQ205" s="94">
        <f t="shared" ref="KQ205" si="851">IF(AND(KQ$165&gt;EOMONTH($E35,$R35*(1-$O35)),KQ$165&lt;=EOMONTH($E35,$R35*(1-$O35)+$S35*(1-$O35)+$T35*$O35)),-KQ204,0)</f>
        <v>0</v>
      </c>
      <c r="KR205" s="94">
        <f t="shared" ref="KR205" si="852">IF(AND(KR$165&gt;EOMONTH($E35,$R35*(1-$O35)),KR$165&lt;=EOMONTH($E35,$R35*(1-$O35)+$S35*(1-$O35)+$T35*$O35)),-KR204,0)</f>
        <v>0</v>
      </c>
      <c r="KS205" s="94">
        <f t="shared" ref="KS205" si="853">IF(AND(KS$165&gt;EOMONTH($E35,$R35*(1-$O35)),KS$165&lt;=EOMONTH($E35,$R35*(1-$O35)+$S35*(1-$O35)+$T35*$O35)),-KS204,0)</f>
        <v>0</v>
      </c>
      <c r="KT205" s="94">
        <f t="shared" ref="KT205" si="854">IF(AND(KT$165&gt;EOMONTH($E35,$R35*(1-$O35)),KT$165&lt;=EOMONTH($E35,$R35*(1-$O35)+$S35*(1-$O35)+$T35*$O35)),-KT204,0)</f>
        <v>0</v>
      </c>
      <c r="KU205" s="94">
        <f t="shared" ref="KU205" si="855">IF(AND(KU$165&gt;EOMONTH($E35,$R35*(1-$O35)),KU$165&lt;=EOMONTH($E35,$R35*(1-$O35)+$S35*(1-$O35)+$T35*$O35)),-KU204,0)</f>
        <v>0</v>
      </c>
      <c r="KV205" s="94">
        <f t="shared" ref="KV205" si="856">IF(AND(KV$165&gt;EOMONTH($E35,$R35*(1-$O35)),KV$165&lt;=EOMONTH($E35,$R35*(1-$O35)+$S35*(1-$O35)+$T35*$O35)),-KV204,0)</f>
        <v>0</v>
      </c>
      <c r="KW205" s="94">
        <f t="shared" ref="KW205" si="857">IF(AND(KW$165&gt;EOMONTH($E35,$R35*(1-$O35)),KW$165&lt;=EOMONTH($E35,$R35*(1-$O35)+$S35*(1-$O35)+$T35*$O35)),-KW204,0)</f>
        <v>0</v>
      </c>
      <c r="KX205" s="94">
        <f t="shared" ref="KX205" si="858">IF(AND(KX$165&gt;EOMONTH($E35,$R35*(1-$O35)),KX$165&lt;=EOMONTH($E35,$R35*(1-$O35)+$S35*(1-$O35)+$T35*$O35)),-KX204,0)</f>
        <v>0</v>
      </c>
      <c r="KY205" s="94">
        <f t="shared" ref="KY205" si="859">IF(AND(KY$165&gt;EOMONTH($E35,$R35*(1-$O35)),KY$165&lt;=EOMONTH($E35,$R35*(1-$O35)+$S35*(1-$O35)+$T35*$O35)),-KY204,0)</f>
        <v>0</v>
      </c>
      <c r="KZ205" s="94">
        <f t="shared" ref="KZ205" si="860">IF(AND(KZ$165&gt;EOMONTH($E35,$R35*(1-$O35)),KZ$165&lt;=EOMONTH($E35,$R35*(1-$O35)+$S35*(1-$O35)+$T35*$O35)),-KZ204,0)</f>
        <v>0</v>
      </c>
      <c r="LA205" s="94">
        <f t="shared" ref="LA205" si="861">IF(AND(LA$165&gt;EOMONTH($E35,$R35*(1-$O35)),LA$165&lt;=EOMONTH($E35,$R35*(1-$O35)+$S35*(1-$O35)+$T35*$O35)),-LA204,0)</f>
        <v>0</v>
      </c>
      <c r="LB205" s="94">
        <f t="shared" ref="LB205" si="862">IF(AND(LB$165&gt;EOMONTH($E35,$R35*(1-$O35)),LB$165&lt;=EOMONTH($E35,$R35*(1-$O35)+$S35*(1-$O35)+$T35*$O35)),-LB204,0)</f>
        <v>0</v>
      </c>
      <c r="LC205" s="94">
        <f t="shared" ref="LC205" si="863">IF(AND(LC$165&gt;EOMONTH($E35,$R35*(1-$O35)),LC$165&lt;=EOMONTH($E35,$R35*(1-$O35)+$S35*(1-$O35)+$T35*$O35)),-LC204,0)</f>
        <v>0</v>
      </c>
      <c r="LD205" s="94">
        <f t="shared" ref="LD205" si="864">IF(AND(LD$165&gt;EOMONTH($E35,$R35*(1-$O35)),LD$165&lt;=EOMONTH($E35,$R35*(1-$O35)+$S35*(1-$O35)+$T35*$O35)),-LD204,0)</f>
        <v>0</v>
      </c>
      <c r="LE205" s="94">
        <f t="shared" ref="LE205" si="865">IF(AND(LE$165&gt;EOMONTH($E35,$R35*(1-$O35)),LE$165&lt;=EOMONTH($E35,$R35*(1-$O35)+$S35*(1-$O35)+$T35*$O35)),-LE204,0)</f>
        <v>0</v>
      </c>
      <c r="LF205" s="94">
        <f t="shared" ref="LF205" si="866">IF(AND(LF$165&gt;EOMONTH($E35,$R35*(1-$O35)),LF$165&lt;=EOMONTH($E35,$R35*(1-$O35)+$S35*(1-$O35)+$T35*$O35)),-LF204,0)</f>
        <v>0</v>
      </c>
      <c r="LG205" s="94">
        <f t="shared" ref="LG205" si="867">IF(AND(LG$165&gt;EOMONTH($E35,$R35*(1-$O35)),LG$165&lt;=EOMONTH($E35,$R35*(1-$O35)+$S35*(1-$O35)+$T35*$O35)),-LG204,0)</f>
        <v>0</v>
      </c>
      <c r="LH205" s="94">
        <f t="shared" ref="LH205" si="868">IF(AND(LH$165&gt;EOMONTH($E35,$R35*(1-$O35)),LH$165&lt;=EOMONTH($E35,$R35*(1-$O35)+$S35*(1-$O35)+$T35*$O35)),-LH204,0)</f>
        <v>0</v>
      </c>
      <c r="LI205" s="94">
        <f t="shared" ref="LI205" si="869">IF(AND(LI$165&gt;EOMONTH($E35,$R35*(1-$O35)),LI$165&lt;=EOMONTH($E35,$R35*(1-$O35)+$S35*(1-$O35)+$T35*$O35)),-LI204,0)</f>
        <v>0</v>
      </c>
      <c r="LJ205" s="94">
        <f t="shared" ref="LJ205" si="870">IF(AND(LJ$165&gt;EOMONTH($E35,$R35*(1-$O35)),LJ$165&lt;=EOMONTH($E35,$R35*(1-$O35)+$S35*(1-$O35)+$T35*$O35)),-LJ204,0)</f>
        <v>0</v>
      </c>
      <c r="LK205" s="94">
        <f t="shared" ref="LK205" si="871">IF(AND(LK$165&gt;EOMONTH($E35,$R35*(1-$O35)),LK$165&lt;=EOMONTH($E35,$R35*(1-$O35)+$S35*(1-$O35)+$T35*$O35)),-LK204,0)</f>
        <v>0</v>
      </c>
      <c r="LL205" s="94">
        <f t="shared" ref="LL205" si="872">IF(AND(LL$165&gt;EOMONTH($E35,$R35*(1-$O35)),LL$165&lt;=EOMONTH($E35,$R35*(1-$O35)+$S35*(1-$O35)+$T35*$O35)),-LL204,0)</f>
        <v>0</v>
      </c>
      <c r="LM205" s="94">
        <f t="shared" ref="LM205" si="873">IF(AND(LM$165&gt;EOMONTH($E35,$R35*(1-$O35)),LM$165&lt;=EOMONTH($E35,$R35*(1-$O35)+$S35*(1-$O35)+$T35*$O35)),-LM204,0)</f>
        <v>0</v>
      </c>
      <c r="LN205" s="94">
        <f t="shared" ref="LN205" si="874">IF(AND(LN$165&gt;EOMONTH($E35,$R35*(1-$O35)),LN$165&lt;=EOMONTH($E35,$R35*(1-$O35)+$S35*(1-$O35)+$T35*$O35)),-LN204,0)</f>
        <v>0</v>
      </c>
      <c r="LO205" s="94">
        <f t="shared" ref="LO205" si="875">IF(AND(LO$165&gt;EOMONTH($E35,$R35*(1-$O35)),LO$165&lt;=EOMONTH($E35,$R35*(1-$O35)+$S35*(1-$O35)+$T35*$O35)),-LO204,0)</f>
        <v>0</v>
      </c>
      <c r="LP205" s="94">
        <f t="shared" ref="LP205" si="876">IF(AND(LP$165&gt;EOMONTH($E35,$R35*(1-$O35)),LP$165&lt;=EOMONTH($E35,$R35*(1-$O35)+$S35*(1-$O35)+$T35*$O35)),-LP204,0)</f>
        <v>0</v>
      </c>
      <c r="LQ205" s="94">
        <f t="shared" ref="LQ205" si="877">IF(AND(LQ$165&gt;EOMONTH($E35,$R35*(1-$O35)),LQ$165&lt;=EOMONTH($E35,$R35*(1-$O35)+$S35*(1-$O35)+$T35*$O35)),-LQ204,0)</f>
        <v>0</v>
      </c>
      <c r="LR205" s="94">
        <f t="shared" ref="LR205" si="878">IF(AND(LR$165&gt;EOMONTH($E35,$R35*(1-$O35)),LR$165&lt;=EOMONTH($E35,$R35*(1-$O35)+$S35*(1-$O35)+$T35*$O35)),-LR204,0)</f>
        <v>0</v>
      </c>
      <c r="LS205" s="94">
        <f t="shared" ref="LS205" si="879">IF(AND(LS$165&gt;EOMONTH($E35,$R35*(1-$O35)),LS$165&lt;=EOMONTH($E35,$R35*(1-$O35)+$S35*(1-$O35)+$T35*$O35)),-LS204,0)</f>
        <v>0</v>
      </c>
      <c r="LT205" s="94">
        <f t="shared" ref="LT205" si="880">IF(AND(LT$165&gt;EOMONTH($E35,$R35*(1-$O35)),LT$165&lt;=EOMONTH($E35,$R35*(1-$O35)+$S35*(1-$O35)+$T35*$O35)),-LT204,0)</f>
        <v>0</v>
      </c>
      <c r="LU205" s="94">
        <f t="shared" ref="LU205" si="881">IF(AND(LU$165&gt;EOMONTH($E35,$R35*(1-$O35)),LU$165&lt;=EOMONTH($E35,$R35*(1-$O35)+$S35*(1-$O35)+$T35*$O35)),-LU204,0)</f>
        <v>0</v>
      </c>
      <c r="LV205" s="94">
        <f t="shared" ref="LV205" si="882">IF(AND(LV$165&gt;EOMONTH($E35,$R35*(1-$O35)),LV$165&lt;=EOMONTH($E35,$R35*(1-$O35)+$S35*(1-$O35)+$T35*$O35)),-LV204,0)</f>
        <v>0</v>
      </c>
      <c r="LW205" s="94">
        <f t="shared" ref="LW205" si="883">IF(AND(LW$165&gt;EOMONTH($E35,$R35*(1-$O35)),LW$165&lt;=EOMONTH($E35,$R35*(1-$O35)+$S35*(1-$O35)+$T35*$O35)),-LW204,0)</f>
        <v>0</v>
      </c>
      <c r="LX205" s="94">
        <f t="shared" ref="LX205" si="884">IF(AND(LX$165&gt;EOMONTH($E35,$R35*(1-$O35)),LX$165&lt;=EOMONTH($E35,$R35*(1-$O35)+$S35*(1-$O35)+$T35*$O35)),-LX204,0)</f>
        <v>0</v>
      </c>
      <c r="LY205" s="94">
        <f t="shared" ref="LY205" si="885">IF(AND(LY$165&gt;EOMONTH($E35,$R35*(1-$O35)),LY$165&lt;=EOMONTH($E35,$R35*(1-$O35)+$S35*(1-$O35)+$T35*$O35)),-LY204,0)</f>
        <v>0</v>
      </c>
      <c r="LZ205" s="94">
        <f t="shared" ref="LZ205" si="886">IF(AND(LZ$165&gt;EOMONTH($E35,$R35*(1-$O35)),LZ$165&lt;=EOMONTH($E35,$R35*(1-$O35)+$S35*(1-$O35)+$T35*$O35)),-LZ204,0)</f>
        <v>0</v>
      </c>
      <c r="MA205" s="94">
        <f t="shared" ref="MA205" si="887">IF(AND(MA$165&gt;EOMONTH($E35,$R35*(1-$O35)),MA$165&lt;=EOMONTH($E35,$R35*(1-$O35)+$S35*(1-$O35)+$T35*$O35)),-MA204,0)</f>
        <v>0</v>
      </c>
      <c r="MB205" s="94">
        <f t="shared" ref="MB205" si="888">IF(AND(MB$165&gt;EOMONTH($E35,$R35*(1-$O35)),MB$165&lt;=EOMONTH($E35,$R35*(1-$O35)+$S35*(1-$O35)+$T35*$O35)),-MB204,0)</f>
        <v>0</v>
      </c>
      <c r="MC205" s="94">
        <f t="shared" ref="MC205" si="889">IF(AND(MC$165&gt;EOMONTH($E35,$R35*(1-$O35)),MC$165&lt;=EOMONTH($E35,$R35*(1-$O35)+$S35*(1-$O35)+$T35*$O35)),-MC204,0)</f>
        <v>0</v>
      </c>
      <c r="MD205" s="94">
        <f t="shared" ref="MD205" si="890">IF(AND(MD$165&gt;EOMONTH($E35,$R35*(1-$O35)),MD$165&lt;=EOMONTH($E35,$R35*(1-$O35)+$S35*(1-$O35)+$T35*$O35)),-MD204,0)</f>
        <v>0</v>
      </c>
      <c r="ME205" s="94">
        <f t="shared" ref="ME205" si="891">IF(AND(ME$165&gt;EOMONTH($E35,$R35*(1-$O35)),ME$165&lt;=EOMONTH($E35,$R35*(1-$O35)+$S35*(1-$O35)+$T35*$O35)),-ME204,0)</f>
        <v>0</v>
      </c>
      <c r="MF205" s="94">
        <f t="shared" ref="MF205" si="892">IF(AND(MF$165&gt;EOMONTH($E35,$R35*(1-$O35)),MF$165&lt;=EOMONTH($E35,$R35*(1-$O35)+$S35*(1-$O35)+$T35*$O35)),-MF204,0)</f>
        <v>0</v>
      </c>
      <c r="MG205" s="94">
        <f t="shared" ref="MG205" si="893">IF(AND(MG$165&gt;EOMONTH($E35,$R35*(1-$O35)),MG$165&lt;=EOMONTH($E35,$R35*(1-$O35)+$S35*(1-$O35)+$T35*$O35)),-MG204,0)</f>
        <v>0</v>
      </c>
      <c r="MH205" s="94">
        <f t="shared" ref="MH205" si="894">IF(AND(MH$165&gt;EOMONTH($E35,$R35*(1-$O35)),MH$165&lt;=EOMONTH($E35,$R35*(1-$O35)+$S35*(1-$O35)+$T35*$O35)),-MH204,0)</f>
        <v>0</v>
      </c>
      <c r="MI205" s="94">
        <f t="shared" ref="MI205" si="895">IF(AND(MI$165&gt;EOMONTH($E35,$R35*(1-$O35)),MI$165&lt;=EOMONTH($E35,$R35*(1-$O35)+$S35*(1-$O35)+$T35*$O35)),-MI204,0)</f>
        <v>0</v>
      </c>
      <c r="MJ205" s="94">
        <f t="shared" ref="MJ205" si="896">IF(AND(MJ$165&gt;EOMONTH($E35,$R35*(1-$O35)),MJ$165&lt;=EOMONTH($E35,$R35*(1-$O35)+$S35*(1-$O35)+$T35*$O35)),-MJ204,0)</f>
        <v>0</v>
      </c>
      <c r="MK205" s="94">
        <f t="shared" ref="MK205" si="897">IF(AND(MK$165&gt;EOMONTH($E35,$R35*(1-$O35)),MK$165&lt;=EOMONTH($E35,$R35*(1-$O35)+$S35*(1-$O35)+$T35*$O35)),-MK204,0)</f>
        <v>0</v>
      </c>
      <c r="ML205" s="94">
        <f t="shared" ref="ML205" si="898">IF(AND(ML$165&gt;EOMONTH($E35,$R35*(1-$O35)),ML$165&lt;=EOMONTH($E35,$R35*(1-$O35)+$S35*(1-$O35)+$T35*$O35)),-ML204,0)</f>
        <v>0</v>
      </c>
      <c r="MM205" s="94">
        <f t="shared" ref="MM205" si="899">IF(AND(MM$165&gt;EOMONTH($E35,$R35*(1-$O35)),MM$165&lt;=EOMONTH($E35,$R35*(1-$O35)+$S35*(1-$O35)+$T35*$O35)),-MM204,0)</f>
        <v>0</v>
      </c>
      <c r="MN205" s="94">
        <f t="shared" ref="MN205" si="900">IF(AND(MN$165&gt;EOMONTH($E35,$R35*(1-$O35)),MN$165&lt;=EOMONTH($E35,$R35*(1-$O35)+$S35*(1-$O35)+$T35*$O35)),-MN204,0)</f>
        <v>0</v>
      </c>
      <c r="MO205" s="94">
        <f t="shared" ref="MO205" si="901">IF(AND(MO$165&gt;EOMONTH($E35,$R35*(1-$O35)),MO$165&lt;=EOMONTH($E35,$R35*(1-$O35)+$S35*(1-$O35)+$T35*$O35)),-MO204,0)</f>
        <v>0</v>
      </c>
      <c r="MP205" s="94">
        <f t="shared" ref="MP205" si="902">IF(AND(MP$165&gt;EOMONTH($E35,$R35*(1-$O35)),MP$165&lt;=EOMONTH($E35,$R35*(1-$O35)+$S35*(1-$O35)+$T35*$O35)),-MP204,0)</f>
        <v>0</v>
      </c>
      <c r="MQ205" s="94">
        <f t="shared" ref="MQ205" si="903">IF(AND(MQ$165&gt;EOMONTH($E35,$R35*(1-$O35)),MQ$165&lt;=EOMONTH($E35,$R35*(1-$O35)+$S35*(1-$O35)+$T35*$O35)),-MQ204,0)</f>
        <v>0</v>
      </c>
      <c r="MR205" s="94">
        <f t="shared" ref="MR205" si="904">IF(AND(MR$165&gt;EOMONTH($E35,$R35*(1-$O35)),MR$165&lt;=EOMONTH($E35,$R35*(1-$O35)+$S35*(1-$O35)+$T35*$O35)),-MR204,0)</f>
        <v>0</v>
      </c>
      <c r="MS205" s="94">
        <f t="shared" ref="MS205" si="905">IF(AND(MS$165&gt;EOMONTH($E35,$R35*(1-$O35)),MS$165&lt;=EOMONTH($E35,$R35*(1-$O35)+$S35*(1-$O35)+$T35*$O35)),-MS204,0)</f>
        <v>0</v>
      </c>
      <c r="MT205" s="94">
        <f t="shared" ref="MT205" si="906">IF(AND(MT$165&gt;EOMONTH($E35,$R35*(1-$O35)),MT$165&lt;=EOMONTH($E35,$R35*(1-$O35)+$S35*(1-$O35)+$T35*$O35)),-MT204,0)</f>
        <v>0</v>
      </c>
      <c r="MU205" s="94">
        <f t="shared" ref="MU205" si="907">IF(AND(MU$165&gt;EOMONTH($E35,$R35*(1-$O35)),MU$165&lt;=EOMONTH($E35,$R35*(1-$O35)+$S35*(1-$O35)+$T35*$O35)),-MU204,0)</f>
        <v>0</v>
      </c>
      <c r="MV205" s="94">
        <f t="shared" ref="MV205" si="908">IF(AND(MV$165&gt;EOMONTH($E35,$R35*(1-$O35)),MV$165&lt;=EOMONTH($E35,$R35*(1-$O35)+$S35*(1-$O35)+$T35*$O35)),-MV204,0)</f>
        <v>0</v>
      </c>
      <c r="MW205" s="94">
        <f t="shared" ref="MW205" si="909">IF(AND(MW$165&gt;EOMONTH($E35,$R35*(1-$O35)),MW$165&lt;=EOMONTH($E35,$R35*(1-$O35)+$S35*(1-$O35)+$T35*$O35)),-MW204,0)</f>
        <v>0</v>
      </c>
      <c r="MX205" s="94">
        <f t="shared" ref="MX205" si="910">IF(AND(MX$165&gt;EOMONTH($E35,$R35*(1-$O35)),MX$165&lt;=EOMONTH($E35,$R35*(1-$O35)+$S35*(1-$O35)+$T35*$O35)),-MX204,0)</f>
        <v>0</v>
      </c>
      <c r="MY205" s="94">
        <f t="shared" ref="MY205" si="911">IF(AND(MY$165&gt;EOMONTH($E35,$R35*(1-$O35)),MY$165&lt;=EOMONTH($E35,$R35*(1-$O35)+$S35*(1-$O35)+$T35*$O35)),-MY204,0)</f>
        <v>0</v>
      </c>
      <c r="MZ205" s="94">
        <f t="shared" ref="MZ205" si="912">IF(AND(MZ$165&gt;EOMONTH($E35,$R35*(1-$O35)),MZ$165&lt;=EOMONTH($E35,$R35*(1-$O35)+$S35*(1-$O35)+$T35*$O35)),-MZ204,0)</f>
        <v>0</v>
      </c>
      <c r="NA205" s="94">
        <f t="shared" ref="NA205" si="913">IF(AND(NA$165&gt;EOMONTH($E35,$R35*(1-$O35)),NA$165&lt;=EOMONTH($E35,$R35*(1-$O35)+$S35*(1-$O35)+$T35*$O35)),-NA204,0)</f>
        <v>0</v>
      </c>
      <c r="NB205" s="94">
        <f t="shared" ref="NB205" si="914">IF(AND(NB$165&gt;EOMONTH($E35,$R35*(1-$O35)),NB$165&lt;=EOMONTH($E35,$R35*(1-$O35)+$S35*(1-$O35)+$T35*$O35)),-NB204,0)</f>
        <v>0</v>
      </c>
      <c r="NC205" s="94">
        <f t="shared" ref="NC205" si="915">IF(AND(NC$165&gt;EOMONTH($E35,$R35*(1-$O35)),NC$165&lt;=EOMONTH($E35,$R35*(1-$O35)+$S35*(1-$O35)+$T35*$O35)),-NC204,0)</f>
        <v>0</v>
      </c>
      <c r="ND205" s="94">
        <f t="shared" ref="ND205" si="916">IF(AND(ND$165&gt;EOMONTH($E35,$R35*(1-$O35)),ND$165&lt;=EOMONTH($E35,$R35*(1-$O35)+$S35*(1-$O35)+$T35*$O35)),-ND204,0)</f>
        <v>0</v>
      </c>
      <c r="NE205" s="94">
        <f t="shared" ref="NE205" si="917">IF(AND(NE$165&gt;EOMONTH($E35,$R35*(1-$O35)),NE$165&lt;=EOMONTH($E35,$R35*(1-$O35)+$S35*(1-$O35)+$T35*$O35)),-NE204,0)</f>
        <v>0</v>
      </c>
      <c r="NF205" s="94">
        <f t="shared" ref="NF205" si="918">IF(AND(NF$165&gt;EOMONTH($E35,$R35*(1-$O35)),NF$165&lt;=EOMONTH($E35,$R35*(1-$O35)+$S35*(1-$O35)+$T35*$O35)),-NF204,0)</f>
        <v>0</v>
      </c>
      <c r="NG205" s="94">
        <f t="shared" ref="NG205" si="919">IF(AND(NG$165&gt;EOMONTH($E35,$R35*(1-$O35)),NG$165&lt;=EOMONTH($E35,$R35*(1-$O35)+$S35*(1-$O35)+$T35*$O35)),-NG204,0)</f>
        <v>0</v>
      </c>
      <c r="NH205" s="94">
        <f t="shared" ref="NH205" si="920">IF(AND(NH$165&gt;EOMONTH($E35,$R35*(1-$O35)),NH$165&lt;=EOMONTH($E35,$R35*(1-$O35)+$S35*(1-$O35)+$T35*$O35)),-NH204,0)</f>
        <v>0</v>
      </c>
      <c r="NI205" s="94">
        <f t="shared" ref="NI205" si="921">IF(AND(NI$165&gt;EOMONTH($E35,$R35*(1-$O35)),NI$165&lt;=EOMONTH($E35,$R35*(1-$O35)+$S35*(1-$O35)+$T35*$O35)),-NI204,0)</f>
        <v>0</v>
      </c>
      <c r="NJ205" s="94">
        <f t="shared" ref="NJ205" si="922">IF(AND(NJ$165&gt;EOMONTH($E35,$R35*(1-$O35)),NJ$165&lt;=EOMONTH($E35,$R35*(1-$O35)+$S35*(1-$O35)+$T35*$O35)),-NJ204,0)</f>
        <v>0</v>
      </c>
      <c r="NK205" s="97">
        <f t="shared" ref="NK205" si="923">IF(AND(NK$165&gt;EOMONTH($E35,$R35*(1-$O35)),NK$165&lt;=EOMONTH($E35,$R35*(1-$O35)+$S35*(1-$O35)+$T35*$O35)),-NK204,0)</f>
        <v>0</v>
      </c>
    </row>
    <row r="206" spans="1:375" x14ac:dyDescent="0.25">
      <c r="A206" s="96">
        <f ca="1">SUMIF($D$163:$NK$163,"&lt;="&amp;Summary!$B$3,Leases!D206:NK206)</f>
        <v>2791480.1017586454</v>
      </c>
      <c r="B206" s="23" t="s">
        <v>55</v>
      </c>
      <c r="C206" s="45" t="s">
        <v>29</v>
      </c>
      <c r="D206" s="94">
        <f>IF(OR(D$165&lt;=EOMONTH($E35,$R35*(1-$O35)),D$165&gt;EOMONTH($E35,$P35*12*(1-$O35)+$Q35*12*$O35+$R35*(1-$O35))),0,IF($X35="NNN",Expenses!B$14*Leases!$F35,IF(Leases!$X35="FSG",0,IF(Leases!$X35="MG",SUMPRODUCT(Leases!$Z35:$Z39,Expenses!B$9:B$13)*Leases!$F35,MAX((Expenses!B$9-Leases!$AB35/12)*Leases!$AA35*Leases!$F35,0)+MAX((Expenses!B$10-Leases!$AB36/12)*Leases!$AA36*Leases!$F35,0)+MAX((Expenses!B$11-Leases!$AB37/12)*Leases!$AA37*Leases!$F35,0)+MAX((Expenses!B$12-Leases!$AB38/12)*Leases!$AA38*Leases!$F35,0)+MAX((Expenses!B$13-Leases!$AB39/12)*Leases!$AA39*Leases!$F35,0)))))</f>
        <v>0</v>
      </c>
      <c r="E206" s="94">
        <f>IF(OR(E$165&lt;=EOMONTH($E35,$R35*(1-$O35)),E$165&gt;EOMONTH($E35,$P35*12*(1-$O35)+$Q35*12*$O35+$R35*(1-$O35))),0,IF($X35="NNN",Expenses!C$14*Leases!$F35,IF(Leases!$X35="FSG",0,IF(Leases!$X35="MG",SUMPRODUCT(Leases!$Z35:$Z39,Expenses!C$9:C$13)*Leases!$F35,MAX((Expenses!C$9-Leases!$AB35/12)*Leases!$AA35*Leases!$F35,0)+MAX((Expenses!C$10-Leases!$AB36/12)*Leases!$AA36*Leases!$F35,0)+MAX((Expenses!C$11-Leases!$AB37/12)*Leases!$AA37*Leases!$F35,0)+MAX((Expenses!C$12-Leases!$AB38/12)*Leases!$AA38*Leases!$F35,0)+MAX((Expenses!C$13-Leases!$AB39/12)*Leases!$AA39*Leases!$F35,0)))))</f>
        <v>0</v>
      </c>
      <c r="F206" s="94">
        <f>IF(OR(F$165&lt;=EOMONTH($E35,$R35*(1-$O35)),F$165&gt;EOMONTH($E35,$P35*12*(1-$O35)+$Q35*12*$O35+$R35*(1-$O35))),0,IF($X35="NNN",Expenses!D$14*Leases!$F35,IF(Leases!$X35="FSG",0,IF(Leases!$X35="MG",SUMPRODUCT(Leases!$Z35:$Z39,Expenses!D$9:D$13)*Leases!$F35,MAX((Expenses!D$9-Leases!$AB35/12)*Leases!$AA35*Leases!$F35,0)+MAX((Expenses!D$10-Leases!$AB36/12)*Leases!$AA36*Leases!$F35,0)+MAX((Expenses!D$11-Leases!$AB37/12)*Leases!$AA37*Leases!$F35,0)+MAX((Expenses!D$12-Leases!$AB38/12)*Leases!$AA38*Leases!$F35,0)+MAX((Expenses!D$13-Leases!$AB39/12)*Leases!$AA39*Leases!$F35,0)))))</f>
        <v>0</v>
      </c>
      <c r="G206" s="94">
        <f>IF(OR(G$165&lt;=EOMONTH($E35,$R35*(1-$O35)),G$165&gt;EOMONTH($E35,$P35*12*(1-$O35)+$Q35*12*$O35+$R35*(1-$O35))),0,IF($X35="NNN",Expenses!E$14*Leases!$F35,IF(Leases!$X35="FSG",0,IF(Leases!$X35="MG",SUMPRODUCT(Leases!$Z35:$Z39,Expenses!E$9:E$13)*Leases!$F35,MAX((Expenses!E$9-Leases!$AB35/12)*Leases!$AA35*Leases!$F35,0)+MAX((Expenses!E$10-Leases!$AB36/12)*Leases!$AA36*Leases!$F35,0)+MAX((Expenses!E$11-Leases!$AB37/12)*Leases!$AA37*Leases!$F35,0)+MAX((Expenses!E$12-Leases!$AB38/12)*Leases!$AA38*Leases!$F35,0)+MAX((Expenses!E$13-Leases!$AB39/12)*Leases!$AA39*Leases!$F35,0)))))</f>
        <v>0</v>
      </c>
      <c r="H206" s="94">
        <f>IF(OR(H$165&lt;=EOMONTH($E35,$R35*(1-$O35)),H$165&gt;EOMONTH($E35,$P35*12*(1-$O35)+$Q35*12*$O35+$R35*(1-$O35))),0,IF($X35="NNN",Expenses!F$14*Leases!$F35,IF(Leases!$X35="FSG",0,IF(Leases!$X35="MG",SUMPRODUCT(Leases!$Z35:$Z39,Expenses!F$9:F$13)*Leases!$F35,MAX((Expenses!F$9-Leases!$AB35/12)*Leases!$AA35*Leases!$F35,0)+MAX((Expenses!F$10-Leases!$AB36/12)*Leases!$AA36*Leases!$F35,0)+MAX((Expenses!F$11-Leases!$AB37/12)*Leases!$AA37*Leases!$F35,0)+MAX((Expenses!F$12-Leases!$AB38/12)*Leases!$AA38*Leases!$F35,0)+MAX((Expenses!F$13-Leases!$AB39/12)*Leases!$AA39*Leases!$F35,0)))))</f>
        <v>0</v>
      </c>
      <c r="I206" s="94">
        <f>IF(OR(I$165&lt;=EOMONTH($E35,$R35*(1-$O35)),I$165&gt;EOMONTH($E35,$P35*12*(1-$O35)+$Q35*12*$O35+$R35*(1-$O35))),0,IF($X35="NNN",Expenses!G$14*Leases!$F35,IF(Leases!$X35="FSG",0,IF(Leases!$X35="MG",SUMPRODUCT(Leases!$Z35:$Z39,Expenses!G$9:G$13)*Leases!$F35,MAX((Expenses!G$9-Leases!$AB35/12)*Leases!$AA35*Leases!$F35,0)+MAX((Expenses!G$10-Leases!$AB36/12)*Leases!$AA36*Leases!$F35,0)+MAX((Expenses!G$11-Leases!$AB37/12)*Leases!$AA37*Leases!$F35,0)+MAX((Expenses!G$12-Leases!$AB38/12)*Leases!$AA38*Leases!$F35,0)+MAX((Expenses!G$13-Leases!$AB39/12)*Leases!$AA39*Leases!$F35,0)))))</f>
        <v>0</v>
      </c>
      <c r="J206" s="94">
        <f>IF(OR(J$165&lt;=EOMONTH($E35,$R35*(1-$O35)),J$165&gt;EOMONTH($E35,$P35*12*(1-$O35)+$Q35*12*$O35+$R35*(1-$O35))),0,IF($X35="NNN",Expenses!H$14*Leases!$F35,IF(Leases!$X35="FSG",0,IF(Leases!$X35="MG",SUMPRODUCT(Leases!$Z35:$Z39,Expenses!H$9:H$13)*Leases!$F35,MAX((Expenses!H$9-Leases!$AB35/12)*Leases!$AA35*Leases!$F35,0)+MAX((Expenses!H$10-Leases!$AB36/12)*Leases!$AA36*Leases!$F35,0)+MAX((Expenses!H$11-Leases!$AB37/12)*Leases!$AA37*Leases!$F35,0)+MAX((Expenses!H$12-Leases!$AB38/12)*Leases!$AA38*Leases!$F35,0)+MAX((Expenses!H$13-Leases!$AB39/12)*Leases!$AA39*Leases!$F35,0)))))</f>
        <v>0</v>
      </c>
      <c r="K206" s="94">
        <f>IF(OR(K$165&lt;=EOMONTH($E35,$R35*(1-$O35)),K$165&gt;EOMONTH($E35,$P35*12*(1-$O35)+$Q35*12*$O35+$R35*(1-$O35))),0,IF($X35="NNN",Expenses!I$14*Leases!$F35,IF(Leases!$X35="FSG",0,IF(Leases!$X35="MG",SUMPRODUCT(Leases!$Z35:$Z39,Expenses!I$9:I$13)*Leases!$F35,MAX((Expenses!I$9-Leases!$AB35/12)*Leases!$AA35*Leases!$F35,0)+MAX((Expenses!I$10-Leases!$AB36/12)*Leases!$AA36*Leases!$F35,0)+MAX((Expenses!I$11-Leases!$AB37/12)*Leases!$AA37*Leases!$F35,0)+MAX((Expenses!I$12-Leases!$AB38/12)*Leases!$AA38*Leases!$F35,0)+MAX((Expenses!I$13-Leases!$AB39/12)*Leases!$AA39*Leases!$F35,0)))))</f>
        <v>0</v>
      </c>
      <c r="L206" s="94">
        <f>IF(OR(L$165&lt;=EOMONTH($E35,$R35*(1-$O35)),L$165&gt;EOMONTH($E35,$P35*12*(1-$O35)+$Q35*12*$O35+$R35*(1-$O35))),0,IF($X35="NNN",Expenses!J$14*Leases!$F35,IF(Leases!$X35="FSG",0,IF(Leases!$X35="MG",SUMPRODUCT(Leases!$Z35:$Z39,Expenses!J$9:J$13)*Leases!$F35,MAX((Expenses!J$9-Leases!$AB35/12)*Leases!$AA35*Leases!$F35,0)+MAX((Expenses!J$10-Leases!$AB36/12)*Leases!$AA36*Leases!$F35,0)+MAX((Expenses!J$11-Leases!$AB37/12)*Leases!$AA37*Leases!$F35,0)+MAX((Expenses!J$12-Leases!$AB38/12)*Leases!$AA38*Leases!$F35,0)+MAX((Expenses!J$13-Leases!$AB39/12)*Leases!$AA39*Leases!$F35,0)))))</f>
        <v>0</v>
      </c>
      <c r="M206" s="94">
        <f>IF(OR(M$165&lt;=EOMONTH($E35,$R35*(1-$O35)),M$165&gt;EOMONTH($E35,$P35*12*(1-$O35)+$Q35*12*$O35+$R35*(1-$O35))),0,IF($X35="NNN",Expenses!K$14*Leases!$F35,IF(Leases!$X35="FSG",0,IF(Leases!$X35="MG",SUMPRODUCT(Leases!$Z35:$Z39,Expenses!K$9:K$13)*Leases!$F35,MAX((Expenses!K$9-Leases!$AB35/12)*Leases!$AA35*Leases!$F35,0)+MAX((Expenses!K$10-Leases!$AB36/12)*Leases!$AA36*Leases!$F35,0)+MAX((Expenses!K$11-Leases!$AB37/12)*Leases!$AA37*Leases!$F35,0)+MAX((Expenses!K$12-Leases!$AB38/12)*Leases!$AA38*Leases!$F35,0)+MAX((Expenses!K$13-Leases!$AB39/12)*Leases!$AA39*Leases!$F35,0)))))</f>
        <v>0</v>
      </c>
      <c r="N206" s="94">
        <f>IF(OR(N$165&lt;=EOMONTH($E35,$R35*(1-$O35)),N$165&gt;EOMONTH($E35,$P35*12*(1-$O35)+$Q35*12*$O35+$R35*(1-$O35))),0,IF($X35="NNN",Expenses!L$14*Leases!$F35,IF(Leases!$X35="FSG",0,IF(Leases!$X35="MG",SUMPRODUCT(Leases!$Z35:$Z39,Expenses!L$9:L$13)*Leases!$F35,MAX((Expenses!L$9-Leases!$AB35/12)*Leases!$AA35*Leases!$F35,0)+MAX((Expenses!L$10-Leases!$AB36/12)*Leases!$AA36*Leases!$F35,0)+MAX((Expenses!L$11-Leases!$AB37/12)*Leases!$AA37*Leases!$F35,0)+MAX((Expenses!L$12-Leases!$AB38/12)*Leases!$AA38*Leases!$F35,0)+MAX((Expenses!L$13-Leases!$AB39/12)*Leases!$AA39*Leases!$F35,0)))))</f>
        <v>0</v>
      </c>
      <c r="O206" s="94">
        <f>IF(OR(O$165&lt;=EOMONTH($E35,$R35*(1-$O35)),O$165&gt;EOMONTH($E35,$P35*12*(1-$O35)+$Q35*12*$O35+$R35*(1-$O35))),0,IF($X35="NNN",Expenses!M$14*Leases!$F35,IF(Leases!$X35="FSG",0,IF(Leases!$X35="MG",SUMPRODUCT(Leases!$Z35:$Z39,Expenses!M$9:M$13)*Leases!$F35,MAX((Expenses!M$9-Leases!$AB35/12)*Leases!$AA35*Leases!$F35,0)+MAX((Expenses!M$10-Leases!$AB36/12)*Leases!$AA36*Leases!$F35,0)+MAX((Expenses!M$11-Leases!$AB37/12)*Leases!$AA37*Leases!$F35,0)+MAX((Expenses!M$12-Leases!$AB38/12)*Leases!$AA38*Leases!$F35,0)+MAX((Expenses!M$13-Leases!$AB39/12)*Leases!$AA39*Leases!$F35,0)))))</f>
        <v>0</v>
      </c>
      <c r="P206" s="94">
        <f>IF(OR(P$165&lt;=EOMONTH($E35,$R35*(1-$O35)),P$165&gt;EOMONTH($E35,$P35*12*(1-$O35)+$Q35*12*$O35+$R35*(1-$O35))),0,IF($X35="NNN",Expenses!N$14*Leases!$F35,IF(Leases!$X35="FSG",0,IF(Leases!$X35="MG",SUMPRODUCT(Leases!$Z35:$Z39,Expenses!N$9:N$13)*Leases!$F35,MAX((Expenses!N$9-Leases!$AB35/12)*Leases!$AA35*Leases!$F35,0)+MAX((Expenses!N$10-Leases!$AB36/12)*Leases!$AA36*Leases!$F35,0)+MAX((Expenses!N$11-Leases!$AB37/12)*Leases!$AA37*Leases!$F35,0)+MAX((Expenses!N$12-Leases!$AB38/12)*Leases!$AA38*Leases!$F35,0)+MAX((Expenses!N$13-Leases!$AB39/12)*Leases!$AA39*Leases!$F35,0)))))</f>
        <v>0</v>
      </c>
      <c r="Q206" s="94">
        <f>IF(OR(Q$165&lt;=EOMONTH($E35,$R35*(1-$O35)),Q$165&gt;EOMONTH($E35,$P35*12*(1-$O35)+$Q35*12*$O35+$R35*(1-$O35))),0,IF($X35="NNN",Expenses!O$14*Leases!$F35,IF(Leases!$X35="FSG",0,IF(Leases!$X35="MG",SUMPRODUCT(Leases!$Z35:$Z39,Expenses!O$9:O$13)*Leases!$F35,MAX((Expenses!O$9-Leases!$AB35/12)*Leases!$AA35*Leases!$F35,0)+MAX((Expenses!O$10-Leases!$AB36/12)*Leases!$AA36*Leases!$F35,0)+MAX((Expenses!O$11-Leases!$AB37/12)*Leases!$AA37*Leases!$F35,0)+MAX((Expenses!O$12-Leases!$AB38/12)*Leases!$AA38*Leases!$F35,0)+MAX((Expenses!O$13-Leases!$AB39/12)*Leases!$AA39*Leases!$F35,0)))))</f>
        <v>0</v>
      </c>
      <c r="R206" s="94">
        <f>IF(OR(R$165&lt;=EOMONTH($E35,$R35*(1-$O35)),R$165&gt;EOMONTH($E35,$P35*12*(1-$O35)+$Q35*12*$O35+$R35*(1-$O35))),0,IF($X35="NNN",Expenses!P$14*Leases!$F35,IF(Leases!$X35="FSG",0,IF(Leases!$X35="MG",SUMPRODUCT(Leases!$Z35:$Z39,Expenses!P$9:P$13)*Leases!$F35,MAX((Expenses!P$9-Leases!$AB35/12)*Leases!$AA35*Leases!$F35,0)+MAX((Expenses!P$10-Leases!$AB36/12)*Leases!$AA36*Leases!$F35,0)+MAX((Expenses!P$11-Leases!$AB37/12)*Leases!$AA37*Leases!$F35,0)+MAX((Expenses!P$12-Leases!$AB38/12)*Leases!$AA38*Leases!$F35,0)+MAX((Expenses!P$13-Leases!$AB39/12)*Leases!$AA39*Leases!$F35,0)))))</f>
        <v>0</v>
      </c>
      <c r="S206" s="94">
        <f>IF(OR(S$165&lt;=EOMONTH($E35,$R35*(1-$O35)),S$165&gt;EOMONTH($E35,$P35*12*(1-$O35)+$Q35*12*$O35+$R35*(1-$O35))),0,IF($X35="NNN",Expenses!Q$14*Leases!$F35,IF(Leases!$X35="FSG",0,IF(Leases!$X35="MG",SUMPRODUCT(Leases!$Z35:$Z39,Expenses!Q$9:Q$13)*Leases!$F35,MAX((Expenses!Q$9-Leases!$AB35/12)*Leases!$AA35*Leases!$F35,0)+MAX((Expenses!Q$10-Leases!$AB36/12)*Leases!$AA36*Leases!$F35,0)+MAX((Expenses!Q$11-Leases!$AB37/12)*Leases!$AA37*Leases!$F35,0)+MAX((Expenses!Q$12-Leases!$AB38/12)*Leases!$AA38*Leases!$F35,0)+MAX((Expenses!Q$13-Leases!$AB39/12)*Leases!$AA39*Leases!$F35,0)))))</f>
        <v>0</v>
      </c>
      <c r="T206" s="94">
        <f>IF(OR(T$165&lt;=EOMONTH($E35,$R35*(1-$O35)),T$165&gt;EOMONTH($E35,$P35*12*(1-$O35)+$Q35*12*$O35+$R35*(1-$O35))),0,IF($X35="NNN",Expenses!R$14*Leases!$F35,IF(Leases!$X35="FSG",0,IF(Leases!$X35="MG",SUMPRODUCT(Leases!$Z35:$Z39,Expenses!R$9:R$13)*Leases!$F35,MAX((Expenses!R$9-Leases!$AB35/12)*Leases!$AA35*Leases!$F35,0)+MAX((Expenses!R$10-Leases!$AB36/12)*Leases!$AA36*Leases!$F35,0)+MAX((Expenses!R$11-Leases!$AB37/12)*Leases!$AA37*Leases!$F35,0)+MAX((Expenses!R$12-Leases!$AB38/12)*Leases!$AA38*Leases!$F35,0)+MAX((Expenses!R$13-Leases!$AB39/12)*Leases!$AA39*Leases!$F35,0)))))</f>
        <v>0</v>
      </c>
      <c r="U206" s="94">
        <f>IF(OR(U$165&lt;=EOMONTH($E35,$R35*(1-$O35)),U$165&gt;EOMONTH($E35,$P35*12*(1-$O35)+$Q35*12*$O35+$R35*(1-$O35))),0,IF($X35="NNN",Expenses!S$14*Leases!$F35,IF(Leases!$X35="FSG",0,IF(Leases!$X35="MG",SUMPRODUCT(Leases!$Z35:$Z39,Expenses!S$9:S$13)*Leases!$F35,MAX((Expenses!S$9-Leases!$AB35/12)*Leases!$AA35*Leases!$F35,0)+MAX((Expenses!S$10-Leases!$AB36/12)*Leases!$AA36*Leases!$F35,0)+MAX((Expenses!S$11-Leases!$AB37/12)*Leases!$AA37*Leases!$F35,0)+MAX((Expenses!S$12-Leases!$AB38/12)*Leases!$AA38*Leases!$F35,0)+MAX((Expenses!S$13-Leases!$AB39/12)*Leases!$AA39*Leases!$F35,0)))))</f>
        <v>0</v>
      </c>
      <c r="V206" s="94">
        <f>IF(OR(V$165&lt;=EOMONTH($E35,$R35*(1-$O35)),V$165&gt;EOMONTH($E35,$P35*12*(1-$O35)+$Q35*12*$O35+$R35*(1-$O35))),0,IF($X35="NNN",Expenses!T$14*Leases!$F35,IF(Leases!$X35="FSG",0,IF(Leases!$X35="MG",SUMPRODUCT(Leases!$Z35:$Z39,Expenses!T$9:T$13)*Leases!$F35,MAX((Expenses!T$9-Leases!$AB35/12)*Leases!$AA35*Leases!$F35,0)+MAX((Expenses!T$10-Leases!$AB36/12)*Leases!$AA36*Leases!$F35,0)+MAX((Expenses!T$11-Leases!$AB37/12)*Leases!$AA37*Leases!$F35,0)+MAX((Expenses!T$12-Leases!$AB38/12)*Leases!$AA38*Leases!$F35,0)+MAX((Expenses!T$13-Leases!$AB39/12)*Leases!$AA39*Leases!$F35,0)))))</f>
        <v>0</v>
      </c>
      <c r="W206" s="94">
        <f>IF(OR(W$165&lt;=EOMONTH($E35,$R35*(1-$O35)),W$165&gt;EOMONTH($E35,$P35*12*(1-$O35)+$Q35*12*$O35+$R35*(1-$O35))),0,IF($X35="NNN",Expenses!U$14*Leases!$F35,IF(Leases!$X35="FSG",0,IF(Leases!$X35="MG",SUMPRODUCT(Leases!$Z35:$Z39,Expenses!U$9:U$13)*Leases!$F35,MAX((Expenses!U$9-Leases!$AB35/12)*Leases!$AA35*Leases!$F35,0)+MAX((Expenses!U$10-Leases!$AB36/12)*Leases!$AA36*Leases!$F35,0)+MAX((Expenses!U$11-Leases!$AB37/12)*Leases!$AA37*Leases!$F35,0)+MAX((Expenses!U$12-Leases!$AB38/12)*Leases!$AA38*Leases!$F35,0)+MAX((Expenses!U$13-Leases!$AB39/12)*Leases!$AA39*Leases!$F35,0)))))</f>
        <v>0</v>
      </c>
      <c r="X206" s="94">
        <f>IF(OR(X$165&lt;=EOMONTH($E35,$R35*(1-$O35)),X$165&gt;EOMONTH($E35,$P35*12*(1-$O35)+$Q35*12*$O35+$R35*(1-$O35))),0,IF($X35="NNN",Expenses!V$14*Leases!$F35,IF(Leases!$X35="FSG",0,IF(Leases!$X35="MG",SUMPRODUCT(Leases!$Z35:$Z39,Expenses!V$9:V$13)*Leases!$F35,MAX((Expenses!V$9-Leases!$AB35/12)*Leases!$AA35*Leases!$F35,0)+MAX((Expenses!V$10-Leases!$AB36/12)*Leases!$AA36*Leases!$F35,0)+MAX((Expenses!V$11-Leases!$AB37/12)*Leases!$AA37*Leases!$F35,0)+MAX((Expenses!V$12-Leases!$AB38/12)*Leases!$AA38*Leases!$F35,0)+MAX((Expenses!V$13-Leases!$AB39/12)*Leases!$AA39*Leases!$F35,0)))))</f>
        <v>0</v>
      </c>
      <c r="Y206" s="94">
        <f>IF(OR(Y$165&lt;=EOMONTH($E35,$R35*(1-$O35)),Y$165&gt;EOMONTH($E35,$P35*12*(1-$O35)+$Q35*12*$O35+$R35*(1-$O35))),0,IF($X35="NNN",Expenses!W$14*Leases!$F35,IF(Leases!$X35="FSG",0,IF(Leases!$X35="MG",SUMPRODUCT(Leases!$Z35:$Z39,Expenses!W$9:W$13)*Leases!$F35,MAX((Expenses!W$9-Leases!$AB35/12)*Leases!$AA35*Leases!$F35,0)+MAX((Expenses!W$10-Leases!$AB36/12)*Leases!$AA36*Leases!$F35,0)+MAX((Expenses!W$11-Leases!$AB37/12)*Leases!$AA37*Leases!$F35,0)+MAX((Expenses!W$12-Leases!$AB38/12)*Leases!$AA38*Leases!$F35,0)+MAX((Expenses!W$13-Leases!$AB39/12)*Leases!$AA39*Leases!$F35,0)))))</f>
        <v>0</v>
      </c>
      <c r="Z206" s="94">
        <f>IF(OR(Z$165&lt;=EOMONTH($E35,$R35*(1-$O35)),Z$165&gt;EOMONTH($E35,$P35*12*(1-$O35)+$Q35*12*$O35+$R35*(1-$O35))),0,IF($X35="NNN",Expenses!X$14*Leases!$F35,IF(Leases!$X35="FSG",0,IF(Leases!$X35="MG",SUMPRODUCT(Leases!$Z35:$Z39,Expenses!X$9:X$13)*Leases!$F35,MAX((Expenses!X$9-Leases!$AB35/12)*Leases!$AA35*Leases!$F35,0)+MAX((Expenses!X$10-Leases!$AB36/12)*Leases!$AA36*Leases!$F35,0)+MAX((Expenses!X$11-Leases!$AB37/12)*Leases!$AA37*Leases!$F35,0)+MAX((Expenses!X$12-Leases!$AB38/12)*Leases!$AA38*Leases!$F35,0)+MAX((Expenses!X$13-Leases!$AB39/12)*Leases!$AA39*Leases!$F35,0)))))</f>
        <v>0</v>
      </c>
      <c r="AA206" s="94">
        <f>IF(OR(AA$165&lt;=EOMONTH($E35,$R35*(1-$O35)),AA$165&gt;EOMONTH($E35,$P35*12*(1-$O35)+$Q35*12*$O35+$R35*(1-$O35))),0,IF($X35="NNN",Expenses!Y$14*Leases!$F35,IF(Leases!$X35="FSG",0,IF(Leases!$X35="MG",SUMPRODUCT(Leases!$Z35:$Z39,Expenses!Y$9:Y$13)*Leases!$F35,MAX((Expenses!Y$9-Leases!$AB35/12)*Leases!$AA35*Leases!$F35,0)+MAX((Expenses!Y$10-Leases!$AB36/12)*Leases!$AA36*Leases!$F35,0)+MAX((Expenses!Y$11-Leases!$AB37/12)*Leases!$AA37*Leases!$F35,0)+MAX((Expenses!Y$12-Leases!$AB38/12)*Leases!$AA38*Leases!$F35,0)+MAX((Expenses!Y$13-Leases!$AB39/12)*Leases!$AA39*Leases!$F35,0)))))</f>
        <v>0</v>
      </c>
      <c r="AB206" s="94">
        <f>IF(OR(AB$165&lt;=EOMONTH($E35,$R35*(1-$O35)),AB$165&gt;EOMONTH($E35,$P35*12*(1-$O35)+$Q35*12*$O35+$R35*(1-$O35))),0,IF($X35="NNN",Expenses!Z$14*Leases!$F35,IF(Leases!$X35="FSG",0,IF(Leases!$X35="MG",SUMPRODUCT(Leases!$Z35:$Z39,Expenses!Z$9:Z$13)*Leases!$F35,MAX((Expenses!Z$9-Leases!$AB35/12)*Leases!$AA35*Leases!$F35,0)+MAX((Expenses!Z$10-Leases!$AB36/12)*Leases!$AA36*Leases!$F35,0)+MAX((Expenses!Z$11-Leases!$AB37/12)*Leases!$AA37*Leases!$F35,0)+MAX((Expenses!Z$12-Leases!$AB38/12)*Leases!$AA38*Leases!$F35,0)+MAX((Expenses!Z$13-Leases!$AB39/12)*Leases!$AA39*Leases!$F35,0)))))</f>
        <v>0</v>
      </c>
      <c r="AC206" s="94">
        <f ca="1">IF(OR(AC$165&lt;=EOMONTH($E35,$R35*(1-$O35)),AC$165&gt;EOMONTH($E35,$P35*12*(1-$O35)+$Q35*12*$O35+$R35*(1-$O35))),0,IF($X35="NNN",Expenses!AA$14*Leases!$F35,IF(Leases!$X35="FSG",0,IF(Leases!$X35="MG",SUMPRODUCT(Leases!$Z35:$Z39,Expenses!AA$9:AA$13)*Leases!$F35,MAX((Expenses!AA$9-Leases!$AB35/12)*Leases!$AA35*Leases!$F35,0)+MAX((Expenses!AA$10-Leases!$AB36/12)*Leases!$AA36*Leases!$F35,0)+MAX((Expenses!AA$11-Leases!$AB37/12)*Leases!$AA37*Leases!$F35,0)+MAX((Expenses!AA$12-Leases!$AB38/12)*Leases!$AA38*Leases!$F35,0)+MAX((Expenses!AA$13-Leases!$AB39/12)*Leases!$AA39*Leases!$F35,0)))))</f>
        <v>24944.835230307704</v>
      </c>
      <c r="AD206" s="94">
        <f ca="1">IF(OR(AD$165&lt;=EOMONTH($E35,$R35*(1-$O35)),AD$165&gt;EOMONTH($E35,$P35*12*(1-$O35)+$Q35*12*$O35+$R35*(1-$O35))),0,IF($X35="NNN",Expenses!AB$14*Leases!$F35,IF(Leases!$X35="FSG",0,IF(Leases!$X35="MG",SUMPRODUCT(Leases!$Z35:$Z39,Expenses!AB$9:AB$13)*Leases!$F35,MAX((Expenses!AB$9-Leases!$AB35/12)*Leases!$AA35*Leases!$F35,0)+MAX((Expenses!AB$10-Leases!$AB36/12)*Leases!$AA36*Leases!$F35,0)+MAX((Expenses!AB$11-Leases!$AB37/12)*Leases!$AA37*Leases!$F35,0)+MAX((Expenses!AB$12-Leases!$AB38/12)*Leases!$AA38*Leases!$F35,0)+MAX((Expenses!AB$13-Leases!$AB39/12)*Leases!$AA39*Leases!$F35,0)))))</f>
        <v>24960.670989149206</v>
      </c>
      <c r="AE206" s="94">
        <f ca="1">IF(OR(AE$165&lt;=EOMONTH($E35,$R35*(1-$O35)),AE$165&gt;EOMONTH($E35,$P35*12*(1-$O35)+$Q35*12*$O35+$R35*(1-$O35))),0,IF($X35="NNN",Expenses!AC$14*Leases!$F35,IF(Leases!$X35="FSG",0,IF(Leases!$X35="MG",SUMPRODUCT(Leases!$Z35:$Z39,Expenses!AC$9:AC$13)*Leases!$F35,MAX((Expenses!AC$9-Leases!$AB35/12)*Leases!$AA35*Leases!$F35,0)+MAX((Expenses!AC$10-Leases!$AB36/12)*Leases!$AA36*Leases!$F35,0)+MAX((Expenses!AC$11-Leases!$AB37/12)*Leases!$AA37*Leases!$F35,0)+MAX((Expenses!AC$12-Leases!$AB38/12)*Leases!$AA38*Leases!$F35,0)+MAX((Expenses!AC$13-Leases!$AB39/12)*Leases!$AA39*Leases!$F35,0)))))</f>
        <v>24974.224532118798</v>
      </c>
      <c r="AF206" s="94">
        <f ca="1">IF(OR(AF$165&lt;=EOMONTH($E35,$R35*(1-$O35)),AF$165&gt;EOMONTH($E35,$P35*12*(1-$O35)+$Q35*12*$O35+$R35*(1-$O35))),0,IF($X35="NNN",Expenses!AD$14*Leases!$F35,IF(Leases!$X35="FSG",0,IF(Leases!$X35="MG",SUMPRODUCT(Leases!$Z35:$Z39,Expenses!AD$9:AD$13)*Leases!$F35,MAX((Expenses!AD$9-Leases!$AB35/12)*Leases!$AA35*Leases!$F35,0)+MAX((Expenses!AD$10-Leases!$AB36/12)*Leases!$AA36*Leases!$F35,0)+MAX((Expenses!AD$11-Leases!$AB37/12)*Leases!$AA37*Leases!$F35,0)+MAX((Expenses!AD$12-Leases!$AB38/12)*Leases!$AA38*Leases!$F35,0)+MAX((Expenses!AD$13-Leases!$AB39/12)*Leases!$AA39*Leases!$F35,0)))))</f>
        <v>24987.811501781722</v>
      </c>
      <c r="AG206" s="94">
        <f ca="1">IF(OR(AG$165&lt;=EOMONTH($E35,$R35*(1-$O35)),AG$165&gt;EOMONTH($E35,$P35*12*(1-$O35)+$Q35*12*$O35+$R35*(1-$O35))),0,IF($X35="NNN",Expenses!AE$14*Leases!$F35,IF(Leases!$X35="FSG",0,IF(Leases!$X35="MG",SUMPRODUCT(Leases!$Z35:$Z39,Expenses!AE$9:AE$13)*Leases!$F35,MAX((Expenses!AE$9-Leases!$AB35/12)*Leases!$AA35*Leases!$F35,0)+MAX((Expenses!AE$10-Leases!$AB36/12)*Leases!$AA36*Leases!$F35,0)+MAX((Expenses!AE$11-Leases!$AB37/12)*Leases!$AA37*Leases!$F35,0)+MAX((Expenses!AE$12-Leases!$AB38/12)*Leases!$AA38*Leases!$F35,0)+MAX((Expenses!AE$13-Leases!$AB39/12)*Leases!$AA39*Leases!$F35,0)))))</f>
        <v>25001.431980577214</v>
      </c>
      <c r="AH206" s="94">
        <f ca="1">IF(OR(AH$165&lt;=EOMONTH($E35,$R35*(1-$O35)),AH$165&gt;EOMONTH($E35,$P35*12*(1-$O35)+$Q35*12*$O35+$R35*(1-$O35))),0,IF($X35="NNN",Expenses!AF$14*Leases!$F35,IF(Leases!$X35="FSG",0,IF(Leases!$X35="MG",SUMPRODUCT(Leases!$Z35:$Z39,Expenses!AF$9:AF$13)*Leases!$F35,MAX((Expenses!AF$9-Leases!$AB35/12)*Leases!$AA35*Leases!$F35,0)+MAX((Expenses!AF$10-Leases!$AB36/12)*Leases!$AA36*Leases!$F35,0)+MAX((Expenses!AF$11-Leases!$AB37/12)*Leases!$AA37*Leases!$F35,0)+MAX((Expenses!AF$12-Leases!$AB38/12)*Leases!$AA38*Leases!$F35,0)+MAX((Expenses!AF$13-Leases!$AB39/12)*Leases!$AA39*Leases!$F35,0)))))</f>
        <v>26523.49627451555</v>
      </c>
      <c r="AI206" s="94">
        <f ca="1">IF(OR(AI$165&lt;=EOMONTH($E35,$R35*(1-$O35)),AI$165&gt;EOMONTH($E35,$P35*12*(1-$O35)+$Q35*12*$O35+$R35*(1-$O35))),0,IF($X35="NNN",Expenses!AG$14*Leases!$F35,IF(Leases!$X35="FSG",0,IF(Leases!$X35="MG",SUMPRODUCT(Leases!$Z35:$Z39,Expenses!AG$9:AG$13)*Leases!$F35,MAX((Expenses!AG$9-Leases!$AB35/12)*Leases!$AA35*Leases!$F35,0)+MAX((Expenses!AG$10-Leases!$AB36/12)*Leases!$AA36*Leases!$F35,0)+MAX((Expenses!AG$11-Leases!$AB37/12)*Leases!$AA37*Leases!$F35,0)+MAX((Expenses!AG$12-Leases!$AB38/12)*Leases!$AA38*Leases!$F35,0)+MAX((Expenses!AG$13-Leases!$AB39/12)*Leases!$AA39*Leases!$F35,0)))))</f>
        <v>26537.184019707707</v>
      </c>
      <c r="AJ206" s="94">
        <f ca="1">IF(OR(AJ$165&lt;=EOMONTH($E35,$R35*(1-$O35)),AJ$165&gt;EOMONTH($E35,$P35*12*(1-$O35)+$Q35*12*$O35+$R35*(1-$O35))),0,IF($X35="NNN",Expenses!AH$14*Leases!$F35,IF(Leases!$X35="FSG",0,IF(Leases!$X35="MG",SUMPRODUCT(Leases!$Z35:$Z39,Expenses!AH$9:AH$13)*Leases!$F35,MAX((Expenses!AH$9-Leases!$AB35/12)*Leases!$AA35*Leases!$F35,0)+MAX((Expenses!AH$10-Leases!$AB36/12)*Leases!$AA36*Leases!$F35,0)+MAX((Expenses!AH$11-Leases!$AB37/12)*Leases!$AA37*Leases!$F35,0)+MAX((Expenses!AH$12-Leases!$AB38/12)*Leases!$AA38*Leases!$F35,0)+MAX((Expenses!AH$13-Leases!$AB39/12)*Leases!$AA39*Leases!$F35,0)))))</f>
        <v>26550.905522572077</v>
      </c>
      <c r="AK206" s="94">
        <f ca="1">IF(OR(AK$165&lt;=EOMONTH($E35,$R35*(1-$O35)),AK$165&gt;EOMONTH($E35,$P35*12*(1-$O35)+$Q35*12*$O35+$R35*(1-$O35))),0,IF($X35="NNN",Expenses!AI$14*Leases!$F35,IF(Leases!$X35="FSG",0,IF(Leases!$X35="MG",SUMPRODUCT(Leases!$Z35:$Z39,Expenses!AI$9:AI$13)*Leases!$F35,MAX((Expenses!AI$9-Leases!$AB35/12)*Leases!$AA35*Leases!$F35,0)+MAX((Expenses!AI$10-Leases!$AB36/12)*Leases!$AA36*Leases!$F35,0)+MAX((Expenses!AI$11-Leases!$AB37/12)*Leases!$AA37*Leases!$F35,0)+MAX((Expenses!AI$12-Leases!$AB38/12)*Leases!$AA38*Leases!$F35,0)+MAX((Expenses!AI$13-Leases!$AB39/12)*Leases!$AA39*Leases!$F35,0)))))</f>
        <v>26564.660866364193</v>
      </c>
      <c r="AL206" s="94">
        <f ca="1">IF(OR(AL$165&lt;=EOMONTH($E35,$R35*(1-$O35)),AL$165&gt;EOMONTH($E35,$P35*12*(1-$O35)+$Q35*12*$O35+$R35*(1-$O35))),0,IF($X35="NNN",Expenses!AJ$14*Leases!$F35,IF(Leases!$X35="FSG",0,IF(Leases!$X35="MG",SUMPRODUCT(Leases!$Z35:$Z39,Expenses!AJ$9:AJ$13)*Leases!$F35,MAX((Expenses!AJ$9-Leases!$AB35/12)*Leases!$AA35*Leases!$F35,0)+MAX((Expenses!AJ$10-Leases!$AB36/12)*Leases!$AA36*Leases!$F35,0)+MAX((Expenses!AJ$11-Leases!$AB37/12)*Leases!$AA37*Leases!$F35,0)+MAX((Expenses!AJ$12-Leases!$AB38/12)*Leases!$AA38*Leases!$F35,0)+MAX((Expenses!AJ$13-Leases!$AB39/12)*Leases!$AA39*Leases!$F35,0)))))</f>
        <v>26578.45013454491</v>
      </c>
      <c r="AM206" s="94">
        <f ca="1">IF(OR(AM$165&lt;=EOMONTH($E35,$R35*(1-$O35)),AM$165&gt;EOMONTH($E35,$P35*12*(1-$O35)+$Q35*12*$O35+$R35*(1-$O35))),0,IF($X35="NNN",Expenses!AK$14*Leases!$F35,IF(Leases!$X35="FSG",0,IF(Leases!$X35="MG",SUMPRODUCT(Leases!$Z35:$Z39,Expenses!AK$9:AK$13)*Leases!$F35,MAX((Expenses!AK$9-Leases!$AB35/12)*Leases!$AA35*Leases!$F35,0)+MAX((Expenses!AK$10-Leases!$AB36/12)*Leases!$AA36*Leases!$F35,0)+MAX((Expenses!AK$11-Leases!$AB37/12)*Leases!$AA37*Leases!$F35,0)+MAX((Expenses!AK$12-Leases!$AB38/12)*Leases!$AA38*Leases!$F35,0)+MAX((Expenses!AK$13-Leases!$AB39/12)*Leases!$AA39*Leases!$F35,0)))))</f>
        <v>26592.273410780926</v>
      </c>
      <c r="AN206" s="94">
        <f ca="1">IF(OR(AN$165&lt;=EOMONTH($E35,$R35*(1-$O35)),AN$165&gt;EOMONTH($E35,$P35*12*(1-$O35)+$Q35*12*$O35+$R35*(1-$O35))),0,IF($X35="NNN",Expenses!AL$14*Leases!$F35,IF(Leases!$X35="FSG",0,IF(Leases!$X35="MG",SUMPRODUCT(Leases!$Z35:$Z39,Expenses!AL$9:AL$13)*Leases!$F35,MAX((Expenses!AL$9-Leases!$AB35/12)*Leases!$AA35*Leases!$F35,0)+MAX((Expenses!AL$10-Leases!$AB36/12)*Leases!$AA36*Leases!$F35,0)+MAX((Expenses!AL$11-Leases!$AB37/12)*Leases!$AA37*Leases!$F35,0)+MAX((Expenses!AL$12-Leases!$AB38/12)*Leases!$AA38*Leases!$F35,0)+MAX((Expenses!AL$13-Leases!$AB39/12)*Leases!$AA39*Leases!$F35,0)))))</f>
        <v>26876.021598614479</v>
      </c>
      <c r="AO206" s="94">
        <f ca="1">IF(OR(AO$165&lt;=EOMONTH($E35,$R35*(1-$O35)),AO$165&gt;EOMONTH($E35,$P35*12*(1-$O35)+$Q35*12*$O35+$R35*(1-$O35))),0,IF($X35="NNN",Expenses!AM$14*Leases!$F35,IF(Leases!$X35="FSG",0,IF(Leases!$X35="MG",SUMPRODUCT(Leases!$Z35:$Z39,Expenses!AM$9:AM$13)*Leases!$F35,MAX((Expenses!AM$9-Leases!$AB35/12)*Leases!$AA35*Leases!$F35,0)+MAX((Expenses!AM$10-Leases!$AB36/12)*Leases!$AA36*Leases!$F35,0)+MAX((Expenses!AM$11-Leases!$AB37/12)*Leases!$AA37*Leases!$F35,0)+MAX((Expenses!AM$12-Leases!$AB38/12)*Leases!$AA38*Leases!$F35,0)+MAX((Expenses!AM$13-Leases!$AB39/12)*Leases!$AA39*Leases!$F35,0)))))</f>
        <v>26993.815288142527</v>
      </c>
      <c r="AP206" s="94">
        <f ca="1">IF(OR(AP$165&lt;=EOMONTH($E35,$R35*(1-$O35)),AP$165&gt;EOMONTH($E35,$P35*12*(1-$O35)+$Q35*12*$O35+$R35*(1-$O35))),0,IF($X35="NNN",Expenses!AN$14*Leases!$F35,IF(Leases!$X35="FSG",0,IF(Leases!$X35="MG",SUMPRODUCT(Leases!$Z35:$Z39,Expenses!AN$9:AN$13)*Leases!$F35,MAX((Expenses!AN$9-Leases!$AB35/12)*Leases!$AA35*Leases!$F35,0)+MAX((Expenses!AN$10-Leases!$AB36/12)*Leases!$AA36*Leases!$F35,0)+MAX((Expenses!AN$11-Leases!$AB37/12)*Leases!$AA37*Leases!$F35,0)+MAX((Expenses!AN$12-Leases!$AB38/12)*Leases!$AA38*Leases!$F35,0)+MAX((Expenses!AN$13-Leases!$AB39/12)*Leases!$AA39*Leases!$F35,0)))))</f>
        <v>27010.126119749271</v>
      </c>
      <c r="AQ206" s="94">
        <f ca="1">IF(OR(AQ$165&lt;=EOMONTH($E35,$R35*(1-$O35)),AQ$165&gt;EOMONTH($E35,$P35*12*(1-$O35)+$Q35*12*$O35+$R35*(1-$O35))),0,IF($X35="NNN",Expenses!AO$14*Leases!$F35,IF(Leases!$X35="FSG",0,IF(Leases!$X35="MG",SUMPRODUCT(Leases!$Z35:$Z39,Expenses!AO$9:AO$13)*Leases!$F35,MAX((Expenses!AO$9-Leases!$AB35/12)*Leases!$AA35*Leases!$F35,0)+MAX((Expenses!AO$10-Leases!$AB36/12)*Leases!$AA36*Leases!$F35,0)+MAX((Expenses!AO$11-Leases!$AB37/12)*Leases!$AA37*Leases!$F35,0)+MAX((Expenses!AO$12-Leases!$AB38/12)*Leases!$AA38*Leases!$F35,0)+MAX((Expenses!AO$13-Leases!$AB39/12)*Leases!$AA39*Leases!$F35,0)))))</f>
        <v>27024.086269007948</v>
      </c>
      <c r="AR206" s="94">
        <f ca="1">IF(OR(AR$165&lt;=EOMONTH($E35,$R35*(1-$O35)),AR$165&gt;EOMONTH($E35,$P35*12*(1-$O35)+$Q35*12*$O35+$R35*(1-$O35))),0,IF($X35="NNN",Expenses!AP$14*Leases!$F35,IF(Leases!$X35="FSG",0,IF(Leases!$X35="MG",SUMPRODUCT(Leases!$Z35:$Z39,Expenses!AP$9:AP$13)*Leases!$F35,MAX((Expenses!AP$9-Leases!$AB35/12)*Leases!$AA35*Leases!$F35,0)+MAX((Expenses!AP$10-Leases!$AB36/12)*Leases!$AA36*Leases!$F35,0)+MAX((Expenses!AP$11-Leases!$AB37/12)*Leases!$AA37*Leases!$F35,0)+MAX((Expenses!AP$12-Leases!$AB38/12)*Leases!$AA38*Leases!$F35,0)+MAX((Expenses!AP$13-Leases!$AB39/12)*Leases!$AA39*Leases!$F35,0)))))</f>
        <v>27038.080847760757</v>
      </c>
      <c r="AS206" s="94">
        <f ca="1">IF(OR(AS$165&lt;=EOMONTH($E35,$R35*(1-$O35)),AS$165&gt;EOMONTH($E35,$P35*12*(1-$O35)+$Q35*12*$O35+$R35*(1-$O35))),0,IF($X35="NNN",Expenses!AQ$14*Leases!$F35,IF(Leases!$X35="FSG",0,IF(Leases!$X35="MG",SUMPRODUCT(Leases!$Z35:$Z39,Expenses!AQ$9:AQ$13)*Leases!$F35,MAX((Expenses!AQ$9-Leases!$AB35/12)*Leases!$AA35*Leases!$F35,0)+MAX((Expenses!AQ$10-Leases!$AB36/12)*Leases!$AA36*Leases!$F35,0)+MAX((Expenses!AQ$11-Leases!$AB37/12)*Leases!$AA37*Leases!$F35,0)+MAX((Expenses!AQ$12-Leases!$AB38/12)*Leases!$AA38*Leases!$F35,0)+MAX((Expenses!AQ$13-Leases!$AB39/12)*Leases!$AA39*Leases!$F35,0)))))</f>
        <v>27052.109940920123</v>
      </c>
      <c r="AT206" s="94">
        <f ca="1">IF(OR(AT$165&lt;=EOMONTH($E35,$R35*(1-$O35)),AT$165&gt;EOMONTH($E35,$P35*12*(1-$O35)+$Q35*12*$O35+$R35*(1-$O35))),0,IF($X35="NNN",Expenses!AR$14*Leases!$F35,IF(Leases!$X35="FSG",0,IF(Leases!$X35="MG",SUMPRODUCT(Leases!$Z35:$Z39,Expenses!AR$9:AR$13)*Leases!$F35,MAX((Expenses!AR$9-Leases!$AB35/12)*Leases!$AA35*Leases!$F35,0)+MAX((Expenses!AR$10-Leases!$AB36/12)*Leases!$AA36*Leases!$F35,0)+MAX((Expenses!AR$11-Leases!$AB37/12)*Leases!$AA37*Leases!$F35,0)+MAX((Expenses!AR$12-Leases!$AB38/12)*Leases!$AA38*Leases!$F35,0)+MAX((Expenses!AR$13-Leases!$AB39/12)*Leases!$AA39*Leases!$F35,0)))))</f>
        <v>27300.279128131075</v>
      </c>
      <c r="AU206" s="94">
        <f ca="1">IF(OR(AU$165&lt;=EOMONTH($E35,$R35*(1-$O35)),AU$165&gt;EOMONTH($E35,$P35*12*(1-$O35)+$Q35*12*$O35+$R35*(1-$O35))),0,IF($X35="NNN",Expenses!AS$14*Leases!$F35,IF(Leases!$X35="FSG",0,IF(Leases!$X35="MG",SUMPRODUCT(Leases!$Z35:$Z39,Expenses!AS$9:AS$13)*Leases!$F35,MAX((Expenses!AS$9-Leases!$AB35/12)*Leases!$AA35*Leases!$F35,0)+MAX((Expenses!AS$10-Leases!$AB36/12)*Leases!$AA36*Leases!$F35,0)+MAX((Expenses!AS$11-Leases!$AB37/12)*Leases!$AA37*Leases!$F35,0)+MAX((Expenses!AS$12-Leases!$AB38/12)*Leases!$AA38*Leases!$F35,0)+MAX((Expenses!AS$13-Leases!$AB39/12)*Leases!$AA39*Leases!$F35,0)))))</f>
        <v>27314.377505678993</v>
      </c>
      <c r="AV206" s="94">
        <f ca="1">IF(OR(AV$165&lt;=EOMONTH($E35,$R35*(1-$O35)),AV$165&gt;EOMONTH($E35,$P35*12*(1-$O35)+$Q35*12*$O35+$R35*(1-$O35))),0,IF($X35="NNN",Expenses!AT$14*Leases!$F35,IF(Leases!$X35="FSG",0,IF(Leases!$X35="MG",SUMPRODUCT(Leases!$Z35:$Z39,Expenses!AT$9:AT$13)*Leases!$F35,MAX((Expenses!AT$9-Leases!$AB35/12)*Leases!$AA35*Leases!$F35,0)+MAX((Expenses!AT$10-Leases!$AB36/12)*Leases!$AA36*Leases!$F35,0)+MAX((Expenses!AT$11-Leases!$AB37/12)*Leases!$AA37*Leases!$F35,0)+MAX((Expenses!AT$12-Leases!$AB38/12)*Leases!$AA38*Leases!$F35,0)+MAX((Expenses!AT$13-Leases!$AB39/12)*Leases!$AA39*Leases!$F35,0)))))</f>
        <v>27328.510653629291</v>
      </c>
      <c r="AW206" s="94">
        <f ca="1">IF(OR(AW$165&lt;=EOMONTH($E35,$R35*(1-$O35)),AW$165&gt;EOMONTH($E35,$P35*12*(1-$O35)+$Q35*12*$O35+$R35*(1-$O35))),0,IF($X35="NNN",Expenses!AU$14*Leases!$F35,IF(Leases!$X35="FSG",0,IF(Leases!$X35="MG",SUMPRODUCT(Leases!$Z35:$Z39,Expenses!AU$9:AU$13)*Leases!$F35,MAX((Expenses!AU$9-Leases!$AB35/12)*Leases!$AA35*Leases!$F35,0)+MAX((Expenses!AU$10-Leases!$AB36/12)*Leases!$AA36*Leases!$F35,0)+MAX((Expenses!AU$11-Leases!$AB37/12)*Leases!$AA37*Leases!$F35,0)+MAX((Expenses!AU$12-Leases!$AB38/12)*Leases!$AA38*Leases!$F35,0)+MAX((Expenses!AU$13-Leases!$AB39/12)*Leases!$AA39*Leases!$F35,0)))))</f>
        <v>27342.678657735174</v>
      </c>
      <c r="AX206" s="94">
        <f ca="1">IF(OR(AX$165&lt;=EOMONTH($E35,$R35*(1-$O35)),AX$165&gt;EOMONTH($E35,$P35*12*(1-$O35)+$Q35*12*$O35+$R35*(1-$O35))),0,IF($X35="NNN",Expenses!AV$14*Leases!$F35,IF(Leases!$X35="FSG",0,IF(Leases!$X35="MG",SUMPRODUCT(Leases!$Z35:$Z39,Expenses!AV$9:AV$13)*Leases!$F35,MAX((Expenses!AV$9-Leases!$AB35/12)*Leases!$AA35*Leases!$F35,0)+MAX((Expenses!AV$10-Leases!$AB36/12)*Leases!$AA36*Leases!$F35,0)+MAX((Expenses!AV$11-Leases!$AB37/12)*Leases!$AA37*Leases!$F35,0)+MAX((Expenses!AV$12-Leases!$AB38/12)*Leases!$AA38*Leases!$F35,0)+MAX((Expenses!AV$13-Leases!$AB39/12)*Leases!$AA39*Leases!$F35,0)))))</f>
        <v>27356.881603961316</v>
      </c>
      <c r="AY206" s="94">
        <f ca="1">IF(OR(AY$165&lt;=EOMONTH($E35,$R35*(1-$O35)),AY$165&gt;EOMONTH($E35,$P35*12*(1-$O35)+$Q35*12*$O35+$R35*(1-$O35))),0,IF($X35="NNN",Expenses!AW$14*Leases!$F35,IF(Leases!$X35="FSG",0,IF(Leases!$X35="MG",SUMPRODUCT(Leases!$Z35:$Z39,Expenses!AW$9:AW$13)*Leases!$F35,MAX((Expenses!AW$9-Leases!$AB35/12)*Leases!$AA35*Leases!$F35,0)+MAX((Expenses!AW$10-Leases!$AB36/12)*Leases!$AA36*Leases!$F35,0)+MAX((Expenses!AW$11-Leases!$AB37/12)*Leases!$AA37*Leases!$F35,0)+MAX((Expenses!AW$12-Leases!$AB38/12)*Leases!$AA38*Leases!$F35,0)+MAX((Expenses!AW$13-Leases!$AB39/12)*Leases!$AA39*Leases!$F35,0)))))</f>
        <v>27371.119578484409</v>
      </c>
      <c r="AZ206" s="94">
        <f ca="1">IF(OR(AZ$165&lt;=EOMONTH($E35,$R35*(1-$O35)),AZ$165&gt;EOMONTH($E35,$P35*12*(1-$O35)+$Q35*12*$O35+$R35*(1-$O35))),0,IF($X35="NNN",Expenses!AX$14*Leases!$F35,IF(Leases!$X35="FSG",0,IF(Leases!$X35="MG",SUMPRODUCT(Leases!$Z35:$Z39,Expenses!AX$9:AX$13)*Leases!$F35,MAX((Expenses!AX$9-Leases!$AB35/12)*Leases!$AA35*Leases!$F35,0)+MAX((Expenses!AX$10-Leases!$AB36/12)*Leases!$AA36*Leases!$F35,0)+MAX((Expenses!AX$11-Leases!$AB37/12)*Leases!$AA37*Leases!$F35,0)+MAX((Expenses!AX$12-Leases!$AB38/12)*Leases!$AA38*Leases!$F35,0)+MAX((Expenses!AX$13-Leases!$AB39/12)*Leases!$AA39*Leases!$F35,0)))))</f>
        <v>28030.450115647945</v>
      </c>
      <c r="BA206" s="94">
        <f ca="1">IF(OR(BA$165&lt;=EOMONTH($E35,$R35*(1-$O35)),BA$165&gt;EOMONTH($E35,$P35*12*(1-$O35)+$Q35*12*$O35+$R35*(1-$O35))),0,IF($X35="NNN",Expenses!AY$14*Leases!$F35,IF(Leases!$X35="FSG",0,IF(Leases!$X35="MG",SUMPRODUCT(Leases!$Z35:$Z39,Expenses!AY$9:AY$13)*Leases!$F35,MAX((Expenses!AY$9-Leases!$AB35/12)*Leases!$AA35*Leases!$F35,0)+MAX((Expenses!AY$10-Leases!$AB36/12)*Leases!$AA36*Leases!$F35,0)+MAX((Expenses!AY$11-Leases!$AB37/12)*Leases!$AA37*Leases!$F35,0)+MAX((Expenses!AY$12-Leases!$AB38/12)*Leases!$AA38*Leases!$F35,0)+MAX((Expenses!AY$13-Leases!$AB39/12)*Leases!$AA39*Leases!$F35,0)))))</f>
        <v>28044.758406145698</v>
      </c>
      <c r="BB206" s="94">
        <f ca="1">IF(OR(BB$165&lt;=EOMONTH($E35,$R35*(1-$O35)),BB$165&gt;EOMONTH($E35,$P35*12*(1-$O35)+$Q35*12*$O35+$R35*(1-$O35))),0,IF($X35="NNN",Expenses!AZ$14*Leases!$F35,IF(Leases!$X35="FSG",0,IF(Leases!$X35="MG",SUMPRODUCT(Leases!$Z35:$Z39,Expenses!AZ$9:AZ$13)*Leases!$F35,MAX((Expenses!AZ$9-Leases!$AB35/12)*Leases!$AA35*Leases!$F35,0)+MAX((Expenses!AZ$10-Leases!$AB36/12)*Leases!$AA36*Leases!$F35,0)+MAX((Expenses!AZ$11-Leases!$AB37/12)*Leases!$AA37*Leases!$F35,0)+MAX((Expenses!AZ$12-Leases!$AB38/12)*Leases!$AA38*Leases!$F35,0)+MAX((Expenses!AZ$13-Leases!$AB39/12)*Leases!$AA39*Leases!$F35,0)))))</f>
        <v>27941.209339919365</v>
      </c>
      <c r="BC206" s="94">
        <f ca="1">IF(OR(BC$165&lt;=EOMONTH($E35,$R35*(1-$O35)),BC$165&gt;EOMONTH($E35,$P35*12*(1-$O35)+$Q35*12*$O35+$R35*(1-$O35))),0,IF($X35="NNN",Expenses!BA$14*Leases!$F35,IF(Leases!$X35="FSG",0,IF(Leases!$X35="MG",SUMPRODUCT(Leases!$Z35:$Z39,Expenses!BA$9:BA$13)*Leases!$F35,MAX((Expenses!BA$9-Leases!$AB35/12)*Leases!$AA35*Leases!$F35,0)+MAX((Expenses!BA$10-Leases!$AB36/12)*Leases!$AA36*Leases!$F35,0)+MAX((Expenses!BA$11-Leases!$AB37/12)*Leases!$AA37*Leases!$F35,0)+MAX((Expenses!BA$12-Leases!$AB38/12)*Leases!$AA38*Leases!$F35,0)+MAX((Expenses!BA$13-Leases!$AB39/12)*Leases!$AA39*Leases!$F35,0)))))</f>
        <v>27955.569787923832</v>
      </c>
      <c r="BD206" s="94">
        <f ca="1">IF(OR(BD$165&lt;=EOMONTH($E35,$R35*(1-$O35)),BD$165&gt;EOMONTH($E35,$P35*12*(1-$O35)+$Q35*12*$O35+$R35*(1-$O35))),0,IF($X35="NNN",Expenses!BB$14*Leases!$F35,IF(Leases!$X35="FSG",0,IF(Leases!$X35="MG",SUMPRODUCT(Leases!$Z35:$Z39,Expenses!BB$9:BB$13)*Leases!$F35,MAX((Expenses!BB$9-Leases!$AB35/12)*Leases!$AA35*Leases!$F35,0)+MAX((Expenses!BB$10-Leases!$AB36/12)*Leases!$AA36*Leases!$F35,0)+MAX((Expenses!BB$11-Leases!$AB37/12)*Leases!$AA37*Leases!$F35,0)+MAX((Expenses!BB$12-Leases!$AB38/12)*Leases!$AA38*Leases!$F35,0)+MAX((Expenses!BB$13-Leases!$AB39/12)*Leases!$AA39*Leases!$F35,0)))))</f>
        <v>28006.009422838102</v>
      </c>
      <c r="BE206" s="94">
        <f ca="1">IF(OR(BE$165&lt;=EOMONTH($E35,$R35*(1-$O35)),BE$165&gt;EOMONTH($E35,$P35*12*(1-$O35)+$Q35*12*$O35+$R35*(1-$O35))),0,IF($X35="NNN",Expenses!BC$14*Leases!$F35,IF(Leases!$X35="FSG",0,IF(Leases!$X35="MG",SUMPRODUCT(Leases!$Z35:$Z39,Expenses!BC$9:BC$13)*Leases!$F35,MAX((Expenses!BC$9-Leases!$AB35/12)*Leases!$AA35*Leases!$F35,0)+MAX((Expenses!BC$10-Leases!$AB36/12)*Leases!$AA36*Leases!$F35,0)+MAX((Expenses!BC$11-Leases!$AB37/12)*Leases!$AA37*Leases!$F35,0)+MAX((Expenses!BC$12-Leases!$AB38/12)*Leases!$AA38*Leases!$F35,0)+MAX((Expenses!BC$13-Leases!$AB39/12)*Leases!$AA39*Leases!$F35,0)))))</f>
        <v>28020.459388792242</v>
      </c>
      <c r="BF206" s="94">
        <f ca="1">IF(OR(BF$165&lt;=EOMONTH($E35,$R35*(1-$O35)),BF$165&gt;EOMONTH($E35,$P35*12*(1-$O35)+$Q35*12*$O35+$R35*(1-$O35))),0,IF($X35="NNN",Expenses!BD$14*Leases!$F35,IF(Leases!$X35="FSG",0,IF(Leases!$X35="MG",SUMPRODUCT(Leases!$Z35:$Z39,Expenses!BD$9:BD$13)*Leases!$F35,MAX((Expenses!BD$9-Leases!$AB35/12)*Leases!$AA35*Leases!$F35,0)+MAX((Expenses!BD$10-Leases!$AB36/12)*Leases!$AA36*Leases!$F35,0)+MAX((Expenses!BD$11-Leases!$AB37/12)*Leases!$AA37*Leases!$F35,0)+MAX((Expenses!BD$12-Leases!$AB38/12)*Leases!$AA38*Leases!$F35,0)+MAX((Expenses!BD$13-Leases!$AB39/12)*Leases!$AA39*Leases!$F35,0)))))</f>
        <v>28034.944992260625</v>
      </c>
      <c r="BG206" s="94">
        <f ca="1">IF(OR(BG$165&lt;=EOMONTH($E35,$R35*(1-$O35)),BG$165&gt;EOMONTH($E35,$P35*12*(1-$O35)+$Q35*12*$O35+$R35*(1-$O35))),0,IF($X35="NNN",Expenses!BE$14*Leases!$F35,IF(Leases!$X35="FSG",0,IF(Leases!$X35="MG",SUMPRODUCT(Leases!$Z35:$Z39,Expenses!BE$9:BE$13)*Leases!$F35,MAX((Expenses!BE$9-Leases!$AB35/12)*Leases!$AA35*Leases!$F35,0)+MAX((Expenses!BE$10-Leases!$AB36/12)*Leases!$AA36*Leases!$F35,0)+MAX((Expenses!BE$11-Leases!$AB37/12)*Leases!$AA37*Leases!$F35,0)+MAX((Expenses!BE$12-Leases!$AB38/12)*Leases!$AA38*Leases!$F35,0)+MAX((Expenses!BE$13-Leases!$AB39/12)*Leases!$AA39*Leases!$F35,0)))))</f>
        <v>28049.466321134987</v>
      </c>
      <c r="BH206" s="94">
        <f ca="1">IF(OR(BH$165&lt;=EOMONTH($E35,$R35*(1-$O35)),BH$165&gt;EOMONTH($E35,$P35*12*(1-$O35)+$Q35*12*$O35+$R35*(1-$O35))),0,IF($X35="NNN",Expenses!BF$14*Leases!$F35,IF(Leases!$X35="FSG",0,IF(Leases!$X35="MG",SUMPRODUCT(Leases!$Z35:$Z39,Expenses!BF$9:BF$13)*Leases!$F35,MAX((Expenses!BF$9-Leases!$AB35/12)*Leases!$AA35*Leases!$F35,0)+MAX((Expenses!BF$10-Leases!$AB36/12)*Leases!$AA36*Leases!$F35,0)+MAX((Expenses!BF$11-Leases!$AB37/12)*Leases!$AA37*Leases!$F35,0)+MAX((Expenses!BF$12-Leases!$AB38/12)*Leases!$AA38*Leases!$F35,0)+MAX((Expenses!BF$13-Leases!$AB39/12)*Leases!$AA39*Leases!$F35,0)))))</f>
        <v>28145.487481773369</v>
      </c>
      <c r="BI206" s="94">
        <f ca="1">IF(OR(BI$165&lt;=EOMONTH($E35,$R35*(1-$O35)),BI$165&gt;EOMONTH($E35,$P35*12*(1-$O35)+$Q35*12*$O35+$R35*(1-$O35))),0,IF($X35="NNN",Expenses!BG$14*Leases!$F35,IF(Leases!$X35="FSG",0,IF(Leases!$X35="MG",SUMPRODUCT(Leases!$Z35:$Z39,Expenses!BG$9:BG$13)*Leases!$F35,MAX((Expenses!BG$9-Leases!$AB35/12)*Leases!$AA35*Leases!$F35,0)+MAX((Expenses!BG$10-Leases!$AB36/12)*Leases!$AA36*Leases!$F35,0)+MAX((Expenses!BG$11-Leases!$AB37/12)*Leases!$AA37*Leases!$F35,0)+MAX((Expenses!BG$12-Leases!$AB38/12)*Leases!$AA38*Leases!$F35,0)+MAX((Expenses!BG$13-Leases!$AB39/12)*Leases!$AA39*Leases!$F35,0)))))</f>
        <v>28160.080526002428</v>
      </c>
      <c r="BJ206" s="94">
        <f ca="1">IF(OR(BJ$165&lt;=EOMONTH($E35,$R35*(1-$O35)),BJ$165&gt;EOMONTH($E35,$P35*12*(1-$O35)+$Q35*12*$O35+$R35*(1-$O35))),0,IF($X35="NNN",Expenses!BH$14*Leases!$F35,IF(Leases!$X35="FSG",0,IF(Leases!$X35="MG",SUMPRODUCT(Leases!$Z35:$Z39,Expenses!BH$9:BH$13)*Leases!$F35,MAX((Expenses!BH$9-Leases!$AB35/12)*Leases!$AA35*Leases!$F35,0)+MAX((Expenses!BH$10-Leases!$AB36/12)*Leases!$AA36*Leases!$F35,0)+MAX((Expenses!BH$11-Leases!$AB37/12)*Leases!$AA37*Leases!$F35,0)+MAX((Expenses!BH$12-Leases!$AB38/12)*Leases!$AA38*Leases!$F35,0)+MAX((Expenses!BH$13-Leases!$AB39/12)*Leases!$AA39*Leases!$F35,0)))))</f>
        <v>28174.709560615353</v>
      </c>
      <c r="BK206" s="94">
        <f ca="1">IF(OR(BK$165&lt;=EOMONTH($E35,$R35*(1-$O35)),BK$165&gt;EOMONTH($E35,$P35*12*(1-$O35)+$Q35*12*$O35+$R35*(1-$O35))),0,IF($X35="NNN",Expenses!BI$14*Leases!$F35,IF(Leases!$X35="FSG",0,IF(Leases!$X35="MG",SUMPRODUCT(Leases!$Z35:$Z39,Expenses!BI$9:BI$13)*Leases!$F35,MAX((Expenses!BI$9-Leases!$AB35/12)*Leases!$AA35*Leases!$F35,0)+MAX((Expenses!BI$10-Leases!$AB36/12)*Leases!$AA36*Leases!$F35,0)+MAX((Expenses!BI$11-Leases!$AB37/12)*Leases!$AA37*Leases!$F35,0)+MAX((Expenses!BI$12-Leases!$AB38/12)*Leases!$AA38*Leases!$F35,0)+MAX((Expenses!BI$13-Leases!$AB39/12)*Leases!$AA39*Leases!$F35,0)))))</f>
        <v>28189.374674374139</v>
      </c>
      <c r="BL206" s="94">
        <f ca="1">IF(OR(BL$165&lt;=EOMONTH($E35,$R35*(1-$O35)),BL$165&gt;EOMONTH($E35,$P35*12*(1-$O35)+$Q35*12*$O35+$R35*(1-$O35))),0,IF($X35="NNN",Expenses!BJ$14*Leases!$F35,IF(Leases!$X35="FSG",0,IF(Leases!$X35="MG",SUMPRODUCT(Leases!$Z35:$Z39,Expenses!BJ$9:BJ$13)*Leases!$F35,MAX((Expenses!BJ$9-Leases!$AB35/12)*Leases!$AA35*Leases!$F35,0)+MAX((Expenses!BJ$10-Leases!$AB36/12)*Leases!$AA36*Leases!$F35,0)+MAX((Expenses!BJ$11-Leases!$AB37/12)*Leases!$AA37*Leases!$F35,0)+MAX((Expenses!BJ$12-Leases!$AB38/12)*Leases!$AA38*Leases!$F35,0)+MAX((Expenses!BJ$13-Leases!$AB39/12)*Leases!$AA39*Leases!$F35,0)))))</f>
        <v>28870.929048200069</v>
      </c>
      <c r="BM206" s="94">
        <f ca="1">IF(OR(BM$165&lt;=EOMONTH($E35,$R35*(1-$O35)),BM$165&gt;EOMONTH($E35,$P35*12*(1-$O35)+$Q35*12*$O35+$R35*(1-$O35))),0,IF($X35="NNN",Expenses!BK$14*Leases!$F35,IF(Leases!$X35="FSG",0,IF(Leases!$X35="MG",SUMPRODUCT(Leases!$Z35:$Z39,Expenses!BK$9:BK$13)*Leases!$F35,MAX((Expenses!BK$9-Leases!$AB35/12)*Leases!$AA35*Leases!$F35,0)+MAX((Expenses!BK$10-Leases!$AB36/12)*Leases!$AA36*Leases!$F35,0)+MAX((Expenses!BK$11-Leases!$AB37/12)*Leases!$AA37*Leases!$F35,0)+MAX((Expenses!BK$12-Leases!$AB38/12)*Leases!$AA38*Leases!$F35,0)+MAX((Expenses!BK$13-Leases!$AB39/12)*Leases!$AA39*Leases!$F35,0)))))</f>
        <v>28885.666587412758</v>
      </c>
      <c r="BN206" s="94">
        <f ca="1">IF(OR(BN$165&lt;=EOMONTH($E35,$R35*(1-$O35)),BN$165&gt;EOMONTH($E35,$P35*12*(1-$O35)+$Q35*12*$O35+$R35*(1-$O35))),0,IF($X35="NNN",Expenses!BL$14*Leases!$F35,IF(Leases!$X35="FSG",0,IF(Leases!$X35="MG",SUMPRODUCT(Leases!$Z35:$Z39,Expenses!BL$9:BL$13)*Leases!$F35,MAX((Expenses!BL$9-Leases!$AB35/12)*Leases!$AA35*Leases!$F35,0)+MAX((Expenses!BL$10-Leases!$AB36/12)*Leases!$AA36*Leases!$F35,0)+MAX((Expenses!BL$11-Leases!$AB37/12)*Leases!$AA37*Leases!$F35,0)+MAX((Expenses!BL$12-Leases!$AB38/12)*Leases!$AA38*Leases!$F35,0)+MAX((Expenses!BL$13-Leases!$AB39/12)*Leases!$AA39*Leases!$F35,0)))))</f>
        <v>28900.440473372917</v>
      </c>
      <c r="BO206" s="94">
        <f ca="1">IF(OR(BO$165&lt;=EOMONTH($E35,$R35*(1-$O35)),BO$165&gt;EOMONTH($E35,$P35*12*(1-$O35)+$Q35*12*$O35+$R35*(1-$O35))),0,IF($X35="NNN",Expenses!BM$14*Leases!$F35,IF(Leases!$X35="FSG",0,IF(Leases!$X35="MG",SUMPRODUCT(Leases!$Z35:$Z39,Expenses!BM$9:BM$13)*Leases!$F35,MAX((Expenses!BM$9-Leases!$AB35/12)*Leases!$AA35*Leases!$F35,0)+MAX((Expenses!BM$10-Leases!$AB36/12)*Leases!$AA36*Leases!$F35,0)+MAX((Expenses!BM$11-Leases!$AB37/12)*Leases!$AA37*Leases!$F35,0)+MAX((Expenses!BM$12-Leases!$AB38/12)*Leases!$AA38*Leases!$F35,0)+MAX((Expenses!BM$13-Leases!$AB39/12)*Leases!$AA39*Leases!$F35,0)))))</f>
        <v>28915.250795721448</v>
      </c>
      <c r="BP206" s="94">
        <f ca="1">IF(OR(BP$165&lt;=EOMONTH($E35,$R35*(1-$O35)),BP$165&gt;EOMONTH($E35,$P35*12*(1-$O35)+$Q35*12*$O35+$R35*(1-$O35))),0,IF($X35="NNN",Expenses!BN$14*Leases!$F35,IF(Leases!$X35="FSG",0,IF(Leases!$X35="MG",SUMPRODUCT(Leases!$Z35:$Z39,Expenses!BN$9:BN$13)*Leases!$F35,MAX((Expenses!BN$9-Leases!$AB35/12)*Leases!$AA35*Leases!$F35,0)+MAX((Expenses!BN$10-Leases!$AB36/12)*Leases!$AA36*Leases!$F35,0)+MAX((Expenses!BN$11-Leases!$AB37/12)*Leases!$AA37*Leases!$F35,0)+MAX((Expenses!BN$12-Leases!$AB38/12)*Leases!$AA38*Leases!$F35,0)+MAX((Expenses!BN$13-Leases!$AB39/12)*Leases!$AA39*Leases!$F35,0)))))</f>
        <v>28930.097644320304</v>
      </c>
      <c r="BQ206" s="94">
        <f ca="1">IF(OR(BQ$165&lt;=EOMONTH($E35,$R35*(1-$O35)),BQ$165&gt;EOMONTH($E35,$P35*12*(1-$O35)+$Q35*12*$O35+$R35*(1-$O35))),0,IF($X35="NNN",Expenses!BO$14*Leases!$F35,IF(Leases!$X35="FSG",0,IF(Leases!$X35="MG",SUMPRODUCT(Leases!$Z35:$Z39,Expenses!BO$9:BO$13)*Leases!$F35,MAX((Expenses!BO$9-Leases!$AB35/12)*Leases!$AA35*Leases!$F35,0)+MAX((Expenses!BO$10-Leases!$AB36/12)*Leases!$AA36*Leases!$F35,0)+MAX((Expenses!BO$11-Leases!$AB37/12)*Leases!$AA37*Leases!$F35,0)+MAX((Expenses!BO$12-Leases!$AB38/12)*Leases!$AA38*Leases!$F35,0)+MAX((Expenses!BO$13-Leases!$AB39/12)*Leases!$AA39*Leases!$F35,0)))))</f>
        <v>28944.981109253073</v>
      </c>
      <c r="BR206" s="94">
        <f ca="1">IF(OR(BR$165&lt;=EOMONTH($E35,$R35*(1-$O35)),BR$165&gt;EOMONTH($E35,$P35*12*(1-$O35)+$Q35*12*$O35+$R35*(1-$O35))),0,IF($X35="NNN",Expenses!BP$14*Leases!$F35,IF(Leases!$X35="FSG",0,IF(Leases!$X35="MG",SUMPRODUCT(Leases!$Z35:$Z39,Expenses!BP$9:BP$13)*Leases!$F35,MAX((Expenses!BP$9-Leases!$AB35/12)*Leases!$AA35*Leases!$F35,0)+MAX((Expenses!BP$10-Leases!$AB36/12)*Leases!$AA36*Leases!$F35,0)+MAX((Expenses!BP$11-Leases!$AB37/12)*Leases!$AA37*Leases!$F35,0)+MAX((Expenses!BP$12-Leases!$AB38/12)*Leases!$AA38*Leases!$F35,0)+MAX((Expenses!BP$13-Leases!$AB39/12)*Leases!$AA39*Leases!$F35,0)))))</f>
        <v>28959.901280825514</v>
      </c>
      <c r="BS206" s="94">
        <f ca="1">IF(OR(BS$165&lt;=EOMONTH($E35,$R35*(1-$O35)),BS$165&gt;EOMONTH($E35,$P35*12*(1-$O35)+$Q35*12*$O35+$R35*(1-$O35))),0,IF($X35="NNN",Expenses!BQ$14*Leases!$F35,IF(Leases!$X35="FSG",0,IF(Leases!$X35="MG",SUMPRODUCT(Leases!$Z35:$Z39,Expenses!BQ$9:BQ$13)*Leases!$F35,MAX((Expenses!BQ$9-Leases!$AB35/12)*Leases!$AA35*Leases!$F35,0)+MAX((Expenses!BQ$10-Leases!$AB36/12)*Leases!$AA36*Leases!$F35,0)+MAX((Expenses!BQ$11-Leases!$AB37/12)*Leases!$AA37*Leases!$F35,0)+MAX((Expenses!BQ$12-Leases!$AB38/12)*Leases!$AA38*Leases!$F35,0)+MAX((Expenses!BQ$13-Leases!$AB39/12)*Leases!$AA39*Leases!$F35,0)))))</f>
        <v>28974.858249566096</v>
      </c>
      <c r="BT206" s="94">
        <f ca="1">IF(OR(BT$165&lt;=EOMONTH($E35,$R35*(1-$O35)),BT$165&gt;EOMONTH($E35,$P35*12*(1-$O35)+$Q35*12*$O35+$R35*(1-$O35))),0,IF($X35="NNN",Expenses!BR$14*Leases!$F35,IF(Leases!$X35="FSG",0,IF(Leases!$X35="MG",SUMPRODUCT(Leases!$Z35:$Z39,Expenses!BR$9:BR$13)*Leases!$F35,MAX((Expenses!BR$9-Leases!$AB35/12)*Leases!$AA35*Leases!$F35,0)+MAX((Expenses!BR$10-Leases!$AB36/12)*Leases!$AA36*Leases!$F35,0)+MAX((Expenses!BR$11-Leases!$AB37/12)*Leases!$AA37*Leases!$F35,0)+MAX((Expenses!BR$12-Leases!$AB38/12)*Leases!$AA38*Leases!$F35,0)+MAX((Expenses!BR$13-Leases!$AB39/12)*Leases!$AA39*Leases!$F35,0)))))</f>
        <v>28989.852106226572</v>
      </c>
      <c r="BU206" s="94">
        <f ca="1">IF(OR(BU$165&lt;=EOMONTH($E35,$R35*(1-$O35)),BU$165&gt;EOMONTH($E35,$P35*12*(1-$O35)+$Q35*12*$O35+$R35*(1-$O35))),0,IF($X35="NNN",Expenses!BS$14*Leases!$F35,IF(Leases!$X35="FSG",0,IF(Leases!$X35="MG",SUMPRODUCT(Leases!$Z35:$Z39,Expenses!BS$9:BS$13)*Leases!$F35,MAX((Expenses!BS$9-Leases!$AB35/12)*Leases!$AA35*Leases!$F35,0)+MAX((Expenses!BS$10-Leases!$AB36/12)*Leases!$AA36*Leases!$F35,0)+MAX((Expenses!BS$11-Leases!$AB37/12)*Leases!$AA37*Leases!$F35,0)+MAX((Expenses!BS$12-Leases!$AB38/12)*Leases!$AA38*Leases!$F35,0)+MAX((Expenses!BS$13-Leases!$AB39/12)*Leases!$AA39*Leases!$F35,0)))))</f>
        <v>29004.882941782504</v>
      </c>
      <c r="BV206" s="94">
        <f ca="1">IF(OR(BV$165&lt;=EOMONTH($E35,$R35*(1-$O35)),BV$165&gt;EOMONTH($E35,$P35*12*(1-$O35)+$Q35*12*$O35+$R35*(1-$O35))),0,IF($X35="NNN",Expenses!BT$14*Leases!$F35,IF(Leases!$X35="FSG",0,IF(Leases!$X35="MG",SUMPRODUCT(Leases!$Z35:$Z39,Expenses!BT$9:BT$13)*Leases!$F35,MAX((Expenses!BT$9-Leases!$AB35/12)*Leases!$AA35*Leases!$F35,0)+MAX((Expenses!BT$10-Leases!$AB36/12)*Leases!$AA36*Leases!$F35,0)+MAX((Expenses!BT$11-Leases!$AB37/12)*Leases!$AA37*Leases!$F35,0)+MAX((Expenses!BT$12-Leases!$AB38/12)*Leases!$AA38*Leases!$F35,0)+MAX((Expenses!BT$13-Leases!$AB39/12)*Leases!$AA39*Leases!$F35,0)))))</f>
        <v>29019.950847433811</v>
      </c>
      <c r="BW206" s="94">
        <f ca="1">IF(OR(BW$165&lt;=EOMONTH($E35,$R35*(1-$O35)),BW$165&gt;EOMONTH($E35,$P35*12*(1-$O35)+$Q35*12*$O35+$R35*(1-$O35))),0,IF($X35="NNN",Expenses!BU$14*Leases!$F35,IF(Leases!$X35="FSG",0,IF(Leases!$X35="MG",SUMPRODUCT(Leases!$Z35:$Z39,Expenses!BU$9:BU$13)*Leases!$F35,MAX((Expenses!BU$9-Leases!$AB35/12)*Leases!$AA35*Leases!$F35,0)+MAX((Expenses!BU$10-Leases!$AB36/12)*Leases!$AA36*Leases!$F35,0)+MAX((Expenses!BU$11-Leases!$AB37/12)*Leases!$AA37*Leases!$F35,0)+MAX((Expenses!BU$12-Leases!$AB38/12)*Leases!$AA38*Leases!$F35,0)+MAX((Expenses!BU$13-Leases!$AB39/12)*Leases!$AA39*Leases!$F35,0)))))</f>
        <v>29035.055914605364</v>
      </c>
      <c r="BX206" s="94">
        <f ca="1">IF(OR(BX$165&lt;=EOMONTH($E35,$R35*(1-$O35)),BX$165&gt;EOMONTH($E35,$P35*12*(1-$O35)+$Q35*12*$O35+$R35*(1-$O35))),0,IF($X35="NNN",Expenses!BV$14*Leases!$F35,IF(Leases!$X35="FSG",0,IF(Leases!$X35="MG",SUMPRODUCT(Leases!$Z35:$Z39,Expenses!BV$9:BV$13)*Leases!$F35,MAX((Expenses!BV$9-Leases!$AB35/12)*Leases!$AA35*Leases!$F35,0)+MAX((Expenses!BV$10-Leases!$AB36/12)*Leases!$AA36*Leases!$F35,0)+MAX((Expenses!BV$11-Leases!$AB37/12)*Leases!$AA37*Leases!$F35,0)+MAX((Expenses!BV$12-Leases!$AB38/12)*Leases!$AA38*Leases!$F35,0)+MAX((Expenses!BV$13-Leases!$AB39/12)*Leases!$AA39*Leases!$F35,0)))))</f>
        <v>29677.640388563468</v>
      </c>
      <c r="BY206" s="94">
        <f ca="1">IF(OR(BY$165&lt;=EOMONTH($E35,$R35*(1-$O35)),BY$165&gt;EOMONTH($E35,$P35*12*(1-$O35)+$Q35*12*$O35+$R35*(1-$O35))),0,IF($X35="NNN",Expenses!BW$14*Leases!$F35,IF(Leases!$X35="FSG",0,IF(Leases!$X35="MG",SUMPRODUCT(Leases!$Z35:$Z39,Expenses!BW$9:BW$13)*Leases!$F35,MAX((Expenses!BW$9-Leases!$AB35/12)*Leases!$AA35*Leases!$F35,0)+MAX((Expenses!BW$10-Leases!$AB36/12)*Leases!$AA36*Leases!$F35,0)+MAX((Expenses!BW$11-Leases!$AB37/12)*Leases!$AA37*Leases!$F35,0)+MAX((Expenses!BW$12-Leases!$AB38/12)*Leases!$AA38*Leases!$F35,0)+MAX((Expenses!BW$13-Leases!$AB39/12)*Leases!$AA39*Leases!$F35,0)))))</f>
        <v>29752.236585035142</v>
      </c>
      <c r="BZ206" s="94">
        <f ca="1">IF(OR(BZ$165&lt;=EOMONTH($E35,$R35*(1-$O35)),BZ$165&gt;EOMONTH($E35,$P35*12*(1-$O35)+$Q35*12*$O35+$R35*(1-$O35))),0,IF($X35="NNN",Expenses!BX$14*Leases!$F35,IF(Leases!$X35="FSG",0,IF(Leases!$X35="MG",SUMPRODUCT(Leases!$Z35:$Z39,Expenses!BX$9:BX$13)*Leases!$F35,MAX((Expenses!BX$9-Leases!$AB35/12)*Leases!$AA35*Leases!$F35,0)+MAX((Expenses!BX$10-Leases!$AB36/12)*Leases!$AA36*Leases!$F35,0)+MAX((Expenses!BX$11-Leases!$AB37/12)*Leases!$AA37*Leases!$F35,0)+MAX((Expenses!BX$12-Leases!$AB38/12)*Leases!$AA38*Leases!$F35,0)+MAX((Expenses!BX$13-Leases!$AB39/12)*Leases!$AA39*Leases!$F35,0)))))</f>
        <v>29767.453687574107</v>
      </c>
      <c r="CA206" s="94">
        <f ca="1">IF(OR(CA$165&lt;=EOMONTH($E35,$R35*(1-$O35)),CA$165&gt;EOMONTH($E35,$P35*12*(1-$O35)+$Q35*12*$O35+$R35*(1-$O35))),0,IF($X35="NNN",Expenses!BY$14*Leases!$F35,IF(Leases!$X35="FSG",0,IF(Leases!$X35="MG",SUMPRODUCT(Leases!$Z35:$Z39,Expenses!BY$9:BY$13)*Leases!$F35,MAX((Expenses!BY$9-Leases!$AB35/12)*Leases!$AA35*Leases!$F35,0)+MAX((Expenses!BY$10-Leases!$AB36/12)*Leases!$AA36*Leases!$F35,0)+MAX((Expenses!BY$11-Leases!$AB37/12)*Leases!$AA37*Leases!$F35,0)+MAX((Expenses!BY$12-Leases!$AB38/12)*Leases!$AA38*Leases!$F35,0)+MAX((Expenses!BY$13-Leases!$AB39/12)*Leases!$AA39*Leases!$F35,0)))))</f>
        <v>29782.708319593094</v>
      </c>
      <c r="CB206" s="94">
        <f ca="1">IF(OR(CB$165&lt;=EOMONTH($E35,$R35*(1-$O35)),CB$165&gt;EOMONTH($E35,$P35*12*(1-$O35)+$Q35*12*$O35+$R35*(1-$O35))),0,IF($X35="NNN",Expenses!BZ$14*Leases!$F35,IF(Leases!$X35="FSG",0,IF(Leases!$X35="MG",SUMPRODUCT(Leases!$Z35:$Z39,Expenses!BZ$9:BZ$13)*Leases!$F35,MAX((Expenses!BZ$9-Leases!$AB35/12)*Leases!$AA35*Leases!$F35,0)+MAX((Expenses!BZ$10-Leases!$AB36/12)*Leases!$AA36*Leases!$F35,0)+MAX((Expenses!BZ$11-Leases!$AB37/12)*Leases!$AA37*Leases!$F35,0)+MAX((Expenses!BZ$12-Leases!$AB38/12)*Leases!$AA38*Leases!$F35,0)+MAX((Expenses!BZ$13-Leases!$AB39/12)*Leases!$AA39*Leases!$F35,0)))))</f>
        <v>29798.000573649915</v>
      </c>
      <c r="CC206" s="94">
        <f ca="1">IF(OR(CC$165&lt;=EOMONTH($E35,$R35*(1-$O35)),CC$165&gt;EOMONTH($E35,$P35*12*(1-$O35)+$Q35*12*$O35+$R35*(1-$O35))),0,IF($X35="NNN",Expenses!CA$14*Leases!$F35,IF(Leases!$X35="FSG",0,IF(Leases!$X35="MG",SUMPRODUCT(Leases!$Z35:$Z39,Expenses!CA$9:CA$13)*Leases!$F35,MAX((Expenses!CA$9-Leases!$AB35/12)*Leases!$AA35*Leases!$F35,0)+MAX((Expenses!CA$10-Leases!$AB36/12)*Leases!$AA36*Leases!$F35,0)+MAX((Expenses!CA$11-Leases!$AB37/12)*Leases!$AA37*Leases!$F35,0)+MAX((Expenses!CA$12-Leases!$AB38/12)*Leases!$AA38*Leases!$F35,0)+MAX((Expenses!CA$13-Leases!$AB39/12)*Leases!$AA39*Leases!$F35,0)))))</f>
        <v>29813.330542530672</v>
      </c>
      <c r="CD206" s="94">
        <f ca="1">IF(OR(CD$165&lt;=EOMONTH($E35,$R35*(1-$O35)),CD$165&gt;EOMONTH($E35,$P35*12*(1-$O35)+$Q35*12*$O35+$R35*(1-$O35))),0,IF($X35="NNN",Expenses!CB$14*Leases!$F35,IF(Leases!$X35="FSG",0,IF(Leases!$X35="MG",SUMPRODUCT(Leases!$Z35:$Z39,Expenses!CB$9:CB$13)*Leases!$F35,MAX((Expenses!CB$9-Leases!$AB35/12)*Leases!$AA35*Leases!$F35,0)+MAX((Expenses!CB$10-Leases!$AB36/12)*Leases!$AA36*Leases!$F35,0)+MAX((Expenses!CB$11-Leases!$AB37/12)*Leases!$AA37*Leases!$F35,0)+MAX((Expenses!CB$12-Leases!$AB38/12)*Leases!$AA38*Leases!$F35,0)+MAX((Expenses!CB$13-Leases!$AB39/12)*Leases!$AA39*Leases!$F35,0)))))</f>
        <v>29828.698319250278</v>
      </c>
      <c r="CE206" s="94">
        <f ca="1">IF(OR(CE$165&lt;=EOMONTH($E35,$R35*(1-$O35)),CE$165&gt;EOMONTH($E35,$P35*12*(1-$O35)+$Q35*12*$O35+$R35*(1-$O35))),0,IF($X35="NNN",Expenses!CC$14*Leases!$F35,IF(Leases!$X35="FSG",0,IF(Leases!$X35="MG",SUMPRODUCT(Leases!$Z35:$Z39,Expenses!CC$9:CC$13)*Leases!$F35,MAX((Expenses!CC$9-Leases!$AB35/12)*Leases!$AA35*Leases!$F35,0)+MAX((Expenses!CC$10-Leases!$AB36/12)*Leases!$AA36*Leases!$F35,0)+MAX((Expenses!CC$11-Leases!$AB37/12)*Leases!$AA37*Leases!$F35,0)+MAX((Expenses!CC$12-Leases!$AB38/12)*Leases!$AA38*Leases!$F35,0)+MAX((Expenses!CC$13-Leases!$AB39/12)*Leases!$AA39*Leases!$F35,0)))))</f>
        <v>29844.103997053087</v>
      </c>
      <c r="CF206" s="94">
        <f ca="1">IF(OR(CF$165&lt;=EOMONTH($E35,$R35*(1-$O35)),CF$165&gt;EOMONTH($E35,$P35*12*(1-$O35)+$Q35*12*$O35+$R35*(1-$O35))),0,IF($X35="NNN",Expenses!CD$14*Leases!$F35,IF(Leases!$X35="FSG",0,IF(Leases!$X35="MG",SUMPRODUCT(Leases!$Z35:$Z39,Expenses!CD$9:CD$13)*Leases!$F35,MAX((Expenses!CD$9-Leases!$AB35/12)*Leases!$AA35*Leases!$F35,0)+MAX((Expenses!CD$10-Leases!$AB36/12)*Leases!$AA36*Leases!$F35,0)+MAX((Expenses!CD$11-Leases!$AB37/12)*Leases!$AA37*Leases!$F35,0)+MAX((Expenses!CD$12-Leases!$AB38/12)*Leases!$AA38*Leases!$F35,0)+MAX((Expenses!CD$13-Leases!$AB39/12)*Leases!$AA39*Leases!$F35,0)))))</f>
        <v>29859.547669413376</v>
      </c>
      <c r="CG206" s="94">
        <f ca="1">IF(OR(CG$165&lt;=EOMONTH($E35,$R35*(1-$O35)),CG$165&gt;EOMONTH($E35,$P35*12*(1-$O35)+$Q35*12*$O35+$R35*(1-$O35))),0,IF($X35="NNN",Expenses!CE$14*Leases!$F35,IF(Leases!$X35="FSG",0,IF(Leases!$X35="MG",SUMPRODUCT(Leases!$Z35:$Z39,Expenses!CE$9:CE$13)*Leases!$F35,MAX((Expenses!CE$9-Leases!$AB35/12)*Leases!$AA35*Leases!$F35,0)+MAX((Expenses!CE$10-Leases!$AB36/12)*Leases!$AA36*Leases!$F35,0)+MAX((Expenses!CE$11-Leases!$AB37/12)*Leases!$AA37*Leases!$F35,0)+MAX((Expenses!CE$12-Leases!$AB38/12)*Leases!$AA38*Leases!$F35,0)+MAX((Expenses!CE$13-Leases!$AB39/12)*Leases!$AA39*Leases!$F35,0)))))</f>
        <v>29875.029430035982</v>
      </c>
      <c r="CH206" s="94">
        <f ca="1">IF(OR(CH$165&lt;=EOMONTH($E35,$R35*(1-$O35)),CH$165&gt;EOMONTH($E35,$P35*12*(1-$O35)+$Q35*12*$O35+$R35*(1-$O35))),0,IF($X35="NNN",Expenses!CF$14*Leases!$F35,IF(Leases!$X35="FSG",0,IF(Leases!$X35="MG",SUMPRODUCT(Leases!$Z35:$Z39,Expenses!CF$9:CF$13)*Leases!$F35,MAX((Expenses!CF$9-Leases!$AB35/12)*Leases!$AA35*Leases!$F35,0)+MAX((Expenses!CF$10-Leases!$AB36/12)*Leases!$AA36*Leases!$F35,0)+MAX((Expenses!CF$11-Leases!$AB37/12)*Leases!$AA37*Leases!$F35,0)+MAX((Expenses!CF$12-Leases!$AB38/12)*Leases!$AA38*Leases!$F35,0)+MAX((Expenses!CF$13-Leases!$AB39/12)*Leases!$AA39*Leases!$F35,0)))))</f>
        <v>29890.549372856829</v>
      </c>
      <c r="CI206" s="94">
        <f ca="1">IF(OR(CI$165&lt;=EOMONTH($E35,$R35*(1-$O35)),CI$165&gt;EOMONTH($E35,$P35*12*(1-$O35)+$Q35*12*$O35+$R35*(1-$O35))),0,IF($X35="NNN",Expenses!CG$14*Leases!$F35,IF(Leases!$X35="FSG",0,IF(Leases!$X35="MG",SUMPRODUCT(Leases!$Z35:$Z39,Expenses!CG$9:CG$13)*Leases!$F35,MAX((Expenses!CG$9-Leases!$AB35/12)*Leases!$AA35*Leases!$F35,0)+MAX((Expenses!CG$10-Leases!$AB36/12)*Leases!$AA36*Leases!$F35,0)+MAX((Expenses!CG$11-Leases!$AB37/12)*Leases!$AA37*Leases!$F35,0)+MAX((Expenses!CG$12-Leases!$AB38/12)*Leases!$AA38*Leases!$F35,0)+MAX((Expenses!CG$13-Leases!$AB39/12)*Leases!$AA39*Leases!$F35,0)))))</f>
        <v>29906.107592043532</v>
      </c>
      <c r="CJ206" s="94">
        <f ca="1">IF(OR(CJ$165&lt;=EOMONTH($E35,$R35*(1-$O35)),CJ$165&gt;EOMONTH($E35,$P35*12*(1-$O35)+$Q35*12*$O35+$R35*(1-$O35))),0,IF($X35="NNN",Expenses!CH$14*Leases!$F35,IF(Leases!$X35="FSG",0,IF(Leases!$X35="MG",SUMPRODUCT(Leases!$Z35:$Z39,Expenses!CH$9:CH$13)*Leases!$F35,MAX((Expenses!CH$9-Leases!$AB35/12)*Leases!$AA35*Leases!$F35,0)+MAX((Expenses!CH$10-Leases!$AB36/12)*Leases!$AA36*Leases!$F35,0)+MAX((Expenses!CH$11-Leases!$AB37/12)*Leases!$AA37*Leases!$F35,0)+MAX((Expenses!CH$12-Leases!$AB38/12)*Leases!$AA38*Leases!$F35,0)+MAX((Expenses!CH$13-Leases!$AB39/12)*Leases!$AA39*Leases!$F35,0)))))</f>
        <v>30629.168627235464</v>
      </c>
      <c r="CK206" s="94">
        <f ca="1">IF(OR(CK$165&lt;=EOMONTH($E35,$R35*(1-$O35)),CK$165&gt;EOMONTH($E35,$P35*12*(1-$O35)+$Q35*12*$O35+$R35*(1-$O35))),0,IF($X35="NNN",Expenses!CI$14*Leases!$F35,IF(Leases!$X35="FSG",0,IF(Leases!$X35="MG",SUMPRODUCT(Leases!$Z35:$Z39,Expenses!CI$9:CI$13)*Leases!$F35,MAX((Expenses!CI$9-Leases!$AB35/12)*Leases!$AA35*Leases!$F35,0)+MAX((Expenses!CI$10-Leases!$AB36/12)*Leases!$AA36*Leases!$F35,0)+MAX((Expenses!CI$11-Leases!$AB37/12)*Leases!$AA37*Leases!$F35,0)+MAX((Expenses!CI$12-Leases!$AB38/12)*Leases!$AA38*Leases!$F35,0)+MAX((Expenses!CI$13-Leases!$AB39/12)*Leases!$AA39*Leases!$F35,0)))))</f>
        <v>30644.803682586204</v>
      </c>
      <c r="CL206" s="94">
        <f ca="1">IF(OR(CL$165&lt;=EOMONTH($E35,$R35*(1-$O35)),CL$165&gt;EOMONTH($E35,$P35*12*(1-$O35)+$Q35*12*$O35+$R35*(1-$O35))),0,IF($X35="NNN",Expenses!CJ$14*Leases!$F35,IF(Leases!$X35="FSG",0,IF(Leases!$X35="MG",SUMPRODUCT(Leases!$Z35:$Z39,Expenses!CJ$9:CJ$13)*Leases!$F35,MAX((Expenses!CJ$9-Leases!$AB35/12)*Leases!$AA35*Leases!$F35,0)+MAX((Expenses!CJ$10-Leases!$AB36/12)*Leases!$AA36*Leases!$F35,0)+MAX((Expenses!CJ$11-Leases!$AB37/12)*Leases!$AA37*Leases!$F35,0)+MAX((Expenses!CJ$12-Leases!$AB38/12)*Leases!$AA38*Leases!$F35,0)+MAX((Expenses!CJ$13-Leases!$AB39/12)*Leases!$AA39*Leases!$F35,0)))))</f>
        <v>30660.477298201346</v>
      </c>
      <c r="CM206" s="94">
        <f ca="1">IF(OR(CM$165&lt;=EOMONTH($E35,$R35*(1-$O35)),CM$165&gt;EOMONTH($E35,$P35*12*(1-$O35)+$Q35*12*$O35+$R35*(1-$O35))),0,IF($X35="NNN",Expenses!CK$14*Leases!$F35,IF(Leases!$X35="FSG",0,IF(Leases!$X35="MG",SUMPRODUCT(Leases!$Z35:$Z39,Expenses!CK$9:CK$13)*Leases!$F35,MAX((Expenses!CK$9-Leases!$AB35/12)*Leases!$AA35*Leases!$F35,0)+MAX((Expenses!CK$10-Leases!$AB36/12)*Leases!$AA36*Leases!$F35,0)+MAX((Expenses!CK$11-Leases!$AB37/12)*Leases!$AA37*Leases!$F35,0)+MAX((Expenses!CK$12-Leases!$AB38/12)*Leases!$AA38*Leases!$F35,0)+MAX((Expenses!CK$13-Leases!$AB39/12)*Leases!$AA39*Leases!$F35,0)))))</f>
        <v>30676.189569180897</v>
      </c>
      <c r="CN206" s="94">
        <f ca="1">IF(OR(CN$165&lt;=EOMONTH($E35,$R35*(1-$O35)),CN$165&gt;EOMONTH($E35,$P35*12*(1-$O35)+$Q35*12*$O35+$R35*(1-$O35))),0,IF($X35="NNN",Expenses!CL$14*Leases!$F35,IF(Leases!$X35="FSG",0,IF(Leases!$X35="MG",SUMPRODUCT(Leases!$Z35:$Z39,Expenses!CL$9:CL$13)*Leases!$F35,MAX((Expenses!CL$9-Leases!$AB35/12)*Leases!$AA35*Leases!$F35,0)+MAX((Expenses!CL$10-Leases!$AB36/12)*Leases!$AA36*Leases!$F35,0)+MAX((Expenses!CL$11-Leases!$AB37/12)*Leases!$AA37*Leases!$F35,0)+MAX((Expenses!CL$12-Leases!$AB38/12)*Leases!$AA38*Leases!$F35,0)+MAX((Expenses!CL$13-Leases!$AB39/12)*Leases!$AA39*Leases!$F35,0)))))</f>
        <v>30691.94059085942</v>
      </c>
      <c r="CO206" s="94">
        <f ca="1">IF(OR(CO$165&lt;=EOMONTH($E35,$R35*(1-$O35)),CO$165&gt;EOMONTH($E35,$P35*12*(1-$O35)+$Q35*12*$O35+$R35*(1-$O35))),0,IF($X35="NNN",Expenses!CM$14*Leases!$F35,IF(Leases!$X35="FSG",0,IF(Leases!$X35="MG",SUMPRODUCT(Leases!$Z35:$Z39,Expenses!CM$9:CM$13)*Leases!$F35,MAX((Expenses!CM$9-Leases!$AB35/12)*Leases!$AA35*Leases!$F35,0)+MAX((Expenses!CM$10-Leases!$AB36/12)*Leases!$AA36*Leases!$F35,0)+MAX((Expenses!CM$11-Leases!$AB37/12)*Leases!$AA37*Leases!$F35,0)+MAX((Expenses!CM$12-Leases!$AB38/12)*Leases!$AA38*Leases!$F35,0)+MAX((Expenses!CM$13-Leases!$AB39/12)*Leases!$AA39*Leases!$F35,0)))))</f>
        <v>30707.730458806596</v>
      </c>
      <c r="CP206" s="94">
        <f ca="1">IF(OR(CP$165&lt;=EOMONTH($E35,$R35*(1-$O35)),CP$165&gt;EOMONTH($E35,$P35*12*(1-$O35)+$Q35*12*$O35+$R35*(1-$O35))),0,IF($X35="NNN",Expenses!CN$14*Leases!$F35,IF(Leases!$X35="FSG",0,IF(Leases!$X35="MG",SUMPRODUCT(Leases!$Z35:$Z39,Expenses!CN$9:CN$13)*Leases!$F35,MAX((Expenses!CN$9-Leases!$AB35/12)*Leases!$AA35*Leases!$F35,0)+MAX((Expenses!CN$10-Leases!$AB36/12)*Leases!$AA36*Leases!$F35,0)+MAX((Expenses!CN$11-Leases!$AB37/12)*Leases!$AA37*Leases!$F35,0)+MAX((Expenses!CN$12-Leases!$AB38/12)*Leases!$AA38*Leases!$F35,0)+MAX((Expenses!CN$13-Leases!$AB39/12)*Leases!$AA39*Leases!$F35,0)))))</f>
        <v>30723.559268827801</v>
      </c>
      <c r="CQ206" s="94">
        <f ca="1">IF(OR(CQ$165&lt;=EOMONTH($E35,$R35*(1-$O35)),CQ$165&gt;EOMONTH($E35,$P35*12*(1-$O35)+$Q35*12*$O35+$R35*(1-$O35))),0,IF($X35="NNN",Expenses!CO$14*Leases!$F35,IF(Leases!$X35="FSG",0,IF(Leases!$X35="MG",SUMPRODUCT(Leases!$Z35:$Z39,Expenses!CO$9:CO$13)*Leases!$F35,MAX((Expenses!CO$9-Leases!$AB35/12)*Leases!$AA35*Leases!$F35,0)+MAX((Expenses!CO$10-Leases!$AB36/12)*Leases!$AA36*Leases!$F35,0)+MAX((Expenses!CO$11-Leases!$AB37/12)*Leases!$AA37*Leases!$F35,0)+MAX((Expenses!CO$12-Leases!$AB38/12)*Leases!$AA38*Leases!$F35,0)+MAX((Expenses!CO$13-Leases!$AB39/12)*Leases!$AA39*Leases!$F35,0)))))</f>
        <v>30739.427116964685</v>
      </c>
      <c r="CR206" s="94">
        <f ca="1">IF(OR(CR$165&lt;=EOMONTH($E35,$R35*(1-$O35)),CR$165&gt;EOMONTH($E35,$P35*12*(1-$O35)+$Q35*12*$O35+$R35*(1-$O35))),0,IF($X35="NNN",Expenses!CP$14*Leases!$F35,IF(Leases!$X35="FSG",0,IF(Leases!$X35="MG",SUMPRODUCT(Leases!$Z35:$Z39,Expenses!CP$9:CP$13)*Leases!$F35,MAX((Expenses!CP$9-Leases!$AB35/12)*Leases!$AA35*Leases!$F35,0)+MAX((Expenses!CP$10-Leases!$AB36/12)*Leases!$AA36*Leases!$F35,0)+MAX((Expenses!CP$11-Leases!$AB37/12)*Leases!$AA37*Leases!$F35,0)+MAX((Expenses!CP$12-Leases!$AB38/12)*Leases!$AA38*Leases!$F35,0)+MAX((Expenses!CP$13-Leases!$AB39/12)*Leases!$AA39*Leases!$F35,0)))))</f>
        <v>30755.334099495783</v>
      </c>
      <c r="CS206" s="94">
        <f ca="1">IF(OR(CS$165&lt;=EOMONTH($E35,$R35*(1-$O35)),CS$165&gt;EOMONTH($E35,$P35*12*(1-$O35)+$Q35*12*$O35+$R35*(1-$O35))),0,IF($X35="NNN",Expenses!CQ$14*Leases!$F35,IF(Leases!$X35="FSG",0,IF(Leases!$X35="MG",SUMPRODUCT(Leases!$Z35:$Z39,Expenses!CQ$9:CQ$13)*Leases!$F35,MAX((Expenses!CQ$9-Leases!$AB35/12)*Leases!$AA35*Leases!$F35,0)+MAX((Expenses!CQ$10-Leases!$AB36/12)*Leases!$AA36*Leases!$F35,0)+MAX((Expenses!CQ$11-Leases!$AB37/12)*Leases!$AA37*Leases!$F35,0)+MAX((Expenses!CQ$12-Leases!$AB38/12)*Leases!$AA38*Leases!$F35,0)+MAX((Expenses!CQ$13-Leases!$AB39/12)*Leases!$AA39*Leases!$F35,0)))))</f>
        <v>30771.280312937077</v>
      </c>
      <c r="CT206" s="94">
        <f ca="1">IF(OR(CT$165&lt;=EOMONTH($E35,$R35*(1-$O35)),CT$165&gt;EOMONTH($E35,$P35*12*(1-$O35)+$Q35*12*$O35+$R35*(1-$O35))),0,IF($X35="NNN",Expenses!CR$14*Leases!$F35,IF(Leases!$X35="FSG",0,IF(Leases!$X35="MG",SUMPRODUCT(Leases!$Z35:$Z39,Expenses!CR$9:CR$13)*Leases!$F35,MAX((Expenses!CR$9-Leases!$AB35/12)*Leases!$AA35*Leases!$F35,0)+MAX((Expenses!CR$10-Leases!$AB36/12)*Leases!$AA36*Leases!$F35,0)+MAX((Expenses!CR$11-Leases!$AB37/12)*Leases!$AA37*Leases!$F35,0)+MAX((Expenses!CR$12-Leases!$AB38/12)*Leases!$AA38*Leases!$F35,0)+MAX((Expenses!CR$13-Leases!$AB39/12)*Leases!$AA39*Leases!$F35,0)))))</f>
        <v>30787.265854042551</v>
      </c>
      <c r="CU206" s="94">
        <f ca="1">IF(OR(CU$165&lt;=EOMONTH($E35,$R35*(1-$O35)),CU$165&gt;EOMONTH($E35,$P35*12*(1-$O35)+$Q35*12*$O35+$R35*(1-$O35))),0,IF($X35="NNN",Expenses!CS$14*Leases!$F35,IF(Leases!$X35="FSG",0,IF(Leases!$X35="MG",SUMPRODUCT(Leases!$Z35:$Z39,Expenses!CS$9:CS$13)*Leases!$F35,MAX((Expenses!CS$9-Leases!$AB35/12)*Leases!$AA35*Leases!$F35,0)+MAX((Expenses!CS$10-Leases!$AB36/12)*Leases!$AA36*Leases!$F35,0)+MAX((Expenses!CS$11-Leases!$AB37/12)*Leases!$AA37*Leases!$F35,0)+MAX((Expenses!CS$12-Leases!$AB38/12)*Leases!$AA38*Leases!$F35,0)+MAX((Expenses!CS$13-Leases!$AB39/12)*Leases!$AA39*Leases!$F35,0)))))</f>
        <v>30803.29081980485</v>
      </c>
      <c r="CV206" s="94">
        <f ca="1">IF(OR(CV$165&lt;=EOMONTH($E35,$R35*(1-$O35)),CV$165&gt;EOMONTH($E35,$P35*12*(1-$O35)+$Q35*12*$O35+$R35*(1-$O35))),0,IF($X35="NNN",Expenses!CT$14*Leases!$F35,IF(Leases!$X35="FSG",0,IF(Leases!$X35="MG",SUMPRODUCT(Leases!$Z35:$Z39,Expenses!CT$9:CT$13)*Leases!$F35,MAX((Expenses!CT$9-Leases!$AB35/12)*Leases!$AA35*Leases!$F35,0)+MAX((Expenses!CT$10-Leases!$AB36/12)*Leases!$AA36*Leases!$F35,0)+MAX((Expenses!CT$11-Leases!$AB37/12)*Leases!$AA37*Leases!$F35,0)+MAX((Expenses!CT$12-Leases!$AB38/12)*Leases!$AA38*Leases!$F35,0)+MAX((Expenses!CT$13-Leases!$AB39/12)*Leases!$AA39*Leases!$F35,0)))))</f>
        <v>31548.04368605253</v>
      </c>
      <c r="CW206" s="94">
        <f ca="1">IF(OR(CW$165&lt;=EOMONTH($E35,$R35*(1-$O35)),CW$165&gt;EOMONTH($E35,$P35*12*(1-$O35)+$Q35*12*$O35+$R35*(1-$O35))),0,IF($X35="NNN",Expenses!CU$14*Leases!$F35,IF(Leases!$X35="FSG",0,IF(Leases!$X35="MG",SUMPRODUCT(Leases!$Z35:$Z39,Expenses!CU$9:CU$13)*Leases!$F35,MAX((Expenses!CU$9-Leases!$AB35/12)*Leases!$AA35*Leases!$F35,0)+MAX((Expenses!CU$10-Leases!$AB36/12)*Leases!$AA36*Leases!$F35,0)+MAX((Expenses!CU$11-Leases!$AB37/12)*Leases!$AA37*Leases!$F35,0)+MAX((Expenses!CU$12-Leases!$AB38/12)*Leases!$AA38*Leases!$F35,0)+MAX((Expenses!CU$13-Leases!$AB39/12)*Leases!$AA39*Leases!$F35,0)))))</f>
        <v>31564.147793063792</v>
      </c>
      <c r="CX206" s="94">
        <f ca="1">IF(OR(CX$165&lt;=EOMONTH($E35,$R35*(1-$O35)),CX$165&gt;EOMONTH($E35,$P35*12*(1-$O35)+$Q35*12*$O35+$R35*(1-$O35))),0,IF($X35="NNN",Expenses!CV$14*Leases!$F35,IF(Leases!$X35="FSG",0,IF(Leases!$X35="MG",SUMPRODUCT(Leases!$Z35:$Z39,Expenses!CV$9:CV$13)*Leases!$F35,MAX((Expenses!CV$9-Leases!$AB35/12)*Leases!$AA35*Leases!$F35,0)+MAX((Expenses!CV$10-Leases!$AB36/12)*Leases!$AA36*Leases!$F35,0)+MAX((Expenses!CV$11-Leases!$AB37/12)*Leases!$AA37*Leases!$F35,0)+MAX((Expenses!CV$12-Leases!$AB38/12)*Leases!$AA38*Leases!$F35,0)+MAX((Expenses!CV$13-Leases!$AB39/12)*Leases!$AA39*Leases!$F35,0)))))</f>
        <v>31580.291617147392</v>
      </c>
      <c r="CY206" s="94">
        <f ca="1">IF(OR(CY$165&lt;=EOMONTH($E35,$R35*(1-$O35)),CY$165&gt;EOMONTH($E35,$P35*12*(1-$O35)+$Q35*12*$O35+$R35*(1-$O35))),0,IF($X35="NNN",Expenses!CW$14*Leases!$F35,IF(Leases!$X35="FSG",0,IF(Leases!$X35="MG",SUMPRODUCT(Leases!$Z35:$Z39,Expenses!CW$9:CW$13)*Leases!$F35,MAX((Expenses!CW$9-Leases!$AB35/12)*Leases!$AA35*Leases!$F35,0)+MAX((Expenses!CW$10-Leases!$AB36/12)*Leases!$AA36*Leases!$F35,0)+MAX((Expenses!CW$11-Leases!$AB37/12)*Leases!$AA37*Leases!$F35,0)+MAX((Expenses!CW$12-Leases!$AB38/12)*Leases!$AA38*Leases!$F35,0)+MAX((Expenses!CW$13-Leases!$AB39/12)*Leases!$AA39*Leases!$F35,0)))))</f>
        <v>31596.475256256334</v>
      </c>
      <c r="CZ206" s="94">
        <f ca="1">IF(OR(CZ$165&lt;=EOMONTH($E35,$R35*(1-$O35)),CZ$165&gt;EOMONTH($E35,$P35*12*(1-$O35)+$Q35*12*$O35+$R35*(1-$O35))),0,IF($X35="NNN",Expenses!CX$14*Leases!$F35,IF(Leases!$X35="FSG",0,IF(Leases!$X35="MG",SUMPRODUCT(Leases!$Z35:$Z39,Expenses!CX$9:CX$13)*Leases!$F35,MAX((Expenses!CX$9-Leases!$AB35/12)*Leases!$AA35*Leases!$F35,0)+MAX((Expenses!CX$10-Leases!$AB36/12)*Leases!$AA36*Leases!$F35,0)+MAX((Expenses!CX$11-Leases!$AB37/12)*Leases!$AA37*Leases!$F35,0)+MAX((Expenses!CX$12-Leases!$AB38/12)*Leases!$AA38*Leases!$F35,0)+MAX((Expenses!CX$13-Leases!$AB39/12)*Leases!$AA39*Leases!$F35,0)))))</f>
        <v>31612.698808585217</v>
      </c>
      <c r="DA206" s="94">
        <f ca="1">IF(OR(DA$165&lt;=EOMONTH($E35,$R35*(1-$O35)),DA$165&gt;EOMONTH($E35,$P35*12*(1-$O35)+$Q35*12*$O35+$R35*(1-$O35))),0,IF($X35="NNN",Expenses!CY$14*Leases!$F35,IF(Leases!$X35="FSG",0,IF(Leases!$X35="MG",SUMPRODUCT(Leases!$Z35:$Z39,Expenses!CY$9:CY$13)*Leases!$F35,MAX((Expenses!CY$9-Leases!$AB35/12)*Leases!$AA35*Leases!$F35,0)+MAX((Expenses!CY$10-Leases!$AB36/12)*Leases!$AA36*Leases!$F35,0)+MAX((Expenses!CY$11-Leases!$AB37/12)*Leases!$AA37*Leases!$F35,0)+MAX((Expenses!CY$12-Leases!$AB38/12)*Leases!$AA38*Leases!$F35,0)+MAX((Expenses!CY$13-Leases!$AB39/12)*Leases!$AA39*Leases!$F35,0)))))</f>
        <v>31628.962372570804</v>
      </c>
      <c r="DB206" s="94">
        <f ca="1">IF(OR(DB$165&lt;=EOMONTH($E35,$R35*(1-$O35)),DB$165&gt;EOMONTH($E35,$P35*12*(1-$O35)+$Q35*12*$O35+$R35*(1-$O35))),0,IF($X35="NNN",Expenses!CZ$14*Leases!$F35,IF(Leases!$X35="FSG",0,IF(Leases!$X35="MG",SUMPRODUCT(Leases!$Z35:$Z39,Expenses!CZ$9:CZ$13)*Leases!$F35,MAX((Expenses!CZ$9-Leases!$AB35/12)*Leases!$AA35*Leases!$F35,0)+MAX((Expenses!CZ$10-Leases!$AB36/12)*Leases!$AA36*Leases!$F35,0)+MAX((Expenses!CZ$11-Leases!$AB37/12)*Leases!$AA37*Leases!$F35,0)+MAX((Expenses!CZ$12-Leases!$AB38/12)*Leases!$AA38*Leases!$F35,0)+MAX((Expenses!CZ$13-Leases!$AB39/12)*Leases!$AA39*Leases!$F35,0)))))</f>
        <v>31645.266046892637</v>
      </c>
      <c r="DC206" s="94">
        <f ca="1">IF(OR(DC$165&lt;=EOMONTH($E35,$R35*(1-$O35)),DC$165&gt;EOMONTH($E35,$P35*12*(1-$O35)+$Q35*12*$O35+$R35*(1-$O35))),0,IF($X35="NNN",Expenses!DA$14*Leases!$F35,IF(Leases!$X35="FSG",0,IF(Leases!$X35="MG",SUMPRODUCT(Leases!$Z35:$Z39,Expenses!DA$9:DA$13)*Leases!$F35,MAX((Expenses!DA$9-Leases!$AB35/12)*Leases!$AA35*Leases!$F35,0)+MAX((Expenses!DA$10-Leases!$AB36/12)*Leases!$AA36*Leases!$F35,0)+MAX((Expenses!DA$11-Leases!$AB37/12)*Leases!$AA37*Leases!$F35,0)+MAX((Expenses!DA$12-Leases!$AB38/12)*Leases!$AA38*Leases!$F35,0)+MAX((Expenses!DA$13-Leases!$AB39/12)*Leases!$AA39*Leases!$F35,0)))))</f>
        <v>31661.609930473631</v>
      </c>
      <c r="DD206" s="94">
        <f ca="1">IF(OR(DD$165&lt;=EOMONTH($E35,$R35*(1-$O35)),DD$165&gt;EOMONTH($E35,$P35*12*(1-$O35)+$Q35*12*$O35+$R35*(1-$O35))),0,IF($X35="NNN",Expenses!DB$14*Leases!$F35,IF(Leases!$X35="FSG",0,IF(Leases!$X35="MG",SUMPRODUCT(Leases!$Z35:$Z39,Expenses!DB$9:DB$13)*Leases!$F35,MAX((Expenses!DB$9-Leases!$AB35/12)*Leases!$AA35*Leases!$F35,0)+MAX((Expenses!DB$10-Leases!$AB36/12)*Leases!$AA36*Leases!$F35,0)+MAX((Expenses!DB$11-Leases!$AB37/12)*Leases!$AA37*Leases!$F35,0)+MAX((Expenses!DB$12-Leases!$AB38/12)*Leases!$AA38*Leases!$F35,0)+MAX((Expenses!DB$13-Leases!$AB39/12)*Leases!$AA39*Leases!$F35,0)))))</f>
        <v>31677.994122480668</v>
      </c>
      <c r="DE206" s="94">
        <f ca="1">IF(OR(DE$165&lt;=EOMONTH($E35,$R35*(1-$O35)),DE$165&gt;EOMONTH($E35,$P35*12*(1-$O35)+$Q35*12*$O35+$R35*(1-$O35))),0,IF($X35="NNN",Expenses!DC$14*Leases!$F35,IF(Leases!$X35="FSG",0,IF(Leases!$X35="MG",SUMPRODUCT(Leases!$Z35:$Z39,Expenses!DC$9:DC$13)*Leases!$F35,MAX((Expenses!DC$9-Leases!$AB35/12)*Leases!$AA35*Leases!$F35,0)+MAX((Expenses!DC$10-Leases!$AB36/12)*Leases!$AA36*Leases!$F35,0)+MAX((Expenses!DC$11-Leases!$AB37/12)*Leases!$AA37*Leases!$F35,0)+MAX((Expenses!DC$12-Leases!$AB38/12)*Leases!$AA38*Leases!$F35,0)+MAX((Expenses!DC$13-Leases!$AB39/12)*Leases!$AA39*Leases!$F35,0)))))</f>
        <v>31694.41872232519</v>
      </c>
      <c r="DF206" s="94">
        <f ca="1">IF(OR(DF$165&lt;=EOMONTH($E35,$R35*(1-$O35)),DF$165&gt;EOMONTH($E35,$P35*12*(1-$O35)+$Q35*12*$O35+$R35*(1-$O35))),0,IF($X35="NNN",Expenses!DD$14*Leases!$F35,IF(Leases!$X35="FSG",0,IF(Leases!$X35="MG",SUMPRODUCT(Leases!$Z35:$Z39,Expenses!DD$9:DD$13)*Leases!$F35,MAX((Expenses!DD$9-Leases!$AB35/12)*Leases!$AA35*Leases!$F35,0)+MAX((Expenses!DD$10-Leases!$AB36/12)*Leases!$AA36*Leases!$F35,0)+MAX((Expenses!DD$11-Leases!$AB37/12)*Leases!$AA37*Leases!$F35,0)+MAX((Expenses!DD$12-Leases!$AB38/12)*Leases!$AA38*Leases!$F35,0)+MAX((Expenses!DD$13-Leases!$AB39/12)*Leases!$AA39*Leases!$F35,0)))))</f>
        <v>31710.883829663831</v>
      </c>
      <c r="DG206" s="94">
        <f ca="1">IF(OR(DG$165&lt;=EOMONTH($E35,$R35*(1-$O35)),DG$165&gt;EOMONTH($E35,$P35*12*(1-$O35)+$Q35*12*$O35+$R35*(1-$O35))),0,IF($X35="NNN",Expenses!DE$14*Leases!$F35,IF(Leases!$X35="FSG",0,IF(Leases!$X35="MG",SUMPRODUCT(Leases!$Z35:$Z39,Expenses!DE$9:DE$13)*Leases!$F35,MAX((Expenses!DE$9-Leases!$AB35/12)*Leases!$AA35*Leases!$F35,0)+MAX((Expenses!DE$10-Leases!$AB36/12)*Leases!$AA36*Leases!$F35,0)+MAX((Expenses!DE$11-Leases!$AB37/12)*Leases!$AA37*Leases!$F35,0)+MAX((Expenses!DE$12-Leases!$AB38/12)*Leases!$AA38*Leases!$F35,0)+MAX((Expenses!DE$13-Leases!$AB39/12)*Leases!$AA39*Leases!$F35,0)))))</f>
        <v>31727.389544399</v>
      </c>
      <c r="DH206" s="94">
        <f ca="1">IF(OR(DH$165&lt;=EOMONTH($E35,$R35*(1-$O35)),DH$165&gt;EOMONTH($E35,$P35*12*(1-$O35)+$Q35*12*$O35+$R35*(1-$O35))),0,IF($X35="NNN",Expenses!DF$14*Leases!$F35,IF(Leases!$X35="FSG",0,IF(Leases!$X35="MG",SUMPRODUCT(Leases!$Z35:$Z39,Expenses!DF$9:DF$13)*Leases!$F35,MAX((Expenses!DF$9-Leases!$AB35/12)*Leases!$AA35*Leases!$F35,0)+MAX((Expenses!DF$10-Leases!$AB36/12)*Leases!$AA36*Leases!$F35,0)+MAX((Expenses!DF$11-Leases!$AB37/12)*Leases!$AA37*Leases!$F35,0)+MAX((Expenses!DF$12-Leases!$AB38/12)*Leases!$AA38*Leases!$F35,0)+MAX((Expenses!DF$13-Leases!$AB39/12)*Leases!$AA39*Leases!$F35,0)))))</f>
        <v>32494.484996634124</v>
      </c>
      <c r="DI206" s="94">
        <f ca="1">IF(OR(DI$165&lt;=EOMONTH($E35,$R35*(1-$O35)),DI$165&gt;EOMONTH($E35,$P35*12*(1-$O35)+$Q35*12*$O35+$R35*(1-$O35))),0,IF($X35="NNN",Expenses!DG$14*Leases!$F35,IF(Leases!$X35="FSG",0,IF(Leases!$X35="MG",SUMPRODUCT(Leases!$Z35:$Z39,Expenses!DG$9:DG$13)*Leases!$F35,MAX((Expenses!DG$9-Leases!$AB35/12)*Leases!$AA35*Leases!$F35,0)+MAX((Expenses!DG$10-Leases!$AB36/12)*Leases!$AA36*Leases!$F35,0)+MAX((Expenses!DG$11-Leases!$AB37/12)*Leases!$AA37*Leases!$F35,0)+MAX((Expenses!DG$12-Leases!$AB38/12)*Leases!$AA38*Leases!$F35,0)+MAX((Expenses!DG$13-Leases!$AB39/12)*Leases!$AA39*Leases!$F35,0)))))</f>
        <v>32511.072226855718</v>
      </c>
      <c r="DJ206" s="94">
        <f ca="1">IF(OR(DJ$165&lt;=EOMONTH($E35,$R35*(1-$O35)),DJ$165&gt;EOMONTH($E35,$P35*12*(1-$O35)+$Q35*12*$O35+$R35*(1-$O35))),0,IF($X35="NNN",Expenses!DH$14*Leases!$F35,IF(Leases!$X35="FSG",0,IF(Leases!$X35="MG",SUMPRODUCT(Leases!$Z35:$Z39,Expenses!DH$9:DH$13)*Leases!$F35,MAX((Expenses!DH$9-Leases!$AB35/12)*Leases!$AA35*Leases!$F35,0)+MAX((Expenses!DH$10-Leases!$AB36/12)*Leases!$AA36*Leases!$F35,0)+MAX((Expenses!DH$11-Leases!$AB37/12)*Leases!$AA37*Leases!$F35,0)+MAX((Expenses!DH$12-Leases!$AB38/12)*Leases!$AA38*Leases!$F35,0)+MAX((Expenses!DH$13-Leases!$AB39/12)*Leases!$AA39*Leases!$F35,0)))))</f>
        <v>32527.700365661818</v>
      </c>
      <c r="DK206" s="94">
        <f ca="1">IF(OR(DK$165&lt;=EOMONTH($E35,$R35*(1-$O35)),DK$165&gt;EOMONTH($E35,$P35*12*(1-$O35)+$Q35*12*$O35+$R35*(1-$O35))),0,IF($X35="NNN",Expenses!DI$14*Leases!$F35,IF(Leases!$X35="FSG",0,IF(Leases!$X35="MG",SUMPRODUCT(Leases!$Z35:$Z39,Expenses!DI$9:DI$13)*Leases!$F35,MAX((Expenses!DI$9-Leases!$AB35/12)*Leases!$AA35*Leases!$F35,0)+MAX((Expenses!DI$10-Leases!$AB36/12)*Leases!$AA36*Leases!$F35,0)+MAX((Expenses!DI$11-Leases!$AB37/12)*Leases!$AA37*Leases!$F35,0)+MAX((Expenses!DI$12-Leases!$AB38/12)*Leases!$AA38*Leases!$F35,0)+MAX((Expenses!DI$13-Leases!$AB39/12)*Leases!$AA39*Leases!$F35,0)))))</f>
        <v>32544.369513944035</v>
      </c>
      <c r="DL206" s="94">
        <f ca="1">IF(OR(DL$165&lt;=EOMONTH($E35,$R35*(1-$O35)),DL$165&gt;EOMONTH($E35,$P35*12*(1-$O35)+$Q35*12*$O35+$R35*(1-$O35))),0,IF($X35="NNN",Expenses!DJ$14*Leases!$F35,IF(Leases!$X35="FSG",0,IF(Leases!$X35="MG",SUMPRODUCT(Leases!$Z35:$Z39,Expenses!DJ$9:DJ$13)*Leases!$F35,MAX((Expenses!DJ$9-Leases!$AB35/12)*Leases!$AA35*Leases!$F35,0)+MAX((Expenses!DJ$10-Leases!$AB36/12)*Leases!$AA36*Leases!$F35,0)+MAX((Expenses!DJ$11-Leases!$AB37/12)*Leases!$AA37*Leases!$F35,0)+MAX((Expenses!DJ$12-Leases!$AB38/12)*Leases!$AA38*Leases!$F35,0)+MAX((Expenses!DJ$13-Leases!$AB39/12)*Leases!$AA39*Leases!$F35,0)))))</f>
        <v>32561.079772842775</v>
      </c>
      <c r="DM206" s="94">
        <f ca="1">IF(OR(DM$165&lt;=EOMONTH($E35,$R35*(1-$O35)),DM$165&gt;EOMONTH($E35,$P35*12*(1-$O35)+$Q35*12*$O35+$R35*(1-$O35))),0,IF($X35="NNN",Expenses!DK$14*Leases!$F35,IF(Leases!$X35="FSG",0,IF(Leases!$X35="MG",SUMPRODUCT(Leases!$Z35:$Z39,Expenses!DK$9:DK$13)*Leases!$F35,MAX((Expenses!DK$9-Leases!$AB35/12)*Leases!$AA35*Leases!$F35,0)+MAX((Expenses!DK$10-Leases!$AB36/12)*Leases!$AA36*Leases!$F35,0)+MAX((Expenses!DK$11-Leases!$AB37/12)*Leases!$AA37*Leases!$F35,0)+MAX((Expenses!DK$12-Leases!$AB38/12)*Leases!$AA38*Leases!$F35,0)+MAX((Expenses!DK$13-Leases!$AB39/12)*Leases!$AA39*Leases!$F35,0)))))</f>
        <v>32577.831243747933</v>
      </c>
      <c r="DN206" s="94">
        <f ca="1">IF(OR(DN$165&lt;=EOMONTH($E35,$R35*(1-$O35)),DN$165&gt;EOMONTH($E35,$P35*12*(1-$O35)+$Q35*12*$O35+$R35*(1-$O35))),0,IF($X35="NNN",Expenses!DL$14*Leases!$F35,IF(Leases!$X35="FSG",0,IF(Leases!$X35="MG",SUMPRODUCT(Leases!$Z35:$Z39,Expenses!DL$9:DL$13)*Leases!$F35,MAX((Expenses!DL$9-Leases!$AB35/12)*Leases!$AA35*Leases!$F35,0)+MAX((Expenses!DL$10-Leases!$AB36/12)*Leases!$AA36*Leases!$F35,0)+MAX((Expenses!DL$11-Leases!$AB37/12)*Leases!$AA37*Leases!$F35,0)+MAX((Expenses!DL$12-Leases!$AB38/12)*Leases!$AA38*Leases!$F35,0)+MAX((Expenses!DL$13-Leases!$AB39/12)*Leases!$AA39*Leases!$F35,0)))))</f>
        <v>32594.624028299429</v>
      </c>
      <c r="DO206" s="94">
        <f ca="1">IF(OR(DO$165&lt;=EOMONTH($E35,$R35*(1-$O35)),DO$165&gt;EOMONTH($E35,$P35*12*(1-$O35)+$Q35*12*$O35+$R35*(1-$O35))),0,IF($X35="NNN",Expenses!DM$14*Leases!$F35,IF(Leases!$X35="FSG",0,IF(Leases!$X35="MG",SUMPRODUCT(Leases!$Z35:$Z39,Expenses!DM$9:DM$13)*Leases!$F35,MAX((Expenses!DM$9-Leases!$AB35/12)*Leases!$AA35*Leases!$F35,0)+MAX((Expenses!DM$10-Leases!$AB36/12)*Leases!$AA36*Leases!$F35,0)+MAX((Expenses!DM$11-Leases!$AB37/12)*Leases!$AA37*Leases!$F35,0)+MAX((Expenses!DM$12-Leases!$AB38/12)*Leases!$AA38*Leases!$F35,0)+MAX((Expenses!DM$13-Leases!$AB39/12)*Leases!$AA39*Leases!$F35,0)))))</f>
        <v>32611.458228387852</v>
      </c>
      <c r="DP206" s="94">
        <f ca="1">IF(OR(DP$165&lt;=EOMONTH($E35,$R35*(1-$O35)),DP$165&gt;EOMONTH($E35,$P35*12*(1-$O35)+$Q35*12*$O35+$R35*(1-$O35))),0,IF($X35="NNN",Expenses!DN$14*Leases!$F35,IF(Leases!$X35="FSG",0,IF(Leases!$X35="MG",SUMPRODUCT(Leases!$Z35:$Z39,Expenses!DN$9:DN$13)*Leases!$F35,MAX((Expenses!DN$9-Leases!$AB35/12)*Leases!$AA35*Leases!$F35,0)+MAX((Expenses!DN$10-Leases!$AB36/12)*Leases!$AA36*Leases!$F35,0)+MAX((Expenses!DN$11-Leases!$AB37/12)*Leases!$AA37*Leases!$F35,0)+MAX((Expenses!DN$12-Leases!$AB38/12)*Leases!$AA38*Leases!$F35,0)+MAX((Expenses!DN$13-Leases!$AB39/12)*Leases!$AA39*Leases!$F35,0)))))</f>
        <v>32628.33394615509</v>
      </c>
      <c r="DQ206" s="94">
        <f ca="1">IF(OR(DQ$165&lt;=EOMONTH($E35,$R35*(1-$O35)),DQ$165&gt;EOMONTH($E35,$P35*12*(1-$O35)+$Q35*12*$O35+$R35*(1-$O35))),0,IF($X35="NNN",Expenses!DO$14*Leases!$F35,IF(Leases!$X35="FSG",0,IF(Leases!$X35="MG",SUMPRODUCT(Leases!$Z35:$Z39,Expenses!DO$9:DO$13)*Leases!$F35,MAX((Expenses!DO$9-Leases!$AB35/12)*Leases!$AA35*Leases!$F35,0)+MAX((Expenses!DO$10-Leases!$AB36/12)*Leases!$AA36*Leases!$F35,0)+MAX((Expenses!DO$11-Leases!$AB37/12)*Leases!$AA37*Leases!$F35,0)+MAX((Expenses!DO$12-Leases!$AB38/12)*Leases!$AA38*Leases!$F35,0)+MAX((Expenses!DO$13-Leases!$AB39/12)*Leases!$AA39*Leases!$F35,0)))))</f>
        <v>32645.251283994956</v>
      </c>
      <c r="DR206" s="94">
        <f ca="1">IF(OR(DR$165&lt;=EOMONTH($E35,$R35*(1-$O35)),DR$165&gt;EOMONTH($E35,$P35*12*(1-$O35)+$Q35*12*$O35+$R35*(1-$O35))),0,IF($X35="NNN",Expenses!DP$14*Leases!$F35,IF(Leases!$X35="FSG",0,IF(Leases!$X35="MG",SUMPRODUCT(Leases!$Z35:$Z39,Expenses!DP$9:DP$13)*Leases!$F35,MAX((Expenses!DP$9-Leases!$AB35/12)*Leases!$AA35*Leases!$F35,0)+MAX((Expenses!DP$10-Leases!$AB36/12)*Leases!$AA36*Leases!$F35,0)+MAX((Expenses!DP$11-Leases!$AB37/12)*Leases!$AA37*Leases!$F35,0)+MAX((Expenses!DP$12-Leases!$AB38/12)*Leases!$AA38*Leases!$F35,0)+MAX((Expenses!DP$13-Leases!$AB39/12)*Leases!$AA39*Leases!$F35,0)))))</f>
        <v>32662.21034455375</v>
      </c>
      <c r="DS206" s="94">
        <f ca="1">IF(OR(DS$165&lt;=EOMONTH($E35,$R35*(1-$O35)),DS$165&gt;EOMONTH($E35,$P35*12*(1-$O35)+$Q35*12*$O35+$R35*(1-$O35))),0,IF($X35="NNN",Expenses!DQ$14*Leases!$F35,IF(Leases!$X35="FSG",0,IF(Leases!$X35="MG",SUMPRODUCT(Leases!$Z35:$Z39,Expenses!DQ$9:DQ$13)*Leases!$F35,MAX((Expenses!DQ$9-Leases!$AB35/12)*Leases!$AA35*Leases!$F35,0)+MAX((Expenses!DQ$10-Leases!$AB36/12)*Leases!$AA36*Leases!$F35,0)+MAX((Expenses!DQ$11-Leases!$AB37/12)*Leases!$AA37*Leases!$F35,0)+MAX((Expenses!DQ$12-Leases!$AB38/12)*Leases!$AA38*Leases!$F35,0)+MAX((Expenses!DQ$13-Leases!$AB39/12)*Leases!$AA39*Leases!$F35,0)))))</f>
        <v>32679.21123073098</v>
      </c>
      <c r="DT206" s="94">
        <f ca="1">IF(OR(DT$165&lt;=EOMONTH($E35,$R35*(1-$O35)),DT$165&gt;EOMONTH($E35,$P35*12*(1-$O35)+$Q35*12*$O35+$R35*(1-$O35))),0,IF($X35="NNN",Expenses!DR$14*Leases!$F35,IF(Leases!$X35="FSG",0,IF(Leases!$X35="MG",SUMPRODUCT(Leases!$Z35:$Z39,Expenses!DR$9:DR$13)*Leases!$F35,MAX((Expenses!DR$9-Leases!$AB35/12)*Leases!$AA35*Leases!$F35,0)+MAX((Expenses!DR$10-Leases!$AB36/12)*Leases!$AA36*Leases!$F35,0)+MAX((Expenses!DR$11-Leases!$AB37/12)*Leases!$AA37*Leases!$F35,0)+MAX((Expenses!DR$12-Leases!$AB38/12)*Leases!$AA38*Leases!$F35,0)+MAX((Expenses!DR$13-Leases!$AB39/12)*Leases!$AA39*Leases!$F35,0)))))</f>
        <v>33402.445717340044</v>
      </c>
      <c r="DU206" s="94">
        <f ca="1">IF(OR(DU$165&lt;=EOMONTH($E35,$R35*(1-$O35)),DU$165&gt;EOMONTH($E35,$P35*12*(1-$O35)+$Q35*12*$O35+$R35*(1-$O35))),0,IF($X35="NNN",Expenses!DS$14*Leases!$F35,IF(Leases!$X35="FSG",0,IF(Leases!$X35="MG",SUMPRODUCT(Leases!$Z35:$Z39,Expenses!DS$9:DS$13)*Leases!$F35,MAX((Expenses!DS$9-Leases!$AB35/12)*Leases!$AA35*Leases!$F35,0)+MAX((Expenses!DS$10-Leases!$AB36/12)*Leases!$AA36*Leases!$F35,0)+MAX((Expenses!DS$11-Leases!$AB37/12)*Leases!$AA37*Leases!$F35,0)+MAX((Expenses!DS$12-Leases!$AB38/12)*Leases!$AA38*Leases!$F35,0)+MAX((Expenses!DS$13-Leases!$AB39/12)*Leases!$AA39*Leases!$F35,0)))))</f>
        <v>33486.404393661396</v>
      </c>
      <c r="DV206" s="94">
        <f ca="1">IF(OR(DV$165&lt;=EOMONTH($E35,$R35*(1-$O35)),DV$165&gt;EOMONTH($E35,$P35*12*(1-$O35)+$Q35*12*$O35+$R35*(1-$O35))),0,IF($X35="NNN",Expenses!DT$14*Leases!$F35,IF(Leases!$X35="FSG",0,IF(Leases!$X35="MG",SUMPRODUCT(Leases!$Z35:$Z39,Expenses!DT$9:DT$13)*Leases!$F35,MAX((Expenses!DT$9-Leases!$AB35/12)*Leases!$AA35*Leases!$F35,0)+MAX((Expenses!DT$10-Leases!$AB36/12)*Leases!$AA36*Leases!$F35,0)+MAX((Expenses!DT$11-Leases!$AB37/12)*Leases!$AA37*Leases!$F35,0)+MAX((Expenses!DT$12-Leases!$AB38/12)*Leases!$AA38*Leases!$F35,0)+MAX((Expenses!DT$13-Leases!$AB39/12)*Leases!$AA39*Leases!$F35,0)))))</f>
        <v>33503.531376631683</v>
      </c>
      <c r="DW206" s="94">
        <f ca="1">IF(OR(DW$165&lt;=EOMONTH($E35,$R35*(1-$O35)),DW$165&gt;EOMONTH($E35,$P35*12*(1-$O35)+$Q35*12*$O35+$R35*(1-$O35))),0,IF($X35="NNN",Expenses!DU$14*Leases!$F35,IF(Leases!$X35="FSG",0,IF(Leases!$X35="MG",SUMPRODUCT(Leases!$Z35:$Z39,Expenses!DU$9:DU$13)*Leases!$F35,MAX((Expenses!DU$9-Leases!$AB35/12)*Leases!$AA35*Leases!$F35,0)+MAX((Expenses!DU$10-Leases!$AB36/12)*Leases!$AA36*Leases!$F35,0)+MAX((Expenses!DU$11-Leases!$AB37/12)*Leases!$AA37*Leases!$F35,0)+MAX((Expenses!DU$12-Leases!$AB38/12)*Leases!$AA38*Leases!$F35,0)+MAX((Expenses!DU$13-Leases!$AB39/12)*Leases!$AA39*Leases!$F35,0)))))</f>
        <v>33520.700599362353</v>
      </c>
      <c r="DX206" s="94">
        <f ca="1">IF(OR(DX$165&lt;=EOMONTH($E35,$R35*(1-$O35)),DX$165&gt;EOMONTH($E35,$P35*12*(1-$O35)+$Q35*12*$O35+$R35*(1-$O35))),0,IF($X35="NNN",Expenses!DV$14*Leases!$F35,IF(Leases!$X35="FSG",0,IF(Leases!$X35="MG",SUMPRODUCT(Leases!$Z35:$Z39,Expenses!DV$9:DV$13)*Leases!$F35,MAX((Expenses!DV$9-Leases!$AB35/12)*Leases!$AA35*Leases!$F35,0)+MAX((Expenses!DV$10-Leases!$AB36/12)*Leases!$AA36*Leases!$F35,0)+MAX((Expenses!DV$11-Leases!$AB37/12)*Leases!$AA37*Leases!$F35,0)+MAX((Expenses!DV$12-Leases!$AB38/12)*Leases!$AA38*Leases!$F35,0)+MAX((Expenses!DV$13-Leases!$AB39/12)*Leases!$AA39*Leases!$F35,0)))))</f>
        <v>33537.912166028065</v>
      </c>
      <c r="DY206" s="94">
        <f ca="1">IF(OR(DY$165&lt;=EOMONTH($E35,$R35*(1-$O35)),DY$165&gt;EOMONTH($E35,$P35*12*(1-$O35)+$Q35*12*$O35+$R35*(1-$O35))),0,IF($X35="NNN",Expenses!DW$14*Leases!$F35,IF(Leases!$X35="FSG",0,IF(Leases!$X35="MG",SUMPRODUCT(Leases!$Z35:$Z39,Expenses!DW$9:DW$13)*Leases!$F35,MAX((Expenses!DW$9-Leases!$AB35/12)*Leases!$AA35*Leases!$F35,0)+MAX((Expenses!DW$10-Leases!$AB36/12)*Leases!$AA36*Leases!$F35,0)+MAX((Expenses!DW$11-Leases!$AB37/12)*Leases!$AA37*Leases!$F35,0)+MAX((Expenses!DW$12-Leases!$AB38/12)*Leases!$AA38*Leases!$F35,0)+MAX((Expenses!DW$13-Leases!$AB39/12)*Leases!$AA39*Leases!$F35,0)))))</f>
        <v>33555.166181060376</v>
      </c>
      <c r="DZ206" s="94">
        <f ca="1">IF(OR(DZ$165&lt;=EOMONTH($E35,$R35*(1-$O35)),DZ$165&gt;EOMONTH($E35,$P35*12*(1-$O35)+$Q35*12*$O35+$R35*(1-$O35))),0,IF($X35="NNN",Expenses!DX$14*Leases!$F35,IF(Leases!$X35="FSG",0,IF(Leases!$X35="MG",SUMPRODUCT(Leases!$Z35:$Z39,Expenses!DX$9:DX$13)*Leases!$F35,MAX((Expenses!DX$9-Leases!$AB35/12)*Leases!$AA35*Leases!$F35,0)+MAX((Expenses!DX$10-Leases!$AB36/12)*Leases!$AA36*Leases!$F35,0)+MAX((Expenses!DX$11-Leases!$AB37/12)*Leases!$AA37*Leases!$F35,0)+MAX((Expenses!DX$12-Leases!$AB38/12)*Leases!$AA38*Leases!$F35,0)+MAX((Expenses!DX$13-Leases!$AB39/12)*Leases!$AA39*Leases!$F35,0)))))</f>
        <v>33572.462749148413</v>
      </c>
      <c r="EA206" s="94">
        <f ca="1">IF(OR(EA$165&lt;=EOMONTH($E35,$R35*(1-$O35)),EA$165&gt;EOMONTH($E35,$P35*12*(1-$O35)+$Q35*12*$O35+$R35*(1-$O35))),0,IF($X35="NNN",Expenses!DY$14*Leases!$F35,IF(Leases!$X35="FSG",0,IF(Leases!$X35="MG",SUMPRODUCT(Leases!$Z35:$Z39,Expenses!DY$9:DY$13)*Leases!$F35,MAX((Expenses!DY$9-Leases!$AB35/12)*Leases!$AA35*Leases!$F35,0)+MAX((Expenses!DY$10-Leases!$AB36/12)*Leases!$AA36*Leases!$F35,0)+MAX((Expenses!DY$11-Leases!$AB37/12)*Leases!$AA37*Leases!$F35,0)+MAX((Expenses!DY$12-Leases!$AB38/12)*Leases!$AA38*Leases!$F35,0)+MAX((Expenses!DY$13-Leases!$AB39/12)*Leases!$AA39*Leases!$F35,0)))))</f>
        <v>33589.80197523949</v>
      </c>
      <c r="EB206" s="94">
        <f ca="1">IF(OR(EB$165&lt;=EOMONTH($E35,$R35*(1-$O35)),EB$165&gt;EOMONTH($E35,$P35*12*(1-$O35)+$Q35*12*$O35+$R35*(1-$O35))),0,IF($X35="NNN",Expenses!DZ$14*Leases!$F35,IF(Leases!$X35="FSG",0,IF(Leases!$X35="MG",SUMPRODUCT(Leases!$Z35:$Z39,Expenses!DZ$9:DZ$13)*Leases!$F35,MAX((Expenses!DZ$9-Leases!$AB35/12)*Leases!$AA35*Leases!$F35,0)+MAX((Expenses!DZ$10-Leases!$AB36/12)*Leases!$AA36*Leases!$F35,0)+MAX((Expenses!DZ$11-Leases!$AB37/12)*Leases!$AA37*Leases!$F35,0)+MAX((Expenses!DZ$12-Leases!$AB38/12)*Leases!$AA38*Leases!$F35,0)+MAX((Expenses!DZ$13-Leases!$AB39/12)*Leases!$AA39*Leases!$F35,0)))))</f>
        <v>33607.183964539756</v>
      </c>
      <c r="EC206" s="94">
        <f ca="1">IF(OR(EC$165&lt;=EOMONTH($E35,$R35*(1-$O35)),EC$165&gt;EOMONTH($E35,$P35*12*(1-$O35)+$Q35*12*$O35+$R35*(1-$O35))),0,IF($X35="NNN",Expenses!EA$14*Leases!$F35,IF(Leases!$X35="FSG",0,IF(Leases!$X35="MG",SUMPRODUCT(Leases!$Z35:$Z39,Expenses!EA$9:EA$13)*Leases!$F35,MAX((Expenses!EA$9-Leases!$AB35/12)*Leases!$AA35*Leases!$F35,0)+MAX((Expenses!EA$10-Leases!$AB36/12)*Leases!$AA36*Leases!$F35,0)+MAX((Expenses!EA$11-Leases!$AB37/12)*Leases!$AA37*Leases!$F35,0)+MAX((Expenses!EA$12-Leases!$AB38/12)*Leases!$AA38*Leases!$F35,0)+MAX((Expenses!EA$13-Leases!$AB39/12)*Leases!$AA39*Leases!$F35,0)))))</f>
        <v>33624.608822514812</v>
      </c>
      <c r="ED206" s="94">
        <f ca="1">IF(OR(ED$165&lt;=EOMONTH($E35,$R35*(1-$O35)),ED$165&gt;EOMONTH($E35,$P35*12*(1-$O35)+$Q35*12*$O35+$R35*(1-$O35))),0,IF($X35="NNN",Expenses!EB$14*Leases!$F35,IF(Leases!$X35="FSG",0,IF(Leases!$X35="MG",SUMPRODUCT(Leases!$Z35:$Z39,Expenses!EB$9:EB$13)*Leases!$F35,MAX((Expenses!EB$9-Leases!$AB35/12)*Leases!$AA35*Leases!$F35,0)+MAX((Expenses!EB$10-Leases!$AB36/12)*Leases!$AA36*Leases!$F35,0)+MAX((Expenses!EB$11-Leases!$AB37/12)*Leases!$AA37*Leases!$F35,0)+MAX((Expenses!EB$12-Leases!$AB38/12)*Leases!$AA38*Leases!$F35,0)+MAX((Expenses!EB$13-Leases!$AB39/12)*Leases!$AA39*Leases!$F35,0)))))</f>
        <v>33225.706529048752</v>
      </c>
      <c r="EE206" s="94">
        <f ca="1">IF(OR(EE$165&lt;=EOMONTH($E35,$R35*(1-$O35)),EE$165&gt;EOMONTH($E35,$P35*12*(1-$O35)+$Q35*12*$O35+$R35*(1-$O35))),0,IF($X35="NNN",Expenses!EC$14*Leases!$F35,IF(Leases!$X35="FSG",0,IF(Leases!$X35="MG",SUMPRODUCT(Leases!$Z35:$Z39,Expenses!EC$9:EC$13)*Leases!$F35,MAX((Expenses!EC$9-Leases!$AB35/12)*Leases!$AA35*Leases!$F35,0)+MAX((Expenses!EC$10-Leases!$AB36/12)*Leases!$AA36*Leases!$F35,0)+MAX((Expenses!EC$11-Leases!$AB37/12)*Leases!$AA37*Leases!$F35,0)+MAX((Expenses!EC$12-Leases!$AB38/12)*Leases!$AA38*Leases!$F35,0)+MAX((Expenses!EC$13-Leases!$AB39/12)*Leases!$AA39*Leases!$F35,0)))))</f>
        <v>33243.150005690251</v>
      </c>
      <c r="EF206" s="94">
        <f>IF(OR(EF$165&lt;=EOMONTH($E35,$R35*(1-$O35)),EF$165&gt;EOMONTH($E35,$P35*12*(1-$O35)+$Q35*12*$O35+$R35*(1-$O35))),0,IF($X35="NNN",Expenses!ED$14*Leases!$F35,IF(Leases!$X35="FSG",0,IF(Leases!$X35="MG",SUMPRODUCT(Leases!$Z35:$Z39,Expenses!ED$9:ED$13)*Leases!$F35,MAX((Expenses!ED$9-Leases!$AB35/12)*Leases!$AA35*Leases!$F35,0)+MAX((Expenses!ED$10-Leases!$AB36/12)*Leases!$AA36*Leases!$F35,0)+MAX((Expenses!ED$11-Leases!$AB37/12)*Leases!$AA37*Leases!$F35,0)+MAX((Expenses!ED$12-Leases!$AB38/12)*Leases!$AA38*Leases!$F35,0)+MAX((Expenses!ED$13-Leases!$AB39/12)*Leases!$AA39*Leases!$F35,0)))))</f>
        <v>31145.262091300101</v>
      </c>
      <c r="EG206" s="94">
        <f>IF(OR(EG$165&lt;=EOMONTH($E35,$R35*(1-$O35)),EG$165&gt;EOMONTH($E35,$P35*12*(1-$O35)+$Q35*12*$O35+$R35*(1-$O35))),0,IF($X35="NNN",Expenses!EE$14*Leases!$F35,IF(Leases!$X35="FSG",0,IF(Leases!$X35="MG",SUMPRODUCT(Leases!$Z35:$Z39,Expenses!EE$9:EE$13)*Leases!$F35,MAX((Expenses!EE$9-Leases!$AB35/12)*Leases!$AA35*Leases!$F35,0)+MAX((Expenses!EE$10-Leases!$AB36/12)*Leases!$AA36*Leases!$F35,0)+MAX((Expenses!EE$11-Leases!$AB37/12)*Leases!$AA37*Leases!$F35,0)+MAX((Expenses!EE$12-Leases!$AB38/12)*Leases!$AA38*Leases!$F35,0)+MAX((Expenses!EE$13-Leases!$AB39/12)*Leases!$AA39*Leases!$F35,0)))))</f>
        <v>31162.331562065945</v>
      </c>
      <c r="EH206" s="94">
        <f>IF(OR(EH$165&lt;=EOMONTH($E35,$R35*(1-$O35)),EH$165&gt;EOMONTH($E35,$P35*12*(1-$O35)+$Q35*12*$O35+$R35*(1-$O35))),0,IF($X35="NNN",Expenses!EF$14*Leases!$F35,IF(Leases!$X35="FSG",0,IF(Leases!$X35="MG",SUMPRODUCT(Leases!$Z35:$Z39,Expenses!EF$9:EF$13)*Leases!$F35,MAX((Expenses!EF$9-Leases!$AB35/12)*Leases!$AA35*Leases!$F35,0)+MAX((Expenses!EF$10-Leases!$AB36/12)*Leases!$AA36*Leases!$F35,0)+MAX((Expenses!EF$11-Leases!$AB37/12)*Leases!$AA37*Leases!$F35,0)+MAX((Expenses!EF$12-Leases!$AB38/12)*Leases!$AA38*Leases!$F35,0)+MAX((Expenses!EF$13-Leases!$AB39/12)*Leases!$AA39*Leases!$F35,0)))))</f>
        <v>0</v>
      </c>
      <c r="EI206" s="94">
        <f>IF(OR(EI$165&lt;=EOMONTH($E35,$R35*(1-$O35)),EI$165&gt;EOMONTH($E35,$P35*12*(1-$O35)+$Q35*12*$O35+$R35*(1-$O35))),0,IF($X35="NNN",Expenses!EG$14*Leases!$F35,IF(Leases!$X35="FSG",0,IF(Leases!$X35="MG",SUMPRODUCT(Leases!$Z35:$Z39,Expenses!EG$9:EG$13)*Leases!$F35,MAX((Expenses!EG$9-Leases!$AB35/12)*Leases!$AA35*Leases!$F35,0)+MAX((Expenses!EG$10-Leases!$AB36/12)*Leases!$AA36*Leases!$F35,0)+MAX((Expenses!EG$11-Leases!$AB37/12)*Leases!$AA37*Leases!$F35,0)+MAX((Expenses!EG$12-Leases!$AB38/12)*Leases!$AA38*Leases!$F35,0)+MAX((Expenses!EG$13-Leases!$AB39/12)*Leases!$AA39*Leases!$F35,0)))))</f>
        <v>0</v>
      </c>
      <c r="EJ206" s="94">
        <f>IF(OR(EJ$165&lt;=EOMONTH($E35,$R35*(1-$O35)),EJ$165&gt;EOMONTH($E35,$P35*12*(1-$O35)+$Q35*12*$O35+$R35*(1-$O35))),0,IF($X35="NNN",Expenses!EH$14*Leases!$F35,IF(Leases!$X35="FSG",0,IF(Leases!$X35="MG",SUMPRODUCT(Leases!$Z35:$Z39,Expenses!EH$9:EH$13)*Leases!$F35,MAX((Expenses!EH$9-Leases!$AB35/12)*Leases!$AA35*Leases!$F35,0)+MAX((Expenses!EH$10-Leases!$AB36/12)*Leases!$AA36*Leases!$F35,0)+MAX((Expenses!EH$11-Leases!$AB37/12)*Leases!$AA37*Leases!$F35,0)+MAX((Expenses!EH$12-Leases!$AB38/12)*Leases!$AA38*Leases!$F35,0)+MAX((Expenses!EH$13-Leases!$AB39/12)*Leases!$AA39*Leases!$F35,0)))))</f>
        <v>0</v>
      </c>
      <c r="EK206" s="94">
        <f>IF(OR(EK$165&lt;=EOMONTH($E35,$R35*(1-$O35)),EK$165&gt;EOMONTH($E35,$P35*12*(1-$O35)+$Q35*12*$O35+$R35*(1-$O35))),0,IF($X35="NNN",Expenses!EI$14*Leases!$F35,IF(Leases!$X35="FSG",0,IF(Leases!$X35="MG",SUMPRODUCT(Leases!$Z35:$Z39,Expenses!EI$9:EI$13)*Leases!$F35,MAX((Expenses!EI$9-Leases!$AB35/12)*Leases!$AA35*Leases!$F35,0)+MAX((Expenses!EI$10-Leases!$AB36/12)*Leases!$AA36*Leases!$F35,0)+MAX((Expenses!EI$11-Leases!$AB37/12)*Leases!$AA37*Leases!$F35,0)+MAX((Expenses!EI$12-Leases!$AB38/12)*Leases!$AA38*Leases!$F35,0)+MAX((Expenses!EI$13-Leases!$AB39/12)*Leases!$AA39*Leases!$F35,0)))))</f>
        <v>0</v>
      </c>
      <c r="EL206" s="94">
        <f>IF(OR(EL$165&lt;=EOMONTH($E35,$R35*(1-$O35)),EL$165&gt;EOMONTH($E35,$P35*12*(1-$O35)+$Q35*12*$O35+$R35*(1-$O35))),0,IF($X35="NNN",Expenses!EJ$14*Leases!$F35,IF(Leases!$X35="FSG",0,IF(Leases!$X35="MG",SUMPRODUCT(Leases!$Z35:$Z39,Expenses!EJ$9:EJ$13)*Leases!$F35,MAX((Expenses!EJ$9-Leases!$AB35/12)*Leases!$AA35*Leases!$F35,0)+MAX((Expenses!EJ$10-Leases!$AB36/12)*Leases!$AA36*Leases!$F35,0)+MAX((Expenses!EJ$11-Leases!$AB37/12)*Leases!$AA37*Leases!$F35,0)+MAX((Expenses!EJ$12-Leases!$AB38/12)*Leases!$AA38*Leases!$F35,0)+MAX((Expenses!EJ$13-Leases!$AB39/12)*Leases!$AA39*Leases!$F35,0)))))</f>
        <v>0</v>
      </c>
      <c r="EM206" s="94">
        <f>IF(OR(EM$165&lt;=EOMONTH($E35,$R35*(1-$O35)),EM$165&gt;EOMONTH($E35,$P35*12*(1-$O35)+$Q35*12*$O35+$R35*(1-$O35))),0,IF($X35="NNN",Expenses!EK$14*Leases!$F35,IF(Leases!$X35="FSG",0,IF(Leases!$X35="MG",SUMPRODUCT(Leases!$Z35:$Z39,Expenses!EK$9:EK$13)*Leases!$F35,MAX((Expenses!EK$9-Leases!$AB35/12)*Leases!$AA35*Leases!$F35,0)+MAX((Expenses!EK$10-Leases!$AB36/12)*Leases!$AA36*Leases!$F35,0)+MAX((Expenses!EK$11-Leases!$AB37/12)*Leases!$AA37*Leases!$F35,0)+MAX((Expenses!EK$12-Leases!$AB38/12)*Leases!$AA38*Leases!$F35,0)+MAX((Expenses!EK$13-Leases!$AB39/12)*Leases!$AA39*Leases!$F35,0)))))</f>
        <v>0</v>
      </c>
      <c r="EN206" s="94">
        <f>IF(OR(EN$165&lt;=EOMONTH($E35,$R35*(1-$O35)),EN$165&gt;EOMONTH($E35,$P35*12*(1-$O35)+$Q35*12*$O35+$R35*(1-$O35))),0,IF($X35="NNN",Expenses!EL$14*Leases!$F35,IF(Leases!$X35="FSG",0,IF(Leases!$X35="MG",SUMPRODUCT(Leases!$Z35:$Z39,Expenses!EL$9:EL$13)*Leases!$F35,MAX((Expenses!EL$9-Leases!$AB35/12)*Leases!$AA35*Leases!$F35,0)+MAX((Expenses!EL$10-Leases!$AB36/12)*Leases!$AA36*Leases!$F35,0)+MAX((Expenses!EL$11-Leases!$AB37/12)*Leases!$AA37*Leases!$F35,0)+MAX((Expenses!EL$12-Leases!$AB38/12)*Leases!$AA38*Leases!$F35,0)+MAX((Expenses!EL$13-Leases!$AB39/12)*Leases!$AA39*Leases!$F35,0)))))</f>
        <v>0</v>
      </c>
      <c r="EO206" s="94">
        <f>IF(OR(EO$165&lt;=EOMONTH($E35,$R35*(1-$O35)),EO$165&gt;EOMONTH($E35,$P35*12*(1-$O35)+$Q35*12*$O35+$R35*(1-$O35))),0,IF($X35="NNN",Expenses!EM$14*Leases!$F35,IF(Leases!$X35="FSG",0,IF(Leases!$X35="MG",SUMPRODUCT(Leases!$Z35:$Z39,Expenses!EM$9:EM$13)*Leases!$F35,MAX((Expenses!EM$9-Leases!$AB35/12)*Leases!$AA35*Leases!$F35,0)+MAX((Expenses!EM$10-Leases!$AB36/12)*Leases!$AA36*Leases!$F35,0)+MAX((Expenses!EM$11-Leases!$AB37/12)*Leases!$AA37*Leases!$F35,0)+MAX((Expenses!EM$12-Leases!$AB38/12)*Leases!$AA38*Leases!$F35,0)+MAX((Expenses!EM$13-Leases!$AB39/12)*Leases!$AA39*Leases!$F35,0)))))</f>
        <v>0</v>
      </c>
      <c r="EP206" s="94">
        <f>IF(OR(EP$165&lt;=EOMONTH($E35,$R35*(1-$O35)),EP$165&gt;EOMONTH($E35,$P35*12*(1-$O35)+$Q35*12*$O35+$R35*(1-$O35))),0,IF($X35="NNN",Expenses!EN$14*Leases!$F35,IF(Leases!$X35="FSG",0,IF(Leases!$X35="MG",SUMPRODUCT(Leases!$Z35:$Z39,Expenses!EN$9:EN$13)*Leases!$F35,MAX((Expenses!EN$9-Leases!$AB35/12)*Leases!$AA35*Leases!$F35,0)+MAX((Expenses!EN$10-Leases!$AB36/12)*Leases!$AA36*Leases!$F35,0)+MAX((Expenses!EN$11-Leases!$AB37/12)*Leases!$AA37*Leases!$F35,0)+MAX((Expenses!EN$12-Leases!$AB38/12)*Leases!$AA38*Leases!$F35,0)+MAX((Expenses!EN$13-Leases!$AB39/12)*Leases!$AA39*Leases!$F35,0)))))</f>
        <v>0</v>
      </c>
      <c r="EQ206" s="94">
        <f>IF(OR(EQ$165&lt;=EOMONTH($E35,$R35*(1-$O35)),EQ$165&gt;EOMONTH($E35,$P35*12*(1-$O35)+$Q35*12*$O35+$R35*(1-$O35))),0,IF($X35="NNN",Expenses!EO$14*Leases!$F35,IF(Leases!$X35="FSG",0,IF(Leases!$X35="MG",SUMPRODUCT(Leases!$Z35:$Z39,Expenses!EO$9:EO$13)*Leases!$F35,MAX((Expenses!EO$9-Leases!$AB35/12)*Leases!$AA35*Leases!$F35,0)+MAX((Expenses!EO$10-Leases!$AB36/12)*Leases!$AA36*Leases!$F35,0)+MAX((Expenses!EO$11-Leases!$AB37/12)*Leases!$AA37*Leases!$F35,0)+MAX((Expenses!EO$12-Leases!$AB38/12)*Leases!$AA38*Leases!$F35,0)+MAX((Expenses!EO$13-Leases!$AB39/12)*Leases!$AA39*Leases!$F35,0)))))</f>
        <v>0</v>
      </c>
      <c r="ER206" s="94">
        <f>IF(OR(ER$165&lt;=EOMONTH($E35,$R35*(1-$O35)),ER$165&gt;EOMONTH($E35,$P35*12*(1-$O35)+$Q35*12*$O35+$R35*(1-$O35))),0,IF($X35="NNN",Expenses!EP$14*Leases!$F35,IF(Leases!$X35="FSG",0,IF(Leases!$X35="MG",SUMPRODUCT(Leases!$Z35:$Z39,Expenses!EP$9:EP$13)*Leases!$F35,MAX((Expenses!EP$9-Leases!$AB35/12)*Leases!$AA35*Leases!$F35,0)+MAX((Expenses!EP$10-Leases!$AB36/12)*Leases!$AA36*Leases!$F35,0)+MAX((Expenses!EP$11-Leases!$AB37/12)*Leases!$AA37*Leases!$F35,0)+MAX((Expenses!EP$12-Leases!$AB38/12)*Leases!$AA38*Leases!$F35,0)+MAX((Expenses!EP$13-Leases!$AB39/12)*Leases!$AA39*Leases!$F35,0)))))</f>
        <v>0</v>
      </c>
      <c r="ES206" s="94">
        <f>IF(OR(ES$165&lt;=EOMONTH($E35,$R35*(1-$O35)),ES$165&gt;EOMONTH($E35,$P35*12*(1-$O35)+$Q35*12*$O35+$R35*(1-$O35))),0,IF($X35="NNN",Expenses!EQ$14*Leases!$F35,IF(Leases!$X35="FSG",0,IF(Leases!$X35="MG",SUMPRODUCT(Leases!$Z35:$Z39,Expenses!EQ$9:EQ$13)*Leases!$F35,MAX((Expenses!EQ$9-Leases!$AB35/12)*Leases!$AA35*Leases!$F35,0)+MAX((Expenses!EQ$10-Leases!$AB36/12)*Leases!$AA36*Leases!$F35,0)+MAX((Expenses!EQ$11-Leases!$AB37/12)*Leases!$AA37*Leases!$F35,0)+MAX((Expenses!EQ$12-Leases!$AB38/12)*Leases!$AA38*Leases!$F35,0)+MAX((Expenses!EQ$13-Leases!$AB39/12)*Leases!$AA39*Leases!$F35,0)))))</f>
        <v>0</v>
      </c>
      <c r="ET206" s="94">
        <f>IF(OR(ET$165&lt;=EOMONTH($E35,$R35*(1-$O35)),ET$165&gt;EOMONTH($E35,$P35*12*(1-$O35)+$Q35*12*$O35+$R35*(1-$O35))),0,IF($X35="NNN",Expenses!ER$14*Leases!$F35,IF(Leases!$X35="FSG",0,IF(Leases!$X35="MG",SUMPRODUCT(Leases!$Z35:$Z39,Expenses!ER$9:ER$13)*Leases!$F35,MAX((Expenses!ER$9-Leases!$AB35/12)*Leases!$AA35*Leases!$F35,0)+MAX((Expenses!ER$10-Leases!$AB36/12)*Leases!$AA36*Leases!$F35,0)+MAX((Expenses!ER$11-Leases!$AB37/12)*Leases!$AA37*Leases!$F35,0)+MAX((Expenses!ER$12-Leases!$AB38/12)*Leases!$AA38*Leases!$F35,0)+MAX((Expenses!ER$13-Leases!$AB39/12)*Leases!$AA39*Leases!$F35,0)))))</f>
        <v>0</v>
      </c>
      <c r="EU206" s="94">
        <f>IF(OR(EU$165&lt;=EOMONTH($E35,$R35*(1-$O35)),EU$165&gt;EOMONTH($E35,$P35*12*(1-$O35)+$Q35*12*$O35+$R35*(1-$O35))),0,IF($X35="NNN",Expenses!ES$14*Leases!$F35,IF(Leases!$X35="FSG",0,IF(Leases!$X35="MG",SUMPRODUCT(Leases!$Z35:$Z39,Expenses!ES$9:ES$13)*Leases!$F35,MAX((Expenses!ES$9-Leases!$AB35/12)*Leases!$AA35*Leases!$F35,0)+MAX((Expenses!ES$10-Leases!$AB36/12)*Leases!$AA36*Leases!$F35,0)+MAX((Expenses!ES$11-Leases!$AB37/12)*Leases!$AA37*Leases!$F35,0)+MAX((Expenses!ES$12-Leases!$AB38/12)*Leases!$AA38*Leases!$F35,0)+MAX((Expenses!ES$13-Leases!$AB39/12)*Leases!$AA39*Leases!$F35,0)))))</f>
        <v>0</v>
      </c>
      <c r="EV206" s="94">
        <f>IF(OR(EV$165&lt;=EOMONTH($E35,$R35*(1-$O35)),EV$165&gt;EOMONTH($E35,$P35*12*(1-$O35)+$Q35*12*$O35+$R35*(1-$O35))),0,IF($X35="NNN",Expenses!ET$14*Leases!$F35,IF(Leases!$X35="FSG",0,IF(Leases!$X35="MG",SUMPRODUCT(Leases!$Z35:$Z39,Expenses!ET$9:ET$13)*Leases!$F35,MAX((Expenses!ET$9-Leases!$AB35/12)*Leases!$AA35*Leases!$F35,0)+MAX((Expenses!ET$10-Leases!$AB36/12)*Leases!$AA36*Leases!$F35,0)+MAX((Expenses!ET$11-Leases!$AB37/12)*Leases!$AA37*Leases!$F35,0)+MAX((Expenses!ET$12-Leases!$AB38/12)*Leases!$AA38*Leases!$F35,0)+MAX((Expenses!ET$13-Leases!$AB39/12)*Leases!$AA39*Leases!$F35,0)))))</f>
        <v>0</v>
      </c>
      <c r="EW206" s="94">
        <f>IF(OR(EW$165&lt;=EOMONTH($E35,$R35*(1-$O35)),EW$165&gt;EOMONTH($E35,$P35*12*(1-$O35)+$Q35*12*$O35+$R35*(1-$O35))),0,IF($X35="NNN",Expenses!EU$14*Leases!$F35,IF(Leases!$X35="FSG",0,IF(Leases!$X35="MG",SUMPRODUCT(Leases!$Z35:$Z39,Expenses!EU$9:EU$13)*Leases!$F35,MAX((Expenses!EU$9-Leases!$AB35/12)*Leases!$AA35*Leases!$F35,0)+MAX((Expenses!EU$10-Leases!$AB36/12)*Leases!$AA36*Leases!$F35,0)+MAX((Expenses!EU$11-Leases!$AB37/12)*Leases!$AA37*Leases!$F35,0)+MAX((Expenses!EU$12-Leases!$AB38/12)*Leases!$AA38*Leases!$F35,0)+MAX((Expenses!EU$13-Leases!$AB39/12)*Leases!$AA39*Leases!$F35,0)))))</f>
        <v>0</v>
      </c>
      <c r="EX206" s="94">
        <f>IF(OR(EX$165&lt;=EOMONTH($E35,$R35*(1-$O35)),EX$165&gt;EOMONTH($E35,$P35*12*(1-$O35)+$Q35*12*$O35+$R35*(1-$O35))),0,IF($X35="NNN",Expenses!EV$14*Leases!$F35,IF(Leases!$X35="FSG",0,IF(Leases!$X35="MG",SUMPRODUCT(Leases!$Z35:$Z39,Expenses!EV$9:EV$13)*Leases!$F35,MAX((Expenses!EV$9-Leases!$AB35/12)*Leases!$AA35*Leases!$F35,0)+MAX((Expenses!EV$10-Leases!$AB36/12)*Leases!$AA36*Leases!$F35,0)+MAX((Expenses!EV$11-Leases!$AB37/12)*Leases!$AA37*Leases!$F35,0)+MAX((Expenses!EV$12-Leases!$AB38/12)*Leases!$AA38*Leases!$F35,0)+MAX((Expenses!EV$13-Leases!$AB39/12)*Leases!$AA39*Leases!$F35,0)))))</f>
        <v>0</v>
      </c>
      <c r="EY206" s="94">
        <f>IF(OR(EY$165&lt;=EOMONTH($E35,$R35*(1-$O35)),EY$165&gt;EOMONTH($E35,$P35*12*(1-$O35)+$Q35*12*$O35+$R35*(1-$O35))),0,IF($X35="NNN",Expenses!EW$14*Leases!$F35,IF(Leases!$X35="FSG",0,IF(Leases!$X35="MG",SUMPRODUCT(Leases!$Z35:$Z39,Expenses!EW$9:EW$13)*Leases!$F35,MAX((Expenses!EW$9-Leases!$AB35/12)*Leases!$AA35*Leases!$F35,0)+MAX((Expenses!EW$10-Leases!$AB36/12)*Leases!$AA36*Leases!$F35,0)+MAX((Expenses!EW$11-Leases!$AB37/12)*Leases!$AA37*Leases!$F35,0)+MAX((Expenses!EW$12-Leases!$AB38/12)*Leases!$AA38*Leases!$F35,0)+MAX((Expenses!EW$13-Leases!$AB39/12)*Leases!$AA39*Leases!$F35,0)))))</f>
        <v>0</v>
      </c>
      <c r="EZ206" s="94">
        <f>IF(OR(EZ$165&lt;=EOMONTH($E35,$R35*(1-$O35)),EZ$165&gt;EOMONTH($E35,$P35*12*(1-$O35)+$Q35*12*$O35+$R35*(1-$O35))),0,IF($X35="NNN",Expenses!EX$14*Leases!$F35,IF(Leases!$X35="FSG",0,IF(Leases!$X35="MG",SUMPRODUCT(Leases!$Z35:$Z39,Expenses!EX$9:EX$13)*Leases!$F35,MAX((Expenses!EX$9-Leases!$AB35/12)*Leases!$AA35*Leases!$F35,0)+MAX((Expenses!EX$10-Leases!$AB36/12)*Leases!$AA36*Leases!$F35,0)+MAX((Expenses!EX$11-Leases!$AB37/12)*Leases!$AA37*Leases!$F35,0)+MAX((Expenses!EX$12-Leases!$AB38/12)*Leases!$AA38*Leases!$F35,0)+MAX((Expenses!EX$13-Leases!$AB39/12)*Leases!$AA39*Leases!$F35,0)))))</f>
        <v>0</v>
      </c>
      <c r="FA206" s="94">
        <f>IF(OR(FA$165&lt;=EOMONTH($E35,$R35*(1-$O35)),FA$165&gt;EOMONTH($E35,$P35*12*(1-$O35)+$Q35*12*$O35+$R35*(1-$O35))),0,IF($X35="NNN",Expenses!EY$14*Leases!$F35,IF(Leases!$X35="FSG",0,IF(Leases!$X35="MG",SUMPRODUCT(Leases!$Z35:$Z39,Expenses!EY$9:EY$13)*Leases!$F35,MAX((Expenses!EY$9-Leases!$AB35/12)*Leases!$AA35*Leases!$F35,0)+MAX((Expenses!EY$10-Leases!$AB36/12)*Leases!$AA36*Leases!$F35,0)+MAX((Expenses!EY$11-Leases!$AB37/12)*Leases!$AA37*Leases!$F35,0)+MAX((Expenses!EY$12-Leases!$AB38/12)*Leases!$AA38*Leases!$F35,0)+MAX((Expenses!EY$13-Leases!$AB39/12)*Leases!$AA39*Leases!$F35,0)))))</f>
        <v>0</v>
      </c>
      <c r="FB206" s="94">
        <f>IF(OR(FB$165&lt;=EOMONTH($E35,$R35*(1-$O35)),FB$165&gt;EOMONTH($E35,$P35*12*(1-$O35)+$Q35*12*$O35+$R35*(1-$O35))),0,IF($X35="NNN",Expenses!EZ$14*Leases!$F35,IF(Leases!$X35="FSG",0,IF(Leases!$X35="MG",SUMPRODUCT(Leases!$Z35:$Z39,Expenses!EZ$9:EZ$13)*Leases!$F35,MAX((Expenses!EZ$9-Leases!$AB35/12)*Leases!$AA35*Leases!$F35,0)+MAX((Expenses!EZ$10-Leases!$AB36/12)*Leases!$AA36*Leases!$F35,0)+MAX((Expenses!EZ$11-Leases!$AB37/12)*Leases!$AA37*Leases!$F35,0)+MAX((Expenses!EZ$12-Leases!$AB38/12)*Leases!$AA38*Leases!$F35,0)+MAX((Expenses!EZ$13-Leases!$AB39/12)*Leases!$AA39*Leases!$F35,0)))))</f>
        <v>0</v>
      </c>
      <c r="FC206" s="94">
        <f>IF(OR(FC$165&lt;=EOMONTH($E35,$R35*(1-$O35)),FC$165&gt;EOMONTH($E35,$P35*12*(1-$O35)+$Q35*12*$O35+$R35*(1-$O35))),0,IF($X35="NNN",Expenses!FA$14*Leases!$F35,IF(Leases!$X35="FSG",0,IF(Leases!$X35="MG",SUMPRODUCT(Leases!$Z35:$Z39,Expenses!FA$9:FA$13)*Leases!$F35,MAX((Expenses!FA$9-Leases!$AB35/12)*Leases!$AA35*Leases!$F35,0)+MAX((Expenses!FA$10-Leases!$AB36/12)*Leases!$AA36*Leases!$F35,0)+MAX((Expenses!FA$11-Leases!$AB37/12)*Leases!$AA37*Leases!$F35,0)+MAX((Expenses!FA$12-Leases!$AB38/12)*Leases!$AA38*Leases!$F35,0)+MAX((Expenses!FA$13-Leases!$AB39/12)*Leases!$AA39*Leases!$F35,0)))))</f>
        <v>0</v>
      </c>
      <c r="FD206" s="94">
        <f>IF(OR(FD$165&lt;=EOMONTH($E35,$R35*(1-$O35)),FD$165&gt;EOMONTH($E35,$P35*12*(1-$O35)+$Q35*12*$O35+$R35*(1-$O35))),0,IF($X35="NNN",Expenses!FB$14*Leases!$F35,IF(Leases!$X35="FSG",0,IF(Leases!$X35="MG",SUMPRODUCT(Leases!$Z35:$Z39,Expenses!FB$9:FB$13)*Leases!$F35,MAX((Expenses!FB$9-Leases!$AB35/12)*Leases!$AA35*Leases!$F35,0)+MAX((Expenses!FB$10-Leases!$AB36/12)*Leases!$AA36*Leases!$F35,0)+MAX((Expenses!FB$11-Leases!$AB37/12)*Leases!$AA37*Leases!$F35,0)+MAX((Expenses!FB$12-Leases!$AB38/12)*Leases!$AA38*Leases!$F35,0)+MAX((Expenses!FB$13-Leases!$AB39/12)*Leases!$AA39*Leases!$F35,0)))))</f>
        <v>0</v>
      </c>
      <c r="FE206" s="94">
        <f>IF(OR(FE$165&lt;=EOMONTH($E35,$R35*(1-$O35)),FE$165&gt;EOMONTH($E35,$P35*12*(1-$O35)+$Q35*12*$O35+$R35*(1-$O35))),0,IF($X35="NNN",Expenses!FC$14*Leases!$F35,IF(Leases!$X35="FSG",0,IF(Leases!$X35="MG",SUMPRODUCT(Leases!$Z35:$Z39,Expenses!FC$9:FC$13)*Leases!$F35,MAX((Expenses!FC$9-Leases!$AB35/12)*Leases!$AA35*Leases!$F35,0)+MAX((Expenses!FC$10-Leases!$AB36/12)*Leases!$AA36*Leases!$F35,0)+MAX((Expenses!FC$11-Leases!$AB37/12)*Leases!$AA37*Leases!$F35,0)+MAX((Expenses!FC$12-Leases!$AB38/12)*Leases!$AA38*Leases!$F35,0)+MAX((Expenses!FC$13-Leases!$AB39/12)*Leases!$AA39*Leases!$F35,0)))))</f>
        <v>0</v>
      </c>
      <c r="FF206" s="94">
        <f>IF(OR(FF$165&lt;=EOMONTH($E35,$R35*(1-$O35)),FF$165&gt;EOMONTH($E35,$P35*12*(1-$O35)+$Q35*12*$O35+$R35*(1-$O35))),0,IF($X35="NNN",Expenses!FD$14*Leases!$F35,IF(Leases!$X35="FSG",0,IF(Leases!$X35="MG",SUMPRODUCT(Leases!$Z35:$Z39,Expenses!FD$9:FD$13)*Leases!$F35,MAX((Expenses!FD$9-Leases!$AB35/12)*Leases!$AA35*Leases!$F35,0)+MAX((Expenses!FD$10-Leases!$AB36/12)*Leases!$AA36*Leases!$F35,0)+MAX((Expenses!FD$11-Leases!$AB37/12)*Leases!$AA37*Leases!$F35,0)+MAX((Expenses!FD$12-Leases!$AB38/12)*Leases!$AA38*Leases!$F35,0)+MAX((Expenses!FD$13-Leases!$AB39/12)*Leases!$AA39*Leases!$F35,0)))))</f>
        <v>0</v>
      </c>
      <c r="FG206" s="94">
        <f>IF(OR(FG$165&lt;=EOMONTH($E35,$R35*(1-$O35)),FG$165&gt;EOMONTH($E35,$P35*12*(1-$O35)+$Q35*12*$O35+$R35*(1-$O35))),0,IF($X35="NNN",Expenses!FE$14*Leases!$F35,IF(Leases!$X35="FSG",0,IF(Leases!$X35="MG",SUMPRODUCT(Leases!$Z35:$Z39,Expenses!FE$9:FE$13)*Leases!$F35,MAX((Expenses!FE$9-Leases!$AB35/12)*Leases!$AA35*Leases!$F35,0)+MAX((Expenses!FE$10-Leases!$AB36/12)*Leases!$AA36*Leases!$F35,0)+MAX((Expenses!FE$11-Leases!$AB37/12)*Leases!$AA37*Leases!$F35,0)+MAX((Expenses!FE$12-Leases!$AB38/12)*Leases!$AA38*Leases!$F35,0)+MAX((Expenses!FE$13-Leases!$AB39/12)*Leases!$AA39*Leases!$F35,0)))))</f>
        <v>0</v>
      </c>
      <c r="FH206" s="94">
        <f>IF(OR(FH$165&lt;=EOMONTH($E35,$R35*(1-$O35)),FH$165&gt;EOMONTH($E35,$P35*12*(1-$O35)+$Q35*12*$O35+$R35*(1-$O35))),0,IF($X35="NNN",Expenses!FF$14*Leases!$F35,IF(Leases!$X35="FSG",0,IF(Leases!$X35="MG",SUMPRODUCT(Leases!$Z35:$Z39,Expenses!FF$9:FF$13)*Leases!$F35,MAX((Expenses!FF$9-Leases!$AB35/12)*Leases!$AA35*Leases!$F35,0)+MAX((Expenses!FF$10-Leases!$AB36/12)*Leases!$AA36*Leases!$F35,0)+MAX((Expenses!FF$11-Leases!$AB37/12)*Leases!$AA37*Leases!$F35,0)+MAX((Expenses!FF$12-Leases!$AB38/12)*Leases!$AA38*Leases!$F35,0)+MAX((Expenses!FF$13-Leases!$AB39/12)*Leases!$AA39*Leases!$F35,0)))))</f>
        <v>0</v>
      </c>
      <c r="FI206" s="94">
        <f>IF(OR(FI$165&lt;=EOMONTH($E35,$R35*(1-$O35)),FI$165&gt;EOMONTH($E35,$P35*12*(1-$O35)+$Q35*12*$O35+$R35*(1-$O35))),0,IF($X35="NNN",Expenses!FG$14*Leases!$F35,IF(Leases!$X35="FSG",0,IF(Leases!$X35="MG",SUMPRODUCT(Leases!$Z35:$Z39,Expenses!FG$9:FG$13)*Leases!$F35,MAX((Expenses!FG$9-Leases!$AB35/12)*Leases!$AA35*Leases!$F35,0)+MAX((Expenses!FG$10-Leases!$AB36/12)*Leases!$AA36*Leases!$F35,0)+MAX((Expenses!FG$11-Leases!$AB37/12)*Leases!$AA37*Leases!$F35,0)+MAX((Expenses!FG$12-Leases!$AB38/12)*Leases!$AA38*Leases!$F35,0)+MAX((Expenses!FG$13-Leases!$AB39/12)*Leases!$AA39*Leases!$F35,0)))))</f>
        <v>0</v>
      </c>
      <c r="FJ206" s="94">
        <f>IF(OR(FJ$165&lt;=EOMONTH($E35,$R35*(1-$O35)),FJ$165&gt;EOMONTH($E35,$P35*12*(1-$O35)+$Q35*12*$O35+$R35*(1-$O35))),0,IF($X35="NNN",Expenses!FH$14*Leases!$F35,IF(Leases!$X35="FSG",0,IF(Leases!$X35="MG",SUMPRODUCT(Leases!$Z35:$Z39,Expenses!FH$9:FH$13)*Leases!$F35,MAX((Expenses!FH$9-Leases!$AB35/12)*Leases!$AA35*Leases!$F35,0)+MAX((Expenses!FH$10-Leases!$AB36/12)*Leases!$AA36*Leases!$F35,0)+MAX((Expenses!FH$11-Leases!$AB37/12)*Leases!$AA37*Leases!$F35,0)+MAX((Expenses!FH$12-Leases!$AB38/12)*Leases!$AA38*Leases!$F35,0)+MAX((Expenses!FH$13-Leases!$AB39/12)*Leases!$AA39*Leases!$F35,0)))))</f>
        <v>0</v>
      </c>
      <c r="FK206" s="94">
        <f>IF(OR(FK$165&lt;=EOMONTH($E35,$R35*(1-$O35)),FK$165&gt;EOMONTH($E35,$P35*12*(1-$O35)+$Q35*12*$O35+$R35*(1-$O35))),0,IF($X35="NNN",Expenses!FI$14*Leases!$F35,IF(Leases!$X35="FSG",0,IF(Leases!$X35="MG",SUMPRODUCT(Leases!$Z35:$Z39,Expenses!FI$9:FI$13)*Leases!$F35,MAX((Expenses!FI$9-Leases!$AB35/12)*Leases!$AA35*Leases!$F35,0)+MAX((Expenses!FI$10-Leases!$AB36/12)*Leases!$AA36*Leases!$F35,0)+MAX((Expenses!FI$11-Leases!$AB37/12)*Leases!$AA37*Leases!$F35,0)+MAX((Expenses!FI$12-Leases!$AB38/12)*Leases!$AA38*Leases!$F35,0)+MAX((Expenses!FI$13-Leases!$AB39/12)*Leases!$AA39*Leases!$F35,0)))))</f>
        <v>0</v>
      </c>
      <c r="FL206" s="94">
        <f>IF(OR(FL$165&lt;=EOMONTH($E35,$R35*(1-$O35)),FL$165&gt;EOMONTH($E35,$P35*12*(1-$O35)+$Q35*12*$O35+$R35*(1-$O35))),0,IF($X35="NNN",Expenses!FJ$14*Leases!$F35,IF(Leases!$X35="FSG",0,IF(Leases!$X35="MG",SUMPRODUCT(Leases!$Z35:$Z39,Expenses!FJ$9:FJ$13)*Leases!$F35,MAX((Expenses!FJ$9-Leases!$AB35/12)*Leases!$AA35*Leases!$F35,0)+MAX((Expenses!FJ$10-Leases!$AB36/12)*Leases!$AA36*Leases!$F35,0)+MAX((Expenses!FJ$11-Leases!$AB37/12)*Leases!$AA37*Leases!$F35,0)+MAX((Expenses!FJ$12-Leases!$AB38/12)*Leases!$AA38*Leases!$F35,0)+MAX((Expenses!FJ$13-Leases!$AB39/12)*Leases!$AA39*Leases!$F35,0)))))</f>
        <v>0</v>
      </c>
      <c r="FM206" s="94">
        <f>IF(OR(FM$165&lt;=EOMONTH($E35,$R35*(1-$O35)),FM$165&gt;EOMONTH($E35,$P35*12*(1-$O35)+$Q35*12*$O35+$R35*(1-$O35))),0,IF($X35="NNN",Expenses!FK$14*Leases!$F35,IF(Leases!$X35="FSG",0,IF(Leases!$X35="MG",SUMPRODUCT(Leases!$Z35:$Z39,Expenses!FK$9:FK$13)*Leases!$F35,MAX((Expenses!FK$9-Leases!$AB35/12)*Leases!$AA35*Leases!$F35,0)+MAX((Expenses!FK$10-Leases!$AB36/12)*Leases!$AA36*Leases!$F35,0)+MAX((Expenses!FK$11-Leases!$AB37/12)*Leases!$AA37*Leases!$F35,0)+MAX((Expenses!FK$12-Leases!$AB38/12)*Leases!$AA38*Leases!$F35,0)+MAX((Expenses!FK$13-Leases!$AB39/12)*Leases!$AA39*Leases!$F35,0)))))</f>
        <v>0</v>
      </c>
      <c r="FN206" s="94">
        <f>IF(OR(FN$165&lt;=EOMONTH($E35,$R35*(1-$O35)),FN$165&gt;EOMONTH($E35,$P35*12*(1-$O35)+$Q35*12*$O35+$R35*(1-$O35))),0,IF($X35="NNN",Expenses!FL$14*Leases!$F35,IF(Leases!$X35="FSG",0,IF(Leases!$X35="MG",SUMPRODUCT(Leases!$Z35:$Z39,Expenses!FL$9:FL$13)*Leases!$F35,MAX((Expenses!FL$9-Leases!$AB35/12)*Leases!$AA35*Leases!$F35,0)+MAX((Expenses!FL$10-Leases!$AB36/12)*Leases!$AA36*Leases!$F35,0)+MAX((Expenses!FL$11-Leases!$AB37/12)*Leases!$AA37*Leases!$F35,0)+MAX((Expenses!FL$12-Leases!$AB38/12)*Leases!$AA38*Leases!$F35,0)+MAX((Expenses!FL$13-Leases!$AB39/12)*Leases!$AA39*Leases!$F35,0)))))</f>
        <v>0</v>
      </c>
      <c r="FO206" s="94">
        <f>IF(OR(FO$165&lt;=EOMONTH($E35,$R35*(1-$O35)),FO$165&gt;EOMONTH($E35,$P35*12*(1-$O35)+$Q35*12*$O35+$R35*(1-$O35))),0,IF($X35="NNN",Expenses!FM$14*Leases!$F35,IF(Leases!$X35="FSG",0,IF(Leases!$X35="MG",SUMPRODUCT(Leases!$Z35:$Z39,Expenses!FM$9:FM$13)*Leases!$F35,MAX((Expenses!FM$9-Leases!$AB35/12)*Leases!$AA35*Leases!$F35,0)+MAX((Expenses!FM$10-Leases!$AB36/12)*Leases!$AA36*Leases!$F35,0)+MAX((Expenses!FM$11-Leases!$AB37/12)*Leases!$AA37*Leases!$F35,0)+MAX((Expenses!FM$12-Leases!$AB38/12)*Leases!$AA38*Leases!$F35,0)+MAX((Expenses!FM$13-Leases!$AB39/12)*Leases!$AA39*Leases!$F35,0)))))</f>
        <v>0</v>
      </c>
      <c r="FP206" s="94">
        <f>IF(OR(FP$165&lt;=EOMONTH($E35,$R35*(1-$O35)),FP$165&gt;EOMONTH($E35,$P35*12*(1-$O35)+$Q35*12*$O35+$R35*(1-$O35))),0,IF($X35="NNN",Expenses!FN$14*Leases!$F35,IF(Leases!$X35="FSG",0,IF(Leases!$X35="MG",SUMPRODUCT(Leases!$Z35:$Z39,Expenses!FN$9:FN$13)*Leases!$F35,MAX((Expenses!FN$9-Leases!$AB35/12)*Leases!$AA35*Leases!$F35,0)+MAX((Expenses!FN$10-Leases!$AB36/12)*Leases!$AA36*Leases!$F35,0)+MAX((Expenses!FN$11-Leases!$AB37/12)*Leases!$AA37*Leases!$F35,0)+MAX((Expenses!FN$12-Leases!$AB38/12)*Leases!$AA38*Leases!$F35,0)+MAX((Expenses!FN$13-Leases!$AB39/12)*Leases!$AA39*Leases!$F35,0)))))</f>
        <v>0</v>
      </c>
      <c r="FQ206" s="94">
        <f>IF(OR(FQ$165&lt;=EOMONTH($E35,$R35*(1-$O35)),FQ$165&gt;EOMONTH($E35,$P35*12*(1-$O35)+$Q35*12*$O35+$R35*(1-$O35))),0,IF($X35="NNN",Expenses!FO$14*Leases!$F35,IF(Leases!$X35="FSG",0,IF(Leases!$X35="MG",SUMPRODUCT(Leases!$Z35:$Z39,Expenses!FO$9:FO$13)*Leases!$F35,MAX((Expenses!FO$9-Leases!$AB35/12)*Leases!$AA35*Leases!$F35,0)+MAX((Expenses!FO$10-Leases!$AB36/12)*Leases!$AA36*Leases!$F35,0)+MAX((Expenses!FO$11-Leases!$AB37/12)*Leases!$AA37*Leases!$F35,0)+MAX((Expenses!FO$12-Leases!$AB38/12)*Leases!$AA38*Leases!$F35,0)+MAX((Expenses!FO$13-Leases!$AB39/12)*Leases!$AA39*Leases!$F35,0)))))</f>
        <v>0</v>
      </c>
      <c r="FR206" s="94">
        <f>IF(OR(FR$165&lt;=EOMONTH($E35,$R35*(1-$O35)),FR$165&gt;EOMONTH($E35,$P35*12*(1-$O35)+$Q35*12*$O35+$R35*(1-$O35))),0,IF($X35="NNN",Expenses!FP$14*Leases!$F35,IF(Leases!$X35="FSG",0,IF(Leases!$X35="MG",SUMPRODUCT(Leases!$Z35:$Z39,Expenses!FP$9:FP$13)*Leases!$F35,MAX((Expenses!FP$9-Leases!$AB35/12)*Leases!$AA35*Leases!$F35,0)+MAX((Expenses!FP$10-Leases!$AB36/12)*Leases!$AA36*Leases!$F35,0)+MAX((Expenses!FP$11-Leases!$AB37/12)*Leases!$AA37*Leases!$F35,0)+MAX((Expenses!FP$12-Leases!$AB38/12)*Leases!$AA38*Leases!$F35,0)+MAX((Expenses!FP$13-Leases!$AB39/12)*Leases!$AA39*Leases!$F35,0)))))</f>
        <v>0</v>
      </c>
      <c r="FS206" s="94">
        <f>IF(OR(FS$165&lt;=EOMONTH($E35,$R35*(1-$O35)),FS$165&gt;EOMONTH($E35,$P35*12*(1-$O35)+$Q35*12*$O35+$R35*(1-$O35))),0,IF($X35="NNN",Expenses!FQ$14*Leases!$F35,IF(Leases!$X35="FSG",0,IF(Leases!$X35="MG",SUMPRODUCT(Leases!$Z35:$Z39,Expenses!FQ$9:FQ$13)*Leases!$F35,MAX((Expenses!FQ$9-Leases!$AB35/12)*Leases!$AA35*Leases!$F35,0)+MAX((Expenses!FQ$10-Leases!$AB36/12)*Leases!$AA36*Leases!$F35,0)+MAX((Expenses!FQ$11-Leases!$AB37/12)*Leases!$AA37*Leases!$F35,0)+MAX((Expenses!FQ$12-Leases!$AB38/12)*Leases!$AA38*Leases!$F35,0)+MAX((Expenses!FQ$13-Leases!$AB39/12)*Leases!$AA39*Leases!$F35,0)))))</f>
        <v>0</v>
      </c>
      <c r="FT206" s="94">
        <f>IF(OR(FT$165&lt;=EOMONTH($E35,$R35*(1-$O35)),FT$165&gt;EOMONTH($E35,$P35*12*(1-$O35)+$Q35*12*$O35+$R35*(1-$O35))),0,IF($X35="NNN",Expenses!FR$14*Leases!$F35,IF(Leases!$X35="FSG",0,IF(Leases!$X35="MG",SUMPRODUCT(Leases!$Z35:$Z39,Expenses!FR$9:FR$13)*Leases!$F35,MAX((Expenses!FR$9-Leases!$AB35/12)*Leases!$AA35*Leases!$F35,0)+MAX((Expenses!FR$10-Leases!$AB36/12)*Leases!$AA36*Leases!$F35,0)+MAX((Expenses!FR$11-Leases!$AB37/12)*Leases!$AA37*Leases!$F35,0)+MAX((Expenses!FR$12-Leases!$AB38/12)*Leases!$AA38*Leases!$F35,0)+MAX((Expenses!FR$13-Leases!$AB39/12)*Leases!$AA39*Leases!$F35,0)))))</f>
        <v>0</v>
      </c>
      <c r="FU206" s="94">
        <f>IF(OR(FU$165&lt;=EOMONTH($E35,$R35*(1-$O35)),FU$165&gt;EOMONTH($E35,$P35*12*(1-$O35)+$Q35*12*$O35+$R35*(1-$O35))),0,IF($X35="NNN",Expenses!FS$14*Leases!$F35,IF(Leases!$X35="FSG",0,IF(Leases!$X35="MG",SUMPRODUCT(Leases!$Z35:$Z39,Expenses!FS$9:FS$13)*Leases!$F35,MAX((Expenses!FS$9-Leases!$AB35/12)*Leases!$AA35*Leases!$F35,0)+MAX((Expenses!FS$10-Leases!$AB36/12)*Leases!$AA36*Leases!$F35,0)+MAX((Expenses!FS$11-Leases!$AB37/12)*Leases!$AA37*Leases!$F35,0)+MAX((Expenses!FS$12-Leases!$AB38/12)*Leases!$AA38*Leases!$F35,0)+MAX((Expenses!FS$13-Leases!$AB39/12)*Leases!$AA39*Leases!$F35,0)))))</f>
        <v>0</v>
      </c>
      <c r="FV206" s="94">
        <f>IF(OR(FV$165&lt;=EOMONTH($E35,$R35*(1-$O35)),FV$165&gt;EOMONTH($E35,$P35*12*(1-$O35)+$Q35*12*$O35+$R35*(1-$O35))),0,IF($X35="NNN",Expenses!FT$14*Leases!$F35,IF(Leases!$X35="FSG",0,IF(Leases!$X35="MG",SUMPRODUCT(Leases!$Z35:$Z39,Expenses!FT$9:FT$13)*Leases!$F35,MAX((Expenses!FT$9-Leases!$AB35/12)*Leases!$AA35*Leases!$F35,0)+MAX((Expenses!FT$10-Leases!$AB36/12)*Leases!$AA36*Leases!$F35,0)+MAX((Expenses!FT$11-Leases!$AB37/12)*Leases!$AA37*Leases!$F35,0)+MAX((Expenses!FT$12-Leases!$AB38/12)*Leases!$AA38*Leases!$F35,0)+MAX((Expenses!FT$13-Leases!$AB39/12)*Leases!$AA39*Leases!$F35,0)))))</f>
        <v>0</v>
      </c>
      <c r="FW206" s="94">
        <f>IF(OR(FW$165&lt;=EOMONTH($E35,$R35*(1-$O35)),FW$165&gt;EOMONTH($E35,$P35*12*(1-$O35)+$Q35*12*$O35+$R35*(1-$O35))),0,IF($X35="NNN",Expenses!FU$14*Leases!$F35,IF(Leases!$X35="FSG",0,IF(Leases!$X35="MG",SUMPRODUCT(Leases!$Z35:$Z39,Expenses!FU$9:FU$13)*Leases!$F35,MAX((Expenses!FU$9-Leases!$AB35/12)*Leases!$AA35*Leases!$F35,0)+MAX((Expenses!FU$10-Leases!$AB36/12)*Leases!$AA36*Leases!$F35,0)+MAX((Expenses!FU$11-Leases!$AB37/12)*Leases!$AA37*Leases!$F35,0)+MAX((Expenses!FU$12-Leases!$AB38/12)*Leases!$AA38*Leases!$F35,0)+MAX((Expenses!FU$13-Leases!$AB39/12)*Leases!$AA39*Leases!$F35,0)))))</f>
        <v>0</v>
      </c>
      <c r="FX206" s="94">
        <f>IF(OR(FX$165&lt;=EOMONTH($E35,$R35*(1-$O35)),FX$165&gt;EOMONTH($E35,$P35*12*(1-$O35)+$Q35*12*$O35+$R35*(1-$O35))),0,IF($X35="NNN",Expenses!FV$14*Leases!$F35,IF(Leases!$X35="FSG",0,IF(Leases!$X35="MG",SUMPRODUCT(Leases!$Z35:$Z39,Expenses!FV$9:FV$13)*Leases!$F35,MAX((Expenses!FV$9-Leases!$AB35/12)*Leases!$AA35*Leases!$F35,0)+MAX((Expenses!FV$10-Leases!$AB36/12)*Leases!$AA36*Leases!$F35,0)+MAX((Expenses!FV$11-Leases!$AB37/12)*Leases!$AA37*Leases!$F35,0)+MAX((Expenses!FV$12-Leases!$AB38/12)*Leases!$AA38*Leases!$F35,0)+MAX((Expenses!FV$13-Leases!$AB39/12)*Leases!$AA39*Leases!$F35,0)))))</f>
        <v>0</v>
      </c>
      <c r="FY206" s="94">
        <f>IF(OR(FY$165&lt;=EOMONTH($E35,$R35*(1-$O35)),FY$165&gt;EOMONTH($E35,$P35*12*(1-$O35)+$Q35*12*$O35+$R35*(1-$O35))),0,IF($X35="NNN",Expenses!FW$14*Leases!$F35,IF(Leases!$X35="FSG",0,IF(Leases!$X35="MG",SUMPRODUCT(Leases!$Z35:$Z39,Expenses!FW$9:FW$13)*Leases!$F35,MAX((Expenses!FW$9-Leases!$AB35/12)*Leases!$AA35*Leases!$F35,0)+MAX((Expenses!FW$10-Leases!$AB36/12)*Leases!$AA36*Leases!$F35,0)+MAX((Expenses!FW$11-Leases!$AB37/12)*Leases!$AA37*Leases!$F35,0)+MAX((Expenses!FW$12-Leases!$AB38/12)*Leases!$AA38*Leases!$F35,0)+MAX((Expenses!FW$13-Leases!$AB39/12)*Leases!$AA39*Leases!$F35,0)))))</f>
        <v>0</v>
      </c>
      <c r="FZ206" s="94">
        <f>IF(OR(FZ$165&lt;=EOMONTH($E35,$R35*(1-$O35)),FZ$165&gt;EOMONTH($E35,$P35*12*(1-$O35)+$Q35*12*$O35+$R35*(1-$O35))),0,IF($X35="NNN",Expenses!FX$14*Leases!$F35,IF(Leases!$X35="FSG",0,IF(Leases!$X35="MG",SUMPRODUCT(Leases!$Z35:$Z39,Expenses!FX$9:FX$13)*Leases!$F35,MAX((Expenses!FX$9-Leases!$AB35/12)*Leases!$AA35*Leases!$F35,0)+MAX((Expenses!FX$10-Leases!$AB36/12)*Leases!$AA36*Leases!$F35,0)+MAX((Expenses!FX$11-Leases!$AB37/12)*Leases!$AA37*Leases!$F35,0)+MAX((Expenses!FX$12-Leases!$AB38/12)*Leases!$AA38*Leases!$F35,0)+MAX((Expenses!FX$13-Leases!$AB39/12)*Leases!$AA39*Leases!$F35,0)))))</f>
        <v>0</v>
      </c>
      <c r="GA206" s="94">
        <f>IF(OR(GA$165&lt;=EOMONTH($E35,$R35*(1-$O35)),GA$165&gt;EOMONTH($E35,$P35*12*(1-$O35)+$Q35*12*$O35+$R35*(1-$O35))),0,IF($X35="NNN",Expenses!FY$14*Leases!$F35,IF(Leases!$X35="FSG",0,IF(Leases!$X35="MG",SUMPRODUCT(Leases!$Z35:$Z39,Expenses!FY$9:FY$13)*Leases!$F35,MAX((Expenses!FY$9-Leases!$AB35/12)*Leases!$AA35*Leases!$F35,0)+MAX((Expenses!FY$10-Leases!$AB36/12)*Leases!$AA36*Leases!$F35,0)+MAX((Expenses!FY$11-Leases!$AB37/12)*Leases!$AA37*Leases!$F35,0)+MAX((Expenses!FY$12-Leases!$AB38/12)*Leases!$AA38*Leases!$F35,0)+MAX((Expenses!FY$13-Leases!$AB39/12)*Leases!$AA39*Leases!$F35,0)))))</f>
        <v>0</v>
      </c>
      <c r="GB206" s="94">
        <f>IF(OR(GB$165&lt;=EOMONTH($E35,$R35*(1-$O35)),GB$165&gt;EOMONTH($E35,$P35*12*(1-$O35)+$Q35*12*$O35+$R35*(1-$O35))),0,IF($X35="NNN",Expenses!FZ$14*Leases!$F35,IF(Leases!$X35="FSG",0,IF(Leases!$X35="MG",SUMPRODUCT(Leases!$Z35:$Z39,Expenses!FZ$9:FZ$13)*Leases!$F35,MAX((Expenses!FZ$9-Leases!$AB35/12)*Leases!$AA35*Leases!$F35,0)+MAX((Expenses!FZ$10-Leases!$AB36/12)*Leases!$AA36*Leases!$F35,0)+MAX((Expenses!FZ$11-Leases!$AB37/12)*Leases!$AA37*Leases!$F35,0)+MAX((Expenses!FZ$12-Leases!$AB38/12)*Leases!$AA38*Leases!$F35,0)+MAX((Expenses!FZ$13-Leases!$AB39/12)*Leases!$AA39*Leases!$F35,0)))))</f>
        <v>0</v>
      </c>
      <c r="GC206" s="94">
        <f>IF(OR(GC$165&lt;=EOMONTH($E35,$R35*(1-$O35)),GC$165&gt;EOMONTH($E35,$P35*12*(1-$O35)+$Q35*12*$O35+$R35*(1-$O35))),0,IF($X35="NNN",Expenses!GA$14*Leases!$F35,IF(Leases!$X35="FSG",0,IF(Leases!$X35="MG",SUMPRODUCT(Leases!$Z35:$Z39,Expenses!GA$9:GA$13)*Leases!$F35,MAX((Expenses!GA$9-Leases!$AB35/12)*Leases!$AA35*Leases!$F35,0)+MAX((Expenses!GA$10-Leases!$AB36/12)*Leases!$AA36*Leases!$F35,0)+MAX((Expenses!GA$11-Leases!$AB37/12)*Leases!$AA37*Leases!$F35,0)+MAX((Expenses!GA$12-Leases!$AB38/12)*Leases!$AA38*Leases!$F35,0)+MAX((Expenses!GA$13-Leases!$AB39/12)*Leases!$AA39*Leases!$F35,0)))))</f>
        <v>0</v>
      </c>
      <c r="GD206" s="94">
        <f>IF(OR(GD$165&lt;=EOMONTH($E35,$R35*(1-$O35)),GD$165&gt;EOMONTH($E35,$P35*12*(1-$O35)+$Q35*12*$O35+$R35*(1-$O35))),0,IF($X35="NNN",Expenses!GB$14*Leases!$F35,IF(Leases!$X35="FSG",0,IF(Leases!$X35="MG",SUMPRODUCT(Leases!$Z35:$Z39,Expenses!GB$9:GB$13)*Leases!$F35,MAX((Expenses!GB$9-Leases!$AB35/12)*Leases!$AA35*Leases!$F35,0)+MAX((Expenses!GB$10-Leases!$AB36/12)*Leases!$AA36*Leases!$F35,0)+MAX((Expenses!GB$11-Leases!$AB37/12)*Leases!$AA37*Leases!$F35,0)+MAX((Expenses!GB$12-Leases!$AB38/12)*Leases!$AA38*Leases!$F35,0)+MAX((Expenses!GB$13-Leases!$AB39/12)*Leases!$AA39*Leases!$F35,0)))))</f>
        <v>0</v>
      </c>
      <c r="GE206" s="94">
        <f>IF(OR(GE$165&lt;=EOMONTH($E35,$R35*(1-$O35)),GE$165&gt;EOMONTH($E35,$P35*12*(1-$O35)+$Q35*12*$O35+$R35*(1-$O35))),0,IF($X35="NNN",Expenses!GC$14*Leases!$F35,IF(Leases!$X35="FSG",0,IF(Leases!$X35="MG",SUMPRODUCT(Leases!$Z35:$Z39,Expenses!GC$9:GC$13)*Leases!$F35,MAX((Expenses!GC$9-Leases!$AB35/12)*Leases!$AA35*Leases!$F35,0)+MAX((Expenses!GC$10-Leases!$AB36/12)*Leases!$AA36*Leases!$F35,0)+MAX((Expenses!GC$11-Leases!$AB37/12)*Leases!$AA37*Leases!$F35,0)+MAX((Expenses!GC$12-Leases!$AB38/12)*Leases!$AA38*Leases!$F35,0)+MAX((Expenses!GC$13-Leases!$AB39/12)*Leases!$AA39*Leases!$F35,0)))))</f>
        <v>0</v>
      </c>
      <c r="GF206" s="94">
        <f>IF(OR(GF$165&lt;=EOMONTH($E35,$R35*(1-$O35)),GF$165&gt;EOMONTH($E35,$P35*12*(1-$O35)+$Q35*12*$O35+$R35*(1-$O35))),0,IF($X35="NNN",Expenses!GD$14*Leases!$F35,IF(Leases!$X35="FSG",0,IF(Leases!$X35="MG",SUMPRODUCT(Leases!$Z35:$Z39,Expenses!GD$9:GD$13)*Leases!$F35,MAX((Expenses!GD$9-Leases!$AB35/12)*Leases!$AA35*Leases!$F35,0)+MAX((Expenses!GD$10-Leases!$AB36/12)*Leases!$AA36*Leases!$F35,0)+MAX((Expenses!GD$11-Leases!$AB37/12)*Leases!$AA37*Leases!$F35,0)+MAX((Expenses!GD$12-Leases!$AB38/12)*Leases!$AA38*Leases!$F35,0)+MAX((Expenses!GD$13-Leases!$AB39/12)*Leases!$AA39*Leases!$F35,0)))))</f>
        <v>0</v>
      </c>
      <c r="GG206" s="94">
        <f>IF(OR(GG$165&lt;=EOMONTH($E35,$R35*(1-$O35)),GG$165&gt;EOMONTH($E35,$P35*12*(1-$O35)+$Q35*12*$O35+$R35*(1-$O35))),0,IF($X35="NNN",Expenses!GE$14*Leases!$F35,IF(Leases!$X35="FSG",0,IF(Leases!$X35="MG",SUMPRODUCT(Leases!$Z35:$Z39,Expenses!GE$9:GE$13)*Leases!$F35,MAX((Expenses!GE$9-Leases!$AB35/12)*Leases!$AA35*Leases!$F35,0)+MAX((Expenses!GE$10-Leases!$AB36/12)*Leases!$AA36*Leases!$F35,0)+MAX((Expenses!GE$11-Leases!$AB37/12)*Leases!$AA37*Leases!$F35,0)+MAX((Expenses!GE$12-Leases!$AB38/12)*Leases!$AA38*Leases!$F35,0)+MAX((Expenses!GE$13-Leases!$AB39/12)*Leases!$AA39*Leases!$F35,0)))))</f>
        <v>0</v>
      </c>
      <c r="GH206" s="94">
        <f>IF(OR(GH$165&lt;=EOMONTH($E35,$R35*(1-$O35)),GH$165&gt;EOMONTH($E35,$P35*12*(1-$O35)+$Q35*12*$O35+$R35*(1-$O35))),0,IF($X35="NNN",Expenses!GF$14*Leases!$F35,IF(Leases!$X35="FSG",0,IF(Leases!$X35="MG",SUMPRODUCT(Leases!$Z35:$Z39,Expenses!GF$9:GF$13)*Leases!$F35,MAX((Expenses!GF$9-Leases!$AB35/12)*Leases!$AA35*Leases!$F35,0)+MAX((Expenses!GF$10-Leases!$AB36/12)*Leases!$AA36*Leases!$F35,0)+MAX((Expenses!GF$11-Leases!$AB37/12)*Leases!$AA37*Leases!$F35,0)+MAX((Expenses!GF$12-Leases!$AB38/12)*Leases!$AA38*Leases!$F35,0)+MAX((Expenses!GF$13-Leases!$AB39/12)*Leases!$AA39*Leases!$F35,0)))))</f>
        <v>0</v>
      </c>
      <c r="GI206" s="94">
        <f>IF(OR(GI$165&lt;=EOMONTH($E35,$R35*(1-$O35)),GI$165&gt;EOMONTH($E35,$P35*12*(1-$O35)+$Q35*12*$O35+$R35*(1-$O35))),0,IF($X35="NNN",Expenses!GG$14*Leases!$F35,IF(Leases!$X35="FSG",0,IF(Leases!$X35="MG",SUMPRODUCT(Leases!$Z35:$Z39,Expenses!GG$9:GG$13)*Leases!$F35,MAX((Expenses!GG$9-Leases!$AB35/12)*Leases!$AA35*Leases!$F35,0)+MAX((Expenses!GG$10-Leases!$AB36/12)*Leases!$AA36*Leases!$F35,0)+MAX((Expenses!GG$11-Leases!$AB37/12)*Leases!$AA37*Leases!$F35,0)+MAX((Expenses!GG$12-Leases!$AB38/12)*Leases!$AA38*Leases!$F35,0)+MAX((Expenses!GG$13-Leases!$AB39/12)*Leases!$AA39*Leases!$F35,0)))))</f>
        <v>0</v>
      </c>
      <c r="GJ206" s="94">
        <f>IF(OR(GJ$165&lt;=EOMONTH($E35,$R35*(1-$O35)),GJ$165&gt;EOMONTH($E35,$P35*12*(1-$O35)+$Q35*12*$O35+$R35*(1-$O35))),0,IF($X35="NNN",Expenses!GH$14*Leases!$F35,IF(Leases!$X35="FSG",0,IF(Leases!$X35="MG",SUMPRODUCT(Leases!$Z35:$Z39,Expenses!GH$9:GH$13)*Leases!$F35,MAX((Expenses!GH$9-Leases!$AB35/12)*Leases!$AA35*Leases!$F35,0)+MAX((Expenses!GH$10-Leases!$AB36/12)*Leases!$AA36*Leases!$F35,0)+MAX((Expenses!GH$11-Leases!$AB37/12)*Leases!$AA37*Leases!$F35,0)+MAX((Expenses!GH$12-Leases!$AB38/12)*Leases!$AA38*Leases!$F35,0)+MAX((Expenses!GH$13-Leases!$AB39/12)*Leases!$AA39*Leases!$F35,0)))))</f>
        <v>0</v>
      </c>
      <c r="GK206" s="94">
        <f>IF(OR(GK$165&lt;=EOMONTH($E35,$R35*(1-$O35)),GK$165&gt;EOMONTH($E35,$P35*12*(1-$O35)+$Q35*12*$O35+$R35*(1-$O35))),0,IF($X35="NNN",Expenses!GI$14*Leases!$F35,IF(Leases!$X35="FSG",0,IF(Leases!$X35="MG",SUMPRODUCT(Leases!$Z35:$Z39,Expenses!GI$9:GI$13)*Leases!$F35,MAX((Expenses!GI$9-Leases!$AB35/12)*Leases!$AA35*Leases!$F35,0)+MAX((Expenses!GI$10-Leases!$AB36/12)*Leases!$AA36*Leases!$F35,0)+MAX((Expenses!GI$11-Leases!$AB37/12)*Leases!$AA37*Leases!$F35,0)+MAX((Expenses!GI$12-Leases!$AB38/12)*Leases!$AA38*Leases!$F35,0)+MAX((Expenses!GI$13-Leases!$AB39/12)*Leases!$AA39*Leases!$F35,0)))))</f>
        <v>0</v>
      </c>
      <c r="GL206" s="94">
        <f>IF(OR(GL$165&lt;=EOMONTH($E35,$R35*(1-$O35)),GL$165&gt;EOMONTH($E35,$P35*12*(1-$O35)+$Q35*12*$O35+$R35*(1-$O35))),0,IF($X35="NNN",Expenses!GJ$14*Leases!$F35,IF(Leases!$X35="FSG",0,IF(Leases!$X35="MG",SUMPRODUCT(Leases!$Z35:$Z39,Expenses!GJ$9:GJ$13)*Leases!$F35,MAX((Expenses!GJ$9-Leases!$AB35/12)*Leases!$AA35*Leases!$F35,0)+MAX((Expenses!GJ$10-Leases!$AB36/12)*Leases!$AA36*Leases!$F35,0)+MAX((Expenses!GJ$11-Leases!$AB37/12)*Leases!$AA37*Leases!$F35,0)+MAX((Expenses!GJ$12-Leases!$AB38/12)*Leases!$AA38*Leases!$F35,0)+MAX((Expenses!GJ$13-Leases!$AB39/12)*Leases!$AA39*Leases!$F35,0)))))</f>
        <v>0</v>
      </c>
      <c r="GM206" s="94">
        <f>IF(OR(GM$165&lt;=EOMONTH($E35,$R35*(1-$O35)),GM$165&gt;EOMONTH($E35,$P35*12*(1-$O35)+$Q35*12*$O35+$R35*(1-$O35))),0,IF($X35="NNN",Expenses!GK$14*Leases!$F35,IF(Leases!$X35="FSG",0,IF(Leases!$X35="MG",SUMPRODUCT(Leases!$Z35:$Z39,Expenses!GK$9:GK$13)*Leases!$F35,MAX((Expenses!GK$9-Leases!$AB35/12)*Leases!$AA35*Leases!$F35,0)+MAX((Expenses!GK$10-Leases!$AB36/12)*Leases!$AA36*Leases!$F35,0)+MAX((Expenses!GK$11-Leases!$AB37/12)*Leases!$AA37*Leases!$F35,0)+MAX((Expenses!GK$12-Leases!$AB38/12)*Leases!$AA38*Leases!$F35,0)+MAX((Expenses!GK$13-Leases!$AB39/12)*Leases!$AA39*Leases!$F35,0)))))</f>
        <v>0</v>
      </c>
      <c r="GN206" s="94">
        <f>IF(OR(GN$165&lt;=EOMONTH($E35,$R35*(1-$O35)),GN$165&gt;EOMONTH($E35,$P35*12*(1-$O35)+$Q35*12*$O35+$R35*(1-$O35))),0,IF($X35="NNN",Expenses!GL$14*Leases!$F35,IF(Leases!$X35="FSG",0,IF(Leases!$X35="MG",SUMPRODUCT(Leases!$Z35:$Z39,Expenses!GL$9:GL$13)*Leases!$F35,MAX((Expenses!GL$9-Leases!$AB35/12)*Leases!$AA35*Leases!$F35,0)+MAX((Expenses!GL$10-Leases!$AB36/12)*Leases!$AA36*Leases!$F35,0)+MAX((Expenses!GL$11-Leases!$AB37/12)*Leases!$AA37*Leases!$F35,0)+MAX((Expenses!GL$12-Leases!$AB38/12)*Leases!$AA38*Leases!$F35,0)+MAX((Expenses!GL$13-Leases!$AB39/12)*Leases!$AA39*Leases!$F35,0)))))</f>
        <v>0</v>
      </c>
      <c r="GO206" s="94">
        <f>IF(OR(GO$165&lt;=EOMONTH($E35,$R35*(1-$O35)),GO$165&gt;EOMONTH($E35,$P35*12*(1-$O35)+$Q35*12*$O35+$R35*(1-$O35))),0,IF($X35="NNN",Expenses!GM$14*Leases!$F35,IF(Leases!$X35="FSG",0,IF(Leases!$X35="MG",SUMPRODUCT(Leases!$Z35:$Z39,Expenses!GM$9:GM$13)*Leases!$F35,MAX((Expenses!GM$9-Leases!$AB35/12)*Leases!$AA35*Leases!$F35,0)+MAX((Expenses!GM$10-Leases!$AB36/12)*Leases!$AA36*Leases!$F35,0)+MAX((Expenses!GM$11-Leases!$AB37/12)*Leases!$AA37*Leases!$F35,0)+MAX((Expenses!GM$12-Leases!$AB38/12)*Leases!$AA38*Leases!$F35,0)+MAX((Expenses!GM$13-Leases!$AB39/12)*Leases!$AA39*Leases!$F35,0)))))</f>
        <v>0</v>
      </c>
      <c r="GP206" s="94">
        <f>IF(OR(GP$165&lt;=EOMONTH($E35,$R35*(1-$O35)),GP$165&gt;EOMONTH($E35,$P35*12*(1-$O35)+$Q35*12*$O35+$R35*(1-$O35))),0,IF($X35="NNN",Expenses!GN$14*Leases!$F35,IF(Leases!$X35="FSG",0,IF(Leases!$X35="MG",SUMPRODUCT(Leases!$Z35:$Z39,Expenses!GN$9:GN$13)*Leases!$F35,MAX((Expenses!GN$9-Leases!$AB35/12)*Leases!$AA35*Leases!$F35,0)+MAX((Expenses!GN$10-Leases!$AB36/12)*Leases!$AA36*Leases!$F35,0)+MAX((Expenses!GN$11-Leases!$AB37/12)*Leases!$AA37*Leases!$F35,0)+MAX((Expenses!GN$12-Leases!$AB38/12)*Leases!$AA38*Leases!$F35,0)+MAX((Expenses!GN$13-Leases!$AB39/12)*Leases!$AA39*Leases!$F35,0)))))</f>
        <v>0</v>
      </c>
      <c r="GQ206" s="94">
        <f>IF(OR(GQ$165&lt;=EOMONTH($E35,$R35*(1-$O35)),GQ$165&gt;EOMONTH($E35,$P35*12*(1-$O35)+$Q35*12*$O35+$R35*(1-$O35))),0,IF($X35="NNN",Expenses!GO$14*Leases!$F35,IF(Leases!$X35="FSG",0,IF(Leases!$X35="MG",SUMPRODUCT(Leases!$Z35:$Z39,Expenses!GO$9:GO$13)*Leases!$F35,MAX((Expenses!GO$9-Leases!$AB35/12)*Leases!$AA35*Leases!$F35,0)+MAX((Expenses!GO$10-Leases!$AB36/12)*Leases!$AA36*Leases!$F35,0)+MAX((Expenses!GO$11-Leases!$AB37/12)*Leases!$AA37*Leases!$F35,0)+MAX((Expenses!GO$12-Leases!$AB38/12)*Leases!$AA38*Leases!$F35,0)+MAX((Expenses!GO$13-Leases!$AB39/12)*Leases!$AA39*Leases!$F35,0)))))</f>
        <v>0</v>
      </c>
      <c r="GR206" s="94">
        <f>IF(OR(GR$165&lt;=EOMONTH($E35,$R35*(1-$O35)),GR$165&gt;EOMONTH($E35,$P35*12*(1-$O35)+$Q35*12*$O35+$R35*(1-$O35))),0,IF($X35="NNN",Expenses!GP$14*Leases!$F35,IF(Leases!$X35="FSG",0,IF(Leases!$X35="MG",SUMPRODUCT(Leases!$Z35:$Z39,Expenses!GP$9:GP$13)*Leases!$F35,MAX((Expenses!GP$9-Leases!$AB35/12)*Leases!$AA35*Leases!$F35,0)+MAX((Expenses!GP$10-Leases!$AB36/12)*Leases!$AA36*Leases!$F35,0)+MAX((Expenses!GP$11-Leases!$AB37/12)*Leases!$AA37*Leases!$F35,0)+MAX((Expenses!GP$12-Leases!$AB38/12)*Leases!$AA38*Leases!$F35,0)+MAX((Expenses!GP$13-Leases!$AB39/12)*Leases!$AA39*Leases!$F35,0)))))</f>
        <v>0</v>
      </c>
      <c r="GS206" s="94">
        <f>IF(OR(GS$165&lt;=EOMONTH($E35,$R35*(1-$O35)),GS$165&gt;EOMONTH($E35,$P35*12*(1-$O35)+$Q35*12*$O35+$R35*(1-$O35))),0,IF($X35="NNN",Expenses!GQ$14*Leases!$F35,IF(Leases!$X35="FSG",0,IF(Leases!$X35="MG",SUMPRODUCT(Leases!$Z35:$Z39,Expenses!GQ$9:GQ$13)*Leases!$F35,MAX((Expenses!GQ$9-Leases!$AB35/12)*Leases!$AA35*Leases!$F35,0)+MAX((Expenses!GQ$10-Leases!$AB36/12)*Leases!$AA36*Leases!$F35,0)+MAX((Expenses!GQ$11-Leases!$AB37/12)*Leases!$AA37*Leases!$F35,0)+MAX((Expenses!GQ$12-Leases!$AB38/12)*Leases!$AA38*Leases!$F35,0)+MAX((Expenses!GQ$13-Leases!$AB39/12)*Leases!$AA39*Leases!$F35,0)))))</f>
        <v>0</v>
      </c>
      <c r="GT206" s="94">
        <f>IF(OR(GT$165&lt;=EOMONTH($E35,$R35*(1-$O35)),GT$165&gt;EOMONTH($E35,$P35*12*(1-$O35)+$Q35*12*$O35+$R35*(1-$O35))),0,IF($X35="NNN",Expenses!GR$14*Leases!$F35,IF(Leases!$X35="FSG",0,IF(Leases!$X35="MG",SUMPRODUCT(Leases!$Z35:$Z39,Expenses!GR$9:GR$13)*Leases!$F35,MAX((Expenses!GR$9-Leases!$AB35/12)*Leases!$AA35*Leases!$F35,0)+MAX((Expenses!GR$10-Leases!$AB36/12)*Leases!$AA36*Leases!$F35,0)+MAX((Expenses!GR$11-Leases!$AB37/12)*Leases!$AA37*Leases!$F35,0)+MAX((Expenses!GR$12-Leases!$AB38/12)*Leases!$AA38*Leases!$F35,0)+MAX((Expenses!GR$13-Leases!$AB39/12)*Leases!$AA39*Leases!$F35,0)))))</f>
        <v>0</v>
      </c>
      <c r="GU206" s="94">
        <f>IF(OR(GU$165&lt;=EOMONTH($E35,$R35*(1-$O35)),GU$165&gt;EOMONTH($E35,$P35*12*(1-$O35)+$Q35*12*$O35+$R35*(1-$O35))),0,IF($X35="NNN",Expenses!GS$14*Leases!$F35,IF(Leases!$X35="FSG",0,IF(Leases!$X35="MG",SUMPRODUCT(Leases!$Z35:$Z39,Expenses!GS$9:GS$13)*Leases!$F35,MAX((Expenses!GS$9-Leases!$AB35/12)*Leases!$AA35*Leases!$F35,0)+MAX((Expenses!GS$10-Leases!$AB36/12)*Leases!$AA36*Leases!$F35,0)+MAX((Expenses!GS$11-Leases!$AB37/12)*Leases!$AA37*Leases!$F35,0)+MAX((Expenses!GS$12-Leases!$AB38/12)*Leases!$AA38*Leases!$F35,0)+MAX((Expenses!GS$13-Leases!$AB39/12)*Leases!$AA39*Leases!$F35,0)))))</f>
        <v>0</v>
      </c>
      <c r="GV206" s="94">
        <f>IF(OR(GV$165&lt;=EOMONTH($E35,$R35*(1-$O35)),GV$165&gt;EOMONTH($E35,$P35*12*(1-$O35)+$Q35*12*$O35+$R35*(1-$O35))),0,IF($X35="NNN",Expenses!GT$14*Leases!$F35,IF(Leases!$X35="FSG",0,IF(Leases!$X35="MG",SUMPRODUCT(Leases!$Z35:$Z39,Expenses!GT$9:GT$13)*Leases!$F35,MAX((Expenses!GT$9-Leases!$AB35/12)*Leases!$AA35*Leases!$F35,0)+MAX((Expenses!GT$10-Leases!$AB36/12)*Leases!$AA36*Leases!$F35,0)+MAX((Expenses!GT$11-Leases!$AB37/12)*Leases!$AA37*Leases!$F35,0)+MAX((Expenses!GT$12-Leases!$AB38/12)*Leases!$AA38*Leases!$F35,0)+MAX((Expenses!GT$13-Leases!$AB39/12)*Leases!$AA39*Leases!$F35,0)))))</f>
        <v>0</v>
      </c>
      <c r="GW206" s="94">
        <f>IF(OR(GW$165&lt;=EOMONTH($E35,$R35*(1-$O35)),GW$165&gt;EOMONTH($E35,$P35*12*(1-$O35)+$Q35*12*$O35+$R35*(1-$O35))),0,IF($X35="NNN",Expenses!GU$14*Leases!$F35,IF(Leases!$X35="FSG",0,IF(Leases!$X35="MG",SUMPRODUCT(Leases!$Z35:$Z39,Expenses!GU$9:GU$13)*Leases!$F35,MAX((Expenses!GU$9-Leases!$AB35/12)*Leases!$AA35*Leases!$F35,0)+MAX((Expenses!GU$10-Leases!$AB36/12)*Leases!$AA36*Leases!$F35,0)+MAX((Expenses!GU$11-Leases!$AB37/12)*Leases!$AA37*Leases!$F35,0)+MAX((Expenses!GU$12-Leases!$AB38/12)*Leases!$AA38*Leases!$F35,0)+MAX((Expenses!GU$13-Leases!$AB39/12)*Leases!$AA39*Leases!$F35,0)))))</f>
        <v>0</v>
      </c>
      <c r="GX206" s="94">
        <f>IF(OR(GX$165&lt;=EOMONTH($E35,$R35*(1-$O35)),GX$165&gt;EOMONTH($E35,$P35*12*(1-$O35)+$Q35*12*$O35+$R35*(1-$O35))),0,IF($X35="NNN",Expenses!GV$14*Leases!$F35,IF(Leases!$X35="FSG",0,IF(Leases!$X35="MG",SUMPRODUCT(Leases!$Z35:$Z39,Expenses!GV$9:GV$13)*Leases!$F35,MAX((Expenses!GV$9-Leases!$AB35/12)*Leases!$AA35*Leases!$F35,0)+MAX((Expenses!GV$10-Leases!$AB36/12)*Leases!$AA36*Leases!$F35,0)+MAX((Expenses!GV$11-Leases!$AB37/12)*Leases!$AA37*Leases!$F35,0)+MAX((Expenses!GV$12-Leases!$AB38/12)*Leases!$AA38*Leases!$F35,0)+MAX((Expenses!GV$13-Leases!$AB39/12)*Leases!$AA39*Leases!$F35,0)))))</f>
        <v>0</v>
      </c>
      <c r="GY206" s="94">
        <f>IF(OR(GY$165&lt;=EOMONTH($E35,$R35*(1-$O35)),GY$165&gt;EOMONTH($E35,$P35*12*(1-$O35)+$Q35*12*$O35+$R35*(1-$O35))),0,IF($X35="NNN",Expenses!GW$14*Leases!$F35,IF(Leases!$X35="FSG",0,IF(Leases!$X35="MG",SUMPRODUCT(Leases!$Z35:$Z39,Expenses!GW$9:GW$13)*Leases!$F35,MAX((Expenses!GW$9-Leases!$AB35/12)*Leases!$AA35*Leases!$F35,0)+MAX((Expenses!GW$10-Leases!$AB36/12)*Leases!$AA36*Leases!$F35,0)+MAX((Expenses!GW$11-Leases!$AB37/12)*Leases!$AA37*Leases!$F35,0)+MAX((Expenses!GW$12-Leases!$AB38/12)*Leases!$AA38*Leases!$F35,0)+MAX((Expenses!GW$13-Leases!$AB39/12)*Leases!$AA39*Leases!$F35,0)))))</f>
        <v>0</v>
      </c>
      <c r="GZ206" s="94">
        <f>IF(OR(GZ$165&lt;=EOMONTH($E35,$R35*(1-$O35)),GZ$165&gt;EOMONTH($E35,$P35*12*(1-$O35)+$Q35*12*$O35+$R35*(1-$O35))),0,IF($X35="NNN",Expenses!GX$14*Leases!$F35,IF(Leases!$X35="FSG",0,IF(Leases!$X35="MG",SUMPRODUCT(Leases!$Z35:$Z39,Expenses!GX$9:GX$13)*Leases!$F35,MAX((Expenses!GX$9-Leases!$AB35/12)*Leases!$AA35*Leases!$F35,0)+MAX((Expenses!GX$10-Leases!$AB36/12)*Leases!$AA36*Leases!$F35,0)+MAX((Expenses!GX$11-Leases!$AB37/12)*Leases!$AA37*Leases!$F35,0)+MAX((Expenses!GX$12-Leases!$AB38/12)*Leases!$AA38*Leases!$F35,0)+MAX((Expenses!GX$13-Leases!$AB39/12)*Leases!$AA39*Leases!$F35,0)))))</f>
        <v>0</v>
      </c>
      <c r="HA206" s="94">
        <f>IF(OR(HA$165&lt;=EOMONTH($E35,$R35*(1-$O35)),HA$165&gt;EOMONTH($E35,$P35*12*(1-$O35)+$Q35*12*$O35+$R35*(1-$O35))),0,IF($X35="NNN",Expenses!GY$14*Leases!$F35,IF(Leases!$X35="FSG",0,IF(Leases!$X35="MG",SUMPRODUCT(Leases!$Z35:$Z39,Expenses!GY$9:GY$13)*Leases!$F35,MAX((Expenses!GY$9-Leases!$AB35/12)*Leases!$AA35*Leases!$F35,0)+MAX((Expenses!GY$10-Leases!$AB36/12)*Leases!$AA36*Leases!$F35,0)+MAX((Expenses!GY$11-Leases!$AB37/12)*Leases!$AA37*Leases!$F35,0)+MAX((Expenses!GY$12-Leases!$AB38/12)*Leases!$AA38*Leases!$F35,0)+MAX((Expenses!GY$13-Leases!$AB39/12)*Leases!$AA39*Leases!$F35,0)))))</f>
        <v>0</v>
      </c>
      <c r="HB206" s="94">
        <f>IF(OR(HB$165&lt;=EOMONTH($E35,$R35*(1-$O35)),HB$165&gt;EOMONTH($E35,$P35*12*(1-$O35)+$Q35*12*$O35+$R35*(1-$O35))),0,IF($X35="NNN",Expenses!GZ$14*Leases!$F35,IF(Leases!$X35="FSG",0,IF(Leases!$X35="MG",SUMPRODUCT(Leases!$Z35:$Z39,Expenses!GZ$9:GZ$13)*Leases!$F35,MAX((Expenses!GZ$9-Leases!$AB35/12)*Leases!$AA35*Leases!$F35,0)+MAX((Expenses!GZ$10-Leases!$AB36/12)*Leases!$AA36*Leases!$F35,0)+MAX((Expenses!GZ$11-Leases!$AB37/12)*Leases!$AA37*Leases!$F35,0)+MAX((Expenses!GZ$12-Leases!$AB38/12)*Leases!$AA38*Leases!$F35,0)+MAX((Expenses!GZ$13-Leases!$AB39/12)*Leases!$AA39*Leases!$F35,0)))))</f>
        <v>0</v>
      </c>
      <c r="HC206" s="94">
        <f>IF(OR(HC$165&lt;=EOMONTH($E35,$R35*(1-$O35)),HC$165&gt;EOMONTH($E35,$P35*12*(1-$O35)+$Q35*12*$O35+$R35*(1-$O35))),0,IF($X35="NNN",Expenses!HA$14*Leases!$F35,IF(Leases!$X35="FSG",0,IF(Leases!$X35="MG",SUMPRODUCT(Leases!$Z35:$Z39,Expenses!HA$9:HA$13)*Leases!$F35,MAX((Expenses!HA$9-Leases!$AB35/12)*Leases!$AA35*Leases!$F35,0)+MAX((Expenses!HA$10-Leases!$AB36/12)*Leases!$AA36*Leases!$F35,0)+MAX((Expenses!HA$11-Leases!$AB37/12)*Leases!$AA37*Leases!$F35,0)+MAX((Expenses!HA$12-Leases!$AB38/12)*Leases!$AA38*Leases!$F35,0)+MAX((Expenses!HA$13-Leases!$AB39/12)*Leases!$AA39*Leases!$F35,0)))))</f>
        <v>0</v>
      </c>
      <c r="HD206" s="94">
        <f>IF(OR(HD$165&lt;=EOMONTH($E35,$R35*(1-$O35)),HD$165&gt;EOMONTH($E35,$P35*12*(1-$O35)+$Q35*12*$O35+$R35*(1-$O35))),0,IF($X35="NNN",Expenses!HB$14*Leases!$F35,IF(Leases!$X35="FSG",0,IF(Leases!$X35="MG",SUMPRODUCT(Leases!$Z35:$Z39,Expenses!HB$9:HB$13)*Leases!$F35,MAX((Expenses!HB$9-Leases!$AB35/12)*Leases!$AA35*Leases!$F35,0)+MAX((Expenses!HB$10-Leases!$AB36/12)*Leases!$AA36*Leases!$F35,0)+MAX((Expenses!HB$11-Leases!$AB37/12)*Leases!$AA37*Leases!$F35,0)+MAX((Expenses!HB$12-Leases!$AB38/12)*Leases!$AA38*Leases!$F35,0)+MAX((Expenses!HB$13-Leases!$AB39/12)*Leases!$AA39*Leases!$F35,0)))))</f>
        <v>0</v>
      </c>
      <c r="HE206" s="94">
        <f>IF(OR(HE$165&lt;=EOMONTH($E35,$R35*(1-$O35)),HE$165&gt;EOMONTH($E35,$P35*12*(1-$O35)+$Q35*12*$O35+$R35*(1-$O35))),0,IF($X35="NNN",Expenses!HC$14*Leases!$F35,IF(Leases!$X35="FSG",0,IF(Leases!$X35="MG",SUMPRODUCT(Leases!$Z35:$Z39,Expenses!HC$9:HC$13)*Leases!$F35,MAX((Expenses!HC$9-Leases!$AB35/12)*Leases!$AA35*Leases!$F35,0)+MAX((Expenses!HC$10-Leases!$AB36/12)*Leases!$AA36*Leases!$F35,0)+MAX((Expenses!HC$11-Leases!$AB37/12)*Leases!$AA37*Leases!$F35,0)+MAX((Expenses!HC$12-Leases!$AB38/12)*Leases!$AA38*Leases!$F35,0)+MAX((Expenses!HC$13-Leases!$AB39/12)*Leases!$AA39*Leases!$F35,0)))))</f>
        <v>0</v>
      </c>
      <c r="HF206" s="94">
        <f>IF(OR(HF$165&lt;=EOMONTH($E35,$R35*(1-$O35)),HF$165&gt;EOMONTH($E35,$P35*12*(1-$O35)+$Q35*12*$O35+$R35*(1-$O35))),0,IF($X35="NNN",Expenses!HD$14*Leases!$F35,IF(Leases!$X35="FSG",0,IF(Leases!$X35="MG",SUMPRODUCT(Leases!$Z35:$Z39,Expenses!HD$9:HD$13)*Leases!$F35,MAX((Expenses!HD$9-Leases!$AB35/12)*Leases!$AA35*Leases!$F35,0)+MAX((Expenses!HD$10-Leases!$AB36/12)*Leases!$AA36*Leases!$F35,0)+MAX((Expenses!HD$11-Leases!$AB37/12)*Leases!$AA37*Leases!$F35,0)+MAX((Expenses!HD$12-Leases!$AB38/12)*Leases!$AA38*Leases!$F35,0)+MAX((Expenses!HD$13-Leases!$AB39/12)*Leases!$AA39*Leases!$F35,0)))))</f>
        <v>0</v>
      </c>
      <c r="HG206" s="94">
        <f>IF(OR(HG$165&lt;=EOMONTH($E35,$R35*(1-$O35)),HG$165&gt;EOMONTH($E35,$P35*12*(1-$O35)+$Q35*12*$O35+$R35*(1-$O35))),0,IF($X35="NNN",Expenses!HE$14*Leases!$F35,IF(Leases!$X35="FSG",0,IF(Leases!$X35="MG",SUMPRODUCT(Leases!$Z35:$Z39,Expenses!HE$9:HE$13)*Leases!$F35,MAX((Expenses!HE$9-Leases!$AB35/12)*Leases!$AA35*Leases!$F35,0)+MAX((Expenses!HE$10-Leases!$AB36/12)*Leases!$AA36*Leases!$F35,0)+MAX((Expenses!HE$11-Leases!$AB37/12)*Leases!$AA37*Leases!$F35,0)+MAX((Expenses!HE$12-Leases!$AB38/12)*Leases!$AA38*Leases!$F35,0)+MAX((Expenses!HE$13-Leases!$AB39/12)*Leases!$AA39*Leases!$F35,0)))))</f>
        <v>0</v>
      </c>
      <c r="HH206" s="94">
        <f>IF(OR(HH$165&lt;=EOMONTH($E35,$R35*(1-$O35)),HH$165&gt;EOMONTH($E35,$P35*12*(1-$O35)+$Q35*12*$O35+$R35*(1-$O35))),0,IF($X35="NNN",Expenses!HF$14*Leases!$F35,IF(Leases!$X35="FSG",0,IF(Leases!$X35="MG",SUMPRODUCT(Leases!$Z35:$Z39,Expenses!HF$9:HF$13)*Leases!$F35,MAX((Expenses!HF$9-Leases!$AB35/12)*Leases!$AA35*Leases!$F35,0)+MAX((Expenses!HF$10-Leases!$AB36/12)*Leases!$AA36*Leases!$F35,0)+MAX((Expenses!HF$11-Leases!$AB37/12)*Leases!$AA37*Leases!$F35,0)+MAX((Expenses!HF$12-Leases!$AB38/12)*Leases!$AA38*Leases!$F35,0)+MAX((Expenses!HF$13-Leases!$AB39/12)*Leases!$AA39*Leases!$F35,0)))))</f>
        <v>0</v>
      </c>
      <c r="HI206" s="94">
        <f>IF(OR(HI$165&lt;=EOMONTH($E35,$R35*(1-$O35)),HI$165&gt;EOMONTH($E35,$P35*12*(1-$O35)+$Q35*12*$O35+$R35*(1-$O35))),0,IF($X35="NNN",Expenses!HG$14*Leases!$F35,IF(Leases!$X35="FSG",0,IF(Leases!$X35="MG",SUMPRODUCT(Leases!$Z35:$Z39,Expenses!HG$9:HG$13)*Leases!$F35,MAX((Expenses!HG$9-Leases!$AB35/12)*Leases!$AA35*Leases!$F35,0)+MAX((Expenses!HG$10-Leases!$AB36/12)*Leases!$AA36*Leases!$F35,0)+MAX((Expenses!HG$11-Leases!$AB37/12)*Leases!$AA37*Leases!$F35,0)+MAX((Expenses!HG$12-Leases!$AB38/12)*Leases!$AA38*Leases!$F35,0)+MAX((Expenses!HG$13-Leases!$AB39/12)*Leases!$AA39*Leases!$F35,0)))))</f>
        <v>0</v>
      </c>
      <c r="HJ206" s="94">
        <f>IF(OR(HJ$165&lt;=EOMONTH($E35,$R35*(1-$O35)),HJ$165&gt;EOMONTH($E35,$P35*12*(1-$O35)+$Q35*12*$O35+$R35*(1-$O35))),0,IF($X35="NNN",Expenses!HH$14*Leases!$F35,IF(Leases!$X35="FSG",0,IF(Leases!$X35="MG",SUMPRODUCT(Leases!$Z35:$Z39,Expenses!HH$9:HH$13)*Leases!$F35,MAX((Expenses!HH$9-Leases!$AB35/12)*Leases!$AA35*Leases!$F35,0)+MAX((Expenses!HH$10-Leases!$AB36/12)*Leases!$AA36*Leases!$F35,0)+MAX((Expenses!HH$11-Leases!$AB37/12)*Leases!$AA37*Leases!$F35,0)+MAX((Expenses!HH$12-Leases!$AB38/12)*Leases!$AA38*Leases!$F35,0)+MAX((Expenses!HH$13-Leases!$AB39/12)*Leases!$AA39*Leases!$F35,0)))))</f>
        <v>0</v>
      </c>
      <c r="HK206" s="94">
        <f>IF(OR(HK$165&lt;=EOMONTH($E35,$R35*(1-$O35)),HK$165&gt;EOMONTH($E35,$P35*12*(1-$O35)+$Q35*12*$O35+$R35*(1-$O35))),0,IF($X35="NNN",Expenses!HI$14*Leases!$F35,IF(Leases!$X35="FSG",0,IF(Leases!$X35="MG",SUMPRODUCT(Leases!$Z35:$Z39,Expenses!HI$9:HI$13)*Leases!$F35,MAX((Expenses!HI$9-Leases!$AB35/12)*Leases!$AA35*Leases!$F35,0)+MAX((Expenses!HI$10-Leases!$AB36/12)*Leases!$AA36*Leases!$F35,0)+MAX((Expenses!HI$11-Leases!$AB37/12)*Leases!$AA37*Leases!$F35,0)+MAX((Expenses!HI$12-Leases!$AB38/12)*Leases!$AA38*Leases!$F35,0)+MAX((Expenses!HI$13-Leases!$AB39/12)*Leases!$AA39*Leases!$F35,0)))))</f>
        <v>0</v>
      </c>
      <c r="HL206" s="94">
        <f>IF(OR(HL$165&lt;=EOMONTH($E35,$R35*(1-$O35)),HL$165&gt;EOMONTH($E35,$P35*12*(1-$O35)+$Q35*12*$O35+$R35*(1-$O35))),0,IF($X35="NNN",Expenses!HJ$14*Leases!$F35,IF(Leases!$X35="FSG",0,IF(Leases!$X35="MG",SUMPRODUCT(Leases!$Z35:$Z39,Expenses!HJ$9:HJ$13)*Leases!$F35,MAX((Expenses!HJ$9-Leases!$AB35/12)*Leases!$AA35*Leases!$F35,0)+MAX((Expenses!HJ$10-Leases!$AB36/12)*Leases!$AA36*Leases!$F35,0)+MAX((Expenses!HJ$11-Leases!$AB37/12)*Leases!$AA37*Leases!$F35,0)+MAX((Expenses!HJ$12-Leases!$AB38/12)*Leases!$AA38*Leases!$F35,0)+MAX((Expenses!HJ$13-Leases!$AB39/12)*Leases!$AA39*Leases!$F35,0)))))</f>
        <v>0</v>
      </c>
      <c r="HM206" s="94">
        <f>IF(OR(HM$165&lt;=EOMONTH($E35,$R35*(1-$O35)),HM$165&gt;EOMONTH($E35,$P35*12*(1-$O35)+$Q35*12*$O35+$R35*(1-$O35))),0,IF($X35="NNN",Expenses!HK$14*Leases!$F35,IF(Leases!$X35="FSG",0,IF(Leases!$X35="MG",SUMPRODUCT(Leases!$Z35:$Z39,Expenses!HK$9:HK$13)*Leases!$F35,MAX((Expenses!HK$9-Leases!$AB35/12)*Leases!$AA35*Leases!$F35,0)+MAX((Expenses!HK$10-Leases!$AB36/12)*Leases!$AA36*Leases!$F35,0)+MAX((Expenses!HK$11-Leases!$AB37/12)*Leases!$AA37*Leases!$F35,0)+MAX((Expenses!HK$12-Leases!$AB38/12)*Leases!$AA38*Leases!$F35,0)+MAX((Expenses!HK$13-Leases!$AB39/12)*Leases!$AA39*Leases!$F35,0)))))</f>
        <v>0</v>
      </c>
      <c r="HN206" s="94">
        <f>IF(OR(HN$165&lt;=EOMONTH($E35,$R35*(1-$O35)),HN$165&gt;EOMONTH($E35,$P35*12*(1-$O35)+$Q35*12*$O35+$R35*(1-$O35))),0,IF($X35="NNN",Expenses!HL$14*Leases!$F35,IF(Leases!$X35="FSG",0,IF(Leases!$X35="MG",SUMPRODUCT(Leases!$Z35:$Z39,Expenses!HL$9:HL$13)*Leases!$F35,MAX((Expenses!HL$9-Leases!$AB35/12)*Leases!$AA35*Leases!$F35,0)+MAX((Expenses!HL$10-Leases!$AB36/12)*Leases!$AA36*Leases!$F35,0)+MAX((Expenses!HL$11-Leases!$AB37/12)*Leases!$AA37*Leases!$F35,0)+MAX((Expenses!HL$12-Leases!$AB38/12)*Leases!$AA38*Leases!$F35,0)+MAX((Expenses!HL$13-Leases!$AB39/12)*Leases!$AA39*Leases!$F35,0)))))</f>
        <v>0</v>
      </c>
      <c r="HO206" s="94">
        <f>IF(OR(HO$165&lt;=EOMONTH($E35,$R35*(1-$O35)),HO$165&gt;EOMONTH($E35,$P35*12*(1-$O35)+$Q35*12*$O35+$R35*(1-$O35))),0,IF($X35="NNN",Expenses!HM$14*Leases!$F35,IF(Leases!$X35="FSG",0,IF(Leases!$X35="MG",SUMPRODUCT(Leases!$Z35:$Z39,Expenses!HM$9:HM$13)*Leases!$F35,MAX((Expenses!HM$9-Leases!$AB35/12)*Leases!$AA35*Leases!$F35,0)+MAX((Expenses!HM$10-Leases!$AB36/12)*Leases!$AA36*Leases!$F35,0)+MAX((Expenses!HM$11-Leases!$AB37/12)*Leases!$AA37*Leases!$F35,0)+MAX((Expenses!HM$12-Leases!$AB38/12)*Leases!$AA38*Leases!$F35,0)+MAX((Expenses!HM$13-Leases!$AB39/12)*Leases!$AA39*Leases!$F35,0)))))</f>
        <v>0</v>
      </c>
      <c r="HP206" s="94">
        <f>IF(OR(HP$165&lt;=EOMONTH($E35,$R35*(1-$O35)),HP$165&gt;EOMONTH($E35,$P35*12*(1-$O35)+$Q35*12*$O35+$R35*(1-$O35))),0,IF($X35="NNN",Expenses!HN$14*Leases!$F35,IF(Leases!$X35="FSG",0,IF(Leases!$X35="MG",SUMPRODUCT(Leases!$Z35:$Z39,Expenses!HN$9:HN$13)*Leases!$F35,MAX((Expenses!HN$9-Leases!$AB35/12)*Leases!$AA35*Leases!$F35,0)+MAX((Expenses!HN$10-Leases!$AB36/12)*Leases!$AA36*Leases!$F35,0)+MAX((Expenses!HN$11-Leases!$AB37/12)*Leases!$AA37*Leases!$F35,0)+MAX((Expenses!HN$12-Leases!$AB38/12)*Leases!$AA38*Leases!$F35,0)+MAX((Expenses!HN$13-Leases!$AB39/12)*Leases!$AA39*Leases!$F35,0)))))</f>
        <v>0</v>
      </c>
      <c r="HQ206" s="94">
        <f>IF(OR(HQ$165&lt;=EOMONTH($E35,$R35*(1-$O35)),HQ$165&gt;EOMONTH($E35,$P35*12*(1-$O35)+$Q35*12*$O35+$R35*(1-$O35))),0,IF($X35="NNN",Expenses!HO$14*Leases!$F35,IF(Leases!$X35="FSG",0,IF(Leases!$X35="MG",SUMPRODUCT(Leases!$Z35:$Z39,Expenses!HO$9:HO$13)*Leases!$F35,MAX((Expenses!HO$9-Leases!$AB35/12)*Leases!$AA35*Leases!$F35,0)+MAX((Expenses!HO$10-Leases!$AB36/12)*Leases!$AA36*Leases!$F35,0)+MAX((Expenses!HO$11-Leases!$AB37/12)*Leases!$AA37*Leases!$F35,0)+MAX((Expenses!HO$12-Leases!$AB38/12)*Leases!$AA38*Leases!$F35,0)+MAX((Expenses!HO$13-Leases!$AB39/12)*Leases!$AA39*Leases!$F35,0)))))</f>
        <v>0</v>
      </c>
      <c r="HR206" s="94">
        <f>IF(OR(HR$165&lt;=EOMONTH($E35,$R35*(1-$O35)),HR$165&gt;EOMONTH($E35,$P35*12*(1-$O35)+$Q35*12*$O35+$R35*(1-$O35))),0,IF($X35="NNN",Expenses!HP$14*Leases!$F35,IF(Leases!$X35="FSG",0,IF(Leases!$X35="MG",SUMPRODUCT(Leases!$Z35:$Z39,Expenses!HP$9:HP$13)*Leases!$F35,MAX((Expenses!HP$9-Leases!$AB35/12)*Leases!$AA35*Leases!$F35,0)+MAX((Expenses!HP$10-Leases!$AB36/12)*Leases!$AA36*Leases!$F35,0)+MAX((Expenses!HP$11-Leases!$AB37/12)*Leases!$AA37*Leases!$F35,0)+MAX((Expenses!HP$12-Leases!$AB38/12)*Leases!$AA38*Leases!$F35,0)+MAX((Expenses!HP$13-Leases!$AB39/12)*Leases!$AA39*Leases!$F35,0)))))</f>
        <v>0</v>
      </c>
      <c r="HS206" s="94">
        <f>IF(OR(HS$165&lt;=EOMONTH($E35,$R35*(1-$O35)),HS$165&gt;EOMONTH($E35,$P35*12*(1-$O35)+$Q35*12*$O35+$R35*(1-$O35))),0,IF($X35="NNN",Expenses!HQ$14*Leases!$F35,IF(Leases!$X35="FSG",0,IF(Leases!$X35="MG",SUMPRODUCT(Leases!$Z35:$Z39,Expenses!HQ$9:HQ$13)*Leases!$F35,MAX((Expenses!HQ$9-Leases!$AB35/12)*Leases!$AA35*Leases!$F35,0)+MAX((Expenses!HQ$10-Leases!$AB36/12)*Leases!$AA36*Leases!$F35,0)+MAX((Expenses!HQ$11-Leases!$AB37/12)*Leases!$AA37*Leases!$F35,0)+MAX((Expenses!HQ$12-Leases!$AB38/12)*Leases!$AA38*Leases!$F35,0)+MAX((Expenses!HQ$13-Leases!$AB39/12)*Leases!$AA39*Leases!$F35,0)))))</f>
        <v>0</v>
      </c>
      <c r="HT206" s="94">
        <f>IF(OR(HT$165&lt;=EOMONTH($E35,$R35*(1-$O35)),HT$165&gt;EOMONTH($E35,$P35*12*(1-$O35)+$Q35*12*$O35+$R35*(1-$O35))),0,IF($X35="NNN",Expenses!HR$14*Leases!$F35,IF(Leases!$X35="FSG",0,IF(Leases!$X35="MG",SUMPRODUCT(Leases!$Z35:$Z39,Expenses!HR$9:HR$13)*Leases!$F35,MAX((Expenses!HR$9-Leases!$AB35/12)*Leases!$AA35*Leases!$F35,0)+MAX((Expenses!HR$10-Leases!$AB36/12)*Leases!$AA36*Leases!$F35,0)+MAX((Expenses!HR$11-Leases!$AB37/12)*Leases!$AA37*Leases!$F35,0)+MAX((Expenses!HR$12-Leases!$AB38/12)*Leases!$AA38*Leases!$F35,0)+MAX((Expenses!HR$13-Leases!$AB39/12)*Leases!$AA39*Leases!$F35,0)))))</f>
        <v>0</v>
      </c>
      <c r="HU206" s="94">
        <f>IF(OR(HU$165&lt;=EOMONTH($E35,$R35*(1-$O35)),HU$165&gt;EOMONTH($E35,$P35*12*(1-$O35)+$Q35*12*$O35+$R35*(1-$O35))),0,IF($X35="NNN",Expenses!HS$14*Leases!$F35,IF(Leases!$X35="FSG",0,IF(Leases!$X35="MG",SUMPRODUCT(Leases!$Z35:$Z39,Expenses!HS$9:HS$13)*Leases!$F35,MAX((Expenses!HS$9-Leases!$AB35/12)*Leases!$AA35*Leases!$F35,0)+MAX((Expenses!HS$10-Leases!$AB36/12)*Leases!$AA36*Leases!$F35,0)+MAX((Expenses!HS$11-Leases!$AB37/12)*Leases!$AA37*Leases!$F35,0)+MAX((Expenses!HS$12-Leases!$AB38/12)*Leases!$AA38*Leases!$F35,0)+MAX((Expenses!HS$13-Leases!$AB39/12)*Leases!$AA39*Leases!$F35,0)))))</f>
        <v>0</v>
      </c>
      <c r="HV206" s="94">
        <f>IF(OR(HV$165&lt;=EOMONTH($E35,$R35*(1-$O35)),HV$165&gt;EOMONTH($E35,$P35*12*(1-$O35)+$Q35*12*$O35+$R35*(1-$O35))),0,IF($X35="NNN",Expenses!HT$14*Leases!$F35,IF(Leases!$X35="FSG",0,IF(Leases!$X35="MG",SUMPRODUCT(Leases!$Z35:$Z39,Expenses!HT$9:HT$13)*Leases!$F35,MAX((Expenses!HT$9-Leases!$AB35/12)*Leases!$AA35*Leases!$F35,0)+MAX((Expenses!HT$10-Leases!$AB36/12)*Leases!$AA36*Leases!$F35,0)+MAX((Expenses!HT$11-Leases!$AB37/12)*Leases!$AA37*Leases!$F35,0)+MAX((Expenses!HT$12-Leases!$AB38/12)*Leases!$AA38*Leases!$F35,0)+MAX((Expenses!HT$13-Leases!$AB39/12)*Leases!$AA39*Leases!$F35,0)))))</f>
        <v>0</v>
      </c>
      <c r="HW206" s="94">
        <f>IF(OR(HW$165&lt;=EOMONTH($E35,$R35*(1-$O35)),HW$165&gt;EOMONTH($E35,$P35*12*(1-$O35)+$Q35*12*$O35+$R35*(1-$O35))),0,IF($X35="NNN",Expenses!HU$14*Leases!$F35,IF(Leases!$X35="FSG",0,IF(Leases!$X35="MG",SUMPRODUCT(Leases!$Z35:$Z39,Expenses!HU$9:HU$13)*Leases!$F35,MAX((Expenses!HU$9-Leases!$AB35/12)*Leases!$AA35*Leases!$F35,0)+MAX((Expenses!HU$10-Leases!$AB36/12)*Leases!$AA36*Leases!$F35,0)+MAX((Expenses!HU$11-Leases!$AB37/12)*Leases!$AA37*Leases!$F35,0)+MAX((Expenses!HU$12-Leases!$AB38/12)*Leases!$AA38*Leases!$F35,0)+MAX((Expenses!HU$13-Leases!$AB39/12)*Leases!$AA39*Leases!$F35,0)))))</f>
        <v>0</v>
      </c>
      <c r="HX206" s="94">
        <f>IF(OR(HX$165&lt;=EOMONTH($E35,$R35*(1-$O35)),HX$165&gt;EOMONTH($E35,$P35*12*(1-$O35)+$Q35*12*$O35+$R35*(1-$O35))),0,IF($X35="NNN",Expenses!HV$14*Leases!$F35,IF(Leases!$X35="FSG",0,IF(Leases!$X35="MG",SUMPRODUCT(Leases!$Z35:$Z39,Expenses!HV$9:HV$13)*Leases!$F35,MAX((Expenses!HV$9-Leases!$AB35/12)*Leases!$AA35*Leases!$F35,0)+MAX((Expenses!HV$10-Leases!$AB36/12)*Leases!$AA36*Leases!$F35,0)+MAX((Expenses!HV$11-Leases!$AB37/12)*Leases!$AA37*Leases!$F35,0)+MAX((Expenses!HV$12-Leases!$AB38/12)*Leases!$AA38*Leases!$F35,0)+MAX((Expenses!HV$13-Leases!$AB39/12)*Leases!$AA39*Leases!$F35,0)))))</f>
        <v>0</v>
      </c>
      <c r="HY206" s="94">
        <f>IF(OR(HY$165&lt;=EOMONTH($E35,$R35*(1-$O35)),HY$165&gt;EOMONTH($E35,$P35*12*(1-$O35)+$Q35*12*$O35+$R35*(1-$O35))),0,IF($X35="NNN",Expenses!HW$14*Leases!$F35,IF(Leases!$X35="FSG",0,IF(Leases!$X35="MG",SUMPRODUCT(Leases!$Z35:$Z39,Expenses!HW$9:HW$13)*Leases!$F35,MAX((Expenses!HW$9-Leases!$AB35/12)*Leases!$AA35*Leases!$F35,0)+MAX((Expenses!HW$10-Leases!$AB36/12)*Leases!$AA36*Leases!$F35,0)+MAX((Expenses!HW$11-Leases!$AB37/12)*Leases!$AA37*Leases!$F35,0)+MAX((Expenses!HW$12-Leases!$AB38/12)*Leases!$AA38*Leases!$F35,0)+MAX((Expenses!HW$13-Leases!$AB39/12)*Leases!$AA39*Leases!$F35,0)))))</f>
        <v>0</v>
      </c>
      <c r="HZ206" s="94">
        <f>IF(OR(HZ$165&lt;=EOMONTH($E35,$R35*(1-$O35)),HZ$165&gt;EOMONTH($E35,$P35*12*(1-$O35)+$Q35*12*$O35+$R35*(1-$O35))),0,IF($X35="NNN",Expenses!HX$14*Leases!$F35,IF(Leases!$X35="FSG",0,IF(Leases!$X35="MG",SUMPRODUCT(Leases!$Z35:$Z39,Expenses!HX$9:HX$13)*Leases!$F35,MAX((Expenses!HX$9-Leases!$AB35/12)*Leases!$AA35*Leases!$F35,0)+MAX((Expenses!HX$10-Leases!$AB36/12)*Leases!$AA36*Leases!$F35,0)+MAX((Expenses!HX$11-Leases!$AB37/12)*Leases!$AA37*Leases!$F35,0)+MAX((Expenses!HX$12-Leases!$AB38/12)*Leases!$AA38*Leases!$F35,0)+MAX((Expenses!HX$13-Leases!$AB39/12)*Leases!$AA39*Leases!$F35,0)))))</f>
        <v>0</v>
      </c>
      <c r="IA206" s="94">
        <f>IF(OR(IA$165&lt;=EOMONTH($E35,$R35*(1-$O35)),IA$165&gt;EOMONTH($E35,$P35*12*(1-$O35)+$Q35*12*$O35+$R35*(1-$O35))),0,IF($X35="NNN",Expenses!HY$14*Leases!$F35,IF(Leases!$X35="FSG",0,IF(Leases!$X35="MG",SUMPRODUCT(Leases!$Z35:$Z39,Expenses!HY$9:HY$13)*Leases!$F35,MAX((Expenses!HY$9-Leases!$AB35/12)*Leases!$AA35*Leases!$F35,0)+MAX((Expenses!HY$10-Leases!$AB36/12)*Leases!$AA36*Leases!$F35,0)+MAX((Expenses!HY$11-Leases!$AB37/12)*Leases!$AA37*Leases!$F35,0)+MAX((Expenses!HY$12-Leases!$AB38/12)*Leases!$AA38*Leases!$F35,0)+MAX((Expenses!HY$13-Leases!$AB39/12)*Leases!$AA39*Leases!$F35,0)))))</f>
        <v>0</v>
      </c>
      <c r="IB206" s="94">
        <f>IF(OR(IB$165&lt;=EOMONTH($E35,$R35*(1-$O35)),IB$165&gt;EOMONTH($E35,$P35*12*(1-$O35)+$Q35*12*$O35+$R35*(1-$O35))),0,IF($X35="NNN",Expenses!HZ$14*Leases!$F35,IF(Leases!$X35="FSG",0,IF(Leases!$X35="MG",SUMPRODUCT(Leases!$Z35:$Z39,Expenses!HZ$9:HZ$13)*Leases!$F35,MAX((Expenses!HZ$9-Leases!$AB35/12)*Leases!$AA35*Leases!$F35,0)+MAX((Expenses!HZ$10-Leases!$AB36/12)*Leases!$AA36*Leases!$F35,0)+MAX((Expenses!HZ$11-Leases!$AB37/12)*Leases!$AA37*Leases!$F35,0)+MAX((Expenses!HZ$12-Leases!$AB38/12)*Leases!$AA38*Leases!$F35,0)+MAX((Expenses!HZ$13-Leases!$AB39/12)*Leases!$AA39*Leases!$F35,0)))))</f>
        <v>0</v>
      </c>
      <c r="IC206" s="94">
        <f>IF(OR(IC$165&lt;=EOMONTH($E35,$R35*(1-$O35)),IC$165&gt;EOMONTH($E35,$P35*12*(1-$O35)+$Q35*12*$O35+$R35*(1-$O35))),0,IF($X35="NNN",Expenses!IA$14*Leases!$F35,IF(Leases!$X35="FSG",0,IF(Leases!$X35="MG",SUMPRODUCT(Leases!$Z35:$Z39,Expenses!IA$9:IA$13)*Leases!$F35,MAX((Expenses!IA$9-Leases!$AB35/12)*Leases!$AA35*Leases!$F35,0)+MAX((Expenses!IA$10-Leases!$AB36/12)*Leases!$AA36*Leases!$F35,0)+MAX((Expenses!IA$11-Leases!$AB37/12)*Leases!$AA37*Leases!$F35,0)+MAX((Expenses!IA$12-Leases!$AB38/12)*Leases!$AA38*Leases!$F35,0)+MAX((Expenses!IA$13-Leases!$AB39/12)*Leases!$AA39*Leases!$F35,0)))))</f>
        <v>0</v>
      </c>
      <c r="ID206" s="94">
        <f>IF(OR(ID$165&lt;=EOMONTH($E35,$R35*(1-$O35)),ID$165&gt;EOMONTH($E35,$P35*12*(1-$O35)+$Q35*12*$O35+$R35*(1-$O35))),0,IF($X35="NNN",Expenses!IB$14*Leases!$F35,IF(Leases!$X35="FSG",0,IF(Leases!$X35="MG",SUMPRODUCT(Leases!$Z35:$Z39,Expenses!IB$9:IB$13)*Leases!$F35,MAX((Expenses!IB$9-Leases!$AB35/12)*Leases!$AA35*Leases!$F35,0)+MAX((Expenses!IB$10-Leases!$AB36/12)*Leases!$AA36*Leases!$F35,0)+MAX((Expenses!IB$11-Leases!$AB37/12)*Leases!$AA37*Leases!$F35,0)+MAX((Expenses!IB$12-Leases!$AB38/12)*Leases!$AA38*Leases!$F35,0)+MAX((Expenses!IB$13-Leases!$AB39/12)*Leases!$AA39*Leases!$F35,0)))))</f>
        <v>0</v>
      </c>
      <c r="IE206" s="94">
        <f>IF(OR(IE$165&lt;=EOMONTH($E35,$R35*(1-$O35)),IE$165&gt;EOMONTH($E35,$P35*12*(1-$O35)+$Q35*12*$O35+$R35*(1-$O35))),0,IF($X35="NNN",Expenses!IC$14*Leases!$F35,IF(Leases!$X35="FSG",0,IF(Leases!$X35="MG",SUMPRODUCT(Leases!$Z35:$Z39,Expenses!IC$9:IC$13)*Leases!$F35,MAX((Expenses!IC$9-Leases!$AB35/12)*Leases!$AA35*Leases!$F35,0)+MAX((Expenses!IC$10-Leases!$AB36/12)*Leases!$AA36*Leases!$F35,0)+MAX((Expenses!IC$11-Leases!$AB37/12)*Leases!$AA37*Leases!$F35,0)+MAX((Expenses!IC$12-Leases!$AB38/12)*Leases!$AA38*Leases!$F35,0)+MAX((Expenses!IC$13-Leases!$AB39/12)*Leases!$AA39*Leases!$F35,0)))))</f>
        <v>0</v>
      </c>
      <c r="IF206" s="94">
        <f>IF(OR(IF$165&lt;=EOMONTH($E35,$R35*(1-$O35)),IF$165&gt;EOMONTH($E35,$P35*12*(1-$O35)+$Q35*12*$O35+$R35*(1-$O35))),0,IF($X35="NNN",Expenses!ID$14*Leases!$F35,IF(Leases!$X35="FSG",0,IF(Leases!$X35="MG",SUMPRODUCT(Leases!$Z35:$Z39,Expenses!ID$9:ID$13)*Leases!$F35,MAX((Expenses!ID$9-Leases!$AB35/12)*Leases!$AA35*Leases!$F35,0)+MAX((Expenses!ID$10-Leases!$AB36/12)*Leases!$AA36*Leases!$F35,0)+MAX((Expenses!ID$11-Leases!$AB37/12)*Leases!$AA37*Leases!$F35,0)+MAX((Expenses!ID$12-Leases!$AB38/12)*Leases!$AA38*Leases!$F35,0)+MAX((Expenses!ID$13-Leases!$AB39/12)*Leases!$AA39*Leases!$F35,0)))))</f>
        <v>0</v>
      </c>
      <c r="IG206" s="94">
        <f>IF(OR(IG$165&lt;=EOMONTH($E35,$R35*(1-$O35)),IG$165&gt;EOMONTH($E35,$P35*12*(1-$O35)+$Q35*12*$O35+$R35*(1-$O35))),0,IF($X35="NNN",Expenses!IE$14*Leases!$F35,IF(Leases!$X35="FSG",0,IF(Leases!$X35="MG",SUMPRODUCT(Leases!$Z35:$Z39,Expenses!IE$9:IE$13)*Leases!$F35,MAX((Expenses!IE$9-Leases!$AB35/12)*Leases!$AA35*Leases!$F35,0)+MAX((Expenses!IE$10-Leases!$AB36/12)*Leases!$AA36*Leases!$F35,0)+MAX((Expenses!IE$11-Leases!$AB37/12)*Leases!$AA37*Leases!$F35,0)+MAX((Expenses!IE$12-Leases!$AB38/12)*Leases!$AA38*Leases!$F35,0)+MAX((Expenses!IE$13-Leases!$AB39/12)*Leases!$AA39*Leases!$F35,0)))))</f>
        <v>0</v>
      </c>
      <c r="IH206" s="94">
        <f>IF(OR(IH$165&lt;=EOMONTH($E35,$R35*(1-$O35)),IH$165&gt;EOMONTH($E35,$P35*12*(1-$O35)+$Q35*12*$O35+$R35*(1-$O35))),0,IF($X35="NNN",Expenses!IF$14*Leases!$F35,IF(Leases!$X35="FSG",0,IF(Leases!$X35="MG",SUMPRODUCT(Leases!$Z35:$Z39,Expenses!IF$9:IF$13)*Leases!$F35,MAX((Expenses!IF$9-Leases!$AB35/12)*Leases!$AA35*Leases!$F35,0)+MAX((Expenses!IF$10-Leases!$AB36/12)*Leases!$AA36*Leases!$F35,0)+MAX((Expenses!IF$11-Leases!$AB37/12)*Leases!$AA37*Leases!$F35,0)+MAX((Expenses!IF$12-Leases!$AB38/12)*Leases!$AA38*Leases!$F35,0)+MAX((Expenses!IF$13-Leases!$AB39/12)*Leases!$AA39*Leases!$F35,0)))))</f>
        <v>0</v>
      </c>
      <c r="II206" s="94">
        <f>IF(OR(II$165&lt;=EOMONTH($E35,$R35*(1-$O35)),II$165&gt;EOMONTH($E35,$P35*12*(1-$O35)+$Q35*12*$O35+$R35*(1-$O35))),0,IF($X35="NNN",Expenses!IG$14*Leases!$F35,IF(Leases!$X35="FSG",0,IF(Leases!$X35="MG",SUMPRODUCT(Leases!$Z35:$Z39,Expenses!IG$9:IG$13)*Leases!$F35,MAX((Expenses!IG$9-Leases!$AB35/12)*Leases!$AA35*Leases!$F35,0)+MAX((Expenses!IG$10-Leases!$AB36/12)*Leases!$AA36*Leases!$F35,0)+MAX((Expenses!IG$11-Leases!$AB37/12)*Leases!$AA37*Leases!$F35,0)+MAX((Expenses!IG$12-Leases!$AB38/12)*Leases!$AA38*Leases!$F35,0)+MAX((Expenses!IG$13-Leases!$AB39/12)*Leases!$AA39*Leases!$F35,0)))))</f>
        <v>0</v>
      </c>
      <c r="IJ206" s="94">
        <f>IF(OR(IJ$165&lt;=EOMONTH($E35,$R35*(1-$O35)),IJ$165&gt;EOMONTH($E35,$P35*12*(1-$O35)+$Q35*12*$O35+$R35*(1-$O35))),0,IF($X35="NNN",Expenses!IH$14*Leases!$F35,IF(Leases!$X35="FSG",0,IF(Leases!$X35="MG",SUMPRODUCT(Leases!$Z35:$Z39,Expenses!IH$9:IH$13)*Leases!$F35,MAX((Expenses!IH$9-Leases!$AB35/12)*Leases!$AA35*Leases!$F35,0)+MAX((Expenses!IH$10-Leases!$AB36/12)*Leases!$AA36*Leases!$F35,0)+MAX((Expenses!IH$11-Leases!$AB37/12)*Leases!$AA37*Leases!$F35,0)+MAX((Expenses!IH$12-Leases!$AB38/12)*Leases!$AA38*Leases!$F35,0)+MAX((Expenses!IH$13-Leases!$AB39/12)*Leases!$AA39*Leases!$F35,0)))))</f>
        <v>0</v>
      </c>
      <c r="IK206" s="94">
        <f>IF(OR(IK$165&lt;=EOMONTH($E35,$R35*(1-$O35)),IK$165&gt;EOMONTH($E35,$P35*12*(1-$O35)+$Q35*12*$O35+$R35*(1-$O35))),0,IF($X35="NNN",Expenses!II$14*Leases!$F35,IF(Leases!$X35="FSG",0,IF(Leases!$X35="MG",SUMPRODUCT(Leases!$Z35:$Z39,Expenses!II$9:II$13)*Leases!$F35,MAX((Expenses!II$9-Leases!$AB35/12)*Leases!$AA35*Leases!$F35,0)+MAX((Expenses!II$10-Leases!$AB36/12)*Leases!$AA36*Leases!$F35,0)+MAX((Expenses!II$11-Leases!$AB37/12)*Leases!$AA37*Leases!$F35,0)+MAX((Expenses!II$12-Leases!$AB38/12)*Leases!$AA38*Leases!$F35,0)+MAX((Expenses!II$13-Leases!$AB39/12)*Leases!$AA39*Leases!$F35,0)))))</f>
        <v>0</v>
      </c>
      <c r="IL206" s="94">
        <f>IF(OR(IL$165&lt;=EOMONTH($E35,$R35*(1-$O35)),IL$165&gt;EOMONTH($E35,$P35*12*(1-$O35)+$Q35*12*$O35+$R35*(1-$O35))),0,IF($X35="NNN",Expenses!IJ$14*Leases!$F35,IF(Leases!$X35="FSG",0,IF(Leases!$X35="MG",SUMPRODUCT(Leases!$Z35:$Z39,Expenses!IJ$9:IJ$13)*Leases!$F35,MAX((Expenses!IJ$9-Leases!$AB35/12)*Leases!$AA35*Leases!$F35,0)+MAX((Expenses!IJ$10-Leases!$AB36/12)*Leases!$AA36*Leases!$F35,0)+MAX((Expenses!IJ$11-Leases!$AB37/12)*Leases!$AA37*Leases!$F35,0)+MAX((Expenses!IJ$12-Leases!$AB38/12)*Leases!$AA38*Leases!$F35,0)+MAX((Expenses!IJ$13-Leases!$AB39/12)*Leases!$AA39*Leases!$F35,0)))))</f>
        <v>0</v>
      </c>
      <c r="IM206" s="94">
        <f>IF(OR(IM$165&lt;=EOMONTH($E35,$R35*(1-$O35)),IM$165&gt;EOMONTH($E35,$P35*12*(1-$O35)+$Q35*12*$O35+$R35*(1-$O35))),0,IF($X35="NNN",Expenses!IK$14*Leases!$F35,IF(Leases!$X35="FSG",0,IF(Leases!$X35="MG",SUMPRODUCT(Leases!$Z35:$Z39,Expenses!IK$9:IK$13)*Leases!$F35,MAX((Expenses!IK$9-Leases!$AB35/12)*Leases!$AA35*Leases!$F35,0)+MAX((Expenses!IK$10-Leases!$AB36/12)*Leases!$AA36*Leases!$F35,0)+MAX((Expenses!IK$11-Leases!$AB37/12)*Leases!$AA37*Leases!$F35,0)+MAX((Expenses!IK$12-Leases!$AB38/12)*Leases!$AA38*Leases!$F35,0)+MAX((Expenses!IK$13-Leases!$AB39/12)*Leases!$AA39*Leases!$F35,0)))))</f>
        <v>0</v>
      </c>
      <c r="IN206" s="94">
        <f>IF(OR(IN$165&lt;=EOMONTH($E35,$R35*(1-$O35)),IN$165&gt;EOMONTH($E35,$P35*12*(1-$O35)+$Q35*12*$O35+$R35*(1-$O35))),0,IF($X35="NNN",Expenses!IL$14*Leases!$F35,IF(Leases!$X35="FSG",0,IF(Leases!$X35="MG",SUMPRODUCT(Leases!$Z35:$Z39,Expenses!IL$9:IL$13)*Leases!$F35,MAX((Expenses!IL$9-Leases!$AB35/12)*Leases!$AA35*Leases!$F35,0)+MAX((Expenses!IL$10-Leases!$AB36/12)*Leases!$AA36*Leases!$F35,0)+MAX((Expenses!IL$11-Leases!$AB37/12)*Leases!$AA37*Leases!$F35,0)+MAX((Expenses!IL$12-Leases!$AB38/12)*Leases!$AA38*Leases!$F35,0)+MAX((Expenses!IL$13-Leases!$AB39/12)*Leases!$AA39*Leases!$F35,0)))))</f>
        <v>0</v>
      </c>
      <c r="IO206" s="94">
        <f>IF(OR(IO$165&lt;=EOMONTH($E35,$R35*(1-$O35)),IO$165&gt;EOMONTH($E35,$P35*12*(1-$O35)+$Q35*12*$O35+$R35*(1-$O35))),0,IF($X35="NNN",Expenses!IM$14*Leases!$F35,IF(Leases!$X35="FSG",0,IF(Leases!$X35="MG",SUMPRODUCT(Leases!$Z35:$Z39,Expenses!IM$9:IM$13)*Leases!$F35,MAX((Expenses!IM$9-Leases!$AB35/12)*Leases!$AA35*Leases!$F35,0)+MAX((Expenses!IM$10-Leases!$AB36/12)*Leases!$AA36*Leases!$F35,0)+MAX((Expenses!IM$11-Leases!$AB37/12)*Leases!$AA37*Leases!$F35,0)+MAX((Expenses!IM$12-Leases!$AB38/12)*Leases!$AA38*Leases!$F35,0)+MAX((Expenses!IM$13-Leases!$AB39/12)*Leases!$AA39*Leases!$F35,0)))))</f>
        <v>0</v>
      </c>
      <c r="IP206" s="94">
        <f>IF(OR(IP$165&lt;=EOMONTH($E35,$R35*(1-$O35)),IP$165&gt;EOMONTH($E35,$P35*12*(1-$O35)+$Q35*12*$O35+$R35*(1-$O35))),0,IF($X35="NNN",Expenses!IN$14*Leases!$F35,IF(Leases!$X35="FSG",0,IF(Leases!$X35="MG",SUMPRODUCT(Leases!$Z35:$Z39,Expenses!IN$9:IN$13)*Leases!$F35,MAX((Expenses!IN$9-Leases!$AB35/12)*Leases!$AA35*Leases!$F35,0)+MAX((Expenses!IN$10-Leases!$AB36/12)*Leases!$AA36*Leases!$F35,0)+MAX((Expenses!IN$11-Leases!$AB37/12)*Leases!$AA37*Leases!$F35,0)+MAX((Expenses!IN$12-Leases!$AB38/12)*Leases!$AA38*Leases!$F35,0)+MAX((Expenses!IN$13-Leases!$AB39/12)*Leases!$AA39*Leases!$F35,0)))))</f>
        <v>0</v>
      </c>
      <c r="IQ206" s="94">
        <f>IF(OR(IQ$165&lt;=EOMONTH($E35,$R35*(1-$O35)),IQ$165&gt;EOMONTH($E35,$P35*12*(1-$O35)+$Q35*12*$O35+$R35*(1-$O35))),0,IF($X35="NNN",Expenses!IO$14*Leases!$F35,IF(Leases!$X35="FSG",0,IF(Leases!$X35="MG",SUMPRODUCT(Leases!$Z35:$Z39,Expenses!IO$9:IO$13)*Leases!$F35,MAX((Expenses!IO$9-Leases!$AB35/12)*Leases!$AA35*Leases!$F35,0)+MAX((Expenses!IO$10-Leases!$AB36/12)*Leases!$AA36*Leases!$F35,0)+MAX((Expenses!IO$11-Leases!$AB37/12)*Leases!$AA37*Leases!$F35,0)+MAX((Expenses!IO$12-Leases!$AB38/12)*Leases!$AA38*Leases!$F35,0)+MAX((Expenses!IO$13-Leases!$AB39/12)*Leases!$AA39*Leases!$F35,0)))))</f>
        <v>0</v>
      </c>
      <c r="IR206" s="94">
        <f>IF(OR(IR$165&lt;=EOMONTH($E35,$R35*(1-$O35)),IR$165&gt;EOMONTH($E35,$P35*12*(1-$O35)+$Q35*12*$O35+$R35*(1-$O35))),0,IF($X35="NNN",Expenses!IP$14*Leases!$F35,IF(Leases!$X35="FSG",0,IF(Leases!$X35="MG",SUMPRODUCT(Leases!$Z35:$Z39,Expenses!IP$9:IP$13)*Leases!$F35,MAX((Expenses!IP$9-Leases!$AB35/12)*Leases!$AA35*Leases!$F35,0)+MAX((Expenses!IP$10-Leases!$AB36/12)*Leases!$AA36*Leases!$F35,0)+MAX((Expenses!IP$11-Leases!$AB37/12)*Leases!$AA37*Leases!$F35,0)+MAX((Expenses!IP$12-Leases!$AB38/12)*Leases!$AA38*Leases!$F35,0)+MAX((Expenses!IP$13-Leases!$AB39/12)*Leases!$AA39*Leases!$F35,0)))))</f>
        <v>0</v>
      </c>
      <c r="IS206" s="94">
        <f>IF(OR(IS$165&lt;=EOMONTH($E35,$R35*(1-$O35)),IS$165&gt;EOMONTH($E35,$P35*12*(1-$O35)+$Q35*12*$O35+$R35*(1-$O35))),0,IF($X35="NNN",Expenses!IQ$14*Leases!$F35,IF(Leases!$X35="FSG",0,IF(Leases!$X35="MG",SUMPRODUCT(Leases!$Z35:$Z39,Expenses!IQ$9:IQ$13)*Leases!$F35,MAX((Expenses!IQ$9-Leases!$AB35/12)*Leases!$AA35*Leases!$F35,0)+MAX((Expenses!IQ$10-Leases!$AB36/12)*Leases!$AA36*Leases!$F35,0)+MAX((Expenses!IQ$11-Leases!$AB37/12)*Leases!$AA37*Leases!$F35,0)+MAX((Expenses!IQ$12-Leases!$AB38/12)*Leases!$AA38*Leases!$F35,0)+MAX((Expenses!IQ$13-Leases!$AB39/12)*Leases!$AA39*Leases!$F35,0)))))</f>
        <v>0</v>
      </c>
      <c r="IT206" s="94">
        <f>IF(OR(IT$165&lt;=EOMONTH($E35,$R35*(1-$O35)),IT$165&gt;EOMONTH($E35,$P35*12*(1-$O35)+$Q35*12*$O35+$R35*(1-$O35))),0,IF($X35="NNN",Expenses!IR$14*Leases!$F35,IF(Leases!$X35="FSG",0,IF(Leases!$X35="MG",SUMPRODUCT(Leases!$Z35:$Z39,Expenses!IR$9:IR$13)*Leases!$F35,MAX((Expenses!IR$9-Leases!$AB35/12)*Leases!$AA35*Leases!$F35,0)+MAX((Expenses!IR$10-Leases!$AB36/12)*Leases!$AA36*Leases!$F35,0)+MAX((Expenses!IR$11-Leases!$AB37/12)*Leases!$AA37*Leases!$F35,0)+MAX((Expenses!IR$12-Leases!$AB38/12)*Leases!$AA38*Leases!$F35,0)+MAX((Expenses!IR$13-Leases!$AB39/12)*Leases!$AA39*Leases!$F35,0)))))</f>
        <v>0</v>
      </c>
      <c r="IU206" s="94">
        <f>IF(OR(IU$165&lt;=EOMONTH($E35,$R35*(1-$O35)),IU$165&gt;EOMONTH($E35,$P35*12*(1-$O35)+$Q35*12*$O35+$R35*(1-$O35))),0,IF($X35="NNN",Expenses!IS$14*Leases!$F35,IF(Leases!$X35="FSG",0,IF(Leases!$X35="MG",SUMPRODUCT(Leases!$Z35:$Z39,Expenses!IS$9:IS$13)*Leases!$F35,MAX((Expenses!IS$9-Leases!$AB35/12)*Leases!$AA35*Leases!$F35,0)+MAX((Expenses!IS$10-Leases!$AB36/12)*Leases!$AA36*Leases!$F35,0)+MAX((Expenses!IS$11-Leases!$AB37/12)*Leases!$AA37*Leases!$F35,0)+MAX((Expenses!IS$12-Leases!$AB38/12)*Leases!$AA38*Leases!$F35,0)+MAX((Expenses!IS$13-Leases!$AB39/12)*Leases!$AA39*Leases!$F35,0)))))</f>
        <v>0</v>
      </c>
      <c r="IV206" s="94">
        <f>IF(OR(IV$165&lt;=EOMONTH($E35,$R35*(1-$O35)),IV$165&gt;EOMONTH($E35,$P35*12*(1-$O35)+$Q35*12*$O35+$R35*(1-$O35))),0,IF($X35="NNN",Expenses!IT$14*Leases!$F35,IF(Leases!$X35="FSG",0,IF(Leases!$X35="MG",SUMPRODUCT(Leases!$Z35:$Z39,Expenses!IT$9:IT$13)*Leases!$F35,MAX((Expenses!IT$9-Leases!$AB35/12)*Leases!$AA35*Leases!$F35,0)+MAX((Expenses!IT$10-Leases!$AB36/12)*Leases!$AA36*Leases!$F35,0)+MAX((Expenses!IT$11-Leases!$AB37/12)*Leases!$AA37*Leases!$F35,0)+MAX((Expenses!IT$12-Leases!$AB38/12)*Leases!$AA38*Leases!$F35,0)+MAX((Expenses!IT$13-Leases!$AB39/12)*Leases!$AA39*Leases!$F35,0)))))</f>
        <v>0</v>
      </c>
      <c r="IW206" s="94">
        <f>IF(OR(IW$165&lt;=EOMONTH($E35,$R35*(1-$O35)),IW$165&gt;EOMONTH($E35,$P35*12*(1-$O35)+$Q35*12*$O35+$R35*(1-$O35))),0,IF($X35="NNN",Expenses!IU$14*Leases!$F35,IF(Leases!$X35="FSG",0,IF(Leases!$X35="MG",SUMPRODUCT(Leases!$Z35:$Z39,Expenses!IU$9:IU$13)*Leases!$F35,MAX((Expenses!IU$9-Leases!$AB35/12)*Leases!$AA35*Leases!$F35,0)+MAX((Expenses!IU$10-Leases!$AB36/12)*Leases!$AA36*Leases!$F35,0)+MAX((Expenses!IU$11-Leases!$AB37/12)*Leases!$AA37*Leases!$F35,0)+MAX((Expenses!IU$12-Leases!$AB38/12)*Leases!$AA38*Leases!$F35,0)+MAX((Expenses!IU$13-Leases!$AB39/12)*Leases!$AA39*Leases!$F35,0)))))</f>
        <v>0</v>
      </c>
      <c r="IX206" s="94">
        <f>IF(OR(IX$165&lt;=EOMONTH($E35,$R35*(1-$O35)),IX$165&gt;EOMONTH($E35,$P35*12*(1-$O35)+$Q35*12*$O35+$R35*(1-$O35))),0,IF($X35="NNN",Expenses!IV$14*Leases!$F35,IF(Leases!$X35="FSG",0,IF(Leases!$X35="MG",SUMPRODUCT(Leases!$Z35:$Z39,Expenses!IV$9:IV$13)*Leases!$F35,MAX((Expenses!IV$9-Leases!$AB35/12)*Leases!$AA35*Leases!$F35,0)+MAX((Expenses!IV$10-Leases!$AB36/12)*Leases!$AA36*Leases!$F35,0)+MAX((Expenses!IV$11-Leases!$AB37/12)*Leases!$AA37*Leases!$F35,0)+MAX((Expenses!IV$12-Leases!$AB38/12)*Leases!$AA38*Leases!$F35,0)+MAX((Expenses!IV$13-Leases!$AB39/12)*Leases!$AA39*Leases!$F35,0)))))</f>
        <v>0</v>
      </c>
      <c r="IY206" s="94">
        <f>IF(OR(IY$165&lt;=EOMONTH($E35,$R35*(1-$O35)),IY$165&gt;EOMONTH($E35,$P35*12*(1-$O35)+$Q35*12*$O35+$R35*(1-$O35))),0,IF($X35="NNN",Expenses!IW$14*Leases!$F35,IF(Leases!$X35="FSG",0,IF(Leases!$X35="MG",SUMPRODUCT(Leases!$Z35:$Z39,Expenses!IW$9:IW$13)*Leases!$F35,MAX((Expenses!IW$9-Leases!$AB35/12)*Leases!$AA35*Leases!$F35,0)+MAX((Expenses!IW$10-Leases!$AB36/12)*Leases!$AA36*Leases!$F35,0)+MAX((Expenses!IW$11-Leases!$AB37/12)*Leases!$AA37*Leases!$F35,0)+MAX((Expenses!IW$12-Leases!$AB38/12)*Leases!$AA38*Leases!$F35,0)+MAX((Expenses!IW$13-Leases!$AB39/12)*Leases!$AA39*Leases!$F35,0)))))</f>
        <v>0</v>
      </c>
      <c r="IZ206" s="94">
        <f>IF(OR(IZ$165&lt;=EOMONTH($E35,$R35*(1-$O35)),IZ$165&gt;EOMONTH($E35,$P35*12*(1-$O35)+$Q35*12*$O35+$R35*(1-$O35))),0,IF($X35="NNN",Expenses!IX$14*Leases!$F35,IF(Leases!$X35="FSG",0,IF(Leases!$X35="MG",SUMPRODUCT(Leases!$Z35:$Z39,Expenses!IX$9:IX$13)*Leases!$F35,MAX((Expenses!IX$9-Leases!$AB35/12)*Leases!$AA35*Leases!$F35,0)+MAX((Expenses!IX$10-Leases!$AB36/12)*Leases!$AA36*Leases!$F35,0)+MAX((Expenses!IX$11-Leases!$AB37/12)*Leases!$AA37*Leases!$F35,0)+MAX((Expenses!IX$12-Leases!$AB38/12)*Leases!$AA38*Leases!$F35,0)+MAX((Expenses!IX$13-Leases!$AB39/12)*Leases!$AA39*Leases!$F35,0)))))</f>
        <v>0</v>
      </c>
      <c r="JA206" s="94">
        <f>IF(OR(JA$165&lt;=EOMONTH($E35,$R35*(1-$O35)),JA$165&gt;EOMONTH($E35,$P35*12*(1-$O35)+$Q35*12*$O35+$R35*(1-$O35))),0,IF($X35="NNN",Expenses!IY$14*Leases!$F35,IF(Leases!$X35="FSG",0,IF(Leases!$X35="MG",SUMPRODUCT(Leases!$Z35:$Z39,Expenses!IY$9:IY$13)*Leases!$F35,MAX((Expenses!IY$9-Leases!$AB35/12)*Leases!$AA35*Leases!$F35,0)+MAX((Expenses!IY$10-Leases!$AB36/12)*Leases!$AA36*Leases!$F35,0)+MAX((Expenses!IY$11-Leases!$AB37/12)*Leases!$AA37*Leases!$F35,0)+MAX((Expenses!IY$12-Leases!$AB38/12)*Leases!$AA38*Leases!$F35,0)+MAX((Expenses!IY$13-Leases!$AB39/12)*Leases!$AA39*Leases!$F35,0)))))</f>
        <v>0</v>
      </c>
      <c r="JB206" s="94">
        <f>IF(OR(JB$165&lt;=EOMONTH($E35,$R35*(1-$O35)),JB$165&gt;EOMONTH($E35,$P35*12*(1-$O35)+$Q35*12*$O35+$R35*(1-$O35))),0,IF($X35="NNN",Expenses!IZ$14*Leases!$F35,IF(Leases!$X35="FSG",0,IF(Leases!$X35="MG",SUMPRODUCT(Leases!$Z35:$Z39,Expenses!IZ$9:IZ$13)*Leases!$F35,MAX((Expenses!IZ$9-Leases!$AB35/12)*Leases!$AA35*Leases!$F35,0)+MAX((Expenses!IZ$10-Leases!$AB36/12)*Leases!$AA36*Leases!$F35,0)+MAX((Expenses!IZ$11-Leases!$AB37/12)*Leases!$AA37*Leases!$F35,0)+MAX((Expenses!IZ$12-Leases!$AB38/12)*Leases!$AA38*Leases!$F35,0)+MAX((Expenses!IZ$13-Leases!$AB39/12)*Leases!$AA39*Leases!$F35,0)))))</f>
        <v>0</v>
      </c>
      <c r="JC206" s="94">
        <f>IF(OR(JC$165&lt;=EOMONTH($E35,$R35*(1-$O35)),JC$165&gt;EOMONTH($E35,$P35*12*(1-$O35)+$Q35*12*$O35+$R35*(1-$O35))),0,IF($X35="NNN",Expenses!JA$14*Leases!$F35,IF(Leases!$X35="FSG",0,IF(Leases!$X35="MG",SUMPRODUCT(Leases!$Z35:$Z39,Expenses!JA$9:JA$13)*Leases!$F35,MAX((Expenses!JA$9-Leases!$AB35/12)*Leases!$AA35*Leases!$F35,0)+MAX((Expenses!JA$10-Leases!$AB36/12)*Leases!$AA36*Leases!$F35,0)+MAX((Expenses!JA$11-Leases!$AB37/12)*Leases!$AA37*Leases!$F35,0)+MAX((Expenses!JA$12-Leases!$AB38/12)*Leases!$AA38*Leases!$F35,0)+MAX((Expenses!JA$13-Leases!$AB39/12)*Leases!$AA39*Leases!$F35,0)))))</f>
        <v>0</v>
      </c>
      <c r="JD206" s="94">
        <f>IF(OR(JD$165&lt;=EOMONTH($E35,$R35*(1-$O35)),JD$165&gt;EOMONTH($E35,$P35*12*(1-$O35)+$Q35*12*$O35+$R35*(1-$O35))),0,IF($X35="NNN",Expenses!JB$14*Leases!$F35,IF(Leases!$X35="FSG",0,IF(Leases!$X35="MG",SUMPRODUCT(Leases!$Z35:$Z39,Expenses!JB$9:JB$13)*Leases!$F35,MAX((Expenses!JB$9-Leases!$AB35/12)*Leases!$AA35*Leases!$F35,0)+MAX((Expenses!JB$10-Leases!$AB36/12)*Leases!$AA36*Leases!$F35,0)+MAX((Expenses!JB$11-Leases!$AB37/12)*Leases!$AA37*Leases!$F35,0)+MAX((Expenses!JB$12-Leases!$AB38/12)*Leases!$AA38*Leases!$F35,0)+MAX((Expenses!JB$13-Leases!$AB39/12)*Leases!$AA39*Leases!$F35,0)))))</f>
        <v>0</v>
      </c>
      <c r="JE206" s="94">
        <f>IF(OR(JE$165&lt;=EOMONTH($E35,$R35*(1-$O35)),JE$165&gt;EOMONTH($E35,$P35*12*(1-$O35)+$Q35*12*$O35+$R35*(1-$O35))),0,IF($X35="NNN",Expenses!JC$14*Leases!$F35,IF(Leases!$X35="FSG",0,IF(Leases!$X35="MG",SUMPRODUCT(Leases!$Z35:$Z39,Expenses!JC$9:JC$13)*Leases!$F35,MAX((Expenses!JC$9-Leases!$AB35/12)*Leases!$AA35*Leases!$F35,0)+MAX((Expenses!JC$10-Leases!$AB36/12)*Leases!$AA36*Leases!$F35,0)+MAX((Expenses!JC$11-Leases!$AB37/12)*Leases!$AA37*Leases!$F35,0)+MAX((Expenses!JC$12-Leases!$AB38/12)*Leases!$AA38*Leases!$F35,0)+MAX((Expenses!JC$13-Leases!$AB39/12)*Leases!$AA39*Leases!$F35,0)))))</f>
        <v>0</v>
      </c>
      <c r="JF206" s="94">
        <f>IF(OR(JF$165&lt;=EOMONTH($E35,$R35*(1-$O35)),JF$165&gt;EOMONTH($E35,$P35*12*(1-$O35)+$Q35*12*$O35+$R35*(1-$O35))),0,IF($X35="NNN",Expenses!JD$14*Leases!$F35,IF(Leases!$X35="FSG",0,IF(Leases!$X35="MG",SUMPRODUCT(Leases!$Z35:$Z39,Expenses!JD$9:JD$13)*Leases!$F35,MAX((Expenses!JD$9-Leases!$AB35/12)*Leases!$AA35*Leases!$F35,0)+MAX((Expenses!JD$10-Leases!$AB36/12)*Leases!$AA36*Leases!$F35,0)+MAX((Expenses!JD$11-Leases!$AB37/12)*Leases!$AA37*Leases!$F35,0)+MAX((Expenses!JD$12-Leases!$AB38/12)*Leases!$AA38*Leases!$F35,0)+MAX((Expenses!JD$13-Leases!$AB39/12)*Leases!$AA39*Leases!$F35,0)))))</f>
        <v>0</v>
      </c>
      <c r="JG206" s="94">
        <f>IF(OR(JG$165&lt;=EOMONTH($E35,$R35*(1-$O35)),JG$165&gt;EOMONTH($E35,$P35*12*(1-$O35)+$Q35*12*$O35+$R35*(1-$O35))),0,IF($X35="NNN",Expenses!JE$14*Leases!$F35,IF(Leases!$X35="FSG",0,IF(Leases!$X35="MG",SUMPRODUCT(Leases!$Z35:$Z39,Expenses!JE$9:JE$13)*Leases!$F35,MAX((Expenses!JE$9-Leases!$AB35/12)*Leases!$AA35*Leases!$F35,0)+MAX((Expenses!JE$10-Leases!$AB36/12)*Leases!$AA36*Leases!$F35,0)+MAX((Expenses!JE$11-Leases!$AB37/12)*Leases!$AA37*Leases!$F35,0)+MAX((Expenses!JE$12-Leases!$AB38/12)*Leases!$AA38*Leases!$F35,0)+MAX((Expenses!JE$13-Leases!$AB39/12)*Leases!$AA39*Leases!$F35,0)))))</f>
        <v>0</v>
      </c>
      <c r="JH206" s="94">
        <f>IF(OR(JH$165&lt;=EOMONTH($E35,$R35*(1-$O35)),JH$165&gt;EOMONTH($E35,$P35*12*(1-$O35)+$Q35*12*$O35+$R35*(1-$O35))),0,IF($X35="NNN",Expenses!JF$14*Leases!$F35,IF(Leases!$X35="FSG",0,IF(Leases!$X35="MG",SUMPRODUCT(Leases!$Z35:$Z39,Expenses!JF$9:JF$13)*Leases!$F35,MAX((Expenses!JF$9-Leases!$AB35/12)*Leases!$AA35*Leases!$F35,0)+MAX((Expenses!JF$10-Leases!$AB36/12)*Leases!$AA36*Leases!$F35,0)+MAX((Expenses!JF$11-Leases!$AB37/12)*Leases!$AA37*Leases!$F35,0)+MAX((Expenses!JF$12-Leases!$AB38/12)*Leases!$AA38*Leases!$F35,0)+MAX((Expenses!JF$13-Leases!$AB39/12)*Leases!$AA39*Leases!$F35,0)))))</f>
        <v>0</v>
      </c>
      <c r="JI206" s="94">
        <f>IF(OR(JI$165&lt;=EOMONTH($E35,$R35*(1-$O35)),JI$165&gt;EOMONTH($E35,$P35*12*(1-$O35)+$Q35*12*$O35+$R35*(1-$O35))),0,IF($X35="NNN",Expenses!JG$14*Leases!$F35,IF(Leases!$X35="FSG",0,IF(Leases!$X35="MG",SUMPRODUCT(Leases!$Z35:$Z39,Expenses!JG$9:JG$13)*Leases!$F35,MAX((Expenses!JG$9-Leases!$AB35/12)*Leases!$AA35*Leases!$F35,0)+MAX((Expenses!JG$10-Leases!$AB36/12)*Leases!$AA36*Leases!$F35,0)+MAX((Expenses!JG$11-Leases!$AB37/12)*Leases!$AA37*Leases!$F35,0)+MAX((Expenses!JG$12-Leases!$AB38/12)*Leases!$AA38*Leases!$F35,0)+MAX((Expenses!JG$13-Leases!$AB39/12)*Leases!$AA39*Leases!$F35,0)))))</f>
        <v>0</v>
      </c>
      <c r="JJ206" s="94">
        <f>IF(OR(JJ$165&lt;=EOMONTH($E35,$R35*(1-$O35)),JJ$165&gt;EOMONTH($E35,$P35*12*(1-$O35)+$Q35*12*$O35+$R35*(1-$O35))),0,IF($X35="NNN",Expenses!JH$14*Leases!$F35,IF(Leases!$X35="FSG",0,IF(Leases!$X35="MG",SUMPRODUCT(Leases!$Z35:$Z39,Expenses!JH$9:JH$13)*Leases!$F35,MAX((Expenses!JH$9-Leases!$AB35/12)*Leases!$AA35*Leases!$F35,0)+MAX((Expenses!JH$10-Leases!$AB36/12)*Leases!$AA36*Leases!$F35,0)+MAX((Expenses!JH$11-Leases!$AB37/12)*Leases!$AA37*Leases!$F35,0)+MAX((Expenses!JH$12-Leases!$AB38/12)*Leases!$AA38*Leases!$F35,0)+MAX((Expenses!JH$13-Leases!$AB39/12)*Leases!$AA39*Leases!$F35,0)))))</f>
        <v>0</v>
      </c>
      <c r="JK206" s="94">
        <f>IF(OR(JK$165&lt;=EOMONTH($E35,$R35*(1-$O35)),JK$165&gt;EOMONTH($E35,$P35*12*(1-$O35)+$Q35*12*$O35+$R35*(1-$O35))),0,IF($X35="NNN",Expenses!JI$14*Leases!$F35,IF(Leases!$X35="FSG",0,IF(Leases!$X35="MG",SUMPRODUCT(Leases!$Z35:$Z39,Expenses!JI$9:JI$13)*Leases!$F35,MAX((Expenses!JI$9-Leases!$AB35/12)*Leases!$AA35*Leases!$F35,0)+MAX((Expenses!JI$10-Leases!$AB36/12)*Leases!$AA36*Leases!$F35,0)+MAX((Expenses!JI$11-Leases!$AB37/12)*Leases!$AA37*Leases!$F35,0)+MAX((Expenses!JI$12-Leases!$AB38/12)*Leases!$AA38*Leases!$F35,0)+MAX((Expenses!JI$13-Leases!$AB39/12)*Leases!$AA39*Leases!$F35,0)))))</f>
        <v>0</v>
      </c>
      <c r="JL206" s="94">
        <f>IF(OR(JL$165&lt;=EOMONTH($E35,$R35*(1-$O35)),JL$165&gt;EOMONTH($E35,$P35*12*(1-$O35)+$Q35*12*$O35+$R35*(1-$O35))),0,IF($X35="NNN",Expenses!JJ$14*Leases!$F35,IF(Leases!$X35="FSG",0,IF(Leases!$X35="MG",SUMPRODUCT(Leases!$Z35:$Z39,Expenses!JJ$9:JJ$13)*Leases!$F35,MAX((Expenses!JJ$9-Leases!$AB35/12)*Leases!$AA35*Leases!$F35,0)+MAX((Expenses!JJ$10-Leases!$AB36/12)*Leases!$AA36*Leases!$F35,0)+MAX((Expenses!JJ$11-Leases!$AB37/12)*Leases!$AA37*Leases!$F35,0)+MAX((Expenses!JJ$12-Leases!$AB38/12)*Leases!$AA38*Leases!$F35,0)+MAX((Expenses!JJ$13-Leases!$AB39/12)*Leases!$AA39*Leases!$F35,0)))))</f>
        <v>0</v>
      </c>
      <c r="JM206" s="94">
        <f>IF(OR(JM$165&lt;=EOMONTH($E35,$R35*(1-$O35)),JM$165&gt;EOMONTH($E35,$P35*12*(1-$O35)+$Q35*12*$O35+$R35*(1-$O35))),0,IF($X35="NNN",Expenses!JK$14*Leases!$F35,IF(Leases!$X35="FSG",0,IF(Leases!$X35="MG",SUMPRODUCT(Leases!$Z35:$Z39,Expenses!JK$9:JK$13)*Leases!$F35,MAX((Expenses!JK$9-Leases!$AB35/12)*Leases!$AA35*Leases!$F35,0)+MAX((Expenses!JK$10-Leases!$AB36/12)*Leases!$AA36*Leases!$F35,0)+MAX((Expenses!JK$11-Leases!$AB37/12)*Leases!$AA37*Leases!$F35,0)+MAX((Expenses!JK$12-Leases!$AB38/12)*Leases!$AA38*Leases!$F35,0)+MAX((Expenses!JK$13-Leases!$AB39/12)*Leases!$AA39*Leases!$F35,0)))))</f>
        <v>0</v>
      </c>
      <c r="JN206" s="94">
        <f>IF(OR(JN$165&lt;=EOMONTH($E35,$R35*(1-$O35)),JN$165&gt;EOMONTH($E35,$P35*12*(1-$O35)+$Q35*12*$O35+$R35*(1-$O35))),0,IF($X35="NNN",Expenses!JL$14*Leases!$F35,IF(Leases!$X35="FSG",0,IF(Leases!$X35="MG",SUMPRODUCT(Leases!$Z35:$Z39,Expenses!JL$9:JL$13)*Leases!$F35,MAX((Expenses!JL$9-Leases!$AB35/12)*Leases!$AA35*Leases!$F35,0)+MAX((Expenses!JL$10-Leases!$AB36/12)*Leases!$AA36*Leases!$F35,0)+MAX((Expenses!JL$11-Leases!$AB37/12)*Leases!$AA37*Leases!$F35,0)+MAX((Expenses!JL$12-Leases!$AB38/12)*Leases!$AA38*Leases!$F35,0)+MAX((Expenses!JL$13-Leases!$AB39/12)*Leases!$AA39*Leases!$F35,0)))))</f>
        <v>0</v>
      </c>
      <c r="JO206" s="94">
        <f>IF(OR(JO$165&lt;=EOMONTH($E35,$R35*(1-$O35)),JO$165&gt;EOMONTH($E35,$P35*12*(1-$O35)+$Q35*12*$O35+$R35*(1-$O35))),0,IF($X35="NNN",Expenses!JM$14*Leases!$F35,IF(Leases!$X35="FSG",0,IF(Leases!$X35="MG",SUMPRODUCT(Leases!$Z35:$Z39,Expenses!JM$9:JM$13)*Leases!$F35,MAX((Expenses!JM$9-Leases!$AB35/12)*Leases!$AA35*Leases!$F35,0)+MAX((Expenses!JM$10-Leases!$AB36/12)*Leases!$AA36*Leases!$F35,0)+MAX((Expenses!JM$11-Leases!$AB37/12)*Leases!$AA37*Leases!$F35,0)+MAX((Expenses!JM$12-Leases!$AB38/12)*Leases!$AA38*Leases!$F35,0)+MAX((Expenses!JM$13-Leases!$AB39/12)*Leases!$AA39*Leases!$F35,0)))))</f>
        <v>0</v>
      </c>
      <c r="JP206" s="94">
        <f>IF(OR(JP$165&lt;=EOMONTH($E35,$R35*(1-$O35)),JP$165&gt;EOMONTH($E35,$P35*12*(1-$O35)+$Q35*12*$O35+$R35*(1-$O35))),0,IF($X35="NNN",Expenses!JN$14*Leases!$F35,IF(Leases!$X35="FSG",0,IF(Leases!$X35="MG",SUMPRODUCT(Leases!$Z35:$Z39,Expenses!JN$9:JN$13)*Leases!$F35,MAX((Expenses!JN$9-Leases!$AB35/12)*Leases!$AA35*Leases!$F35,0)+MAX((Expenses!JN$10-Leases!$AB36/12)*Leases!$AA36*Leases!$F35,0)+MAX((Expenses!JN$11-Leases!$AB37/12)*Leases!$AA37*Leases!$F35,0)+MAX((Expenses!JN$12-Leases!$AB38/12)*Leases!$AA38*Leases!$F35,0)+MAX((Expenses!JN$13-Leases!$AB39/12)*Leases!$AA39*Leases!$F35,0)))))</f>
        <v>0</v>
      </c>
      <c r="JQ206" s="94">
        <f>IF(OR(JQ$165&lt;=EOMONTH($E35,$R35*(1-$O35)),JQ$165&gt;EOMONTH($E35,$P35*12*(1-$O35)+$Q35*12*$O35+$R35*(1-$O35))),0,IF($X35="NNN",Expenses!JO$14*Leases!$F35,IF(Leases!$X35="FSG",0,IF(Leases!$X35="MG",SUMPRODUCT(Leases!$Z35:$Z39,Expenses!JO$9:JO$13)*Leases!$F35,MAX((Expenses!JO$9-Leases!$AB35/12)*Leases!$AA35*Leases!$F35,0)+MAX((Expenses!JO$10-Leases!$AB36/12)*Leases!$AA36*Leases!$F35,0)+MAX((Expenses!JO$11-Leases!$AB37/12)*Leases!$AA37*Leases!$F35,0)+MAX((Expenses!JO$12-Leases!$AB38/12)*Leases!$AA38*Leases!$F35,0)+MAX((Expenses!JO$13-Leases!$AB39/12)*Leases!$AA39*Leases!$F35,0)))))</f>
        <v>0</v>
      </c>
      <c r="JR206" s="94">
        <f>IF(OR(JR$165&lt;=EOMONTH($E35,$R35*(1-$O35)),JR$165&gt;EOMONTH($E35,$P35*12*(1-$O35)+$Q35*12*$O35+$R35*(1-$O35))),0,IF($X35="NNN",Expenses!JP$14*Leases!$F35,IF(Leases!$X35="FSG",0,IF(Leases!$X35="MG",SUMPRODUCT(Leases!$Z35:$Z39,Expenses!JP$9:JP$13)*Leases!$F35,MAX((Expenses!JP$9-Leases!$AB35/12)*Leases!$AA35*Leases!$F35,0)+MAX((Expenses!JP$10-Leases!$AB36/12)*Leases!$AA36*Leases!$F35,0)+MAX((Expenses!JP$11-Leases!$AB37/12)*Leases!$AA37*Leases!$F35,0)+MAX((Expenses!JP$12-Leases!$AB38/12)*Leases!$AA38*Leases!$F35,0)+MAX((Expenses!JP$13-Leases!$AB39/12)*Leases!$AA39*Leases!$F35,0)))))</f>
        <v>0</v>
      </c>
      <c r="JS206" s="94">
        <f>IF(OR(JS$165&lt;=EOMONTH($E35,$R35*(1-$O35)),JS$165&gt;EOMONTH($E35,$P35*12*(1-$O35)+$Q35*12*$O35+$R35*(1-$O35))),0,IF($X35="NNN",Expenses!JQ$14*Leases!$F35,IF(Leases!$X35="FSG",0,IF(Leases!$X35="MG",SUMPRODUCT(Leases!$Z35:$Z39,Expenses!JQ$9:JQ$13)*Leases!$F35,MAX((Expenses!JQ$9-Leases!$AB35/12)*Leases!$AA35*Leases!$F35,0)+MAX((Expenses!JQ$10-Leases!$AB36/12)*Leases!$AA36*Leases!$F35,0)+MAX((Expenses!JQ$11-Leases!$AB37/12)*Leases!$AA37*Leases!$F35,0)+MAX((Expenses!JQ$12-Leases!$AB38/12)*Leases!$AA38*Leases!$F35,0)+MAX((Expenses!JQ$13-Leases!$AB39/12)*Leases!$AA39*Leases!$F35,0)))))</f>
        <v>0</v>
      </c>
      <c r="JT206" s="94">
        <f>IF(OR(JT$165&lt;=EOMONTH($E35,$R35*(1-$O35)),JT$165&gt;EOMONTH($E35,$P35*12*(1-$O35)+$Q35*12*$O35+$R35*(1-$O35))),0,IF($X35="NNN",Expenses!JR$14*Leases!$F35,IF(Leases!$X35="FSG",0,IF(Leases!$X35="MG",SUMPRODUCT(Leases!$Z35:$Z39,Expenses!JR$9:JR$13)*Leases!$F35,MAX((Expenses!JR$9-Leases!$AB35/12)*Leases!$AA35*Leases!$F35,0)+MAX((Expenses!JR$10-Leases!$AB36/12)*Leases!$AA36*Leases!$F35,0)+MAX((Expenses!JR$11-Leases!$AB37/12)*Leases!$AA37*Leases!$F35,0)+MAX((Expenses!JR$12-Leases!$AB38/12)*Leases!$AA38*Leases!$F35,0)+MAX((Expenses!JR$13-Leases!$AB39/12)*Leases!$AA39*Leases!$F35,0)))))</f>
        <v>0</v>
      </c>
      <c r="JU206" s="94">
        <f>IF(OR(JU$165&lt;=EOMONTH($E35,$R35*(1-$O35)),JU$165&gt;EOMONTH($E35,$P35*12*(1-$O35)+$Q35*12*$O35+$R35*(1-$O35))),0,IF($X35="NNN",Expenses!JS$14*Leases!$F35,IF(Leases!$X35="FSG",0,IF(Leases!$X35="MG",SUMPRODUCT(Leases!$Z35:$Z39,Expenses!JS$9:JS$13)*Leases!$F35,MAX((Expenses!JS$9-Leases!$AB35/12)*Leases!$AA35*Leases!$F35,0)+MAX((Expenses!JS$10-Leases!$AB36/12)*Leases!$AA36*Leases!$F35,0)+MAX((Expenses!JS$11-Leases!$AB37/12)*Leases!$AA37*Leases!$F35,0)+MAX((Expenses!JS$12-Leases!$AB38/12)*Leases!$AA38*Leases!$F35,0)+MAX((Expenses!JS$13-Leases!$AB39/12)*Leases!$AA39*Leases!$F35,0)))))</f>
        <v>0</v>
      </c>
      <c r="JV206" s="94">
        <f>IF(OR(JV$165&lt;=EOMONTH($E35,$R35*(1-$O35)),JV$165&gt;EOMONTH($E35,$P35*12*(1-$O35)+$Q35*12*$O35+$R35*(1-$O35))),0,IF($X35="NNN",Expenses!JT$14*Leases!$F35,IF(Leases!$X35="FSG",0,IF(Leases!$X35="MG",SUMPRODUCT(Leases!$Z35:$Z39,Expenses!JT$9:JT$13)*Leases!$F35,MAX((Expenses!JT$9-Leases!$AB35/12)*Leases!$AA35*Leases!$F35,0)+MAX((Expenses!JT$10-Leases!$AB36/12)*Leases!$AA36*Leases!$F35,0)+MAX((Expenses!JT$11-Leases!$AB37/12)*Leases!$AA37*Leases!$F35,0)+MAX((Expenses!JT$12-Leases!$AB38/12)*Leases!$AA38*Leases!$F35,0)+MAX((Expenses!JT$13-Leases!$AB39/12)*Leases!$AA39*Leases!$F35,0)))))</f>
        <v>0</v>
      </c>
      <c r="JW206" s="94">
        <f>IF(OR(JW$165&lt;=EOMONTH($E35,$R35*(1-$O35)),JW$165&gt;EOMONTH($E35,$P35*12*(1-$O35)+$Q35*12*$O35+$R35*(1-$O35))),0,IF($X35="NNN",Expenses!JU$14*Leases!$F35,IF(Leases!$X35="FSG",0,IF(Leases!$X35="MG",SUMPRODUCT(Leases!$Z35:$Z39,Expenses!JU$9:JU$13)*Leases!$F35,MAX((Expenses!JU$9-Leases!$AB35/12)*Leases!$AA35*Leases!$F35,0)+MAX((Expenses!JU$10-Leases!$AB36/12)*Leases!$AA36*Leases!$F35,0)+MAX((Expenses!JU$11-Leases!$AB37/12)*Leases!$AA37*Leases!$F35,0)+MAX((Expenses!JU$12-Leases!$AB38/12)*Leases!$AA38*Leases!$F35,0)+MAX((Expenses!JU$13-Leases!$AB39/12)*Leases!$AA39*Leases!$F35,0)))))</f>
        <v>0</v>
      </c>
      <c r="JX206" s="94">
        <f>IF(OR(JX$165&lt;=EOMONTH($E35,$R35*(1-$O35)),JX$165&gt;EOMONTH($E35,$P35*12*(1-$O35)+$Q35*12*$O35+$R35*(1-$O35))),0,IF($X35="NNN",Expenses!JV$14*Leases!$F35,IF(Leases!$X35="FSG",0,IF(Leases!$X35="MG",SUMPRODUCT(Leases!$Z35:$Z39,Expenses!JV$9:JV$13)*Leases!$F35,MAX((Expenses!JV$9-Leases!$AB35/12)*Leases!$AA35*Leases!$F35,0)+MAX((Expenses!JV$10-Leases!$AB36/12)*Leases!$AA36*Leases!$F35,0)+MAX((Expenses!JV$11-Leases!$AB37/12)*Leases!$AA37*Leases!$F35,0)+MAX((Expenses!JV$12-Leases!$AB38/12)*Leases!$AA38*Leases!$F35,0)+MAX((Expenses!JV$13-Leases!$AB39/12)*Leases!$AA39*Leases!$F35,0)))))</f>
        <v>0</v>
      </c>
      <c r="JY206" s="94">
        <f>IF(OR(JY$165&lt;=EOMONTH($E35,$R35*(1-$O35)),JY$165&gt;EOMONTH($E35,$P35*12*(1-$O35)+$Q35*12*$O35+$R35*(1-$O35))),0,IF($X35="NNN",Expenses!JW$14*Leases!$F35,IF(Leases!$X35="FSG",0,IF(Leases!$X35="MG",SUMPRODUCT(Leases!$Z35:$Z39,Expenses!JW$9:JW$13)*Leases!$F35,MAX((Expenses!JW$9-Leases!$AB35/12)*Leases!$AA35*Leases!$F35,0)+MAX((Expenses!JW$10-Leases!$AB36/12)*Leases!$AA36*Leases!$F35,0)+MAX((Expenses!JW$11-Leases!$AB37/12)*Leases!$AA37*Leases!$F35,0)+MAX((Expenses!JW$12-Leases!$AB38/12)*Leases!$AA38*Leases!$F35,0)+MAX((Expenses!JW$13-Leases!$AB39/12)*Leases!$AA39*Leases!$F35,0)))))</f>
        <v>0</v>
      </c>
      <c r="JZ206" s="94">
        <f>IF(OR(JZ$165&lt;=EOMONTH($E35,$R35*(1-$O35)),JZ$165&gt;EOMONTH($E35,$P35*12*(1-$O35)+$Q35*12*$O35+$R35*(1-$O35))),0,IF($X35="NNN",Expenses!JX$14*Leases!$F35,IF(Leases!$X35="FSG",0,IF(Leases!$X35="MG",SUMPRODUCT(Leases!$Z35:$Z39,Expenses!JX$9:JX$13)*Leases!$F35,MAX((Expenses!JX$9-Leases!$AB35/12)*Leases!$AA35*Leases!$F35,0)+MAX((Expenses!JX$10-Leases!$AB36/12)*Leases!$AA36*Leases!$F35,0)+MAX((Expenses!JX$11-Leases!$AB37/12)*Leases!$AA37*Leases!$F35,0)+MAX((Expenses!JX$12-Leases!$AB38/12)*Leases!$AA38*Leases!$F35,0)+MAX((Expenses!JX$13-Leases!$AB39/12)*Leases!$AA39*Leases!$F35,0)))))</f>
        <v>0</v>
      </c>
      <c r="KA206" s="94">
        <f>IF(OR(KA$165&lt;=EOMONTH($E35,$R35*(1-$O35)),KA$165&gt;EOMONTH($E35,$P35*12*(1-$O35)+$Q35*12*$O35+$R35*(1-$O35))),0,IF($X35="NNN",Expenses!JY$14*Leases!$F35,IF(Leases!$X35="FSG",0,IF(Leases!$X35="MG",SUMPRODUCT(Leases!$Z35:$Z39,Expenses!JY$9:JY$13)*Leases!$F35,MAX((Expenses!JY$9-Leases!$AB35/12)*Leases!$AA35*Leases!$F35,0)+MAX((Expenses!JY$10-Leases!$AB36/12)*Leases!$AA36*Leases!$F35,0)+MAX((Expenses!JY$11-Leases!$AB37/12)*Leases!$AA37*Leases!$F35,0)+MAX((Expenses!JY$12-Leases!$AB38/12)*Leases!$AA38*Leases!$F35,0)+MAX((Expenses!JY$13-Leases!$AB39/12)*Leases!$AA39*Leases!$F35,0)))))</f>
        <v>0</v>
      </c>
      <c r="KB206" s="94">
        <f>IF(OR(KB$165&lt;=EOMONTH($E35,$R35*(1-$O35)),KB$165&gt;EOMONTH($E35,$P35*12*(1-$O35)+$Q35*12*$O35+$R35*(1-$O35))),0,IF($X35="NNN",Expenses!JZ$14*Leases!$F35,IF(Leases!$X35="FSG",0,IF(Leases!$X35="MG",SUMPRODUCT(Leases!$Z35:$Z39,Expenses!JZ$9:JZ$13)*Leases!$F35,MAX((Expenses!JZ$9-Leases!$AB35/12)*Leases!$AA35*Leases!$F35,0)+MAX((Expenses!JZ$10-Leases!$AB36/12)*Leases!$AA36*Leases!$F35,0)+MAX((Expenses!JZ$11-Leases!$AB37/12)*Leases!$AA37*Leases!$F35,0)+MAX((Expenses!JZ$12-Leases!$AB38/12)*Leases!$AA38*Leases!$F35,0)+MAX((Expenses!JZ$13-Leases!$AB39/12)*Leases!$AA39*Leases!$F35,0)))))</f>
        <v>0</v>
      </c>
      <c r="KC206" s="94">
        <f>IF(OR(KC$165&lt;=EOMONTH($E35,$R35*(1-$O35)),KC$165&gt;EOMONTH($E35,$P35*12*(1-$O35)+$Q35*12*$O35+$R35*(1-$O35))),0,IF($X35="NNN",Expenses!KA$14*Leases!$F35,IF(Leases!$X35="FSG",0,IF(Leases!$X35="MG",SUMPRODUCT(Leases!$Z35:$Z39,Expenses!KA$9:KA$13)*Leases!$F35,MAX((Expenses!KA$9-Leases!$AB35/12)*Leases!$AA35*Leases!$F35,0)+MAX((Expenses!KA$10-Leases!$AB36/12)*Leases!$AA36*Leases!$F35,0)+MAX((Expenses!KA$11-Leases!$AB37/12)*Leases!$AA37*Leases!$F35,0)+MAX((Expenses!KA$12-Leases!$AB38/12)*Leases!$AA38*Leases!$F35,0)+MAX((Expenses!KA$13-Leases!$AB39/12)*Leases!$AA39*Leases!$F35,0)))))</f>
        <v>0</v>
      </c>
      <c r="KD206" s="94">
        <f>IF(OR(KD$165&lt;=EOMONTH($E35,$R35*(1-$O35)),KD$165&gt;EOMONTH($E35,$P35*12*(1-$O35)+$Q35*12*$O35+$R35*(1-$O35))),0,IF($X35="NNN",Expenses!KB$14*Leases!$F35,IF(Leases!$X35="FSG",0,IF(Leases!$X35="MG",SUMPRODUCT(Leases!$Z35:$Z39,Expenses!KB$9:KB$13)*Leases!$F35,MAX((Expenses!KB$9-Leases!$AB35/12)*Leases!$AA35*Leases!$F35,0)+MAX((Expenses!KB$10-Leases!$AB36/12)*Leases!$AA36*Leases!$F35,0)+MAX((Expenses!KB$11-Leases!$AB37/12)*Leases!$AA37*Leases!$F35,0)+MAX((Expenses!KB$12-Leases!$AB38/12)*Leases!$AA38*Leases!$F35,0)+MAX((Expenses!KB$13-Leases!$AB39/12)*Leases!$AA39*Leases!$F35,0)))))</f>
        <v>0</v>
      </c>
      <c r="KE206" s="94">
        <f>IF(OR(KE$165&lt;=EOMONTH($E35,$R35*(1-$O35)),KE$165&gt;EOMONTH($E35,$P35*12*(1-$O35)+$Q35*12*$O35+$R35*(1-$O35))),0,IF($X35="NNN",Expenses!KC$14*Leases!$F35,IF(Leases!$X35="FSG",0,IF(Leases!$X35="MG",SUMPRODUCT(Leases!$Z35:$Z39,Expenses!KC$9:KC$13)*Leases!$F35,MAX((Expenses!KC$9-Leases!$AB35/12)*Leases!$AA35*Leases!$F35,0)+MAX((Expenses!KC$10-Leases!$AB36/12)*Leases!$AA36*Leases!$F35,0)+MAX((Expenses!KC$11-Leases!$AB37/12)*Leases!$AA37*Leases!$F35,0)+MAX((Expenses!KC$12-Leases!$AB38/12)*Leases!$AA38*Leases!$F35,0)+MAX((Expenses!KC$13-Leases!$AB39/12)*Leases!$AA39*Leases!$F35,0)))))</f>
        <v>0</v>
      </c>
      <c r="KF206" s="94">
        <f>IF(OR(KF$165&lt;=EOMONTH($E35,$R35*(1-$O35)),KF$165&gt;EOMONTH($E35,$P35*12*(1-$O35)+$Q35*12*$O35+$R35*(1-$O35))),0,IF($X35="NNN",Expenses!KD$14*Leases!$F35,IF(Leases!$X35="FSG",0,IF(Leases!$X35="MG",SUMPRODUCT(Leases!$Z35:$Z39,Expenses!KD$9:KD$13)*Leases!$F35,MAX((Expenses!KD$9-Leases!$AB35/12)*Leases!$AA35*Leases!$F35,0)+MAX((Expenses!KD$10-Leases!$AB36/12)*Leases!$AA36*Leases!$F35,0)+MAX((Expenses!KD$11-Leases!$AB37/12)*Leases!$AA37*Leases!$F35,0)+MAX((Expenses!KD$12-Leases!$AB38/12)*Leases!$AA38*Leases!$F35,0)+MAX((Expenses!KD$13-Leases!$AB39/12)*Leases!$AA39*Leases!$F35,0)))))</f>
        <v>0</v>
      </c>
      <c r="KG206" s="94">
        <f>IF(OR(KG$165&lt;=EOMONTH($E35,$R35*(1-$O35)),KG$165&gt;EOMONTH($E35,$P35*12*(1-$O35)+$Q35*12*$O35+$R35*(1-$O35))),0,IF($X35="NNN",Expenses!KE$14*Leases!$F35,IF(Leases!$X35="FSG",0,IF(Leases!$X35="MG",SUMPRODUCT(Leases!$Z35:$Z39,Expenses!KE$9:KE$13)*Leases!$F35,MAX((Expenses!KE$9-Leases!$AB35/12)*Leases!$AA35*Leases!$F35,0)+MAX((Expenses!KE$10-Leases!$AB36/12)*Leases!$AA36*Leases!$F35,0)+MAX((Expenses!KE$11-Leases!$AB37/12)*Leases!$AA37*Leases!$F35,0)+MAX((Expenses!KE$12-Leases!$AB38/12)*Leases!$AA38*Leases!$F35,0)+MAX((Expenses!KE$13-Leases!$AB39/12)*Leases!$AA39*Leases!$F35,0)))))</f>
        <v>0</v>
      </c>
      <c r="KH206" s="94">
        <f>IF(OR(KH$165&lt;=EOMONTH($E35,$R35*(1-$O35)),KH$165&gt;EOMONTH($E35,$P35*12*(1-$O35)+$Q35*12*$O35+$R35*(1-$O35))),0,IF($X35="NNN",Expenses!KF$14*Leases!$F35,IF(Leases!$X35="FSG",0,IF(Leases!$X35="MG",SUMPRODUCT(Leases!$Z35:$Z39,Expenses!KF$9:KF$13)*Leases!$F35,MAX((Expenses!KF$9-Leases!$AB35/12)*Leases!$AA35*Leases!$F35,0)+MAX((Expenses!KF$10-Leases!$AB36/12)*Leases!$AA36*Leases!$F35,0)+MAX((Expenses!KF$11-Leases!$AB37/12)*Leases!$AA37*Leases!$F35,0)+MAX((Expenses!KF$12-Leases!$AB38/12)*Leases!$AA38*Leases!$F35,0)+MAX((Expenses!KF$13-Leases!$AB39/12)*Leases!$AA39*Leases!$F35,0)))))</f>
        <v>0</v>
      </c>
      <c r="KI206" s="94">
        <f>IF(OR(KI$165&lt;=EOMONTH($E35,$R35*(1-$O35)),KI$165&gt;EOMONTH($E35,$P35*12*(1-$O35)+$Q35*12*$O35+$R35*(1-$O35))),0,IF($X35="NNN",Expenses!KG$14*Leases!$F35,IF(Leases!$X35="FSG",0,IF(Leases!$X35="MG",SUMPRODUCT(Leases!$Z35:$Z39,Expenses!KG$9:KG$13)*Leases!$F35,MAX((Expenses!KG$9-Leases!$AB35/12)*Leases!$AA35*Leases!$F35,0)+MAX((Expenses!KG$10-Leases!$AB36/12)*Leases!$AA36*Leases!$F35,0)+MAX((Expenses!KG$11-Leases!$AB37/12)*Leases!$AA37*Leases!$F35,0)+MAX((Expenses!KG$12-Leases!$AB38/12)*Leases!$AA38*Leases!$F35,0)+MAX((Expenses!KG$13-Leases!$AB39/12)*Leases!$AA39*Leases!$F35,0)))))</f>
        <v>0</v>
      </c>
      <c r="KJ206" s="94">
        <f>IF(OR(KJ$165&lt;=EOMONTH($E35,$R35*(1-$O35)),KJ$165&gt;EOMONTH($E35,$P35*12*(1-$O35)+$Q35*12*$O35+$R35*(1-$O35))),0,IF($X35="NNN",Expenses!KH$14*Leases!$F35,IF(Leases!$X35="FSG",0,IF(Leases!$X35="MG",SUMPRODUCT(Leases!$Z35:$Z39,Expenses!KH$9:KH$13)*Leases!$F35,MAX((Expenses!KH$9-Leases!$AB35/12)*Leases!$AA35*Leases!$F35,0)+MAX((Expenses!KH$10-Leases!$AB36/12)*Leases!$AA36*Leases!$F35,0)+MAX((Expenses!KH$11-Leases!$AB37/12)*Leases!$AA37*Leases!$F35,0)+MAX((Expenses!KH$12-Leases!$AB38/12)*Leases!$AA38*Leases!$F35,0)+MAX((Expenses!KH$13-Leases!$AB39/12)*Leases!$AA39*Leases!$F35,0)))))</f>
        <v>0</v>
      </c>
      <c r="KK206" s="94">
        <f>IF(OR(KK$165&lt;=EOMONTH($E35,$R35*(1-$O35)),KK$165&gt;EOMONTH($E35,$P35*12*(1-$O35)+$Q35*12*$O35+$R35*(1-$O35))),0,IF($X35="NNN",Expenses!KI$14*Leases!$F35,IF(Leases!$X35="FSG",0,IF(Leases!$X35="MG",SUMPRODUCT(Leases!$Z35:$Z39,Expenses!KI$9:KI$13)*Leases!$F35,MAX((Expenses!KI$9-Leases!$AB35/12)*Leases!$AA35*Leases!$F35,0)+MAX((Expenses!KI$10-Leases!$AB36/12)*Leases!$AA36*Leases!$F35,0)+MAX((Expenses!KI$11-Leases!$AB37/12)*Leases!$AA37*Leases!$F35,0)+MAX((Expenses!KI$12-Leases!$AB38/12)*Leases!$AA38*Leases!$F35,0)+MAX((Expenses!KI$13-Leases!$AB39/12)*Leases!$AA39*Leases!$F35,0)))))</f>
        <v>0</v>
      </c>
      <c r="KL206" s="94">
        <f>IF(OR(KL$165&lt;=EOMONTH($E35,$R35*(1-$O35)),KL$165&gt;EOMONTH($E35,$P35*12*(1-$O35)+$Q35*12*$O35+$R35*(1-$O35))),0,IF($X35="NNN",Expenses!KJ$14*Leases!$F35,IF(Leases!$X35="FSG",0,IF(Leases!$X35="MG",SUMPRODUCT(Leases!$Z35:$Z39,Expenses!KJ$9:KJ$13)*Leases!$F35,MAX((Expenses!KJ$9-Leases!$AB35/12)*Leases!$AA35*Leases!$F35,0)+MAX((Expenses!KJ$10-Leases!$AB36/12)*Leases!$AA36*Leases!$F35,0)+MAX((Expenses!KJ$11-Leases!$AB37/12)*Leases!$AA37*Leases!$F35,0)+MAX((Expenses!KJ$12-Leases!$AB38/12)*Leases!$AA38*Leases!$F35,0)+MAX((Expenses!KJ$13-Leases!$AB39/12)*Leases!$AA39*Leases!$F35,0)))))</f>
        <v>0</v>
      </c>
      <c r="KM206" s="94">
        <f>IF(OR(KM$165&lt;=EOMONTH($E35,$R35*(1-$O35)),KM$165&gt;EOMONTH($E35,$P35*12*(1-$O35)+$Q35*12*$O35+$R35*(1-$O35))),0,IF($X35="NNN",Expenses!KK$14*Leases!$F35,IF(Leases!$X35="FSG",0,IF(Leases!$X35="MG",SUMPRODUCT(Leases!$Z35:$Z39,Expenses!KK$9:KK$13)*Leases!$F35,MAX((Expenses!KK$9-Leases!$AB35/12)*Leases!$AA35*Leases!$F35,0)+MAX((Expenses!KK$10-Leases!$AB36/12)*Leases!$AA36*Leases!$F35,0)+MAX((Expenses!KK$11-Leases!$AB37/12)*Leases!$AA37*Leases!$F35,0)+MAX((Expenses!KK$12-Leases!$AB38/12)*Leases!$AA38*Leases!$F35,0)+MAX((Expenses!KK$13-Leases!$AB39/12)*Leases!$AA39*Leases!$F35,0)))))</f>
        <v>0</v>
      </c>
      <c r="KN206" s="94">
        <f>IF(OR(KN$165&lt;=EOMONTH($E35,$R35*(1-$O35)),KN$165&gt;EOMONTH($E35,$P35*12*(1-$O35)+$Q35*12*$O35+$R35*(1-$O35))),0,IF($X35="NNN",Expenses!KL$14*Leases!$F35,IF(Leases!$X35="FSG",0,IF(Leases!$X35="MG",SUMPRODUCT(Leases!$Z35:$Z39,Expenses!KL$9:KL$13)*Leases!$F35,MAX((Expenses!KL$9-Leases!$AB35/12)*Leases!$AA35*Leases!$F35,0)+MAX((Expenses!KL$10-Leases!$AB36/12)*Leases!$AA36*Leases!$F35,0)+MAX((Expenses!KL$11-Leases!$AB37/12)*Leases!$AA37*Leases!$F35,0)+MAX((Expenses!KL$12-Leases!$AB38/12)*Leases!$AA38*Leases!$F35,0)+MAX((Expenses!KL$13-Leases!$AB39/12)*Leases!$AA39*Leases!$F35,0)))))</f>
        <v>0</v>
      </c>
      <c r="KO206" s="94">
        <f>IF(OR(KO$165&lt;=EOMONTH($E35,$R35*(1-$O35)),KO$165&gt;EOMONTH($E35,$P35*12*(1-$O35)+$Q35*12*$O35+$R35*(1-$O35))),0,IF($X35="NNN",Expenses!KM$14*Leases!$F35,IF(Leases!$X35="FSG",0,IF(Leases!$X35="MG",SUMPRODUCT(Leases!$Z35:$Z39,Expenses!KM$9:KM$13)*Leases!$F35,MAX((Expenses!KM$9-Leases!$AB35/12)*Leases!$AA35*Leases!$F35,0)+MAX((Expenses!KM$10-Leases!$AB36/12)*Leases!$AA36*Leases!$F35,0)+MAX((Expenses!KM$11-Leases!$AB37/12)*Leases!$AA37*Leases!$F35,0)+MAX((Expenses!KM$12-Leases!$AB38/12)*Leases!$AA38*Leases!$F35,0)+MAX((Expenses!KM$13-Leases!$AB39/12)*Leases!$AA39*Leases!$F35,0)))))</f>
        <v>0</v>
      </c>
      <c r="KP206" s="94">
        <f>IF(OR(KP$165&lt;=EOMONTH($E35,$R35*(1-$O35)),KP$165&gt;EOMONTH($E35,$P35*12*(1-$O35)+$Q35*12*$O35+$R35*(1-$O35))),0,IF($X35="NNN",Expenses!KN$14*Leases!$F35,IF(Leases!$X35="FSG",0,IF(Leases!$X35="MG",SUMPRODUCT(Leases!$Z35:$Z39,Expenses!KN$9:KN$13)*Leases!$F35,MAX((Expenses!KN$9-Leases!$AB35/12)*Leases!$AA35*Leases!$F35,0)+MAX((Expenses!KN$10-Leases!$AB36/12)*Leases!$AA36*Leases!$F35,0)+MAX((Expenses!KN$11-Leases!$AB37/12)*Leases!$AA37*Leases!$F35,0)+MAX((Expenses!KN$12-Leases!$AB38/12)*Leases!$AA38*Leases!$F35,0)+MAX((Expenses!KN$13-Leases!$AB39/12)*Leases!$AA39*Leases!$F35,0)))))</f>
        <v>0</v>
      </c>
      <c r="KQ206" s="94">
        <f>IF(OR(KQ$165&lt;=EOMONTH($E35,$R35*(1-$O35)),KQ$165&gt;EOMONTH($E35,$P35*12*(1-$O35)+$Q35*12*$O35+$R35*(1-$O35))),0,IF($X35="NNN",Expenses!KO$14*Leases!$F35,IF(Leases!$X35="FSG",0,IF(Leases!$X35="MG",SUMPRODUCT(Leases!$Z35:$Z39,Expenses!KO$9:KO$13)*Leases!$F35,MAX((Expenses!KO$9-Leases!$AB35/12)*Leases!$AA35*Leases!$F35,0)+MAX((Expenses!KO$10-Leases!$AB36/12)*Leases!$AA36*Leases!$F35,0)+MAX((Expenses!KO$11-Leases!$AB37/12)*Leases!$AA37*Leases!$F35,0)+MAX((Expenses!KO$12-Leases!$AB38/12)*Leases!$AA38*Leases!$F35,0)+MAX((Expenses!KO$13-Leases!$AB39/12)*Leases!$AA39*Leases!$F35,0)))))</f>
        <v>0</v>
      </c>
      <c r="KR206" s="94">
        <f>IF(OR(KR$165&lt;=EOMONTH($E35,$R35*(1-$O35)),KR$165&gt;EOMONTH($E35,$P35*12*(1-$O35)+$Q35*12*$O35+$R35*(1-$O35))),0,IF($X35="NNN",Expenses!KP$14*Leases!$F35,IF(Leases!$X35="FSG",0,IF(Leases!$X35="MG",SUMPRODUCT(Leases!$Z35:$Z39,Expenses!KP$9:KP$13)*Leases!$F35,MAX((Expenses!KP$9-Leases!$AB35/12)*Leases!$AA35*Leases!$F35,0)+MAX((Expenses!KP$10-Leases!$AB36/12)*Leases!$AA36*Leases!$F35,0)+MAX((Expenses!KP$11-Leases!$AB37/12)*Leases!$AA37*Leases!$F35,0)+MAX((Expenses!KP$12-Leases!$AB38/12)*Leases!$AA38*Leases!$F35,0)+MAX((Expenses!KP$13-Leases!$AB39/12)*Leases!$AA39*Leases!$F35,0)))))</f>
        <v>0</v>
      </c>
      <c r="KS206" s="94">
        <f>IF(OR(KS$165&lt;=EOMONTH($E35,$R35*(1-$O35)),KS$165&gt;EOMONTH($E35,$P35*12*(1-$O35)+$Q35*12*$O35+$R35*(1-$O35))),0,IF($X35="NNN",Expenses!KQ$14*Leases!$F35,IF(Leases!$X35="FSG",0,IF(Leases!$X35="MG",SUMPRODUCT(Leases!$Z35:$Z39,Expenses!KQ$9:KQ$13)*Leases!$F35,MAX((Expenses!KQ$9-Leases!$AB35/12)*Leases!$AA35*Leases!$F35,0)+MAX((Expenses!KQ$10-Leases!$AB36/12)*Leases!$AA36*Leases!$F35,0)+MAX((Expenses!KQ$11-Leases!$AB37/12)*Leases!$AA37*Leases!$F35,0)+MAX((Expenses!KQ$12-Leases!$AB38/12)*Leases!$AA38*Leases!$F35,0)+MAX((Expenses!KQ$13-Leases!$AB39/12)*Leases!$AA39*Leases!$F35,0)))))</f>
        <v>0</v>
      </c>
      <c r="KT206" s="94">
        <f>IF(OR(KT$165&lt;=EOMONTH($E35,$R35*(1-$O35)),KT$165&gt;EOMONTH($E35,$P35*12*(1-$O35)+$Q35*12*$O35+$R35*(1-$O35))),0,IF($X35="NNN",Expenses!KR$14*Leases!$F35,IF(Leases!$X35="FSG",0,IF(Leases!$X35="MG",SUMPRODUCT(Leases!$Z35:$Z39,Expenses!KR$9:KR$13)*Leases!$F35,MAX((Expenses!KR$9-Leases!$AB35/12)*Leases!$AA35*Leases!$F35,0)+MAX((Expenses!KR$10-Leases!$AB36/12)*Leases!$AA36*Leases!$F35,0)+MAX((Expenses!KR$11-Leases!$AB37/12)*Leases!$AA37*Leases!$F35,0)+MAX((Expenses!KR$12-Leases!$AB38/12)*Leases!$AA38*Leases!$F35,0)+MAX((Expenses!KR$13-Leases!$AB39/12)*Leases!$AA39*Leases!$F35,0)))))</f>
        <v>0</v>
      </c>
      <c r="KU206" s="94">
        <f>IF(OR(KU$165&lt;=EOMONTH($E35,$R35*(1-$O35)),KU$165&gt;EOMONTH($E35,$P35*12*(1-$O35)+$Q35*12*$O35+$R35*(1-$O35))),0,IF($X35="NNN",Expenses!KS$14*Leases!$F35,IF(Leases!$X35="FSG",0,IF(Leases!$X35="MG",SUMPRODUCT(Leases!$Z35:$Z39,Expenses!KS$9:KS$13)*Leases!$F35,MAX((Expenses!KS$9-Leases!$AB35/12)*Leases!$AA35*Leases!$F35,0)+MAX((Expenses!KS$10-Leases!$AB36/12)*Leases!$AA36*Leases!$F35,0)+MAX((Expenses!KS$11-Leases!$AB37/12)*Leases!$AA37*Leases!$F35,0)+MAX((Expenses!KS$12-Leases!$AB38/12)*Leases!$AA38*Leases!$F35,0)+MAX((Expenses!KS$13-Leases!$AB39/12)*Leases!$AA39*Leases!$F35,0)))))</f>
        <v>0</v>
      </c>
      <c r="KV206" s="94">
        <f>IF(OR(KV$165&lt;=EOMONTH($E35,$R35*(1-$O35)),KV$165&gt;EOMONTH($E35,$P35*12*(1-$O35)+$Q35*12*$O35+$R35*(1-$O35))),0,IF($X35="NNN",Expenses!KT$14*Leases!$F35,IF(Leases!$X35="FSG",0,IF(Leases!$X35="MG",SUMPRODUCT(Leases!$Z35:$Z39,Expenses!KT$9:KT$13)*Leases!$F35,MAX((Expenses!KT$9-Leases!$AB35/12)*Leases!$AA35*Leases!$F35,0)+MAX((Expenses!KT$10-Leases!$AB36/12)*Leases!$AA36*Leases!$F35,0)+MAX((Expenses!KT$11-Leases!$AB37/12)*Leases!$AA37*Leases!$F35,0)+MAX((Expenses!KT$12-Leases!$AB38/12)*Leases!$AA38*Leases!$F35,0)+MAX((Expenses!KT$13-Leases!$AB39/12)*Leases!$AA39*Leases!$F35,0)))))</f>
        <v>0</v>
      </c>
      <c r="KW206" s="94">
        <f>IF(OR(KW$165&lt;=EOMONTH($E35,$R35*(1-$O35)),KW$165&gt;EOMONTH($E35,$P35*12*(1-$O35)+$Q35*12*$O35+$R35*(1-$O35))),0,IF($X35="NNN",Expenses!KU$14*Leases!$F35,IF(Leases!$X35="FSG",0,IF(Leases!$X35="MG",SUMPRODUCT(Leases!$Z35:$Z39,Expenses!KU$9:KU$13)*Leases!$F35,MAX((Expenses!KU$9-Leases!$AB35/12)*Leases!$AA35*Leases!$F35,0)+MAX((Expenses!KU$10-Leases!$AB36/12)*Leases!$AA36*Leases!$F35,0)+MAX((Expenses!KU$11-Leases!$AB37/12)*Leases!$AA37*Leases!$F35,0)+MAX((Expenses!KU$12-Leases!$AB38/12)*Leases!$AA38*Leases!$F35,0)+MAX((Expenses!KU$13-Leases!$AB39/12)*Leases!$AA39*Leases!$F35,0)))))</f>
        <v>0</v>
      </c>
      <c r="KX206" s="94">
        <f>IF(OR(KX$165&lt;=EOMONTH($E35,$R35*(1-$O35)),KX$165&gt;EOMONTH($E35,$P35*12*(1-$O35)+$Q35*12*$O35+$R35*(1-$O35))),0,IF($X35="NNN",Expenses!KV$14*Leases!$F35,IF(Leases!$X35="FSG",0,IF(Leases!$X35="MG",SUMPRODUCT(Leases!$Z35:$Z39,Expenses!KV$9:KV$13)*Leases!$F35,MAX((Expenses!KV$9-Leases!$AB35/12)*Leases!$AA35*Leases!$F35,0)+MAX((Expenses!KV$10-Leases!$AB36/12)*Leases!$AA36*Leases!$F35,0)+MAX((Expenses!KV$11-Leases!$AB37/12)*Leases!$AA37*Leases!$F35,0)+MAX((Expenses!KV$12-Leases!$AB38/12)*Leases!$AA38*Leases!$F35,0)+MAX((Expenses!KV$13-Leases!$AB39/12)*Leases!$AA39*Leases!$F35,0)))))</f>
        <v>0</v>
      </c>
      <c r="KY206" s="94">
        <f>IF(OR(KY$165&lt;=EOMONTH($E35,$R35*(1-$O35)),KY$165&gt;EOMONTH($E35,$P35*12*(1-$O35)+$Q35*12*$O35+$R35*(1-$O35))),0,IF($X35="NNN",Expenses!KW$14*Leases!$F35,IF(Leases!$X35="FSG",0,IF(Leases!$X35="MG",SUMPRODUCT(Leases!$Z35:$Z39,Expenses!KW$9:KW$13)*Leases!$F35,MAX((Expenses!KW$9-Leases!$AB35/12)*Leases!$AA35*Leases!$F35,0)+MAX((Expenses!KW$10-Leases!$AB36/12)*Leases!$AA36*Leases!$F35,0)+MAX((Expenses!KW$11-Leases!$AB37/12)*Leases!$AA37*Leases!$F35,0)+MAX((Expenses!KW$12-Leases!$AB38/12)*Leases!$AA38*Leases!$F35,0)+MAX((Expenses!KW$13-Leases!$AB39/12)*Leases!$AA39*Leases!$F35,0)))))</f>
        <v>0</v>
      </c>
      <c r="KZ206" s="94">
        <f>IF(OR(KZ$165&lt;=EOMONTH($E35,$R35*(1-$O35)),KZ$165&gt;EOMONTH($E35,$P35*12*(1-$O35)+$Q35*12*$O35+$R35*(1-$O35))),0,IF($X35="NNN",Expenses!KX$14*Leases!$F35,IF(Leases!$X35="FSG",0,IF(Leases!$X35="MG",SUMPRODUCT(Leases!$Z35:$Z39,Expenses!KX$9:KX$13)*Leases!$F35,MAX((Expenses!KX$9-Leases!$AB35/12)*Leases!$AA35*Leases!$F35,0)+MAX((Expenses!KX$10-Leases!$AB36/12)*Leases!$AA36*Leases!$F35,0)+MAX((Expenses!KX$11-Leases!$AB37/12)*Leases!$AA37*Leases!$F35,0)+MAX((Expenses!KX$12-Leases!$AB38/12)*Leases!$AA38*Leases!$F35,0)+MAX((Expenses!KX$13-Leases!$AB39/12)*Leases!$AA39*Leases!$F35,0)))))</f>
        <v>0</v>
      </c>
      <c r="LA206" s="94">
        <f>IF(OR(LA$165&lt;=EOMONTH($E35,$R35*(1-$O35)),LA$165&gt;EOMONTH($E35,$P35*12*(1-$O35)+$Q35*12*$O35+$R35*(1-$O35))),0,IF($X35="NNN",Expenses!KY$14*Leases!$F35,IF(Leases!$X35="FSG",0,IF(Leases!$X35="MG",SUMPRODUCT(Leases!$Z35:$Z39,Expenses!KY$9:KY$13)*Leases!$F35,MAX((Expenses!KY$9-Leases!$AB35/12)*Leases!$AA35*Leases!$F35,0)+MAX((Expenses!KY$10-Leases!$AB36/12)*Leases!$AA36*Leases!$F35,0)+MAX((Expenses!KY$11-Leases!$AB37/12)*Leases!$AA37*Leases!$F35,0)+MAX((Expenses!KY$12-Leases!$AB38/12)*Leases!$AA38*Leases!$F35,0)+MAX((Expenses!KY$13-Leases!$AB39/12)*Leases!$AA39*Leases!$F35,0)))))</f>
        <v>0</v>
      </c>
      <c r="LB206" s="94">
        <f>IF(OR(LB$165&lt;=EOMONTH($E35,$R35*(1-$O35)),LB$165&gt;EOMONTH($E35,$P35*12*(1-$O35)+$Q35*12*$O35+$R35*(1-$O35))),0,IF($X35="NNN",Expenses!KZ$14*Leases!$F35,IF(Leases!$X35="FSG",0,IF(Leases!$X35="MG",SUMPRODUCT(Leases!$Z35:$Z39,Expenses!KZ$9:KZ$13)*Leases!$F35,MAX((Expenses!KZ$9-Leases!$AB35/12)*Leases!$AA35*Leases!$F35,0)+MAX((Expenses!KZ$10-Leases!$AB36/12)*Leases!$AA36*Leases!$F35,0)+MAX((Expenses!KZ$11-Leases!$AB37/12)*Leases!$AA37*Leases!$F35,0)+MAX((Expenses!KZ$12-Leases!$AB38/12)*Leases!$AA38*Leases!$F35,0)+MAX((Expenses!KZ$13-Leases!$AB39/12)*Leases!$AA39*Leases!$F35,0)))))</f>
        <v>0</v>
      </c>
      <c r="LC206" s="94">
        <f>IF(OR(LC$165&lt;=EOMONTH($E35,$R35*(1-$O35)),LC$165&gt;EOMONTH($E35,$P35*12*(1-$O35)+$Q35*12*$O35+$R35*(1-$O35))),0,IF($X35="NNN",Expenses!LA$14*Leases!$F35,IF(Leases!$X35="FSG",0,IF(Leases!$X35="MG",SUMPRODUCT(Leases!$Z35:$Z39,Expenses!LA$9:LA$13)*Leases!$F35,MAX((Expenses!LA$9-Leases!$AB35/12)*Leases!$AA35*Leases!$F35,0)+MAX((Expenses!LA$10-Leases!$AB36/12)*Leases!$AA36*Leases!$F35,0)+MAX((Expenses!LA$11-Leases!$AB37/12)*Leases!$AA37*Leases!$F35,0)+MAX((Expenses!LA$12-Leases!$AB38/12)*Leases!$AA38*Leases!$F35,0)+MAX((Expenses!LA$13-Leases!$AB39/12)*Leases!$AA39*Leases!$F35,0)))))</f>
        <v>0</v>
      </c>
      <c r="LD206" s="94">
        <f>IF(OR(LD$165&lt;=EOMONTH($E35,$R35*(1-$O35)),LD$165&gt;EOMONTH($E35,$P35*12*(1-$O35)+$Q35*12*$O35+$R35*(1-$O35))),0,IF($X35="NNN",Expenses!LB$14*Leases!$F35,IF(Leases!$X35="FSG",0,IF(Leases!$X35="MG",SUMPRODUCT(Leases!$Z35:$Z39,Expenses!LB$9:LB$13)*Leases!$F35,MAX((Expenses!LB$9-Leases!$AB35/12)*Leases!$AA35*Leases!$F35,0)+MAX((Expenses!LB$10-Leases!$AB36/12)*Leases!$AA36*Leases!$F35,0)+MAX((Expenses!LB$11-Leases!$AB37/12)*Leases!$AA37*Leases!$F35,0)+MAX((Expenses!LB$12-Leases!$AB38/12)*Leases!$AA38*Leases!$F35,0)+MAX((Expenses!LB$13-Leases!$AB39/12)*Leases!$AA39*Leases!$F35,0)))))</f>
        <v>0</v>
      </c>
      <c r="LE206" s="94">
        <f>IF(OR(LE$165&lt;=EOMONTH($E35,$R35*(1-$O35)),LE$165&gt;EOMONTH($E35,$P35*12*(1-$O35)+$Q35*12*$O35+$R35*(1-$O35))),0,IF($X35="NNN",Expenses!LC$14*Leases!$F35,IF(Leases!$X35="FSG",0,IF(Leases!$X35="MG",SUMPRODUCT(Leases!$Z35:$Z39,Expenses!LC$9:LC$13)*Leases!$F35,MAX((Expenses!LC$9-Leases!$AB35/12)*Leases!$AA35*Leases!$F35,0)+MAX((Expenses!LC$10-Leases!$AB36/12)*Leases!$AA36*Leases!$F35,0)+MAX((Expenses!LC$11-Leases!$AB37/12)*Leases!$AA37*Leases!$F35,0)+MAX((Expenses!LC$12-Leases!$AB38/12)*Leases!$AA38*Leases!$F35,0)+MAX((Expenses!LC$13-Leases!$AB39/12)*Leases!$AA39*Leases!$F35,0)))))</f>
        <v>0</v>
      </c>
      <c r="LF206" s="94">
        <f>IF(OR(LF$165&lt;=EOMONTH($E35,$R35*(1-$O35)),LF$165&gt;EOMONTH($E35,$P35*12*(1-$O35)+$Q35*12*$O35+$R35*(1-$O35))),0,IF($X35="NNN",Expenses!LD$14*Leases!$F35,IF(Leases!$X35="FSG",0,IF(Leases!$X35="MG",SUMPRODUCT(Leases!$Z35:$Z39,Expenses!LD$9:LD$13)*Leases!$F35,MAX((Expenses!LD$9-Leases!$AB35/12)*Leases!$AA35*Leases!$F35,0)+MAX((Expenses!LD$10-Leases!$AB36/12)*Leases!$AA36*Leases!$F35,0)+MAX((Expenses!LD$11-Leases!$AB37/12)*Leases!$AA37*Leases!$F35,0)+MAX((Expenses!LD$12-Leases!$AB38/12)*Leases!$AA38*Leases!$F35,0)+MAX((Expenses!LD$13-Leases!$AB39/12)*Leases!$AA39*Leases!$F35,0)))))</f>
        <v>0</v>
      </c>
      <c r="LG206" s="94">
        <f>IF(OR(LG$165&lt;=EOMONTH($E35,$R35*(1-$O35)),LG$165&gt;EOMONTH($E35,$P35*12*(1-$O35)+$Q35*12*$O35+$R35*(1-$O35))),0,IF($X35="NNN",Expenses!LE$14*Leases!$F35,IF(Leases!$X35="FSG",0,IF(Leases!$X35="MG",SUMPRODUCT(Leases!$Z35:$Z39,Expenses!LE$9:LE$13)*Leases!$F35,MAX((Expenses!LE$9-Leases!$AB35/12)*Leases!$AA35*Leases!$F35,0)+MAX((Expenses!LE$10-Leases!$AB36/12)*Leases!$AA36*Leases!$F35,0)+MAX((Expenses!LE$11-Leases!$AB37/12)*Leases!$AA37*Leases!$F35,0)+MAX((Expenses!LE$12-Leases!$AB38/12)*Leases!$AA38*Leases!$F35,0)+MAX((Expenses!LE$13-Leases!$AB39/12)*Leases!$AA39*Leases!$F35,0)))))</f>
        <v>0</v>
      </c>
      <c r="LH206" s="94">
        <f>IF(OR(LH$165&lt;=EOMONTH($E35,$R35*(1-$O35)),LH$165&gt;EOMONTH($E35,$P35*12*(1-$O35)+$Q35*12*$O35+$R35*(1-$O35))),0,IF($X35="NNN",Expenses!LF$14*Leases!$F35,IF(Leases!$X35="FSG",0,IF(Leases!$X35="MG",SUMPRODUCT(Leases!$Z35:$Z39,Expenses!LF$9:LF$13)*Leases!$F35,MAX((Expenses!LF$9-Leases!$AB35/12)*Leases!$AA35*Leases!$F35,0)+MAX((Expenses!LF$10-Leases!$AB36/12)*Leases!$AA36*Leases!$F35,0)+MAX((Expenses!LF$11-Leases!$AB37/12)*Leases!$AA37*Leases!$F35,0)+MAX((Expenses!LF$12-Leases!$AB38/12)*Leases!$AA38*Leases!$F35,0)+MAX((Expenses!LF$13-Leases!$AB39/12)*Leases!$AA39*Leases!$F35,0)))))</f>
        <v>0</v>
      </c>
      <c r="LI206" s="94">
        <f>IF(OR(LI$165&lt;=EOMONTH($E35,$R35*(1-$O35)),LI$165&gt;EOMONTH($E35,$P35*12*(1-$O35)+$Q35*12*$O35+$R35*(1-$O35))),0,IF($X35="NNN",Expenses!LG$14*Leases!$F35,IF(Leases!$X35="FSG",0,IF(Leases!$X35="MG",SUMPRODUCT(Leases!$Z35:$Z39,Expenses!LG$9:LG$13)*Leases!$F35,MAX((Expenses!LG$9-Leases!$AB35/12)*Leases!$AA35*Leases!$F35,0)+MAX((Expenses!LG$10-Leases!$AB36/12)*Leases!$AA36*Leases!$F35,0)+MAX((Expenses!LG$11-Leases!$AB37/12)*Leases!$AA37*Leases!$F35,0)+MAX((Expenses!LG$12-Leases!$AB38/12)*Leases!$AA38*Leases!$F35,0)+MAX((Expenses!LG$13-Leases!$AB39/12)*Leases!$AA39*Leases!$F35,0)))))</f>
        <v>0</v>
      </c>
      <c r="LJ206" s="94">
        <f>IF(OR(LJ$165&lt;=EOMONTH($E35,$R35*(1-$O35)),LJ$165&gt;EOMONTH($E35,$P35*12*(1-$O35)+$Q35*12*$O35+$R35*(1-$O35))),0,IF($X35="NNN",Expenses!LH$14*Leases!$F35,IF(Leases!$X35="FSG",0,IF(Leases!$X35="MG",SUMPRODUCT(Leases!$Z35:$Z39,Expenses!LH$9:LH$13)*Leases!$F35,MAX((Expenses!LH$9-Leases!$AB35/12)*Leases!$AA35*Leases!$F35,0)+MAX((Expenses!LH$10-Leases!$AB36/12)*Leases!$AA36*Leases!$F35,0)+MAX((Expenses!LH$11-Leases!$AB37/12)*Leases!$AA37*Leases!$F35,0)+MAX((Expenses!LH$12-Leases!$AB38/12)*Leases!$AA38*Leases!$F35,0)+MAX((Expenses!LH$13-Leases!$AB39/12)*Leases!$AA39*Leases!$F35,0)))))</f>
        <v>0</v>
      </c>
      <c r="LK206" s="94">
        <f>IF(OR(LK$165&lt;=EOMONTH($E35,$R35*(1-$O35)),LK$165&gt;EOMONTH($E35,$P35*12*(1-$O35)+$Q35*12*$O35+$R35*(1-$O35))),0,IF($X35="NNN",Expenses!LI$14*Leases!$F35,IF(Leases!$X35="FSG",0,IF(Leases!$X35="MG",SUMPRODUCT(Leases!$Z35:$Z39,Expenses!LI$9:LI$13)*Leases!$F35,MAX((Expenses!LI$9-Leases!$AB35/12)*Leases!$AA35*Leases!$F35,0)+MAX((Expenses!LI$10-Leases!$AB36/12)*Leases!$AA36*Leases!$F35,0)+MAX((Expenses!LI$11-Leases!$AB37/12)*Leases!$AA37*Leases!$F35,0)+MAX((Expenses!LI$12-Leases!$AB38/12)*Leases!$AA38*Leases!$F35,0)+MAX((Expenses!LI$13-Leases!$AB39/12)*Leases!$AA39*Leases!$F35,0)))))</f>
        <v>0</v>
      </c>
      <c r="LL206" s="94">
        <f>IF(OR(LL$165&lt;=EOMONTH($E35,$R35*(1-$O35)),LL$165&gt;EOMONTH($E35,$P35*12*(1-$O35)+$Q35*12*$O35+$R35*(1-$O35))),0,IF($X35="NNN",Expenses!LJ$14*Leases!$F35,IF(Leases!$X35="FSG",0,IF(Leases!$X35="MG",SUMPRODUCT(Leases!$Z35:$Z39,Expenses!LJ$9:LJ$13)*Leases!$F35,MAX((Expenses!LJ$9-Leases!$AB35/12)*Leases!$AA35*Leases!$F35,0)+MAX((Expenses!LJ$10-Leases!$AB36/12)*Leases!$AA36*Leases!$F35,0)+MAX((Expenses!LJ$11-Leases!$AB37/12)*Leases!$AA37*Leases!$F35,0)+MAX((Expenses!LJ$12-Leases!$AB38/12)*Leases!$AA38*Leases!$F35,0)+MAX((Expenses!LJ$13-Leases!$AB39/12)*Leases!$AA39*Leases!$F35,0)))))</f>
        <v>0</v>
      </c>
      <c r="LM206" s="94">
        <f>IF(OR(LM$165&lt;=EOMONTH($E35,$R35*(1-$O35)),LM$165&gt;EOMONTH($E35,$P35*12*(1-$O35)+$Q35*12*$O35+$R35*(1-$O35))),0,IF($X35="NNN",Expenses!LK$14*Leases!$F35,IF(Leases!$X35="FSG",0,IF(Leases!$X35="MG",SUMPRODUCT(Leases!$Z35:$Z39,Expenses!LK$9:LK$13)*Leases!$F35,MAX((Expenses!LK$9-Leases!$AB35/12)*Leases!$AA35*Leases!$F35,0)+MAX((Expenses!LK$10-Leases!$AB36/12)*Leases!$AA36*Leases!$F35,0)+MAX((Expenses!LK$11-Leases!$AB37/12)*Leases!$AA37*Leases!$F35,0)+MAX((Expenses!LK$12-Leases!$AB38/12)*Leases!$AA38*Leases!$F35,0)+MAX((Expenses!LK$13-Leases!$AB39/12)*Leases!$AA39*Leases!$F35,0)))))</f>
        <v>0</v>
      </c>
      <c r="LN206" s="94">
        <f>IF(OR(LN$165&lt;=EOMONTH($E35,$R35*(1-$O35)),LN$165&gt;EOMONTH($E35,$P35*12*(1-$O35)+$Q35*12*$O35+$R35*(1-$O35))),0,IF($X35="NNN",Expenses!LL$14*Leases!$F35,IF(Leases!$X35="FSG",0,IF(Leases!$X35="MG",SUMPRODUCT(Leases!$Z35:$Z39,Expenses!LL$9:LL$13)*Leases!$F35,MAX((Expenses!LL$9-Leases!$AB35/12)*Leases!$AA35*Leases!$F35,0)+MAX((Expenses!LL$10-Leases!$AB36/12)*Leases!$AA36*Leases!$F35,0)+MAX((Expenses!LL$11-Leases!$AB37/12)*Leases!$AA37*Leases!$F35,0)+MAX((Expenses!LL$12-Leases!$AB38/12)*Leases!$AA38*Leases!$F35,0)+MAX((Expenses!LL$13-Leases!$AB39/12)*Leases!$AA39*Leases!$F35,0)))))</f>
        <v>0</v>
      </c>
      <c r="LO206" s="94">
        <f>IF(OR(LO$165&lt;=EOMONTH($E35,$R35*(1-$O35)),LO$165&gt;EOMONTH($E35,$P35*12*(1-$O35)+$Q35*12*$O35+$R35*(1-$O35))),0,IF($X35="NNN",Expenses!LM$14*Leases!$F35,IF(Leases!$X35="FSG",0,IF(Leases!$X35="MG",SUMPRODUCT(Leases!$Z35:$Z39,Expenses!LM$9:LM$13)*Leases!$F35,MAX((Expenses!LM$9-Leases!$AB35/12)*Leases!$AA35*Leases!$F35,0)+MAX((Expenses!LM$10-Leases!$AB36/12)*Leases!$AA36*Leases!$F35,0)+MAX((Expenses!LM$11-Leases!$AB37/12)*Leases!$AA37*Leases!$F35,0)+MAX((Expenses!LM$12-Leases!$AB38/12)*Leases!$AA38*Leases!$F35,0)+MAX((Expenses!LM$13-Leases!$AB39/12)*Leases!$AA39*Leases!$F35,0)))))</f>
        <v>0</v>
      </c>
      <c r="LP206" s="94">
        <f>IF(OR(LP$165&lt;=EOMONTH($E35,$R35*(1-$O35)),LP$165&gt;EOMONTH($E35,$P35*12*(1-$O35)+$Q35*12*$O35+$R35*(1-$O35))),0,IF($X35="NNN",Expenses!LN$14*Leases!$F35,IF(Leases!$X35="FSG",0,IF(Leases!$X35="MG",SUMPRODUCT(Leases!$Z35:$Z39,Expenses!LN$9:LN$13)*Leases!$F35,MAX((Expenses!LN$9-Leases!$AB35/12)*Leases!$AA35*Leases!$F35,0)+MAX((Expenses!LN$10-Leases!$AB36/12)*Leases!$AA36*Leases!$F35,0)+MAX((Expenses!LN$11-Leases!$AB37/12)*Leases!$AA37*Leases!$F35,0)+MAX((Expenses!LN$12-Leases!$AB38/12)*Leases!$AA38*Leases!$F35,0)+MAX((Expenses!LN$13-Leases!$AB39/12)*Leases!$AA39*Leases!$F35,0)))))</f>
        <v>0</v>
      </c>
      <c r="LQ206" s="94">
        <f>IF(OR(LQ$165&lt;=EOMONTH($E35,$R35*(1-$O35)),LQ$165&gt;EOMONTH($E35,$P35*12*(1-$O35)+$Q35*12*$O35+$R35*(1-$O35))),0,IF($X35="NNN",Expenses!LO$14*Leases!$F35,IF(Leases!$X35="FSG",0,IF(Leases!$X35="MG",SUMPRODUCT(Leases!$Z35:$Z39,Expenses!LO$9:LO$13)*Leases!$F35,MAX((Expenses!LO$9-Leases!$AB35/12)*Leases!$AA35*Leases!$F35,0)+MAX((Expenses!LO$10-Leases!$AB36/12)*Leases!$AA36*Leases!$F35,0)+MAX((Expenses!LO$11-Leases!$AB37/12)*Leases!$AA37*Leases!$F35,0)+MAX((Expenses!LO$12-Leases!$AB38/12)*Leases!$AA38*Leases!$F35,0)+MAX((Expenses!LO$13-Leases!$AB39/12)*Leases!$AA39*Leases!$F35,0)))))</f>
        <v>0</v>
      </c>
      <c r="LR206" s="94">
        <f>IF(OR(LR$165&lt;=EOMONTH($E35,$R35*(1-$O35)),LR$165&gt;EOMONTH($E35,$P35*12*(1-$O35)+$Q35*12*$O35+$R35*(1-$O35))),0,IF($X35="NNN",Expenses!LP$14*Leases!$F35,IF(Leases!$X35="FSG",0,IF(Leases!$X35="MG",SUMPRODUCT(Leases!$Z35:$Z39,Expenses!LP$9:LP$13)*Leases!$F35,MAX((Expenses!LP$9-Leases!$AB35/12)*Leases!$AA35*Leases!$F35,0)+MAX((Expenses!LP$10-Leases!$AB36/12)*Leases!$AA36*Leases!$F35,0)+MAX((Expenses!LP$11-Leases!$AB37/12)*Leases!$AA37*Leases!$F35,0)+MAX((Expenses!LP$12-Leases!$AB38/12)*Leases!$AA38*Leases!$F35,0)+MAX((Expenses!LP$13-Leases!$AB39/12)*Leases!$AA39*Leases!$F35,0)))))</f>
        <v>0</v>
      </c>
      <c r="LS206" s="94">
        <f>IF(OR(LS$165&lt;=EOMONTH($E35,$R35*(1-$O35)),LS$165&gt;EOMONTH($E35,$P35*12*(1-$O35)+$Q35*12*$O35+$R35*(1-$O35))),0,IF($X35="NNN",Expenses!LQ$14*Leases!$F35,IF(Leases!$X35="FSG",0,IF(Leases!$X35="MG",SUMPRODUCT(Leases!$Z35:$Z39,Expenses!LQ$9:LQ$13)*Leases!$F35,MAX((Expenses!LQ$9-Leases!$AB35/12)*Leases!$AA35*Leases!$F35,0)+MAX((Expenses!LQ$10-Leases!$AB36/12)*Leases!$AA36*Leases!$F35,0)+MAX((Expenses!LQ$11-Leases!$AB37/12)*Leases!$AA37*Leases!$F35,0)+MAX((Expenses!LQ$12-Leases!$AB38/12)*Leases!$AA38*Leases!$F35,0)+MAX((Expenses!LQ$13-Leases!$AB39/12)*Leases!$AA39*Leases!$F35,0)))))</f>
        <v>0</v>
      </c>
      <c r="LT206" s="94">
        <f>IF(OR(LT$165&lt;=EOMONTH($E35,$R35*(1-$O35)),LT$165&gt;EOMONTH($E35,$P35*12*(1-$O35)+$Q35*12*$O35+$R35*(1-$O35))),0,IF($X35="NNN",Expenses!LR$14*Leases!$F35,IF(Leases!$X35="FSG",0,IF(Leases!$X35="MG",SUMPRODUCT(Leases!$Z35:$Z39,Expenses!LR$9:LR$13)*Leases!$F35,MAX((Expenses!LR$9-Leases!$AB35/12)*Leases!$AA35*Leases!$F35,0)+MAX((Expenses!LR$10-Leases!$AB36/12)*Leases!$AA36*Leases!$F35,0)+MAX((Expenses!LR$11-Leases!$AB37/12)*Leases!$AA37*Leases!$F35,0)+MAX((Expenses!LR$12-Leases!$AB38/12)*Leases!$AA38*Leases!$F35,0)+MAX((Expenses!LR$13-Leases!$AB39/12)*Leases!$AA39*Leases!$F35,0)))))</f>
        <v>0</v>
      </c>
      <c r="LU206" s="94">
        <f>IF(OR(LU$165&lt;=EOMONTH($E35,$R35*(1-$O35)),LU$165&gt;EOMONTH($E35,$P35*12*(1-$O35)+$Q35*12*$O35+$R35*(1-$O35))),0,IF($X35="NNN",Expenses!LS$14*Leases!$F35,IF(Leases!$X35="FSG",0,IF(Leases!$X35="MG",SUMPRODUCT(Leases!$Z35:$Z39,Expenses!LS$9:LS$13)*Leases!$F35,MAX((Expenses!LS$9-Leases!$AB35/12)*Leases!$AA35*Leases!$F35,0)+MAX((Expenses!LS$10-Leases!$AB36/12)*Leases!$AA36*Leases!$F35,0)+MAX((Expenses!LS$11-Leases!$AB37/12)*Leases!$AA37*Leases!$F35,0)+MAX((Expenses!LS$12-Leases!$AB38/12)*Leases!$AA38*Leases!$F35,0)+MAX((Expenses!LS$13-Leases!$AB39/12)*Leases!$AA39*Leases!$F35,0)))))</f>
        <v>0</v>
      </c>
      <c r="LV206" s="94">
        <f>IF(OR(LV$165&lt;=EOMONTH($E35,$R35*(1-$O35)),LV$165&gt;EOMONTH($E35,$P35*12*(1-$O35)+$Q35*12*$O35+$R35*(1-$O35))),0,IF($X35="NNN",Expenses!LT$14*Leases!$F35,IF(Leases!$X35="FSG",0,IF(Leases!$X35="MG",SUMPRODUCT(Leases!$Z35:$Z39,Expenses!LT$9:LT$13)*Leases!$F35,MAX((Expenses!LT$9-Leases!$AB35/12)*Leases!$AA35*Leases!$F35,0)+MAX((Expenses!LT$10-Leases!$AB36/12)*Leases!$AA36*Leases!$F35,0)+MAX((Expenses!LT$11-Leases!$AB37/12)*Leases!$AA37*Leases!$F35,0)+MAX((Expenses!LT$12-Leases!$AB38/12)*Leases!$AA38*Leases!$F35,0)+MAX((Expenses!LT$13-Leases!$AB39/12)*Leases!$AA39*Leases!$F35,0)))))</f>
        <v>0</v>
      </c>
      <c r="LW206" s="94">
        <f>IF(OR(LW$165&lt;=EOMONTH($E35,$R35*(1-$O35)),LW$165&gt;EOMONTH($E35,$P35*12*(1-$O35)+$Q35*12*$O35+$R35*(1-$O35))),0,IF($X35="NNN",Expenses!LU$14*Leases!$F35,IF(Leases!$X35="FSG",0,IF(Leases!$X35="MG",SUMPRODUCT(Leases!$Z35:$Z39,Expenses!LU$9:LU$13)*Leases!$F35,MAX((Expenses!LU$9-Leases!$AB35/12)*Leases!$AA35*Leases!$F35,0)+MAX((Expenses!LU$10-Leases!$AB36/12)*Leases!$AA36*Leases!$F35,0)+MAX((Expenses!LU$11-Leases!$AB37/12)*Leases!$AA37*Leases!$F35,0)+MAX((Expenses!LU$12-Leases!$AB38/12)*Leases!$AA38*Leases!$F35,0)+MAX((Expenses!LU$13-Leases!$AB39/12)*Leases!$AA39*Leases!$F35,0)))))</f>
        <v>0</v>
      </c>
      <c r="LX206" s="94">
        <f>IF(OR(LX$165&lt;=EOMONTH($E35,$R35*(1-$O35)),LX$165&gt;EOMONTH($E35,$P35*12*(1-$O35)+$Q35*12*$O35+$R35*(1-$O35))),0,IF($X35="NNN",Expenses!LV$14*Leases!$F35,IF(Leases!$X35="FSG",0,IF(Leases!$X35="MG",SUMPRODUCT(Leases!$Z35:$Z39,Expenses!LV$9:LV$13)*Leases!$F35,MAX((Expenses!LV$9-Leases!$AB35/12)*Leases!$AA35*Leases!$F35,0)+MAX((Expenses!LV$10-Leases!$AB36/12)*Leases!$AA36*Leases!$F35,0)+MAX((Expenses!LV$11-Leases!$AB37/12)*Leases!$AA37*Leases!$F35,0)+MAX((Expenses!LV$12-Leases!$AB38/12)*Leases!$AA38*Leases!$F35,0)+MAX((Expenses!LV$13-Leases!$AB39/12)*Leases!$AA39*Leases!$F35,0)))))</f>
        <v>0</v>
      </c>
      <c r="LY206" s="94">
        <f>IF(OR(LY$165&lt;=EOMONTH($E35,$R35*(1-$O35)),LY$165&gt;EOMONTH($E35,$P35*12*(1-$O35)+$Q35*12*$O35+$R35*(1-$O35))),0,IF($X35="NNN",Expenses!LW$14*Leases!$F35,IF(Leases!$X35="FSG",0,IF(Leases!$X35="MG",SUMPRODUCT(Leases!$Z35:$Z39,Expenses!LW$9:LW$13)*Leases!$F35,MAX((Expenses!LW$9-Leases!$AB35/12)*Leases!$AA35*Leases!$F35,0)+MAX((Expenses!LW$10-Leases!$AB36/12)*Leases!$AA36*Leases!$F35,0)+MAX((Expenses!LW$11-Leases!$AB37/12)*Leases!$AA37*Leases!$F35,0)+MAX((Expenses!LW$12-Leases!$AB38/12)*Leases!$AA38*Leases!$F35,0)+MAX((Expenses!LW$13-Leases!$AB39/12)*Leases!$AA39*Leases!$F35,0)))))</f>
        <v>0</v>
      </c>
      <c r="LZ206" s="94">
        <f>IF(OR(LZ$165&lt;=EOMONTH($E35,$R35*(1-$O35)),LZ$165&gt;EOMONTH($E35,$P35*12*(1-$O35)+$Q35*12*$O35+$R35*(1-$O35))),0,IF($X35="NNN",Expenses!LX$14*Leases!$F35,IF(Leases!$X35="FSG",0,IF(Leases!$X35="MG",SUMPRODUCT(Leases!$Z35:$Z39,Expenses!LX$9:LX$13)*Leases!$F35,MAX((Expenses!LX$9-Leases!$AB35/12)*Leases!$AA35*Leases!$F35,0)+MAX((Expenses!LX$10-Leases!$AB36/12)*Leases!$AA36*Leases!$F35,0)+MAX((Expenses!LX$11-Leases!$AB37/12)*Leases!$AA37*Leases!$F35,0)+MAX((Expenses!LX$12-Leases!$AB38/12)*Leases!$AA38*Leases!$F35,0)+MAX((Expenses!LX$13-Leases!$AB39/12)*Leases!$AA39*Leases!$F35,0)))))</f>
        <v>0</v>
      </c>
      <c r="MA206" s="94">
        <f>IF(OR(MA$165&lt;=EOMONTH($E35,$R35*(1-$O35)),MA$165&gt;EOMONTH($E35,$P35*12*(1-$O35)+$Q35*12*$O35+$R35*(1-$O35))),0,IF($X35="NNN",Expenses!LY$14*Leases!$F35,IF(Leases!$X35="FSG",0,IF(Leases!$X35="MG",SUMPRODUCT(Leases!$Z35:$Z39,Expenses!LY$9:LY$13)*Leases!$F35,MAX((Expenses!LY$9-Leases!$AB35/12)*Leases!$AA35*Leases!$F35,0)+MAX((Expenses!LY$10-Leases!$AB36/12)*Leases!$AA36*Leases!$F35,0)+MAX((Expenses!LY$11-Leases!$AB37/12)*Leases!$AA37*Leases!$F35,0)+MAX((Expenses!LY$12-Leases!$AB38/12)*Leases!$AA38*Leases!$F35,0)+MAX((Expenses!LY$13-Leases!$AB39/12)*Leases!$AA39*Leases!$F35,0)))))</f>
        <v>0</v>
      </c>
      <c r="MB206" s="94">
        <f>IF(OR(MB$165&lt;=EOMONTH($E35,$R35*(1-$O35)),MB$165&gt;EOMONTH($E35,$P35*12*(1-$O35)+$Q35*12*$O35+$R35*(1-$O35))),0,IF($X35="NNN",Expenses!LZ$14*Leases!$F35,IF(Leases!$X35="FSG",0,IF(Leases!$X35="MG",SUMPRODUCT(Leases!$Z35:$Z39,Expenses!LZ$9:LZ$13)*Leases!$F35,MAX((Expenses!LZ$9-Leases!$AB35/12)*Leases!$AA35*Leases!$F35,0)+MAX((Expenses!LZ$10-Leases!$AB36/12)*Leases!$AA36*Leases!$F35,0)+MAX((Expenses!LZ$11-Leases!$AB37/12)*Leases!$AA37*Leases!$F35,0)+MAX((Expenses!LZ$12-Leases!$AB38/12)*Leases!$AA38*Leases!$F35,0)+MAX((Expenses!LZ$13-Leases!$AB39/12)*Leases!$AA39*Leases!$F35,0)))))</f>
        <v>0</v>
      </c>
      <c r="MC206" s="94">
        <f>IF(OR(MC$165&lt;=EOMONTH($E35,$R35*(1-$O35)),MC$165&gt;EOMONTH($E35,$P35*12*(1-$O35)+$Q35*12*$O35+$R35*(1-$O35))),0,IF($X35="NNN",Expenses!MA$14*Leases!$F35,IF(Leases!$X35="FSG",0,IF(Leases!$X35="MG",SUMPRODUCT(Leases!$Z35:$Z39,Expenses!MA$9:MA$13)*Leases!$F35,MAX((Expenses!MA$9-Leases!$AB35/12)*Leases!$AA35*Leases!$F35,0)+MAX((Expenses!MA$10-Leases!$AB36/12)*Leases!$AA36*Leases!$F35,0)+MAX((Expenses!MA$11-Leases!$AB37/12)*Leases!$AA37*Leases!$F35,0)+MAX((Expenses!MA$12-Leases!$AB38/12)*Leases!$AA38*Leases!$F35,0)+MAX((Expenses!MA$13-Leases!$AB39/12)*Leases!$AA39*Leases!$F35,0)))))</f>
        <v>0</v>
      </c>
      <c r="MD206" s="94">
        <f>IF(OR(MD$165&lt;=EOMONTH($E35,$R35*(1-$O35)),MD$165&gt;EOMONTH($E35,$P35*12*(1-$O35)+$Q35*12*$O35+$R35*(1-$O35))),0,IF($X35="NNN",Expenses!MB$14*Leases!$F35,IF(Leases!$X35="FSG",0,IF(Leases!$X35="MG",SUMPRODUCT(Leases!$Z35:$Z39,Expenses!MB$9:MB$13)*Leases!$F35,MAX((Expenses!MB$9-Leases!$AB35/12)*Leases!$AA35*Leases!$F35,0)+MAX((Expenses!MB$10-Leases!$AB36/12)*Leases!$AA36*Leases!$F35,0)+MAX((Expenses!MB$11-Leases!$AB37/12)*Leases!$AA37*Leases!$F35,0)+MAX((Expenses!MB$12-Leases!$AB38/12)*Leases!$AA38*Leases!$F35,0)+MAX((Expenses!MB$13-Leases!$AB39/12)*Leases!$AA39*Leases!$F35,0)))))</f>
        <v>0</v>
      </c>
      <c r="ME206" s="94">
        <f>IF(OR(ME$165&lt;=EOMONTH($E35,$R35*(1-$O35)),ME$165&gt;EOMONTH($E35,$P35*12*(1-$O35)+$Q35*12*$O35+$R35*(1-$O35))),0,IF($X35="NNN",Expenses!MC$14*Leases!$F35,IF(Leases!$X35="FSG",0,IF(Leases!$X35="MG",SUMPRODUCT(Leases!$Z35:$Z39,Expenses!MC$9:MC$13)*Leases!$F35,MAX((Expenses!MC$9-Leases!$AB35/12)*Leases!$AA35*Leases!$F35,0)+MAX((Expenses!MC$10-Leases!$AB36/12)*Leases!$AA36*Leases!$F35,0)+MAX((Expenses!MC$11-Leases!$AB37/12)*Leases!$AA37*Leases!$F35,0)+MAX((Expenses!MC$12-Leases!$AB38/12)*Leases!$AA38*Leases!$F35,0)+MAX((Expenses!MC$13-Leases!$AB39/12)*Leases!$AA39*Leases!$F35,0)))))</f>
        <v>0</v>
      </c>
      <c r="MF206" s="94">
        <f>IF(OR(MF$165&lt;=EOMONTH($E35,$R35*(1-$O35)),MF$165&gt;EOMONTH($E35,$P35*12*(1-$O35)+$Q35*12*$O35+$R35*(1-$O35))),0,IF($X35="NNN",Expenses!MD$14*Leases!$F35,IF(Leases!$X35="FSG",0,IF(Leases!$X35="MG",SUMPRODUCT(Leases!$Z35:$Z39,Expenses!MD$9:MD$13)*Leases!$F35,MAX((Expenses!MD$9-Leases!$AB35/12)*Leases!$AA35*Leases!$F35,0)+MAX((Expenses!MD$10-Leases!$AB36/12)*Leases!$AA36*Leases!$F35,0)+MAX((Expenses!MD$11-Leases!$AB37/12)*Leases!$AA37*Leases!$F35,0)+MAX((Expenses!MD$12-Leases!$AB38/12)*Leases!$AA38*Leases!$F35,0)+MAX((Expenses!MD$13-Leases!$AB39/12)*Leases!$AA39*Leases!$F35,0)))))</f>
        <v>0</v>
      </c>
      <c r="MG206" s="94">
        <f>IF(OR(MG$165&lt;=EOMONTH($E35,$R35*(1-$O35)),MG$165&gt;EOMONTH($E35,$P35*12*(1-$O35)+$Q35*12*$O35+$R35*(1-$O35))),0,IF($X35="NNN",Expenses!ME$14*Leases!$F35,IF(Leases!$X35="FSG",0,IF(Leases!$X35="MG",SUMPRODUCT(Leases!$Z35:$Z39,Expenses!ME$9:ME$13)*Leases!$F35,MAX((Expenses!ME$9-Leases!$AB35/12)*Leases!$AA35*Leases!$F35,0)+MAX((Expenses!ME$10-Leases!$AB36/12)*Leases!$AA36*Leases!$F35,0)+MAX((Expenses!ME$11-Leases!$AB37/12)*Leases!$AA37*Leases!$F35,0)+MAX((Expenses!ME$12-Leases!$AB38/12)*Leases!$AA38*Leases!$F35,0)+MAX((Expenses!ME$13-Leases!$AB39/12)*Leases!$AA39*Leases!$F35,0)))))</f>
        <v>0</v>
      </c>
      <c r="MH206" s="94">
        <f>IF(OR(MH$165&lt;=EOMONTH($E35,$R35*(1-$O35)),MH$165&gt;EOMONTH($E35,$P35*12*(1-$O35)+$Q35*12*$O35+$R35*(1-$O35))),0,IF($X35="NNN",Expenses!MF$14*Leases!$F35,IF(Leases!$X35="FSG",0,IF(Leases!$X35="MG",SUMPRODUCT(Leases!$Z35:$Z39,Expenses!MF$9:MF$13)*Leases!$F35,MAX((Expenses!MF$9-Leases!$AB35/12)*Leases!$AA35*Leases!$F35,0)+MAX((Expenses!MF$10-Leases!$AB36/12)*Leases!$AA36*Leases!$F35,0)+MAX((Expenses!MF$11-Leases!$AB37/12)*Leases!$AA37*Leases!$F35,0)+MAX((Expenses!MF$12-Leases!$AB38/12)*Leases!$AA38*Leases!$F35,0)+MAX((Expenses!MF$13-Leases!$AB39/12)*Leases!$AA39*Leases!$F35,0)))))</f>
        <v>0</v>
      </c>
      <c r="MI206" s="94">
        <f>IF(OR(MI$165&lt;=EOMONTH($E35,$R35*(1-$O35)),MI$165&gt;EOMONTH($E35,$P35*12*(1-$O35)+$Q35*12*$O35+$R35*(1-$O35))),0,IF($X35="NNN",Expenses!MG$14*Leases!$F35,IF(Leases!$X35="FSG",0,IF(Leases!$X35="MG",SUMPRODUCT(Leases!$Z35:$Z39,Expenses!MG$9:MG$13)*Leases!$F35,MAX((Expenses!MG$9-Leases!$AB35/12)*Leases!$AA35*Leases!$F35,0)+MAX((Expenses!MG$10-Leases!$AB36/12)*Leases!$AA36*Leases!$F35,0)+MAX((Expenses!MG$11-Leases!$AB37/12)*Leases!$AA37*Leases!$F35,0)+MAX((Expenses!MG$12-Leases!$AB38/12)*Leases!$AA38*Leases!$F35,0)+MAX((Expenses!MG$13-Leases!$AB39/12)*Leases!$AA39*Leases!$F35,0)))))</f>
        <v>0</v>
      </c>
      <c r="MJ206" s="94">
        <f>IF(OR(MJ$165&lt;=EOMONTH($E35,$R35*(1-$O35)),MJ$165&gt;EOMONTH($E35,$P35*12*(1-$O35)+$Q35*12*$O35+$R35*(1-$O35))),0,IF($X35="NNN",Expenses!MH$14*Leases!$F35,IF(Leases!$X35="FSG",0,IF(Leases!$X35="MG",SUMPRODUCT(Leases!$Z35:$Z39,Expenses!MH$9:MH$13)*Leases!$F35,MAX((Expenses!MH$9-Leases!$AB35/12)*Leases!$AA35*Leases!$F35,0)+MAX((Expenses!MH$10-Leases!$AB36/12)*Leases!$AA36*Leases!$F35,0)+MAX((Expenses!MH$11-Leases!$AB37/12)*Leases!$AA37*Leases!$F35,0)+MAX((Expenses!MH$12-Leases!$AB38/12)*Leases!$AA38*Leases!$F35,0)+MAX((Expenses!MH$13-Leases!$AB39/12)*Leases!$AA39*Leases!$F35,0)))))</f>
        <v>0</v>
      </c>
      <c r="MK206" s="94">
        <f>IF(OR(MK$165&lt;=EOMONTH($E35,$R35*(1-$O35)),MK$165&gt;EOMONTH($E35,$P35*12*(1-$O35)+$Q35*12*$O35+$R35*(1-$O35))),0,IF($X35="NNN",Expenses!MI$14*Leases!$F35,IF(Leases!$X35="FSG",0,IF(Leases!$X35="MG",SUMPRODUCT(Leases!$Z35:$Z39,Expenses!MI$9:MI$13)*Leases!$F35,MAX((Expenses!MI$9-Leases!$AB35/12)*Leases!$AA35*Leases!$F35,0)+MAX((Expenses!MI$10-Leases!$AB36/12)*Leases!$AA36*Leases!$F35,0)+MAX((Expenses!MI$11-Leases!$AB37/12)*Leases!$AA37*Leases!$F35,0)+MAX((Expenses!MI$12-Leases!$AB38/12)*Leases!$AA38*Leases!$F35,0)+MAX((Expenses!MI$13-Leases!$AB39/12)*Leases!$AA39*Leases!$F35,0)))))</f>
        <v>0</v>
      </c>
      <c r="ML206" s="94">
        <f>IF(OR(ML$165&lt;=EOMONTH($E35,$R35*(1-$O35)),ML$165&gt;EOMONTH($E35,$P35*12*(1-$O35)+$Q35*12*$O35+$R35*(1-$O35))),0,IF($X35="NNN",Expenses!MJ$14*Leases!$F35,IF(Leases!$X35="FSG",0,IF(Leases!$X35="MG",SUMPRODUCT(Leases!$Z35:$Z39,Expenses!MJ$9:MJ$13)*Leases!$F35,MAX((Expenses!MJ$9-Leases!$AB35/12)*Leases!$AA35*Leases!$F35,0)+MAX((Expenses!MJ$10-Leases!$AB36/12)*Leases!$AA36*Leases!$F35,0)+MAX((Expenses!MJ$11-Leases!$AB37/12)*Leases!$AA37*Leases!$F35,0)+MAX((Expenses!MJ$12-Leases!$AB38/12)*Leases!$AA38*Leases!$F35,0)+MAX((Expenses!MJ$13-Leases!$AB39/12)*Leases!$AA39*Leases!$F35,0)))))</f>
        <v>0</v>
      </c>
      <c r="MM206" s="94">
        <f>IF(OR(MM$165&lt;=EOMONTH($E35,$R35*(1-$O35)),MM$165&gt;EOMONTH($E35,$P35*12*(1-$O35)+$Q35*12*$O35+$R35*(1-$O35))),0,IF($X35="NNN",Expenses!MK$14*Leases!$F35,IF(Leases!$X35="FSG",0,IF(Leases!$X35="MG",SUMPRODUCT(Leases!$Z35:$Z39,Expenses!MK$9:MK$13)*Leases!$F35,MAX((Expenses!MK$9-Leases!$AB35/12)*Leases!$AA35*Leases!$F35,0)+MAX((Expenses!MK$10-Leases!$AB36/12)*Leases!$AA36*Leases!$F35,0)+MAX((Expenses!MK$11-Leases!$AB37/12)*Leases!$AA37*Leases!$F35,0)+MAX((Expenses!MK$12-Leases!$AB38/12)*Leases!$AA38*Leases!$F35,0)+MAX((Expenses!MK$13-Leases!$AB39/12)*Leases!$AA39*Leases!$F35,0)))))</f>
        <v>0</v>
      </c>
      <c r="MN206" s="94">
        <f>IF(OR(MN$165&lt;=EOMONTH($E35,$R35*(1-$O35)),MN$165&gt;EOMONTH($E35,$P35*12*(1-$O35)+$Q35*12*$O35+$R35*(1-$O35))),0,IF($X35="NNN",Expenses!ML$14*Leases!$F35,IF(Leases!$X35="FSG",0,IF(Leases!$X35="MG",SUMPRODUCT(Leases!$Z35:$Z39,Expenses!ML$9:ML$13)*Leases!$F35,MAX((Expenses!ML$9-Leases!$AB35/12)*Leases!$AA35*Leases!$F35,0)+MAX((Expenses!ML$10-Leases!$AB36/12)*Leases!$AA36*Leases!$F35,0)+MAX((Expenses!ML$11-Leases!$AB37/12)*Leases!$AA37*Leases!$F35,0)+MAX((Expenses!ML$12-Leases!$AB38/12)*Leases!$AA38*Leases!$F35,0)+MAX((Expenses!ML$13-Leases!$AB39/12)*Leases!$AA39*Leases!$F35,0)))))</f>
        <v>0</v>
      </c>
      <c r="MO206" s="94">
        <f>IF(OR(MO$165&lt;=EOMONTH($E35,$R35*(1-$O35)),MO$165&gt;EOMONTH($E35,$P35*12*(1-$O35)+$Q35*12*$O35+$R35*(1-$O35))),0,IF($X35="NNN",Expenses!MM$14*Leases!$F35,IF(Leases!$X35="FSG",0,IF(Leases!$X35="MG",SUMPRODUCT(Leases!$Z35:$Z39,Expenses!MM$9:MM$13)*Leases!$F35,MAX((Expenses!MM$9-Leases!$AB35/12)*Leases!$AA35*Leases!$F35,0)+MAX((Expenses!MM$10-Leases!$AB36/12)*Leases!$AA36*Leases!$F35,0)+MAX((Expenses!MM$11-Leases!$AB37/12)*Leases!$AA37*Leases!$F35,0)+MAX((Expenses!MM$12-Leases!$AB38/12)*Leases!$AA38*Leases!$F35,0)+MAX((Expenses!MM$13-Leases!$AB39/12)*Leases!$AA39*Leases!$F35,0)))))</f>
        <v>0</v>
      </c>
      <c r="MP206" s="94">
        <f>IF(OR(MP$165&lt;=EOMONTH($E35,$R35*(1-$O35)),MP$165&gt;EOMONTH($E35,$P35*12*(1-$O35)+$Q35*12*$O35+$R35*(1-$O35))),0,IF($X35="NNN",Expenses!MN$14*Leases!$F35,IF(Leases!$X35="FSG",0,IF(Leases!$X35="MG",SUMPRODUCT(Leases!$Z35:$Z39,Expenses!MN$9:MN$13)*Leases!$F35,MAX((Expenses!MN$9-Leases!$AB35/12)*Leases!$AA35*Leases!$F35,0)+MAX((Expenses!MN$10-Leases!$AB36/12)*Leases!$AA36*Leases!$F35,0)+MAX((Expenses!MN$11-Leases!$AB37/12)*Leases!$AA37*Leases!$F35,0)+MAX((Expenses!MN$12-Leases!$AB38/12)*Leases!$AA38*Leases!$F35,0)+MAX((Expenses!MN$13-Leases!$AB39/12)*Leases!$AA39*Leases!$F35,0)))))</f>
        <v>0</v>
      </c>
      <c r="MQ206" s="94">
        <f>IF(OR(MQ$165&lt;=EOMONTH($E35,$R35*(1-$O35)),MQ$165&gt;EOMONTH($E35,$P35*12*(1-$O35)+$Q35*12*$O35+$R35*(1-$O35))),0,IF($X35="NNN",Expenses!MO$14*Leases!$F35,IF(Leases!$X35="FSG",0,IF(Leases!$X35="MG",SUMPRODUCT(Leases!$Z35:$Z39,Expenses!MO$9:MO$13)*Leases!$F35,MAX((Expenses!MO$9-Leases!$AB35/12)*Leases!$AA35*Leases!$F35,0)+MAX((Expenses!MO$10-Leases!$AB36/12)*Leases!$AA36*Leases!$F35,0)+MAX((Expenses!MO$11-Leases!$AB37/12)*Leases!$AA37*Leases!$F35,0)+MAX((Expenses!MO$12-Leases!$AB38/12)*Leases!$AA38*Leases!$F35,0)+MAX((Expenses!MO$13-Leases!$AB39/12)*Leases!$AA39*Leases!$F35,0)))))</f>
        <v>0</v>
      </c>
      <c r="MR206" s="94">
        <f>IF(OR(MR$165&lt;=EOMONTH($E35,$R35*(1-$O35)),MR$165&gt;EOMONTH($E35,$P35*12*(1-$O35)+$Q35*12*$O35+$R35*(1-$O35))),0,IF($X35="NNN",Expenses!MP$14*Leases!$F35,IF(Leases!$X35="FSG",0,IF(Leases!$X35="MG",SUMPRODUCT(Leases!$Z35:$Z39,Expenses!MP$9:MP$13)*Leases!$F35,MAX((Expenses!MP$9-Leases!$AB35/12)*Leases!$AA35*Leases!$F35,0)+MAX((Expenses!MP$10-Leases!$AB36/12)*Leases!$AA36*Leases!$F35,0)+MAX((Expenses!MP$11-Leases!$AB37/12)*Leases!$AA37*Leases!$F35,0)+MAX((Expenses!MP$12-Leases!$AB38/12)*Leases!$AA38*Leases!$F35,0)+MAX((Expenses!MP$13-Leases!$AB39/12)*Leases!$AA39*Leases!$F35,0)))))</f>
        <v>0</v>
      </c>
      <c r="MS206" s="94">
        <f>IF(OR(MS$165&lt;=EOMONTH($E35,$R35*(1-$O35)),MS$165&gt;EOMONTH($E35,$P35*12*(1-$O35)+$Q35*12*$O35+$R35*(1-$O35))),0,IF($X35="NNN",Expenses!MQ$14*Leases!$F35,IF(Leases!$X35="FSG",0,IF(Leases!$X35="MG",SUMPRODUCT(Leases!$Z35:$Z39,Expenses!MQ$9:MQ$13)*Leases!$F35,MAX((Expenses!MQ$9-Leases!$AB35/12)*Leases!$AA35*Leases!$F35,0)+MAX((Expenses!MQ$10-Leases!$AB36/12)*Leases!$AA36*Leases!$F35,0)+MAX((Expenses!MQ$11-Leases!$AB37/12)*Leases!$AA37*Leases!$F35,0)+MAX((Expenses!MQ$12-Leases!$AB38/12)*Leases!$AA38*Leases!$F35,0)+MAX((Expenses!MQ$13-Leases!$AB39/12)*Leases!$AA39*Leases!$F35,0)))))</f>
        <v>0</v>
      </c>
      <c r="MT206" s="94">
        <f>IF(OR(MT$165&lt;=EOMONTH($E35,$R35*(1-$O35)),MT$165&gt;EOMONTH($E35,$P35*12*(1-$O35)+$Q35*12*$O35+$R35*(1-$O35))),0,IF($X35="NNN",Expenses!MR$14*Leases!$F35,IF(Leases!$X35="FSG",0,IF(Leases!$X35="MG",SUMPRODUCT(Leases!$Z35:$Z39,Expenses!MR$9:MR$13)*Leases!$F35,MAX((Expenses!MR$9-Leases!$AB35/12)*Leases!$AA35*Leases!$F35,0)+MAX((Expenses!MR$10-Leases!$AB36/12)*Leases!$AA36*Leases!$F35,0)+MAX((Expenses!MR$11-Leases!$AB37/12)*Leases!$AA37*Leases!$F35,0)+MAX((Expenses!MR$12-Leases!$AB38/12)*Leases!$AA38*Leases!$F35,0)+MAX((Expenses!MR$13-Leases!$AB39/12)*Leases!$AA39*Leases!$F35,0)))))</f>
        <v>0</v>
      </c>
      <c r="MU206" s="94">
        <f>IF(OR(MU$165&lt;=EOMONTH($E35,$R35*(1-$O35)),MU$165&gt;EOMONTH($E35,$P35*12*(1-$O35)+$Q35*12*$O35+$R35*(1-$O35))),0,IF($X35="NNN",Expenses!MS$14*Leases!$F35,IF(Leases!$X35="FSG",0,IF(Leases!$X35="MG",SUMPRODUCT(Leases!$Z35:$Z39,Expenses!MS$9:MS$13)*Leases!$F35,MAX((Expenses!MS$9-Leases!$AB35/12)*Leases!$AA35*Leases!$F35,0)+MAX((Expenses!MS$10-Leases!$AB36/12)*Leases!$AA36*Leases!$F35,0)+MAX((Expenses!MS$11-Leases!$AB37/12)*Leases!$AA37*Leases!$F35,0)+MAX((Expenses!MS$12-Leases!$AB38/12)*Leases!$AA38*Leases!$F35,0)+MAX((Expenses!MS$13-Leases!$AB39/12)*Leases!$AA39*Leases!$F35,0)))))</f>
        <v>0</v>
      </c>
      <c r="MV206" s="94">
        <f>IF(OR(MV$165&lt;=EOMONTH($E35,$R35*(1-$O35)),MV$165&gt;EOMONTH($E35,$P35*12*(1-$O35)+$Q35*12*$O35+$R35*(1-$O35))),0,IF($X35="NNN",Expenses!MT$14*Leases!$F35,IF(Leases!$X35="FSG",0,IF(Leases!$X35="MG",SUMPRODUCT(Leases!$Z35:$Z39,Expenses!MT$9:MT$13)*Leases!$F35,MAX((Expenses!MT$9-Leases!$AB35/12)*Leases!$AA35*Leases!$F35,0)+MAX((Expenses!MT$10-Leases!$AB36/12)*Leases!$AA36*Leases!$F35,0)+MAX((Expenses!MT$11-Leases!$AB37/12)*Leases!$AA37*Leases!$F35,0)+MAX((Expenses!MT$12-Leases!$AB38/12)*Leases!$AA38*Leases!$F35,0)+MAX((Expenses!MT$13-Leases!$AB39/12)*Leases!$AA39*Leases!$F35,0)))))</f>
        <v>0</v>
      </c>
      <c r="MW206" s="94">
        <f>IF(OR(MW$165&lt;=EOMONTH($E35,$R35*(1-$O35)),MW$165&gt;EOMONTH($E35,$P35*12*(1-$O35)+$Q35*12*$O35+$R35*(1-$O35))),0,IF($X35="NNN",Expenses!MU$14*Leases!$F35,IF(Leases!$X35="FSG",0,IF(Leases!$X35="MG",SUMPRODUCT(Leases!$Z35:$Z39,Expenses!MU$9:MU$13)*Leases!$F35,MAX((Expenses!MU$9-Leases!$AB35/12)*Leases!$AA35*Leases!$F35,0)+MAX((Expenses!MU$10-Leases!$AB36/12)*Leases!$AA36*Leases!$F35,0)+MAX((Expenses!MU$11-Leases!$AB37/12)*Leases!$AA37*Leases!$F35,0)+MAX((Expenses!MU$12-Leases!$AB38/12)*Leases!$AA38*Leases!$F35,0)+MAX((Expenses!MU$13-Leases!$AB39/12)*Leases!$AA39*Leases!$F35,0)))))</f>
        <v>0</v>
      </c>
      <c r="MX206" s="94">
        <f>IF(OR(MX$165&lt;=EOMONTH($E35,$R35*(1-$O35)),MX$165&gt;EOMONTH($E35,$P35*12*(1-$O35)+$Q35*12*$O35+$R35*(1-$O35))),0,IF($X35="NNN",Expenses!MV$14*Leases!$F35,IF(Leases!$X35="FSG",0,IF(Leases!$X35="MG",SUMPRODUCT(Leases!$Z35:$Z39,Expenses!MV$9:MV$13)*Leases!$F35,MAX((Expenses!MV$9-Leases!$AB35/12)*Leases!$AA35*Leases!$F35,0)+MAX((Expenses!MV$10-Leases!$AB36/12)*Leases!$AA36*Leases!$F35,0)+MAX((Expenses!MV$11-Leases!$AB37/12)*Leases!$AA37*Leases!$F35,0)+MAX((Expenses!MV$12-Leases!$AB38/12)*Leases!$AA38*Leases!$F35,0)+MAX((Expenses!MV$13-Leases!$AB39/12)*Leases!$AA39*Leases!$F35,0)))))</f>
        <v>0</v>
      </c>
      <c r="MY206" s="94">
        <f>IF(OR(MY$165&lt;=EOMONTH($E35,$R35*(1-$O35)),MY$165&gt;EOMONTH($E35,$P35*12*(1-$O35)+$Q35*12*$O35+$R35*(1-$O35))),0,IF($X35="NNN",Expenses!MW$14*Leases!$F35,IF(Leases!$X35="FSG",0,IF(Leases!$X35="MG",SUMPRODUCT(Leases!$Z35:$Z39,Expenses!MW$9:MW$13)*Leases!$F35,MAX((Expenses!MW$9-Leases!$AB35/12)*Leases!$AA35*Leases!$F35,0)+MAX((Expenses!MW$10-Leases!$AB36/12)*Leases!$AA36*Leases!$F35,0)+MAX((Expenses!MW$11-Leases!$AB37/12)*Leases!$AA37*Leases!$F35,0)+MAX((Expenses!MW$12-Leases!$AB38/12)*Leases!$AA38*Leases!$F35,0)+MAX((Expenses!MW$13-Leases!$AB39/12)*Leases!$AA39*Leases!$F35,0)))))</f>
        <v>0</v>
      </c>
      <c r="MZ206" s="94">
        <f>IF(OR(MZ$165&lt;=EOMONTH($E35,$R35*(1-$O35)),MZ$165&gt;EOMONTH($E35,$P35*12*(1-$O35)+$Q35*12*$O35+$R35*(1-$O35))),0,IF($X35="NNN",Expenses!MX$14*Leases!$F35,IF(Leases!$X35="FSG",0,IF(Leases!$X35="MG",SUMPRODUCT(Leases!$Z35:$Z39,Expenses!MX$9:MX$13)*Leases!$F35,MAX((Expenses!MX$9-Leases!$AB35/12)*Leases!$AA35*Leases!$F35,0)+MAX((Expenses!MX$10-Leases!$AB36/12)*Leases!$AA36*Leases!$F35,0)+MAX((Expenses!MX$11-Leases!$AB37/12)*Leases!$AA37*Leases!$F35,0)+MAX((Expenses!MX$12-Leases!$AB38/12)*Leases!$AA38*Leases!$F35,0)+MAX((Expenses!MX$13-Leases!$AB39/12)*Leases!$AA39*Leases!$F35,0)))))</f>
        <v>0</v>
      </c>
      <c r="NA206" s="94">
        <f>IF(OR(NA$165&lt;=EOMONTH($E35,$R35*(1-$O35)),NA$165&gt;EOMONTH($E35,$P35*12*(1-$O35)+$Q35*12*$O35+$R35*(1-$O35))),0,IF($X35="NNN",Expenses!MY$14*Leases!$F35,IF(Leases!$X35="FSG",0,IF(Leases!$X35="MG",SUMPRODUCT(Leases!$Z35:$Z39,Expenses!MY$9:MY$13)*Leases!$F35,MAX((Expenses!MY$9-Leases!$AB35/12)*Leases!$AA35*Leases!$F35,0)+MAX((Expenses!MY$10-Leases!$AB36/12)*Leases!$AA36*Leases!$F35,0)+MAX((Expenses!MY$11-Leases!$AB37/12)*Leases!$AA37*Leases!$F35,0)+MAX((Expenses!MY$12-Leases!$AB38/12)*Leases!$AA38*Leases!$F35,0)+MAX((Expenses!MY$13-Leases!$AB39/12)*Leases!$AA39*Leases!$F35,0)))))</f>
        <v>0</v>
      </c>
      <c r="NB206" s="94">
        <f>IF(OR(NB$165&lt;=EOMONTH($E35,$R35*(1-$O35)),NB$165&gt;EOMONTH($E35,$P35*12*(1-$O35)+$Q35*12*$O35+$R35*(1-$O35))),0,IF($X35="NNN",Expenses!MZ$14*Leases!$F35,IF(Leases!$X35="FSG",0,IF(Leases!$X35="MG",SUMPRODUCT(Leases!$Z35:$Z39,Expenses!MZ$9:MZ$13)*Leases!$F35,MAX((Expenses!MZ$9-Leases!$AB35/12)*Leases!$AA35*Leases!$F35,0)+MAX((Expenses!MZ$10-Leases!$AB36/12)*Leases!$AA36*Leases!$F35,0)+MAX((Expenses!MZ$11-Leases!$AB37/12)*Leases!$AA37*Leases!$F35,0)+MAX((Expenses!MZ$12-Leases!$AB38/12)*Leases!$AA38*Leases!$F35,0)+MAX((Expenses!MZ$13-Leases!$AB39/12)*Leases!$AA39*Leases!$F35,0)))))</f>
        <v>0</v>
      </c>
      <c r="NC206" s="94">
        <f>IF(OR(NC$165&lt;=EOMONTH($E35,$R35*(1-$O35)),NC$165&gt;EOMONTH($E35,$P35*12*(1-$O35)+$Q35*12*$O35+$R35*(1-$O35))),0,IF($X35="NNN",Expenses!NA$14*Leases!$F35,IF(Leases!$X35="FSG",0,IF(Leases!$X35="MG",SUMPRODUCT(Leases!$Z35:$Z39,Expenses!NA$9:NA$13)*Leases!$F35,MAX((Expenses!NA$9-Leases!$AB35/12)*Leases!$AA35*Leases!$F35,0)+MAX((Expenses!NA$10-Leases!$AB36/12)*Leases!$AA36*Leases!$F35,0)+MAX((Expenses!NA$11-Leases!$AB37/12)*Leases!$AA37*Leases!$F35,0)+MAX((Expenses!NA$12-Leases!$AB38/12)*Leases!$AA38*Leases!$F35,0)+MAX((Expenses!NA$13-Leases!$AB39/12)*Leases!$AA39*Leases!$F35,0)))))</f>
        <v>0</v>
      </c>
      <c r="ND206" s="94">
        <f>IF(OR(ND$165&lt;=EOMONTH($E35,$R35*(1-$O35)),ND$165&gt;EOMONTH($E35,$P35*12*(1-$O35)+$Q35*12*$O35+$R35*(1-$O35))),0,IF($X35="NNN",Expenses!NB$14*Leases!$F35,IF(Leases!$X35="FSG",0,IF(Leases!$X35="MG",SUMPRODUCT(Leases!$Z35:$Z39,Expenses!NB$9:NB$13)*Leases!$F35,MAX((Expenses!NB$9-Leases!$AB35/12)*Leases!$AA35*Leases!$F35,0)+MAX((Expenses!NB$10-Leases!$AB36/12)*Leases!$AA36*Leases!$F35,0)+MAX((Expenses!NB$11-Leases!$AB37/12)*Leases!$AA37*Leases!$F35,0)+MAX((Expenses!NB$12-Leases!$AB38/12)*Leases!$AA38*Leases!$F35,0)+MAX((Expenses!NB$13-Leases!$AB39/12)*Leases!$AA39*Leases!$F35,0)))))</f>
        <v>0</v>
      </c>
      <c r="NE206" s="94">
        <f>IF(OR(NE$165&lt;=EOMONTH($E35,$R35*(1-$O35)),NE$165&gt;EOMONTH($E35,$P35*12*(1-$O35)+$Q35*12*$O35+$R35*(1-$O35))),0,IF($X35="NNN",Expenses!NC$14*Leases!$F35,IF(Leases!$X35="FSG",0,IF(Leases!$X35="MG",SUMPRODUCT(Leases!$Z35:$Z39,Expenses!NC$9:NC$13)*Leases!$F35,MAX((Expenses!NC$9-Leases!$AB35/12)*Leases!$AA35*Leases!$F35,0)+MAX((Expenses!NC$10-Leases!$AB36/12)*Leases!$AA36*Leases!$F35,0)+MAX((Expenses!NC$11-Leases!$AB37/12)*Leases!$AA37*Leases!$F35,0)+MAX((Expenses!NC$12-Leases!$AB38/12)*Leases!$AA38*Leases!$F35,0)+MAX((Expenses!NC$13-Leases!$AB39/12)*Leases!$AA39*Leases!$F35,0)))))</f>
        <v>0</v>
      </c>
      <c r="NF206" s="94">
        <f>IF(OR(NF$165&lt;=EOMONTH($E35,$R35*(1-$O35)),NF$165&gt;EOMONTH($E35,$P35*12*(1-$O35)+$Q35*12*$O35+$R35*(1-$O35))),0,IF($X35="NNN",Expenses!ND$14*Leases!$F35,IF(Leases!$X35="FSG",0,IF(Leases!$X35="MG",SUMPRODUCT(Leases!$Z35:$Z39,Expenses!ND$9:ND$13)*Leases!$F35,MAX((Expenses!ND$9-Leases!$AB35/12)*Leases!$AA35*Leases!$F35,0)+MAX((Expenses!ND$10-Leases!$AB36/12)*Leases!$AA36*Leases!$F35,0)+MAX((Expenses!ND$11-Leases!$AB37/12)*Leases!$AA37*Leases!$F35,0)+MAX((Expenses!ND$12-Leases!$AB38/12)*Leases!$AA38*Leases!$F35,0)+MAX((Expenses!ND$13-Leases!$AB39/12)*Leases!$AA39*Leases!$F35,0)))))</f>
        <v>0</v>
      </c>
      <c r="NG206" s="94">
        <f>IF(OR(NG$165&lt;=EOMONTH($E35,$R35*(1-$O35)),NG$165&gt;EOMONTH($E35,$P35*12*(1-$O35)+$Q35*12*$O35+$R35*(1-$O35))),0,IF($X35="NNN",Expenses!NE$14*Leases!$F35,IF(Leases!$X35="FSG",0,IF(Leases!$X35="MG",SUMPRODUCT(Leases!$Z35:$Z39,Expenses!NE$9:NE$13)*Leases!$F35,MAX((Expenses!NE$9-Leases!$AB35/12)*Leases!$AA35*Leases!$F35,0)+MAX((Expenses!NE$10-Leases!$AB36/12)*Leases!$AA36*Leases!$F35,0)+MAX((Expenses!NE$11-Leases!$AB37/12)*Leases!$AA37*Leases!$F35,0)+MAX((Expenses!NE$12-Leases!$AB38/12)*Leases!$AA38*Leases!$F35,0)+MAX((Expenses!NE$13-Leases!$AB39/12)*Leases!$AA39*Leases!$F35,0)))))</f>
        <v>0</v>
      </c>
      <c r="NH206" s="94">
        <f>IF(OR(NH$165&lt;=EOMONTH($E35,$R35*(1-$O35)),NH$165&gt;EOMONTH($E35,$P35*12*(1-$O35)+$Q35*12*$O35+$R35*(1-$O35))),0,IF($X35="NNN",Expenses!NF$14*Leases!$F35,IF(Leases!$X35="FSG",0,IF(Leases!$X35="MG",SUMPRODUCT(Leases!$Z35:$Z39,Expenses!NF$9:NF$13)*Leases!$F35,MAX((Expenses!NF$9-Leases!$AB35/12)*Leases!$AA35*Leases!$F35,0)+MAX((Expenses!NF$10-Leases!$AB36/12)*Leases!$AA36*Leases!$F35,0)+MAX((Expenses!NF$11-Leases!$AB37/12)*Leases!$AA37*Leases!$F35,0)+MAX((Expenses!NF$12-Leases!$AB38/12)*Leases!$AA38*Leases!$F35,0)+MAX((Expenses!NF$13-Leases!$AB39/12)*Leases!$AA39*Leases!$F35,0)))))</f>
        <v>0</v>
      </c>
      <c r="NI206" s="94">
        <f>IF(OR(NI$165&lt;=EOMONTH($E35,$R35*(1-$O35)),NI$165&gt;EOMONTH($E35,$P35*12*(1-$O35)+$Q35*12*$O35+$R35*(1-$O35))),0,IF($X35="NNN",Expenses!NG$14*Leases!$F35,IF(Leases!$X35="FSG",0,IF(Leases!$X35="MG",SUMPRODUCT(Leases!$Z35:$Z39,Expenses!NG$9:NG$13)*Leases!$F35,MAX((Expenses!NG$9-Leases!$AB35/12)*Leases!$AA35*Leases!$F35,0)+MAX((Expenses!NG$10-Leases!$AB36/12)*Leases!$AA36*Leases!$F35,0)+MAX((Expenses!NG$11-Leases!$AB37/12)*Leases!$AA37*Leases!$F35,0)+MAX((Expenses!NG$12-Leases!$AB38/12)*Leases!$AA38*Leases!$F35,0)+MAX((Expenses!NG$13-Leases!$AB39/12)*Leases!$AA39*Leases!$F35,0)))))</f>
        <v>0</v>
      </c>
      <c r="NJ206" s="94">
        <f>IF(OR(NJ$165&lt;=EOMONTH($E35,$R35*(1-$O35)),NJ$165&gt;EOMONTH($E35,$P35*12*(1-$O35)+$Q35*12*$O35+$R35*(1-$O35))),0,IF($X35="NNN",Expenses!NH$14*Leases!$F35,IF(Leases!$X35="FSG",0,IF(Leases!$X35="MG",SUMPRODUCT(Leases!$Z35:$Z39,Expenses!NH$9:NH$13)*Leases!$F35,MAX((Expenses!NH$9-Leases!$AB35/12)*Leases!$AA35*Leases!$F35,0)+MAX((Expenses!NH$10-Leases!$AB36/12)*Leases!$AA36*Leases!$F35,0)+MAX((Expenses!NH$11-Leases!$AB37/12)*Leases!$AA37*Leases!$F35,0)+MAX((Expenses!NH$12-Leases!$AB38/12)*Leases!$AA38*Leases!$F35,0)+MAX((Expenses!NH$13-Leases!$AB39/12)*Leases!$AA39*Leases!$F35,0)))))</f>
        <v>0</v>
      </c>
      <c r="NK206" s="97">
        <f>IF(OR(NK$165&lt;=EOMONTH($E35,$R35*(1-$O35)),NK$165&gt;EOMONTH($E35,$P35*12*(1-$O35)+$Q35*12*$O35+$R35*(1-$O35))),0,IF($X35="NNN",Expenses!NI$14*Leases!$F35,IF(Leases!$X35="FSG",0,IF(Leases!$X35="MG",SUMPRODUCT(Leases!$Z35:$Z39,Expenses!NI$9:NI$13)*Leases!$F35,MAX((Expenses!NI$9-Leases!$AB35/12)*Leases!$AA35*Leases!$F35,0)+MAX((Expenses!NI$10-Leases!$AB36/12)*Leases!$AA36*Leases!$F35,0)+MAX((Expenses!NI$11-Leases!$AB37/12)*Leases!$AA37*Leases!$F35,0)+MAX((Expenses!NI$12-Leases!$AB38/12)*Leases!$AA38*Leases!$F35,0)+MAX((Expenses!NI$13-Leases!$AB39/12)*Leases!$AA39*Leases!$F35,0)))))</f>
        <v>0</v>
      </c>
    </row>
    <row r="207" spans="1:375" x14ac:dyDescent="0.25">
      <c r="A207" s="98">
        <f ca="1">SUMIF($D$163:$NK$163,"&lt;="&amp;Summary!$B$3,Leases!D207:NK207)</f>
        <v>10449349.563141475</v>
      </c>
      <c r="B207" s="41"/>
      <c r="C207" s="99" t="s">
        <v>96</v>
      </c>
      <c r="D207" s="100">
        <f ca="1">SUM(D200:D206)</f>
        <v>82700.15085692727</v>
      </c>
      <c r="E207" s="100">
        <f t="shared" ref="E207:BP207" ca="1" si="924">SUM(E200:E206)</f>
        <v>82712.863587712345</v>
      </c>
      <c r="F207" s="100">
        <f t="shared" ca="1" si="924"/>
        <v>82727.790309214382</v>
      </c>
      <c r="G207" s="100">
        <f t="shared" ca="1" si="924"/>
        <v>82740.565823371784</v>
      </c>
      <c r="H207" s="100">
        <f t="shared" ca="1" si="924"/>
        <v>82753.372845393576</v>
      </c>
      <c r="I207" s="100">
        <f t="shared" ca="1" si="924"/>
        <v>82766.211452986652</v>
      </c>
      <c r="J207" s="100">
        <f t="shared" ca="1" si="924"/>
        <v>82779.081724049553</v>
      </c>
      <c r="K207" s="100">
        <f t="shared" ca="1" si="924"/>
        <v>82791.983736672948</v>
      </c>
      <c r="L207" s="100">
        <f t="shared" ca="1" si="924"/>
        <v>82804.917569140074</v>
      </c>
      <c r="M207" s="100">
        <f t="shared" ca="1" si="924"/>
        <v>84593.882218295519</v>
      </c>
      <c r="N207" s="100">
        <f t="shared" ca="1" si="924"/>
        <v>84606.879926072608</v>
      </c>
      <c r="O207" s="100">
        <f t="shared" ca="1" si="924"/>
        <v>84619.909689703505</v>
      </c>
      <c r="P207" s="100">
        <f t="shared" ca="1" si="924"/>
        <v>85181.155382635116</v>
      </c>
      <c r="Q207" s="100">
        <f t="shared" ca="1" si="924"/>
        <v>85194.249495343742</v>
      </c>
      <c r="R207" s="100">
        <f t="shared" ca="1" si="924"/>
        <v>85209.624018490824</v>
      </c>
      <c r="S207" s="100">
        <f t="shared" ca="1" si="924"/>
        <v>85222.782798072949</v>
      </c>
      <c r="T207" s="100">
        <f t="shared" ca="1" si="924"/>
        <v>85235.974030755402</v>
      </c>
      <c r="U207" s="100">
        <f t="shared" ca="1" si="924"/>
        <v>85249.197796576263</v>
      </c>
      <c r="V207" s="100">
        <f t="shared" ca="1" si="924"/>
        <v>85262.454175771054</v>
      </c>
      <c r="W207" s="100">
        <f t="shared" ca="1" si="924"/>
        <v>85275.743248773157</v>
      </c>
      <c r="X207" s="100">
        <f t="shared" ca="1" si="924"/>
        <v>85289.065096214283</v>
      </c>
      <c r="Y207" s="100">
        <f t="shared" si="924"/>
        <v>0</v>
      </c>
      <c r="Z207" s="100">
        <f t="shared" si="924"/>
        <v>0</v>
      </c>
      <c r="AA207" s="100">
        <f t="shared" si="924"/>
        <v>0</v>
      </c>
      <c r="AB207" s="100">
        <f t="shared" si="924"/>
        <v>0</v>
      </c>
      <c r="AC207" s="100">
        <f t="shared" ca="1" si="924"/>
        <v>24944.835230307704</v>
      </c>
      <c r="AD207" s="100">
        <f t="shared" ca="1" si="924"/>
        <v>24960.670989149206</v>
      </c>
      <c r="AE207" s="100">
        <f t="shared" ca="1" si="924"/>
        <v>24974.224532118798</v>
      </c>
      <c r="AF207" s="100">
        <f t="shared" ca="1" si="924"/>
        <v>24987.811501781722</v>
      </c>
      <c r="AG207" s="100">
        <f t="shared" ca="1" si="924"/>
        <v>25001.431980577214</v>
      </c>
      <c r="AH207" s="100">
        <f t="shared" ca="1" si="924"/>
        <v>85049.812941182201</v>
      </c>
      <c r="AI207" s="100">
        <f t="shared" ca="1" si="924"/>
        <v>85063.500686374362</v>
      </c>
      <c r="AJ207" s="100">
        <f t="shared" ca="1" si="924"/>
        <v>85077.222189238732</v>
      </c>
      <c r="AK207" s="100">
        <f t="shared" ca="1" si="924"/>
        <v>85090.977533030848</v>
      </c>
      <c r="AL207" s="100">
        <f t="shared" ca="1" si="924"/>
        <v>85104.766801211561</v>
      </c>
      <c r="AM207" s="100">
        <f t="shared" ca="1" si="924"/>
        <v>85118.590077447574</v>
      </c>
      <c r="AN207" s="100">
        <f t="shared" ca="1" si="924"/>
        <v>87158.12776528114</v>
      </c>
      <c r="AO207" s="100">
        <f t="shared" ca="1" si="924"/>
        <v>87275.921454809184</v>
      </c>
      <c r="AP207" s="100">
        <f t="shared" ca="1" si="924"/>
        <v>87292.232286415936</v>
      </c>
      <c r="AQ207" s="100">
        <f t="shared" ca="1" si="924"/>
        <v>87306.192435674602</v>
      </c>
      <c r="AR207" s="100">
        <f t="shared" ca="1" si="924"/>
        <v>87320.187014427414</v>
      </c>
      <c r="AS207" s="100">
        <f t="shared" ca="1" si="924"/>
        <v>87334.216107586777</v>
      </c>
      <c r="AT207" s="100">
        <f t="shared" ca="1" si="924"/>
        <v>87582.385294797728</v>
      </c>
      <c r="AU207" s="100">
        <f t="shared" ca="1" si="924"/>
        <v>87596.483672345654</v>
      </c>
      <c r="AV207" s="100">
        <f t="shared" ca="1" si="924"/>
        <v>87610.616820295952</v>
      </c>
      <c r="AW207" s="100">
        <f t="shared" ca="1" si="924"/>
        <v>87624.784824401839</v>
      </c>
      <c r="AX207" s="100">
        <f t="shared" ca="1" si="924"/>
        <v>87638.98777062798</v>
      </c>
      <c r="AY207" s="100">
        <f t="shared" ca="1" si="924"/>
        <v>87653.225745151067</v>
      </c>
      <c r="AZ207" s="100">
        <f t="shared" ca="1" si="924"/>
        <v>90121.019467314589</v>
      </c>
      <c r="BA207" s="100">
        <f t="shared" ca="1" si="924"/>
        <v>90135.327757812353</v>
      </c>
      <c r="BB207" s="100">
        <f t="shared" ca="1" si="924"/>
        <v>90031.77869158602</v>
      </c>
      <c r="BC207" s="100">
        <f t="shared" ca="1" si="924"/>
        <v>90046.139139590479</v>
      </c>
      <c r="BD207" s="100">
        <f t="shared" ca="1" si="924"/>
        <v>90096.578774504756</v>
      </c>
      <c r="BE207" s="100">
        <f t="shared" ca="1" si="924"/>
        <v>90111.028740458889</v>
      </c>
      <c r="BF207" s="100">
        <f t="shared" ca="1" si="924"/>
        <v>90125.51434392728</v>
      </c>
      <c r="BG207" s="100">
        <f t="shared" ca="1" si="924"/>
        <v>90140.035672801634</v>
      </c>
      <c r="BH207" s="100">
        <f t="shared" ca="1" si="924"/>
        <v>90236.056833440016</v>
      </c>
      <c r="BI207" s="100">
        <f t="shared" ca="1" si="924"/>
        <v>90250.649877669086</v>
      </c>
      <c r="BJ207" s="100">
        <f t="shared" ca="1" si="924"/>
        <v>90265.278912281996</v>
      </c>
      <c r="BK207" s="100">
        <f t="shared" ca="1" si="924"/>
        <v>90279.944026040786</v>
      </c>
      <c r="BL207" s="100">
        <f t="shared" ca="1" si="924"/>
        <v>92824.215480416722</v>
      </c>
      <c r="BM207" s="100">
        <f t="shared" ca="1" si="924"/>
        <v>92838.953019629407</v>
      </c>
      <c r="BN207" s="100">
        <f t="shared" ca="1" si="924"/>
        <v>92853.726905589574</v>
      </c>
      <c r="BO207" s="100">
        <f t="shared" ca="1" si="924"/>
        <v>92868.537227938097</v>
      </c>
      <c r="BP207" s="100">
        <f t="shared" ca="1" si="924"/>
        <v>92883.384076536953</v>
      </c>
      <c r="BQ207" s="100">
        <f t="shared" ref="BQ207:EB207" ca="1" si="925">SUM(BQ200:BQ206)</f>
        <v>92898.267541469715</v>
      </c>
      <c r="BR207" s="100">
        <f t="shared" ca="1" si="925"/>
        <v>92913.187713042164</v>
      </c>
      <c r="BS207" s="100">
        <f t="shared" ca="1" si="925"/>
        <v>92928.144681782753</v>
      </c>
      <c r="BT207" s="100">
        <f t="shared" ca="1" si="925"/>
        <v>92943.138538443221</v>
      </c>
      <c r="BU207" s="100">
        <f t="shared" ca="1" si="925"/>
        <v>92958.169373999146</v>
      </c>
      <c r="BV207" s="100">
        <f t="shared" ca="1" si="925"/>
        <v>92973.237279650464</v>
      </c>
      <c r="BW207" s="100">
        <f t="shared" ca="1" si="925"/>
        <v>92988.342346822013</v>
      </c>
      <c r="BX207" s="100">
        <f t="shared" ca="1" si="925"/>
        <v>93630.926820780121</v>
      </c>
      <c r="BY207" s="100">
        <f t="shared" ca="1" si="925"/>
        <v>95624.121610218281</v>
      </c>
      <c r="BZ207" s="100">
        <f t="shared" ca="1" si="925"/>
        <v>95639.33871275725</v>
      </c>
      <c r="CA207" s="100">
        <f t="shared" ca="1" si="925"/>
        <v>95654.593344776236</v>
      </c>
      <c r="CB207" s="100">
        <f t="shared" ca="1" si="925"/>
        <v>95669.885598833062</v>
      </c>
      <c r="CC207" s="100">
        <f t="shared" ca="1" si="925"/>
        <v>95685.215567713822</v>
      </c>
      <c r="CD207" s="100">
        <f t="shared" ca="1" si="925"/>
        <v>95700.583344433428</v>
      </c>
      <c r="CE207" s="100">
        <f t="shared" ca="1" si="925"/>
        <v>95715.98902223623</v>
      </c>
      <c r="CF207" s="100">
        <f t="shared" ca="1" si="925"/>
        <v>95731.432694596529</v>
      </c>
      <c r="CG207" s="100">
        <f t="shared" ca="1" si="925"/>
        <v>95746.914455219128</v>
      </c>
      <c r="CH207" s="100">
        <f t="shared" ca="1" si="925"/>
        <v>95762.434398039972</v>
      </c>
      <c r="CI207" s="100">
        <f t="shared" ca="1" si="925"/>
        <v>95777.992617226671</v>
      </c>
      <c r="CJ207" s="100">
        <f t="shared" ca="1" si="925"/>
        <v>98477.210203174123</v>
      </c>
      <c r="CK207" s="100">
        <f t="shared" ca="1" si="925"/>
        <v>98492.84525852486</v>
      </c>
      <c r="CL207" s="100">
        <f t="shared" ca="1" si="925"/>
        <v>98508.518874139991</v>
      </c>
      <c r="CM207" s="100">
        <f t="shared" ca="1" si="925"/>
        <v>98524.231145119556</v>
      </c>
      <c r="CN207" s="100">
        <f t="shared" ca="1" si="925"/>
        <v>98539.982166798072</v>
      </c>
      <c r="CO207" s="100">
        <f t="shared" ca="1" si="925"/>
        <v>98555.772034745256</v>
      </c>
      <c r="CP207" s="100">
        <f t="shared" ca="1" si="925"/>
        <v>98571.60084476645</v>
      </c>
      <c r="CQ207" s="100">
        <f t="shared" ca="1" si="925"/>
        <v>98587.468692903334</v>
      </c>
      <c r="CR207" s="100">
        <f t="shared" ca="1" si="925"/>
        <v>98603.375675434436</v>
      </c>
      <c r="CS207" s="100">
        <f t="shared" ca="1" si="925"/>
        <v>98619.321888875726</v>
      </c>
      <c r="CT207" s="100">
        <f t="shared" ca="1" si="925"/>
        <v>98635.3074299812</v>
      </c>
      <c r="CU207" s="100">
        <f t="shared" ca="1" si="925"/>
        <v>98651.332395743506</v>
      </c>
      <c r="CV207" s="100">
        <f t="shared" ca="1" si="925"/>
        <v>101431.52650926932</v>
      </c>
      <c r="CW207" s="100">
        <f t="shared" ca="1" si="925"/>
        <v>101447.63061628058</v>
      </c>
      <c r="CX207" s="100">
        <f t="shared" ca="1" si="925"/>
        <v>101463.77444036418</v>
      </c>
      <c r="CY207" s="100">
        <f t="shared" ca="1" si="925"/>
        <v>101479.95807947313</v>
      </c>
      <c r="CZ207" s="100">
        <f t="shared" ca="1" si="925"/>
        <v>101496.18163180201</v>
      </c>
      <c r="DA207" s="100">
        <f t="shared" ca="1" si="925"/>
        <v>101512.4451957876</v>
      </c>
      <c r="DB207" s="100">
        <f t="shared" ca="1" si="925"/>
        <v>101528.74887010943</v>
      </c>
      <c r="DC207" s="100">
        <f t="shared" ca="1" si="925"/>
        <v>101545.09275369042</v>
      </c>
      <c r="DD207" s="100">
        <f t="shared" ca="1" si="925"/>
        <v>101561.47694569746</v>
      </c>
      <c r="DE207" s="100">
        <f t="shared" ca="1" si="925"/>
        <v>101577.90154554199</v>
      </c>
      <c r="DF207" s="100">
        <f t="shared" ca="1" si="925"/>
        <v>101594.36665288062</v>
      </c>
      <c r="DG207" s="100">
        <f t="shared" ca="1" si="925"/>
        <v>101610.8723676158</v>
      </c>
      <c r="DH207" s="100">
        <f t="shared" ca="1" si="925"/>
        <v>104474.47230454744</v>
      </c>
      <c r="DI207" s="100">
        <f t="shared" ca="1" si="925"/>
        <v>104491.05953476903</v>
      </c>
      <c r="DJ207" s="100">
        <f t="shared" ca="1" si="925"/>
        <v>104507.68767357513</v>
      </c>
      <c r="DK207" s="100">
        <f t="shared" ca="1" si="925"/>
        <v>104524.35682185735</v>
      </c>
      <c r="DL207" s="100">
        <f t="shared" ca="1" si="925"/>
        <v>104541.06708075608</v>
      </c>
      <c r="DM207" s="100">
        <f t="shared" ca="1" si="925"/>
        <v>104557.81855166124</v>
      </c>
      <c r="DN207" s="100">
        <f t="shared" ca="1" si="925"/>
        <v>104574.61133621274</v>
      </c>
      <c r="DO207" s="100">
        <f t="shared" ca="1" si="925"/>
        <v>104591.44553630117</v>
      </c>
      <c r="DP207" s="100">
        <f t="shared" ca="1" si="925"/>
        <v>104608.3212540684</v>
      </c>
      <c r="DQ207" s="100">
        <f t="shared" ca="1" si="925"/>
        <v>104625.23859190827</v>
      </c>
      <c r="DR207" s="100">
        <f t="shared" ca="1" si="925"/>
        <v>104642.19765246706</v>
      </c>
      <c r="DS207" s="100">
        <f t="shared" ca="1" si="925"/>
        <v>104659.1985386443</v>
      </c>
      <c r="DT207" s="100">
        <f t="shared" ca="1" si="925"/>
        <v>105382.43302525335</v>
      </c>
      <c r="DU207" s="100">
        <f t="shared" ca="1" si="925"/>
        <v>107625.7913208121</v>
      </c>
      <c r="DV207" s="100">
        <f t="shared" ca="1" si="925"/>
        <v>107642.91830378238</v>
      </c>
      <c r="DW207" s="100">
        <f t="shared" ca="1" si="925"/>
        <v>107660.08752651306</v>
      </c>
      <c r="DX207" s="100">
        <f t="shared" ca="1" si="925"/>
        <v>107677.29909317876</v>
      </c>
      <c r="DY207" s="100">
        <f t="shared" ca="1" si="925"/>
        <v>107694.55310821108</v>
      </c>
      <c r="DZ207" s="100">
        <f t="shared" ca="1" si="925"/>
        <v>107711.84967629911</v>
      </c>
      <c r="EA207" s="100">
        <f t="shared" ca="1" si="925"/>
        <v>107729.18890239019</v>
      </c>
      <c r="EB207" s="100">
        <f t="shared" ca="1" si="925"/>
        <v>107746.57089169046</v>
      </c>
      <c r="EC207" s="100">
        <f t="shared" ref="EC207:GN207" ca="1" si="926">SUM(EC200:EC206)</f>
        <v>107763.99574966551</v>
      </c>
      <c r="ED207" s="100">
        <f t="shared" ca="1" si="926"/>
        <v>107365.09345619945</v>
      </c>
      <c r="EE207" s="100">
        <f t="shared" ca="1" si="926"/>
        <v>107382.53693284094</v>
      </c>
      <c r="EF207" s="100">
        <f t="shared" si="926"/>
        <v>107508.83062626534</v>
      </c>
      <c r="EG207" s="100">
        <f t="shared" si="926"/>
        <v>107525.90009703118</v>
      </c>
      <c r="EH207" s="100">
        <f t="shared" si="926"/>
        <v>0</v>
      </c>
      <c r="EI207" s="100">
        <f t="shared" si="926"/>
        <v>0</v>
      </c>
      <c r="EJ207" s="100">
        <f t="shared" si="926"/>
        <v>0</v>
      </c>
      <c r="EK207" s="100">
        <f t="shared" si="926"/>
        <v>0</v>
      </c>
      <c r="EL207" s="100">
        <f t="shared" si="926"/>
        <v>0</v>
      </c>
      <c r="EM207" s="100">
        <f t="shared" si="926"/>
        <v>0</v>
      </c>
      <c r="EN207" s="100">
        <f t="shared" si="926"/>
        <v>0</v>
      </c>
      <c r="EO207" s="100">
        <f t="shared" si="926"/>
        <v>0</v>
      </c>
      <c r="EP207" s="100">
        <f t="shared" si="926"/>
        <v>0</v>
      </c>
      <c r="EQ207" s="100">
        <f t="shared" si="926"/>
        <v>0</v>
      </c>
      <c r="ER207" s="100">
        <f t="shared" si="926"/>
        <v>0</v>
      </c>
      <c r="ES207" s="100">
        <f t="shared" si="926"/>
        <v>0</v>
      </c>
      <c r="ET207" s="100">
        <f t="shared" si="926"/>
        <v>0</v>
      </c>
      <c r="EU207" s="100">
        <f t="shared" si="926"/>
        <v>0</v>
      </c>
      <c r="EV207" s="100">
        <f t="shared" si="926"/>
        <v>0</v>
      </c>
      <c r="EW207" s="100">
        <f t="shared" si="926"/>
        <v>0</v>
      </c>
      <c r="EX207" s="100">
        <f t="shared" si="926"/>
        <v>0</v>
      </c>
      <c r="EY207" s="100">
        <f t="shared" si="926"/>
        <v>0</v>
      </c>
      <c r="EZ207" s="100">
        <f t="shared" si="926"/>
        <v>0</v>
      </c>
      <c r="FA207" s="100">
        <f t="shared" si="926"/>
        <v>0</v>
      </c>
      <c r="FB207" s="100">
        <f t="shared" si="926"/>
        <v>0</v>
      </c>
      <c r="FC207" s="100">
        <f t="shared" si="926"/>
        <v>0</v>
      </c>
      <c r="FD207" s="100">
        <f t="shared" si="926"/>
        <v>0</v>
      </c>
      <c r="FE207" s="100">
        <f t="shared" si="926"/>
        <v>0</v>
      </c>
      <c r="FF207" s="100">
        <f t="shared" si="926"/>
        <v>0</v>
      </c>
      <c r="FG207" s="100">
        <f t="shared" si="926"/>
        <v>0</v>
      </c>
      <c r="FH207" s="100">
        <f t="shared" si="926"/>
        <v>0</v>
      </c>
      <c r="FI207" s="100">
        <f t="shared" si="926"/>
        <v>0</v>
      </c>
      <c r="FJ207" s="100">
        <f t="shared" si="926"/>
        <v>0</v>
      </c>
      <c r="FK207" s="100">
        <f t="shared" si="926"/>
        <v>0</v>
      </c>
      <c r="FL207" s="100">
        <f t="shared" si="926"/>
        <v>0</v>
      </c>
      <c r="FM207" s="100">
        <f t="shared" si="926"/>
        <v>0</v>
      </c>
      <c r="FN207" s="100">
        <f t="shared" si="926"/>
        <v>0</v>
      </c>
      <c r="FO207" s="100">
        <f t="shared" si="926"/>
        <v>0</v>
      </c>
      <c r="FP207" s="100">
        <f t="shared" si="926"/>
        <v>0</v>
      </c>
      <c r="FQ207" s="100">
        <f t="shared" si="926"/>
        <v>0</v>
      </c>
      <c r="FR207" s="100">
        <f t="shared" si="926"/>
        <v>0</v>
      </c>
      <c r="FS207" s="100">
        <f t="shared" si="926"/>
        <v>0</v>
      </c>
      <c r="FT207" s="100">
        <f t="shared" si="926"/>
        <v>0</v>
      </c>
      <c r="FU207" s="100">
        <f t="shared" si="926"/>
        <v>0</v>
      </c>
      <c r="FV207" s="100">
        <f t="shared" si="926"/>
        <v>0</v>
      </c>
      <c r="FW207" s="100">
        <f t="shared" si="926"/>
        <v>0</v>
      </c>
      <c r="FX207" s="100">
        <f t="shared" si="926"/>
        <v>0</v>
      </c>
      <c r="FY207" s="100">
        <f t="shared" si="926"/>
        <v>0</v>
      </c>
      <c r="FZ207" s="100">
        <f t="shared" si="926"/>
        <v>0</v>
      </c>
      <c r="GA207" s="100">
        <f t="shared" si="926"/>
        <v>0</v>
      </c>
      <c r="GB207" s="100">
        <f t="shared" si="926"/>
        <v>0</v>
      </c>
      <c r="GC207" s="100">
        <f t="shared" si="926"/>
        <v>0</v>
      </c>
      <c r="GD207" s="100">
        <f t="shared" si="926"/>
        <v>0</v>
      </c>
      <c r="GE207" s="100">
        <f t="shared" si="926"/>
        <v>0</v>
      </c>
      <c r="GF207" s="100">
        <f t="shared" si="926"/>
        <v>0</v>
      </c>
      <c r="GG207" s="100">
        <f t="shared" si="926"/>
        <v>0</v>
      </c>
      <c r="GH207" s="100">
        <f t="shared" si="926"/>
        <v>0</v>
      </c>
      <c r="GI207" s="100">
        <f t="shared" si="926"/>
        <v>0</v>
      </c>
      <c r="GJ207" s="100">
        <f t="shared" si="926"/>
        <v>0</v>
      </c>
      <c r="GK207" s="100">
        <f t="shared" si="926"/>
        <v>0</v>
      </c>
      <c r="GL207" s="100">
        <f t="shared" si="926"/>
        <v>0</v>
      </c>
      <c r="GM207" s="100">
        <f t="shared" si="926"/>
        <v>0</v>
      </c>
      <c r="GN207" s="100">
        <f t="shared" si="926"/>
        <v>0</v>
      </c>
      <c r="GO207" s="100">
        <f t="shared" ref="GO207:IZ207" si="927">SUM(GO200:GO206)</f>
        <v>0</v>
      </c>
      <c r="GP207" s="100">
        <f t="shared" si="927"/>
        <v>0</v>
      </c>
      <c r="GQ207" s="100">
        <f t="shared" si="927"/>
        <v>0</v>
      </c>
      <c r="GR207" s="100">
        <f t="shared" si="927"/>
        <v>0</v>
      </c>
      <c r="GS207" s="100">
        <f t="shared" si="927"/>
        <v>0</v>
      </c>
      <c r="GT207" s="100">
        <f t="shared" si="927"/>
        <v>0</v>
      </c>
      <c r="GU207" s="100">
        <f t="shared" si="927"/>
        <v>0</v>
      </c>
      <c r="GV207" s="100">
        <f t="shared" si="927"/>
        <v>0</v>
      </c>
      <c r="GW207" s="100">
        <f t="shared" si="927"/>
        <v>0</v>
      </c>
      <c r="GX207" s="100">
        <f t="shared" si="927"/>
        <v>0</v>
      </c>
      <c r="GY207" s="100">
        <f t="shared" si="927"/>
        <v>0</v>
      </c>
      <c r="GZ207" s="100">
        <f t="shared" si="927"/>
        <v>0</v>
      </c>
      <c r="HA207" s="100">
        <f t="shared" si="927"/>
        <v>0</v>
      </c>
      <c r="HB207" s="100">
        <f t="shared" si="927"/>
        <v>0</v>
      </c>
      <c r="HC207" s="100">
        <f t="shared" si="927"/>
        <v>0</v>
      </c>
      <c r="HD207" s="100">
        <f t="shared" si="927"/>
        <v>0</v>
      </c>
      <c r="HE207" s="100">
        <f t="shared" si="927"/>
        <v>0</v>
      </c>
      <c r="HF207" s="100">
        <f t="shared" si="927"/>
        <v>0</v>
      </c>
      <c r="HG207" s="100">
        <f t="shared" si="927"/>
        <v>0</v>
      </c>
      <c r="HH207" s="100">
        <f t="shared" si="927"/>
        <v>0</v>
      </c>
      <c r="HI207" s="100">
        <f t="shared" si="927"/>
        <v>0</v>
      </c>
      <c r="HJ207" s="100">
        <f t="shared" si="927"/>
        <v>0</v>
      </c>
      <c r="HK207" s="100">
        <f t="shared" si="927"/>
        <v>0</v>
      </c>
      <c r="HL207" s="100">
        <f t="shared" si="927"/>
        <v>0</v>
      </c>
      <c r="HM207" s="100">
        <f t="shared" si="927"/>
        <v>0</v>
      </c>
      <c r="HN207" s="100">
        <f t="shared" si="927"/>
        <v>0</v>
      </c>
      <c r="HO207" s="100">
        <f t="shared" si="927"/>
        <v>0</v>
      </c>
      <c r="HP207" s="100">
        <f t="shared" si="927"/>
        <v>0</v>
      </c>
      <c r="HQ207" s="100">
        <f t="shared" si="927"/>
        <v>0</v>
      </c>
      <c r="HR207" s="100">
        <f t="shared" si="927"/>
        <v>0</v>
      </c>
      <c r="HS207" s="100">
        <f t="shared" si="927"/>
        <v>0</v>
      </c>
      <c r="HT207" s="100">
        <f t="shared" si="927"/>
        <v>0</v>
      </c>
      <c r="HU207" s="100">
        <f t="shared" si="927"/>
        <v>0</v>
      </c>
      <c r="HV207" s="100">
        <f t="shared" si="927"/>
        <v>0</v>
      </c>
      <c r="HW207" s="100">
        <f t="shared" si="927"/>
        <v>0</v>
      </c>
      <c r="HX207" s="100">
        <f t="shared" si="927"/>
        <v>0</v>
      </c>
      <c r="HY207" s="100">
        <f t="shared" si="927"/>
        <v>0</v>
      </c>
      <c r="HZ207" s="100">
        <f t="shared" si="927"/>
        <v>0</v>
      </c>
      <c r="IA207" s="100">
        <f t="shared" si="927"/>
        <v>0</v>
      </c>
      <c r="IB207" s="100">
        <f t="shared" si="927"/>
        <v>0</v>
      </c>
      <c r="IC207" s="100">
        <f t="shared" si="927"/>
        <v>0</v>
      </c>
      <c r="ID207" s="100">
        <f t="shared" si="927"/>
        <v>0</v>
      </c>
      <c r="IE207" s="100">
        <f t="shared" si="927"/>
        <v>0</v>
      </c>
      <c r="IF207" s="100">
        <f t="shared" si="927"/>
        <v>0</v>
      </c>
      <c r="IG207" s="100">
        <f t="shared" si="927"/>
        <v>0</v>
      </c>
      <c r="IH207" s="100">
        <f t="shared" si="927"/>
        <v>0</v>
      </c>
      <c r="II207" s="100">
        <f t="shared" si="927"/>
        <v>0</v>
      </c>
      <c r="IJ207" s="100">
        <f t="shared" si="927"/>
        <v>0</v>
      </c>
      <c r="IK207" s="100">
        <f t="shared" si="927"/>
        <v>0</v>
      </c>
      <c r="IL207" s="100">
        <f t="shared" si="927"/>
        <v>0</v>
      </c>
      <c r="IM207" s="100">
        <f t="shared" si="927"/>
        <v>0</v>
      </c>
      <c r="IN207" s="100">
        <f t="shared" si="927"/>
        <v>0</v>
      </c>
      <c r="IO207" s="100">
        <f t="shared" si="927"/>
        <v>0</v>
      </c>
      <c r="IP207" s="100">
        <f t="shared" si="927"/>
        <v>0</v>
      </c>
      <c r="IQ207" s="100">
        <f t="shared" si="927"/>
        <v>0</v>
      </c>
      <c r="IR207" s="100">
        <f t="shared" si="927"/>
        <v>0</v>
      </c>
      <c r="IS207" s="100">
        <f t="shared" si="927"/>
        <v>0</v>
      </c>
      <c r="IT207" s="100">
        <f t="shared" si="927"/>
        <v>0</v>
      </c>
      <c r="IU207" s="100">
        <f t="shared" si="927"/>
        <v>0</v>
      </c>
      <c r="IV207" s="100">
        <f t="shared" si="927"/>
        <v>0</v>
      </c>
      <c r="IW207" s="100">
        <f t="shared" si="927"/>
        <v>0</v>
      </c>
      <c r="IX207" s="100">
        <f t="shared" si="927"/>
        <v>0</v>
      </c>
      <c r="IY207" s="100">
        <f t="shared" si="927"/>
        <v>0</v>
      </c>
      <c r="IZ207" s="100">
        <f t="shared" si="927"/>
        <v>0</v>
      </c>
      <c r="JA207" s="100">
        <f t="shared" ref="JA207:LL207" si="928">SUM(JA200:JA206)</f>
        <v>0</v>
      </c>
      <c r="JB207" s="100">
        <f t="shared" si="928"/>
        <v>0</v>
      </c>
      <c r="JC207" s="100">
        <f t="shared" si="928"/>
        <v>0</v>
      </c>
      <c r="JD207" s="100">
        <f t="shared" si="928"/>
        <v>0</v>
      </c>
      <c r="JE207" s="100">
        <f t="shared" si="928"/>
        <v>0</v>
      </c>
      <c r="JF207" s="100">
        <f t="shared" si="928"/>
        <v>0</v>
      </c>
      <c r="JG207" s="100">
        <f t="shared" si="928"/>
        <v>0</v>
      </c>
      <c r="JH207" s="100">
        <f t="shared" si="928"/>
        <v>0</v>
      </c>
      <c r="JI207" s="100">
        <f t="shared" si="928"/>
        <v>0</v>
      </c>
      <c r="JJ207" s="100">
        <f t="shared" si="928"/>
        <v>0</v>
      </c>
      <c r="JK207" s="100">
        <f t="shared" si="928"/>
        <v>0</v>
      </c>
      <c r="JL207" s="100">
        <f t="shared" si="928"/>
        <v>0</v>
      </c>
      <c r="JM207" s="100">
        <f t="shared" si="928"/>
        <v>0</v>
      </c>
      <c r="JN207" s="100">
        <f t="shared" si="928"/>
        <v>0</v>
      </c>
      <c r="JO207" s="100">
        <f t="shared" si="928"/>
        <v>0</v>
      </c>
      <c r="JP207" s="100">
        <f t="shared" si="928"/>
        <v>0</v>
      </c>
      <c r="JQ207" s="100">
        <f t="shared" si="928"/>
        <v>0</v>
      </c>
      <c r="JR207" s="100">
        <f t="shared" si="928"/>
        <v>0</v>
      </c>
      <c r="JS207" s="100">
        <f t="shared" si="928"/>
        <v>0</v>
      </c>
      <c r="JT207" s="100">
        <f t="shared" si="928"/>
        <v>0</v>
      </c>
      <c r="JU207" s="100">
        <f t="shared" si="928"/>
        <v>0</v>
      </c>
      <c r="JV207" s="100">
        <f t="shared" si="928"/>
        <v>0</v>
      </c>
      <c r="JW207" s="100">
        <f t="shared" si="928"/>
        <v>0</v>
      </c>
      <c r="JX207" s="100">
        <f t="shared" si="928"/>
        <v>0</v>
      </c>
      <c r="JY207" s="100">
        <f t="shared" si="928"/>
        <v>0</v>
      </c>
      <c r="JZ207" s="100">
        <f t="shared" si="928"/>
        <v>0</v>
      </c>
      <c r="KA207" s="100">
        <f t="shared" si="928"/>
        <v>0</v>
      </c>
      <c r="KB207" s="100">
        <f t="shared" si="928"/>
        <v>0</v>
      </c>
      <c r="KC207" s="100">
        <f t="shared" si="928"/>
        <v>0</v>
      </c>
      <c r="KD207" s="100">
        <f t="shared" si="928"/>
        <v>0</v>
      </c>
      <c r="KE207" s="100">
        <f t="shared" si="928"/>
        <v>0</v>
      </c>
      <c r="KF207" s="100">
        <f t="shared" si="928"/>
        <v>0</v>
      </c>
      <c r="KG207" s="100">
        <f t="shared" si="928"/>
        <v>0</v>
      </c>
      <c r="KH207" s="100">
        <f t="shared" si="928"/>
        <v>0</v>
      </c>
      <c r="KI207" s="100">
        <f t="shared" si="928"/>
        <v>0</v>
      </c>
      <c r="KJ207" s="100">
        <f t="shared" si="928"/>
        <v>0</v>
      </c>
      <c r="KK207" s="100">
        <f t="shared" si="928"/>
        <v>0</v>
      </c>
      <c r="KL207" s="100">
        <f t="shared" si="928"/>
        <v>0</v>
      </c>
      <c r="KM207" s="100">
        <f t="shared" si="928"/>
        <v>0</v>
      </c>
      <c r="KN207" s="100">
        <f t="shared" si="928"/>
        <v>0</v>
      </c>
      <c r="KO207" s="100">
        <f t="shared" si="928"/>
        <v>0</v>
      </c>
      <c r="KP207" s="100">
        <f t="shared" si="928"/>
        <v>0</v>
      </c>
      <c r="KQ207" s="100">
        <f t="shared" si="928"/>
        <v>0</v>
      </c>
      <c r="KR207" s="100">
        <f t="shared" si="928"/>
        <v>0</v>
      </c>
      <c r="KS207" s="100">
        <f t="shared" si="928"/>
        <v>0</v>
      </c>
      <c r="KT207" s="100">
        <f t="shared" si="928"/>
        <v>0</v>
      </c>
      <c r="KU207" s="100">
        <f t="shared" si="928"/>
        <v>0</v>
      </c>
      <c r="KV207" s="100">
        <f t="shared" si="928"/>
        <v>0</v>
      </c>
      <c r="KW207" s="100">
        <f t="shared" si="928"/>
        <v>0</v>
      </c>
      <c r="KX207" s="100">
        <f t="shared" si="928"/>
        <v>0</v>
      </c>
      <c r="KY207" s="100">
        <f t="shared" si="928"/>
        <v>0</v>
      </c>
      <c r="KZ207" s="100">
        <f t="shared" si="928"/>
        <v>0</v>
      </c>
      <c r="LA207" s="100">
        <f t="shared" si="928"/>
        <v>0</v>
      </c>
      <c r="LB207" s="100">
        <f t="shared" si="928"/>
        <v>0</v>
      </c>
      <c r="LC207" s="100">
        <f t="shared" si="928"/>
        <v>0</v>
      </c>
      <c r="LD207" s="100">
        <f t="shared" si="928"/>
        <v>0</v>
      </c>
      <c r="LE207" s="100">
        <f t="shared" si="928"/>
        <v>0</v>
      </c>
      <c r="LF207" s="100">
        <f t="shared" si="928"/>
        <v>0</v>
      </c>
      <c r="LG207" s="100">
        <f t="shared" si="928"/>
        <v>0</v>
      </c>
      <c r="LH207" s="100">
        <f t="shared" si="928"/>
        <v>0</v>
      </c>
      <c r="LI207" s="100">
        <f t="shared" si="928"/>
        <v>0</v>
      </c>
      <c r="LJ207" s="100">
        <f t="shared" si="928"/>
        <v>0</v>
      </c>
      <c r="LK207" s="100">
        <f t="shared" si="928"/>
        <v>0</v>
      </c>
      <c r="LL207" s="100">
        <f t="shared" si="928"/>
        <v>0</v>
      </c>
      <c r="LM207" s="100">
        <f t="shared" ref="LM207:NK207" si="929">SUM(LM200:LM206)</f>
        <v>0</v>
      </c>
      <c r="LN207" s="100">
        <f t="shared" si="929"/>
        <v>0</v>
      </c>
      <c r="LO207" s="100">
        <f t="shared" si="929"/>
        <v>0</v>
      </c>
      <c r="LP207" s="100">
        <f t="shared" si="929"/>
        <v>0</v>
      </c>
      <c r="LQ207" s="100">
        <f t="shared" si="929"/>
        <v>0</v>
      </c>
      <c r="LR207" s="100">
        <f t="shared" si="929"/>
        <v>0</v>
      </c>
      <c r="LS207" s="100">
        <f t="shared" si="929"/>
        <v>0</v>
      </c>
      <c r="LT207" s="100">
        <f t="shared" si="929"/>
        <v>0</v>
      </c>
      <c r="LU207" s="100">
        <f t="shared" si="929"/>
        <v>0</v>
      </c>
      <c r="LV207" s="100">
        <f t="shared" si="929"/>
        <v>0</v>
      </c>
      <c r="LW207" s="100">
        <f t="shared" si="929"/>
        <v>0</v>
      </c>
      <c r="LX207" s="100">
        <f t="shared" si="929"/>
        <v>0</v>
      </c>
      <c r="LY207" s="100">
        <f t="shared" si="929"/>
        <v>0</v>
      </c>
      <c r="LZ207" s="100">
        <f t="shared" si="929"/>
        <v>0</v>
      </c>
      <c r="MA207" s="100">
        <f t="shared" si="929"/>
        <v>0</v>
      </c>
      <c r="MB207" s="100">
        <f t="shared" si="929"/>
        <v>0</v>
      </c>
      <c r="MC207" s="100">
        <f t="shared" si="929"/>
        <v>0</v>
      </c>
      <c r="MD207" s="100">
        <f t="shared" si="929"/>
        <v>0</v>
      </c>
      <c r="ME207" s="100">
        <f t="shared" si="929"/>
        <v>0</v>
      </c>
      <c r="MF207" s="100">
        <f t="shared" si="929"/>
        <v>0</v>
      </c>
      <c r="MG207" s="100">
        <f t="shared" si="929"/>
        <v>0</v>
      </c>
      <c r="MH207" s="100">
        <f t="shared" si="929"/>
        <v>0</v>
      </c>
      <c r="MI207" s="100">
        <f t="shared" si="929"/>
        <v>0</v>
      </c>
      <c r="MJ207" s="100">
        <f t="shared" si="929"/>
        <v>0</v>
      </c>
      <c r="MK207" s="100">
        <f t="shared" si="929"/>
        <v>0</v>
      </c>
      <c r="ML207" s="100">
        <f t="shared" si="929"/>
        <v>0</v>
      </c>
      <c r="MM207" s="100">
        <f t="shared" si="929"/>
        <v>0</v>
      </c>
      <c r="MN207" s="100">
        <f t="shared" si="929"/>
        <v>0</v>
      </c>
      <c r="MO207" s="100">
        <f t="shared" si="929"/>
        <v>0</v>
      </c>
      <c r="MP207" s="100">
        <f t="shared" si="929"/>
        <v>0</v>
      </c>
      <c r="MQ207" s="100">
        <f t="shared" si="929"/>
        <v>0</v>
      </c>
      <c r="MR207" s="100">
        <f t="shared" si="929"/>
        <v>0</v>
      </c>
      <c r="MS207" s="100">
        <f t="shared" si="929"/>
        <v>0</v>
      </c>
      <c r="MT207" s="100">
        <f t="shared" si="929"/>
        <v>0</v>
      </c>
      <c r="MU207" s="100">
        <f t="shared" si="929"/>
        <v>0</v>
      </c>
      <c r="MV207" s="100">
        <f t="shared" si="929"/>
        <v>0</v>
      </c>
      <c r="MW207" s="100">
        <f t="shared" si="929"/>
        <v>0</v>
      </c>
      <c r="MX207" s="100">
        <f t="shared" si="929"/>
        <v>0</v>
      </c>
      <c r="MY207" s="100">
        <f t="shared" si="929"/>
        <v>0</v>
      </c>
      <c r="MZ207" s="100">
        <f t="shared" si="929"/>
        <v>0</v>
      </c>
      <c r="NA207" s="100">
        <f t="shared" si="929"/>
        <v>0</v>
      </c>
      <c r="NB207" s="100">
        <f t="shared" si="929"/>
        <v>0</v>
      </c>
      <c r="NC207" s="100">
        <f t="shared" si="929"/>
        <v>0</v>
      </c>
      <c r="ND207" s="100">
        <f t="shared" si="929"/>
        <v>0</v>
      </c>
      <c r="NE207" s="100">
        <f t="shared" si="929"/>
        <v>0</v>
      </c>
      <c r="NF207" s="100">
        <f t="shared" si="929"/>
        <v>0</v>
      </c>
      <c r="NG207" s="100">
        <f t="shared" si="929"/>
        <v>0</v>
      </c>
      <c r="NH207" s="100">
        <f t="shared" si="929"/>
        <v>0</v>
      </c>
      <c r="NI207" s="100">
        <f t="shared" si="929"/>
        <v>0</v>
      </c>
      <c r="NJ207" s="100">
        <f t="shared" si="929"/>
        <v>0</v>
      </c>
      <c r="NK207" s="101">
        <f t="shared" si="929"/>
        <v>0</v>
      </c>
    </row>
    <row r="208" spans="1:375" x14ac:dyDescent="0.25">
      <c r="A208" s="96">
        <f>SUMIF($D$163:$NK$163,"&lt;="&amp;Summary!$B$3,Leases!D208:NK208)</f>
        <v>0</v>
      </c>
      <c r="B208" s="23" t="s">
        <v>102</v>
      </c>
      <c r="C208" s="45" t="s">
        <v>24</v>
      </c>
      <c r="D208" s="94">
        <f t="shared" ref="D208:BO208" si="930">IF(D$165=EOMONTH($D35,-1),-FV($AE35,ROUNDDOWN(YEARFRAC($D$165,D$165,1),0),,-$AC35*$B35,0),0)</f>
        <v>0</v>
      </c>
      <c r="E208" s="94">
        <f t="shared" si="930"/>
        <v>0</v>
      </c>
      <c r="F208" s="94">
        <f t="shared" si="930"/>
        <v>0</v>
      </c>
      <c r="G208" s="94">
        <f t="shared" si="930"/>
        <v>0</v>
      </c>
      <c r="H208" s="94">
        <f t="shared" si="930"/>
        <v>0</v>
      </c>
      <c r="I208" s="94">
        <f t="shared" si="930"/>
        <v>0</v>
      </c>
      <c r="J208" s="94">
        <f t="shared" si="930"/>
        <v>0</v>
      </c>
      <c r="K208" s="94">
        <f t="shared" si="930"/>
        <v>0</v>
      </c>
      <c r="L208" s="94">
        <f t="shared" si="930"/>
        <v>0</v>
      </c>
      <c r="M208" s="94">
        <f t="shared" si="930"/>
        <v>0</v>
      </c>
      <c r="N208" s="94">
        <f t="shared" si="930"/>
        <v>0</v>
      </c>
      <c r="O208" s="94">
        <f t="shared" si="930"/>
        <v>0</v>
      </c>
      <c r="P208" s="94">
        <f t="shared" si="930"/>
        <v>0</v>
      </c>
      <c r="Q208" s="94">
        <f t="shared" si="930"/>
        <v>0</v>
      </c>
      <c r="R208" s="94">
        <f t="shared" si="930"/>
        <v>0</v>
      </c>
      <c r="S208" s="94">
        <f t="shared" si="930"/>
        <v>0</v>
      </c>
      <c r="T208" s="94">
        <f t="shared" si="930"/>
        <v>0</v>
      </c>
      <c r="U208" s="94">
        <f t="shared" si="930"/>
        <v>0</v>
      </c>
      <c r="V208" s="94">
        <f t="shared" si="930"/>
        <v>0</v>
      </c>
      <c r="W208" s="94">
        <f t="shared" si="930"/>
        <v>0</v>
      </c>
      <c r="X208" s="94">
        <f t="shared" si="930"/>
        <v>0</v>
      </c>
      <c r="Y208" s="94">
        <f t="shared" si="930"/>
        <v>0</v>
      </c>
      <c r="Z208" s="94">
        <f t="shared" si="930"/>
        <v>0</v>
      </c>
      <c r="AA208" s="94">
        <f t="shared" si="930"/>
        <v>0</v>
      </c>
      <c r="AB208" s="94">
        <f t="shared" si="930"/>
        <v>0</v>
      </c>
      <c r="AC208" s="94">
        <f t="shared" si="930"/>
        <v>0</v>
      </c>
      <c r="AD208" s="94">
        <f t="shared" si="930"/>
        <v>0</v>
      </c>
      <c r="AE208" s="94">
        <f t="shared" si="930"/>
        <v>0</v>
      </c>
      <c r="AF208" s="94">
        <f t="shared" si="930"/>
        <v>0</v>
      </c>
      <c r="AG208" s="94">
        <f t="shared" si="930"/>
        <v>0</v>
      </c>
      <c r="AH208" s="94">
        <f t="shared" si="930"/>
        <v>0</v>
      </c>
      <c r="AI208" s="94">
        <f t="shared" si="930"/>
        <v>0</v>
      </c>
      <c r="AJ208" s="94">
        <f t="shared" si="930"/>
        <v>0</v>
      </c>
      <c r="AK208" s="94">
        <f t="shared" si="930"/>
        <v>0</v>
      </c>
      <c r="AL208" s="94">
        <f t="shared" si="930"/>
        <v>0</v>
      </c>
      <c r="AM208" s="94">
        <f t="shared" si="930"/>
        <v>0</v>
      </c>
      <c r="AN208" s="94">
        <f t="shared" si="930"/>
        <v>0</v>
      </c>
      <c r="AO208" s="94">
        <f t="shared" si="930"/>
        <v>0</v>
      </c>
      <c r="AP208" s="94">
        <f t="shared" si="930"/>
        <v>0</v>
      </c>
      <c r="AQ208" s="94">
        <f t="shared" si="930"/>
        <v>0</v>
      </c>
      <c r="AR208" s="94">
        <f t="shared" si="930"/>
        <v>0</v>
      </c>
      <c r="AS208" s="94">
        <f t="shared" si="930"/>
        <v>0</v>
      </c>
      <c r="AT208" s="94">
        <f t="shared" si="930"/>
        <v>0</v>
      </c>
      <c r="AU208" s="94">
        <f t="shared" si="930"/>
        <v>0</v>
      </c>
      <c r="AV208" s="94">
        <f t="shared" si="930"/>
        <v>0</v>
      </c>
      <c r="AW208" s="94">
        <f t="shared" si="930"/>
        <v>0</v>
      </c>
      <c r="AX208" s="94">
        <f t="shared" si="930"/>
        <v>0</v>
      </c>
      <c r="AY208" s="94">
        <f t="shared" si="930"/>
        <v>0</v>
      </c>
      <c r="AZ208" s="94">
        <f t="shared" si="930"/>
        <v>0</v>
      </c>
      <c r="BA208" s="94">
        <f t="shared" si="930"/>
        <v>0</v>
      </c>
      <c r="BB208" s="94">
        <f t="shared" si="930"/>
        <v>0</v>
      </c>
      <c r="BC208" s="94">
        <f t="shared" si="930"/>
        <v>0</v>
      </c>
      <c r="BD208" s="94">
        <f t="shared" si="930"/>
        <v>0</v>
      </c>
      <c r="BE208" s="94">
        <f t="shared" si="930"/>
        <v>0</v>
      </c>
      <c r="BF208" s="94">
        <f t="shared" si="930"/>
        <v>0</v>
      </c>
      <c r="BG208" s="94">
        <f t="shared" si="930"/>
        <v>0</v>
      </c>
      <c r="BH208" s="94">
        <f t="shared" si="930"/>
        <v>0</v>
      </c>
      <c r="BI208" s="94">
        <f t="shared" si="930"/>
        <v>0</v>
      </c>
      <c r="BJ208" s="94">
        <f t="shared" si="930"/>
        <v>0</v>
      </c>
      <c r="BK208" s="94">
        <f t="shared" si="930"/>
        <v>0</v>
      </c>
      <c r="BL208" s="94">
        <f t="shared" si="930"/>
        <v>0</v>
      </c>
      <c r="BM208" s="94">
        <f t="shared" si="930"/>
        <v>0</v>
      </c>
      <c r="BN208" s="94">
        <f t="shared" si="930"/>
        <v>0</v>
      </c>
      <c r="BO208" s="94">
        <f t="shared" si="930"/>
        <v>0</v>
      </c>
      <c r="BP208" s="94">
        <f t="shared" ref="BP208:EA208" si="931">IF(BP$165=EOMONTH($D35,-1),-FV($AE35,ROUNDDOWN(YEARFRAC($D$165,BP$165,1),0),,-$AC35*$B35,0),0)</f>
        <v>0</v>
      </c>
      <c r="BQ208" s="94">
        <f t="shared" si="931"/>
        <v>0</v>
      </c>
      <c r="BR208" s="94">
        <f t="shared" si="931"/>
        <v>0</v>
      </c>
      <c r="BS208" s="94">
        <f t="shared" si="931"/>
        <v>0</v>
      </c>
      <c r="BT208" s="94">
        <f t="shared" si="931"/>
        <v>0</v>
      </c>
      <c r="BU208" s="94">
        <f t="shared" si="931"/>
        <v>0</v>
      </c>
      <c r="BV208" s="94">
        <f t="shared" si="931"/>
        <v>0</v>
      </c>
      <c r="BW208" s="94">
        <f t="shared" si="931"/>
        <v>0</v>
      </c>
      <c r="BX208" s="94">
        <f t="shared" si="931"/>
        <v>0</v>
      </c>
      <c r="BY208" s="94">
        <f t="shared" si="931"/>
        <v>0</v>
      </c>
      <c r="BZ208" s="94">
        <f t="shared" si="931"/>
        <v>0</v>
      </c>
      <c r="CA208" s="94">
        <f t="shared" si="931"/>
        <v>0</v>
      </c>
      <c r="CB208" s="94">
        <f t="shared" si="931"/>
        <v>0</v>
      </c>
      <c r="CC208" s="94">
        <f t="shared" si="931"/>
        <v>0</v>
      </c>
      <c r="CD208" s="94">
        <f t="shared" si="931"/>
        <v>0</v>
      </c>
      <c r="CE208" s="94">
        <f t="shared" si="931"/>
        <v>0</v>
      </c>
      <c r="CF208" s="94">
        <f t="shared" si="931"/>
        <v>0</v>
      </c>
      <c r="CG208" s="94">
        <f t="shared" si="931"/>
        <v>0</v>
      </c>
      <c r="CH208" s="94">
        <f t="shared" si="931"/>
        <v>0</v>
      </c>
      <c r="CI208" s="94">
        <f t="shared" si="931"/>
        <v>0</v>
      </c>
      <c r="CJ208" s="94">
        <f t="shared" si="931"/>
        <v>0</v>
      </c>
      <c r="CK208" s="94">
        <f t="shared" si="931"/>
        <v>0</v>
      </c>
      <c r="CL208" s="94">
        <f t="shared" si="931"/>
        <v>0</v>
      </c>
      <c r="CM208" s="94">
        <f t="shared" si="931"/>
        <v>0</v>
      </c>
      <c r="CN208" s="94">
        <f t="shared" si="931"/>
        <v>0</v>
      </c>
      <c r="CO208" s="94">
        <f t="shared" si="931"/>
        <v>0</v>
      </c>
      <c r="CP208" s="94">
        <f t="shared" si="931"/>
        <v>0</v>
      </c>
      <c r="CQ208" s="94">
        <f t="shared" si="931"/>
        <v>0</v>
      </c>
      <c r="CR208" s="94">
        <f t="shared" si="931"/>
        <v>0</v>
      </c>
      <c r="CS208" s="94">
        <f t="shared" si="931"/>
        <v>0</v>
      </c>
      <c r="CT208" s="94">
        <f t="shared" si="931"/>
        <v>0</v>
      </c>
      <c r="CU208" s="94">
        <f t="shared" si="931"/>
        <v>0</v>
      </c>
      <c r="CV208" s="94">
        <f t="shared" si="931"/>
        <v>0</v>
      </c>
      <c r="CW208" s="94">
        <f t="shared" si="931"/>
        <v>0</v>
      </c>
      <c r="CX208" s="94">
        <f t="shared" si="931"/>
        <v>0</v>
      </c>
      <c r="CY208" s="94">
        <f t="shared" si="931"/>
        <v>0</v>
      </c>
      <c r="CZ208" s="94">
        <f t="shared" si="931"/>
        <v>0</v>
      </c>
      <c r="DA208" s="94">
        <f t="shared" si="931"/>
        <v>0</v>
      </c>
      <c r="DB208" s="94">
        <f t="shared" si="931"/>
        <v>0</v>
      </c>
      <c r="DC208" s="94">
        <f t="shared" si="931"/>
        <v>0</v>
      </c>
      <c r="DD208" s="94">
        <f t="shared" si="931"/>
        <v>0</v>
      </c>
      <c r="DE208" s="94">
        <f t="shared" si="931"/>
        <v>0</v>
      </c>
      <c r="DF208" s="94">
        <f t="shared" si="931"/>
        <v>0</v>
      </c>
      <c r="DG208" s="94">
        <f t="shared" si="931"/>
        <v>0</v>
      </c>
      <c r="DH208" s="94">
        <f t="shared" si="931"/>
        <v>0</v>
      </c>
      <c r="DI208" s="94">
        <f t="shared" si="931"/>
        <v>0</v>
      </c>
      <c r="DJ208" s="94">
        <f t="shared" si="931"/>
        <v>0</v>
      </c>
      <c r="DK208" s="94">
        <f t="shared" si="931"/>
        <v>0</v>
      </c>
      <c r="DL208" s="94">
        <f t="shared" si="931"/>
        <v>0</v>
      </c>
      <c r="DM208" s="94">
        <f t="shared" si="931"/>
        <v>0</v>
      </c>
      <c r="DN208" s="94">
        <f t="shared" si="931"/>
        <v>0</v>
      </c>
      <c r="DO208" s="94">
        <f t="shared" si="931"/>
        <v>0</v>
      </c>
      <c r="DP208" s="94">
        <f t="shared" si="931"/>
        <v>0</v>
      </c>
      <c r="DQ208" s="94">
        <f t="shared" si="931"/>
        <v>0</v>
      </c>
      <c r="DR208" s="94">
        <f t="shared" si="931"/>
        <v>0</v>
      </c>
      <c r="DS208" s="94">
        <f t="shared" si="931"/>
        <v>0</v>
      </c>
      <c r="DT208" s="94">
        <f t="shared" si="931"/>
        <v>0</v>
      </c>
      <c r="DU208" s="94">
        <f t="shared" si="931"/>
        <v>0</v>
      </c>
      <c r="DV208" s="94">
        <f t="shared" si="931"/>
        <v>0</v>
      </c>
      <c r="DW208" s="94">
        <f t="shared" si="931"/>
        <v>0</v>
      </c>
      <c r="DX208" s="94">
        <f t="shared" si="931"/>
        <v>0</v>
      </c>
      <c r="DY208" s="94">
        <f t="shared" si="931"/>
        <v>0</v>
      </c>
      <c r="DZ208" s="94">
        <f t="shared" si="931"/>
        <v>0</v>
      </c>
      <c r="EA208" s="94">
        <f t="shared" si="931"/>
        <v>0</v>
      </c>
      <c r="EB208" s="94">
        <f t="shared" ref="EB208:GM208" si="932">IF(EB$165=EOMONTH($D35,-1),-FV($AE35,ROUNDDOWN(YEARFRAC($D$165,EB$165,1),0),,-$AC35*$B35,0),0)</f>
        <v>0</v>
      </c>
      <c r="EC208" s="94">
        <f t="shared" si="932"/>
        <v>0</v>
      </c>
      <c r="ED208" s="94">
        <f t="shared" si="932"/>
        <v>0</v>
      </c>
      <c r="EE208" s="94">
        <f t="shared" si="932"/>
        <v>0</v>
      </c>
      <c r="EF208" s="94">
        <f t="shared" si="932"/>
        <v>0</v>
      </c>
      <c r="EG208" s="94">
        <f t="shared" si="932"/>
        <v>0</v>
      </c>
      <c r="EH208" s="94">
        <f t="shared" si="932"/>
        <v>0</v>
      </c>
      <c r="EI208" s="94">
        <f t="shared" si="932"/>
        <v>0</v>
      </c>
      <c r="EJ208" s="94">
        <f t="shared" si="932"/>
        <v>0</v>
      </c>
      <c r="EK208" s="94">
        <f t="shared" si="932"/>
        <v>0</v>
      </c>
      <c r="EL208" s="94">
        <f t="shared" si="932"/>
        <v>0</v>
      </c>
      <c r="EM208" s="94">
        <f t="shared" si="932"/>
        <v>0</v>
      </c>
      <c r="EN208" s="94">
        <f t="shared" si="932"/>
        <v>0</v>
      </c>
      <c r="EO208" s="94">
        <f t="shared" si="932"/>
        <v>0</v>
      </c>
      <c r="EP208" s="94">
        <f t="shared" si="932"/>
        <v>0</v>
      </c>
      <c r="EQ208" s="94">
        <f t="shared" si="932"/>
        <v>0</v>
      </c>
      <c r="ER208" s="94">
        <f t="shared" si="932"/>
        <v>0</v>
      </c>
      <c r="ES208" s="94">
        <f t="shared" si="932"/>
        <v>0</v>
      </c>
      <c r="ET208" s="94">
        <f t="shared" si="932"/>
        <v>0</v>
      </c>
      <c r="EU208" s="94">
        <f t="shared" si="932"/>
        <v>0</v>
      </c>
      <c r="EV208" s="94">
        <f t="shared" si="932"/>
        <v>0</v>
      </c>
      <c r="EW208" s="94">
        <f t="shared" si="932"/>
        <v>0</v>
      </c>
      <c r="EX208" s="94">
        <f t="shared" si="932"/>
        <v>0</v>
      </c>
      <c r="EY208" s="94">
        <f t="shared" si="932"/>
        <v>0</v>
      </c>
      <c r="EZ208" s="94">
        <f t="shared" si="932"/>
        <v>0</v>
      </c>
      <c r="FA208" s="94">
        <f t="shared" si="932"/>
        <v>0</v>
      </c>
      <c r="FB208" s="94">
        <f t="shared" si="932"/>
        <v>0</v>
      </c>
      <c r="FC208" s="94">
        <f t="shared" si="932"/>
        <v>0</v>
      </c>
      <c r="FD208" s="94">
        <f t="shared" si="932"/>
        <v>0</v>
      </c>
      <c r="FE208" s="94">
        <f t="shared" si="932"/>
        <v>0</v>
      </c>
      <c r="FF208" s="94">
        <f t="shared" si="932"/>
        <v>0</v>
      </c>
      <c r="FG208" s="94">
        <f t="shared" si="932"/>
        <v>0</v>
      </c>
      <c r="FH208" s="94">
        <f t="shared" si="932"/>
        <v>0</v>
      </c>
      <c r="FI208" s="94">
        <f t="shared" si="932"/>
        <v>0</v>
      </c>
      <c r="FJ208" s="94">
        <f t="shared" si="932"/>
        <v>0</v>
      </c>
      <c r="FK208" s="94">
        <f t="shared" si="932"/>
        <v>0</v>
      </c>
      <c r="FL208" s="94">
        <f t="shared" si="932"/>
        <v>0</v>
      </c>
      <c r="FM208" s="94">
        <f t="shared" si="932"/>
        <v>0</v>
      </c>
      <c r="FN208" s="94">
        <f t="shared" si="932"/>
        <v>0</v>
      </c>
      <c r="FO208" s="94">
        <f t="shared" si="932"/>
        <v>0</v>
      </c>
      <c r="FP208" s="94">
        <f t="shared" si="932"/>
        <v>0</v>
      </c>
      <c r="FQ208" s="94">
        <f t="shared" si="932"/>
        <v>0</v>
      </c>
      <c r="FR208" s="94">
        <f t="shared" si="932"/>
        <v>0</v>
      </c>
      <c r="FS208" s="94">
        <f t="shared" si="932"/>
        <v>0</v>
      </c>
      <c r="FT208" s="94">
        <f t="shared" si="932"/>
        <v>0</v>
      </c>
      <c r="FU208" s="94">
        <f t="shared" si="932"/>
        <v>0</v>
      </c>
      <c r="FV208" s="94">
        <f t="shared" si="932"/>
        <v>0</v>
      </c>
      <c r="FW208" s="94">
        <f t="shared" si="932"/>
        <v>0</v>
      </c>
      <c r="FX208" s="94">
        <f t="shared" si="932"/>
        <v>0</v>
      </c>
      <c r="FY208" s="94">
        <f t="shared" si="932"/>
        <v>0</v>
      </c>
      <c r="FZ208" s="94">
        <f t="shared" si="932"/>
        <v>0</v>
      </c>
      <c r="GA208" s="94">
        <f t="shared" si="932"/>
        <v>0</v>
      </c>
      <c r="GB208" s="94">
        <f t="shared" si="932"/>
        <v>0</v>
      </c>
      <c r="GC208" s="94">
        <f t="shared" si="932"/>
        <v>0</v>
      </c>
      <c r="GD208" s="94">
        <f t="shared" si="932"/>
        <v>0</v>
      </c>
      <c r="GE208" s="94">
        <f t="shared" si="932"/>
        <v>0</v>
      </c>
      <c r="GF208" s="94">
        <f t="shared" si="932"/>
        <v>0</v>
      </c>
      <c r="GG208" s="94">
        <f t="shared" si="932"/>
        <v>0</v>
      </c>
      <c r="GH208" s="94">
        <f t="shared" si="932"/>
        <v>0</v>
      </c>
      <c r="GI208" s="94">
        <f t="shared" si="932"/>
        <v>0</v>
      </c>
      <c r="GJ208" s="94">
        <f t="shared" si="932"/>
        <v>0</v>
      </c>
      <c r="GK208" s="94">
        <f t="shared" si="932"/>
        <v>0</v>
      </c>
      <c r="GL208" s="94">
        <f t="shared" si="932"/>
        <v>0</v>
      </c>
      <c r="GM208" s="94">
        <f t="shared" si="932"/>
        <v>0</v>
      </c>
      <c r="GN208" s="94">
        <f t="shared" ref="GN208:IY208" si="933">IF(GN$165=EOMONTH($D35,-1),-FV($AE35,ROUNDDOWN(YEARFRAC($D$165,GN$165,1),0),,-$AC35*$B35,0),0)</f>
        <v>0</v>
      </c>
      <c r="GO208" s="94">
        <f t="shared" si="933"/>
        <v>0</v>
      </c>
      <c r="GP208" s="94">
        <f t="shared" si="933"/>
        <v>0</v>
      </c>
      <c r="GQ208" s="94">
        <f t="shared" si="933"/>
        <v>0</v>
      </c>
      <c r="GR208" s="94">
        <f t="shared" si="933"/>
        <v>0</v>
      </c>
      <c r="GS208" s="94">
        <f t="shared" si="933"/>
        <v>0</v>
      </c>
      <c r="GT208" s="94">
        <f t="shared" si="933"/>
        <v>0</v>
      </c>
      <c r="GU208" s="94">
        <f t="shared" si="933"/>
        <v>0</v>
      </c>
      <c r="GV208" s="94">
        <f t="shared" si="933"/>
        <v>0</v>
      </c>
      <c r="GW208" s="94">
        <f t="shared" si="933"/>
        <v>0</v>
      </c>
      <c r="GX208" s="94">
        <f t="shared" si="933"/>
        <v>0</v>
      </c>
      <c r="GY208" s="94">
        <f t="shared" si="933"/>
        <v>0</v>
      </c>
      <c r="GZ208" s="94">
        <f t="shared" si="933"/>
        <v>0</v>
      </c>
      <c r="HA208" s="94">
        <f t="shared" si="933"/>
        <v>0</v>
      </c>
      <c r="HB208" s="94">
        <f t="shared" si="933"/>
        <v>0</v>
      </c>
      <c r="HC208" s="94">
        <f t="shared" si="933"/>
        <v>0</v>
      </c>
      <c r="HD208" s="94">
        <f t="shared" si="933"/>
        <v>0</v>
      </c>
      <c r="HE208" s="94">
        <f t="shared" si="933"/>
        <v>0</v>
      </c>
      <c r="HF208" s="94">
        <f t="shared" si="933"/>
        <v>0</v>
      </c>
      <c r="HG208" s="94">
        <f t="shared" si="933"/>
        <v>0</v>
      </c>
      <c r="HH208" s="94">
        <f t="shared" si="933"/>
        <v>0</v>
      </c>
      <c r="HI208" s="94">
        <f t="shared" si="933"/>
        <v>0</v>
      </c>
      <c r="HJ208" s="94">
        <f t="shared" si="933"/>
        <v>0</v>
      </c>
      <c r="HK208" s="94">
        <f t="shared" si="933"/>
        <v>0</v>
      </c>
      <c r="HL208" s="94">
        <f t="shared" si="933"/>
        <v>0</v>
      </c>
      <c r="HM208" s="94">
        <f t="shared" si="933"/>
        <v>0</v>
      </c>
      <c r="HN208" s="94">
        <f t="shared" si="933"/>
        <v>0</v>
      </c>
      <c r="HO208" s="94">
        <f t="shared" si="933"/>
        <v>0</v>
      </c>
      <c r="HP208" s="94">
        <f t="shared" si="933"/>
        <v>0</v>
      </c>
      <c r="HQ208" s="94">
        <f t="shared" si="933"/>
        <v>0</v>
      </c>
      <c r="HR208" s="94">
        <f t="shared" si="933"/>
        <v>0</v>
      </c>
      <c r="HS208" s="94">
        <f t="shared" si="933"/>
        <v>0</v>
      </c>
      <c r="HT208" s="94">
        <f t="shared" si="933"/>
        <v>0</v>
      </c>
      <c r="HU208" s="94">
        <f t="shared" si="933"/>
        <v>0</v>
      </c>
      <c r="HV208" s="94">
        <f t="shared" si="933"/>
        <v>0</v>
      </c>
      <c r="HW208" s="94">
        <f t="shared" si="933"/>
        <v>0</v>
      </c>
      <c r="HX208" s="94">
        <f t="shared" si="933"/>
        <v>0</v>
      </c>
      <c r="HY208" s="94">
        <f t="shared" si="933"/>
        <v>0</v>
      </c>
      <c r="HZ208" s="94">
        <f t="shared" si="933"/>
        <v>0</v>
      </c>
      <c r="IA208" s="94">
        <f t="shared" si="933"/>
        <v>0</v>
      </c>
      <c r="IB208" s="94">
        <f t="shared" si="933"/>
        <v>0</v>
      </c>
      <c r="IC208" s="94">
        <f t="shared" si="933"/>
        <v>0</v>
      </c>
      <c r="ID208" s="94">
        <f t="shared" si="933"/>
        <v>0</v>
      </c>
      <c r="IE208" s="94">
        <f t="shared" si="933"/>
        <v>0</v>
      </c>
      <c r="IF208" s="94">
        <f t="shared" si="933"/>
        <v>0</v>
      </c>
      <c r="IG208" s="94">
        <f t="shared" si="933"/>
        <v>0</v>
      </c>
      <c r="IH208" s="94">
        <f t="shared" si="933"/>
        <v>0</v>
      </c>
      <c r="II208" s="94">
        <f t="shared" si="933"/>
        <v>0</v>
      </c>
      <c r="IJ208" s="94">
        <f t="shared" si="933"/>
        <v>0</v>
      </c>
      <c r="IK208" s="94">
        <f t="shared" si="933"/>
        <v>0</v>
      </c>
      <c r="IL208" s="94">
        <f t="shared" si="933"/>
        <v>0</v>
      </c>
      <c r="IM208" s="94">
        <f t="shared" si="933"/>
        <v>0</v>
      </c>
      <c r="IN208" s="94">
        <f t="shared" si="933"/>
        <v>0</v>
      </c>
      <c r="IO208" s="94">
        <f t="shared" si="933"/>
        <v>0</v>
      </c>
      <c r="IP208" s="94">
        <f t="shared" si="933"/>
        <v>0</v>
      </c>
      <c r="IQ208" s="94">
        <f t="shared" si="933"/>
        <v>0</v>
      </c>
      <c r="IR208" s="94">
        <f t="shared" si="933"/>
        <v>0</v>
      </c>
      <c r="IS208" s="94">
        <f t="shared" si="933"/>
        <v>0</v>
      </c>
      <c r="IT208" s="94">
        <f t="shared" si="933"/>
        <v>0</v>
      </c>
      <c r="IU208" s="94">
        <f t="shared" si="933"/>
        <v>0</v>
      </c>
      <c r="IV208" s="94">
        <f t="shared" si="933"/>
        <v>0</v>
      </c>
      <c r="IW208" s="94">
        <f t="shared" si="933"/>
        <v>0</v>
      </c>
      <c r="IX208" s="94">
        <f t="shared" si="933"/>
        <v>0</v>
      </c>
      <c r="IY208" s="94">
        <f t="shared" si="933"/>
        <v>0</v>
      </c>
      <c r="IZ208" s="94">
        <f t="shared" ref="IZ208:LK208" si="934">IF(IZ$165=EOMONTH($D35,-1),-FV($AE35,ROUNDDOWN(YEARFRAC($D$165,IZ$165,1),0),,-$AC35*$B35,0),0)</f>
        <v>0</v>
      </c>
      <c r="JA208" s="94">
        <f t="shared" si="934"/>
        <v>0</v>
      </c>
      <c r="JB208" s="94">
        <f t="shared" si="934"/>
        <v>0</v>
      </c>
      <c r="JC208" s="94">
        <f t="shared" si="934"/>
        <v>0</v>
      </c>
      <c r="JD208" s="94">
        <f t="shared" si="934"/>
        <v>0</v>
      </c>
      <c r="JE208" s="94">
        <f t="shared" si="934"/>
        <v>0</v>
      </c>
      <c r="JF208" s="94">
        <f t="shared" si="934"/>
        <v>0</v>
      </c>
      <c r="JG208" s="94">
        <f t="shared" si="934"/>
        <v>0</v>
      </c>
      <c r="JH208" s="94">
        <f t="shared" si="934"/>
        <v>0</v>
      </c>
      <c r="JI208" s="94">
        <f t="shared" si="934"/>
        <v>0</v>
      </c>
      <c r="JJ208" s="94">
        <f t="shared" si="934"/>
        <v>0</v>
      </c>
      <c r="JK208" s="94">
        <f t="shared" si="934"/>
        <v>0</v>
      </c>
      <c r="JL208" s="94">
        <f t="shared" si="934"/>
        <v>0</v>
      </c>
      <c r="JM208" s="94">
        <f t="shared" si="934"/>
        <v>0</v>
      </c>
      <c r="JN208" s="94">
        <f t="shared" si="934"/>
        <v>0</v>
      </c>
      <c r="JO208" s="94">
        <f t="shared" si="934"/>
        <v>0</v>
      </c>
      <c r="JP208" s="94">
        <f t="shared" si="934"/>
        <v>0</v>
      </c>
      <c r="JQ208" s="94">
        <f t="shared" si="934"/>
        <v>0</v>
      </c>
      <c r="JR208" s="94">
        <f t="shared" si="934"/>
        <v>0</v>
      </c>
      <c r="JS208" s="94">
        <f t="shared" si="934"/>
        <v>0</v>
      </c>
      <c r="JT208" s="94">
        <f t="shared" si="934"/>
        <v>0</v>
      </c>
      <c r="JU208" s="94">
        <f t="shared" si="934"/>
        <v>0</v>
      </c>
      <c r="JV208" s="94">
        <f t="shared" si="934"/>
        <v>0</v>
      </c>
      <c r="JW208" s="94">
        <f t="shared" si="934"/>
        <v>0</v>
      </c>
      <c r="JX208" s="94">
        <f t="shared" si="934"/>
        <v>0</v>
      </c>
      <c r="JY208" s="94">
        <f t="shared" si="934"/>
        <v>0</v>
      </c>
      <c r="JZ208" s="94">
        <f t="shared" si="934"/>
        <v>0</v>
      </c>
      <c r="KA208" s="94">
        <f t="shared" si="934"/>
        <v>0</v>
      </c>
      <c r="KB208" s="94">
        <f t="shared" si="934"/>
        <v>0</v>
      </c>
      <c r="KC208" s="94">
        <f t="shared" si="934"/>
        <v>0</v>
      </c>
      <c r="KD208" s="94">
        <f t="shared" si="934"/>
        <v>0</v>
      </c>
      <c r="KE208" s="94">
        <f t="shared" si="934"/>
        <v>0</v>
      </c>
      <c r="KF208" s="94">
        <f t="shared" si="934"/>
        <v>0</v>
      </c>
      <c r="KG208" s="94">
        <f t="shared" si="934"/>
        <v>0</v>
      </c>
      <c r="KH208" s="94">
        <f t="shared" si="934"/>
        <v>0</v>
      </c>
      <c r="KI208" s="94">
        <f t="shared" si="934"/>
        <v>0</v>
      </c>
      <c r="KJ208" s="94">
        <f t="shared" si="934"/>
        <v>0</v>
      </c>
      <c r="KK208" s="94">
        <f t="shared" si="934"/>
        <v>0</v>
      </c>
      <c r="KL208" s="94">
        <f t="shared" si="934"/>
        <v>0</v>
      </c>
      <c r="KM208" s="94">
        <f t="shared" si="934"/>
        <v>0</v>
      </c>
      <c r="KN208" s="94">
        <f t="shared" si="934"/>
        <v>0</v>
      </c>
      <c r="KO208" s="94">
        <f t="shared" si="934"/>
        <v>0</v>
      </c>
      <c r="KP208" s="94">
        <f t="shared" si="934"/>
        <v>0</v>
      </c>
      <c r="KQ208" s="94">
        <f t="shared" si="934"/>
        <v>0</v>
      </c>
      <c r="KR208" s="94">
        <f t="shared" si="934"/>
        <v>0</v>
      </c>
      <c r="KS208" s="94">
        <f t="shared" si="934"/>
        <v>0</v>
      </c>
      <c r="KT208" s="94">
        <f t="shared" si="934"/>
        <v>0</v>
      </c>
      <c r="KU208" s="94">
        <f t="shared" si="934"/>
        <v>0</v>
      </c>
      <c r="KV208" s="94">
        <f t="shared" si="934"/>
        <v>0</v>
      </c>
      <c r="KW208" s="94">
        <f t="shared" si="934"/>
        <v>0</v>
      </c>
      <c r="KX208" s="94">
        <f t="shared" si="934"/>
        <v>0</v>
      </c>
      <c r="KY208" s="94">
        <f t="shared" si="934"/>
        <v>0</v>
      </c>
      <c r="KZ208" s="94">
        <f t="shared" si="934"/>
        <v>0</v>
      </c>
      <c r="LA208" s="94">
        <f t="shared" si="934"/>
        <v>0</v>
      </c>
      <c r="LB208" s="94">
        <f t="shared" si="934"/>
        <v>0</v>
      </c>
      <c r="LC208" s="94">
        <f t="shared" si="934"/>
        <v>0</v>
      </c>
      <c r="LD208" s="94">
        <f t="shared" si="934"/>
        <v>0</v>
      </c>
      <c r="LE208" s="94">
        <f t="shared" si="934"/>
        <v>0</v>
      </c>
      <c r="LF208" s="94">
        <f t="shared" si="934"/>
        <v>0</v>
      </c>
      <c r="LG208" s="94">
        <f t="shared" si="934"/>
        <v>0</v>
      </c>
      <c r="LH208" s="94">
        <f t="shared" si="934"/>
        <v>0</v>
      </c>
      <c r="LI208" s="94">
        <f t="shared" si="934"/>
        <v>0</v>
      </c>
      <c r="LJ208" s="94">
        <f t="shared" si="934"/>
        <v>0</v>
      </c>
      <c r="LK208" s="94">
        <f t="shared" si="934"/>
        <v>0</v>
      </c>
      <c r="LL208" s="94">
        <f t="shared" ref="LL208:NK208" si="935">IF(LL$165=EOMONTH($D35,-1),-FV($AE35,ROUNDDOWN(YEARFRAC($D$165,LL$165,1),0),,-$AC35*$B35,0),0)</f>
        <v>0</v>
      </c>
      <c r="LM208" s="94">
        <f t="shared" si="935"/>
        <v>0</v>
      </c>
      <c r="LN208" s="94">
        <f t="shared" si="935"/>
        <v>0</v>
      </c>
      <c r="LO208" s="94">
        <f t="shared" si="935"/>
        <v>0</v>
      </c>
      <c r="LP208" s="94">
        <f t="shared" si="935"/>
        <v>0</v>
      </c>
      <c r="LQ208" s="94">
        <f t="shared" si="935"/>
        <v>0</v>
      </c>
      <c r="LR208" s="94">
        <f t="shared" si="935"/>
        <v>0</v>
      </c>
      <c r="LS208" s="94">
        <f t="shared" si="935"/>
        <v>0</v>
      </c>
      <c r="LT208" s="94">
        <f t="shared" si="935"/>
        <v>0</v>
      </c>
      <c r="LU208" s="94">
        <f t="shared" si="935"/>
        <v>0</v>
      </c>
      <c r="LV208" s="94">
        <f t="shared" si="935"/>
        <v>0</v>
      </c>
      <c r="LW208" s="94">
        <f t="shared" si="935"/>
        <v>0</v>
      </c>
      <c r="LX208" s="94">
        <f t="shared" si="935"/>
        <v>0</v>
      </c>
      <c r="LY208" s="94">
        <f t="shared" si="935"/>
        <v>0</v>
      </c>
      <c r="LZ208" s="94">
        <f t="shared" si="935"/>
        <v>0</v>
      </c>
      <c r="MA208" s="94">
        <f t="shared" si="935"/>
        <v>0</v>
      </c>
      <c r="MB208" s="94">
        <f t="shared" si="935"/>
        <v>0</v>
      </c>
      <c r="MC208" s="94">
        <f t="shared" si="935"/>
        <v>0</v>
      </c>
      <c r="MD208" s="94">
        <f t="shared" si="935"/>
        <v>0</v>
      </c>
      <c r="ME208" s="94">
        <f t="shared" si="935"/>
        <v>0</v>
      </c>
      <c r="MF208" s="94">
        <f t="shared" si="935"/>
        <v>0</v>
      </c>
      <c r="MG208" s="94">
        <f t="shared" si="935"/>
        <v>0</v>
      </c>
      <c r="MH208" s="94">
        <f t="shared" si="935"/>
        <v>0</v>
      </c>
      <c r="MI208" s="94">
        <f t="shared" si="935"/>
        <v>0</v>
      </c>
      <c r="MJ208" s="94">
        <f t="shared" si="935"/>
        <v>0</v>
      </c>
      <c r="MK208" s="94">
        <f t="shared" si="935"/>
        <v>0</v>
      </c>
      <c r="ML208" s="94">
        <f t="shared" si="935"/>
        <v>0</v>
      </c>
      <c r="MM208" s="94">
        <f t="shared" si="935"/>
        <v>0</v>
      </c>
      <c r="MN208" s="94">
        <f t="shared" si="935"/>
        <v>0</v>
      </c>
      <c r="MO208" s="94">
        <f t="shared" si="935"/>
        <v>0</v>
      </c>
      <c r="MP208" s="94">
        <f t="shared" si="935"/>
        <v>0</v>
      </c>
      <c r="MQ208" s="94">
        <f t="shared" si="935"/>
        <v>0</v>
      </c>
      <c r="MR208" s="94">
        <f t="shared" si="935"/>
        <v>0</v>
      </c>
      <c r="MS208" s="94">
        <f t="shared" si="935"/>
        <v>0</v>
      </c>
      <c r="MT208" s="94">
        <f t="shared" si="935"/>
        <v>0</v>
      </c>
      <c r="MU208" s="94">
        <f t="shared" si="935"/>
        <v>0</v>
      </c>
      <c r="MV208" s="94">
        <f t="shared" si="935"/>
        <v>0</v>
      </c>
      <c r="MW208" s="94">
        <f t="shared" si="935"/>
        <v>0</v>
      </c>
      <c r="MX208" s="94">
        <f t="shared" si="935"/>
        <v>0</v>
      </c>
      <c r="MY208" s="94">
        <f t="shared" si="935"/>
        <v>0</v>
      </c>
      <c r="MZ208" s="94">
        <f t="shared" si="935"/>
        <v>0</v>
      </c>
      <c r="NA208" s="94">
        <f t="shared" si="935"/>
        <v>0</v>
      </c>
      <c r="NB208" s="94">
        <f t="shared" si="935"/>
        <v>0</v>
      </c>
      <c r="NC208" s="94">
        <f t="shared" si="935"/>
        <v>0</v>
      </c>
      <c r="ND208" s="94">
        <f t="shared" si="935"/>
        <v>0</v>
      </c>
      <c r="NE208" s="94">
        <f t="shared" si="935"/>
        <v>0</v>
      </c>
      <c r="NF208" s="94">
        <f t="shared" si="935"/>
        <v>0</v>
      </c>
      <c r="NG208" s="94">
        <f t="shared" si="935"/>
        <v>0</v>
      </c>
      <c r="NH208" s="94">
        <f t="shared" si="935"/>
        <v>0</v>
      </c>
      <c r="NI208" s="94">
        <f t="shared" si="935"/>
        <v>0</v>
      </c>
      <c r="NJ208" s="94">
        <f t="shared" si="935"/>
        <v>0</v>
      </c>
      <c r="NK208" s="97">
        <f t="shared" si="935"/>
        <v>0</v>
      </c>
    </row>
    <row r="209" spans="1:375" x14ac:dyDescent="0.25">
      <c r="A209" s="102">
        <f>SUMIF($D$163:$NK$163,"&lt;="&amp;Summary!$B$3,Leases!D209:NK209)</f>
        <v>0</v>
      </c>
      <c r="B209" s="23" t="s">
        <v>101</v>
      </c>
      <c r="C209" s="45" t="s">
        <v>25</v>
      </c>
      <c r="D209" s="94">
        <f>IF(D$165=EOMONTH($D35,-1),SUMIFS($D200:$NK200,$D$165:$NK$165,"&gt;="&amp;EOMONTH($D35,$S35),$D$165:$NK$165,"&lt;"&amp;EOMONTH($D35,60))*-$AF35+SUMIFS($D200:$NK200,$D$165:$NK$165,"&gt;="&amp;EOMONTH($D35,60),$D$165:$NK$165,"&lt;"&amp;EOMONTH($D35,300))*-$AG35,0)</f>
        <v>0</v>
      </c>
      <c r="E209" s="94">
        <f t="shared" ref="E209:BP209" si="936">IF(E$165=EOMONTH($D35,-1),SUMIFS($D200:$NK200,$D$165:$NK$165,"&gt;="&amp;EOMONTH($D35,$S35),$D$165:$NK$165,"&lt;"&amp;EOMONTH($D35,60))*-$AF35+SUMIFS($D200:$NK200,$D$165:$NK$165,"&gt;="&amp;EOMONTH($D35,60),$D$165:$NK$165,"&lt;"&amp;EOMONTH($D35,300))*-$AG35,0)</f>
        <v>0</v>
      </c>
      <c r="F209" s="94">
        <f t="shared" si="936"/>
        <v>0</v>
      </c>
      <c r="G209" s="94">
        <f t="shared" si="936"/>
        <v>0</v>
      </c>
      <c r="H209" s="94">
        <f t="shared" si="936"/>
        <v>0</v>
      </c>
      <c r="I209" s="94">
        <f t="shared" si="936"/>
        <v>0</v>
      </c>
      <c r="J209" s="94">
        <f t="shared" si="936"/>
        <v>0</v>
      </c>
      <c r="K209" s="94">
        <f t="shared" si="936"/>
        <v>0</v>
      </c>
      <c r="L209" s="94">
        <f t="shared" si="936"/>
        <v>0</v>
      </c>
      <c r="M209" s="94">
        <f t="shared" si="936"/>
        <v>0</v>
      </c>
      <c r="N209" s="94">
        <f t="shared" si="936"/>
        <v>0</v>
      </c>
      <c r="O209" s="94">
        <f t="shared" si="936"/>
        <v>0</v>
      </c>
      <c r="P209" s="94">
        <f t="shared" si="936"/>
        <v>0</v>
      </c>
      <c r="Q209" s="94">
        <f t="shared" si="936"/>
        <v>0</v>
      </c>
      <c r="R209" s="94">
        <f t="shared" si="936"/>
        <v>0</v>
      </c>
      <c r="S209" s="94">
        <f t="shared" si="936"/>
        <v>0</v>
      </c>
      <c r="T209" s="94">
        <f t="shared" si="936"/>
        <v>0</v>
      </c>
      <c r="U209" s="94">
        <f t="shared" si="936"/>
        <v>0</v>
      </c>
      <c r="V209" s="94">
        <f t="shared" si="936"/>
        <v>0</v>
      </c>
      <c r="W209" s="94">
        <f t="shared" si="936"/>
        <v>0</v>
      </c>
      <c r="X209" s="94">
        <f t="shared" si="936"/>
        <v>0</v>
      </c>
      <c r="Y209" s="94">
        <f t="shared" si="936"/>
        <v>0</v>
      </c>
      <c r="Z209" s="94">
        <f t="shared" si="936"/>
        <v>0</v>
      </c>
      <c r="AA209" s="94">
        <f t="shared" si="936"/>
        <v>0</v>
      </c>
      <c r="AB209" s="94">
        <f t="shared" si="936"/>
        <v>0</v>
      </c>
      <c r="AC209" s="94">
        <f t="shared" si="936"/>
        <v>0</v>
      </c>
      <c r="AD209" s="94">
        <f t="shared" si="936"/>
        <v>0</v>
      </c>
      <c r="AE209" s="94">
        <f t="shared" si="936"/>
        <v>0</v>
      </c>
      <c r="AF209" s="94">
        <f t="shared" si="936"/>
        <v>0</v>
      </c>
      <c r="AG209" s="94">
        <f t="shared" si="936"/>
        <v>0</v>
      </c>
      <c r="AH209" s="94">
        <f t="shared" si="936"/>
        <v>0</v>
      </c>
      <c r="AI209" s="94">
        <f t="shared" si="936"/>
        <v>0</v>
      </c>
      <c r="AJ209" s="94">
        <f t="shared" si="936"/>
        <v>0</v>
      </c>
      <c r="AK209" s="94">
        <f t="shared" si="936"/>
        <v>0</v>
      </c>
      <c r="AL209" s="94">
        <f t="shared" si="936"/>
        <v>0</v>
      </c>
      <c r="AM209" s="94">
        <f t="shared" si="936"/>
        <v>0</v>
      </c>
      <c r="AN209" s="94">
        <f t="shared" si="936"/>
        <v>0</v>
      </c>
      <c r="AO209" s="94">
        <f t="shared" si="936"/>
        <v>0</v>
      </c>
      <c r="AP209" s="94">
        <f t="shared" si="936"/>
        <v>0</v>
      </c>
      <c r="AQ209" s="94">
        <f t="shared" si="936"/>
        <v>0</v>
      </c>
      <c r="AR209" s="94">
        <f t="shared" si="936"/>
        <v>0</v>
      </c>
      <c r="AS209" s="94">
        <f t="shared" si="936"/>
        <v>0</v>
      </c>
      <c r="AT209" s="94">
        <f t="shared" si="936"/>
        <v>0</v>
      </c>
      <c r="AU209" s="94">
        <f t="shared" si="936"/>
        <v>0</v>
      </c>
      <c r="AV209" s="94">
        <f t="shared" si="936"/>
        <v>0</v>
      </c>
      <c r="AW209" s="94">
        <f t="shared" si="936"/>
        <v>0</v>
      </c>
      <c r="AX209" s="94">
        <f t="shared" si="936"/>
        <v>0</v>
      </c>
      <c r="AY209" s="94">
        <f t="shared" si="936"/>
        <v>0</v>
      </c>
      <c r="AZ209" s="94">
        <f t="shared" si="936"/>
        <v>0</v>
      </c>
      <c r="BA209" s="94">
        <f t="shared" si="936"/>
        <v>0</v>
      </c>
      <c r="BB209" s="94">
        <f t="shared" si="936"/>
        <v>0</v>
      </c>
      <c r="BC209" s="94">
        <f t="shared" si="936"/>
        <v>0</v>
      </c>
      <c r="BD209" s="94">
        <f t="shared" si="936"/>
        <v>0</v>
      </c>
      <c r="BE209" s="94">
        <f t="shared" si="936"/>
        <v>0</v>
      </c>
      <c r="BF209" s="94">
        <f t="shared" si="936"/>
        <v>0</v>
      </c>
      <c r="BG209" s="94">
        <f t="shared" si="936"/>
        <v>0</v>
      </c>
      <c r="BH209" s="94">
        <f t="shared" si="936"/>
        <v>0</v>
      </c>
      <c r="BI209" s="94">
        <f t="shared" si="936"/>
        <v>0</v>
      </c>
      <c r="BJ209" s="94">
        <f t="shared" si="936"/>
        <v>0</v>
      </c>
      <c r="BK209" s="94">
        <f t="shared" si="936"/>
        <v>0</v>
      </c>
      <c r="BL209" s="94">
        <f t="shared" si="936"/>
        <v>0</v>
      </c>
      <c r="BM209" s="94">
        <f t="shared" si="936"/>
        <v>0</v>
      </c>
      <c r="BN209" s="94">
        <f t="shared" si="936"/>
        <v>0</v>
      </c>
      <c r="BO209" s="94">
        <f t="shared" si="936"/>
        <v>0</v>
      </c>
      <c r="BP209" s="94">
        <f t="shared" si="936"/>
        <v>0</v>
      </c>
      <c r="BQ209" s="94">
        <f t="shared" ref="BQ209:EB209" si="937">IF(BQ$165=EOMONTH($D35,-1),SUMIFS($D200:$NK200,$D$165:$NK$165,"&gt;="&amp;EOMONTH($D35,$S35),$D$165:$NK$165,"&lt;"&amp;EOMONTH($D35,60))*-$AF35+SUMIFS($D200:$NK200,$D$165:$NK$165,"&gt;="&amp;EOMONTH($D35,60),$D$165:$NK$165,"&lt;"&amp;EOMONTH($D35,300))*-$AG35,0)</f>
        <v>0</v>
      </c>
      <c r="BR209" s="94">
        <f t="shared" si="937"/>
        <v>0</v>
      </c>
      <c r="BS209" s="94">
        <f t="shared" si="937"/>
        <v>0</v>
      </c>
      <c r="BT209" s="94">
        <f t="shared" si="937"/>
        <v>0</v>
      </c>
      <c r="BU209" s="94">
        <f t="shared" si="937"/>
        <v>0</v>
      </c>
      <c r="BV209" s="94">
        <f t="shared" si="937"/>
        <v>0</v>
      </c>
      <c r="BW209" s="94">
        <f t="shared" si="937"/>
        <v>0</v>
      </c>
      <c r="BX209" s="94">
        <f t="shared" si="937"/>
        <v>0</v>
      </c>
      <c r="BY209" s="94">
        <f t="shared" si="937"/>
        <v>0</v>
      </c>
      <c r="BZ209" s="94">
        <f t="shared" si="937"/>
        <v>0</v>
      </c>
      <c r="CA209" s="94">
        <f t="shared" si="937"/>
        <v>0</v>
      </c>
      <c r="CB209" s="94">
        <f t="shared" si="937"/>
        <v>0</v>
      </c>
      <c r="CC209" s="94">
        <f t="shared" si="937"/>
        <v>0</v>
      </c>
      <c r="CD209" s="94">
        <f t="shared" si="937"/>
        <v>0</v>
      </c>
      <c r="CE209" s="94">
        <f t="shared" si="937"/>
        <v>0</v>
      </c>
      <c r="CF209" s="94">
        <f t="shared" si="937"/>
        <v>0</v>
      </c>
      <c r="CG209" s="94">
        <f t="shared" si="937"/>
        <v>0</v>
      </c>
      <c r="CH209" s="94">
        <f t="shared" si="937"/>
        <v>0</v>
      </c>
      <c r="CI209" s="94">
        <f t="shared" si="937"/>
        <v>0</v>
      </c>
      <c r="CJ209" s="94">
        <f t="shared" si="937"/>
        <v>0</v>
      </c>
      <c r="CK209" s="94">
        <f t="shared" si="937"/>
        <v>0</v>
      </c>
      <c r="CL209" s="94">
        <f t="shared" si="937"/>
        <v>0</v>
      </c>
      <c r="CM209" s="94">
        <f t="shared" si="937"/>
        <v>0</v>
      </c>
      <c r="CN209" s="94">
        <f t="shared" si="937"/>
        <v>0</v>
      </c>
      <c r="CO209" s="94">
        <f t="shared" si="937"/>
        <v>0</v>
      </c>
      <c r="CP209" s="94">
        <f t="shared" si="937"/>
        <v>0</v>
      </c>
      <c r="CQ209" s="94">
        <f t="shared" si="937"/>
        <v>0</v>
      </c>
      <c r="CR209" s="94">
        <f t="shared" si="937"/>
        <v>0</v>
      </c>
      <c r="CS209" s="94">
        <f t="shared" si="937"/>
        <v>0</v>
      </c>
      <c r="CT209" s="94">
        <f t="shared" si="937"/>
        <v>0</v>
      </c>
      <c r="CU209" s="94">
        <f t="shared" si="937"/>
        <v>0</v>
      </c>
      <c r="CV209" s="94">
        <f t="shared" si="937"/>
        <v>0</v>
      </c>
      <c r="CW209" s="94">
        <f t="shared" si="937"/>
        <v>0</v>
      </c>
      <c r="CX209" s="94">
        <f t="shared" si="937"/>
        <v>0</v>
      </c>
      <c r="CY209" s="94">
        <f t="shared" si="937"/>
        <v>0</v>
      </c>
      <c r="CZ209" s="94">
        <f t="shared" si="937"/>
        <v>0</v>
      </c>
      <c r="DA209" s="94">
        <f t="shared" si="937"/>
        <v>0</v>
      </c>
      <c r="DB209" s="94">
        <f t="shared" si="937"/>
        <v>0</v>
      </c>
      <c r="DC209" s="94">
        <f t="shared" si="937"/>
        <v>0</v>
      </c>
      <c r="DD209" s="94">
        <f t="shared" si="937"/>
        <v>0</v>
      </c>
      <c r="DE209" s="94">
        <f t="shared" si="937"/>
        <v>0</v>
      </c>
      <c r="DF209" s="94">
        <f t="shared" si="937"/>
        <v>0</v>
      </c>
      <c r="DG209" s="94">
        <f t="shared" si="937"/>
        <v>0</v>
      </c>
      <c r="DH209" s="94">
        <f t="shared" si="937"/>
        <v>0</v>
      </c>
      <c r="DI209" s="94">
        <f t="shared" si="937"/>
        <v>0</v>
      </c>
      <c r="DJ209" s="94">
        <f t="shared" si="937"/>
        <v>0</v>
      </c>
      <c r="DK209" s="94">
        <f t="shared" si="937"/>
        <v>0</v>
      </c>
      <c r="DL209" s="94">
        <f t="shared" si="937"/>
        <v>0</v>
      </c>
      <c r="DM209" s="94">
        <f t="shared" si="937"/>
        <v>0</v>
      </c>
      <c r="DN209" s="94">
        <f t="shared" si="937"/>
        <v>0</v>
      </c>
      <c r="DO209" s="94">
        <f t="shared" si="937"/>
        <v>0</v>
      </c>
      <c r="DP209" s="94">
        <f t="shared" si="937"/>
        <v>0</v>
      </c>
      <c r="DQ209" s="94">
        <f t="shared" si="937"/>
        <v>0</v>
      </c>
      <c r="DR209" s="94">
        <f t="shared" si="937"/>
        <v>0</v>
      </c>
      <c r="DS209" s="94">
        <f t="shared" si="937"/>
        <v>0</v>
      </c>
      <c r="DT209" s="94">
        <f t="shared" si="937"/>
        <v>0</v>
      </c>
      <c r="DU209" s="94">
        <f t="shared" si="937"/>
        <v>0</v>
      </c>
      <c r="DV209" s="94">
        <f t="shared" si="937"/>
        <v>0</v>
      </c>
      <c r="DW209" s="94">
        <f t="shared" si="937"/>
        <v>0</v>
      </c>
      <c r="DX209" s="94">
        <f t="shared" si="937"/>
        <v>0</v>
      </c>
      <c r="DY209" s="94">
        <f t="shared" si="937"/>
        <v>0</v>
      </c>
      <c r="DZ209" s="94">
        <f t="shared" si="937"/>
        <v>0</v>
      </c>
      <c r="EA209" s="94">
        <f t="shared" si="937"/>
        <v>0</v>
      </c>
      <c r="EB209" s="94">
        <f t="shared" si="937"/>
        <v>0</v>
      </c>
      <c r="EC209" s="94">
        <f t="shared" ref="EC209:GN209" si="938">IF(EC$165=EOMONTH($D35,-1),SUMIFS($D200:$NK200,$D$165:$NK$165,"&gt;="&amp;EOMONTH($D35,$S35),$D$165:$NK$165,"&lt;"&amp;EOMONTH($D35,60))*-$AF35+SUMIFS($D200:$NK200,$D$165:$NK$165,"&gt;="&amp;EOMONTH($D35,60),$D$165:$NK$165,"&lt;"&amp;EOMONTH($D35,300))*-$AG35,0)</f>
        <v>0</v>
      </c>
      <c r="ED209" s="94">
        <f t="shared" si="938"/>
        <v>0</v>
      </c>
      <c r="EE209" s="94">
        <f t="shared" si="938"/>
        <v>0</v>
      </c>
      <c r="EF209" s="94">
        <f t="shared" si="938"/>
        <v>0</v>
      </c>
      <c r="EG209" s="94">
        <f t="shared" si="938"/>
        <v>0</v>
      </c>
      <c r="EH209" s="94">
        <f t="shared" si="938"/>
        <v>0</v>
      </c>
      <c r="EI209" s="94">
        <f t="shared" si="938"/>
        <v>0</v>
      </c>
      <c r="EJ209" s="94">
        <f t="shared" si="938"/>
        <v>0</v>
      </c>
      <c r="EK209" s="94">
        <f t="shared" si="938"/>
        <v>0</v>
      </c>
      <c r="EL209" s="94">
        <f t="shared" si="938"/>
        <v>0</v>
      </c>
      <c r="EM209" s="94">
        <f t="shared" si="938"/>
        <v>0</v>
      </c>
      <c r="EN209" s="94">
        <f t="shared" si="938"/>
        <v>0</v>
      </c>
      <c r="EO209" s="94">
        <f t="shared" si="938"/>
        <v>0</v>
      </c>
      <c r="EP209" s="94">
        <f t="shared" si="938"/>
        <v>0</v>
      </c>
      <c r="EQ209" s="94">
        <f t="shared" si="938"/>
        <v>0</v>
      </c>
      <c r="ER209" s="94">
        <f t="shared" si="938"/>
        <v>0</v>
      </c>
      <c r="ES209" s="94">
        <f t="shared" si="938"/>
        <v>0</v>
      </c>
      <c r="ET209" s="94">
        <f t="shared" si="938"/>
        <v>0</v>
      </c>
      <c r="EU209" s="94">
        <f t="shared" si="938"/>
        <v>0</v>
      </c>
      <c r="EV209" s="94">
        <f t="shared" si="938"/>
        <v>0</v>
      </c>
      <c r="EW209" s="94">
        <f t="shared" si="938"/>
        <v>0</v>
      </c>
      <c r="EX209" s="94">
        <f t="shared" si="938"/>
        <v>0</v>
      </c>
      <c r="EY209" s="94">
        <f t="shared" si="938"/>
        <v>0</v>
      </c>
      <c r="EZ209" s="94">
        <f t="shared" si="938"/>
        <v>0</v>
      </c>
      <c r="FA209" s="94">
        <f t="shared" si="938"/>
        <v>0</v>
      </c>
      <c r="FB209" s="94">
        <f t="shared" si="938"/>
        <v>0</v>
      </c>
      <c r="FC209" s="94">
        <f t="shared" si="938"/>
        <v>0</v>
      </c>
      <c r="FD209" s="94">
        <f t="shared" si="938"/>
        <v>0</v>
      </c>
      <c r="FE209" s="94">
        <f t="shared" si="938"/>
        <v>0</v>
      </c>
      <c r="FF209" s="94">
        <f t="shared" si="938"/>
        <v>0</v>
      </c>
      <c r="FG209" s="94">
        <f t="shared" si="938"/>
        <v>0</v>
      </c>
      <c r="FH209" s="94">
        <f t="shared" si="938"/>
        <v>0</v>
      </c>
      <c r="FI209" s="94">
        <f t="shared" si="938"/>
        <v>0</v>
      </c>
      <c r="FJ209" s="94">
        <f t="shared" si="938"/>
        <v>0</v>
      </c>
      <c r="FK209" s="94">
        <f t="shared" si="938"/>
        <v>0</v>
      </c>
      <c r="FL209" s="94">
        <f t="shared" si="938"/>
        <v>0</v>
      </c>
      <c r="FM209" s="94">
        <f t="shared" si="938"/>
        <v>0</v>
      </c>
      <c r="FN209" s="94">
        <f t="shared" si="938"/>
        <v>0</v>
      </c>
      <c r="FO209" s="94">
        <f t="shared" si="938"/>
        <v>0</v>
      </c>
      <c r="FP209" s="94">
        <f t="shared" si="938"/>
        <v>0</v>
      </c>
      <c r="FQ209" s="94">
        <f t="shared" si="938"/>
        <v>0</v>
      </c>
      <c r="FR209" s="94">
        <f t="shared" si="938"/>
        <v>0</v>
      </c>
      <c r="FS209" s="94">
        <f t="shared" si="938"/>
        <v>0</v>
      </c>
      <c r="FT209" s="94">
        <f t="shared" si="938"/>
        <v>0</v>
      </c>
      <c r="FU209" s="94">
        <f t="shared" si="938"/>
        <v>0</v>
      </c>
      <c r="FV209" s="94">
        <f t="shared" si="938"/>
        <v>0</v>
      </c>
      <c r="FW209" s="94">
        <f t="shared" si="938"/>
        <v>0</v>
      </c>
      <c r="FX209" s="94">
        <f t="shared" si="938"/>
        <v>0</v>
      </c>
      <c r="FY209" s="94">
        <f t="shared" si="938"/>
        <v>0</v>
      </c>
      <c r="FZ209" s="94">
        <f t="shared" si="938"/>
        <v>0</v>
      </c>
      <c r="GA209" s="94">
        <f t="shared" si="938"/>
        <v>0</v>
      </c>
      <c r="GB209" s="94">
        <f t="shared" si="938"/>
        <v>0</v>
      </c>
      <c r="GC209" s="94">
        <f t="shared" si="938"/>
        <v>0</v>
      </c>
      <c r="GD209" s="94">
        <f t="shared" si="938"/>
        <v>0</v>
      </c>
      <c r="GE209" s="94">
        <f t="shared" si="938"/>
        <v>0</v>
      </c>
      <c r="GF209" s="94">
        <f t="shared" si="938"/>
        <v>0</v>
      </c>
      <c r="GG209" s="94">
        <f t="shared" si="938"/>
        <v>0</v>
      </c>
      <c r="GH209" s="94">
        <f t="shared" si="938"/>
        <v>0</v>
      </c>
      <c r="GI209" s="94">
        <f t="shared" si="938"/>
        <v>0</v>
      </c>
      <c r="GJ209" s="94">
        <f t="shared" si="938"/>
        <v>0</v>
      </c>
      <c r="GK209" s="94">
        <f t="shared" si="938"/>
        <v>0</v>
      </c>
      <c r="GL209" s="94">
        <f t="shared" si="938"/>
        <v>0</v>
      </c>
      <c r="GM209" s="94">
        <f t="shared" si="938"/>
        <v>0</v>
      </c>
      <c r="GN209" s="94">
        <f t="shared" si="938"/>
        <v>0</v>
      </c>
      <c r="GO209" s="94">
        <f t="shared" ref="GO209:IZ209" si="939">IF(GO$165=EOMONTH($D35,-1),SUMIFS($D200:$NK200,$D$165:$NK$165,"&gt;="&amp;EOMONTH($D35,$S35),$D$165:$NK$165,"&lt;"&amp;EOMONTH($D35,60))*-$AF35+SUMIFS($D200:$NK200,$D$165:$NK$165,"&gt;="&amp;EOMONTH($D35,60),$D$165:$NK$165,"&lt;"&amp;EOMONTH($D35,300))*-$AG35,0)</f>
        <v>0</v>
      </c>
      <c r="GP209" s="94">
        <f t="shared" si="939"/>
        <v>0</v>
      </c>
      <c r="GQ209" s="94">
        <f t="shared" si="939"/>
        <v>0</v>
      </c>
      <c r="GR209" s="94">
        <f t="shared" si="939"/>
        <v>0</v>
      </c>
      <c r="GS209" s="94">
        <f t="shared" si="939"/>
        <v>0</v>
      </c>
      <c r="GT209" s="94">
        <f t="shared" si="939"/>
        <v>0</v>
      </c>
      <c r="GU209" s="94">
        <f t="shared" si="939"/>
        <v>0</v>
      </c>
      <c r="GV209" s="94">
        <f t="shared" si="939"/>
        <v>0</v>
      </c>
      <c r="GW209" s="94">
        <f t="shared" si="939"/>
        <v>0</v>
      </c>
      <c r="GX209" s="94">
        <f t="shared" si="939"/>
        <v>0</v>
      </c>
      <c r="GY209" s="94">
        <f t="shared" si="939"/>
        <v>0</v>
      </c>
      <c r="GZ209" s="94">
        <f t="shared" si="939"/>
        <v>0</v>
      </c>
      <c r="HA209" s="94">
        <f t="shared" si="939"/>
        <v>0</v>
      </c>
      <c r="HB209" s="94">
        <f t="shared" si="939"/>
        <v>0</v>
      </c>
      <c r="HC209" s="94">
        <f t="shared" si="939"/>
        <v>0</v>
      </c>
      <c r="HD209" s="94">
        <f t="shared" si="939"/>
        <v>0</v>
      </c>
      <c r="HE209" s="94">
        <f t="shared" si="939"/>
        <v>0</v>
      </c>
      <c r="HF209" s="94">
        <f t="shared" si="939"/>
        <v>0</v>
      </c>
      <c r="HG209" s="94">
        <f t="shared" si="939"/>
        <v>0</v>
      </c>
      <c r="HH209" s="94">
        <f t="shared" si="939"/>
        <v>0</v>
      </c>
      <c r="HI209" s="94">
        <f t="shared" si="939"/>
        <v>0</v>
      </c>
      <c r="HJ209" s="94">
        <f t="shared" si="939"/>
        <v>0</v>
      </c>
      <c r="HK209" s="94">
        <f t="shared" si="939"/>
        <v>0</v>
      </c>
      <c r="HL209" s="94">
        <f t="shared" si="939"/>
        <v>0</v>
      </c>
      <c r="HM209" s="94">
        <f t="shared" si="939"/>
        <v>0</v>
      </c>
      <c r="HN209" s="94">
        <f t="shared" si="939"/>
        <v>0</v>
      </c>
      <c r="HO209" s="94">
        <f t="shared" si="939"/>
        <v>0</v>
      </c>
      <c r="HP209" s="94">
        <f t="shared" si="939"/>
        <v>0</v>
      </c>
      <c r="HQ209" s="94">
        <f t="shared" si="939"/>
        <v>0</v>
      </c>
      <c r="HR209" s="94">
        <f t="shared" si="939"/>
        <v>0</v>
      </c>
      <c r="HS209" s="94">
        <f t="shared" si="939"/>
        <v>0</v>
      </c>
      <c r="HT209" s="94">
        <f t="shared" si="939"/>
        <v>0</v>
      </c>
      <c r="HU209" s="94">
        <f t="shared" si="939"/>
        <v>0</v>
      </c>
      <c r="HV209" s="94">
        <f t="shared" si="939"/>
        <v>0</v>
      </c>
      <c r="HW209" s="94">
        <f t="shared" si="939"/>
        <v>0</v>
      </c>
      <c r="HX209" s="94">
        <f t="shared" si="939"/>
        <v>0</v>
      </c>
      <c r="HY209" s="94">
        <f t="shared" si="939"/>
        <v>0</v>
      </c>
      <c r="HZ209" s="94">
        <f t="shared" si="939"/>
        <v>0</v>
      </c>
      <c r="IA209" s="94">
        <f t="shared" si="939"/>
        <v>0</v>
      </c>
      <c r="IB209" s="94">
        <f t="shared" si="939"/>
        <v>0</v>
      </c>
      <c r="IC209" s="94">
        <f t="shared" si="939"/>
        <v>0</v>
      </c>
      <c r="ID209" s="94">
        <f t="shared" si="939"/>
        <v>0</v>
      </c>
      <c r="IE209" s="94">
        <f t="shared" si="939"/>
        <v>0</v>
      </c>
      <c r="IF209" s="94">
        <f t="shared" si="939"/>
        <v>0</v>
      </c>
      <c r="IG209" s="94">
        <f t="shared" si="939"/>
        <v>0</v>
      </c>
      <c r="IH209" s="94">
        <f t="shared" si="939"/>
        <v>0</v>
      </c>
      <c r="II209" s="94">
        <f t="shared" si="939"/>
        <v>0</v>
      </c>
      <c r="IJ209" s="94">
        <f t="shared" si="939"/>
        <v>0</v>
      </c>
      <c r="IK209" s="94">
        <f t="shared" si="939"/>
        <v>0</v>
      </c>
      <c r="IL209" s="94">
        <f t="shared" si="939"/>
        <v>0</v>
      </c>
      <c r="IM209" s="94">
        <f t="shared" si="939"/>
        <v>0</v>
      </c>
      <c r="IN209" s="94">
        <f t="shared" si="939"/>
        <v>0</v>
      </c>
      <c r="IO209" s="94">
        <f t="shared" si="939"/>
        <v>0</v>
      </c>
      <c r="IP209" s="94">
        <f t="shared" si="939"/>
        <v>0</v>
      </c>
      <c r="IQ209" s="94">
        <f t="shared" si="939"/>
        <v>0</v>
      </c>
      <c r="IR209" s="94">
        <f t="shared" si="939"/>
        <v>0</v>
      </c>
      <c r="IS209" s="94">
        <f t="shared" si="939"/>
        <v>0</v>
      </c>
      <c r="IT209" s="94">
        <f t="shared" si="939"/>
        <v>0</v>
      </c>
      <c r="IU209" s="94">
        <f t="shared" si="939"/>
        <v>0</v>
      </c>
      <c r="IV209" s="94">
        <f t="shared" si="939"/>
        <v>0</v>
      </c>
      <c r="IW209" s="94">
        <f t="shared" si="939"/>
        <v>0</v>
      </c>
      <c r="IX209" s="94">
        <f t="shared" si="939"/>
        <v>0</v>
      </c>
      <c r="IY209" s="94">
        <f t="shared" si="939"/>
        <v>0</v>
      </c>
      <c r="IZ209" s="94">
        <f t="shared" si="939"/>
        <v>0</v>
      </c>
      <c r="JA209" s="94">
        <f t="shared" ref="JA209:LL209" si="940">IF(JA$165=EOMONTH($D35,-1),SUMIFS($D200:$NK200,$D$165:$NK$165,"&gt;="&amp;EOMONTH($D35,$S35),$D$165:$NK$165,"&lt;"&amp;EOMONTH($D35,60))*-$AF35+SUMIFS($D200:$NK200,$D$165:$NK$165,"&gt;="&amp;EOMONTH($D35,60),$D$165:$NK$165,"&lt;"&amp;EOMONTH($D35,300))*-$AG35,0)</f>
        <v>0</v>
      </c>
      <c r="JB209" s="94">
        <f t="shared" si="940"/>
        <v>0</v>
      </c>
      <c r="JC209" s="94">
        <f t="shared" si="940"/>
        <v>0</v>
      </c>
      <c r="JD209" s="94">
        <f t="shared" si="940"/>
        <v>0</v>
      </c>
      <c r="JE209" s="94">
        <f t="shared" si="940"/>
        <v>0</v>
      </c>
      <c r="JF209" s="94">
        <f t="shared" si="940"/>
        <v>0</v>
      </c>
      <c r="JG209" s="94">
        <f t="shared" si="940"/>
        <v>0</v>
      </c>
      <c r="JH209" s="94">
        <f t="shared" si="940"/>
        <v>0</v>
      </c>
      <c r="JI209" s="94">
        <f t="shared" si="940"/>
        <v>0</v>
      </c>
      <c r="JJ209" s="94">
        <f t="shared" si="940"/>
        <v>0</v>
      </c>
      <c r="JK209" s="94">
        <f t="shared" si="940"/>
        <v>0</v>
      </c>
      <c r="JL209" s="94">
        <f t="shared" si="940"/>
        <v>0</v>
      </c>
      <c r="JM209" s="94">
        <f t="shared" si="940"/>
        <v>0</v>
      </c>
      <c r="JN209" s="94">
        <f t="shared" si="940"/>
        <v>0</v>
      </c>
      <c r="JO209" s="94">
        <f t="shared" si="940"/>
        <v>0</v>
      </c>
      <c r="JP209" s="94">
        <f t="shared" si="940"/>
        <v>0</v>
      </c>
      <c r="JQ209" s="94">
        <f t="shared" si="940"/>
        <v>0</v>
      </c>
      <c r="JR209" s="94">
        <f t="shared" si="940"/>
        <v>0</v>
      </c>
      <c r="JS209" s="94">
        <f t="shared" si="940"/>
        <v>0</v>
      </c>
      <c r="JT209" s="94">
        <f t="shared" si="940"/>
        <v>0</v>
      </c>
      <c r="JU209" s="94">
        <f t="shared" si="940"/>
        <v>0</v>
      </c>
      <c r="JV209" s="94">
        <f t="shared" si="940"/>
        <v>0</v>
      </c>
      <c r="JW209" s="94">
        <f t="shared" si="940"/>
        <v>0</v>
      </c>
      <c r="JX209" s="94">
        <f t="shared" si="940"/>
        <v>0</v>
      </c>
      <c r="JY209" s="94">
        <f t="shared" si="940"/>
        <v>0</v>
      </c>
      <c r="JZ209" s="94">
        <f t="shared" si="940"/>
        <v>0</v>
      </c>
      <c r="KA209" s="94">
        <f t="shared" si="940"/>
        <v>0</v>
      </c>
      <c r="KB209" s="94">
        <f t="shared" si="940"/>
        <v>0</v>
      </c>
      <c r="KC209" s="94">
        <f t="shared" si="940"/>
        <v>0</v>
      </c>
      <c r="KD209" s="94">
        <f t="shared" si="940"/>
        <v>0</v>
      </c>
      <c r="KE209" s="94">
        <f t="shared" si="940"/>
        <v>0</v>
      </c>
      <c r="KF209" s="94">
        <f t="shared" si="940"/>
        <v>0</v>
      </c>
      <c r="KG209" s="94">
        <f t="shared" si="940"/>
        <v>0</v>
      </c>
      <c r="KH209" s="94">
        <f t="shared" si="940"/>
        <v>0</v>
      </c>
      <c r="KI209" s="94">
        <f t="shared" si="940"/>
        <v>0</v>
      </c>
      <c r="KJ209" s="94">
        <f t="shared" si="940"/>
        <v>0</v>
      </c>
      <c r="KK209" s="94">
        <f t="shared" si="940"/>
        <v>0</v>
      </c>
      <c r="KL209" s="94">
        <f t="shared" si="940"/>
        <v>0</v>
      </c>
      <c r="KM209" s="94">
        <f t="shared" si="940"/>
        <v>0</v>
      </c>
      <c r="KN209" s="94">
        <f t="shared" si="940"/>
        <v>0</v>
      </c>
      <c r="KO209" s="94">
        <f t="shared" si="940"/>
        <v>0</v>
      </c>
      <c r="KP209" s="94">
        <f t="shared" si="940"/>
        <v>0</v>
      </c>
      <c r="KQ209" s="94">
        <f t="shared" si="940"/>
        <v>0</v>
      </c>
      <c r="KR209" s="94">
        <f t="shared" si="940"/>
        <v>0</v>
      </c>
      <c r="KS209" s="94">
        <f t="shared" si="940"/>
        <v>0</v>
      </c>
      <c r="KT209" s="94">
        <f t="shared" si="940"/>
        <v>0</v>
      </c>
      <c r="KU209" s="94">
        <f t="shared" si="940"/>
        <v>0</v>
      </c>
      <c r="KV209" s="94">
        <f t="shared" si="940"/>
        <v>0</v>
      </c>
      <c r="KW209" s="94">
        <f t="shared" si="940"/>
        <v>0</v>
      </c>
      <c r="KX209" s="94">
        <f t="shared" si="940"/>
        <v>0</v>
      </c>
      <c r="KY209" s="94">
        <f t="shared" si="940"/>
        <v>0</v>
      </c>
      <c r="KZ209" s="94">
        <f t="shared" si="940"/>
        <v>0</v>
      </c>
      <c r="LA209" s="94">
        <f t="shared" si="940"/>
        <v>0</v>
      </c>
      <c r="LB209" s="94">
        <f t="shared" si="940"/>
        <v>0</v>
      </c>
      <c r="LC209" s="94">
        <f t="shared" si="940"/>
        <v>0</v>
      </c>
      <c r="LD209" s="94">
        <f t="shared" si="940"/>
        <v>0</v>
      </c>
      <c r="LE209" s="94">
        <f t="shared" si="940"/>
        <v>0</v>
      </c>
      <c r="LF209" s="94">
        <f t="shared" si="940"/>
        <v>0</v>
      </c>
      <c r="LG209" s="94">
        <f t="shared" si="940"/>
        <v>0</v>
      </c>
      <c r="LH209" s="94">
        <f t="shared" si="940"/>
        <v>0</v>
      </c>
      <c r="LI209" s="94">
        <f t="shared" si="940"/>
        <v>0</v>
      </c>
      <c r="LJ209" s="94">
        <f t="shared" si="940"/>
        <v>0</v>
      </c>
      <c r="LK209" s="94">
        <f t="shared" si="940"/>
        <v>0</v>
      </c>
      <c r="LL209" s="94">
        <f t="shared" si="940"/>
        <v>0</v>
      </c>
      <c r="LM209" s="94">
        <f t="shared" ref="LM209:NK209" si="941">IF(LM$165=EOMONTH($D35,-1),SUMIFS($D200:$NK200,$D$165:$NK$165,"&gt;="&amp;EOMONTH($D35,$S35),$D$165:$NK$165,"&lt;"&amp;EOMONTH($D35,60))*-$AF35+SUMIFS($D200:$NK200,$D$165:$NK$165,"&gt;="&amp;EOMONTH($D35,60),$D$165:$NK$165,"&lt;"&amp;EOMONTH($D35,300))*-$AG35,0)</f>
        <v>0</v>
      </c>
      <c r="LN209" s="94">
        <f t="shared" si="941"/>
        <v>0</v>
      </c>
      <c r="LO209" s="94">
        <f t="shared" si="941"/>
        <v>0</v>
      </c>
      <c r="LP209" s="94">
        <f t="shared" si="941"/>
        <v>0</v>
      </c>
      <c r="LQ209" s="94">
        <f t="shared" si="941"/>
        <v>0</v>
      </c>
      <c r="LR209" s="94">
        <f t="shared" si="941"/>
        <v>0</v>
      </c>
      <c r="LS209" s="94">
        <f t="shared" si="941"/>
        <v>0</v>
      </c>
      <c r="LT209" s="94">
        <f t="shared" si="941"/>
        <v>0</v>
      </c>
      <c r="LU209" s="94">
        <f t="shared" si="941"/>
        <v>0</v>
      </c>
      <c r="LV209" s="94">
        <f t="shared" si="941"/>
        <v>0</v>
      </c>
      <c r="LW209" s="94">
        <f t="shared" si="941"/>
        <v>0</v>
      </c>
      <c r="LX209" s="94">
        <f t="shared" si="941"/>
        <v>0</v>
      </c>
      <c r="LY209" s="94">
        <f t="shared" si="941"/>
        <v>0</v>
      </c>
      <c r="LZ209" s="94">
        <f t="shared" si="941"/>
        <v>0</v>
      </c>
      <c r="MA209" s="94">
        <f t="shared" si="941"/>
        <v>0</v>
      </c>
      <c r="MB209" s="94">
        <f t="shared" si="941"/>
        <v>0</v>
      </c>
      <c r="MC209" s="94">
        <f t="shared" si="941"/>
        <v>0</v>
      </c>
      <c r="MD209" s="94">
        <f t="shared" si="941"/>
        <v>0</v>
      </c>
      <c r="ME209" s="94">
        <f t="shared" si="941"/>
        <v>0</v>
      </c>
      <c r="MF209" s="94">
        <f t="shared" si="941"/>
        <v>0</v>
      </c>
      <c r="MG209" s="94">
        <f t="shared" si="941"/>
        <v>0</v>
      </c>
      <c r="MH209" s="94">
        <f t="shared" si="941"/>
        <v>0</v>
      </c>
      <c r="MI209" s="94">
        <f t="shared" si="941"/>
        <v>0</v>
      </c>
      <c r="MJ209" s="94">
        <f t="shared" si="941"/>
        <v>0</v>
      </c>
      <c r="MK209" s="94">
        <f t="shared" si="941"/>
        <v>0</v>
      </c>
      <c r="ML209" s="94">
        <f t="shared" si="941"/>
        <v>0</v>
      </c>
      <c r="MM209" s="94">
        <f t="shared" si="941"/>
        <v>0</v>
      </c>
      <c r="MN209" s="94">
        <f t="shared" si="941"/>
        <v>0</v>
      </c>
      <c r="MO209" s="94">
        <f t="shared" si="941"/>
        <v>0</v>
      </c>
      <c r="MP209" s="94">
        <f t="shared" si="941"/>
        <v>0</v>
      </c>
      <c r="MQ209" s="94">
        <f t="shared" si="941"/>
        <v>0</v>
      </c>
      <c r="MR209" s="94">
        <f t="shared" si="941"/>
        <v>0</v>
      </c>
      <c r="MS209" s="94">
        <f t="shared" si="941"/>
        <v>0</v>
      </c>
      <c r="MT209" s="94">
        <f t="shared" si="941"/>
        <v>0</v>
      </c>
      <c r="MU209" s="94">
        <f t="shared" si="941"/>
        <v>0</v>
      </c>
      <c r="MV209" s="94">
        <f t="shared" si="941"/>
        <v>0</v>
      </c>
      <c r="MW209" s="94">
        <f t="shared" si="941"/>
        <v>0</v>
      </c>
      <c r="MX209" s="94">
        <f t="shared" si="941"/>
        <v>0</v>
      </c>
      <c r="MY209" s="94">
        <f t="shared" si="941"/>
        <v>0</v>
      </c>
      <c r="MZ209" s="94">
        <f t="shared" si="941"/>
        <v>0</v>
      </c>
      <c r="NA209" s="94">
        <f t="shared" si="941"/>
        <v>0</v>
      </c>
      <c r="NB209" s="94">
        <f t="shared" si="941"/>
        <v>0</v>
      </c>
      <c r="NC209" s="94">
        <f t="shared" si="941"/>
        <v>0</v>
      </c>
      <c r="ND209" s="94">
        <f t="shared" si="941"/>
        <v>0</v>
      </c>
      <c r="NE209" s="94">
        <f t="shared" si="941"/>
        <v>0</v>
      </c>
      <c r="NF209" s="94">
        <f t="shared" si="941"/>
        <v>0</v>
      </c>
      <c r="NG209" s="94">
        <f t="shared" si="941"/>
        <v>0</v>
      </c>
      <c r="NH209" s="94">
        <f t="shared" si="941"/>
        <v>0</v>
      </c>
      <c r="NI209" s="94">
        <f t="shared" si="941"/>
        <v>0</v>
      </c>
      <c r="NJ209" s="94">
        <f t="shared" si="941"/>
        <v>0</v>
      </c>
      <c r="NK209" s="97">
        <f t="shared" si="941"/>
        <v>0</v>
      </c>
    </row>
    <row r="210" spans="1:375" x14ac:dyDescent="0.25">
      <c r="A210" s="102">
        <f>SUMIF($D$163:$NK$163,"&lt;="&amp;Summary!$B$3,Leases!D210:NK210)</f>
        <v>-175100</v>
      </c>
      <c r="B210" s="23" t="s">
        <v>102</v>
      </c>
      <c r="C210" s="45" t="s">
        <v>30</v>
      </c>
      <c r="D210" s="94">
        <f>IF(D$165=EOMONTH($E35,$R35*(1-$O35)),-FV($AE35,ROUNDDOWN(YEARFRAC($D$165,D$165,1),0),,-($AC35*(1-$O35)+$AD35*$O35)*$B35,0),0)</f>
        <v>0</v>
      </c>
      <c r="E210" s="94">
        <f t="shared" ref="E210:BP210" si="942">IF(E$165=EOMONTH($E35,$R35*(1-$O35)),-FV($AE35,ROUNDDOWN(YEARFRAC($D$165,E$165,1),0),,-($AC35*(1-$O35)+$AD35*$O35)*$B35,0),0)</f>
        <v>0</v>
      </c>
      <c r="F210" s="94">
        <f t="shared" si="942"/>
        <v>0</v>
      </c>
      <c r="G210" s="94">
        <f t="shared" si="942"/>
        <v>0</v>
      </c>
      <c r="H210" s="94">
        <f t="shared" si="942"/>
        <v>0</v>
      </c>
      <c r="I210" s="94">
        <f t="shared" si="942"/>
        <v>0</v>
      </c>
      <c r="J210" s="94">
        <f t="shared" si="942"/>
        <v>0</v>
      </c>
      <c r="K210" s="94">
        <f t="shared" si="942"/>
        <v>0</v>
      </c>
      <c r="L210" s="94">
        <f t="shared" si="942"/>
        <v>0</v>
      </c>
      <c r="M210" s="94">
        <f t="shared" si="942"/>
        <v>0</v>
      </c>
      <c r="N210" s="94">
        <f t="shared" si="942"/>
        <v>0</v>
      </c>
      <c r="O210" s="94">
        <f t="shared" si="942"/>
        <v>0</v>
      </c>
      <c r="P210" s="94">
        <f t="shared" si="942"/>
        <v>0</v>
      </c>
      <c r="Q210" s="94">
        <f t="shared" si="942"/>
        <v>0</v>
      </c>
      <c r="R210" s="94">
        <f t="shared" si="942"/>
        <v>0</v>
      </c>
      <c r="S210" s="94">
        <f t="shared" si="942"/>
        <v>0</v>
      </c>
      <c r="T210" s="94">
        <f t="shared" si="942"/>
        <v>0</v>
      </c>
      <c r="U210" s="94">
        <f t="shared" si="942"/>
        <v>0</v>
      </c>
      <c r="V210" s="94">
        <f t="shared" si="942"/>
        <v>0</v>
      </c>
      <c r="W210" s="94">
        <f t="shared" si="942"/>
        <v>0</v>
      </c>
      <c r="X210" s="94">
        <f t="shared" si="942"/>
        <v>0</v>
      </c>
      <c r="Y210" s="94">
        <f t="shared" si="942"/>
        <v>0</v>
      </c>
      <c r="Z210" s="94">
        <f t="shared" si="942"/>
        <v>0</v>
      </c>
      <c r="AA210" s="94">
        <f t="shared" si="942"/>
        <v>0</v>
      </c>
      <c r="AB210" s="94">
        <f t="shared" si="942"/>
        <v>-175100</v>
      </c>
      <c r="AC210" s="94">
        <f t="shared" si="942"/>
        <v>0</v>
      </c>
      <c r="AD210" s="94">
        <f t="shared" si="942"/>
        <v>0</v>
      </c>
      <c r="AE210" s="94">
        <f t="shared" si="942"/>
        <v>0</v>
      </c>
      <c r="AF210" s="94">
        <f t="shared" si="942"/>
        <v>0</v>
      </c>
      <c r="AG210" s="94">
        <f t="shared" si="942"/>
        <v>0</v>
      </c>
      <c r="AH210" s="94">
        <f t="shared" si="942"/>
        <v>0</v>
      </c>
      <c r="AI210" s="94">
        <f t="shared" si="942"/>
        <v>0</v>
      </c>
      <c r="AJ210" s="94">
        <f t="shared" si="942"/>
        <v>0</v>
      </c>
      <c r="AK210" s="94">
        <f t="shared" si="942"/>
        <v>0</v>
      </c>
      <c r="AL210" s="94">
        <f t="shared" si="942"/>
        <v>0</v>
      </c>
      <c r="AM210" s="94">
        <f t="shared" si="942"/>
        <v>0</v>
      </c>
      <c r="AN210" s="94">
        <f t="shared" si="942"/>
        <v>0</v>
      </c>
      <c r="AO210" s="94">
        <f t="shared" si="942"/>
        <v>0</v>
      </c>
      <c r="AP210" s="94">
        <f t="shared" si="942"/>
        <v>0</v>
      </c>
      <c r="AQ210" s="94">
        <f t="shared" si="942"/>
        <v>0</v>
      </c>
      <c r="AR210" s="94">
        <f t="shared" si="942"/>
        <v>0</v>
      </c>
      <c r="AS210" s="94">
        <f t="shared" si="942"/>
        <v>0</v>
      </c>
      <c r="AT210" s="94">
        <f t="shared" si="942"/>
        <v>0</v>
      </c>
      <c r="AU210" s="94">
        <f t="shared" si="942"/>
        <v>0</v>
      </c>
      <c r="AV210" s="94">
        <f t="shared" si="942"/>
        <v>0</v>
      </c>
      <c r="AW210" s="94">
        <f t="shared" si="942"/>
        <v>0</v>
      </c>
      <c r="AX210" s="94">
        <f t="shared" si="942"/>
        <v>0</v>
      </c>
      <c r="AY210" s="94">
        <f t="shared" si="942"/>
        <v>0</v>
      </c>
      <c r="AZ210" s="94">
        <f t="shared" si="942"/>
        <v>0</v>
      </c>
      <c r="BA210" s="94">
        <f t="shared" si="942"/>
        <v>0</v>
      </c>
      <c r="BB210" s="94">
        <f t="shared" si="942"/>
        <v>0</v>
      </c>
      <c r="BC210" s="94">
        <f t="shared" si="942"/>
        <v>0</v>
      </c>
      <c r="BD210" s="94">
        <f t="shared" si="942"/>
        <v>0</v>
      </c>
      <c r="BE210" s="94">
        <f t="shared" si="942"/>
        <v>0</v>
      </c>
      <c r="BF210" s="94">
        <f t="shared" si="942"/>
        <v>0</v>
      </c>
      <c r="BG210" s="94">
        <f t="shared" si="942"/>
        <v>0</v>
      </c>
      <c r="BH210" s="94">
        <f t="shared" si="942"/>
        <v>0</v>
      </c>
      <c r="BI210" s="94">
        <f t="shared" si="942"/>
        <v>0</v>
      </c>
      <c r="BJ210" s="94">
        <f t="shared" si="942"/>
        <v>0</v>
      </c>
      <c r="BK210" s="94">
        <f t="shared" si="942"/>
        <v>0</v>
      </c>
      <c r="BL210" s="94">
        <f t="shared" si="942"/>
        <v>0</v>
      </c>
      <c r="BM210" s="94">
        <f t="shared" si="942"/>
        <v>0</v>
      </c>
      <c r="BN210" s="94">
        <f t="shared" si="942"/>
        <v>0</v>
      </c>
      <c r="BO210" s="94">
        <f t="shared" si="942"/>
        <v>0</v>
      </c>
      <c r="BP210" s="94">
        <f t="shared" si="942"/>
        <v>0</v>
      </c>
      <c r="BQ210" s="94">
        <f t="shared" ref="BQ210:EB210" si="943">IF(BQ$165=EOMONTH($E35,$R35*(1-$O35)),-FV($AE35,ROUNDDOWN(YEARFRAC($D$165,BQ$165,1),0),,-($AC35*(1-$O35)+$AD35*$O35)*$B35,0),0)</f>
        <v>0</v>
      </c>
      <c r="BR210" s="94">
        <f t="shared" si="943"/>
        <v>0</v>
      </c>
      <c r="BS210" s="94">
        <f t="shared" si="943"/>
        <v>0</v>
      </c>
      <c r="BT210" s="94">
        <f t="shared" si="943"/>
        <v>0</v>
      </c>
      <c r="BU210" s="94">
        <f t="shared" si="943"/>
        <v>0</v>
      </c>
      <c r="BV210" s="94">
        <f t="shared" si="943"/>
        <v>0</v>
      </c>
      <c r="BW210" s="94">
        <f t="shared" si="943"/>
        <v>0</v>
      </c>
      <c r="BX210" s="94">
        <f t="shared" si="943"/>
        <v>0</v>
      </c>
      <c r="BY210" s="94">
        <f t="shared" si="943"/>
        <v>0</v>
      </c>
      <c r="BZ210" s="94">
        <f t="shared" si="943"/>
        <v>0</v>
      </c>
      <c r="CA210" s="94">
        <f t="shared" si="943"/>
        <v>0</v>
      </c>
      <c r="CB210" s="94">
        <f t="shared" si="943"/>
        <v>0</v>
      </c>
      <c r="CC210" s="94">
        <f t="shared" si="943"/>
        <v>0</v>
      </c>
      <c r="CD210" s="94">
        <f t="shared" si="943"/>
        <v>0</v>
      </c>
      <c r="CE210" s="94">
        <f t="shared" si="943"/>
        <v>0</v>
      </c>
      <c r="CF210" s="94">
        <f t="shared" si="943"/>
        <v>0</v>
      </c>
      <c r="CG210" s="94">
        <f t="shared" si="943"/>
        <v>0</v>
      </c>
      <c r="CH210" s="94">
        <f t="shared" si="943"/>
        <v>0</v>
      </c>
      <c r="CI210" s="94">
        <f t="shared" si="943"/>
        <v>0</v>
      </c>
      <c r="CJ210" s="94">
        <f t="shared" si="943"/>
        <v>0</v>
      </c>
      <c r="CK210" s="94">
        <f t="shared" si="943"/>
        <v>0</v>
      </c>
      <c r="CL210" s="94">
        <f t="shared" si="943"/>
        <v>0</v>
      </c>
      <c r="CM210" s="94">
        <f t="shared" si="943"/>
        <v>0</v>
      </c>
      <c r="CN210" s="94">
        <f t="shared" si="943"/>
        <v>0</v>
      </c>
      <c r="CO210" s="94">
        <f t="shared" si="943"/>
        <v>0</v>
      </c>
      <c r="CP210" s="94">
        <f t="shared" si="943"/>
        <v>0</v>
      </c>
      <c r="CQ210" s="94">
        <f t="shared" si="943"/>
        <v>0</v>
      </c>
      <c r="CR210" s="94">
        <f t="shared" si="943"/>
        <v>0</v>
      </c>
      <c r="CS210" s="94">
        <f t="shared" si="943"/>
        <v>0</v>
      </c>
      <c r="CT210" s="94">
        <f t="shared" si="943"/>
        <v>0</v>
      </c>
      <c r="CU210" s="94">
        <f t="shared" si="943"/>
        <v>0</v>
      </c>
      <c r="CV210" s="94">
        <f t="shared" si="943"/>
        <v>0</v>
      </c>
      <c r="CW210" s="94">
        <f t="shared" si="943"/>
        <v>0</v>
      </c>
      <c r="CX210" s="94">
        <f t="shared" si="943"/>
        <v>0</v>
      </c>
      <c r="CY210" s="94">
        <f t="shared" si="943"/>
        <v>0</v>
      </c>
      <c r="CZ210" s="94">
        <f t="shared" si="943"/>
        <v>0</v>
      </c>
      <c r="DA210" s="94">
        <f t="shared" si="943"/>
        <v>0</v>
      </c>
      <c r="DB210" s="94">
        <f t="shared" si="943"/>
        <v>0</v>
      </c>
      <c r="DC210" s="94">
        <f t="shared" si="943"/>
        <v>0</v>
      </c>
      <c r="DD210" s="94">
        <f t="shared" si="943"/>
        <v>0</v>
      </c>
      <c r="DE210" s="94">
        <f t="shared" si="943"/>
        <v>0</v>
      </c>
      <c r="DF210" s="94">
        <f t="shared" si="943"/>
        <v>0</v>
      </c>
      <c r="DG210" s="94">
        <f t="shared" si="943"/>
        <v>0</v>
      </c>
      <c r="DH210" s="94">
        <f t="shared" si="943"/>
        <v>0</v>
      </c>
      <c r="DI210" s="94">
        <f t="shared" si="943"/>
        <v>0</v>
      </c>
      <c r="DJ210" s="94">
        <f t="shared" si="943"/>
        <v>0</v>
      </c>
      <c r="DK210" s="94">
        <f t="shared" si="943"/>
        <v>0</v>
      </c>
      <c r="DL210" s="94">
        <f t="shared" si="943"/>
        <v>0</v>
      </c>
      <c r="DM210" s="94">
        <f t="shared" si="943"/>
        <v>0</v>
      </c>
      <c r="DN210" s="94">
        <f t="shared" si="943"/>
        <v>0</v>
      </c>
      <c r="DO210" s="94">
        <f t="shared" si="943"/>
        <v>0</v>
      </c>
      <c r="DP210" s="94">
        <f t="shared" si="943"/>
        <v>0</v>
      </c>
      <c r="DQ210" s="94">
        <f t="shared" si="943"/>
        <v>0</v>
      </c>
      <c r="DR210" s="94">
        <f t="shared" si="943"/>
        <v>0</v>
      </c>
      <c r="DS210" s="94">
        <f t="shared" si="943"/>
        <v>0</v>
      </c>
      <c r="DT210" s="94">
        <f t="shared" si="943"/>
        <v>0</v>
      </c>
      <c r="DU210" s="94">
        <f t="shared" si="943"/>
        <v>0</v>
      </c>
      <c r="DV210" s="94">
        <f t="shared" si="943"/>
        <v>0</v>
      </c>
      <c r="DW210" s="94">
        <f t="shared" si="943"/>
        <v>0</v>
      </c>
      <c r="DX210" s="94">
        <f t="shared" si="943"/>
        <v>0</v>
      </c>
      <c r="DY210" s="94">
        <f t="shared" si="943"/>
        <v>0</v>
      </c>
      <c r="DZ210" s="94">
        <f t="shared" si="943"/>
        <v>0</v>
      </c>
      <c r="EA210" s="94">
        <f t="shared" si="943"/>
        <v>0</v>
      </c>
      <c r="EB210" s="94">
        <f t="shared" si="943"/>
        <v>0</v>
      </c>
      <c r="EC210" s="94">
        <f t="shared" ref="EC210:GN210" si="944">IF(EC$165=EOMONTH($E35,$R35*(1-$O35)),-FV($AE35,ROUNDDOWN(YEARFRAC($D$165,EC$165,1),0),,-($AC35*(1-$O35)+$AD35*$O35)*$B35,0),0)</f>
        <v>0</v>
      </c>
      <c r="ED210" s="94">
        <f t="shared" si="944"/>
        <v>0</v>
      </c>
      <c r="EE210" s="94">
        <f t="shared" si="944"/>
        <v>0</v>
      </c>
      <c r="EF210" s="94">
        <f t="shared" si="944"/>
        <v>0</v>
      </c>
      <c r="EG210" s="94">
        <f t="shared" si="944"/>
        <v>0</v>
      </c>
      <c r="EH210" s="94">
        <f t="shared" si="944"/>
        <v>0</v>
      </c>
      <c r="EI210" s="94">
        <f t="shared" si="944"/>
        <v>0</v>
      </c>
      <c r="EJ210" s="94">
        <f t="shared" si="944"/>
        <v>0</v>
      </c>
      <c r="EK210" s="94">
        <f t="shared" si="944"/>
        <v>0</v>
      </c>
      <c r="EL210" s="94">
        <f t="shared" si="944"/>
        <v>0</v>
      </c>
      <c r="EM210" s="94">
        <f t="shared" si="944"/>
        <v>0</v>
      </c>
      <c r="EN210" s="94">
        <f t="shared" si="944"/>
        <v>0</v>
      </c>
      <c r="EO210" s="94">
        <f t="shared" si="944"/>
        <v>0</v>
      </c>
      <c r="EP210" s="94">
        <f t="shared" si="944"/>
        <v>0</v>
      </c>
      <c r="EQ210" s="94">
        <f t="shared" si="944"/>
        <v>0</v>
      </c>
      <c r="ER210" s="94">
        <f t="shared" si="944"/>
        <v>0</v>
      </c>
      <c r="ES210" s="94">
        <f t="shared" si="944"/>
        <v>0</v>
      </c>
      <c r="ET210" s="94">
        <f t="shared" si="944"/>
        <v>0</v>
      </c>
      <c r="EU210" s="94">
        <f t="shared" si="944"/>
        <v>0</v>
      </c>
      <c r="EV210" s="94">
        <f t="shared" si="944"/>
        <v>0</v>
      </c>
      <c r="EW210" s="94">
        <f t="shared" si="944"/>
        <v>0</v>
      </c>
      <c r="EX210" s="94">
        <f t="shared" si="944"/>
        <v>0</v>
      </c>
      <c r="EY210" s="94">
        <f t="shared" si="944"/>
        <v>0</v>
      </c>
      <c r="EZ210" s="94">
        <f t="shared" si="944"/>
        <v>0</v>
      </c>
      <c r="FA210" s="94">
        <f t="shared" si="944"/>
        <v>0</v>
      </c>
      <c r="FB210" s="94">
        <f t="shared" si="944"/>
        <v>0</v>
      </c>
      <c r="FC210" s="94">
        <f t="shared" si="944"/>
        <v>0</v>
      </c>
      <c r="FD210" s="94">
        <f t="shared" si="944"/>
        <v>0</v>
      </c>
      <c r="FE210" s="94">
        <f t="shared" si="944"/>
        <v>0</v>
      </c>
      <c r="FF210" s="94">
        <f t="shared" si="944"/>
        <v>0</v>
      </c>
      <c r="FG210" s="94">
        <f t="shared" si="944"/>
        <v>0</v>
      </c>
      <c r="FH210" s="94">
        <f t="shared" si="944"/>
        <v>0</v>
      </c>
      <c r="FI210" s="94">
        <f t="shared" si="944"/>
        <v>0</v>
      </c>
      <c r="FJ210" s="94">
        <f t="shared" si="944"/>
        <v>0</v>
      </c>
      <c r="FK210" s="94">
        <f t="shared" si="944"/>
        <v>0</v>
      </c>
      <c r="FL210" s="94">
        <f t="shared" si="944"/>
        <v>0</v>
      </c>
      <c r="FM210" s="94">
        <f t="shared" si="944"/>
        <v>0</v>
      </c>
      <c r="FN210" s="94">
        <f t="shared" si="944"/>
        <v>0</v>
      </c>
      <c r="FO210" s="94">
        <f t="shared" si="944"/>
        <v>0</v>
      </c>
      <c r="FP210" s="94">
        <f t="shared" si="944"/>
        <v>0</v>
      </c>
      <c r="FQ210" s="94">
        <f t="shared" si="944"/>
        <v>0</v>
      </c>
      <c r="FR210" s="94">
        <f t="shared" si="944"/>
        <v>0</v>
      </c>
      <c r="FS210" s="94">
        <f t="shared" si="944"/>
        <v>0</v>
      </c>
      <c r="FT210" s="94">
        <f t="shared" si="944"/>
        <v>0</v>
      </c>
      <c r="FU210" s="94">
        <f t="shared" si="944"/>
        <v>0</v>
      </c>
      <c r="FV210" s="94">
        <f t="shared" si="944"/>
        <v>0</v>
      </c>
      <c r="FW210" s="94">
        <f t="shared" si="944"/>
        <v>0</v>
      </c>
      <c r="FX210" s="94">
        <f t="shared" si="944"/>
        <v>0</v>
      </c>
      <c r="FY210" s="94">
        <f t="shared" si="944"/>
        <v>0</v>
      </c>
      <c r="FZ210" s="94">
        <f t="shared" si="944"/>
        <v>0</v>
      </c>
      <c r="GA210" s="94">
        <f t="shared" si="944"/>
        <v>0</v>
      </c>
      <c r="GB210" s="94">
        <f t="shared" si="944"/>
        <v>0</v>
      </c>
      <c r="GC210" s="94">
        <f t="shared" si="944"/>
        <v>0</v>
      </c>
      <c r="GD210" s="94">
        <f t="shared" si="944"/>
        <v>0</v>
      </c>
      <c r="GE210" s="94">
        <f t="shared" si="944"/>
        <v>0</v>
      </c>
      <c r="GF210" s="94">
        <f t="shared" si="944"/>
        <v>0</v>
      </c>
      <c r="GG210" s="94">
        <f t="shared" si="944"/>
        <v>0</v>
      </c>
      <c r="GH210" s="94">
        <f t="shared" si="944"/>
        <v>0</v>
      </c>
      <c r="GI210" s="94">
        <f t="shared" si="944"/>
        <v>0</v>
      </c>
      <c r="GJ210" s="94">
        <f t="shared" si="944"/>
        <v>0</v>
      </c>
      <c r="GK210" s="94">
        <f t="shared" si="944"/>
        <v>0</v>
      </c>
      <c r="GL210" s="94">
        <f t="shared" si="944"/>
        <v>0</v>
      </c>
      <c r="GM210" s="94">
        <f t="shared" si="944"/>
        <v>0</v>
      </c>
      <c r="GN210" s="94">
        <f t="shared" si="944"/>
        <v>0</v>
      </c>
      <c r="GO210" s="94">
        <f t="shared" ref="GO210:IZ210" si="945">IF(GO$165=EOMONTH($E35,$R35*(1-$O35)),-FV($AE35,ROUNDDOWN(YEARFRAC($D$165,GO$165,1),0),,-($AC35*(1-$O35)+$AD35*$O35)*$B35,0),0)</f>
        <v>0</v>
      </c>
      <c r="GP210" s="94">
        <f t="shared" si="945"/>
        <v>0</v>
      </c>
      <c r="GQ210" s="94">
        <f t="shared" si="945"/>
        <v>0</v>
      </c>
      <c r="GR210" s="94">
        <f t="shared" si="945"/>
        <v>0</v>
      </c>
      <c r="GS210" s="94">
        <f t="shared" si="945"/>
        <v>0</v>
      </c>
      <c r="GT210" s="94">
        <f t="shared" si="945"/>
        <v>0</v>
      </c>
      <c r="GU210" s="94">
        <f t="shared" si="945"/>
        <v>0</v>
      </c>
      <c r="GV210" s="94">
        <f t="shared" si="945"/>
        <v>0</v>
      </c>
      <c r="GW210" s="94">
        <f t="shared" si="945"/>
        <v>0</v>
      </c>
      <c r="GX210" s="94">
        <f t="shared" si="945"/>
        <v>0</v>
      </c>
      <c r="GY210" s="94">
        <f t="shared" si="945"/>
        <v>0</v>
      </c>
      <c r="GZ210" s="94">
        <f t="shared" si="945"/>
        <v>0</v>
      </c>
      <c r="HA210" s="94">
        <f t="shared" si="945"/>
        <v>0</v>
      </c>
      <c r="HB210" s="94">
        <f t="shared" si="945"/>
        <v>0</v>
      </c>
      <c r="HC210" s="94">
        <f t="shared" si="945"/>
        <v>0</v>
      </c>
      <c r="HD210" s="94">
        <f t="shared" si="945"/>
        <v>0</v>
      </c>
      <c r="HE210" s="94">
        <f t="shared" si="945"/>
        <v>0</v>
      </c>
      <c r="HF210" s="94">
        <f t="shared" si="945"/>
        <v>0</v>
      </c>
      <c r="HG210" s="94">
        <f t="shared" si="945"/>
        <v>0</v>
      </c>
      <c r="HH210" s="94">
        <f t="shared" si="945"/>
        <v>0</v>
      </c>
      <c r="HI210" s="94">
        <f t="shared" si="945"/>
        <v>0</v>
      </c>
      <c r="HJ210" s="94">
        <f t="shared" si="945"/>
        <v>0</v>
      </c>
      <c r="HK210" s="94">
        <f t="shared" si="945"/>
        <v>0</v>
      </c>
      <c r="HL210" s="94">
        <f t="shared" si="945"/>
        <v>0</v>
      </c>
      <c r="HM210" s="94">
        <f t="shared" si="945"/>
        <v>0</v>
      </c>
      <c r="HN210" s="94">
        <f t="shared" si="945"/>
        <v>0</v>
      </c>
      <c r="HO210" s="94">
        <f t="shared" si="945"/>
        <v>0</v>
      </c>
      <c r="HP210" s="94">
        <f t="shared" si="945"/>
        <v>0</v>
      </c>
      <c r="HQ210" s="94">
        <f t="shared" si="945"/>
        <v>0</v>
      </c>
      <c r="HR210" s="94">
        <f t="shared" si="945"/>
        <v>0</v>
      </c>
      <c r="HS210" s="94">
        <f t="shared" si="945"/>
        <v>0</v>
      </c>
      <c r="HT210" s="94">
        <f t="shared" si="945"/>
        <v>0</v>
      </c>
      <c r="HU210" s="94">
        <f t="shared" si="945"/>
        <v>0</v>
      </c>
      <c r="HV210" s="94">
        <f t="shared" si="945"/>
        <v>0</v>
      </c>
      <c r="HW210" s="94">
        <f t="shared" si="945"/>
        <v>0</v>
      </c>
      <c r="HX210" s="94">
        <f t="shared" si="945"/>
        <v>0</v>
      </c>
      <c r="HY210" s="94">
        <f t="shared" si="945"/>
        <v>0</v>
      </c>
      <c r="HZ210" s="94">
        <f t="shared" si="945"/>
        <v>0</v>
      </c>
      <c r="IA210" s="94">
        <f t="shared" si="945"/>
        <v>0</v>
      </c>
      <c r="IB210" s="94">
        <f t="shared" si="945"/>
        <v>0</v>
      </c>
      <c r="IC210" s="94">
        <f t="shared" si="945"/>
        <v>0</v>
      </c>
      <c r="ID210" s="94">
        <f t="shared" si="945"/>
        <v>0</v>
      </c>
      <c r="IE210" s="94">
        <f t="shared" si="945"/>
        <v>0</v>
      </c>
      <c r="IF210" s="94">
        <f t="shared" si="945"/>
        <v>0</v>
      </c>
      <c r="IG210" s="94">
        <f t="shared" si="945"/>
        <v>0</v>
      </c>
      <c r="IH210" s="94">
        <f t="shared" si="945"/>
        <v>0</v>
      </c>
      <c r="II210" s="94">
        <f t="shared" si="945"/>
        <v>0</v>
      </c>
      <c r="IJ210" s="94">
        <f t="shared" si="945"/>
        <v>0</v>
      </c>
      <c r="IK210" s="94">
        <f t="shared" si="945"/>
        <v>0</v>
      </c>
      <c r="IL210" s="94">
        <f t="shared" si="945"/>
        <v>0</v>
      </c>
      <c r="IM210" s="94">
        <f t="shared" si="945"/>
        <v>0</v>
      </c>
      <c r="IN210" s="94">
        <f t="shared" si="945"/>
        <v>0</v>
      </c>
      <c r="IO210" s="94">
        <f t="shared" si="945"/>
        <v>0</v>
      </c>
      <c r="IP210" s="94">
        <f t="shared" si="945"/>
        <v>0</v>
      </c>
      <c r="IQ210" s="94">
        <f t="shared" si="945"/>
        <v>0</v>
      </c>
      <c r="IR210" s="94">
        <f t="shared" si="945"/>
        <v>0</v>
      </c>
      <c r="IS210" s="94">
        <f t="shared" si="945"/>
        <v>0</v>
      </c>
      <c r="IT210" s="94">
        <f t="shared" si="945"/>
        <v>0</v>
      </c>
      <c r="IU210" s="94">
        <f t="shared" si="945"/>
        <v>0</v>
      </c>
      <c r="IV210" s="94">
        <f t="shared" si="945"/>
        <v>0</v>
      </c>
      <c r="IW210" s="94">
        <f t="shared" si="945"/>
        <v>0</v>
      </c>
      <c r="IX210" s="94">
        <f t="shared" si="945"/>
        <v>0</v>
      </c>
      <c r="IY210" s="94">
        <f t="shared" si="945"/>
        <v>0</v>
      </c>
      <c r="IZ210" s="94">
        <f t="shared" si="945"/>
        <v>0</v>
      </c>
      <c r="JA210" s="94">
        <f t="shared" ref="JA210:LL210" si="946">IF(JA$165=EOMONTH($E35,$R35*(1-$O35)),-FV($AE35,ROUNDDOWN(YEARFRAC($D$165,JA$165,1),0),,-($AC35*(1-$O35)+$AD35*$O35)*$B35,0),0)</f>
        <v>0</v>
      </c>
      <c r="JB210" s="94">
        <f t="shared" si="946"/>
        <v>0</v>
      </c>
      <c r="JC210" s="94">
        <f t="shared" si="946"/>
        <v>0</v>
      </c>
      <c r="JD210" s="94">
        <f t="shared" si="946"/>
        <v>0</v>
      </c>
      <c r="JE210" s="94">
        <f t="shared" si="946"/>
        <v>0</v>
      </c>
      <c r="JF210" s="94">
        <f t="shared" si="946"/>
        <v>0</v>
      </c>
      <c r="JG210" s="94">
        <f t="shared" si="946"/>
        <v>0</v>
      </c>
      <c r="JH210" s="94">
        <f t="shared" si="946"/>
        <v>0</v>
      </c>
      <c r="JI210" s="94">
        <f t="shared" si="946"/>
        <v>0</v>
      </c>
      <c r="JJ210" s="94">
        <f t="shared" si="946"/>
        <v>0</v>
      </c>
      <c r="JK210" s="94">
        <f t="shared" si="946"/>
        <v>0</v>
      </c>
      <c r="JL210" s="94">
        <f t="shared" si="946"/>
        <v>0</v>
      </c>
      <c r="JM210" s="94">
        <f t="shared" si="946"/>
        <v>0</v>
      </c>
      <c r="JN210" s="94">
        <f t="shared" si="946"/>
        <v>0</v>
      </c>
      <c r="JO210" s="94">
        <f t="shared" si="946"/>
        <v>0</v>
      </c>
      <c r="JP210" s="94">
        <f t="shared" si="946"/>
        <v>0</v>
      </c>
      <c r="JQ210" s="94">
        <f t="shared" si="946"/>
        <v>0</v>
      </c>
      <c r="JR210" s="94">
        <f t="shared" si="946"/>
        <v>0</v>
      </c>
      <c r="JS210" s="94">
        <f t="shared" si="946"/>
        <v>0</v>
      </c>
      <c r="JT210" s="94">
        <f t="shared" si="946"/>
        <v>0</v>
      </c>
      <c r="JU210" s="94">
        <f t="shared" si="946"/>
        <v>0</v>
      </c>
      <c r="JV210" s="94">
        <f t="shared" si="946"/>
        <v>0</v>
      </c>
      <c r="JW210" s="94">
        <f t="shared" si="946"/>
        <v>0</v>
      </c>
      <c r="JX210" s="94">
        <f t="shared" si="946"/>
        <v>0</v>
      </c>
      <c r="JY210" s="94">
        <f t="shared" si="946"/>
        <v>0</v>
      </c>
      <c r="JZ210" s="94">
        <f t="shared" si="946"/>
        <v>0</v>
      </c>
      <c r="KA210" s="94">
        <f t="shared" si="946"/>
        <v>0</v>
      </c>
      <c r="KB210" s="94">
        <f t="shared" si="946"/>
        <v>0</v>
      </c>
      <c r="KC210" s="94">
        <f t="shared" si="946"/>
        <v>0</v>
      </c>
      <c r="KD210" s="94">
        <f t="shared" si="946"/>
        <v>0</v>
      </c>
      <c r="KE210" s="94">
        <f t="shared" si="946"/>
        <v>0</v>
      </c>
      <c r="KF210" s="94">
        <f t="shared" si="946"/>
        <v>0</v>
      </c>
      <c r="KG210" s="94">
        <f t="shared" si="946"/>
        <v>0</v>
      </c>
      <c r="KH210" s="94">
        <f t="shared" si="946"/>
        <v>0</v>
      </c>
      <c r="KI210" s="94">
        <f t="shared" si="946"/>
        <v>0</v>
      </c>
      <c r="KJ210" s="94">
        <f t="shared" si="946"/>
        <v>0</v>
      </c>
      <c r="KK210" s="94">
        <f t="shared" si="946"/>
        <v>0</v>
      </c>
      <c r="KL210" s="94">
        <f t="shared" si="946"/>
        <v>0</v>
      </c>
      <c r="KM210" s="94">
        <f t="shared" si="946"/>
        <v>0</v>
      </c>
      <c r="KN210" s="94">
        <f t="shared" si="946"/>
        <v>0</v>
      </c>
      <c r="KO210" s="94">
        <f t="shared" si="946"/>
        <v>0</v>
      </c>
      <c r="KP210" s="94">
        <f t="shared" si="946"/>
        <v>0</v>
      </c>
      <c r="KQ210" s="94">
        <f t="shared" si="946"/>
        <v>0</v>
      </c>
      <c r="KR210" s="94">
        <f t="shared" si="946"/>
        <v>0</v>
      </c>
      <c r="KS210" s="94">
        <f t="shared" si="946"/>
        <v>0</v>
      </c>
      <c r="KT210" s="94">
        <f t="shared" si="946"/>
        <v>0</v>
      </c>
      <c r="KU210" s="94">
        <f t="shared" si="946"/>
        <v>0</v>
      </c>
      <c r="KV210" s="94">
        <f t="shared" si="946"/>
        <v>0</v>
      </c>
      <c r="KW210" s="94">
        <f t="shared" si="946"/>
        <v>0</v>
      </c>
      <c r="KX210" s="94">
        <f t="shared" si="946"/>
        <v>0</v>
      </c>
      <c r="KY210" s="94">
        <f t="shared" si="946"/>
        <v>0</v>
      </c>
      <c r="KZ210" s="94">
        <f t="shared" si="946"/>
        <v>0</v>
      </c>
      <c r="LA210" s="94">
        <f t="shared" si="946"/>
        <v>0</v>
      </c>
      <c r="LB210" s="94">
        <f t="shared" si="946"/>
        <v>0</v>
      </c>
      <c r="LC210" s="94">
        <f t="shared" si="946"/>
        <v>0</v>
      </c>
      <c r="LD210" s="94">
        <f t="shared" si="946"/>
        <v>0</v>
      </c>
      <c r="LE210" s="94">
        <f t="shared" si="946"/>
        <v>0</v>
      </c>
      <c r="LF210" s="94">
        <f t="shared" si="946"/>
        <v>0</v>
      </c>
      <c r="LG210" s="94">
        <f t="shared" si="946"/>
        <v>0</v>
      </c>
      <c r="LH210" s="94">
        <f t="shared" si="946"/>
        <v>0</v>
      </c>
      <c r="LI210" s="94">
        <f t="shared" si="946"/>
        <v>0</v>
      </c>
      <c r="LJ210" s="94">
        <f t="shared" si="946"/>
        <v>0</v>
      </c>
      <c r="LK210" s="94">
        <f t="shared" si="946"/>
        <v>0</v>
      </c>
      <c r="LL210" s="94">
        <f t="shared" si="946"/>
        <v>0</v>
      </c>
      <c r="LM210" s="94">
        <f t="shared" ref="LM210:NK210" si="947">IF(LM$165=EOMONTH($E35,$R35*(1-$O35)),-FV($AE35,ROUNDDOWN(YEARFRAC($D$165,LM$165,1),0),,-($AC35*(1-$O35)+$AD35*$O35)*$B35,0),0)</f>
        <v>0</v>
      </c>
      <c r="LN210" s="94">
        <f t="shared" si="947"/>
        <v>0</v>
      </c>
      <c r="LO210" s="94">
        <f t="shared" si="947"/>
        <v>0</v>
      </c>
      <c r="LP210" s="94">
        <f t="shared" si="947"/>
        <v>0</v>
      </c>
      <c r="LQ210" s="94">
        <f t="shared" si="947"/>
        <v>0</v>
      </c>
      <c r="LR210" s="94">
        <f t="shared" si="947"/>
        <v>0</v>
      </c>
      <c r="LS210" s="94">
        <f t="shared" si="947"/>
        <v>0</v>
      </c>
      <c r="LT210" s="94">
        <f t="shared" si="947"/>
        <v>0</v>
      </c>
      <c r="LU210" s="94">
        <f t="shared" si="947"/>
        <v>0</v>
      </c>
      <c r="LV210" s="94">
        <f t="shared" si="947"/>
        <v>0</v>
      </c>
      <c r="LW210" s="94">
        <f t="shared" si="947"/>
        <v>0</v>
      </c>
      <c r="LX210" s="94">
        <f t="shared" si="947"/>
        <v>0</v>
      </c>
      <c r="LY210" s="94">
        <f t="shared" si="947"/>
        <v>0</v>
      </c>
      <c r="LZ210" s="94">
        <f t="shared" si="947"/>
        <v>0</v>
      </c>
      <c r="MA210" s="94">
        <f t="shared" si="947"/>
        <v>0</v>
      </c>
      <c r="MB210" s="94">
        <f t="shared" si="947"/>
        <v>0</v>
      </c>
      <c r="MC210" s="94">
        <f t="shared" si="947"/>
        <v>0</v>
      </c>
      <c r="MD210" s="94">
        <f t="shared" si="947"/>
        <v>0</v>
      </c>
      <c r="ME210" s="94">
        <f t="shared" si="947"/>
        <v>0</v>
      </c>
      <c r="MF210" s="94">
        <f t="shared" si="947"/>
        <v>0</v>
      </c>
      <c r="MG210" s="94">
        <f t="shared" si="947"/>
        <v>0</v>
      </c>
      <c r="MH210" s="94">
        <f t="shared" si="947"/>
        <v>0</v>
      </c>
      <c r="MI210" s="94">
        <f t="shared" si="947"/>
        <v>0</v>
      </c>
      <c r="MJ210" s="94">
        <f t="shared" si="947"/>
        <v>0</v>
      </c>
      <c r="MK210" s="94">
        <f t="shared" si="947"/>
        <v>0</v>
      </c>
      <c r="ML210" s="94">
        <f t="shared" si="947"/>
        <v>0</v>
      </c>
      <c r="MM210" s="94">
        <f t="shared" si="947"/>
        <v>0</v>
      </c>
      <c r="MN210" s="94">
        <f t="shared" si="947"/>
        <v>0</v>
      </c>
      <c r="MO210" s="94">
        <f t="shared" si="947"/>
        <v>0</v>
      </c>
      <c r="MP210" s="94">
        <f t="shared" si="947"/>
        <v>0</v>
      </c>
      <c r="MQ210" s="94">
        <f t="shared" si="947"/>
        <v>0</v>
      </c>
      <c r="MR210" s="94">
        <f t="shared" si="947"/>
        <v>0</v>
      </c>
      <c r="MS210" s="94">
        <f t="shared" si="947"/>
        <v>0</v>
      </c>
      <c r="MT210" s="94">
        <f t="shared" si="947"/>
        <v>0</v>
      </c>
      <c r="MU210" s="94">
        <f t="shared" si="947"/>
        <v>0</v>
      </c>
      <c r="MV210" s="94">
        <f t="shared" si="947"/>
        <v>0</v>
      </c>
      <c r="MW210" s="94">
        <f t="shared" si="947"/>
        <v>0</v>
      </c>
      <c r="MX210" s="94">
        <f t="shared" si="947"/>
        <v>0</v>
      </c>
      <c r="MY210" s="94">
        <f t="shared" si="947"/>
        <v>0</v>
      </c>
      <c r="MZ210" s="94">
        <f t="shared" si="947"/>
        <v>0</v>
      </c>
      <c r="NA210" s="94">
        <f t="shared" si="947"/>
        <v>0</v>
      </c>
      <c r="NB210" s="94">
        <f t="shared" si="947"/>
        <v>0</v>
      </c>
      <c r="NC210" s="94">
        <f t="shared" si="947"/>
        <v>0</v>
      </c>
      <c r="ND210" s="94">
        <f t="shared" si="947"/>
        <v>0</v>
      </c>
      <c r="NE210" s="94">
        <f t="shared" si="947"/>
        <v>0</v>
      </c>
      <c r="NF210" s="94">
        <f t="shared" si="947"/>
        <v>0</v>
      </c>
      <c r="NG210" s="94">
        <f t="shared" si="947"/>
        <v>0</v>
      </c>
      <c r="NH210" s="94">
        <f t="shared" si="947"/>
        <v>0</v>
      </c>
      <c r="NI210" s="94">
        <f t="shared" si="947"/>
        <v>0</v>
      </c>
      <c r="NJ210" s="94">
        <f t="shared" si="947"/>
        <v>0</v>
      </c>
      <c r="NK210" s="97">
        <f t="shared" si="947"/>
        <v>0</v>
      </c>
    </row>
    <row r="211" spans="1:375" x14ac:dyDescent="0.25">
      <c r="A211" s="102">
        <f>SUMIF($D$163:$NK$163,"&lt;="&amp;Summary!$B$3,Leases!D211:NK211)</f>
        <v>-280148.04430746101</v>
      </c>
      <c r="B211" s="23" t="s">
        <v>101</v>
      </c>
      <c r="C211" s="45" t="s">
        <v>31</v>
      </c>
      <c r="D211" s="94">
        <f>IF(D$165=EOMONTH($E35,$R35*(1-$O35)),SUMIFS($D204:$NK204,$D$165:$NK$165,"&gt;"&amp;EOMONTH($E35,$R35*(1-$O35)+$S35*(1-$O35)+$T35*$O35),$D$165:$NK$165,"&lt;="&amp;EOMONTH($E35,$R35*(1-$O35)+60))*-($AF35*(1-$O35)+$AH35*$O35)+SUMIFS($D204:$NK204,$D$165:$NK$165,"&gt;"&amp;EOMONTH($E35,$R35*(1-$O35)+60),$D$165:$NK$165,"&lt;="&amp;EOMONTH($E35,$R35*(1-$O35)+300))*-($AG35*(1-$O35)+$AI35*$O35),0)</f>
        <v>0</v>
      </c>
      <c r="E211" s="94">
        <f t="shared" ref="E211:BP211" si="948">IF(E$165=EOMONTH($E35,$R35*(1-$O35)),SUMIFS($D204:$NK204,$D$165:$NK$165,"&gt;"&amp;EOMONTH($E35,$R35*(1-$O35)+$S35*(1-$O35)+$T35*$O35),$D$165:$NK$165,"&lt;="&amp;EOMONTH($E35,$R35*(1-$O35)+60))*-($AF35*(1-$O35)+$AH35*$O35)+SUMIFS($D204:$NK204,$D$165:$NK$165,"&gt;"&amp;EOMONTH($E35,$R35*(1-$O35)+60),$D$165:$NK$165,"&lt;="&amp;EOMONTH($E35,$R35*(1-$O35)+300))*-($AG35*(1-$O35)+$AI35*$O35),0)</f>
        <v>0</v>
      </c>
      <c r="F211" s="94">
        <f t="shared" si="948"/>
        <v>0</v>
      </c>
      <c r="G211" s="94">
        <f t="shared" si="948"/>
        <v>0</v>
      </c>
      <c r="H211" s="94">
        <f t="shared" si="948"/>
        <v>0</v>
      </c>
      <c r="I211" s="94">
        <f t="shared" si="948"/>
        <v>0</v>
      </c>
      <c r="J211" s="94">
        <f t="shared" si="948"/>
        <v>0</v>
      </c>
      <c r="K211" s="94">
        <f t="shared" si="948"/>
        <v>0</v>
      </c>
      <c r="L211" s="94">
        <f t="shared" si="948"/>
        <v>0</v>
      </c>
      <c r="M211" s="94">
        <f t="shared" si="948"/>
        <v>0</v>
      </c>
      <c r="N211" s="94">
        <f t="shared" si="948"/>
        <v>0</v>
      </c>
      <c r="O211" s="94">
        <f t="shared" si="948"/>
        <v>0</v>
      </c>
      <c r="P211" s="94">
        <f t="shared" si="948"/>
        <v>0</v>
      </c>
      <c r="Q211" s="94">
        <f t="shared" si="948"/>
        <v>0</v>
      </c>
      <c r="R211" s="94">
        <f t="shared" si="948"/>
        <v>0</v>
      </c>
      <c r="S211" s="94">
        <f t="shared" si="948"/>
        <v>0</v>
      </c>
      <c r="T211" s="94">
        <f t="shared" si="948"/>
        <v>0</v>
      </c>
      <c r="U211" s="94">
        <f t="shared" si="948"/>
        <v>0</v>
      </c>
      <c r="V211" s="94">
        <f t="shared" si="948"/>
        <v>0</v>
      </c>
      <c r="W211" s="94">
        <f t="shared" si="948"/>
        <v>0</v>
      </c>
      <c r="X211" s="94">
        <f t="shared" si="948"/>
        <v>0</v>
      </c>
      <c r="Y211" s="94">
        <f t="shared" si="948"/>
        <v>0</v>
      </c>
      <c r="Z211" s="94">
        <f t="shared" si="948"/>
        <v>0</v>
      </c>
      <c r="AA211" s="94">
        <f t="shared" si="948"/>
        <v>0</v>
      </c>
      <c r="AB211" s="94">
        <f t="shared" si="948"/>
        <v>-280148.04430746101</v>
      </c>
      <c r="AC211" s="94">
        <f t="shared" si="948"/>
        <v>0</v>
      </c>
      <c r="AD211" s="94">
        <f t="shared" si="948"/>
        <v>0</v>
      </c>
      <c r="AE211" s="94">
        <f t="shared" si="948"/>
        <v>0</v>
      </c>
      <c r="AF211" s="94">
        <f t="shared" si="948"/>
        <v>0</v>
      </c>
      <c r="AG211" s="94">
        <f t="shared" si="948"/>
        <v>0</v>
      </c>
      <c r="AH211" s="94">
        <f t="shared" si="948"/>
        <v>0</v>
      </c>
      <c r="AI211" s="94">
        <f t="shared" si="948"/>
        <v>0</v>
      </c>
      <c r="AJ211" s="94">
        <f t="shared" si="948"/>
        <v>0</v>
      </c>
      <c r="AK211" s="94">
        <f t="shared" si="948"/>
        <v>0</v>
      </c>
      <c r="AL211" s="94">
        <f t="shared" si="948"/>
        <v>0</v>
      </c>
      <c r="AM211" s="94">
        <f t="shared" si="948"/>
        <v>0</v>
      </c>
      <c r="AN211" s="94">
        <f t="shared" si="948"/>
        <v>0</v>
      </c>
      <c r="AO211" s="94">
        <f t="shared" si="948"/>
        <v>0</v>
      </c>
      <c r="AP211" s="94">
        <f t="shared" si="948"/>
        <v>0</v>
      </c>
      <c r="AQ211" s="94">
        <f t="shared" si="948"/>
        <v>0</v>
      </c>
      <c r="AR211" s="94">
        <f t="shared" si="948"/>
        <v>0</v>
      </c>
      <c r="AS211" s="94">
        <f t="shared" si="948"/>
        <v>0</v>
      </c>
      <c r="AT211" s="94">
        <f t="shared" si="948"/>
        <v>0</v>
      </c>
      <c r="AU211" s="94">
        <f t="shared" si="948"/>
        <v>0</v>
      </c>
      <c r="AV211" s="94">
        <f t="shared" si="948"/>
        <v>0</v>
      </c>
      <c r="AW211" s="94">
        <f t="shared" si="948"/>
        <v>0</v>
      </c>
      <c r="AX211" s="94">
        <f t="shared" si="948"/>
        <v>0</v>
      </c>
      <c r="AY211" s="94">
        <f t="shared" si="948"/>
        <v>0</v>
      </c>
      <c r="AZ211" s="94">
        <f t="shared" si="948"/>
        <v>0</v>
      </c>
      <c r="BA211" s="94">
        <f t="shared" si="948"/>
        <v>0</v>
      </c>
      <c r="BB211" s="94">
        <f t="shared" si="948"/>
        <v>0</v>
      </c>
      <c r="BC211" s="94">
        <f t="shared" si="948"/>
        <v>0</v>
      </c>
      <c r="BD211" s="94">
        <f t="shared" si="948"/>
        <v>0</v>
      </c>
      <c r="BE211" s="94">
        <f t="shared" si="948"/>
        <v>0</v>
      </c>
      <c r="BF211" s="94">
        <f t="shared" si="948"/>
        <v>0</v>
      </c>
      <c r="BG211" s="94">
        <f t="shared" si="948"/>
        <v>0</v>
      </c>
      <c r="BH211" s="94">
        <f t="shared" si="948"/>
        <v>0</v>
      </c>
      <c r="BI211" s="94">
        <f t="shared" si="948"/>
        <v>0</v>
      </c>
      <c r="BJ211" s="94">
        <f t="shared" si="948"/>
        <v>0</v>
      </c>
      <c r="BK211" s="94">
        <f t="shared" si="948"/>
        <v>0</v>
      </c>
      <c r="BL211" s="94">
        <f t="shared" si="948"/>
        <v>0</v>
      </c>
      <c r="BM211" s="94">
        <f t="shared" si="948"/>
        <v>0</v>
      </c>
      <c r="BN211" s="94">
        <f t="shared" si="948"/>
        <v>0</v>
      </c>
      <c r="BO211" s="94">
        <f t="shared" si="948"/>
        <v>0</v>
      </c>
      <c r="BP211" s="94">
        <f t="shared" si="948"/>
        <v>0</v>
      </c>
      <c r="BQ211" s="94">
        <f t="shared" ref="BQ211:EB211" si="949">IF(BQ$165=EOMONTH($E35,$R35*(1-$O35)),SUMIFS($D204:$NK204,$D$165:$NK$165,"&gt;"&amp;EOMONTH($E35,$R35*(1-$O35)+$S35*(1-$O35)+$T35*$O35),$D$165:$NK$165,"&lt;="&amp;EOMONTH($E35,$R35*(1-$O35)+60))*-($AF35*(1-$O35)+$AH35*$O35)+SUMIFS($D204:$NK204,$D$165:$NK$165,"&gt;"&amp;EOMONTH($E35,$R35*(1-$O35)+60),$D$165:$NK$165,"&lt;="&amp;EOMONTH($E35,$R35*(1-$O35)+300))*-($AG35*(1-$O35)+$AI35*$O35),0)</f>
        <v>0</v>
      </c>
      <c r="BR211" s="94">
        <f t="shared" si="949"/>
        <v>0</v>
      </c>
      <c r="BS211" s="94">
        <f t="shared" si="949"/>
        <v>0</v>
      </c>
      <c r="BT211" s="94">
        <f t="shared" si="949"/>
        <v>0</v>
      </c>
      <c r="BU211" s="94">
        <f t="shared" si="949"/>
        <v>0</v>
      </c>
      <c r="BV211" s="94">
        <f t="shared" si="949"/>
        <v>0</v>
      </c>
      <c r="BW211" s="94">
        <f t="shared" si="949"/>
        <v>0</v>
      </c>
      <c r="BX211" s="94">
        <f t="shared" si="949"/>
        <v>0</v>
      </c>
      <c r="BY211" s="94">
        <f t="shared" si="949"/>
        <v>0</v>
      </c>
      <c r="BZ211" s="94">
        <f t="shared" si="949"/>
        <v>0</v>
      </c>
      <c r="CA211" s="94">
        <f t="shared" si="949"/>
        <v>0</v>
      </c>
      <c r="CB211" s="94">
        <f t="shared" si="949"/>
        <v>0</v>
      </c>
      <c r="CC211" s="94">
        <f t="shared" si="949"/>
        <v>0</v>
      </c>
      <c r="CD211" s="94">
        <f t="shared" si="949"/>
        <v>0</v>
      </c>
      <c r="CE211" s="94">
        <f t="shared" si="949"/>
        <v>0</v>
      </c>
      <c r="CF211" s="94">
        <f t="shared" si="949"/>
        <v>0</v>
      </c>
      <c r="CG211" s="94">
        <f t="shared" si="949"/>
        <v>0</v>
      </c>
      <c r="CH211" s="94">
        <f t="shared" si="949"/>
        <v>0</v>
      </c>
      <c r="CI211" s="94">
        <f t="shared" si="949"/>
        <v>0</v>
      </c>
      <c r="CJ211" s="94">
        <f t="shared" si="949"/>
        <v>0</v>
      </c>
      <c r="CK211" s="94">
        <f t="shared" si="949"/>
        <v>0</v>
      </c>
      <c r="CL211" s="94">
        <f t="shared" si="949"/>
        <v>0</v>
      </c>
      <c r="CM211" s="94">
        <f t="shared" si="949"/>
        <v>0</v>
      </c>
      <c r="CN211" s="94">
        <f t="shared" si="949"/>
        <v>0</v>
      </c>
      <c r="CO211" s="94">
        <f t="shared" si="949"/>
        <v>0</v>
      </c>
      <c r="CP211" s="94">
        <f t="shared" si="949"/>
        <v>0</v>
      </c>
      <c r="CQ211" s="94">
        <f t="shared" si="949"/>
        <v>0</v>
      </c>
      <c r="CR211" s="94">
        <f t="shared" si="949"/>
        <v>0</v>
      </c>
      <c r="CS211" s="94">
        <f t="shared" si="949"/>
        <v>0</v>
      </c>
      <c r="CT211" s="94">
        <f t="shared" si="949"/>
        <v>0</v>
      </c>
      <c r="CU211" s="94">
        <f t="shared" si="949"/>
        <v>0</v>
      </c>
      <c r="CV211" s="94">
        <f t="shared" si="949"/>
        <v>0</v>
      </c>
      <c r="CW211" s="94">
        <f t="shared" si="949"/>
        <v>0</v>
      </c>
      <c r="CX211" s="94">
        <f t="shared" si="949"/>
        <v>0</v>
      </c>
      <c r="CY211" s="94">
        <f t="shared" si="949"/>
        <v>0</v>
      </c>
      <c r="CZ211" s="94">
        <f t="shared" si="949"/>
        <v>0</v>
      </c>
      <c r="DA211" s="94">
        <f t="shared" si="949"/>
        <v>0</v>
      </c>
      <c r="DB211" s="94">
        <f t="shared" si="949"/>
        <v>0</v>
      </c>
      <c r="DC211" s="94">
        <f t="shared" si="949"/>
        <v>0</v>
      </c>
      <c r="DD211" s="94">
        <f t="shared" si="949"/>
        <v>0</v>
      </c>
      <c r="DE211" s="94">
        <f t="shared" si="949"/>
        <v>0</v>
      </c>
      <c r="DF211" s="94">
        <f t="shared" si="949"/>
        <v>0</v>
      </c>
      <c r="DG211" s="94">
        <f t="shared" si="949"/>
        <v>0</v>
      </c>
      <c r="DH211" s="94">
        <f t="shared" si="949"/>
        <v>0</v>
      </c>
      <c r="DI211" s="94">
        <f t="shared" si="949"/>
        <v>0</v>
      </c>
      <c r="DJ211" s="94">
        <f t="shared" si="949"/>
        <v>0</v>
      </c>
      <c r="DK211" s="94">
        <f t="shared" si="949"/>
        <v>0</v>
      </c>
      <c r="DL211" s="94">
        <f t="shared" si="949"/>
        <v>0</v>
      </c>
      <c r="DM211" s="94">
        <f t="shared" si="949"/>
        <v>0</v>
      </c>
      <c r="DN211" s="94">
        <f t="shared" si="949"/>
        <v>0</v>
      </c>
      <c r="DO211" s="94">
        <f t="shared" si="949"/>
        <v>0</v>
      </c>
      <c r="DP211" s="94">
        <f t="shared" si="949"/>
        <v>0</v>
      </c>
      <c r="DQ211" s="94">
        <f t="shared" si="949"/>
        <v>0</v>
      </c>
      <c r="DR211" s="94">
        <f t="shared" si="949"/>
        <v>0</v>
      </c>
      <c r="DS211" s="94">
        <f t="shared" si="949"/>
        <v>0</v>
      </c>
      <c r="DT211" s="94">
        <f t="shared" si="949"/>
        <v>0</v>
      </c>
      <c r="DU211" s="94">
        <f t="shared" si="949"/>
        <v>0</v>
      </c>
      <c r="DV211" s="94">
        <f t="shared" si="949"/>
        <v>0</v>
      </c>
      <c r="DW211" s="94">
        <f t="shared" si="949"/>
        <v>0</v>
      </c>
      <c r="DX211" s="94">
        <f t="shared" si="949"/>
        <v>0</v>
      </c>
      <c r="DY211" s="94">
        <f t="shared" si="949"/>
        <v>0</v>
      </c>
      <c r="DZ211" s="94">
        <f t="shared" si="949"/>
        <v>0</v>
      </c>
      <c r="EA211" s="94">
        <f t="shared" si="949"/>
        <v>0</v>
      </c>
      <c r="EB211" s="94">
        <f t="shared" si="949"/>
        <v>0</v>
      </c>
      <c r="EC211" s="94">
        <f t="shared" ref="EC211:GN211" si="950">IF(EC$165=EOMONTH($E35,$R35*(1-$O35)),SUMIFS($D204:$NK204,$D$165:$NK$165,"&gt;"&amp;EOMONTH($E35,$R35*(1-$O35)+$S35*(1-$O35)+$T35*$O35),$D$165:$NK$165,"&lt;="&amp;EOMONTH($E35,$R35*(1-$O35)+60))*-($AF35*(1-$O35)+$AH35*$O35)+SUMIFS($D204:$NK204,$D$165:$NK$165,"&gt;"&amp;EOMONTH($E35,$R35*(1-$O35)+60),$D$165:$NK$165,"&lt;="&amp;EOMONTH($E35,$R35*(1-$O35)+300))*-($AG35*(1-$O35)+$AI35*$O35),0)</f>
        <v>0</v>
      </c>
      <c r="ED211" s="94">
        <f t="shared" si="950"/>
        <v>0</v>
      </c>
      <c r="EE211" s="94">
        <f t="shared" si="950"/>
        <v>0</v>
      </c>
      <c r="EF211" s="94">
        <f t="shared" si="950"/>
        <v>0</v>
      </c>
      <c r="EG211" s="94">
        <f t="shared" si="950"/>
        <v>0</v>
      </c>
      <c r="EH211" s="94">
        <f t="shared" si="950"/>
        <v>0</v>
      </c>
      <c r="EI211" s="94">
        <f t="shared" si="950"/>
        <v>0</v>
      </c>
      <c r="EJ211" s="94">
        <f t="shared" si="950"/>
        <v>0</v>
      </c>
      <c r="EK211" s="94">
        <f t="shared" si="950"/>
        <v>0</v>
      </c>
      <c r="EL211" s="94">
        <f t="shared" si="950"/>
        <v>0</v>
      </c>
      <c r="EM211" s="94">
        <f t="shared" si="950"/>
        <v>0</v>
      </c>
      <c r="EN211" s="94">
        <f t="shared" si="950"/>
        <v>0</v>
      </c>
      <c r="EO211" s="94">
        <f t="shared" si="950"/>
        <v>0</v>
      </c>
      <c r="EP211" s="94">
        <f t="shared" si="950"/>
        <v>0</v>
      </c>
      <c r="EQ211" s="94">
        <f t="shared" si="950"/>
        <v>0</v>
      </c>
      <c r="ER211" s="94">
        <f t="shared" si="950"/>
        <v>0</v>
      </c>
      <c r="ES211" s="94">
        <f t="shared" si="950"/>
        <v>0</v>
      </c>
      <c r="ET211" s="94">
        <f t="shared" si="950"/>
        <v>0</v>
      </c>
      <c r="EU211" s="94">
        <f t="shared" si="950"/>
        <v>0</v>
      </c>
      <c r="EV211" s="94">
        <f t="shared" si="950"/>
        <v>0</v>
      </c>
      <c r="EW211" s="94">
        <f t="shared" si="950"/>
        <v>0</v>
      </c>
      <c r="EX211" s="94">
        <f t="shared" si="950"/>
        <v>0</v>
      </c>
      <c r="EY211" s="94">
        <f t="shared" si="950"/>
        <v>0</v>
      </c>
      <c r="EZ211" s="94">
        <f t="shared" si="950"/>
        <v>0</v>
      </c>
      <c r="FA211" s="94">
        <f t="shared" si="950"/>
        <v>0</v>
      </c>
      <c r="FB211" s="94">
        <f t="shared" si="950"/>
        <v>0</v>
      </c>
      <c r="FC211" s="94">
        <f t="shared" si="950"/>
        <v>0</v>
      </c>
      <c r="FD211" s="94">
        <f t="shared" si="950"/>
        <v>0</v>
      </c>
      <c r="FE211" s="94">
        <f t="shared" si="950"/>
        <v>0</v>
      </c>
      <c r="FF211" s="94">
        <f t="shared" si="950"/>
        <v>0</v>
      </c>
      <c r="FG211" s="94">
        <f t="shared" si="950"/>
        <v>0</v>
      </c>
      <c r="FH211" s="94">
        <f t="shared" si="950"/>
        <v>0</v>
      </c>
      <c r="FI211" s="94">
        <f t="shared" si="950"/>
        <v>0</v>
      </c>
      <c r="FJ211" s="94">
        <f t="shared" si="950"/>
        <v>0</v>
      </c>
      <c r="FK211" s="94">
        <f t="shared" si="950"/>
        <v>0</v>
      </c>
      <c r="FL211" s="94">
        <f t="shared" si="950"/>
        <v>0</v>
      </c>
      <c r="FM211" s="94">
        <f t="shared" si="950"/>
        <v>0</v>
      </c>
      <c r="FN211" s="94">
        <f t="shared" si="950"/>
        <v>0</v>
      </c>
      <c r="FO211" s="94">
        <f t="shared" si="950"/>
        <v>0</v>
      </c>
      <c r="FP211" s="94">
        <f t="shared" si="950"/>
        <v>0</v>
      </c>
      <c r="FQ211" s="94">
        <f t="shared" si="950"/>
        <v>0</v>
      </c>
      <c r="FR211" s="94">
        <f t="shared" si="950"/>
        <v>0</v>
      </c>
      <c r="FS211" s="94">
        <f t="shared" si="950"/>
        <v>0</v>
      </c>
      <c r="FT211" s="94">
        <f t="shared" si="950"/>
        <v>0</v>
      </c>
      <c r="FU211" s="94">
        <f t="shared" si="950"/>
        <v>0</v>
      </c>
      <c r="FV211" s="94">
        <f t="shared" si="950"/>
        <v>0</v>
      </c>
      <c r="FW211" s="94">
        <f t="shared" si="950"/>
        <v>0</v>
      </c>
      <c r="FX211" s="94">
        <f t="shared" si="950"/>
        <v>0</v>
      </c>
      <c r="FY211" s="94">
        <f t="shared" si="950"/>
        <v>0</v>
      </c>
      <c r="FZ211" s="94">
        <f t="shared" si="950"/>
        <v>0</v>
      </c>
      <c r="GA211" s="94">
        <f t="shared" si="950"/>
        <v>0</v>
      </c>
      <c r="GB211" s="94">
        <f t="shared" si="950"/>
        <v>0</v>
      </c>
      <c r="GC211" s="94">
        <f t="shared" si="950"/>
        <v>0</v>
      </c>
      <c r="GD211" s="94">
        <f t="shared" si="950"/>
        <v>0</v>
      </c>
      <c r="GE211" s="94">
        <f t="shared" si="950"/>
        <v>0</v>
      </c>
      <c r="GF211" s="94">
        <f t="shared" si="950"/>
        <v>0</v>
      </c>
      <c r="GG211" s="94">
        <f t="shared" si="950"/>
        <v>0</v>
      </c>
      <c r="GH211" s="94">
        <f t="shared" si="950"/>
        <v>0</v>
      </c>
      <c r="GI211" s="94">
        <f t="shared" si="950"/>
        <v>0</v>
      </c>
      <c r="GJ211" s="94">
        <f t="shared" si="950"/>
        <v>0</v>
      </c>
      <c r="GK211" s="94">
        <f t="shared" si="950"/>
        <v>0</v>
      </c>
      <c r="GL211" s="94">
        <f t="shared" si="950"/>
        <v>0</v>
      </c>
      <c r="GM211" s="94">
        <f t="shared" si="950"/>
        <v>0</v>
      </c>
      <c r="GN211" s="94">
        <f t="shared" si="950"/>
        <v>0</v>
      </c>
      <c r="GO211" s="94">
        <f t="shared" ref="GO211:IZ211" si="951">IF(GO$165=EOMONTH($E35,$R35*(1-$O35)),SUMIFS($D204:$NK204,$D$165:$NK$165,"&gt;"&amp;EOMONTH($E35,$R35*(1-$O35)+$S35*(1-$O35)+$T35*$O35),$D$165:$NK$165,"&lt;="&amp;EOMONTH($E35,$R35*(1-$O35)+60))*-($AF35*(1-$O35)+$AH35*$O35)+SUMIFS($D204:$NK204,$D$165:$NK$165,"&gt;"&amp;EOMONTH($E35,$R35*(1-$O35)+60),$D$165:$NK$165,"&lt;="&amp;EOMONTH($E35,$R35*(1-$O35)+300))*-($AG35*(1-$O35)+$AI35*$O35),0)</f>
        <v>0</v>
      </c>
      <c r="GP211" s="94">
        <f t="shared" si="951"/>
        <v>0</v>
      </c>
      <c r="GQ211" s="94">
        <f t="shared" si="951"/>
        <v>0</v>
      </c>
      <c r="GR211" s="94">
        <f t="shared" si="951"/>
        <v>0</v>
      </c>
      <c r="GS211" s="94">
        <f t="shared" si="951"/>
        <v>0</v>
      </c>
      <c r="GT211" s="94">
        <f t="shared" si="951"/>
        <v>0</v>
      </c>
      <c r="GU211" s="94">
        <f t="shared" si="951"/>
        <v>0</v>
      </c>
      <c r="GV211" s="94">
        <f t="shared" si="951"/>
        <v>0</v>
      </c>
      <c r="GW211" s="94">
        <f t="shared" si="951"/>
        <v>0</v>
      </c>
      <c r="GX211" s="94">
        <f t="shared" si="951"/>
        <v>0</v>
      </c>
      <c r="GY211" s="94">
        <f t="shared" si="951"/>
        <v>0</v>
      </c>
      <c r="GZ211" s="94">
        <f t="shared" si="951"/>
        <v>0</v>
      </c>
      <c r="HA211" s="94">
        <f t="shared" si="951"/>
        <v>0</v>
      </c>
      <c r="HB211" s="94">
        <f t="shared" si="951"/>
        <v>0</v>
      </c>
      <c r="HC211" s="94">
        <f t="shared" si="951"/>
        <v>0</v>
      </c>
      <c r="HD211" s="94">
        <f t="shared" si="951"/>
        <v>0</v>
      </c>
      <c r="HE211" s="94">
        <f t="shared" si="951"/>
        <v>0</v>
      </c>
      <c r="HF211" s="94">
        <f t="shared" si="951"/>
        <v>0</v>
      </c>
      <c r="HG211" s="94">
        <f t="shared" si="951"/>
        <v>0</v>
      </c>
      <c r="HH211" s="94">
        <f t="shared" si="951"/>
        <v>0</v>
      </c>
      <c r="HI211" s="94">
        <f t="shared" si="951"/>
        <v>0</v>
      </c>
      <c r="HJ211" s="94">
        <f t="shared" si="951"/>
        <v>0</v>
      </c>
      <c r="HK211" s="94">
        <f t="shared" si="951"/>
        <v>0</v>
      </c>
      <c r="HL211" s="94">
        <f t="shared" si="951"/>
        <v>0</v>
      </c>
      <c r="HM211" s="94">
        <f t="shared" si="951"/>
        <v>0</v>
      </c>
      <c r="HN211" s="94">
        <f t="shared" si="951"/>
        <v>0</v>
      </c>
      <c r="HO211" s="94">
        <f t="shared" si="951"/>
        <v>0</v>
      </c>
      <c r="HP211" s="94">
        <f t="shared" si="951"/>
        <v>0</v>
      </c>
      <c r="HQ211" s="94">
        <f t="shared" si="951"/>
        <v>0</v>
      </c>
      <c r="HR211" s="94">
        <f t="shared" si="951"/>
        <v>0</v>
      </c>
      <c r="HS211" s="94">
        <f t="shared" si="951"/>
        <v>0</v>
      </c>
      <c r="HT211" s="94">
        <f t="shared" si="951"/>
        <v>0</v>
      </c>
      <c r="HU211" s="94">
        <f t="shared" si="951"/>
        <v>0</v>
      </c>
      <c r="HV211" s="94">
        <f t="shared" si="951"/>
        <v>0</v>
      </c>
      <c r="HW211" s="94">
        <f t="shared" si="951"/>
        <v>0</v>
      </c>
      <c r="HX211" s="94">
        <f t="shared" si="951"/>
        <v>0</v>
      </c>
      <c r="HY211" s="94">
        <f t="shared" si="951"/>
        <v>0</v>
      </c>
      <c r="HZ211" s="94">
        <f t="shared" si="951"/>
        <v>0</v>
      </c>
      <c r="IA211" s="94">
        <f t="shared" si="951"/>
        <v>0</v>
      </c>
      <c r="IB211" s="94">
        <f t="shared" si="951"/>
        <v>0</v>
      </c>
      <c r="IC211" s="94">
        <f t="shared" si="951"/>
        <v>0</v>
      </c>
      <c r="ID211" s="94">
        <f t="shared" si="951"/>
        <v>0</v>
      </c>
      <c r="IE211" s="94">
        <f t="shared" si="951"/>
        <v>0</v>
      </c>
      <c r="IF211" s="94">
        <f t="shared" si="951"/>
        <v>0</v>
      </c>
      <c r="IG211" s="94">
        <f t="shared" si="951"/>
        <v>0</v>
      </c>
      <c r="IH211" s="94">
        <f t="shared" si="951"/>
        <v>0</v>
      </c>
      <c r="II211" s="94">
        <f t="shared" si="951"/>
        <v>0</v>
      </c>
      <c r="IJ211" s="94">
        <f t="shared" si="951"/>
        <v>0</v>
      </c>
      <c r="IK211" s="94">
        <f t="shared" si="951"/>
        <v>0</v>
      </c>
      <c r="IL211" s="94">
        <f t="shared" si="951"/>
        <v>0</v>
      </c>
      <c r="IM211" s="94">
        <f t="shared" si="951"/>
        <v>0</v>
      </c>
      <c r="IN211" s="94">
        <f t="shared" si="951"/>
        <v>0</v>
      </c>
      <c r="IO211" s="94">
        <f t="shared" si="951"/>
        <v>0</v>
      </c>
      <c r="IP211" s="94">
        <f t="shared" si="951"/>
        <v>0</v>
      </c>
      <c r="IQ211" s="94">
        <f t="shared" si="951"/>
        <v>0</v>
      </c>
      <c r="IR211" s="94">
        <f t="shared" si="951"/>
        <v>0</v>
      </c>
      <c r="IS211" s="94">
        <f t="shared" si="951"/>
        <v>0</v>
      </c>
      <c r="IT211" s="94">
        <f t="shared" si="951"/>
        <v>0</v>
      </c>
      <c r="IU211" s="94">
        <f t="shared" si="951"/>
        <v>0</v>
      </c>
      <c r="IV211" s="94">
        <f t="shared" si="951"/>
        <v>0</v>
      </c>
      <c r="IW211" s="94">
        <f t="shared" si="951"/>
        <v>0</v>
      </c>
      <c r="IX211" s="94">
        <f t="shared" si="951"/>
        <v>0</v>
      </c>
      <c r="IY211" s="94">
        <f t="shared" si="951"/>
        <v>0</v>
      </c>
      <c r="IZ211" s="94">
        <f t="shared" si="951"/>
        <v>0</v>
      </c>
      <c r="JA211" s="94">
        <f t="shared" ref="JA211:LL211" si="952">IF(JA$165=EOMONTH($E35,$R35*(1-$O35)),SUMIFS($D204:$NK204,$D$165:$NK$165,"&gt;"&amp;EOMONTH($E35,$R35*(1-$O35)+$S35*(1-$O35)+$T35*$O35),$D$165:$NK$165,"&lt;="&amp;EOMONTH($E35,$R35*(1-$O35)+60))*-($AF35*(1-$O35)+$AH35*$O35)+SUMIFS($D204:$NK204,$D$165:$NK$165,"&gt;"&amp;EOMONTH($E35,$R35*(1-$O35)+60),$D$165:$NK$165,"&lt;="&amp;EOMONTH($E35,$R35*(1-$O35)+300))*-($AG35*(1-$O35)+$AI35*$O35),0)</f>
        <v>0</v>
      </c>
      <c r="JB211" s="94">
        <f t="shared" si="952"/>
        <v>0</v>
      </c>
      <c r="JC211" s="94">
        <f t="shared" si="952"/>
        <v>0</v>
      </c>
      <c r="JD211" s="94">
        <f t="shared" si="952"/>
        <v>0</v>
      </c>
      <c r="JE211" s="94">
        <f t="shared" si="952"/>
        <v>0</v>
      </c>
      <c r="JF211" s="94">
        <f t="shared" si="952"/>
        <v>0</v>
      </c>
      <c r="JG211" s="94">
        <f t="shared" si="952"/>
        <v>0</v>
      </c>
      <c r="JH211" s="94">
        <f t="shared" si="952"/>
        <v>0</v>
      </c>
      <c r="JI211" s="94">
        <f t="shared" si="952"/>
        <v>0</v>
      </c>
      <c r="JJ211" s="94">
        <f t="shared" si="952"/>
        <v>0</v>
      </c>
      <c r="JK211" s="94">
        <f t="shared" si="952"/>
        <v>0</v>
      </c>
      <c r="JL211" s="94">
        <f t="shared" si="952"/>
        <v>0</v>
      </c>
      <c r="JM211" s="94">
        <f t="shared" si="952"/>
        <v>0</v>
      </c>
      <c r="JN211" s="94">
        <f t="shared" si="952"/>
        <v>0</v>
      </c>
      <c r="JO211" s="94">
        <f t="shared" si="952"/>
        <v>0</v>
      </c>
      <c r="JP211" s="94">
        <f t="shared" si="952"/>
        <v>0</v>
      </c>
      <c r="JQ211" s="94">
        <f t="shared" si="952"/>
        <v>0</v>
      </c>
      <c r="JR211" s="94">
        <f t="shared" si="952"/>
        <v>0</v>
      </c>
      <c r="JS211" s="94">
        <f t="shared" si="952"/>
        <v>0</v>
      </c>
      <c r="JT211" s="94">
        <f t="shared" si="952"/>
        <v>0</v>
      </c>
      <c r="JU211" s="94">
        <f t="shared" si="952"/>
        <v>0</v>
      </c>
      <c r="JV211" s="94">
        <f t="shared" si="952"/>
        <v>0</v>
      </c>
      <c r="JW211" s="94">
        <f t="shared" si="952"/>
        <v>0</v>
      </c>
      <c r="JX211" s="94">
        <f t="shared" si="952"/>
        <v>0</v>
      </c>
      <c r="JY211" s="94">
        <f t="shared" si="952"/>
        <v>0</v>
      </c>
      <c r="JZ211" s="94">
        <f t="shared" si="952"/>
        <v>0</v>
      </c>
      <c r="KA211" s="94">
        <f t="shared" si="952"/>
        <v>0</v>
      </c>
      <c r="KB211" s="94">
        <f t="shared" si="952"/>
        <v>0</v>
      </c>
      <c r="KC211" s="94">
        <f t="shared" si="952"/>
        <v>0</v>
      </c>
      <c r="KD211" s="94">
        <f t="shared" si="952"/>
        <v>0</v>
      </c>
      <c r="KE211" s="94">
        <f t="shared" si="952"/>
        <v>0</v>
      </c>
      <c r="KF211" s="94">
        <f t="shared" si="952"/>
        <v>0</v>
      </c>
      <c r="KG211" s="94">
        <f t="shared" si="952"/>
        <v>0</v>
      </c>
      <c r="KH211" s="94">
        <f t="shared" si="952"/>
        <v>0</v>
      </c>
      <c r="KI211" s="94">
        <f t="shared" si="952"/>
        <v>0</v>
      </c>
      <c r="KJ211" s="94">
        <f t="shared" si="952"/>
        <v>0</v>
      </c>
      <c r="KK211" s="94">
        <f t="shared" si="952"/>
        <v>0</v>
      </c>
      <c r="KL211" s="94">
        <f t="shared" si="952"/>
        <v>0</v>
      </c>
      <c r="KM211" s="94">
        <f t="shared" si="952"/>
        <v>0</v>
      </c>
      <c r="KN211" s="94">
        <f t="shared" si="952"/>
        <v>0</v>
      </c>
      <c r="KO211" s="94">
        <f t="shared" si="952"/>
        <v>0</v>
      </c>
      <c r="KP211" s="94">
        <f t="shared" si="952"/>
        <v>0</v>
      </c>
      <c r="KQ211" s="94">
        <f t="shared" si="952"/>
        <v>0</v>
      </c>
      <c r="KR211" s="94">
        <f t="shared" si="952"/>
        <v>0</v>
      </c>
      <c r="KS211" s="94">
        <f t="shared" si="952"/>
        <v>0</v>
      </c>
      <c r="KT211" s="94">
        <f t="shared" si="952"/>
        <v>0</v>
      </c>
      <c r="KU211" s="94">
        <f t="shared" si="952"/>
        <v>0</v>
      </c>
      <c r="KV211" s="94">
        <f t="shared" si="952"/>
        <v>0</v>
      </c>
      <c r="KW211" s="94">
        <f t="shared" si="952"/>
        <v>0</v>
      </c>
      <c r="KX211" s="94">
        <f t="shared" si="952"/>
        <v>0</v>
      </c>
      <c r="KY211" s="94">
        <f t="shared" si="952"/>
        <v>0</v>
      </c>
      <c r="KZ211" s="94">
        <f t="shared" si="952"/>
        <v>0</v>
      </c>
      <c r="LA211" s="94">
        <f t="shared" si="952"/>
        <v>0</v>
      </c>
      <c r="LB211" s="94">
        <f t="shared" si="952"/>
        <v>0</v>
      </c>
      <c r="LC211" s="94">
        <f t="shared" si="952"/>
        <v>0</v>
      </c>
      <c r="LD211" s="94">
        <f t="shared" si="952"/>
        <v>0</v>
      </c>
      <c r="LE211" s="94">
        <f t="shared" si="952"/>
        <v>0</v>
      </c>
      <c r="LF211" s="94">
        <f t="shared" si="952"/>
        <v>0</v>
      </c>
      <c r="LG211" s="94">
        <f t="shared" si="952"/>
        <v>0</v>
      </c>
      <c r="LH211" s="94">
        <f t="shared" si="952"/>
        <v>0</v>
      </c>
      <c r="LI211" s="94">
        <f t="shared" si="952"/>
        <v>0</v>
      </c>
      <c r="LJ211" s="94">
        <f t="shared" si="952"/>
        <v>0</v>
      </c>
      <c r="LK211" s="94">
        <f t="shared" si="952"/>
        <v>0</v>
      </c>
      <c r="LL211" s="94">
        <f t="shared" si="952"/>
        <v>0</v>
      </c>
      <c r="LM211" s="94">
        <f t="shared" ref="LM211:NK211" si="953">IF(LM$165=EOMONTH($E35,$R35*(1-$O35)),SUMIFS($D204:$NK204,$D$165:$NK$165,"&gt;"&amp;EOMONTH($E35,$R35*(1-$O35)+$S35*(1-$O35)+$T35*$O35),$D$165:$NK$165,"&lt;="&amp;EOMONTH($E35,$R35*(1-$O35)+60))*-($AF35*(1-$O35)+$AH35*$O35)+SUMIFS($D204:$NK204,$D$165:$NK$165,"&gt;"&amp;EOMONTH($E35,$R35*(1-$O35)+60),$D$165:$NK$165,"&lt;="&amp;EOMONTH($E35,$R35*(1-$O35)+300))*-($AG35*(1-$O35)+$AI35*$O35),0)</f>
        <v>0</v>
      </c>
      <c r="LN211" s="94">
        <f t="shared" si="953"/>
        <v>0</v>
      </c>
      <c r="LO211" s="94">
        <f t="shared" si="953"/>
        <v>0</v>
      </c>
      <c r="LP211" s="94">
        <f t="shared" si="953"/>
        <v>0</v>
      </c>
      <c r="LQ211" s="94">
        <f t="shared" si="953"/>
        <v>0</v>
      </c>
      <c r="LR211" s="94">
        <f t="shared" si="953"/>
        <v>0</v>
      </c>
      <c r="LS211" s="94">
        <f t="shared" si="953"/>
        <v>0</v>
      </c>
      <c r="LT211" s="94">
        <f t="shared" si="953"/>
        <v>0</v>
      </c>
      <c r="LU211" s="94">
        <f t="shared" si="953"/>
        <v>0</v>
      </c>
      <c r="LV211" s="94">
        <f t="shared" si="953"/>
        <v>0</v>
      </c>
      <c r="LW211" s="94">
        <f t="shared" si="953"/>
        <v>0</v>
      </c>
      <c r="LX211" s="94">
        <f t="shared" si="953"/>
        <v>0</v>
      </c>
      <c r="LY211" s="94">
        <f t="shared" si="953"/>
        <v>0</v>
      </c>
      <c r="LZ211" s="94">
        <f t="shared" si="953"/>
        <v>0</v>
      </c>
      <c r="MA211" s="94">
        <f t="shared" si="953"/>
        <v>0</v>
      </c>
      <c r="MB211" s="94">
        <f t="shared" si="953"/>
        <v>0</v>
      </c>
      <c r="MC211" s="94">
        <f t="shared" si="953"/>
        <v>0</v>
      </c>
      <c r="MD211" s="94">
        <f t="shared" si="953"/>
        <v>0</v>
      </c>
      <c r="ME211" s="94">
        <f t="shared" si="953"/>
        <v>0</v>
      </c>
      <c r="MF211" s="94">
        <f t="shared" si="953"/>
        <v>0</v>
      </c>
      <c r="MG211" s="94">
        <f t="shared" si="953"/>
        <v>0</v>
      </c>
      <c r="MH211" s="94">
        <f t="shared" si="953"/>
        <v>0</v>
      </c>
      <c r="MI211" s="94">
        <f t="shared" si="953"/>
        <v>0</v>
      </c>
      <c r="MJ211" s="94">
        <f t="shared" si="953"/>
        <v>0</v>
      </c>
      <c r="MK211" s="94">
        <f t="shared" si="953"/>
        <v>0</v>
      </c>
      <c r="ML211" s="94">
        <f t="shared" si="953"/>
        <v>0</v>
      </c>
      <c r="MM211" s="94">
        <f t="shared" si="953"/>
        <v>0</v>
      </c>
      <c r="MN211" s="94">
        <f t="shared" si="953"/>
        <v>0</v>
      </c>
      <c r="MO211" s="94">
        <f t="shared" si="953"/>
        <v>0</v>
      </c>
      <c r="MP211" s="94">
        <f t="shared" si="953"/>
        <v>0</v>
      </c>
      <c r="MQ211" s="94">
        <f t="shared" si="953"/>
        <v>0</v>
      </c>
      <c r="MR211" s="94">
        <f t="shared" si="953"/>
        <v>0</v>
      </c>
      <c r="MS211" s="94">
        <f t="shared" si="953"/>
        <v>0</v>
      </c>
      <c r="MT211" s="94">
        <f t="shared" si="953"/>
        <v>0</v>
      </c>
      <c r="MU211" s="94">
        <f t="shared" si="953"/>
        <v>0</v>
      </c>
      <c r="MV211" s="94">
        <f t="shared" si="953"/>
        <v>0</v>
      </c>
      <c r="MW211" s="94">
        <f t="shared" si="953"/>
        <v>0</v>
      </c>
      <c r="MX211" s="94">
        <f t="shared" si="953"/>
        <v>0</v>
      </c>
      <c r="MY211" s="94">
        <f t="shared" si="953"/>
        <v>0</v>
      </c>
      <c r="MZ211" s="94">
        <f t="shared" si="953"/>
        <v>0</v>
      </c>
      <c r="NA211" s="94">
        <f t="shared" si="953"/>
        <v>0</v>
      </c>
      <c r="NB211" s="94">
        <f t="shared" si="953"/>
        <v>0</v>
      </c>
      <c r="NC211" s="94">
        <f t="shared" si="953"/>
        <v>0</v>
      </c>
      <c r="ND211" s="94">
        <f t="shared" si="953"/>
        <v>0</v>
      </c>
      <c r="NE211" s="94">
        <f t="shared" si="953"/>
        <v>0</v>
      </c>
      <c r="NF211" s="94">
        <f t="shared" si="953"/>
        <v>0</v>
      </c>
      <c r="NG211" s="94">
        <f t="shared" si="953"/>
        <v>0</v>
      </c>
      <c r="NH211" s="94">
        <f t="shared" si="953"/>
        <v>0</v>
      </c>
      <c r="NI211" s="94">
        <f t="shared" si="953"/>
        <v>0</v>
      </c>
      <c r="NJ211" s="94">
        <f t="shared" si="953"/>
        <v>0</v>
      </c>
      <c r="NK211" s="97">
        <f t="shared" si="953"/>
        <v>0</v>
      </c>
    </row>
    <row r="212" spans="1:375" x14ac:dyDescent="0.25">
      <c r="A212" s="98">
        <f ca="1">SUMIF($D$163:$NK$163,"&lt;="&amp;Summary!$B$3,Leases!D212:NK212)</f>
        <v>9994101.5188340116</v>
      </c>
      <c r="B212" s="103"/>
      <c r="C212" s="99" t="s">
        <v>97</v>
      </c>
      <c r="D212" s="100">
        <f ca="1">SUM(D207:D211)</f>
        <v>82700.15085692727</v>
      </c>
      <c r="E212" s="100">
        <f t="shared" ref="E212:BP212" ca="1" si="954">SUM(E207:E211)</f>
        <v>82712.863587712345</v>
      </c>
      <c r="F212" s="100">
        <f t="shared" ca="1" si="954"/>
        <v>82727.790309214382</v>
      </c>
      <c r="G212" s="100">
        <f t="shared" ca="1" si="954"/>
        <v>82740.565823371784</v>
      </c>
      <c r="H212" s="100">
        <f t="shared" ca="1" si="954"/>
        <v>82753.372845393576</v>
      </c>
      <c r="I212" s="100">
        <f t="shared" ca="1" si="954"/>
        <v>82766.211452986652</v>
      </c>
      <c r="J212" s="100">
        <f t="shared" ca="1" si="954"/>
        <v>82779.081724049553</v>
      </c>
      <c r="K212" s="100">
        <f t="shared" ca="1" si="954"/>
        <v>82791.983736672948</v>
      </c>
      <c r="L212" s="100">
        <f t="shared" ca="1" si="954"/>
        <v>82804.917569140074</v>
      </c>
      <c r="M212" s="100">
        <f t="shared" ca="1" si="954"/>
        <v>84593.882218295519</v>
      </c>
      <c r="N212" s="100">
        <f t="shared" ca="1" si="954"/>
        <v>84606.879926072608</v>
      </c>
      <c r="O212" s="100">
        <f t="shared" ca="1" si="954"/>
        <v>84619.909689703505</v>
      </c>
      <c r="P212" s="100">
        <f t="shared" ca="1" si="954"/>
        <v>85181.155382635116</v>
      </c>
      <c r="Q212" s="100">
        <f t="shared" ca="1" si="954"/>
        <v>85194.249495343742</v>
      </c>
      <c r="R212" s="100">
        <f t="shared" ca="1" si="954"/>
        <v>85209.624018490824</v>
      </c>
      <c r="S212" s="100">
        <f t="shared" ca="1" si="954"/>
        <v>85222.782798072949</v>
      </c>
      <c r="T212" s="100">
        <f t="shared" ca="1" si="954"/>
        <v>85235.974030755402</v>
      </c>
      <c r="U212" s="100">
        <f t="shared" ca="1" si="954"/>
        <v>85249.197796576263</v>
      </c>
      <c r="V212" s="100">
        <f t="shared" ca="1" si="954"/>
        <v>85262.454175771054</v>
      </c>
      <c r="W212" s="100">
        <f t="shared" ca="1" si="954"/>
        <v>85275.743248773157</v>
      </c>
      <c r="X212" s="100">
        <f t="shared" ca="1" si="954"/>
        <v>85289.065096214283</v>
      </c>
      <c r="Y212" s="100">
        <f t="shared" si="954"/>
        <v>0</v>
      </c>
      <c r="Z212" s="100">
        <f t="shared" si="954"/>
        <v>0</v>
      </c>
      <c r="AA212" s="100">
        <f t="shared" si="954"/>
        <v>0</v>
      </c>
      <c r="AB212" s="100">
        <f t="shared" si="954"/>
        <v>-455248.04430746101</v>
      </c>
      <c r="AC212" s="100">
        <f t="shared" ca="1" si="954"/>
        <v>24944.835230307704</v>
      </c>
      <c r="AD212" s="100">
        <f t="shared" ca="1" si="954"/>
        <v>24960.670989149206</v>
      </c>
      <c r="AE212" s="100">
        <f t="shared" ca="1" si="954"/>
        <v>24974.224532118798</v>
      </c>
      <c r="AF212" s="100">
        <f t="shared" ca="1" si="954"/>
        <v>24987.811501781722</v>
      </c>
      <c r="AG212" s="100">
        <f t="shared" ca="1" si="954"/>
        <v>25001.431980577214</v>
      </c>
      <c r="AH212" s="100">
        <f t="shared" ca="1" si="954"/>
        <v>85049.812941182201</v>
      </c>
      <c r="AI212" s="100">
        <f t="shared" ca="1" si="954"/>
        <v>85063.500686374362</v>
      </c>
      <c r="AJ212" s="100">
        <f t="shared" ca="1" si="954"/>
        <v>85077.222189238732</v>
      </c>
      <c r="AK212" s="100">
        <f t="shared" ca="1" si="954"/>
        <v>85090.977533030848</v>
      </c>
      <c r="AL212" s="100">
        <f t="shared" ca="1" si="954"/>
        <v>85104.766801211561</v>
      </c>
      <c r="AM212" s="100">
        <f t="shared" ca="1" si="954"/>
        <v>85118.590077447574</v>
      </c>
      <c r="AN212" s="100">
        <f t="shared" ca="1" si="954"/>
        <v>87158.12776528114</v>
      </c>
      <c r="AO212" s="100">
        <f t="shared" ca="1" si="954"/>
        <v>87275.921454809184</v>
      </c>
      <c r="AP212" s="100">
        <f t="shared" ca="1" si="954"/>
        <v>87292.232286415936</v>
      </c>
      <c r="AQ212" s="100">
        <f t="shared" ca="1" si="954"/>
        <v>87306.192435674602</v>
      </c>
      <c r="AR212" s="100">
        <f t="shared" ca="1" si="954"/>
        <v>87320.187014427414</v>
      </c>
      <c r="AS212" s="100">
        <f t="shared" ca="1" si="954"/>
        <v>87334.216107586777</v>
      </c>
      <c r="AT212" s="100">
        <f t="shared" ca="1" si="954"/>
        <v>87582.385294797728</v>
      </c>
      <c r="AU212" s="100">
        <f t="shared" ca="1" si="954"/>
        <v>87596.483672345654</v>
      </c>
      <c r="AV212" s="100">
        <f t="shared" ca="1" si="954"/>
        <v>87610.616820295952</v>
      </c>
      <c r="AW212" s="100">
        <f t="shared" ca="1" si="954"/>
        <v>87624.784824401839</v>
      </c>
      <c r="AX212" s="100">
        <f t="shared" ca="1" si="954"/>
        <v>87638.98777062798</v>
      </c>
      <c r="AY212" s="100">
        <f t="shared" ca="1" si="954"/>
        <v>87653.225745151067</v>
      </c>
      <c r="AZ212" s="100">
        <f t="shared" ca="1" si="954"/>
        <v>90121.019467314589</v>
      </c>
      <c r="BA212" s="100">
        <f t="shared" ca="1" si="954"/>
        <v>90135.327757812353</v>
      </c>
      <c r="BB212" s="100">
        <f t="shared" ca="1" si="954"/>
        <v>90031.77869158602</v>
      </c>
      <c r="BC212" s="100">
        <f t="shared" ca="1" si="954"/>
        <v>90046.139139590479</v>
      </c>
      <c r="BD212" s="100">
        <f t="shared" ca="1" si="954"/>
        <v>90096.578774504756</v>
      </c>
      <c r="BE212" s="100">
        <f t="shared" ca="1" si="954"/>
        <v>90111.028740458889</v>
      </c>
      <c r="BF212" s="100">
        <f t="shared" ca="1" si="954"/>
        <v>90125.51434392728</v>
      </c>
      <c r="BG212" s="100">
        <f t="shared" ca="1" si="954"/>
        <v>90140.035672801634</v>
      </c>
      <c r="BH212" s="100">
        <f t="shared" ca="1" si="954"/>
        <v>90236.056833440016</v>
      </c>
      <c r="BI212" s="100">
        <f t="shared" ca="1" si="954"/>
        <v>90250.649877669086</v>
      </c>
      <c r="BJ212" s="100">
        <f t="shared" ca="1" si="954"/>
        <v>90265.278912281996</v>
      </c>
      <c r="BK212" s="100">
        <f t="shared" ca="1" si="954"/>
        <v>90279.944026040786</v>
      </c>
      <c r="BL212" s="100">
        <f t="shared" ca="1" si="954"/>
        <v>92824.215480416722</v>
      </c>
      <c r="BM212" s="100">
        <f t="shared" ca="1" si="954"/>
        <v>92838.953019629407</v>
      </c>
      <c r="BN212" s="100">
        <f t="shared" ca="1" si="954"/>
        <v>92853.726905589574</v>
      </c>
      <c r="BO212" s="100">
        <f t="shared" ca="1" si="954"/>
        <v>92868.537227938097</v>
      </c>
      <c r="BP212" s="100">
        <f t="shared" ca="1" si="954"/>
        <v>92883.384076536953</v>
      </c>
      <c r="BQ212" s="100">
        <f t="shared" ref="BQ212:EB212" ca="1" si="955">SUM(BQ207:BQ211)</f>
        <v>92898.267541469715</v>
      </c>
      <c r="BR212" s="100">
        <f t="shared" ca="1" si="955"/>
        <v>92913.187713042164</v>
      </c>
      <c r="BS212" s="100">
        <f t="shared" ca="1" si="955"/>
        <v>92928.144681782753</v>
      </c>
      <c r="BT212" s="100">
        <f t="shared" ca="1" si="955"/>
        <v>92943.138538443221</v>
      </c>
      <c r="BU212" s="100">
        <f t="shared" ca="1" si="955"/>
        <v>92958.169373999146</v>
      </c>
      <c r="BV212" s="100">
        <f t="shared" ca="1" si="955"/>
        <v>92973.237279650464</v>
      </c>
      <c r="BW212" s="100">
        <f t="shared" ca="1" si="955"/>
        <v>92988.342346822013</v>
      </c>
      <c r="BX212" s="100">
        <f t="shared" ca="1" si="955"/>
        <v>93630.926820780121</v>
      </c>
      <c r="BY212" s="100">
        <f t="shared" ca="1" si="955"/>
        <v>95624.121610218281</v>
      </c>
      <c r="BZ212" s="100">
        <f t="shared" ca="1" si="955"/>
        <v>95639.33871275725</v>
      </c>
      <c r="CA212" s="100">
        <f t="shared" ca="1" si="955"/>
        <v>95654.593344776236</v>
      </c>
      <c r="CB212" s="100">
        <f t="shared" ca="1" si="955"/>
        <v>95669.885598833062</v>
      </c>
      <c r="CC212" s="100">
        <f t="shared" ca="1" si="955"/>
        <v>95685.215567713822</v>
      </c>
      <c r="CD212" s="100">
        <f t="shared" ca="1" si="955"/>
        <v>95700.583344433428</v>
      </c>
      <c r="CE212" s="100">
        <f t="shared" ca="1" si="955"/>
        <v>95715.98902223623</v>
      </c>
      <c r="CF212" s="100">
        <f t="shared" ca="1" si="955"/>
        <v>95731.432694596529</v>
      </c>
      <c r="CG212" s="100">
        <f t="shared" ca="1" si="955"/>
        <v>95746.914455219128</v>
      </c>
      <c r="CH212" s="100">
        <f t="shared" ca="1" si="955"/>
        <v>95762.434398039972</v>
      </c>
      <c r="CI212" s="100">
        <f t="shared" ca="1" si="955"/>
        <v>95777.992617226671</v>
      </c>
      <c r="CJ212" s="100">
        <f t="shared" ca="1" si="955"/>
        <v>98477.210203174123</v>
      </c>
      <c r="CK212" s="100">
        <f t="shared" ca="1" si="955"/>
        <v>98492.84525852486</v>
      </c>
      <c r="CL212" s="100">
        <f t="shared" ca="1" si="955"/>
        <v>98508.518874139991</v>
      </c>
      <c r="CM212" s="100">
        <f t="shared" ca="1" si="955"/>
        <v>98524.231145119556</v>
      </c>
      <c r="CN212" s="100">
        <f t="shared" ca="1" si="955"/>
        <v>98539.982166798072</v>
      </c>
      <c r="CO212" s="100">
        <f t="shared" ca="1" si="955"/>
        <v>98555.772034745256</v>
      </c>
      <c r="CP212" s="100">
        <f t="shared" ca="1" si="955"/>
        <v>98571.60084476645</v>
      </c>
      <c r="CQ212" s="100">
        <f t="shared" ca="1" si="955"/>
        <v>98587.468692903334</v>
      </c>
      <c r="CR212" s="100">
        <f t="shared" ca="1" si="955"/>
        <v>98603.375675434436</v>
      </c>
      <c r="CS212" s="100">
        <f t="shared" ca="1" si="955"/>
        <v>98619.321888875726</v>
      </c>
      <c r="CT212" s="100">
        <f t="shared" ca="1" si="955"/>
        <v>98635.3074299812</v>
      </c>
      <c r="CU212" s="100">
        <f t="shared" ca="1" si="955"/>
        <v>98651.332395743506</v>
      </c>
      <c r="CV212" s="100">
        <f t="shared" ca="1" si="955"/>
        <v>101431.52650926932</v>
      </c>
      <c r="CW212" s="100">
        <f t="shared" ca="1" si="955"/>
        <v>101447.63061628058</v>
      </c>
      <c r="CX212" s="100">
        <f t="shared" ca="1" si="955"/>
        <v>101463.77444036418</v>
      </c>
      <c r="CY212" s="100">
        <f t="shared" ca="1" si="955"/>
        <v>101479.95807947313</v>
      </c>
      <c r="CZ212" s="100">
        <f t="shared" ca="1" si="955"/>
        <v>101496.18163180201</v>
      </c>
      <c r="DA212" s="100">
        <f t="shared" ca="1" si="955"/>
        <v>101512.4451957876</v>
      </c>
      <c r="DB212" s="100">
        <f t="shared" ca="1" si="955"/>
        <v>101528.74887010943</v>
      </c>
      <c r="DC212" s="100">
        <f t="shared" ca="1" si="955"/>
        <v>101545.09275369042</v>
      </c>
      <c r="DD212" s="100">
        <f t="shared" ca="1" si="955"/>
        <v>101561.47694569746</v>
      </c>
      <c r="DE212" s="100">
        <f t="shared" ca="1" si="955"/>
        <v>101577.90154554199</v>
      </c>
      <c r="DF212" s="100">
        <f t="shared" ca="1" si="955"/>
        <v>101594.36665288062</v>
      </c>
      <c r="DG212" s="100">
        <f t="shared" ca="1" si="955"/>
        <v>101610.8723676158</v>
      </c>
      <c r="DH212" s="100">
        <f t="shared" ca="1" si="955"/>
        <v>104474.47230454744</v>
      </c>
      <c r="DI212" s="100">
        <f t="shared" ca="1" si="955"/>
        <v>104491.05953476903</v>
      </c>
      <c r="DJ212" s="100">
        <f t="shared" ca="1" si="955"/>
        <v>104507.68767357513</v>
      </c>
      <c r="DK212" s="100">
        <f t="shared" ca="1" si="955"/>
        <v>104524.35682185735</v>
      </c>
      <c r="DL212" s="100">
        <f t="shared" ca="1" si="955"/>
        <v>104541.06708075608</v>
      </c>
      <c r="DM212" s="100">
        <f t="shared" ca="1" si="955"/>
        <v>104557.81855166124</v>
      </c>
      <c r="DN212" s="100">
        <f t="shared" ca="1" si="955"/>
        <v>104574.61133621274</v>
      </c>
      <c r="DO212" s="100">
        <f t="shared" ca="1" si="955"/>
        <v>104591.44553630117</v>
      </c>
      <c r="DP212" s="100">
        <f t="shared" ca="1" si="955"/>
        <v>104608.3212540684</v>
      </c>
      <c r="DQ212" s="100">
        <f t="shared" ca="1" si="955"/>
        <v>104625.23859190827</v>
      </c>
      <c r="DR212" s="100">
        <f t="shared" ca="1" si="955"/>
        <v>104642.19765246706</v>
      </c>
      <c r="DS212" s="100">
        <f t="shared" ca="1" si="955"/>
        <v>104659.1985386443</v>
      </c>
      <c r="DT212" s="100">
        <f t="shared" ca="1" si="955"/>
        <v>105382.43302525335</v>
      </c>
      <c r="DU212" s="100">
        <f t="shared" ca="1" si="955"/>
        <v>107625.7913208121</v>
      </c>
      <c r="DV212" s="100">
        <f t="shared" ca="1" si="955"/>
        <v>107642.91830378238</v>
      </c>
      <c r="DW212" s="100">
        <f t="shared" ca="1" si="955"/>
        <v>107660.08752651306</v>
      </c>
      <c r="DX212" s="100">
        <f t="shared" ca="1" si="955"/>
        <v>107677.29909317876</v>
      </c>
      <c r="DY212" s="100">
        <f t="shared" ca="1" si="955"/>
        <v>107694.55310821108</v>
      </c>
      <c r="DZ212" s="100">
        <f t="shared" ca="1" si="955"/>
        <v>107711.84967629911</v>
      </c>
      <c r="EA212" s="100">
        <f t="shared" ca="1" si="955"/>
        <v>107729.18890239019</v>
      </c>
      <c r="EB212" s="100">
        <f t="shared" ca="1" si="955"/>
        <v>107746.57089169046</v>
      </c>
      <c r="EC212" s="100">
        <f t="shared" ref="EC212:GN212" ca="1" si="956">SUM(EC207:EC211)</f>
        <v>107763.99574966551</v>
      </c>
      <c r="ED212" s="100">
        <f t="shared" ca="1" si="956"/>
        <v>107365.09345619945</v>
      </c>
      <c r="EE212" s="100">
        <f t="shared" ca="1" si="956"/>
        <v>107382.53693284094</v>
      </c>
      <c r="EF212" s="100">
        <f t="shared" si="956"/>
        <v>107508.83062626534</v>
      </c>
      <c r="EG212" s="100">
        <f t="shared" si="956"/>
        <v>107525.90009703118</v>
      </c>
      <c r="EH212" s="100">
        <f t="shared" si="956"/>
        <v>0</v>
      </c>
      <c r="EI212" s="100">
        <f t="shared" si="956"/>
        <v>0</v>
      </c>
      <c r="EJ212" s="100">
        <f t="shared" si="956"/>
        <v>0</v>
      </c>
      <c r="EK212" s="100">
        <f t="shared" si="956"/>
        <v>0</v>
      </c>
      <c r="EL212" s="100">
        <f t="shared" si="956"/>
        <v>0</v>
      </c>
      <c r="EM212" s="100">
        <f t="shared" si="956"/>
        <v>0</v>
      </c>
      <c r="EN212" s="100">
        <f t="shared" si="956"/>
        <v>0</v>
      </c>
      <c r="EO212" s="100">
        <f t="shared" si="956"/>
        <v>0</v>
      </c>
      <c r="EP212" s="100">
        <f t="shared" si="956"/>
        <v>0</v>
      </c>
      <c r="EQ212" s="100">
        <f t="shared" si="956"/>
        <v>0</v>
      </c>
      <c r="ER212" s="100">
        <f t="shared" si="956"/>
        <v>0</v>
      </c>
      <c r="ES212" s="100">
        <f t="shared" si="956"/>
        <v>0</v>
      </c>
      <c r="ET212" s="100">
        <f t="shared" si="956"/>
        <v>0</v>
      </c>
      <c r="EU212" s="100">
        <f t="shared" si="956"/>
        <v>0</v>
      </c>
      <c r="EV212" s="100">
        <f t="shared" si="956"/>
        <v>0</v>
      </c>
      <c r="EW212" s="100">
        <f t="shared" si="956"/>
        <v>0</v>
      </c>
      <c r="EX212" s="100">
        <f t="shared" si="956"/>
        <v>0</v>
      </c>
      <c r="EY212" s="100">
        <f t="shared" si="956"/>
        <v>0</v>
      </c>
      <c r="EZ212" s="100">
        <f t="shared" si="956"/>
        <v>0</v>
      </c>
      <c r="FA212" s="100">
        <f t="shared" si="956"/>
        <v>0</v>
      </c>
      <c r="FB212" s="100">
        <f t="shared" si="956"/>
        <v>0</v>
      </c>
      <c r="FC212" s="100">
        <f t="shared" si="956"/>
        <v>0</v>
      </c>
      <c r="FD212" s="100">
        <f t="shared" si="956"/>
        <v>0</v>
      </c>
      <c r="FE212" s="100">
        <f t="shared" si="956"/>
        <v>0</v>
      </c>
      <c r="FF212" s="100">
        <f t="shared" si="956"/>
        <v>0</v>
      </c>
      <c r="FG212" s="100">
        <f t="shared" si="956"/>
        <v>0</v>
      </c>
      <c r="FH212" s="100">
        <f t="shared" si="956"/>
        <v>0</v>
      </c>
      <c r="FI212" s="100">
        <f t="shared" si="956"/>
        <v>0</v>
      </c>
      <c r="FJ212" s="100">
        <f t="shared" si="956"/>
        <v>0</v>
      </c>
      <c r="FK212" s="100">
        <f t="shared" si="956"/>
        <v>0</v>
      </c>
      <c r="FL212" s="100">
        <f t="shared" si="956"/>
        <v>0</v>
      </c>
      <c r="FM212" s="100">
        <f t="shared" si="956"/>
        <v>0</v>
      </c>
      <c r="FN212" s="100">
        <f t="shared" si="956"/>
        <v>0</v>
      </c>
      <c r="FO212" s="100">
        <f t="shared" si="956"/>
        <v>0</v>
      </c>
      <c r="FP212" s="100">
        <f t="shared" si="956"/>
        <v>0</v>
      </c>
      <c r="FQ212" s="100">
        <f t="shared" si="956"/>
        <v>0</v>
      </c>
      <c r="FR212" s="100">
        <f t="shared" si="956"/>
        <v>0</v>
      </c>
      <c r="FS212" s="100">
        <f t="shared" si="956"/>
        <v>0</v>
      </c>
      <c r="FT212" s="100">
        <f t="shared" si="956"/>
        <v>0</v>
      </c>
      <c r="FU212" s="100">
        <f t="shared" si="956"/>
        <v>0</v>
      </c>
      <c r="FV212" s="100">
        <f t="shared" si="956"/>
        <v>0</v>
      </c>
      <c r="FW212" s="100">
        <f t="shared" si="956"/>
        <v>0</v>
      </c>
      <c r="FX212" s="100">
        <f t="shared" si="956"/>
        <v>0</v>
      </c>
      <c r="FY212" s="100">
        <f t="shared" si="956"/>
        <v>0</v>
      </c>
      <c r="FZ212" s="100">
        <f t="shared" si="956"/>
        <v>0</v>
      </c>
      <c r="GA212" s="100">
        <f t="shared" si="956"/>
        <v>0</v>
      </c>
      <c r="GB212" s="100">
        <f t="shared" si="956"/>
        <v>0</v>
      </c>
      <c r="GC212" s="100">
        <f t="shared" si="956"/>
        <v>0</v>
      </c>
      <c r="GD212" s="100">
        <f t="shared" si="956"/>
        <v>0</v>
      </c>
      <c r="GE212" s="100">
        <f t="shared" si="956"/>
        <v>0</v>
      </c>
      <c r="GF212" s="100">
        <f t="shared" si="956"/>
        <v>0</v>
      </c>
      <c r="GG212" s="100">
        <f t="shared" si="956"/>
        <v>0</v>
      </c>
      <c r="GH212" s="100">
        <f t="shared" si="956"/>
        <v>0</v>
      </c>
      <c r="GI212" s="100">
        <f t="shared" si="956"/>
        <v>0</v>
      </c>
      <c r="GJ212" s="100">
        <f t="shared" si="956"/>
        <v>0</v>
      </c>
      <c r="GK212" s="100">
        <f t="shared" si="956"/>
        <v>0</v>
      </c>
      <c r="GL212" s="100">
        <f t="shared" si="956"/>
        <v>0</v>
      </c>
      <c r="GM212" s="100">
        <f t="shared" si="956"/>
        <v>0</v>
      </c>
      <c r="GN212" s="100">
        <f t="shared" si="956"/>
        <v>0</v>
      </c>
      <c r="GO212" s="100">
        <f t="shared" ref="GO212:IZ212" si="957">SUM(GO207:GO211)</f>
        <v>0</v>
      </c>
      <c r="GP212" s="100">
        <f t="shared" si="957"/>
        <v>0</v>
      </c>
      <c r="GQ212" s="100">
        <f t="shared" si="957"/>
        <v>0</v>
      </c>
      <c r="GR212" s="100">
        <f t="shared" si="957"/>
        <v>0</v>
      </c>
      <c r="GS212" s="100">
        <f t="shared" si="957"/>
        <v>0</v>
      </c>
      <c r="GT212" s="100">
        <f t="shared" si="957"/>
        <v>0</v>
      </c>
      <c r="GU212" s="100">
        <f t="shared" si="957"/>
        <v>0</v>
      </c>
      <c r="GV212" s="100">
        <f t="shared" si="957"/>
        <v>0</v>
      </c>
      <c r="GW212" s="100">
        <f t="shared" si="957"/>
        <v>0</v>
      </c>
      <c r="GX212" s="100">
        <f t="shared" si="957"/>
        <v>0</v>
      </c>
      <c r="GY212" s="100">
        <f t="shared" si="957"/>
        <v>0</v>
      </c>
      <c r="GZ212" s="100">
        <f t="shared" si="957"/>
        <v>0</v>
      </c>
      <c r="HA212" s="100">
        <f t="shared" si="957"/>
        <v>0</v>
      </c>
      <c r="HB212" s="100">
        <f t="shared" si="957"/>
        <v>0</v>
      </c>
      <c r="HC212" s="100">
        <f t="shared" si="957"/>
        <v>0</v>
      </c>
      <c r="HD212" s="100">
        <f t="shared" si="957"/>
        <v>0</v>
      </c>
      <c r="HE212" s="100">
        <f t="shared" si="957"/>
        <v>0</v>
      </c>
      <c r="HF212" s="100">
        <f t="shared" si="957"/>
        <v>0</v>
      </c>
      <c r="HG212" s="100">
        <f t="shared" si="957"/>
        <v>0</v>
      </c>
      <c r="HH212" s="100">
        <f t="shared" si="957"/>
        <v>0</v>
      </c>
      <c r="HI212" s="100">
        <f t="shared" si="957"/>
        <v>0</v>
      </c>
      <c r="HJ212" s="100">
        <f t="shared" si="957"/>
        <v>0</v>
      </c>
      <c r="HK212" s="100">
        <f t="shared" si="957"/>
        <v>0</v>
      </c>
      <c r="HL212" s="100">
        <f t="shared" si="957"/>
        <v>0</v>
      </c>
      <c r="HM212" s="100">
        <f t="shared" si="957"/>
        <v>0</v>
      </c>
      <c r="HN212" s="100">
        <f t="shared" si="957"/>
        <v>0</v>
      </c>
      <c r="HO212" s="100">
        <f t="shared" si="957"/>
        <v>0</v>
      </c>
      <c r="HP212" s="100">
        <f t="shared" si="957"/>
        <v>0</v>
      </c>
      <c r="HQ212" s="100">
        <f t="shared" si="957"/>
        <v>0</v>
      </c>
      <c r="HR212" s="100">
        <f t="shared" si="957"/>
        <v>0</v>
      </c>
      <c r="HS212" s="100">
        <f t="shared" si="957"/>
        <v>0</v>
      </c>
      <c r="HT212" s="100">
        <f t="shared" si="957"/>
        <v>0</v>
      </c>
      <c r="HU212" s="100">
        <f t="shared" si="957"/>
        <v>0</v>
      </c>
      <c r="HV212" s="100">
        <f t="shared" si="957"/>
        <v>0</v>
      </c>
      <c r="HW212" s="100">
        <f t="shared" si="957"/>
        <v>0</v>
      </c>
      <c r="HX212" s="100">
        <f t="shared" si="957"/>
        <v>0</v>
      </c>
      <c r="HY212" s="100">
        <f t="shared" si="957"/>
        <v>0</v>
      </c>
      <c r="HZ212" s="100">
        <f t="shared" si="957"/>
        <v>0</v>
      </c>
      <c r="IA212" s="100">
        <f t="shared" si="957"/>
        <v>0</v>
      </c>
      <c r="IB212" s="100">
        <f t="shared" si="957"/>
        <v>0</v>
      </c>
      <c r="IC212" s="100">
        <f t="shared" si="957"/>
        <v>0</v>
      </c>
      <c r="ID212" s="100">
        <f t="shared" si="957"/>
        <v>0</v>
      </c>
      <c r="IE212" s="100">
        <f t="shared" si="957"/>
        <v>0</v>
      </c>
      <c r="IF212" s="100">
        <f t="shared" si="957"/>
        <v>0</v>
      </c>
      <c r="IG212" s="100">
        <f t="shared" si="957"/>
        <v>0</v>
      </c>
      <c r="IH212" s="100">
        <f t="shared" si="957"/>
        <v>0</v>
      </c>
      <c r="II212" s="100">
        <f t="shared" si="957"/>
        <v>0</v>
      </c>
      <c r="IJ212" s="100">
        <f t="shared" si="957"/>
        <v>0</v>
      </c>
      <c r="IK212" s="100">
        <f t="shared" si="957"/>
        <v>0</v>
      </c>
      <c r="IL212" s="100">
        <f t="shared" si="957"/>
        <v>0</v>
      </c>
      <c r="IM212" s="100">
        <f t="shared" si="957"/>
        <v>0</v>
      </c>
      <c r="IN212" s="100">
        <f t="shared" si="957"/>
        <v>0</v>
      </c>
      <c r="IO212" s="100">
        <f t="shared" si="957"/>
        <v>0</v>
      </c>
      <c r="IP212" s="100">
        <f t="shared" si="957"/>
        <v>0</v>
      </c>
      <c r="IQ212" s="100">
        <f t="shared" si="957"/>
        <v>0</v>
      </c>
      <c r="IR212" s="100">
        <f t="shared" si="957"/>
        <v>0</v>
      </c>
      <c r="IS212" s="100">
        <f t="shared" si="957"/>
        <v>0</v>
      </c>
      <c r="IT212" s="100">
        <f t="shared" si="957"/>
        <v>0</v>
      </c>
      <c r="IU212" s="100">
        <f t="shared" si="957"/>
        <v>0</v>
      </c>
      <c r="IV212" s="100">
        <f t="shared" si="957"/>
        <v>0</v>
      </c>
      <c r="IW212" s="100">
        <f t="shared" si="957"/>
        <v>0</v>
      </c>
      <c r="IX212" s="100">
        <f t="shared" si="957"/>
        <v>0</v>
      </c>
      <c r="IY212" s="100">
        <f t="shared" si="957"/>
        <v>0</v>
      </c>
      <c r="IZ212" s="100">
        <f t="shared" si="957"/>
        <v>0</v>
      </c>
      <c r="JA212" s="100">
        <f t="shared" ref="JA212:LL212" si="958">SUM(JA207:JA211)</f>
        <v>0</v>
      </c>
      <c r="JB212" s="100">
        <f t="shared" si="958"/>
        <v>0</v>
      </c>
      <c r="JC212" s="100">
        <f t="shared" si="958"/>
        <v>0</v>
      </c>
      <c r="JD212" s="100">
        <f t="shared" si="958"/>
        <v>0</v>
      </c>
      <c r="JE212" s="100">
        <f t="shared" si="958"/>
        <v>0</v>
      </c>
      <c r="JF212" s="100">
        <f t="shared" si="958"/>
        <v>0</v>
      </c>
      <c r="JG212" s="100">
        <f t="shared" si="958"/>
        <v>0</v>
      </c>
      <c r="JH212" s="100">
        <f t="shared" si="958"/>
        <v>0</v>
      </c>
      <c r="JI212" s="100">
        <f t="shared" si="958"/>
        <v>0</v>
      </c>
      <c r="JJ212" s="100">
        <f t="shared" si="958"/>
        <v>0</v>
      </c>
      <c r="JK212" s="100">
        <f t="shared" si="958"/>
        <v>0</v>
      </c>
      <c r="JL212" s="100">
        <f t="shared" si="958"/>
        <v>0</v>
      </c>
      <c r="JM212" s="100">
        <f t="shared" si="958"/>
        <v>0</v>
      </c>
      <c r="JN212" s="100">
        <f t="shared" si="958"/>
        <v>0</v>
      </c>
      <c r="JO212" s="100">
        <f t="shared" si="958"/>
        <v>0</v>
      </c>
      <c r="JP212" s="100">
        <f t="shared" si="958"/>
        <v>0</v>
      </c>
      <c r="JQ212" s="100">
        <f t="shared" si="958"/>
        <v>0</v>
      </c>
      <c r="JR212" s="100">
        <f t="shared" si="958"/>
        <v>0</v>
      </c>
      <c r="JS212" s="100">
        <f t="shared" si="958"/>
        <v>0</v>
      </c>
      <c r="JT212" s="100">
        <f t="shared" si="958"/>
        <v>0</v>
      </c>
      <c r="JU212" s="100">
        <f t="shared" si="958"/>
        <v>0</v>
      </c>
      <c r="JV212" s="100">
        <f t="shared" si="958"/>
        <v>0</v>
      </c>
      <c r="JW212" s="100">
        <f t="shared" si="958"/>
        <v>0</v>
      </c>
      <c r="JX212" s="100">
        <f t="shared" si="958"/>
        <v>0</v>
      </c>
      <c r="JY212" s="100">
        <f t="shared" si="958"/>
        <v>0</v>
      </c>
      <c r="JZ212" s="100">
        <f t="shared" si="958"/>
        <v>0</v>
      </c>
      <c r="KA212" s="100">
        <f t="shared" si="958"/>
        <v>0</v>
      </c>
      <c r="KB212" s="100">
        <f t="shared" si="958"/>
        <v>0</v>
      </c>
      <c r="KC212" s="100">
        <f t="shared" si="958"/>
        <v>0</v>
      </c>
      <c r="KD212" s="100">
        <f t="shared" si="958"/>
        <v>0</v>
      </c>
      <c r="KE212" s="100">
        <f t="shared" si="958"/>
        <v>0</v>
      </c>
      <c r="KF212" s="100">
        <f t="shared" si="958"/>
        <v>0</v>
      </c>
      <c r="KG212" s="100">
        <f t="shared" si="958"/>
        <v>0</v>
      </c>
      <c r="KH212" s="100">
        <f t="shared" si="958"/>
        <v>0</v>
      </c>
      <c r="KI212" s="100">
        <f t="shared" si="958"/>
        <v>0</v>
      </c>
      <c r="KJ212" s="100">
        <f t="shared" si="958"/>
        <v>0</v>
      </c>
      <c r="KK212" s="100">
        <f t="shared" si="958"/>
        <v>0</v>
      </c>
      <c r="KL212" s="100">
        <f t="shared" si="958"/>
        <v>0</v>
      </c>
      <c r="KM212" s="100">
        <f t="shared" si="958"/>
        <v>0</v>
      </c>
      <c r="KN212" s="100">
        <f t="shared" si="958"/>
        <v>0</v>
      </c>
      <c r="KO212" s="100">
        <f t="shared" si="958"/>
        <v>0</v>
      </c>
      <c r="KP212" s="100">
        <f t="shared" si="958"/>
        <v>0</v>
      </c>
      <c r="KQ212" s="100">
        <f t="shared" si="958"/>
        <v>0</v>
      </c>
      <c r="KR212" s="100">
        <f t="shared" si="958"/>
        <v>0</v>
      </c>
      <c r="KS212" s="100">
        <f t="shared" si="958"/>
        <v>0</v>
      </c>
      <c r="KT212" s="100">
        <f t="shared" si="958"/>
        <v>0</v>
      </c>
      <c r="KU212" s="100">
        <f t="shared" si="958"/>
        <v>0</v>
      </c>
      <c r="KV212" s="100">
        <f t="shared" si="958"/>
        <v>0</v>
      </c>
      <c r="KW212" s="100">
        <f t="shared" si="958"/>
        <v>0</v>
      </c>
      <c r="KX212" s="100">
        <f t="shared" si="958"/>
        <v>0</v>
      </c>
      <c r="KY212" s="100">
        <f t="shared" si="958"/>
        <v>0</v>
      </c>
      <c r="KZ212" s="100">
        <f t="shared" si="958"/>
        <v>0</v>
      </c>
      <c r="LA212" s="100">
        <f t="shared" si="958"/>
        <v>0</v>
      </c>
      <c r="LB212" s="100">
        <f t="shared" si="958"/>
        <v>0</v>
      </c>
      <c r="LC212" s="100">
        <f t="shared" si="958"/>
        <v>0</v>
      </c>
      <c r="LD212" s="100">
        <f t="shared" si="958"/>
        <v>0</v>
      </c>
      <c r="LE212" s="100">
        <f t="shared" si="958"/>
        <v>0</v>
      </c>
      <c r="LF212" s="100">
        <f t="shared" si="958"/>
        <v>0</v>
      </c>
      <c r="LG212" s="100">
        <f t="shared" si="958"/>
        <v>0</v>
      </c>
      <c r="LH212" s="100">
        <f t="shared" si="958"/>
        <v>0</v>
      </c>
      <c r="LI212" s="100">
        <f t="shared" si="958"/>
        <v>0</v>
      </c>
      <c r="LJ212" s="100">
        <f t="shared" si="958"/>
        <v>0</v>
      </c>
      <c r="LK212" s="100">
        <f t="shared" si="958"/>
        <v>0</v>
      </c>
      <c r="LL212" s="100">
        <f t="shared" si="958"/>
        <v>0</v>
      </c>
      <c r="LM212" s="100">
        <f t="shared" ref="LM212:NK212" si="959">SUM(LM207:LM211)</f>
        <v>0</v>
      </c>
      <c r="LN212" s="100">
        <f t="shared" si="959"/>
        <v>0</v>
      </c>
      <c r="LO212" s="100">
        <f t="shared" si="959"/>
        <v>0</v>
      </c>
      <c r="LP212" s="100">
        <f t="shared" si="959"/>
        <v>0</v>
      </c>
      <c r="LQ212" s="100">
        <f t="shared" si="959"/>
        <v>0</v>
      </c>
      <c r="LR212" s="100">
        <f t="shared" si="959"/>
        <v>0</v>
      </c>
      <c r="LS212" s="100">
        <f t="shared" si="959"/>
        <v>0</v>
      </c>
      <c r="LT212" s="100">
        <f t="shared" si="959"/>
        <v>0</v>
      </c>
      <c r="LU212" s="100">
        <f t="shared" si="959"/>
        <v>0</v>
      </c>
      <c r="LV212" s="100">
        <f t="shared" si="959"/>
        <v>0</v>
      </c>
      <c r="LW212" s="100">
        <f t="shared" si="959"/>
        <v>0</v>
      </c>
      <c r="LX212" s="100">
        <f t="shared" si="959"/>
        <v>0</v>
      </c>
      <c r="LY212" s="100">
        <f t="shared" si="959"/>
        <v>0</v>
      </c>
      <c r="LZ212" s="100">
        <f t="shared" si="959"/>
        <v>0</v>
      </c>
      <c r="MA212" s="100">
        <f t="shared" si="959"/>
        <v>0</v>
      </c>
      <c r="MB212" s="100">
        <f t="shared" si="959"/>
        <v>0</v>
      </c>
      <c r="MC212" s="100">
        <f t="shared" si="959"/>
        <v>0</v>
      </c>
      <c r="MD212" s="100">
        <f t="shared" si="959"/>
        <v>0</v>
      </c>
      <c r="ME212" s="100">
        <f t="shared" si="959"/>
        <v>0</v>
      </c>
      <c r="MF212" s="100">
        <f t="shared" si="959"/>
        <v>0</v>
      </c>
      <c r="MG212" s="100">
        <f t="shared" si="959"/>
        <v>0</v>
      </c>
      <c r="MH212" s="100">
        <f t="shared" si="959"/>
        <v>0</v>
      </c>
      <c r="MI212" s="100">
        <f t="shared" si="959"/>
        <v>0</v>
      </c>
      <c r="MJ212" s="100">
        <f t="shared" si="959"/>
        <v>0</v>
      </c>
      <c r="MK212" s="100">
        <f t="shared" si="959"/>
        <v>0</v>
      </c>
      <c r="ML212" s="100">
        <f t="shared" si="959"/>
        <v>0</v>
      </c>
      <c r="MM212" s="100">
        <f t="shared" si="959"/>
        <v>0</v>
      </c>
      <c r="MN212" s="100">
        <f t="shared" si="959"/>
        <v>0</v>
      </c>
      <c r="MO212" s="100">
        <f t="shared" si="959"/>
        <v>0</v>
      </c>
      <c r="MP212" s="100">
        <f t="shared" si="959"/>
        <v>0</v>
      </c>
      <c r="MQ212" s="100">
        <f t="shared" si="959"/>
        <v>0</v>
      </c>
      <c r="MR212" s="100">
        <f t="shared" si="959"/>
        <v>0</v>
      </c>
      <c r="MS212" s="100">
        <f t="shared" si="959"/>
        <v>0</v>
      </c>
      <c r="MT212" s="100">
        <f t="shared" si="959"/>
        <v>0</v>
      </c>
      <c r="MU212" s="100">
        <f t="shared" si="959"/>
        <v>0</v>
      </c>
      <c r="MV212" s="100">
        <f t="shared" si="959"/>
        <v>0</v>
      </c>
      <c r="MW212" s="100">
        <f t="shared" si="959"/>
        <v>0</v>
      </c>
      <c r="MX212" s="100">
        <f t="shared" si="959"/>
        <v>0</v>
      </c>
      <c r="MY212" s="100">
        <f t="shared" si="959"/>
        <v>0</v>
      </c>
      <c r="MZ212" s="100">
        <f t="shared" si="959"/>
        <v>0</v>
      </c>
      <c r="NA212" s="100">
        <f t="shared" si="959"/>
        <v>0</v>
      </c>
      <c r="NB212" s="100">
        <f t="shared" si="959"/>
        <v>0</v>
      </c>
      <c r="NC212" s="100">
        <f t="shared" si="959"/>
        <v>0</v>
      </c>
      <c r="ND212" s="100">
        <f t="shared" si="959"/>
        <v>0</v>
      </c>
      <c r="NE212" s="100">
        <f t="shared" si="959"/>
        <v>0</v>
      </c>
      <c r="NF212" s="100">
        <f t="shared" si="959"/>
        <v>0</v>
      </c>
      <c r="NG212" s="100">
        <f t="shared" si="959"/>
        <v>0</v>
      </c>
      <c r="NH212" s="100">
        <f t="shared" si="959"/>
        <v>0</v>
      </c>
      <c r="NI212" s="100">
        <f t="shared" si="959"/>
        <v>0</v>
      </c>
      <c r="NJ212" s="100">
        <f t="shared" si="959"/>
        <v>0</v>
      </c>
      <c r="NK212" s="101">
        <f t="shared" si="959"/>
        <v>0</v>
      </c>
    </row>
    <row r="213" spans="1:375" x14ac:dyDescent="0.25">
      <c r="A213" s="104"/>
      <c r="B213" s="104"/>
      <c r="C213" s="45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  <c r="BE213" s="94"/>
      <c r="BF213" s="94"/>
      <c r="BG213" s="94"/>
      <c r="BH213" s="94"/>
      <c r="BI213" s="94"/>
      <c r="BJ213" s="94"/>
      <c r="BK213" s="94"/>
      <c r="BL213" s="94"/>
      <c r="BM213" s="94"/>
      <c r="BN213" s="94"/>
      <c r="BO213" s="94"/>
      <c r="BP213" s="94"/>
      <c r="BQ213" s="94"/>
      <c r="BR213" s="94"/>
      <c r="BS213" s="94"/>
      <c r="BT213" s="94"/>
      <c r="BU213" s="94"/>
      <c r="BV213" s="94"/>
      <c r="BW213" s="94"/>
      <c r="BX213" s="94"/>
      <c r="BY213" s="94"/>
      <c r="BZ213" s="94"/>
      <c r="CA213" s="94"/>
      <c r="CB213" s="94"/>
      <c r="CC213" s="94"/>
      <c r="CD213" s="94"/>
      <c r="CE213" s="94"/>
      <c r="CF213" s="94"/>
      <c r="CG213" s="94"/>
      <c r="CH213" s="94"/>
      <c r="CI213" s="94"/>
      <c r="CJ213" s="94"/>
      <c r="CK213" s="94"/>
      <c r="CL213" s="94"/>
      <c r="CM213" s="94"/>
      <c r="CN213" s="94"/>
      <c r="CO213" s="94"/>
      <c r="CP213" s="94"/>
      <c r="CQ213" s="94"/>
      <c r="CR213" s="94"/>
      <c r="CS213" s="94"/>
      <c r="CT213" s="94"/>
      <c r="CU213" s="94"/>
      <c r="CV213" s="94"/>
      <c r="CW213" s="94"/>
      <c r="CX213" s="94"/>
      <c r="CY213" s="94"/>
      <c r="CZ213" s="94"/>
      <c r="DA213" s="94"/>
      <c r="DB213" s="94"/>
      <c r="DC213" s="94"/>
      <c r="DD213" s="94"/>
      <c r="DE213" s="94"/>
      <c r="DF213" s="94"/>
      <c r="DG213" s="94"/>
      <c r="DH213" s="94"/>
      <c r="DI213" s="94"/>
      <c r="DJ213" s="94"/>
      <c r="DK213" s="94"/>
      <c r="DL213" s="94"/>
      <c r="DM213" s="94"/>
      <c r="DN213" s="94"/>
      <c r="DO213" s="94"/>
      <c r="DP213" s="94"/>
      <c r="DQ213" s="94"/>
      <c r="DR213" s="94"/>
      <c r="DS213" s="94"/>
      <c r="DT213" s="94"/>
      <c r="DU213" s="94"/>
      <c r="DV213" s="94"/>
      <c r="DW213" s="94"/>
      <c r="DX213" s="94"/>
      <c r="DY213" s="94"/>
      <c r="DZ213" s="94"/>
      <c r="EA213" s="94"/>
      <c r="EB213" s="94"/>
      <c r="EC213" s="94"/>
      <c r="ED213" s="94"/>
      <c r="EE213" s="94"/>
      <c r="EF213" s="94"/>
      <c r="EG213" s="94"/>
      <c r="EH213" s="94"/>
      <c r="EI213" s="94"/>
      <c r="EJ213" s="94"/>
      <c r="EK213" s="94"/>
      <c r="EL213" s="94"/>
      <c r="EM213" s="94"/>
      <c r="EN213" s="94"/>
      <c r="EO213" s="94"/>
      <c r="EP213" s="94"/>
      <c r="EQ213" s="94"/>
      <c r="ER213" s="94"/>
      <c r="ES213" s="94"/>
      <c r="ET213" s="94"/>
      <c r="EU213" s="94"/>
      <c r="EV213" s="94"/>
      <c r="EW213" s="94"/>
      <c r="EX213" s="94"/>
      <c r="EY213" s="94"/>
      <c r="EZ213" s="94"/>
      <c r="FA213" s="94"/>
      <c r="FB213" s="94"/>
      <c r="FC213" s="94"/>
      <c r="FD213" s="94"/>
      <c r="FE213" s="94"/>
      <c r="FF213" s="94"/>
      <c r="FG213" s="94"/>
      <c r="FH213" s="94"/>
      <c r="FI213" s="94"/>
      <c r="FJ213" s="94"/>
      <c r="FK213" s="94"/>
      <c r="FL213" s="94"/>
      <c r="FM213" s="94"/>
      <c r="FN213" s="94"/>
      <c r="FO213" s="94"/>
      <c r="FP213" s="94"/>
      <c r="FQ213" s="94"/>
      <c r="FR213" s="94"/>
      <c r="FS213" s="94"/>
      <c r="FT213" s="94"/>
      <c r="FU213" s="94"/>
      <c r="FV213" s="94"/>
      <c r="FW213" s="94"/>
      <c r="FX213" s="94"/>
      <c r="FY213" s="94"/>
      <c r="FZ213" s="94"/>
      <c r="GA213" s="94"/>
      <c r="GB213" s="94"/>
      <c r="GC213" s="94"/>
      <c r="GD213" s="94"/>
      <c r="GE213" s="94"/>
      <c r="GF213" s="94"/>
      <c r="GG213" s="94"/>
      <c r="GH213" s="94"/>
      <c r="GI213" s="94"/>
      <c r="GJ213" s="94"/>
      <c r="GK213" s="94"/>
      <c r="GL213" s="94"/>
      <c r="GM213" s="94"/>
      <c r="GN213" s="94"/>
      <c r="GO213" s="94"/>
      <c r="GP213" s="94"/>
      <c r="GQ213" s="94"/>
      <c r="GR213" s="94"/>
      <c r="GS213" s="94"/>
      <c r="GT213" s="94"/>
      <c r="GU213" s="94"/>
      <c r="GV213" s="94"/>
      <c r="GW213" s="94"/>
      <c r="GX213" s="94"/>
      <c r="GY213" s="94"/>
      <c r="GZ213" s="94"/>
      <c r="HA213" s="94"/>
      <c r="HB213" s="94"/>
      <c r="HC213" s="94"/>
      <c r="HD213" s="94"/>
      <c r="HE213" s="94"/>
      <c r="HF213" s="94"/>
      <c r="HG213" s="94"/>
      <c r="HH213" s="94"/>
      <c r="HI213" s="94"/>
      <c r="HJ213" s="94"/>
      <c r="HK213" s="94"/>
      <c r="HL213" s="94"/>
      <c r="HM213" s="94"/>
      <c r="HN213" s="94"/>
      <c r="HO213" s="94"/>
      <c r="HP213" s="94"/>
      <c r="HQ213" s="94"/>
      <c r="HR213" s="94"/>
      <c r="HS213" s="94"/>
      <c r="HT213" s="94"/>
      <c r="HU213" s="94"/>
      <c r="HV213" s="94"/>
      <c r="HW213" s="94"/>
      <c r="HX213" s="94"/>
      <c r="HY213" s="94"/>
      <c r="HZ213" s="94"/>
      <c r="IA213" s="94"/>
      <c r="IB213" s="94"/>
      <c r="IC213" s="94"/>
      <c r="ID213" s="94"/>
      <c r="IE213" s="94"/>
      <c r="IF213" s="94"/>
      <c r="IG213" s="94"/>
      <c r="IH213" s="94"/>
      <c r="II213" s="94"/>
      <c r="IJ213" s="94"/>
      <c r="IK213" s="94"/>
      <c r="IL213" s="94"/>
      <c r="IM213" s="94"/>
      <c r="IN213" s="94"/>
      <c r="IO213" s="94"/>
      <c r="IP213" s="94"/>
      <c r="IQ213" s="94"/>
      <c r="IR213" s="94"/>
      <c r="IS213" s="94"/>
      <c r="IT213" s="94"/>
      <c r="IU213" s="94"/>
      <c r="IV213" s="94"/>
      <c r="IW213" s="94"/>
      <c r="IX213" s="94"/>
      <c r="IY213" s="94"/>
      <c r="IZ213" s="94"/>
      <c r="JA213" s="94"/>
      <c r="JB213" s="94"/>
      <c r="JC213" s="94"/>
      <c r="JD213" s="94"/>
      <c r="JE213" s="94"/>
      <c r="JF213" s="94"/>
      <c r="JG213" s="94"/>
      <c r="JH213" s="94"/>
      <c r="JI213" s="94"/>
      <c r="JJ213" s="94"/>
      <c r="JK213" s="94"/>
      <c r="JL213" s="94"/>
      <c r="JM213" s="94"/>
      <c r="JN213" s="94"/>
      <c r="JO213" s="94"/>
      <c r="JP213" s="94"/>
      <c r="JQ213" s="94"/>
      <c r="JR213" s="94"/>
      <c r="JS213" s="94"/>
      <c r="JT213" s="94"/>
      <c r="JU213" s="94"/>
      <c r="JV213" s="94"/>
      <c r="JW213" s="94"/>
      <c r="JX213" s="94"/>
      <c r="JY213" s="94"/>
      <c r="JZ213" s="94"/>
      <c r="KA213" s="94"/>
      <c r="KB213" s="94"/>
      <c r="KC213" s="94"/>
      <c r="KD213" s="94"/>
      <c r="KE213" s="94"/>
      <c r="KF213" s="94"/>
      <c r="KG213" s="94"/>
      <c r="KH213" s="94"/>
      <c r="KI213" s="94"/>
      <c r="KJ213" s="94"/>
      <c r="KK213" s="94"/>
      <c r="KL213" s="94"/>
      <c r="KM213" s="94"/>
      <c r="KN213" s="94"/>
      <c r="KO213" s="94"/>
      <c r="KP213" s="94"/>
      <c r="KQ213" s="94"/>
      <c r="KR213" s="94"/>
      <c r="KS213" s="94"/>
      <c r="KT213" s="94"/>
      <c r="KU213" s="94"/>
      <c r="KV213" s="94"/>
      <c r="KW213" s="94"/>
      <c r="KX213" s="94"/>
      <c r="KY213" s="94"/>
      <c r="KZ213" s="94"/>
      <c r="LA213" s="94"/>
      <c r="LB213" s="94"/>
      <c r="LC213" s="94"/>
      <c r="LD213" s="94"/>
      <c r="LE213" s="94"/>
      <c r="LF213" s="94"/>
      <c r="LG213" s="94"/>
      <c r="LH213" s="94"/>
      <c r="LI213" s="94"/>
      <c r="LJ213" s="94"/>
      <c r="LK213" s="94"/>
      <c r="LL213" s="94"/>
      <c r="LM213" s="94"/>
      <c r="LN213" s="94"/>
      <c r="LO213" s="94"/>
      <c r="LP213" s="94"/>
      <c r="LQ213" s="94"/>
      <c r="LR213" s="94"/>
      <c r="LS213" s="94"/>
      <c r="LT213" s="94"/>
      <c r="LU213" s="94"/>
      <c r="LV213" s="94"/>
      <c r="LW213" s="94"/>
      <c r="LX213" s="94"/>
      <c r="LY213" s="94"/>
      <c r="LZ213" s="94"/>
      <c r="MA213" s="94"/>
      <c r="MB213" s="94"/>
      <c r="MC213" s="94"/>
      <c r="MD213" s="94"/>
      <c r="ME213" s="94"/>
      <c r="MF213" s="94"/>
      <c r="MG213" s="94"/>
      <c r="MH213" s="94"/>
      <c r="MI213" s="94"/>
      <c r="MJ213" s="94"/>
      <c r="MK213" s="94"/>
      <c r="ML213" s="94"/>
      <c r="MM213" s="94"/>
      <c r="MN213" s="94"/>
      <c r="MO213" s="94"/>
      <c r="MP213" s="94"/>
      <c r="MQ213" s="94"/>
      <c r="MR213" s="94"/>
      <c r="MS213" s="94"/>
      <c r="MT213" s="94"/>
      <c r="MU213" s="94"/>
      <c r="MV213" s="94"/>
      <c r="MW213" s="94"/>
      <c r="MX213" s="94"/>
      <c r="MY213" s="94"/>
      <c r="MZ213" s="94"/>
      <c r="NA213" s="94"/>
      <c r="NB213" s="94"/>
      <c r="NC213" s="94"/>
      <c r="ND213" s="94"/>
      <c r="NE213" s="94"/>
      <c r="NF213" s="94"/>
      <c r="NG213" s="94"/>
      <c r="NH213" s="94"/>
      <c r="NI213" s="94"/>
      <c r="NJ213" s="94"/>
      <c r="NK213" s="94"/>
    </row>
    <row r="214" spans="1:375" x14ac:dyDescent="0.25">
      <c r="A214" s="84"/>
      <c r="B214" s="85"/>
      <c r="C214" s="86" t="s">
        <v>90</v>
      </c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D214" s="87"/>
      <c r="AE214" s="87"/>
      <c r="AF214" s="87"/>
      <c r="AG214" s="87"/>
      <c r="AH214" s="87"/>
      <c r="AI214" s="87"/>
      <c r="AJ214" s="87"/>
      <c r="AK214" s="87"/>
      <c r="AL214" s="87"/>
      <c r="AM214" s="87"/>
      <c r="AN214" s="87"/>
      <c r="AO214" s="87"/>
      <c r="AP214" s="87"/>
      <c r="AQ214" s="87"/>
      <c r="AR214" s="87"/>
      <c r="AS214" s="87"/>
      <c r="AT214" s="87"/>
      <c r="AU214" s="87"/>
      <c r="AV214" s="87"/>
      <c r="AW214" s="87"/>
      <c r="AX214" s="87"/>
      <c r="AY214" s="87"/>
      <c r="AZ214" s="87"/>
      <c r="BA214" s="87"/>
      <c r="BB214" s="87"/>
      <c r="BC214" s="87"/>
      <c r="BD214" s="87"/>
      <c r="BE214" s="87"/>
      <c r="BF214" s="87"/>
      <c r="BG214" s="87"/>
      <c r="BH214" s="87"/>
      <c r="BI214" s="87"/>
      <c r="BJ214" s="87"/>
      <c r="BK214" s="87"/>
      <c r="BL214" s="87"/>
      <c r="BM214" s="87"/>
      <c r="BN214" s="87"/>
      <c r="BO214" s="87"/>
      <c r="BP214" s="87"/>
      <c r="BQ214" s="87"/>
      <c r="BR214" s="87"/>
      <c r="BS214" s="87"/>
      <c r="BT214" s="87"/>
      <c r="BU214" s="87"/>
      <c r="BV214" s="87"/>
      <c r="BW214" s="87"/>
      <c r="BX214" s="87"/>
      <c r="BY214" s="87"/>
      <c r="BZ214" s="87"/>
      <c r="CA214" s="87"/>
      <c r="CB214" s="87"/>
      <c r="CC214" s="87"/>
      <c r="CD214" s="87"/>
      <c r="CE214" s="87"/>
      <c r="CF214" s="87"/>
      <c r="CG214" s="87"/>
      <c r="CH214" s="87"/>
      <c r="CI214" s="87"/>
      <c r="CJ214" s="87"/>
      <c r="CK214" s="87"/>
      <c r="CL214" s="87"/>
      <c r="CM214" s="87"/>
      <c r="CN214" s="87"/>
      <c r="CO214" s="87"/>
      <c r="CP214" s="87"/>
      <c r="CQ214" s="87"/>
      <c r="CR214" s="87"/>
      <c r="CS214" s="87"/>
      <c r="CT214" s="87"/>
      <c r="CU214" s="87"/>
      <c r="CV214" s="87"/>
      <c r="CW214" s="87"/>
      <c r="CX214" s="87"/>
      <c r="CY214" s="87"/>
      <c r="CZ214" s="87"/>
      <c r="DA214" s="87"/>
      <c r="DB214" s="87"/>
      <c r="DC214" s="87"/>
      <c r="DD214" s="87"/>
      <c r="DE214" s="87"/>
      <c r="DF214" s="87"/>
      <c r="DG214" s="87"/>
      <c r="DH214" s="87"/>
      <c r="DI214" s="87"/>
      <c r="DJ214" s="87"/>
      <c r="DK214" s="87"/>
      <c r="DL214" s="87"/>
      <c r="DM214" s="87"/>
      <c r="DN214" s="87"/>
      <c r="DO214" s="87"/>
      <c r="DP214" s="87"/>
      <c r="DQ214" s="87"/>
      <c r="DR214" s="87"/>
      <c r="DS214" s="87"/>
      <c r="DT214" s="87"/>
      <c r="DU214" s="87"/>
      <c r="DV214" s="87"/>
      <c r="DW214" s="87"/>
      <c r="DX214" s="87"/>
      <c r="DY214" s="87"/>
      <c r="DZ214" s="87"/>
      <c r="EA214" s="87"/>
      <c r="EB214" s="87"/>
      <c r="EC214" s="87"/>
      <c r="ED214" s="87"/>
      <c r="EE214" s="87"/>
      <c r="EF214" s="87"/>
      <c r="EG214" s="87"/>
      <c r="EH214" s="87"/>
      <c r="EI214" s="87"/>
      <c r="EJ214" s="87"/>
      <c r="EK214" s="87"/>
      <c r="EL214" s="87"/>
      <c r="EM214" s="87"/>
      <c r="EN214" s="87"/>
      <c r="EO214" s="87"/>
      <c r="EP214" s="87"/>
      <c r="EQ214" s="87"/>
      <c r="ER214" s="87"/>
      <c r="ES214" s="87"/>
      <c r="ET214" s="87"/>
      <c r="EU214" s="87"/>
      <c r="EV214" s="87"/>
      <c r="EW214" s="87"/>
      <c r="EX214" s="87"/>
      <c r="EY214" s="87"/>
      <c r="EZ214" s="87"/>
      <c r="FA214" s="87"/>
      <c r="FB214" s="87"/>
      <c r="FC214" s="87"/>
      <c r="FD214" s="87"/>
      <c r="FE214" s="87"/>
      <c r="FF214" s="87"/>
      <c r="FG214" s="87"/>
      <c r="FH214" s="87"/>
      <c r="FI214" s="87"/>
      <c r="FJ214" s="87"/>
      <c r="FK214" s="87"/>
      <c r="FL214" s="87"/>
      <c r="FM214" s="87"/>
      <c r="FN214" s="87"/>
      <c r="FO214" s="87"/>
      <c r="FP214" s="87"/>
      <c r="FQ214" s="87"/>
      <c r="FR214" s="87"/>
      <c r="FS214" s="87"/>
      <c r="FT214" s="87"/>
      <c r="FU214" s="87"/>
      <c r="FV214" s="87"/>
      <c r="FW214" s="87"/>
      <c r="FX214" s="87"/>
      <c r="FY214" s="87"/>
      <c r="FZ214" s="87"/>
      <c r="GA214" s="87"/>
      <c r="GB214" s="87"/>
      <c r="GC214" s="87"/>
      <c r="GD214" s="87"/>
      <c r="GE214" s="87"/>
      <c r="GF214" s="87"/>
      <c r="GG214" s="87"/>
      <c r="GH214" s="87"/>
      <c r="GI214" s="87"/>
      <c r="GJ214" s="87"/>
      <c r="GK214" s="87"/>
      <c r="GL214" s="87"/>
      <c r="GM214" s="87"/>
      <c r="GN214" s="87"/>
      <c r="GO214" s="87"/>
      <c r="GP214" s="87"/>
      <c r="GQ214" s="87"/>
      <c r="GR214" s="87"/>
      <c r="GS214" s="87"/>
      <c r="GT214" s="87"/>
      <c r="GU214" s="87"/>
      <c r="GV214" s="87"/>
      <c r="GW214" s="87"/>
      <c r="GX214" s="87"/>
      <c r="GY214" s="87"/>
      <c r="GZ214" s="87"/>
      <c r="HA214" s="87"/>
      <c r="HB214" s="87"/>
      <c r="HC214" s="87"/>
      <c r="HD214" s="87"/>
      <c r="HE214" s="87"/>
      <c r="HF214" s="87"/>
      <c r="HG214" s="87"/>
      <c r="HH214" s="87"/>
      <c r="HI214" s="87"/>
      <c r="HJ214" s="87"/>
      <c r="HK214" s="87"/>
      <c r="HL214" s="87"/>
      <c r="HM214" s="87"/>
      <c r="HN214" s="87"/>
      <c r="HO214" s="87"/>
      <c r="HP214" s="87"/>
      <c r="HQ214" s="87"/>
      <c r="HR214" s="87"/>
      <c r="HS214" s="87"/>
      <c r="HT214" s="87"/>
      <c r="HU214" s="87"/>
      <c r="HV214" s="87"/>
      <c r="HW214" s="87"/>
      <c r="HX214" s="87"/>
      <c r="HY214" s="87"/>
      <c r="HZ214" s="87"/>
      <c r="IA214" s="87"/>
      <c r="IB214" s="87"/>
      <c r="IC214" s="87"/>
      <c r="ID214" s="87"/>
      <c r="IE214" s="87"/>
      <c r="IF214" s="87"/>
      <c r="IG214" s="87"/>
      <c r="IH214" s="87"/>
      <c r="II214" s="87"/>
      <c r="IJ214" s="87"/>
      <c r="IK214" s="87"/>
      <c r="IL214" s="87"/>
      <c r="IM214" s="87"/>
      <c r="IN214" s="87"/>
      <c r="IO214" s="87"/>
      <c r="IP214" s="87"/>
      <c r="IQ214" s="87"/>
      <c r="IR214" s="87"/>
      <c r="IS214" s="87"/>
      <c r="IT214" s="87"/>
      <c r="IU214" s="87"/>
      <c r="IV214" s="87"/>
      <c r="IW214" s="87"/>
      <c r="IX214" s="87"/>
      <c r="IY214" s="87"/>
      <c r="IZ214" s="87"/>
      <c r="JA214" s="87"/>
      <c r="JB214" s="87"/>
      <c r="JC214" s="87"/>
      <c r="JD214" s="87"/>
      <c r="JE214" s="87"/>
      <c r="JF214" s="87"/>
      <c r="JG214" s="87"/>
      <c r="JH214" s="87"/>
      <c r="JI214" s="87"/>
      <c r="JJ214" s="87"/>
      <c r="JK214" s="87"/>
      <c r="JL214" s="87"/>
      <c r="JM214" s="87"/>
      <c r="JN214" s="87"/>
      <c r="JO214" s="87"/>
      <c r="JP214" s="87"/>
      <c r="JQ214" s="87"/>
      <c r="JR214" s="87"/>
      <c r="JS214" s="87"/>
      <c r="JT214" s="87"/>
      <c r="JU214" s="87"/>
      <c r="JV214" s="87"/>
      <c r="JW214" s="87"/>
      <c r="JX214" s="87"/>
      <c r="JY214" s="87"/>
      <c r="JZ214" s="87"/>
      <c r="KA214" s="87"/>
      <c r="KB214" s="87"/>
      <c r="KC214" s="87"/>
      <c r="KD214" s="87"/>
      <c r="KE214" s="87"/>
      <c r="KF214" s="87"/>
      <c r="KG214" s="87"/>
      <c r="KH214" s="87"/>
      <c r="KI214" s="87"/>
      <c r="KJ214" s="87"/>
      <c r="KK214" s="87"/>
      <c r="KL214" s="87"/>
      <c r="KM214" s="87"/>
      <c r="KN214" s="87"/>
      <c r="KO214" s="87"/>
      <c r="KP214" s="87"/>
      <c r="KQ214" s="87"/>
      <c r="KR214" s="87"/>
      <c r="KS214" s="87"/>
      <c r="KT214" s="87"/>
      <c r="KU214" s="87"/>
      <c r="KV214" s="87"/>
      <c r="KW214" s="87"/>
      <c r="KX214" s="87"/>
      <c r="KY214" s="87"/>
      <c r="KZ214" s="87"/>
      <c r="LA214" s="87"/>
      <c r="LB214" s="87"/>
      <c r="LC214" s="87"/>
      <c r="LD214" s="87"/>
      <c r="LE214" s="87"/>
      <c r="LF214" s="87"/>
      <c r="LG214" s="87"/>
      <c r="LH214" s="87"/>
      <c r="LI214" s="87"/>
      <c r="LJ214" s="87"/>
      <c r="LK214" s="87"/>
      <c r="LL214" s="87"/>
      <c r="LM214" s="87"/>
      <c r="LN214" s="87"/>
      <c r="LO214" s="87"/>
      <c r="LP214" s="87"/>
      <c r="LQ214" s="87"/>
      <c r="LR214" s="87"/>
      <c r="LS214" s="87"/>
      <c r="LT214" s="87"/>
      <c r="LU214" s="87"/>
      <c r="LV214" s="87"/>
      <c r="LW214" s="87"/>
      <c r="LX214" s="87"/>
      <c r="LY214" s="87"/>
      <c r="LZ214" s="87"/>
      <c r="MA214" s="87"/>
      <c r="MB214" s="87"/>
      <c r="MC214" s="87"/>
      <c r="MD214" s="87"/>
      <c r="ME214" s="87"/>
      <c r="MF214" s="87"/>
      <c r="MG214" s="87"/>
      <c r="MH214" s="87"/>
      <c r="MI214" s="87"/>
      <c r="MJ214" s="87"/>
      <c r="MK214" s="87"/>
      <c r="ML214" s="87"/>
      <c r="MM214" s="87"/>
      <c r="MN214" s="87"/>
      <c r="MO214" s="87"/>
      <c r="MP214" s="87"/>
      <c r="MQ214" s="87"/>
      <c r="MR214" s="87"/>
      <c r="MS214" s="87"/>
      <c r="MT214" s="87"/>
      <c r="MU214" s="87"/>
      <c r="MV214" s="87"/>
      <c r="MW214" s="87"/>
      <c r="MX214" s="87"/>
      <c r="MY214" s="87"/>
      <c r="MZ214" s="87"/>
      <c r="NA214" s="87"/>
      <c r="NB214" s="87"/>
      <c r="NC214" s="87"/>
      <c r="ND214" s="87"/>
      <c r="NE214" s="87"/>
      <c r="NF214" s="87"/>
      <c r="NG214" s="87"/>
      <c r="NH214" s="87"/>
      <c r="NI214" s="87"/>
      <c r="NJ214" s="87"/>
      <c r="NK214" s="88"/>
    </row>
    <row r="215" spans="1:375" x14ac:dyDescent="0.25">
      <c r="A215" s="89" t="s">
        <v>88</v>
      </c>
      <c r="B215" s="90" t="s">
        <v>89</v>
      </c>
      <c r="C215" s="90" t="str">
        <f>A51&amp;" / "&amp;C51</f>
        <v>400 / Tenant #1</v>
      </c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91"/>
      <c r="AC215" s="91"/>
      <c r="AD215" s="91"/>
      <c r="AE215" s="91"/>
      <c r="AF215" s="91"/>
      <c r="AG215" s="91"/>
      <c r="AH215" s="91"/>
      <c r="AI215" s="91"/>
      <c r="AJ215" s="91"/>
      <c r="AK215" s="91"/>
      <c r="AL215" s="91"/>
      <c r="AM215" s="91"/>
      <c r="AN215" s="91"/>
      <c r="AO215" s="91"/>
      <c r="AP215" s="91"/>
      <c r="AQ215" s="91"/>
      <c r="AR215" s="91"/>
      <c r="AS215" s="91"/>
      <c r="AT215" s="91"/>
      <c r="AU215" s="91"/>
      <c r="AV215" s="91"/>
      <c r="AW215" s="91"/>
      <c r="AX215" s="91"/>
      <c r="AY215" s="91"/>
      <c r="AZ215" s="91"/>
      <c r="BA215" s="91"/>
      <c r="BB215" s="91"/>
      <c r="BC215" s="91"/>
      <c r="BD215" s="91"/>
      <c r="BE215" s="91"/>
      <c r="BF215" s="91"/>
      <c r="BG215" s="91"/>
      <c r="BH215" s="91"/>
      <c r="BI215" s="91"/>
      <c r="BJ215" s="91"/>
      <c r="BK215" s="91"/>
      <c r="BL215" s="91"/>
      <c r="BM215" s="91"/>
      <c r="BN215" s="91"/>
      <c r="BO215" s="91"/>
      <c r="BP215" s="91"/>
      <c r="BQ215" s="91"/>
      <c r="BR215" s="91"/>
      <c r="BS215" s="91"/>
      <c r="BT215" s="91"/>
      <c r="BU215" s="91"/>
      <c r="BV215" s="91"/>
      <c r="BW215" s="91"/>
      <c r="BX215" s="91"/>
      <c r="BY215" s="91"/>
      <c r="BZ215" s="91"/>
      <c r="CA215" s="91"/>
      <c r="CB215" s="91"/>
      <c r="CC215" s="91"/>
      <c r="CD215" s="91"/>
      <c r="CE215" s="91"/>
      <c r="CF215" s="91"/>
      <c r="CG215" s="91"/>
      <c r="CH215" s="91"/>
      <c r="CI215" s="91"/>
      <c r="CJ215" s="91"/>
      <c r="CK215" s="91"/>
      <c r="CL215" s="91"/>
      <c r="CM215" s="91"/>
      <c r="CN215" s="91"/>
      <c r="CO215" s="91"/>
      <c r="CP215" s="91"/>
      <c r="CQ215" s="91"/>
      <c r="CR215" s="91"/>
      <c r="CS215" s="91"/>
      <c r="CT215" s="91"/>
      <c r="CU215" s="91"/>
      <c r="CV215" s="91"/>
      <c r="CW215" s="91"/>
      <c r="CX215" s="91"/>
      <c r="CY215" s="91"/>
      <c r="CZ215" s="91"/>
      <c r="DA215" s="91"/>
      <c r="DB215" s="91"/>
      <c r="DC215" s="91"/>
      <c r="DD215" s="91"/>
      <c r="DE215" s="91"/>
      <c r="DF215" s="91"/>
      <c r="DG215" s="91"/>
      <c r="DH215" s="91"/>
      <c r="DI215" s="91"/>
      <c r="DJ215" s="91"/>
      <c r="DK215" s="91"/>
      <c r="DL215" s="91"/>
      <c r="DM215" s="91"/>
      <c r="DN215" s="91"/>
      <c r="DO215" s="91"/>
      <c r="DP215" s="91"/>
      <c r="DQ215" s="91"/>
      <c r="DR215" s="91"/>
      <c r="DS215" s="91"/>
      <c r="DT215" s="91"/>
      <c r="DU215" s="91"/>
      <c r="DV215" s="91"/>
      <c r="DW215" s="91"/>
      <c r="DX215" s="91"/>
      <c r="DY215" s="91"/>
      <c r="DZ215" s="91"/>
      <c r="EA215" s="91"/>
      <c r="EB215" s="91"/>
      <c r="EC215" s="91"/>
      <c r="ED215" s="91"/>
      <c r="EE215" s="91"/>
      <c r="EF215" s="91"/>
      <c r="EG215" s="91"/>
      <c r="EH215" s="91"/>
      <c r="EI215" s="91"/>
      <c r="EJ215" s="91"/>
      <c r="EK215" s="91"/>
      <c r="EL215" s="91"/>
      <c r="EM215" s="91"/>
      <c r="EN215" s="91"/>
      <c r="EO215" s="91"/>
      <c r="EP215" s="91"/>
      <c r="EQ215" s="91"/>
      <c r="ER215" s="91"/>
      <c r="ES215" s="91"/>
      <c r="ET215" s="91"/>
      <c r="EU215" s="91"/>
      <c r="EV215" s="91"/>
      <c r="EW215" s="91"/>
      <c r="EX215" s="91"/>
      <c r="EY215" s="91"/>
      <c r="EZ215" s="91"/>
      <c r="FA215" s="91"/>
      <c r="FB215" s="91"/>
      <c r="FC215" s="91"/>
      <c r="FD215" s="91"/>
      <c r="FE215" s="91"/>
      <c r="FF215" s="91"/>
      <c r="FG215" s="91"/>
      <c r="FH215" s="91"/>
      <c r="FI215" s="91"/>
      <c r="FJ215" s="91"/>
      <c r="FK215" s="91"/>
      <c r="FL215" s="91"/>
      <c r="FM215" s="91"/>
      <c r="FN215" s="91"/>
      <c r="FO215" s="91"/>
      <c r="FP215" s="91"/>
      <c r="FQ215" s="91"/>
      <c r="FR215" s="91"/>
      <c r="FS215" s="91"/>
      <c r="FT215" s="91"/>
      <c r="FU215" s="91"/>
      <c r="FV215" s="91"/>
      <c r="FW215" s="91"/>
      <c r="FX215" s="91"/>
      <c r="FY215" s="91"/>
      <c r="FZ215" s="91"/>
      <c r="GA215" s="91"/>
      <c r="GB215" s="91"/>
      <c r="GC215" s="91"/>
      <c r="GD215" s="91"/>
      <c r="GE215" s="91"/>
      <c r="GF215" s="91"/>
      <c r="GG215" s="91"/>
      <c r="GH215" s="91"/>
      <c r="GI215" s="91"/>
      <c r="GJ215" s="91"/>
      <c r="GK215" s="91"/>
      <c r="GL215" s="91"/>
      <c r="GM215" s="91"/>
      <c r="GN215" s="91"/>
      <c r="GO215" s="91"/>
      <c r="GP215" s="91"/>
      <c r="GQ215" s="91"/>
      <c r="GR215" s="91"/>
      <c r="GS215" s="91"/>
      <c r="GT215" s="91"/>
      <c r="GU215" s="91"/>
      <c r="GV215" s="91"/>
      <c r="GW215" s="91"/>
      <c r="GX215" s="91"/>
      <c r="GY215" s="91"/>
      <c r="GZ215" s="91"/>
      <c r="HA215" s="91"/>
      <c r="HB215" s="91"/>
      <c r="HC215" s="91"/>
      <c r="HD215" s="91"/>
      <c r="HE215" s="91"/>
      <c r="HF215" s="91"/>
      <c r="HG215" s="91"/>
      <c r="HH215" s="91"/>
      <c r="HI215" s="91"/>
      <c r="HJ215" s="91"/>
      <c r="HK215" s="91"/>
      <c r="HL215" s="91"/>
      <c r="HM215" s="91"/>
      <c r="HN215" s="91"/>
      <c r="HO215" s="91"/>
      <c r="HP215" s="91"/>
      <c r="HQ215" s="91"/>
      <c r="HR215" s="91"/>
      <c r="HS215" s="91"/>
      <c r="HT215" s="91"/>
      <c r="HU215" s="91"/>
      <c r="HV215" s="91"/>
      <c r="HW215" s="91"/>
      <c r="HX215" s="91"/>
      <c r="HY215" s="91"/>
      <c r="HZ215" s="91"/>
      <c r="IA215" s="91"/>
      <c r="IB215" s="91"/>
      <c r="IC215" s="91"/>
      <c r="ID215" s="91"/>
      <c r="IE215" s="91"/>
      <c r="IF215" s="91"/>
      <c r="IG215" s="91"/>
      <c r="IH215" s="91"/>
      <c r="II215" s="91"/>
      <c r="IJ215" s="91"/>
      <c r="IK215" s="91"/>
      <c r="IL215" s="91"/>
      <c r="IM215" s="91"/>
      <c r="IN215" s="91"/>
      <c r="IO215" s="91"/>
      <c r="IP215" s="91"/>
      <c r="IQ215" s="91"/>
      <c r="IR215" s="91"/>
      <c r="IS215" s="91"/>
      <c r="IT215" s="91"/>
      <c r="IU215" s="91"/>
      <c r="IV215" s="91"/>
      <c r="IW215" s="91"/>
      <c r="IX215" s="91"/>
      <c r="IY215" s="91"/>
      <c r="IZ215" s="91"/>
      <c r="JA215" s="91"/>
      <c r="JB215" s="91"/>
      <c r="JC215" s="91"/>
      <c r="JD215" s="91"/>
      <c r="JE215" s="91"/>
      <c r="JF215" s="91"/>
      <c r="JG215" s="91"/>
      <c r="JH215" s="91"/>
      <c r="JI215" s="91"/>
      <c r="JJ215" s="91"/>
      <c r="JK215" s="91"/>
      <c r="JL215" s="91"/>
      <c r="JM215" s="91"/>
      <c r="JN215" s="91"/>
      <c r="JO215" s="91"/>
      <c r="JP215" s="91"/>
      <c r="JQ215" s="91"/>
      <c r="JR215" s="91"/>
      <c r="JS215" s="91"/>
      <c r="JT215" s="91"/>
      <c r="JU215" s="91"/>
      <c r="JV215" s="91"/>
      <c r="JW215" s="91"/>
      <c r="JX215" s="91"/>
      <c r="JY215" s="91"/>
      <c r="JZ215" s="91"/>
      <c r="KA215" s="91"/>
      <c r="KB215" s="91"/>
      <c r="KC215" s="91"/>
      <c r="KD215" s="91"/>
      <c r="KE215" s="91"/>
      <c r="KF215" s="91"/>
      <c r="KG215" s="91"/>
      <c r="KH215" s="91"/>
      <c r="KI215" s="91"/>
      <c r="KJ215" s="91"/>
      <c r="KK215" s="91"/>
      <c r="KL215" s="91"/>
      <c r="KM215" s="91"/>
      <c r="KN215" s="91"/>
      <c r="KO215" s="91"/>
      <c r="KP215" s="91"/>
      <c r="KQ215" s="91"/>
      <c r="KR215" s="91"/>
      <c r="KS215" s="91"/>
      <c r="KT215" s="91"/>
      <c r="KU215" s="91"/>
      <c r="KV215" s="91"/>
      <c r="KW215" s="91"/>
      <c r="KX215" s="91"/>
      <c r="KY215" s="91"/>
      <c r="KZ215" s="91"/>
      <c r="LA215" s="91"/>
      <c r="LB215" s="91"/>
      <c r="LC215" s="91"/>
      <c r="LD215" s="91"/>
      <c r="LE215" s="91"/>
      <c r="LF215" s="91"/>
      <c r="LG215" s="91"/>
      <c r="LH215" s="91"/>
      <c r="LI215" s="91"/>
      <c r="LJ215" s="91"/>
      <c r="LK215" s="91"/>
      <c r="LL215" s="91"/>
      <c r="LM215" s="91"/>
      <c r="LN215" s="91"/>
      <c r="LO215" s="91"/>
      <c r="LP215" s="91"/>
      <c r="LQ215" s="91"/>
      <c r="LR215" s="91"/>
      <c r="LS215" s="91"/>
      <c r="LT215" s="91"/>
      <c r="LU215" s="91"/>
      <c r="LV215" s="91"/>
      <c r="LW215" s="91"/>
      <c r="LX215" s="91"/>
      <c r="LY215" s="91"/>
      <c r="LZ215" s="91"/>
      <c r="MA215" s="91"/>
      <c r="MB215" s="91"/>
      <c r="MC215" s="91"/>
      <c r="MD215" s="91"/>
      <c r="ME215" s="91"/>
      <c r="MF215" s="91"/>
      <c r="MG215" s="91"/>
      <c r="MH215" s="91"/>
      <c r="MI215" s="91"/>
      <c r="MJ215" s="91"/>
      <c r="MK215" s="91"/>
      <c r="ML215" s="91"/>
      <c r="MM215" s="91"/>
      <c r="MN215" s="91"/>
      <c r="MO215" s="91"/>
      <c r="MP215" s="91"/>
      <c r="MQ215" s="91"/>
      <c r="MR215" s="91"/>
      <c r="MS215" s="91"/>
      <c r="MT215" s="91"/>
      <c r="MU215" s="91"/>
      <c r="MV215" s="91"/>
      <c r="MW215" s="91"/>
      <c r="MX215" s="91"/>
      <c r="MY215" s="91"/>
      <c r="MZ215" s="91"/>
      <c r="NA215" s="91"/>
      <c r="NB215" s="91"/>
      <c r="NC215" s="91"/>
      <c r="ND215" s="91"/>
      <c r="NE215" s="91"/>
      <c r="NF215" s="91"/>
      <c r="NG215" s="91"/>
      <c r="NH215" s="91"/>
      <c r="NI215" s="91"/>
      <c r="NJ215" s="91"/>
      <c r="NK215" s="92"/>
    </row>
    <row r="216" spans="1:375" x14ac:dyDescent="0.25">
      <c r="A216" s="93">
        <f>SUMIF($D$163:$NK$163,"&lt;="&amp;Summary!$B$3,Leases!D216:NK216)</f>
        <v>0</v>
      </c>
      <c r="B216" s="16" t="s">
        <v>98</v>
      </c>
      <c r="C216" s="45" t="s">
        <v>20</v>
      </c>
      <c r="D216" s="94">
        <f t="array" ref="D216">IFERROR(INDEX($N51:$N65,MATCH(1,IF($L51:$L65&lt;=D$165,IF($M51:$M65&gt;=D$165,1)),0))*$B51/12,0)</f>
        <v>0</v>
      </c>
      <c r="E216" s="94">
        <f t="array" ref="E216">IFERROR(INDEX($N51:$N65,MATCH(1,IF($L51:$L65&lt;=E$165,IF($M51:$M65&gt;=E$165,1)),0))*$B51/12,0)</f>
        <v>0</v>
      </c>
      <c r="F216" s="94">
        <f t="array" ref="F216">IFERROR(INDEX($N51:$N65,MATCH(1,IF($L51:$L65&lt;=F$165,IF($M51:$M65&gt;=F$165,1)),0))*$B51/12,0)</f>
        <v>0</v>
      </c>
      <c r="G216" s="94">
        <f t="array" ref="G216">IFERROR(INDEX($N51:$N65,MATCH(1,IF($L51:$L65&lt;=G$165,IF($M51:$M65&gt;=G$165,1)),0))*$B51/12,0)</f>
        <v>0</v>
      </c>
      <c r="H216" s="94">
        <f t="array" ref="H216">IFERROR(INDEX($N51:$N65,MATCH(1,IF($L51:$L65&lt;=H$165,IF($M51:$M65&gt;=H$165,1)),0))*$B51/12,0)</f>
        <v>0</v>
      </c>
      <c r="I216" s="94">
        <f t="array" ref="I216">IFERROR(INDEX($N51:$N65,MATCH(1,IF($L51:$L65&lt;=I$165,IF($M51:$M65&gt;=I$165,1)),0))*$B51/12,0)</f>
        <v>0</v>
      </c>
      <c r="J216" s="94">
        <f t="array" ref="J216">IFERROR(INDEX($N51:$N65,MATCH(1,IF($L51:$L65&lt;=J$165,IF($M51:$M65&gt;=J$165,1)),0))*$B51/12,0)</f>
        <v>0</v>
      </c>
      <c r="K216" s="94">
        <f t="array" ref="K216">IFERROR(INDEX($N51:$N65,MATCH(1,IF($L51:$L65&lt;=K$165,IF($M51:$M65&gt;=K$165,1)),0))*$B51/12,0)</f>
        <v>0</v>
      </c>
      <c r="L216" s="94">
        <f t="array" ref="L216">IFERROR(INDEX($N51:$N65,MATCH(1,IF($L51:$L65&lt;=L$165,IF($M51:$M65&gt;=L$165,1)),0))*$B51/12,0)</f>
        <v>0</v>
      </c>
      <c r="M216" s="94">
        <f t="array" ref="M216">IFERROR(INDEX($N51:$N65,MATCH(1,IF($L51:$L65&lt;=M$165,IF($M51:$M65&gt;=M$165,1)),0))*$B51/12,0)</f>
        <v>0</v>
      </c>
      <c r="N216" s="94">
        <f t="array" ref="N216">IFERROR(INDEX($N51:$N65,MATCH(1,IF($L51:$L65&lt;=N$165,IF($M51:$M65&gt;=N$165,1)),0))*$B51/12,0)</f>
        <v>0</v>
      </c>
      <c r="O216" s="94">
        <f t="array" ref="O216">IFERROR(INDEX($N51:$N65,MATCH(1,IF($L51:$L65&lt;=O$165,IF($M51:$M65&gt;=O$165,1)),0))*$B51/12,0)</f>
        <v>0</v>
      </c>
      <c r="P216" s="94">
        <f t="array" ref="P216">IFERROR(INDEX($N51:$N65,MATCH(1,IF($L51:$L65&lt;=P$165,IF($M51:$M65&gt;=P$165,1)),0))*$B51/12,0)</f>
        <v>0</v>
      </c>
      <c r="Q216" s="94">
        <f t="array" ref="Q216">IFERROR(INDEX($N51:$N65,MATCH(1,IF($L51:$L65&lt;=Q$165,IF($M51:$M65&gt;=Q$165,1)),0))*$B51/12,0)</f>
        <v>0</v>
      </c>
      <c r="R216" s="94">
        <f t="array" ref="R216">IFERROR(INDEX($N51:$N65,MATCH(1,IF($L51:$L65&lt;=R$165,IF($M51:$M65&gt;=R$165,1)),0))*$B51/12,0)</f>
        <v>0</v>
      </c>
      <c r="S216" s="94">
        <f t="array" ref="S216">IFERROR(INDEX($N51:$N65,MATCH(1,IF($L51:$L65&lt;=S$165,IF($M51:$M65&gt;=S$165,1)),0))*$B51/12,0)</f>
        <v>0</v>
      </c>
      <c r="T216" s="94">
        <f t="array" ref="T216">IFERROR(INDEX($N51:$N65,MATCH(1,IF($L51:$L65&lt;=T$165,IF($M51:$M65&gt;=T$165,1)),0))*$B51/12,0)</f>
        <v>0</v>
      </c>
      <c r="U216" s="94">
        <f t="array" ref="U216">IFERROR(INDEX($N51:$N65,MATCH(1,IF($L51:$L65&lt;=U$165,IF($M51:$M65&gt;=U$165,1)),0))*$B51/12,0)</f>
        <v>0</v>
      </c>
      <c r="V216" s="94">
        <f t="array" ref="V216">IFERROR(INDEX($N51:$N65,MATCH(1,IF($L51:$L65&lt;=V$165,IF($M51:$M65&gt;=V$165,1)),0))*$B51/12,0)</f>
        <v>0</v>
      </c>
      <c r="W216" s="94">
        <f t="array" ref="W216">IFERROR(INDEX($N51:$N65,MATCH(1,IF($L51:$L65&lt;=W$165,IF($M51:$M65&gt;=W$165,1)),0))*$B51/12,0)</f>
        <v>0</v>
      </c>
      <c r="X216" s="94">
        <f t="array" ref="X216">IFERROR(INDEX($N51:$N65,MATCH(1,IF($L51:$L65&lt;=X$165,IF($M51:$M65&gt;=X$165,1)),0))*$B51/12,0)</f>
        <v>0</v>
      </c>
      <c r="Y216" s="94">
        <f t="array" ref="Y216">IFERROR(INDEX($N51:$N65,MATCH(1,IF($L51:$L65&lt;=Y$165,IF($M51:$M65&gt;=Y$165,1)),0))*$B51/12,0)</f>
        <v>0</v>
      </c>
      <c r="Z216" s="94">
        <f t="array" ref="Z216">IFERROR(INDEX($N51:$N65,MATCH(1,IF($L51:$L65&lt;=Z$165,IF($M51:$M65&gt;=Z$165,1)),0))*$B51/12,0)</f>
        <v>0</v>
      </c>
      <c r="AA216" s="94">
        <f t="array" ref="AA216">IFERROR(INDEX($N51:$N65,MATCH(1,IF($L51:$L65&lt;=AA$165,IF($M51:$M65&gt;=AA$165,1)),0))*$B51/12,0)</f>
        <v>0</v>
      </c>
      <c r="AB216" s="94">
        <f t="array" ref="AB216">IFERROR(INDEX($N51:$N65,MATCH(1,IF($L51:$L65&lt;=AB$165,IF($M51:$M65&gt;=AB$165,1)),0))*$B51/12,0)</f>
        <v>0</v>
      </c>
      <c r="AC216" s="94">
        <f t="array" ref="AC216">IFERROR(INDEX($N51:$N65,MATCH(1,IF($L51:$L65&lt;=AC$165,IF($M51:$M65&gt;=AC$165,1)),0))*$B51/12,0)</f>
        <v>0</v>
      </c>
      <c r="AD216" s="94">
        <f t="array" ref="AD216">IFERROR(INDEX($N51:$N65,MATCH(1,IF($L51:$L65&lt;=AD$165,IF($M51:$M65&gt;=AD$165,1)),0))*$B51/12,0)</f>
        <v>0</v>
      </c>
      <c r="AE216" s="94">
        <f t="array" ref="AE216">IFERROR(INDEX($N51:$N65,MATCH(1,IF($L51:$L65&lt;=AE$165,IF($M51:$M65&gt;=AE$165,1)),0))*$B51/12,0)</f>
        <v>0</v>
      </c>
      <c r="AF216" s="94">
        <f t="array" ref="AF216">IFERROR(INDEX($N51:$N65,MATCH(1,IF($L51:$L65&lt;=AF$165,IF($M51:$M65&gt;=AF$165,1)),0))*$B51/12,0)</f>
        <v>0</v>
      </c>
      <c r="AG216" s="94">
        <f t="array" ref="AG216">IFERROR(INDEX($N51:$N65,MATCH(1,IF($L51:$L65&lt;=AG$165,IF($M51:$M65&gt;=AG$165,1)),0))*$B51/12,0)</f>
        <v>0</v>
      </c>
      <c r="AH216" s="94">
        <f t="array" ref="AH216">IFERROR(INDEX($N51:$N65,MATCH(1,IF($L51:$L65&lt;=AH$165,IF($M51:$M65&gt;=AH$165,1)),0))*$B51/12,0)</f>
        <v>0</v>
      </c>
      <c r="AI216" s="94">
        <f t="array" ref="AI216">IFERROR(INDEX($N51:$N65,MATCH(1,IF($L51:$L65&lt;=AI$165,IF($M51:$M65&gt;=AI$165,1)),0))*$B51/12,0)</f>
        <v>0</v>
      </c>
      <c r="AJ216" s="94">
        <f t="array" ref="AJ216">IFERROR(INDEX($N51:$N65,MATCH(1,IF($L51:$L65&lt;=AJ$165,IF($M51:$M65&gt;=AJ$165,1)),0))*$B51/12,0)</f>
        <v>0</v>
      </c>
      <c r="AK216" s="94">
        <f t="array" ref="AK216">IFERROR(INDEX($N51:$N65,MATCH(1,IF($L51:$L65&lt;=AK$165,IF($M51:$M65&gt;=AK$165,1)),0))*$B51/12,0)</f>
        <v>0</v>
      </c>
      <c r="AL216" s="94">
        <f t="array" ref="AL216">IFERROR(INDEX($N51:$N65,MATCH(1,IF($L51:$L65&lt;=AL$165,IF($M51:$M65&gt;=AL$165,1)),0))*$B51/12,0)</f>
        <v>0</v>
      </c>
      <c r="AM216" s="94">
        <f t="array" ref="AM216">IFERROR(INDEX($N51:$N65,MATCH(1,IF($L51:$L65&lt;=AM$165,IF($M51:$M65&gt;=AM$165,1)),0))*$B51/12,0)</f>
        <v>0</v>
      </c>
      <c r="AN216" s="94">
        <f t="array" ref="AN216">IFERROR(INDEX($N51:$N65,MATCH(1,IF($L51:$L65&lt;=AN$165,IF($M51:$M65&gt;=AN$165,1)),0))*$B51/12,0)</f>
        <v>0</v>
      </c>
      <c r="AO216" s="94">
        <f t="array" ref="AO216">IFERROR(INDEX($N51:$N65,MATCH(1,IF($L51:$L65&lt;=AO$165,IF($M51:$M65&gt;=AO$165,1)),0))*$B51/12,0)</f>
        <v>0</v>
      </c>
      <c r="AP216" s="94">
        <f t="array" ref="AP216">IFERROR(INDEX($N51:$N65,MATCH(1,IF($L51:$L65&lt;=AP$165,IF($M51:$M65&gt;=AP$165,1)),0))*$B51/12,0)</f>
        <v>0</v>
      </c>
      <c r="AQ216" s="94">
        <f t="array" ref="AQ216">IFERROR(INDEX($N51:$N65,MATCH(1,IF($L51:$L65&lt;=AQ$165,IF($M51:$M65&gt;=AQ$165,1)),0))*$B51/12,0)</f>
        <v>0</v>
      </c>
      <c r="AR216" s="94">
        <f t="array" ref="AR216">IFERROR(INDEX($N51:$N65,MATCH(1,IF($L51:$L65&lt;=AR$165,IF($M51:$M65&gt;=AR$165,1)),0))*$B51/12,0)</f>
        <v>0</v>
      </c>
      <c r="AS216" s="94">
        <f t="array" ref="AS216">IFERROR(INDEX($N51:$N65,MATCH(1,IF($L51:$L65&lt;=AS$165,IF($M51:$M65&gt;=AS$165,1)),0))*$B51/12,0)</f>
        <v>0</v>
      </c>
      <c r="AT216" s="94">
        <f t="array" ref="AT216">IFERROR(INDEX($N51:$N65,MATCH(1,IF($L51:$L65&lt;=AT$165,IF($M51:$M65&gt;=AT$165,1)),0))*$B51/12,0)</f>
        <v>0</v>
      </c>
      <c r="AU216" s="94">
        <f t="array" ref="AU216">IFERROR(INDEX($N51:$N65,MATCH(1,IF($L51:$L65&lt;=AU$165,IF($M51:$M65&gt;=AU$165,1)),0))*$B51/12,0)</f>
        <v>0</v>
      </c>
      <c r="AV216" s="94">
        <f t="array" ref="AV216">IFERROR(INDEX($N51:$N65,MATCH(1,IF($L51:$L65&lt;=AV$165,IF($M51:$M65&gt;=AV$165,1)),0))*$B51/12,0)</f>
        <v>0</v>
      </c>
      <c r="AW216" s="94">
        <f t="array" ref="AW216">IFERROR(INDEX($N51:$N65,MATCH(1,IF($L51:$L65&lt;=AW$165,IF($M51:$M65&gt;=AW$165,1)),0))*$B51/12,0)</f>
        <v>0</v>
      </c>
      <c r="AX216" s="94">
        <f t="array" ref="AX216">IFERROR(INDEX($N51:$N65,MATCH(1,IF($L51:$L65&lt;=AX$165,IF($M51:$M65&gt;=AX$165,1)),0))*$B51/12,0)</f>
        <v>0</v>
      </c>
      <c r="AY216" s="94">
        <f t="array" ref="AY216">IFERROR(INDEX($N51:$N65,MATCH(1,IF($L51:$L65&lt;=AY$165,IF($M51:$M65&gt;=AY$165,1)),0))*$B51/12,0)</f>
        <v>0</v>
      </c>
      <c r="AZ216" s="94">
        <f t="array" ref="AZ216">IFERROR(INDEX($N51:$N65,MATCH(1,IF($L51:$L65&lt;=AZ$165,IF($M51:$M65&gt;=AZ$165,1)),0))*$B51/12,0)</f>
        <v>0</v>
      </c>
      <c r="BA216" s="94">
        <f t="array" ref="BA216">IFERROR(INDEX($N51:$N65,MATCH(1,IF($L51:$L65&lt;=BA$165,IF($M51:$M65&gt;=BA$165,1)),0))*$B51/12,0)</f>
        <v>0</v>
      </c>
      <c r="BB216" s="94">
        <f t="array" ref="BB216">IFERROR(INDEX($N51:$N65,MATCH(1,IF($L51:$L65&lt;=BB$165,IF($M51:$M65&gt;=BB$165,1)),0))*$B51/12,0)</f>
        <v>0</v>
      </c>
      <c r="BC216" s="94">
        <f t="array" ref="BC216">IFERROR(INDEX($N51:$N65,MATCH(1,IF($L51:$L65&lt;=BC$165,IF($M51:$M65&gt;=BC$165,1)),0))*$B51/12,0)</f>
        <v>0</v>
      </c>
      <c r="BD216" s="94">
        <f t="array" ref="BD216">IFERROR(INDEX($N51:$N65,MATCH(1,IF($L51:$L65&lt;=BD$165,IF($M51:$M65&gt;=BD$165,1)),0))*$B51/12,0)</f>
        <v>0</v>
      </c>
      <c r="BE216" s="94">
        <f t="array" ref="BE216">IFERROR(INDEX($N51:$N65,MATCH(1,IF($L51:$L65&lt;=BE$165,IF($M51:$M65&gt;=BE$165,1)),0))*$B51/12,0)</f>
        <v>0</v>
      </c>
      <c r="BF216" s="94">
        <f t="array" ref="BF216">IFERROR(INDEX($N51:$N65,MATCH(1,IF($L51:$L65&lt;=BF$165,IF($M51:$M65&gt;=BF$165,1)),0))*$B51/12,0)</f>
        <v>0</v>
      </c>
      <c r="BG216" s="94">
        <f t="array" ref="BG216">IFERROR(INDEX($N51:$N65,MATCH(1,IF($L51:$L65&lt;=BG$165,IF($M51:$M65&gt;=BG$165,1)),0))*$B51/12,0)</f>
        <v>0</v>
      </c>
      <c r="BH216" s="94">
        <f t="array" ref="BH216">IFERROR(INDEX($N51:$N65,MATCH(1,IF($L51:$L65&lt;=BH$165,IF($M51:$M65&gt;=BH$165,1)),0))*$B51/12,0)</f>
        <v>0</v>
      </c>
      <c r="BI216" s="94">
        <f t="array" ref="BI216">IFERROR(INDEX($N51:$N65,MATCH(1,IF($L51:$L65&lt;=BI$165,IF($M51:$M65&gt;=BI$165,1)),0))*$B51/12,0)</f>
        <v>0</v>
      </c>
      <c r="BJ216" s="94">
        <f t="array" ref="BJ216">IFERROR(INDEX($N51:$N65,MATCH(1,IF($L51:$L65&lt;=BJ$165,IF($M51:$M65&gt;=BJ$165,1)),0))*$B51/12,0)</f>
        <v>0</v>
      </c>
      <c r="BK216" s="94">
        <f t="array" ref="BK216">IFERROR(INDEX($N51:$N65,MATCH(1,IF($L51:$L65&lt;=BK$165,IF($M51:$M65&gt;=BK$165,1)),0))*$B51/12,0)</f>
        <v>0</v>
      </c>
      <c r="BL216" s="94">
        <f t="array" ref="BL216">IFERROR(INDEX($N51:$N65,MATCH(1,IF($L51:$L65&lt;=BL$165,IF($M51:$M65&gt;=BL$165,1)),0))*$B51/12,0)</f>
        <v>0</v>
      </c>
      <c r="BM216" s="94">
        <f t="array" ref="BM216">IFERROR(INDEX($N51:$N65,MATCH(1,IF($L51:$L65&lt;=BM$165,IF($M51:$M65&gt;=BM$165,1)),0))*$B51/12,0)</f>
        <v>0</v>
      </c>
      <c r="BN216" s="94">
        <f t="array" ref="BN216">IFERROR(INDEX($N51:$N65,MATCH(1,IF($L51:$L65&lt;=BN$165,IF($M51:$M65&gt;=BN$165,1)),0))*$B51/12,0)</f>
        <v>0</v>
      </c>
      <c r="BO216" s="94">
        <f t="array" ref="BO216">IFERROR(INDEX($N51:$N65,MATCH(1,IF($L51:$L65&lt;=BO$165,IF($M51:$M65&gt;=BO$165,1)),0))*$B51/12,0)</f>
        <v>0</v>
      </c>
      <c r="BP216" s="94">
        <f t="array" ref="BP216">IFERROR(INDEX($N51:$N65,MATCH(1,IF($L51:$L65&lt;=BP$165,IF($M51:$M65&gt;=BP$165,1)),0))*$B51/12,0)</f>
        <v>0</v>
      </c>
      <c r="BQ216" s="94">
        <f t="array" ref="BQ216">IFERROR(INDEX($N51:$N65,MATCH(1,IF($L51:$L65&lt;=BQ$165,IF($M51:$M65&gt;=BQ$165,1)),0))*$B51/12,0)</f>
        <v>0</v>
      </c>
      <c r="BR216" s="94">
        <f t="array" ref="BR216">IFERROR(INDEX($N51:$N65,MATCH(1,IF($L51:$L65&lt;=BR$165,IF($M51:$M65&gt;=BR$165,1)),0))*$B51/12,0)</f>
        <v>0</v>
      </c>
      <c r="BS216" s="94">
        <f t="array" ref="BS216">IFERROR(INDEX($N51:$N65,MATCH(1,IF($L51:$L65&lt;=BS$165,IF($M51:$M65&gt;=BS$165,1)),0))*$B51/12,0)</f>
        <v>0</v>
      </c>
      <c r="BT216" s="94">
        <f t="array" ref="BT216">IFERROR(INDEX($N51:$N65,MATCH(1,IF($L51:$L65&lt;=BT$165,IF($M51:$M65&gt;=BT$165,1)),0))*$B51/12,0)</f>
        <v>0</v>
      </c>
      <c r="BU216" s="94">
        <f t="array" ref="BU216">IFERROR(INDEX($N51:$N65,MATCH(1,IF($L51:$L65&lt;=BU$165,IF($M51:$M65&gt;=BU$165,1)),0))*$B51/12,0)</f>
        <v>0</v>
      </c>
      <c r="BV216" s="94">
        <f t="array" ref="BV216">IFERROR(INDEX($N51:$N65,MATCH(1,IF($L51:$L65&lt;=BV$165,IF($M51:$M65&gt;=BV$165,1)),0))*$B51/12,0)</f>
        <v>0</v>
      </c>
      <c r="BW216" s="94">
        <f t="array" ref="BW216">IFERROR(INDEX($N51:$N65,MATCH(1,IF($L51:$L65&lt;=BW$165,IF($M51:$M65&gt;=BW$165,1)),0))*$B51/12,0)</f>
        <v>0</v>
      </c>
      <c r="BX216" s="94">
        <f t="array" ref="BX216">IFERROR(INDEX($N51:$N65,MATCH(1,IF($L51:$L65&lt;=BX$165,IF($M51:$M65&gt;=BX$165,1)),0))*$B51/12,0)</f>
        <v>0</v>
      </c>
      <c r="BY216" s="94">
        <f t="array" ref="BY216">IFERROR(INDEX($N51:$N65,MATCH(1,IF($L51:$L65&lt;=BY$165,IF($M51:$M65&gt;=BY$165,1)),0))*$B51/12,0)</f>
        <v>0</v>
      </c>
      <c r="BZ216" s="94">
        <f t="array" ref="BZ216">IFERROR(INDEX($N51:$N65,MATCH(1,IF($L51:$L65&lt;=BZ$165,IF($M51:$M65&gt;=BZ$165,1)),0))*$B51/12,0)</f>
        <v>0</v>
      </c>
      <c r="CA216" s="94">
        <f t="array" ref="CA216">IFERROR(INDEX($N51:$N65,MATCH(1,IF($L51:$L65&lt;=CA$165,IF($M51:$M65&gt;=CA$165,1)),0))*$B51/12,0)</f>
        <v>0</v>
      </c>
      <c r="CB216" s="94">
        <f t="array" ref="CB216">IFERROR(INDEX($N51:$N65,MATCH(1,IF($L51:$L65&lt;=CB$165,IF($M51:$M65&gt;=CB$165,1)),0))*$B51/12,0)</f>
        <v>0</v>
      </c>
      <c r="CC216" s="94">
        <f t="array" ref="CC216">IFERROR(INDEX($N51:$N65,MATCH(1,IF($L51:$L65&lt;=CC$165,IF($M51:$M65&gt;=CC$165,1)),0))*$B51/12,0)</f>
        <v>0</v>
      </c>
      <c r="CD216" s="94">
        <f t="array" ref="CD216">IFERROR(INDEX($N51:$N65,MATCH(1,IF($L51:$L65&lt;=CD$165,IF($M51:$M65&gt;=CD$165,1)),0))*$B51/12,0)</f>
        <v>0</v>
      </c>
      <c r="CE216" s="94">
        <f t="array" ref="CE216">IFERROR(INDEX($N51:$N65,MATCH(1,IF($L51:$L65&lt;=CE$165,IF($M51:$M65&gt;=CE$165,1)),0))*$B51/12,0)</f>
        <v>0</v>
      </c>
      <c r="CF216" s="94">
        <f t="array" ref="CF216">IFERROR(INDEX($N51:$N65,MATCH(1,IF($L51:$L65&lt;=CF$165,IF($M51:$M65&gt;=CF$165,1)),0))*$B51/12,0)</f>
        <v>0</v>
      </c>
      <c r="CG216" s="94">
        <f t="array" ref="CG216">IFERROR(INDEX($N51:$N65,MATCH(1,IF($L51:$L65&lt;=CG$165,IF($M51:$M65&gt;=CG$165,1)),0))*$B51/12,0)</f>
        <v>0</v>
      </c>
      <c r="CH216" s="94">
        <f t="array" ref="CH216">IFERROR(INDEX($N51:$N65,MATCH(1,IF($L51:$L65&lt;=CH$165,IF($M51:$M65&gt;=CH$165,1)),0))*$B51/12,0)</f>
        <v>0</v>
      </c>
      <c r="CI216" s="94">
        <f t="array" ref="CI216">IFERROR(INDEX($N51:$N65,MATCH(1,IF($L51:$L65&lt;=CI$165,IF($M51:$M65&gt;=CI$165,1)),0))*$B51/12,0)</f>
        <v>0</v>
      </c>
      <c r="CJ216" s="94">
        <f t="array" ref="CJ216">IFERROR(INDEX($N51:$N65,MATCH(1,IF($L51:$L65&lt;=CJ$165,IF($M51:$M65&gt;=CJ$165,1)),0))*$B51/12,0)</f>
        <v>0</v>
      </c>
      <c r="CK216" s="94">
        <f t="array" ref="CK216">IFERROR(INDEX($N51:$N65,MATCH(1,IF($L51:$L65&lt;=CK$165,IF($M51:$M65&gt;=CK$165,1)),0))*$B51/12,0)</f>
        <v>0</v>
      </c>
      <c r="CL216" s="94">
        <f t="array" ref="CL216">IFERROR(INDEX($N51:$N65,MATCH(1,IF($L51:$L65&lt;=CL$165,IF($M51:$M65&gt;=CL$165,1)),0))*$B51/12,0)</f>
        <v>0</v>
      </c>
      <c r="CM216" s="94">
        <f t="array" ref="CM216">IFERROR(INDEX($N51:$N65,MATCH(1,IF($L51:$L65&lt;=CM$165,IF($M51:$M65&gt;=CM$165,1)),0))*$B51/12,0)</f>
        <v>0</v>
      </c>
      <c r="CN216" s="94">
        <f t="array" ref="CN216">IFERROR(INDEX($N51:$N65,MATCH(1,IF($L51:$L65&lt;=CN$165,IF($M51:$M65&gt;=CN$165,1)),0))*$B51/12,0)</f>
        <v>0</v>
      </c>
      <c r="CO216" s="94">
        <f t="array" ref="CO216">IFERROR(INDEX($N51:$N65,MATCH(1,IF($L51:$L65&lt;=CO$165,IF($M51:$M65&gt;=CO$165,1)),0))*$B51/12,0)</f>
        <v>0</v>
      </c>
      <c r="CP216" s="94">
        <f t="array" ref="CP216">IFERROR(INDEX($N51:$N65,MATCH(1,IF($L51:$L65&lt;=CP$165,IF($M51:$M65&gt;=CP$165,1)),0))*$B51/12,0)</f>
        <v>0</v>
      </c>
      <c r="CQ216" s="94">
        <f t="array" ref="CQ216">IFERROR(INDEX($N51:$N65,MATCH(1,IF($L51:$L65&lt;=CQ$165,IF($M51:$M65&gt;=CQ$165,1)),0))*$B51/12,0)</f>
        <v>0</v>
      </c>
      <c r="CR216" s="94">
        <f t="array" ref="CR216">IFERROR(INDEX($N51:$N65,MATCH(1,IF($L51:$L65&lt;=CR$165,IF($M51:$M65&gt;=CR$165,1)),0))*$B51/12,0)</f>
        <v>0</v>
      </c>
      <c r="CS216" s="94">
        <f t="array" ref="CS216">IFERROR(INDEX($N51:$N65,MATCH(1,IF($L51:$L65&lt;=CS$165,IF($M51:$M65&gt;=CS$165,1)),0))*$B51/12,0)</f>
        <v>0</v>
      </c>
      <c r="CT216" s="94">
        <f t="array" ref="CT216">IFERROR(INDEX($N51:$N65,MATCH(1,IF($L51:$L65&lt;=CT$165,IF($M51:$M65&gt;=CT$165,1)),0))*$B51/12,0)</f>
        <v>0</v>
      </c>
      <c r="CU216" s="94">
        <f t="array" ref="CU216">IFERROR(INDEX($N51:$N65,MATCH(1,IF($L51:$L65&lt;=CU$165,IF($M51:$M65&gt;=CU$165,1)),0))*$B51/12,0)</f>
        <v>0</v>
      </c>
      <c r="CV216" s="94">
        <f t="array" ref="CV216">IFERROR(INDEX($N51:$N65,MATCH(1,IF($L51:$L65&lt;=CV$165,IF($M51:$M65&gt;=CV$165,1)),0))*$B51/12,0)</f>
        <v>0</v>
      </c>
      <c r="CW216" s="94">
        <f t="array" ref="CW216">IFERROR(INDEX($N51:$N65,MATCH(1,IF($L51:$L65&lt;=CW$165,IF($M51:$M65&gt;=CW$165,1)),0))*$B51/12,0)</f>
        <v>0</v>
      </c>
      <c r="CX216" s="94">
        <f t="array" ref="CX216">IFERROR(INDEX($N51:$N65,MATCH(1,IF($L51:$L65&lt;=CX$165,IF($M51:$M65&gt;=CX$165,1)),0))*$B51/12,0)</f>
        <v>0</v>
      </c>
      <c r="CY216" s="94">
        <f t="array" ref="CY216">IFERROR(INDEX($N51:$N65,MATCH(1,IF($L51:$L65&lt;=CY$165,IF($M51:$M65&gt;=CY$165,1)),0))*$B51/12,0)</f>
        <v>0</v>
      </c>
      <c r="CZ216" s="94">
        <f t="array" ref="CZ216">IFERROR(INDEX($N51:$N65,MATCH(1,IF($L51:$L65&lt;=CZ$165,IF($M51:$M65&gt;=CZ$165,1)),0))*$B51/12,0)</f>
        <v>0</v>
      </c>
      <c r="DA216" s="94">
        <f t="array" ref="DA216">IFERROR(INDEX($N51:$N65,MATCH(1,IF($L51:$L65&lt;=DA$165,IF($M51:$M65&gt;=DA$165,1)),0))*$B51/12,0)</f>
        <v>0</v>
      </c>
      <c r="DB216" s="94">
        <f t="array" ref="DB216">IFERROR(INDEX($N51:$N65,MATCH(1,IF($L51:$L65&lt;=DB$165,IF($M51:$M65&gt;=DB$165,1)),0))*$B51/12,0)</f>
        <v>0</v>
      </c>
      <c r="DC216" s="94">
        <f t="array" ref="DC216">IFERROR(INDEX($N51:$N65,MATCH(1,IF($L51:$L65&lt;=DC$165,IF($M51:$M65&gt;=DC$165,1)),0))*$B51/12,0)</f>
        <v>0</v>
      </c>
      <c r="DD216" s="94">
        <f t="array" ref="DD216">IFERROR(INDEX($N51:$N65,MATCH(1,IF($L51:$L65&lt;=DD$165,IF($M51:$M65&gt;=DD$165,1)),0))*$B51/12,0)</f>
        <v>0</v>
      </c>
      <c r="DE216" s="94">
        <f t="array" ref="DE216">IFERROR(INDEX($N51:$N65,MATCH(1,IF($L51:$L65&lt;=DE$165,IF($M51:$M65&gt;=DE$165,1)),0))*$B51/12,0)</f>
        <v>0</v>
      </c>
      <c r="DF216" s="94">
        <f t="array" ref="DF216">IFERROR(INDEX($N51:$N65,MATCH(1,IF($L51:$L65&lt;=DF$165,IF($M51:$M65&gt;=DF$165,1)),0))*$B51/12,0)</f>
        <v>0</v>
      </c>
      <c r="DG216" s="94">
        <f t="array" ref="DG216">IFERROR(INDEX($N51:$N65,MATCH(1,IF($L51:$L65&lt;=DG$165,IF($M51:$M65&gt;=DG$165,1)),0))*$B51/12,0)</f>
        <v>0</v>
      </c>
      <c r="DH216" s="94">
        <f t="array" ref="DH216">IFERROR(INDEX($N51:$N65,MATCH(1,IF($L51:$L65&lt;=DH$165,IF($M51:$M65&gt;=DH$165,1)),0))*$B51/12,0)</f>
        <v>0</v>
      </c>
      <c r="DI216" s="94">
        <f t="array" ref="DI216">IFERROR(INDEX($N51:$N65,MATCH(1,IF($L51:$L65&lt;=DI$165,IF($M51:$M65&gt;=DI$165,1)),0))*$B51/12,0)</f>
        <v>0</v>
      </c>
      <c r="DJ216" s="94">
        <f t="array" ref="DJ216">IFERROR(INDEX($N51:$N65,MATCH(1,IF($L51:$L65&lt;=DJ$165,IF($M51:$M65&gt;=DJ$165,1)),0))*$B51/12,0)</f>
        <v>0</v>
      </c>
      <c r="DK216" s="94">
        <f t="array" ref="DK216">IFERROR(INDEX($N51:$N65,MATCH(1,IF($L51:$L65&lt;=DK$165,IF($M51:$M65&gt;=DK$165,1)),0))*$B51/12,0)</f>
        <v>0</v>
      </c>
      <c r="DL216" s="94">
        <f t="array" ref="DL216">IFERROR(INDEX($N51:$N65,MATCH(1,IF($L51:$L65&lt;=DL$165,IF($M51:$M65&gt;=DL$165,1)),0))*$B51/12,0)</f>
        <v>0</v>
      </c>
      <c r="DM216" s="94">
        <f t="array" ref="DM216">IFERROR(INDEX($N51:$N65,MATCH(1,IF($L51:$L65&lt;=DM$165,IF($M51:$M65&gt;=DM$165,1)),0))*$B51/12,0)</f>
        <v>0</v>
      </c>
      <c r="DN216" s="94">
        <f t="array" ref="DN216">IFERROR(INDEX($N51:$N65,MATCH(1,IF($L51:$L65&lt;=DN$165,IF($M51:$M65&gt;=DN$165,1)),0))*$B51/12,0)</f>
        <v>0</v>
      </c>
      <c r="DO216" s="94">
        <f t="array" ref="DO216">IFERROR(INDEX($N51:$N65,MATCH(1,IF($L51:$L65&lt;=DO$165,IF($M51:$M65&gt;=DO$165,1)),0))*$B51/12,0)</f>
        <v>0</v>
      </c>
      <c r="DP216" s="94">
        <f t="array" ref="DP216">IFERROR(INDEX($N51:$N65,MATCH(1,IF($L51:$L65&lt;=DP$165,IF($M51:$M65&gt;=DP$165,1)),0))*$B51/12,0)</f>
        <v>0</v>
      </c>
      <c r="DQ216" s="94">
        <f t="array" ref="DQ216">IFERROR(INDEX($N51:$N65,MATCH(1,IF($L51:$L65&lt;=DQ$165,IF($M51:$M65&gt;=DQ$165,1)),0))*$B51/12,0)</f>
        <v>0</v>
      </c>
      <c r="DR216" s="94">
        <f t="array" ref="DR216">IFERROR(INDEX($N51:$N65,MATCH(1,IF($L51:$L65&lt;=DR$165,IF($M51:$M65&gt;=DR$165,1)),0))*$B51/12,0)</f>
        <v>0</v>
      </c>
      <c r="DS216" s="94">
        <f t="array" ref="DS216">IFERROR(INDEX($N51:$N65,MATCH(1,IF($L51:$L65&lt;=DS$165,IF($M51:$M65&gt;=DS$165,1)),0))*$B51/12,0)</f>
        <v>0</v>
      </c>
      <c r="DT216" s="94">
        <f t="array" ref="DT216">IFERROR(INDEX($N51:$N65,MATCH(1,IF($L51:$L65&lt;=DT$165,IF($M51:$M65&gt;=DT$165,1)),0))*$B51/12,0)</f>
        <v>0</v>
      </c>
      <c r="DU216" s="94">
        <f t="array" ref="DU216">IFERROR(INDEX($N51:$N65,MATCH(1,IF($L51:$L65&lt;=DU$165,IF($M51:$M65&gt;=DU$165,1)),0))*$B51/12,0)</f>
        <v>0</v>
      </c>
      <c r="DV216" s="94">
        <f t="array" ref="DV216">IFERROR(INDEX($N51:$N65,MATCH(1,IF($L51:$L65&lt;=DV$165,IF($M51:$M65&gt;=DV$165,1)),0))*$B51/12,0)</f>
        <v>0</v>
      </c>
      <c r="DW216" s="94">
        <f t="array" ref="DW216">IFERROR(INDEX($N51:$N65,MATCH(1,IF($L51:$L65&lt;=DW$165,IF($M51:$M65&gt;=DW$165,1)),0))*$B51/12,0)</f>
        <v>0</v>
      </c>
      <c r="DX216" s="94">
        <f t="array" ref="DX216">IFERROR(INDEX($N51:$N65,MATCH(1,IF($L51:$L65&lt;=DX$165,IF($M51:$M65&gt;=DX$165,1)),0))*$B51/12,0)</f>
        <v>0</v>
      </c>
      <c r="DY216" s="94">
        <f t="array" ref="DY216">IFERROR(INDEX($N51:$N65,MATCH(1,IF($L51:$L65&lt;=DY$165,IF($M51:$M65&gt;=DY$165,1)),0))*$B51/12,0)</f>
        <v>0</v>
      </c>
      <c r="DZ216" s="94">
        <f t="array" ref="DZ216">IFERROR(INDEX($N51:$N65,MATCH(1,IF($L51:$L65&lt;=DZ$165,IF($M51:$M65&gt;=DZ$165,1)),0))*$B51/12,0)</f>
        <v>0</v>
      </c>
      <c r="EA216" s="94">
        <f t="array" ref="EA216">IFERROR(INDEX($N51:$N65,MATCH(1,IF($L51:$L65&lt;=EA$165,IF($M51:$M65&gt;=EA$165,1)),0))*$B51/12,0)</f>
        <v>0</v>
      </c>
      <c r="EB216" s="94">
        <f t="array" ref="EB216">IFERROR(INDEX($N51:$N65,MATCH(1,IF($L51:$L65&lt;=EB$165,IF($M51:$M65&gt;=EB$165,1)),0))*$B51/12,0)</f>
        <v>0</v>
      </c>
      <c r="EC216" s="94">
        <f t="array" ref="EC216">IFERROR(INDEX($N51:$N65,MATCH(1,IF($L51:$L65&lt;=EC$165,IF($M51:$M65&gt;=EC$165,1)),0))*$B51/12,0)</f>
        <v>0</v>
      </c>
      <c r="ED216" s="94">
        <f t="array" ref="ED216">IFERROR(INDEX($N51:$N65,MATCH(1,IF($L51:$L65&lt;=ED$165,IF($M51:$M65&gt;=ED$165,1)),0))*$B51/12,0)</f>
        <v>0</v>
      </c>
      <c r="EE216" s="94">
        <f t="array" ref="EE216">IFERROR(INDEX($N51:$N65,MATCH(1,IF($L51:$L65&lt;=EE$165,IF($M51:$M65&gt;=EE$165,1)),0))*$B51/12,0)</f>
        <v>0</v>
      </c>
      <c r="EF216" s="94">
        <f t="array" ref="EF216">IFERROR(INDEX($N51:$N65,MATCH(1,IF($L51:$L65&lt;=EF$165,IF($M51:$M65&gt;=EF$165,1)),0))*$B51/12,0)</f>
        <v>0</v>
      </c>
      <c r="EG216" s="94">
        <f t="array" ref="EG216">IFERROR(INDEX($N51:$N65,MATCH(1,IF($L51:$L65&lt;=EG$165,IF($M51:$M65&gt;=EG$165,1)),0))*$B51/12,0)</f>
        <v>0</v>
      </c>
      <c r="EH216" s="94">
        <f t="array" ref="EH216">IFERROR(INDEX($N51:$N65,MATCH(1,IF($L51:$L65&lt;=EH$165,IF($M51:$M65&gt;=EH$165,1)),0))*$B51/12,0)</f>
        <v>0</v>
      </c>
      <c r="EI216" s="94">
        <f t="array" ref="EI216">IFERROR(INDEX($N51:$N65,MATCH(1,IF($L51:$L65&lt;=EI$165,IF($M51:$M65&gt;=EI$165,1)),0))*$B51/12,0)</f>
        <v>0</v>
      </c>
      <c r="EJ216" s="94">
        <f t="array" ref="EJ216">IFERROR(INDEX($N51:$N65,MATCH(1,IF($L51:$L65&lt;=EJ$165,IF($M51:$M65&gt;=EJ$165,1)),0))*$B51/12,0)</f>
        <v>0</v>
      </c>
      <c r="EK216" s="94">
        <f t="array" ref="EK216">IFERROR(INDEX($N51:$N65,MATCH(1,IF($L51:$L65&lt;=EK$165,IF($M51:$M65&gt;=EK$165,1)),0))*$B51/12,0)</f>
        <v>0</v>
      </c>
      <c r="EL216" s="94">
        <f t="array" ref="EL216">IFERROR(INDEX($N51:$N65,MATCH(1,IF($L51:$L65&lt;=EL$165,IF($M51:$M65&gt;=EL$165,1)),0))*$B51/12,0)</f>
        <v>0</v>
      </c>
      <c r="EM216" s="94">
        <f t="array" ref="EM216">IFERROR(INDEX($N51:$N65,MATCH(1,IF($L51:$L65&lt;=EM$165,IF($M51:$M65&gt;=EM$165,1)),0))*$B51/12,0)</f>
        <v>0</v>
      </c>
      <c r="EN216" s="94">
        <f t="array" ref="EN216">IFERROR(INDEX($N51:$N65,MATCH(1,IF($L51:$L65&lt;=EN$165,IF($M51:$M65&gt;=EN$165,1)),0))*$B51/12,0)</f>
        <v>0</v>
      </c>
      <c r="EO216" s="94">
        <f t="array" ref="EO216">IFERROR(INDEX($N51:$N65,MATCH(1,IF($L51:$L65&lt;=EO$165,IF($M51:$M65&gt;=EO$165,1)),0))*$B51/12,0)</f>
        <v>0</v>
      </c>
      <c r="EP216" s="94">
        <f t="array" ref="EP216">IFERROR(INDEX($N51:$N65,MATCH(1,IF($L51:$L65&lt;=EP$165,IF($M51:$M65&gt;=EP$165,1)),0))*$B51/12,0)</f>
        <v>0</v>
      </c>
      <c r="EQ216" s="94">
        <f t="array" ref="EQ216">IFERROR(INDEX($N51:$N65,MATCH(1,IF($L51:$L65&lt;=EQ$165,IF($M51:$M65&gt;=EQ$165,1)),0))*$B51/12,0)</f>
        <v>0</v>
      </c>
      <c r="ER216" s="94">
        <f t="array" ref="ER216">IFERROR(INDEX($N51:$N65,MATCH(1,IF($L51:$L65&lt;=ER$165,IF($M51:$M65&gt;=ER$165,1)),0))*$B51/12,0)</f>
        <v>0</v>
      </c>
      <c r="ES216" s="94">
        <f t="array" ref="ES216">IFERROR(INDEX($N51:$N65,MATCH(1,IF($L51:$L65&lt;=ES$165,IF($M51:$M65&gt;=ES$165,1)),0))*$B51/12,0)</f>
        <v>0</v>
      </c>
      <c r="ET216" s="94">
        <f t="array" ref="ET216">IFERROR(INDEX($N51:$N65,MATCH(1,IF($L51:$L65&lt;=ET$165,IF($M51:$M65&gt;=ET$165,1)),0))*$B51/12,0)</f>
        <v>0</v>
      </c>
      <c r="EU216" s="94">
        <f t="array" ref="EU216">IFERROR(INDEX($N51:$N65,MATCH(1,IF($L51:$L65&lt;=EU$165,IF($M51:$M65&gt;=EU$165,1)),0))*$B51/12,0)</f>
        <v>0</v>
      </c>
      <c r="EV216" s="94">
        <f t="array" ref="EV216">IFERROR(INDEX($N51:$N65,MATCH(1,IF($L51:$L65&lt;=EV$165,IF($M51:$M65&gt;=EV$165,1)),0))*$B51/12,0)</f>
        <v>0</v>
      </c>
      <c r="EW216" s="94">
        <f t="array" ref="EW216">IFERROR(INDEX($N51:$N65,MATCH(1,IF($L51:$L65&lt;=EW$165,IF($M51:$M65&gt;=EW$165,1)),0))*$B51/12,0)</f>
        <v>0</v>
      </c>
      <c r="EX216" s="94">
        <f t="array" ref="EX216">IFERROR(INDEX($N51:$N65,MATCH(1,IF($L51:$L65&lt;=EX$165,IF($M51:$M65&gt;=EX$165,1)),0))*$B51/12,0)</f>
        <v>0</v>
      </c>
      <c r="EY216" s="94">
        <f t="array" ref="EY216">IFERROR(INDEX($N51:$N65,MATCH(1,IF($L51:$L65&lt;=EY$165,IF($M51:$M65&gt;=EY$165,1)),0))*$B51/12,0)</f>
        <v>0</v>
      </c>
      <c r="EZ216" s="94">
        <f t="array" ref="EZ216">IFERROR(INDEX($N51:$N65,MATCH(1,IF($L51:$L65&lt;=EZ$165,IF($M51:$M65&gt;=EZ$165,1)),0))*$B51/12,0)</f>
        <v>0</v>
      </c>
      <c r="FA216" s="94">
        <f t="array" ref="FA216">IFERROR(INDEX($N51:$N65,MATCH(1,IF($L51:$L65&lt;=FA$165,IF($M51:$M65&gt;=FA$165,1)),0))*$B51/12,0)</f>
        <v>0</v>
      </c>
      <c r="FB216" s="94">
        <f t="array" ref="FB216">IFERROR(INDEX($N51:$N65,MATCH(1,IF($L51:$L65&lt;=FB$165,IF($M51:$M65&gt;=FB$165,1)),0))*$B51/12,0)</f>
        <v>0</v>
      </c>
      <c r="FC216" s="94">
        <f t="array" ref="FC216">IFERROR(INDEX($N51:$N65,MATCH(1,IF($L51:$L65&lt;=FC$165,IF($M51:$M65&gt;=FC$165,1)),0))*$B51/12,0)</f>
        <v>0</v>
      </c>
      <c r="FD216" s="94">
        <f t="array" ref="FD216">IFERROR(INDEX($N51:$N65,MATCH(1,IF($L51:$L65&lt;=FD$165,IF($M51:$M65&gt;=FD$165,1)),0))*$B51/12,0)</f>
        <v>0</v>
      </c>
      <c r="FE216" s="94">
        <f t="array" ref="FE216">IFERROR(INDEX($N51:$N65,MATCH(1,IF($L51:$L65&lt;=FE$165,IF($M51:$M65&gt;=FE$165,1)),0))*$B51/12,0)</f>
        <v>0</v>
      </c>
      <c r="FF216" s="94">
        <f t="array" ref="FF216">IFERROR(INDEX($N51:$N65,MATCH(1,IF($L51:$L65&lt;=FF$165,IF($M51:$M65&gt;=FF$165,1)),0))*$B51/12,0)</f>
        <v>0</v>
      </c>
      <c r="FG216" s="94">
        <f t="array" ref="FG216">IFERROR(INDEX($N51:$N65,MATCH(1,IF($L51:$L65&lt;=FG$165,IF($M51:$M65&gt;=FG$165,1)),0))*$B51/12,0)</f>
        <v>0</v>
      </c>
      <c r="FH216" s="94">
        <f t="array" ref="FH216">IFERROR(INDEX($N51:$N65,MATCH(1,IF($L51:$L65&lt;=FH$165,IF($M51:$M65&gt;=FH$165,1)),0))*$B51/12,0)</f>
        <v>0</v>
      </c>
      <c r="FI216" s="94">
        <f t="array" ref="FI216">IFERROR(INDEX($N51:$N65,MATCH(1,IF($L51:$L65&lt;=FI$165,IF($M51:$M65&gt;=FI$165,1)),0))*$B51/12,0)</f>
        <v>0</v>
      </c>
      <c r="FJ216" s="94">
        <f t="array" ref="FJ216">IFERROR(INDEX($N51:$N65,MATCH(1,IF($L51:$L65&lt;=FJ$165,IF($M51:$M65&gt;=FJ$165,1)),0))*$B51/12,0)</f>
        <v>0</v>
      </c>
      <c r="FK216" s="94">
        <f t="array" ref="FK216">IFERROR(INDEX($N51:$N65,MATCH(1,IF($L51:$L65&lt;=FK$165,IF($M51:$M65&gt;=FK$165,1)),0))*$B51/12,0)</f>
        <v>0</v>
      </c>
      <c r="FL216" s="94">
        <f t="array" ref="FL216">IFERROR(INDEX($N51:$N65,MATCH(1,IF($L51:$L65&lt;=FL$165,IF($M51:$M65&gt;=FL$165,1)),0))*$B51/12,0)</f>
        <v>0</v>
      </c>
      <c r="FM216" s="94">
        <f t="array" ref="FM216">IFERROR(INDEX($N51:$N65,MATCH(1,IF($L51:$L65&lt;=FM$165,IF($M51:$M65&gt;=FM$165,1)),0))*$B51/12,0)</f>
        <v>0</v>
      </c>
      <c r="FN216" s="94">
        <f t="array" ref="FN216">IFERROR(INDEX($N51:$N65,MATCH(1,IF($L51:$L65&lt;=FN$165,IF($M51:$M65&gt;=FN$165,1)),0))*$B51/12,0)</f>
        <v>0</v>
      </c>
      <c r="FO216" s="94">
        <f t="array" ref="FO216">IFERROR(INDEX($N51:$N65,MATCH(1,IF($L51:$L65&lt;=FO$165,IF($M51:$M65&gt;=FO$165,1)),0))*$B51/12,0)</f>
        <v>0</v>
      </c>
      <c r="FP216" s="94">
        <f t="array" ref="FP216">IFERROR(INDEX($N51:$N65,MATCH(1,IF($L51:$L65&lt;=FP$165,IF($M51:$M65&gt;=FP$165,1)),0))*$B51/12,0)</f>
        <v>0</v>
      </c>
      <c r="FQ216" s="94">
        <f t="array" ref="FQ216">IFERROR(INDEX($N51:$N65,MATCH(1,IF($L51:$L65&lt;=FQ$165,IF($M51:$M65&gt;=FQ$165,1)),0))*$B51/12,0)</f>
        <v>0</v>
      </c>
      <c r="FR216" s="94">
        <f t="array" ref="FR216">IFERROR(INDEX($N51:$N65,MATCH(1,IF($L51:$L65&lt;=FR$165,IF($M51:$M65&gt;=FR$165,1)),0))*$B51/12,0)</f>
        <v>0</v>
      </c>
      <c r="FS216" s="94">
        <f t="array" ref="FS216">IFERROR(INDEX($N51:$N65,MATCH(1,IF($L51:$L65&lt;=FS$165,IF($M51:$M65&gt;=FS$165,1)),0))*$B51/12,0)</f>
        <v>0</v>
      </c>
      <c r="FT216" s="94">
        <f t="array" ref="FT216">IFERROR(INDEX($N51:$N65,MATCH(1,IF($L51:$L65&lt;=FT$165,IF($M51:$M65&gt;=FT$165,1)),0))*$B51/12,0)</f>
        <v>0</v>
      </c>
      <c r="FU216" s="94">
        <f t="array" ref="FU216">IFERROR(INDEX($N51:$N65,MATCH(1,IF($L51:$L65&lt;=FU$165,IF($M51:$M65&gt;=FU$165,1)),0))*$B51/12,0)</f>
        <v>0</v>
      </c>
      <c r="FV216" s="94">
        <f t="array" ref="FV216">IFERROR(INDEX($N51:$N65,MATCH(1,IF($L51:$L65&lt;=FV$165,IF($M51:$M65&gt;=FV$165,1)),0))*$B51/12,0)</f>
        <v>0</v>
      </c>
      <c r="FW216" s="94">
        <f t="array" ref="FW216">IFERROR(INDEX($N51:$N65,MATCH(1,IF($L51:$L65&lt;=FW$165,IF($M51:$M65&gt;=FW$165,1)),0))*$B51/12,0)</f>
        <v>0</v>
      </c>
      <c r="FX216" s="94">
        <f t="array" ref="FX216">IFERROR(INDEX($N51:$N65,MATCH(1,IF($L51:$L65&lt;=FX$165,IF($M51:$M65&gt;=FX$165,1)),0))*$B51/12,0)</f>
        <v>0</v>
      </c>
      <c r="FY216" s="94">
        <f t="array" ref="FY216">IFERROR(INDEX($N51:$N65,MATCH(1,IF($L51:$L65&lt;=FY$165,IF($M51:$M65&gt;=FY$165,1)),0))*$B51/12,0)</f>
        <v>0</v>
      </c>
      <c r="FZ216" s="94">
        <f t="array" ref="FZ216">IFERROR(INDEX($N51:$N65,MATCH(1,IF($L51:$L65&lt;=FZ$165,IF($M51:$M65&gt;=FZ$165,1)),0))*$B51/12,0)</f>
        <v>0</v>
      </c>
      <c r="GA216" s="94">
        <f t="array" ref="GA216">IFERROR(INDEX($N51:$N65,MATCH(1,IF($L51:$L65&lt;=GA$165,IF($M51:$M65&gt;=GA$165,1)),0))*$B51/12,0)</f>
        <v>0</v>
      </c>
      <c r="GB216" s="94">
        <f t="array" ref="GB216">IFERROR(INDEX($N51:$N65,MATCH(1,IF($L51:$L65&lt;=GB$165,IF($M51:$M65&gt;=GB$165,1)),0))*$B51/12,0)</f>
        <v>0</v>
      </c>
      <c r="GC216" s="94">
        <f t="array" ref="GC216">IFERROR(INDEX($N51:$N65,MATCH(1,IF($L51:$L65&lt;=GC$165,IF($M51:$M65&gt;=GC$165,1)),0))*$B51/12,0)</f>
        <v>0</v>
      </c>
      <c r="GD216" s="94">
        <f t="array" ref="GD216">IFERROR(INDEX($N51:$N65,MATCH(1,IF($L51:$L65&lt;=GD$165,IF($M51:$M65&gt;=GD$165,1)),0))*$B51/12,0)</f>
        <v>0</v>
      </c>
      <c r="GE216" s="94">
        <f t="array" ref="GE216">IFERROR(INDEX($N51:$N65,MATCH(1,IF($L51:$L65&lt;=GE$165,IF($M51:$M65&gt;=GE$165,1)),0))*$B51/12,0)</f>
        <v>0</v>
      </c>
      <c r="GF216" s="94">
        <f t="array" ref="GF216">IFERROR(INDEX($N51:$N65,MATCH(1,IF($L51:$L65&lt;=GF$165,IF($M51:$M65&gt;=GF$165,1)),0))*$B51/12,0)</f>
        <v>0</v>
      </c>
      <c r="GG216" s="94">
        <f t="array" ref="GG216">IFERROR(INDEX($N51:$N65,MATCH(1,IF($L51:$L65&lt;=GG$165,IF($M51:$M65&gt;=GG$165,1)),0))*$B51/12,0)</f>
        <v>0</v>
      </c>
      <c r="GH216" s="94">
        <f t="array" ref="GH216">IFERROR(INDEX($N51:$N65,MATCH(1,IF($L51:$L65&lt;=GH$165,IF($M51:$M65&gt;=GH$165,1)),0))*$B51/12,0)</f>
        <v>0</v>
      </c>
      <c r="GI216" s="94">
        <f t="array" ref="GI216">IFERROR(INDEX($N51:$N65,MATCH(1,IF($L51:$L65&lt;=GI$165,IF($M51:$M65&gt;=GI$165,1)),0))*$B51/12,0)</f>
        <v>0</v>
      </c>
      <c r="GJ216" s="94">
        <f t="array" ref="GJ216">IFERROR(INDEX($N51:$N65,MATCH(1,IF($L51:$L65&lt;=GJ$165,IF($M51:$M65&gt;=GJ$165,1)),0))*$B51/12,0)</f>
        <v>0</v>
      </c>
      <c r="GK216" s="94">
        <f t="array" ref="GK216">IFERROR(INDEX($N51:$N65,MATCH(1,IF($L51:$L65&lt;=GK$165,IF($M51:$M65&gt;=GK$165,1)),0))*$B51/12,0)</f>
        <v>0</v>
      </c>
      <c r="GL216" s="94">
        <f t="array" ref="GL216">IFERROR(INDEX($N51:$N65,MATCH(1,IF($L51:$L65&lt;=GL$165,IF($M51:$M65&gt;=GL$165,1)),0))*$B51/12,0)</f>
        <v>0</v>
      </c>
      <c r="GM216" s="94">
        <f t="array" ref="GM216">IFERROR(INDEX($N51:$N65,MATCH(1,IF($L51:$L65&lt;=GM$165,IF($M51:$M65&gt;=GM$165,1)),0))*$B51/12,0)</f>
        <v>0</v>
      </c>
      <c r="GN216" s="94">
        <f t="array" ref="GN216">IFERROR(INDEX($N51:$N65,MATCH(1,IF($L51:$L65&lt;=GN$165,IF($M51:$M65&gt;=GN$165,1)),0))*$B51/12,0)</f>
        <v>0</v>
      </c>
      <c r="GO216" s="94">
        <f t="array" ref="GO216">IFERROR(INDEX($N51:$N65,MATCH(1,IF($L51:$L65&lt;=GO$165,IF($M51:$M65&gt;=GO$165,1)),0))*$B51/12,0)</f>
        <v>0</v>
      </c>
      <c r="GP216" s="94">
        <f t="array" ref="GP216">IFERROR(INDEX($N51:$N65,MATCH(1,IF($L51:$L65&lt;=GP$165,IF($M51:$M65&gt;=GP$165,1)),0))*$B51/12,0)</f>
        <v>0</v>
      </c>
      <c r="GQ216" s="94">
        <f t="array" ref="GQ216">IFERROR(INDEX($N51:$N65,MATCH(1,IF($L51:$L65&lt;=GQ$165,IF($M51:$M65&gt;=GQ$165,1)),0))*$B51/12,0)</f>
        <v>0</v>
      </c>
      <c r="GR216" s="94">
        <f t="array" ref="GR216">IFERROR(INDEX($N51:$N65,MATCH(1,IF($L51:$L65&lt;=GR$165,IF($M51:$M65&gt;=GR$165,1)),0))*$B51/12,0)</f>
        <v>0</v>
      </c>
      <c r="GS216" s="94">
        <f t="array" ref="GS216">IFERROR(INDEX($N51:$N65,MATCH(1,IF($L51:$L65&lt;=GS$165,IF($M51:$M65&gt;=GS$165,1)),0))*$B51/12,0)</f>
        <v>0</v>
      </c>
      <c r="GT216" s="94">
        <f t="array" ref="GT216">IFERROR(INDEX($N51:$N65,MATCH(1,IF($L51:$L65&lt;=GT$165,IF($M51:$M65&gt;=GT$165,1)),0))*$B51/12,0)</f>
        <v>0</v>
      </c>
      <c r="GU216" s="94">
        <f t="array" ref="GU216">IFERROR(INDEX($N51:$N65,MATCH(1,IF($L51:$L65&lt;=GU$165,IF($M51:$M65&gt;=GU$165,1)),0))*$B51/12,0)</f>
        <v>0</v>
      </c>
      <c r="GV216" s="94">
        <f t="array" ref="GV216">IFERROR(INDEX($N51:$N65,MATCH(1,IF($L51:$L65&lt;=GV$165,IF($M51:$M65&gt;=GV$165,1)),0))*$B51/12,0)</f>
        <v>0</v>
      </c>
      <c r="GW216" s="94">
        <f t="array" ref="GW216">IFERROR(INDEX($N51:$N65,MATCH(1,IF($L51:$L65&lt;=GW$165,IF($M51:$M65&gt;=GW$165,1)),0))*$B51/12,0)</f>
        <v>0</v>
      </c>
      <c r="GX216" s="94">
        <f t="array" ref="GX216">IFERROR(INDEX($N51:$N65,MATCH(1,IF($L51:$L65&lt;=GX$165,IF($M51:$M65&gt;=GX$165,1)),0))*$B51/12,0)</f>
        <v>0</v>
      </c>
      <c r="GY216" s="94">
        <f t="array" ref="GY216">IFERROR(INDEX($N51:$N65,MATCH(1,IF($L51:$L65&lt;=GY$165,IF($M51:$M65&gt;=GY$165,1)),0))*$B51/12,0)</f>
        <v>0</v>
      </c>
      <c r="GZ216" s="94">
        <f t="array" ref="GZ216">IFERROR(INDEX($N51:$N65,MATCH(1,IF($L51:$L65&lt;=GZ$165,IF($M51:$M65&gt;=GZ$165,1)),0))*$B51/12,0)</f>
        <v>0</v>
      </c>
      <c r="HA216" s="94">
        <f t="array" ref="HA216">IFERROR(INDEX($N51:$N65,MATCH(1,IF($L51:$L65&lt;=HA$165,IF($M51:$M65&gt;=HA$165,1)),0))*$B51/12,0)</f>
        <v>0</v>
      </c>
      <c r="HB216" s="94">
        <f t="array" ref="HB216">IFERROR(INDEX($N51:$N65,MATCH(1,IF($L51:$L65&lt;=HB$165,IF($M51:$M65&gt;=HB$165,1)),0))*$B51/12,0)</f>
        <v>0</v>
      </c>
      <c r="HC216" s="94">
        <f t="array" ref="HC216">IFERROR(INDEX($N51:$N65,MATCH(1,IF($L51:$L65&lt;=HC$165,IF($M51:$M65&gt;=HC$165,1)),0))*$B51/12,0)</f>
        <v>0</v>
      </c>
      <c r="HD216" s="94">
        <f t="array" ref="HD216">IFERROR(INDEX($N51:$N65,MATCH(1,IF($L51:$L65&lt;=HD$165,IF($M51:$M65&gt;=HD$165,1)),0))*$B51/12,0)</f>
        <v>0</v>
      </c>
      <c r="HE216" s="94">
        <f t="array" ref="HE216">IFERROR(INDEX($N51:$N65,MATCH(1,IF($L51:$L65&lt;=HE$165,IF($M51:$M65&gt;=HE$165,1)),0))*$B51/12,0)</f>
        <v>0</v>
      </c>
      <c r="HF216" s="94">
        <f t="array" ref="HF216">IFERROR(INDEX($N51:$N65,MATCH(1,IF($L51:$L65&lt;=HF$165,IF($M51:$M65&gt;=HF$165,1)),0))*$B51/12,0)</f>
        <v>0</v>
      </c>
      <c r="HG216" s="94">
        <f t="array" ref="HG216">IFERROR(INDEX($N51:$N65,MATCH(1,IF($L51:$L65&lt;=HG$165,IF($M51:$M65&gt;=HG$165,1)),0))*$B51/12,0)</f>
        <v>0</v>
      </c>
      <c r="HH216" s="94">
        <f t="array" ref="HH216">IFERROR(INDEX($N51:$N65,MATCH(1,IF($L51:$L65&lt;=HH$165,IF($M51:$M65&gt;=HH$165,1)),0))*$B51/12,0)</f>
        <v>0</v>
      </c>
      <c r="HI216" s="94">
        <f t="array" ref="HI216">IFERROR(INDEX($N51:$N65,MATCH(1,IF($L51:$L65&lt;=HI$165,IF($M51:$M65&gt;=HI$165,1)),0))*$B51/12,0)</f>
        <v>0</v>
      </c>
      <c r="HJ216" s="94">
        <f t="array" ref="HJ216">IFERROR(INDEX($N51:$N65,MATCH(1,IF($L51:$L65&lt;=HJ$165,IF($M51:$M65&gt;=HJ$165,1)),0))*$B51/12,0)</f>
        <v>0</v>
      </c>
      <c r="HK216" s="94">
        <f t="array" ref="HK216">IFERROR(INDEX($N51:$N65,MATCH(1,IF($L51:$L65&lt;=HK$165,IF($M51:$M65&gt;=HK$165,1)),0))*$B51/12,0)</f>
        <v>0</v>
      </c>
      <c r="HL216" s="94">
        <f t="array" ref="HL216">IFERROR(INDEX($N51:$N65,MATCH(1,IF($L51:$L65&lt;=HL$165,IF($M51:$M65&gt;=HL$165,1)),0))*$B51/12,0)</f>
        <v>0</v>
      </c>
      <c r="HM216" s="94">
        <f t="array" ref="HM216">IFERROR(INDEX($N51:$N65,MATCH(1,IF($L51:$L65&lt;=HM$165,IF($M51:$M65&gt;=HM$165,1)),0))*$B51/12,0)</f>
        <v>0</v>
      </c>
      <c r="HN216" s="94">
        <f t="array" ref="HN216">IFERROR(INDEX($N51:$N65,MATCH(1,IF($L51:$L65&lt;=HN$165,IF($M51:$M65&gt;=HN$165,1)),0))*$B51/12,0)</f>
        <v>0</v>
      </c>
      <c r="HO216" s="94">
        <f t="array" ref="HO216">IFERROR(INDEX($N51:$N65,MATCH(1,IF($L51:$L65&lt;=HO$165,IF($M51:$M65&gt;=HO$165,1)),0))*$B51/12,0)</f>
        <v>0</v>
      </c>
      <c r="HP216" s="94">
        <f t="array" ref="HP216">IFERROR(INDEX($N51:$N65,MATCH(1,IF($L51:$L65&lt;=HP$165,IF($M51:$M65&gt;=HP$165,1)),0))*$B51/12,0)</f>
        <v>0</v>
      </c>
      <c r="HQ216" s="94">
        <f t="array" ref="HQ216">IFERROR(INDEX($N51:$N65,MATCH(1,IF($L51:$L65&lt;=HQ$165,IF($M51:$M65&gt;=HQ$165,1)),0))*$B51/12,0)</f>
        <v>0</v>
      </c>
      <c r="HR216" s="94">
        <f t="array" ref="HR216">IFERROR(INDEX($N51:$N65,MATCH(1,IF($L51:$L65&lt;=HR$165,IF($M51:$M65&gt;=HR$165,1)),0))*$B51/12,0)</f>
        <v>0</v>
      </c>
      <c r="HS216" s="94">
        <f t="array" ref="HS216">IFERROR(INDEX($N51:$N65,MATCH(1,IF($L51:$L65&lt;=HS$165,IF($M51:$M65&gt;=HS$165,1)),0))*$B51/12,0)</f>
        <v>0</v>
      </c>
      <c r="HT216" s="94">
        <f t="array" ref="HT216">IFERROR(INDEX($N51:$N65,MATCH(1,IF($L51:$L65&lt;=HT$165,IF($M51:$M65&gt;=HT$165,1)),0))*$B51/12,0)</f>
        <v>0</v>
      </c>
      <c r="HU216" s="94">
        <f t="array" ref="HU216">IFERROR(INDEX($N51:$N65,MATCH(1,IF($L51:$L65&lt;=HU$165,IF($M51:$M65&gt;=HU$165,1)),0))*$B51/12,0)</f>
        <v>0</v>
      </c>
      <c r="HV216" s="94">
        <f t="array" ref="HV216">IFERROR(INDEX($N51:$N65,MATCH(1,IF($L51:$L65&lt;=HV$165,IF($M51:$M65&gt;=HV$165,1)),0))*$B51/12,0)</f>
        <v>0</v>
      </c>
      <c r="HW216" s="94">
        <f t="array" ref="HW216">IFERROR(INDEX($N51:$N65,MATCH(1,IF($L51:$L65&lt;=HW$165,IF($M51:$M65&gt;=HW$165,1)),0))*$B51/12,0)</f>
        <v>0</v>
      </c>
      <c r="HX216" s="94">
        <f t="array" ref="HX216">IFERROR(INDEX($N51:$N65,MATCH(1,IF($L51:$L65&lt;=HX$165,IF($M51:$M65&gt;=HX$165,1)),0))*$B51/12,0)</f>
        <v>0</v>
      </c>
      <c r="HY216" s="94">
        <f t="array" ref="HY216">IFERROR(INDEX($N51:$N65,MATCH(1,IF($L51:$L65&lt;=HY$165,IF($M51:$M65&gt;=HY$165,1)),0))*$B51/12,0)</f>
        <v>0</v>
      </c>
      <c r="HZ216" s="94">
        <f t="array" ref="HZ216">IFERROR(INDEX($N51:$N65,MATCH(1,IF($L51:$L65&lt;=HZ$165,IF($M51:$M65&gt;=HZ$165,1)),0))*$B51/12,0)</f>
        <v>0</v>
      </c>
      <c r="IA216" s="94">
        <f t="array" ref="IA216">IFERROR(INDEX($N51:$N65,MATCH(1,IF($L51:$L65&lt;=IA$165,IF($M51:$M65&gt;=IA$165,1)),0))*$B51/12,0)</f>
        <v>0</v>
      </c>
      <c r="IB216" s="94">
        <f t="array" ref="IB216">IFERROR(INDEX($N51:$N65,MATCH(1,IF($L51:$L65&lt;=IB$165,IF($M51:$M65&gt;=IB$165,1)),0))*$B51/12,0)</f>
        <v>0</v>
      </c>
      <c r="IC216" s="94">
        <f t="array" ref="IC216">IFERROR(INDEX($N51:$N65,MATCH(1,IF($L51:$L65&lt;=IC$165,IF($M51:$M65&gt;=IC$165,1)),0))*$B51/12,0)</f>
        <v>0</v>
      </c>
      <c r="ID216" s="94">
        <f t="array" ref="ID216">IFERROR(INDEX($N51:$N65,MATCH(1,IF($L51:$L65&lt;=ID$165,IF($M51:$M65&gt;=ID$165,1)),0))*$B51/12,0)</f>
        <v>0</v>
      </c>
      <c r="IE216" s="94">
        <f t="array" ref="IE216">IFERROR(INDEX($N51:$N65,MATCH(1,IF($L51:$L65&lt;=IE$165,IF($M51:$M65&gt;=IE$165,1)),0))*$B51/12,0)</f>
        <v>0</v>
      </c>
      <c r="IF216" s="94">
        <f t="array" ref="IF216">IFERROR(INDEX($N51:$N65,MATCH(1,IF($L51:$L65&lt;=IF$165,IF($M51:$M65&gt;=IF$165,1)),0))*$B51/12,0)</f>
        <v>0</v>
      </c>
      <c r="IG216" s="94">
        <f t="array" ref="IG216">IFERROR(INDEX($N51:$N65,MATCH(1,IF($L51:$L65&lt;=IG$165,IF($M51:$M65&gt;=IG$165,1)),0))*$B51/12,0)</f>
        <v>0</v>
      </c>
      <c r="IH216" s="94">
        <f t="array" ref="IH216">IFERROR(INDEX($N51:$N65,MATCH(1,IF($L51:$L65&lt;=IH$165,IF($M51:$M65&gt;=IH$165,1)),0))*$B51/12,0)</f>
        <v>0</v>
      </c>
      <c r="II216" s="94">
        <f t="array" ref="II216">IFERROR(INDEX($N51:$N65,MATCH(1,IF($L51:$L65&lt;=II$165,IF($M51:$M65&gt;=II$165,1)),0))*$B51/12,0)</f>
        <v>0</v>
      </c>
      <c r="IJ216" s="94">
        <f t="array" ref="IJ216">IFERROR(INDEX($N51:$N65,MATCH(1,IF($L51:$L65&lt;=IJ$165,IF($M51:$M65&gt;=IJ$165,1)),0))*$B51/12,0)</f>
        <v>0</v>
      </c>
      <c r="IK216" s="94">
        <f t="array" ref="IK216">IFERROR(INDEX($N51:$N65,MATCH(1,IF($L51:$L65&lt;=IK$165,IF($M51:$M65&gt;=IK$165,1)),0))*$B51/12,0)</f>
        <v>0</v>
      </c>
      <c r="IL216" s="94">
        <f t="array" ref="IL216">IFERROR(INDEX($N51:$N65,MATCH(1,IF($L51:$L65&lt;=IL$165,IF($M51:$M65&gt;=IL$165,1)),0))*$B51/12,0)</f>
        <v>0</v>
      </c>
      <c r="IM216" s="94">
        <f t="array" ref="IM216">IFERROR(INDEX($N51:$N65,MATCH(1,IF($L51:$L65&lt;=IM$165,IF($M51:$M65&gt;=IM$165,1)),0))*$B51/12,0)</f>
        <v>0</v>
      </c>
      <c r="IN216" s="94">
        <f t="array" ref="IN216">IFERROR(INDEX($N51:$N65,MATCH(1,IF($L51:$L65&lt;=IN$165,IF($M51:$M65&gt;=IN$165,1)),0))*$B51/12,0)</f>
        <v>0</v>
      </c>
      <c r="IO216" s="94">
        <f t="array" ref="IO216">IFERROR(INDEX($N51:$N65,MATCH(1,IF($L51:$L65&lt;=IO$165,IF($M51:$M65&gt;=IO$165,1)),0))*$B51/12,0)</f>
        <v>0</v>
      </c>
      <c r="IP216" s="94">
        <f t="array" ref="IP216">IFERROR(INDEX($N51:$N65,MATCH(1,IF($L51:$L65&lt;=IP$165,IF($M51:$M65&gt;=IP$165,1)),0))*$B51/12,0)</f>
        <v>0</v>
      </c>
      <c r="IQ216" s="94">
        <f t="array" ref="IQ216">IFERROR(INDEX($N51:$N65,MATCH(1,IF($L51:$L65&lt;=IQ$165,IF($M51:$M65&gt;=IQ$165,1)),0))*$B51/12,0)</f>
        <v>0</v>
      </c>
      <c r="IR216" s="94">
        <f t="array" ref="IR216">IFERROR(INDEX($N51:$N65,MATCH(1,IF($L51:$L65&lt;=IR$165,IF($M51:$M65&gt;=IR$165,1)),0))*$B51/12,0)</f>
        <v>0</v>
      </c>
      <c r="IS216" s="94">
        <f t="array" ref="IS216">IFERROR(INDEX($N51:$N65,MATCH(1,IF($L51:$L65&lt;=IS$165,IF($M51:$M65&gt;=IS$165,1)),0))*$B51/12,0)</f>
        <v>0</v>
      </c>
      <c r="IT216" s="94">
        <f t="array" ref="IT216">IFERROR(INDEX($N51:$N65,MATCH(1,IF($L51:$L65&lt;=IT$165,IF($M51:$M65&gt;=IT$165,1)),0))*$B51/12,0)</f>
        <v>0</v>
      </c>
      <c r="IU216" s="94">
        <f t="array" ref="IU216">IFERROR(INDEX($N51:$N65,MATCH(1,IF($L51:$L65&lt;=IU$165,IF($M51:$M65&gt;=IU$165,1)),0))*$B51/12,0)</f>
        <v>0</v>
      </c>
      <c r="IV216" s="94">
        <f t="array" ref="IV216">IFERROR(INDEX($N51:$N65,MATCH(1,IF($L51:$L65&lt;=IV$165,IF($M51:$M65&gt;=IV$165,1)),0))*$B51/12,0)</f>
        <v>0</v>
      </c>
      <c r="IW216" s="94">
        <f t="array" ref="IW216">IFERROR(INDEX($N51:$N65,MATCH(1,IF($L51:$L65&lt;=IW$165,IF($M51:$M65&gt;=IW$165,1)),0))*$B51/12,0)</f>
        <v>0</v>
      </c>
      <c r="IX216" s="94">
        <f t="array" ref="IX216">IFERROR(INDEX($N51:$N65,MATCH(1,IF($L51:$L65&lt;=IX$165,IF($M51:$M65&gt;=IX$165,1)),0))*$B51/12,0)</f>
        <v>0</v>
      </c>
      <c r="IY216" s="94">
        <f t="array" ref="IY216">IFERROR(INDEX($N51:$N65,MATCH(1,IF($L51:$L65&lt;=IY$165,IF($M51:$M65&gt;=IY$165,1)),0))*$B51/12,0)</f>
        <v>0</v>
      </c>
      <c r="IZ216" s="94">
        <f t="array" ref="IZ216">IFERROR(INDEX($N51:$N65,MATCH(1,IF($L51:$L65&lt;=IZ$165,IF($M51:$M65&gt;=IZ$165,1)),0))*$B51/12,0)</f>
        <v>0</v>
      </c>
      <c r="JA216" s="94">
        <f t="array" ref="JA216">IFERROR(INDEX($N51:$N65,MATCH(1,IF($L51:$L65&lt;=JA$165,IF($M51:$M65&gt;=JA$165,1)),0))*$B51/12,0)</f>
        <v>0</v>
      </c>
      <c r="JB216" s="94">
        <f t="array" ref="JB216">IFERROR(INDEX($N51:$N65,MATCH(1,IF($L51:$L65&lt;=JB$165,IF($M51:$M65&gt;=JB$165,1)),0))*$B51/12,0)</f>
        <v>0</v>
      </c>
      <c r="JC216" s="94">
        <f t="array" ref="JC216">IFERROR(INDEX($N51:$N65,MATCH(1,IF($L51:$L65&lt;=JC$165,IF($M51:$M65&gt;=JC$165,1)),0))*$B51/12,0)</f>
        <v>0</v>
      </c>
      <c r="JD216" s="94">
        <f t="array" ref="JD216">IFERROR(INDEX($N51:$N65,MATCH(1,IF($L51:$L65&lt;=JD$165,IF($M51:$M65&gt;=JD$165,1)),0))*$B51/12,0)</f>
        <v>0</v>
      </c>
      <c r="JE216" s="94">
        <f t="array" ref="JE216">IFERROR(INDEX($N51:$N65,MATCH(1,IF($L51:$L65&lt;=JE$165,IF($M51:$M65&gt;=JE$165,1)),0))*$B51/12,0)</f>
        <v>0</v>
      </c>
      <c r="JF216" s="94">
        <f t="array" ref="JF216">IFERROR(INDEX($N51:$N65,MATCH(1,IF($L51:$L65&lt;=JF$165,IF($M51:$M65&gt;=JF$165,1)),0))*$B51/12,0)</f>
        <v>0</v>
      </c>
      <c r="JG216" s="94">
        <f t="array" ref="JG216">IFERROR(INDEX($N51:$N65,MATCH(1,IF($L51:$L65&lt;=JG$165,IF($M51:$M65&gt;=JG$165,1)),0))*$B51/12,0)</f>
        <v>0</v>
      </c>
      <c r="JH216" s="94">
        <f t="array" ref="JH216">IFERROR(INDEX($N51:$N65,MATCH(1,IF($L51:$L65&lt;=JH$165,IF($M51:$M65&gt;=JH$165,1)),0))*$B51/12,0)</f>
        <v>0</v>
      </c>
      <c r="JI216" s="94">
        <f t="array" ref="JI216">IFERROR(INDEX($N51:$N65,MATCH(1,IF($L51:$L65&lt;=JI$165,IF($M51:$M65&gt;=JI$165,1)),0))*$B51/12,0)</f>
        <v>0</v>
      </c>
      <c r="JJ216" s="94">
        <f t="array" ref="JJ216">IFERROR(INDEX($N51:$N65,MATCH(1,IF($L51:$L65&lt;=JJ$165,IF($M51:$M65&gt;=JJ$165,1)),0))*$B51/12,0)</f>
        <v>0</v>
      </c>
      <c r="JK216" s="94">
        <f t="array" ref="JK216">IFERROR(INDEX($N51:$N65,MATCH(1,IF($L51:$L65&lt;=JK$165,IF($M51:$M65&gt;=JK$165,1)),0))*$B51/12,0)</f>
        <v>0</v>
      </c>
      <c r="JL216" s="94">
        <f t="array" ref="JL216">IFERROR(INDEX($N51:$N65,MATCH(1,IF($L51:$L65&lt;=JL$165,IF($M51:$M65&gt;=JL$165,1)),0))*$B51/12,0)</f>
        <v>0</v>
      </c>
      <c r="JM216" s="94">
        <f t="array" ref="JM216">IFERROR(INDEX($N51:$N65,MATCH(1,IF($L51:$L65&lt;=JM$165,IF($M51:$M65&gt;=JM$165,1)),0))*$B51/12,0)</f>
        <v>0</v>
      </c>
      <c r="JN216" s="94">
        <f t="array" ref="JN216">IFERROR(INDEX($N51:$N65,MATCH(1,IF($L51:$L65&lt;=JN$165,IF($M51:$M65&gt;=JN$165,1)),0))*$B51/12,0)</f>
        <v>0</v>
      </c>
      <c r="JO216" s="94">
        <f t="array" ref="JO216">IFERROR(INDEX($N51:$N65,MATCH(1,IF($L51:$L65&lt;=JO$165,IF($M51:$M65&gt;=JO$165,1)),0))*$B51/12,0)</f>
        <v>0</v>
      </c>
      <c r="JP216" s="94">
        <f t="array" ref="JP216">IFERROR(INDEX($N51:$N65,MATCH(1,IF($L51:$L65&lt;=JP$165,IF($M51:$M65&gt;=JP$165,1)),0))*$B51/12,0)</f>
        <v>0</v>
      </c>
      <c r="JQ216" s="94">
        <f t="array" ref="JQ216">IFERROR(INDEX($N51:$N65,MATCH(1,IF($L51:$L65&lt;=JQ$165,IF($M51:$M65&gt;=JQ$165,1)),0))*$B51/12,0)</f>
        <v>0</v>
      </c>
      <c r="JR216" s="94">
        <f t="array" ref="JR216">IFERROR(INDEX($N51:$N65,MATCH(1,IF($L51:$L65&lt;=JR$165,IF($M51:$M65&gt;=JR$165,1)),0))*$B51/12,0)</f>
        <v>0</v>
      </c>
      <c r="JS216" s="94">
        <f t="array" ref="JS216">IFERROR(INDEX($N51:$N65,MATCH(1,IF($L51:$L65&lt;=JS$165,IF($M51:$M65&gt;=JS$165,1)),0))*$B51/12,0)</f>
        <v>0</v>
      </c>
      <c r="JT216" s="94">
        <f t="array" ref="JT216">IFERROR(INDEX($N51:$N65,MATCH(1,IF($L51:$L65&lt;=JT$165,IF($M51:$M65&gt;=JT$165,1)),0))*$B51/12,0)</f>
        <v>0</v>
      </c>
      <c r="JU216" s="94">
        <f t="array" ref="JU216">IFERROR(INDEX($N51:$N65,MATCH(1,IF($L51:$L65&lt;=JU$165,IF($M51:$M65&gt;=JU$165,1)),0))*$B51/12,0)</f>
        <v>0</v>
      </c>
      <c r="JV216" s="94">
        <f t="array" ref="JV216">IFERROR(INDEX($N51:$N65,MATCH(1,IF($L51:$L65&lt;=JV$165,IF($M51:$M65&gt;=JV$165,1)),0))*$B51/12,0)</f>
        <v>0</v>
      </c>
      <c r="JW216" s="94">
        <f t="array" ref="JW216">IFERROR(INDEX($N51:$N65,MATCH(1,IF($L51:$L65&lt;=JW$165,IF($M51:$M65&gt;=JW$165,1)),0))*$B51/12,0)</f>
        <v>0</v>
      </c>
      <c r="JX216" s="94">
        <f t="array" ref="JX216">IFERROR(INDEX($N51:$N65,MATCH(1,IF($L51:$L65&lt;=JX$165,IF($M51:$M65&gt;=JX$165,1)),0))*$B51/12,0)</f>
        <v>0</v>
      </c>
      <c r="JY216" s="94">
        <f t="array" ref="JY216">IFERROR(INDEX($N51:$N65,MATCH(1,IF($L51:$L65&lt;=JY$165,IF($M51:$M65&gt;=JY$165,1)),0))*$B51/12,0)</f>
        <v>0</v>
      </c>
      <c r="JZ216" s="94">
        <f t="array" ref="JZ216">IFERROR(INDEX($N51:$N65,MATCH(1,IF($L51:$L65&lt;=JZ$165,IF($M51:$M65&gt;=JZ$165,1)),0))*$B51/12,0)</f>
        <v>0</v>
      </c>
      <c r="KA216" s="94">
        <f t="array" ref="KA216">IFERROR(INDEX($N51:$N65,MATCH(1,IF($L51:$L65&lt;=KA$165,IF($M51:$M65&gt;=KA$165,1)),0))*$B51/12,0)</f>
        <v>0</v>
      </c>
      <c r="KB216" s="94">
        <f t="array" ref="KB216">IFERROR(INDEX($N51:$N65,MATCH(1,IF($L51:$L65&lt;=KB$165,IF($M51:$M65&gt;=KB$165,1)),0))*$B51/12,0)</f>
        <v>0</v>
      </c>
      <c r="KC216" s="94">
        <f t="array" ref="KC216">IFERROR(INDEX($N51:$N65,MATCH(1,IF($L51:$L65&lt;=KC$165,IF($M51:$M65&gt;=KC$165,1)),0))*$B51/12,0)</f>
        <v>0</v>
      </c>
      <c r="KD216" s="94">
        <f t="array" ref="KD216">IFERROR(INDEX($N51:$N65,MATCH(1,IF($L51:$L65&lt;=KD$165,IF($M51:$M65&gt;=KD$165,1)),0))*$B51/12,0)</f>
        <v>0</v>
      </c>
      <c r="KE216" s="94">
        <f t="array" ref="KE216">IFERROR(INDEX($N51:$N65,MATCH(1,IF($L51:$L65&lt;=KE$165,IF($M51:$M65&gt;=KE$165,1)),0))*$B51/12,0)</f>
        <v>0</v>
      </c>
      <c r="KF216" s="94">
        <f t="array" ref="KF216">IFERROR(INDEX($N51:$N65,MATCH(1,IF($L51:$L65&lt;=KF$165,IF($M51:$M65&gt;=KF$165,1)),0))*$B51/12,0)</f>
        <v>0</v>
      </c>
      <c r="KG216" s="94">
        <f t="array" ref="KG216">IFERROR(INDEX($N51:$N65,MATCH(1,IF($L51:$L65&lt;=KG$165,IF($M51:$M65&gt;=KG$165,1)),0))*$B51/12,0)</f>
        <v>0</v>
      </c>
      <c r="KH216" s="94">
        <f t="array" ref="KH216">IFERROR(INDEX($N51:$N65,MATCH(1,IF($L51:$L65&lt;=KH$165,IF($M51:$M65&gt;=KH$165,1)),0))*$B51/12,0)</f>
        <v>0</v>
      </c>
      <c r="KI216" s="94">
        <f t="array" ref="KI216">IFERROR(INDEX($N51:$N65,MATCH(1,IF($L51:$L65&lt;=KI$165,IF($M51:$M65&gt;=KI$165,1)),0))*$B51/12,0)</f>
        <v>0</v>
      </c>
      <c r="KJ216" s="94">
        <f t="array" ref="KJ216">IFERROR(INDEX($N51:$N65,MATCH(1,IF($L51:$L65&lt;=KJ$165,IF($M51:$M65&gt;=KJ$165,1)),0))*$B51/12,0)</f>
        <v>0</v>
      </c>
      <c r="KK216" s="94">
        <f t="array" ref="KK216">IFERROR(INDEX($N51:$N65,MATCH(1,IF($L51:$L65&lt;=KK$165,IF($M51:$M65&gt;=KK$165,1)),0))*$B51/12,0)</f>
        <v>0</v>
      </c>
      <c r="KL216" s="94">
        <f t="array" ref="KL216">IFERROR(INDEX($N51:$N65,MATCH(1,IF($L51:$L65&lt;=KL$165,IF($M51:$M65&gt;=KL$165,1)),0))*$B51/12,0)</f>
        <v>0</v>
      </c>
      <c r="KM216" s="94">
        <f t="array" ref="KM216">IFERROR(INDEX($N51:$N65,MATCH(1,IF($L51:$L65&lt;=KM$165,IF($M51:$M65&gt;=KM$165,1)),0))*$B51/12,0)</f>
        <v>0</v>
      </c>
      <c r="KN216" s="94">
        <f t="array" ref="KN216">IFERROR(INDEX($N51:$N65,MATCH(1,IF($L51:$L65&lt;=KN$165,IF($M51:$M65&gt;=KN$165,1)),0))*$B51/12,0)</f>
        <v>0</v>
      </c>
      <c r="KO216" s="94">
        <f t="array" ref="KO216">IFERROR(INDEX($N51:$N65,MATCH(1,IF($L51:$L65&lt;=KO$165,IF($M51:$M65&gt;=KO$165,1)),0))*$B51/12,0)</f>
        <v>0</v>
      </c>
      <c r="KP216" s="94">
        <f t="array" ref="KP216">IFERROR(INDEX($N51:$N65,MATCH(1,IF($L51:$L65&lt;=KP$165,IF($M51:$M65&gt;=KP$165,1)),0))*$B51/12,0)</f>
        <v>0</v>
      </c>
      <c r="KQ216" s="94">
        <f t="array" ref="KQ216">IFERROR(INDEX($N51:$N65,MATCH(1,IF($L51:$L65&lt;=KQ$165,IF($M51:$M65&gt;=KQ$165,1)),0))*$B51/12,0)</f>
        <v>0</v>
      </c>
      <c r="KR216" s="94">
        <f t="array" ref="KR216">IFERROR(INDEX($N51:$N65,MATCH(1,IF($L51:$L65&lt;=KR$165,IF($M51:$M65&gt;=KR$165,1)),0))*$B51/12,0)</f>
        <v>0</v>
      </c>
      <c r="KS216" s="94">
        <f t="array" ref="KS216">IFERROR(INDEX($N51:$N65,MATCH(1,IF($L51:$L65&lt;=KS$165,IF($M51:$M65&gt;=KS$165,1)),0))*$B51/12,0)</f>
        <v>0</v>
      </c>
      <c r="KT216" s="94">
        <f t="array" ref="KT216">IFERROR(INDEX($N51:$N65,MATCH(1,IF($L51:$L65&lt;=KT$165,IF($M51:$M65&gt;=KT$165,1)),0))*$B51/12,0)</f>
        <v>0</v>
      </c>
      <c r="KU216" s="94">
        <f t="array" ref="KU216">IFERROR(INDEX($N51:$N65,MATCH(1,IF($L51:$L65&lt;=KU$165,IF($M51:$M65&gt;=KU$165,1)),0))*$B51/12,0)</f>
        <v>0</v>
      </c>
      <c r="KV216" s="94">
        <f t="array" ref="KV216">IFERROR(INDEX($N51:$N65,MATCH(1,IF($L51:$L65&lt;=KV$165,IF($M51:$M65&gt;=KV$165,1)),0))*$B51/12,0)</f>
        <v>0</v>
      </c>
      <c r="KW216" s="94">
        <f t="array" ref="KW216">IFERROR(INDEX($N51:$N65,MATCH(1,IF($L51:$L65&lt;=KW$165,IF($M51:$M65&gt;=KW$165,1)),0))*$B51/12,0)</f>
        <v>0</v>
      </c>
      <c r="KX216" s="94">
        <f t="array" ref="KX216">IFERROR(INDEX($N51:$N65,MATCH(1,IF($L51:$L65&lt;=KX$165,IF($M51:$M65&gt;=KX$165,1)),0))*$B51/12,0)</f>
        <v>0</v>
      </c>
      <c r="KY216" s="94">
        <f t="array" ref="KY216">IFERROR(INDEX($N51:$N65,MATCH(1,IF($L51:$L65&lt;=KY$165,IF($M51:$M65&gt;=KY$165,1)),0))*$B51/12,0)</f>
        <v>0</v>
      </c>
      <c r="KZ216" s="94">
        <f t="array" ref="KZ216">IFERROR(INDEX($N51:$N65,MATCH(1,IF($L51:$L65&lt;=KZ$165,IF($M51:$M65&gt;=KZ$165,1)),0))*$B51/12,0)</f>
        <v>0</v>
      </c>
      <c r="LA216" s="94">
        <f t="array" ref="LA216">IFERROR(INDEX($N51:$N65,MATCH(1,IF($L51:$L65&lt;=LA$165,IF($M51:$M65&gt;=LA$165,1)),0))*$B51/12,0)</f>
        <v>0</v>
      </c>
      <c r="LB216" s="94">
        <f t="array" ref="LB216">IFERROR(INDEX($N51:$N65,MATCH(1,IF($L51:$L65&lt;=LB$165,IF($M51:$M65&gt;=LB$165,1)),0))*$B51/12,0)</f>
        <v>0</v>
      </c>
      <c r="LC216" s="94">
        <f t="array" ref="LC216">IFERROR(INDEX($N51:$N65,MATCH(1,IF($L51:$L65&lt;=LC$165,IF($M51:$M65&gt;=LC$165,1)),0))*$B51/12,0)</f>
        <v>0</v>
      </c>
      <c r="LD216" s="94">
        <f t="array" ref="LD216">IFERROR(INDEX($N51:$N65,MATCH(1,IF($L51:$L65&lt;=LD$165,IF($M51:$M65&gt;=LD$165,1)),0))*$B51/12,0)</f>
        <v>0</v>
      </c>
      <c r="LE216" s="94">
        <f t="array" ref="LE216">IFERROR(INDEX($N51:$N65,MATCH(1,IF($L51:$L65&lt;=LE$165,IF($M51:$M65&gt;=LE$165,1)),0))*$B51/12,0)</f>
        <v>0</v>
      </c>
      <c r="LF216" s="94">
        <f t="array" ref="LF216">IFERROR(INDEX($N51:$N65,MATCH(1,IF($L51:$L65&lt;=LF$165,IF($M51:$M65&gt;=LF$165,1)),0))*$B51/12,0)</f>
        <v>0</v>
      </c>
      <c r="LG216" s="94">
        <f t="array" ref="LG216">IFERROR(INDEX($N51:$N65,MATCH(1,IF($L51:$L65&lt;=LG$165,IF($M51:$M65&gt;=LG$165,1)),0))*$B51/12,0)</f>
        <v>0</v>
      </c>
      <c r="LH216" s="94">
        <f t="array" ref="LH216">IFERROR(INDEX($N51:$N65,MATCH(1,IF($L51:$L65&lt;=LH$165,IF($M51:$M65&gt;=LH$165,1)),0))*$B51/12,0)</f>
        <v>0</v>
      </c>
      <c r="LI216" s="94">
        <f t="array" ref="LI216">IFERROR(INDEX($N51:$N65,MATCH(1,IF($L51:$L65&lt;=LI$165,IF($M51:$M65&gt;=LI$165,1)),0))*$B51/12,0)</f>
        <v>0</v>
      </c>
      <c r="LJ216" s="94">
        <f t="array" ref="LJ216">IFERROR(INDEX($N51:$N65,MATCH(1,IF($L51:$L65&lt;=LJ$165,IF($M51:$M65&gt;=LJ$165,1)),0))*$B51/12,0)</f>
        <v>0</v>
      </c>
      <c r="LK216" s="94">
        <f t="array" ref="LK216">IFERROR(INDEX($N51:$N65,MATCH(1,IF($L51:$L65&lt;=LK$165,IF($M51:$M65&gt;=LK$165,1)),0))*$B51/12,0)</f>
        <v>0</v>
      </c>
      <c r="LL216" s="94">
        <f t="array" ref="LL216">IFERROR(INDEX($N51:$N65,MATCH(1,IF($L51:$L65&lt;=LL$165,IF($M51:$M65&gt;=LL$165,1)),0))*$B51/12,0)</f>
        <v>0</v>
      </c>
      <c r="LM216" s="94">
        <f t="array" ref="LM216">IFERROR(INDEX($N51:$N65,MATCH(1,IF($L51:$L65&lt;=LM$165,IF($M51:$M65&gt;=LM$165,1)),0))*$B51/12,0)</f>
        <v>0</v>
      </c>
      <c r="LN216" s="94">
        <f t="array" ref="LN216">IFERROR(INDEX($N51:$N65,MATCH(1,IF($L51:$L65&lt;=LN$165,IF($M51:$M65&gt;=LN$165,1)),0))*$B51/12,0)</f>
        <v>0</v>
      </c>
      <c r="LO216" s="94">
        <f t="array" ref="LO216">IFERROR(INDEX($N51:$N65,MATCH(1,IF($L51:$L65&lt;=LO$165,IF($M51:$M65&gt;=LO$165,1)),0))*$B51/12,0)</f>
        <v>0</v>
      </c>
      <c r="LP216" s="94">
        <f t="array" ref="LP216">IFERROR(INDEX($N51:$N65,MATCH(1,IF($L51:$L65&lt;=LP$165,IF($M51:$M65&gt;=LP$165,1)),0))*$B51/12,0)</f>
        <v>0</v>
      </c>
      <c r="LQ216" s="94">
        <f t="array" ref="LQ216">IFERROR(INDEX($N51:$N65,MATCH(1,IF($L51:$L65&lt;=LQ$165,IF($M51:$M65&gt;=LQ$165,1)),0))*$B51/12,0)</f>
        <v>0</v>
      </c>
      <c r="LR216" s="94">
        <f t="array" ref="LR216">IFERROR(INDEX($N51:$N65,MATCH(1,IF($L51:$L65&lt;=LR$165,IF($M51:$M65&gt;=LR$165,1)),0))*$B51/12,0)</f>
        <v>0</v>
      </c>
      <c r="LS216" s="94">
        <f t="array" ref="LS216">IFERROR(INDEX($N51:$N65,MATCH(1,IF($L51:$L65&lt;=LS$165,IF($M51:$M65&gt;=LS$165,1)),0))*$B51/12,0)</f>
        <v>0</v>
      </c>
      <c r="LT216" s="94">
        <f t="array" ref="LT216">IFERROR(INDEX($N51:$N65,MATCH(1,IF($L51:$L65&lt;=LT$165,IF($M51:$M65&gt;=LT$165,1)),0))*$B51/12,0)</f>
        <v>0</v>
      </c>
      <c r="LU216" s="94">
        <f t="array" ref="LU216">IFERROR(INDEX($N51:$N65,MATCH(1,IF($L51:$L65&lt;=LU$165,IF($M51:$M65&gt;=LU$165,1)),0))*$B51/12,0)</f>
        <v>0</v>
      </c>
      <c r="LV216" s="94">
        <f t="array" ref="LV216">IFERROR(INDEX($N51:$N65,MATCH(1,IF($L51:$L65&lt;=LV$165,IF($M51:$M65&gt;=LV$165,1)),0))*$B51/12,0)</f>
        <v>0</v>
      </c>
      <c r="LW216" s="94">
        <f t="array" ref="LW216">IFERROR(INDEX($N51:$N65,MATCH(1,IF($L51:$L65&lt;=LW$165,IF($M51:$M65&gt;=LW$165,1)),0))*$B51/12,0)</f>
        <v>0</v>
      </c>
      <c r="LX216" s="94">
        <f t="array" ref="LX216">IFERROR(INDEX($N51:$N65,MATCH(1,IF($L51:$L65&lt;=LX$165,IF($M51:$M65&gt;=LX$165,1)),0))*$B51/12,0)</f>
        <v>0</v>
      </c>
      <c r="LY216" s="94">
        <f t="array" ref="LY216">IFERROR(INDEX($N51:$N65,MATCH(1,IF($L51:$L65&lt;=LY$165,IF($M51:$M65&gt;=LY$165,1)),0))*$B51/12,0)</f>
        <v>0</v>
      </c>
      <c r="LZ216" s="94">
        <f t="array" ref="LZ216">IFERROR(INDEX($N51:$N65,MATCH(1,IF($L51:$L65&lt;=LZ$165,IF($M51:$M65&gt;=LZ$165,1)),0))*$B51/12,0)</f>
        <v>0</v>
      </c>
      <c r="MA216" s="94">
        <f t="array" ref="MA216">IFERROR(INDEX($N51:$N65,MATCH(1,IF($L51:$L65&lt;=MA$165,IF($M51:$M65&gt;=MA$165,1)),0))*$B51/12,0)</f>
        <v>0</v>
      </c>
      <c r="MB216" s="94">
        <f t="array" ref="MB216">IFERROR(INDEX($N51:$N65,MATCH(1,IF($L51:$L65&lt;=MB$165,IF($M51:$M65&gt;=MB$165,1)),0))*$B51/12,0)</f>
        <v>0</v>
      </c>
      <c r="MC216" s="94">
        <f t="array" ref="MC216">IFERROR(INDEX($N51:$N65,MATCH(1,IF($L51:$L65&lt;=MC$165,IF($M51:$M65&gt;=MC$165,1)),0))*$B51/12,0)</f>
        <v>0</v>
      </c>
      <c r="MD216" s="94">
        <f t="array" ref="MD216">IFERROR(INDEX($N51:$N65,MATCH(1,IF($L51:$L65&lt;=MD$165,IF($M51:$M65&gt;=MD$165,1)),0))*$B51/12,0)</f>
        <v>0</v>
      </c>
      <c r="ME216" s="94">
        <f t="array" ref="ME216">IFERROR(INDEX($N51:$N65,MATCH(1,IF($L51:$L65&lt;=ME$165,IF($M51:$M65&gt;=ME$165,1)),0))*$B51/12,0)</f>
        <v>0</v>
      </c>
      <c r="MF216" s="94">
        <f t="array" ref="MF216">IFERROR(INDEX($N51:$N65,MATCH(1,IF($L51:$L65&lt;=MF$165,IF($M51:$M65&gt;=MF$165,1)),0))*$B51/12,0)</f>
        <v>0</v>
      </c>
      <c r="MG216" s="94">
        <f t="array" ref="MG216">IFERROR(INDEX($N51:$N65,MATCH(1,IF($L51:$L65&lt;=MG$165,IF($M51:$M65&gt;=MG$165,1)),0))*$B51/12,0)</f>
        <v>0</v>
      </c>
      <c r="MH216" s="94">
        <f t="array" ref="MH216">IFERROR(INDEX($N51:$N65,MATCH(1,IF($L51:$L65&lt;=MH$165,IF($M51:$M65&gt;=MH$165,1)),0))*$B51/12,0)</f>
        <v>0</v>
      </c>
      <c r="MI216" s="94">
        <f t="array" ref="MI216">IFERROR(INDEX($N51:$N65,MATCH(1,IF($L51:$L65&lt;=MI$165,IF($M51:$M65&gt;=MI$165,1)),0))*$B51/12,0)</f>
        <v>0</v>
      </c>
      <c r="MJ216" s="94">
        <f t="array" ref="MJ216">IFERROR(INDEX($N51:$N65,MATCH(1,IF($L51:$L65&lt;=MJ$165,IF($M51:$M65&gt;=MJ$165,1)),0))*$B51/12,0)</f>
        <v>0</v>
      </c>
      <c r="MK216" s="94">
        <f t="array" ref="MK216">IFERROR(INDEX($N51:$N65,MATCH(1,IF($L51:$L65&lt;=MK$165,IF($M51:$M65&gt;=MK$165,1)),0))*$B51/12,0)</f>
        <v>0</v>
      </c>
      <c r="ML216" s="94">
        <f t="array" ref="ML216">IFERROR(INDEX($N51:$N65,MATCH(1,IF($L51:$L65&lt;=ML$165,IF($M51:$M65&gt;=ML$165,1)),0))*$B51/12,0)</f>
        <v>0</v>
      </c>
      <c r="MM216" s="94">
        <f t="array" ref="MM216">IFERROR(INDEX($N51:$N65,MATCH(1,IF($L51:$L65&lt;=MM$165,IF($M51:$M65&gt;=MM$165,1)),0))*$B51/12,0)</f>
        <v>0</v>
      </c>
      <c r="MN216" s="94">
        <f t="array" ref="MN216">IFERROR(INDEX($N51:$N65,MATCH(1,IF($L51:$L65&lt;=MN$165,IF($M51:$M65&gt;=MN$165,1)),0))*$B51/12,0)</f>
        <v>0</v>
      </c>
      <c r="MO216" s="94">
        <f t="array" ref="MO216">IFERROR(INDEX($N51:$N65,MATCH(1,IF($L51:$L65&lt;=MO$165,IF($M51:$M65&gt;=MO$165,1)),0))*$B51/12,0)</f>
        <v>0</v>
      </c>
      <c r="MP216" s="94">
        <f t="array" ref="MP216">IFERROR(INDEX($N51:$N65,MATCH(1,IF($L51:$L65&lt;=MP$165,IF($M51:$M65&gt;=MP$165,1)),0))*$B51/12,0)</f>
        <v>0</v>
      </c>
      <c r="MQ216" s="94">
        <f t="array" ref="MQ216">IFERROR(INDEX($N51:$N65,MATCH(1,IF($L51:$L65&lt;=MQ$165,IF($M51:$M65&gt;=MQ$165,1)),0))*$B51/12,0)</f>
        <v>0</v>
      </c>
      <c r="MR216" s="94">
        <f t="array" ref="MR216">IFERROR(INDEX($N51:$N65,MATCH(1,IF($L51:$L65&lt;=MR$165,IF($M51:$M65&gt;=MR$165,1)),0))*$B51/12,0)</f>
        <v>0</v>
      </c>
      <c r="MS216" s="94">
        <f t="array" ref="MS216">IFERROR(INDEX($N51:$N65,MATCH(1,IF($L51:$L65&lt;=MS$165,IF($M51:$M65&gt;=MS$165,1)),0))*$B51/12,0)</f>
        <v>0</v>
      </c>
      <c r="MT216" s="94">
        <f t="array" ref="MT216">IFERROR(INDEX($N51:$N65,MATCH(1,IF($L51:$L65&lt;=MT$165,IF($M51:$M65&gt;=MT$165,1)),0))*$B51/12,0)</f>
        <v>0</v>
      </c>
      <c r="MU216" s="94">
        <f t="array" ref="MU216">IFERROR(INDEX($N51:$N65,MATCH(1,IF($L51:$L65&lt;=MU$165,IF($M51:$M65&gt;=MU$165,1)),0))*$B51/12,0)</f>
        <v>0</v>
      </c>
      <c r="MV216" s="94">
        <f t="array" ref="MV216">IFERROR(INDEX($N51:$N65,MATCH(1,IF($L51:$L65&lt;=MV$165,IF($M51:$M65&gt;=MV$165,1)),0))*$B51/12,0)</f>
        <v>0</v>
      </c>
      <c r="MW216" s="94">
        <f t="array" ref="MW216">IFERROR(INDEX($N51:$N65,MATCH(1,IF($L51:$L65&lt;=MW$165,IF($M51:$M65&gt;=MW$165,1)),0))*$B51/12,0)</f>
        <v>0</v>
      </c>
      <c r="MX216" s="94">
        <f t="array" ref="MX216">IFERROR(INDEX($N51:$N65,MATCH(1,IF($L51:$L65&lt;=MX$165,IF($M51:$M65&gt;=MX$165,1)),0))*$B51/12,0)</f>
        <v>0</v>
      </c>
      <c r="MY216" s="94">
        <f t="array" ref="MY216">IFERROR(INDEX($N51:$N65,MATCH(1,IF($L51:$L65&lt;=MY$165,IF($M51:$M65&gt;=MY$165,1)),0))*$B51/12,0)</f>
        <v>0</v>
      </c>
      <c r="MZ216" s="94">
        <f t="array" ref="MZ216">IFERROR(INDEX($N51:$N65,MATCH(1,IF($L51:$L65&lt;=MZ$165,IF($M51:$M65&gt;=MZ$165,1)),0))*$B51/12,0)</f>
        <v>0</v>
      </c>
      <c r="NA216" s="94">
        <f t="array" ref="NA216">IFERROR(INDEX($N51:$N65,MATCH(1,IF($L51:$L65&lt;=NA$165,IF($M51:$M65&gt;=NA$165,1)),0))*$B51/12,0)</f>
        <v>0</v>
      </c>
      <c r="NB216" s="94">
        <f t="array" ref="NB216">IFERROR(INDEX($N51:$N65,MATCH(1,IF($L51:$L65&lt;=NB$165,IF($M51:$M65&gt;=NB$165,1)),0))*$B51/12,0)</f>
        <v>0</v>
      </c>
      <c r="NC216" s="94">
        <f t="array" ref="NC216">IFERROR(INDEX($N51:$N65,MATCH(1,IF($L51:$L65&lt;=NC$165,IF($M51:$M65&gt;=NC$165,1)),0))*$B51/12,0)</f>
        <v>0</v>
      </c>
      <c r="ND216" s="94">
        <f t="array" ref="ND216">IFERROR(INDEX($N51:$N65,MATCH(1,IF($L51:$L65&lt;=ND$165,IF($M51:$M65&gt;=ND$165,1)),0))*$B51/12,0)</f>
        <v>0</v>
      </c>
      <c r="NE216" s="94">
        <f t="array" ref="NE216">IFERROR(INDEX($N51:$N65,MATCH(1,IF($L51:$L65&lt;=NE$165,IF($M51:$M65&gt;=NE$165,1)),0))*$B51/12,0)</f>
        <v>0</v>
      </c>
      <c r="NF216" s="94">
        <f t="array" ref="NF216">IFERROR(INDEX($N51:$N65,MATCH(1,IF($L51:$L65&lt;=NF$165,IF($M51:$M65&gt;=NF$165,1)),0))*$B51/12,0)</f>
        <v>0</v>
      </c>
      <c r="NG216" s="94">
        <f t="array" ref="NG216">IFERROR(INDEX($N51:$N65,MATCH(1,IF($L51:$L65&lt;=NG$165,IF($M51:$M65&gt;=NG$165,1)),0))*$B51/12,0)</f>
        <v>0</v>
      </c>
      <c r="NH216" s="94">
        <f t="array" ref="NH216">IFERROR(INDEX($N51:$N65,MATCH(1,IF($L51:$L65&lt;=NH$165,IF($M51:$M65&gt;=NH$165,1)),0))*$B51/12,0)</f>
        <v>0</v>
      </c>
      <c r="NI216" s="94">
        <f t="array" ref="NI216">IFERROR(INDEX($N51:$N65,MATCH(1,IF($L51:$L65&lt;=NI$165,IF($M51:$M65&gt;=NI$165,1)),0))*$B51/12,0)</f>
        <v>0</v>
      </c>
      <c r="NJ216" s="94">
        <f t="array" ref="NJ216">IFERROR(INDEX($N51:$N65,MATCH(1,IF($L51:$L65&lt;=NJ$165,IF($M51:$M65&gt;=NJ$165,1)),0))*$B51/12,0)</f>
        <v>0</v>
      </c>
      <c r="NK216" s="95">
        <f t="array" ref="NK216">IFERROR(INDEX($N51:$N65,MATCH(1,IF($L51:$L65&lt;=NK$165,IF($M51:$M65&gt;=NK$165,1)),0))*$B51/12,0)</f>
        <v>0</v>
      </c>
    </row>
    <row r="217" spans="1:375" x14ac:dyDescent="0.25">
      <c r="A217" s="96">
        <f ca="1">SUMIF($D$163:$NK$163,"&lt;="&amp;Summary!$B$3,Leases!D217:NK217)</f>
        <v>0</v>
      </c>
      <c r="B217" s="23" t="s">
        <v>55</v>
      </c>
      <c r="C217" s="45" t="s">
        <v>22</v>
      </c>
      <c r="D217" s="94">
        <f ca="1">IF(AND(D$165&lt;=$E51,D$165&gt;=EOMONTH($D51,0)),IF($G51="NNN",Expenses!B$14*Leases!$F51,IF(Leases!$G51="FSG",0,IF(Leases!$G51="MG",SUMPRODUCT(Leases!$I51:$I55,Expenses!B$9:B$13)*Leases!$F51,MAX((Expenses!B$9-Leases!$K51/12)*Leases!$J51*Leases!$F51,0)+MAX((Expenses!B$10-Leases!$K52/12)*Leases!$J52*Leases!$F51,0)+MAX((Expenses!B$11-Leases!$K53/12)*Leases!$J53*Leases!$F51,0)+MAX((Expenses!B$12-Leases!$K54/12)*Leases!$J54*Leases!$F51,0)+MAX((Expenses!B$13-Leases!$K55/12)*Leases!$J55*Leases!$F51,0)))),0)</f>
        <v>0</v>
      </c>
      <c r="E217" s="94">
        <f ca="1">IF(AND(E$165&lt;=$E51,E$165&gt;=EOMONTH($D51,0)),IF($G51="NNN",Expenses!C$14*Leases!$F51,IF(Leases!$G51="FSG",0,IF(Leases!$G51="MG",SUMPRODUCT(Leases!$I51:$I55,Expenses!C$9:C$13)*Leases!$F51,MAX((Expenses!C$9-Leases!$K51/12)*Leases!$J51*Leases!$F51,0)+MAX((Expenses!C$10-Leases!$K52/12)*Leases!$J52*Leases!$F51,0)+MAX((Expenses!C$11-Leases!$K53/12)*Leases!$J53*Leases!$F51,0)+MAX((Expenses!C$12-Leases!$K54/12)*Leases!$J54*Leases!$F51,0)+MAX((Expenses!C$13-Leases!$K55/12)*Leases!$J55*Leases!$F51,0)))),0)</f>
        <v>0</v>
      </c>
      <c r="F217" s="94">
        <f ca="1">IF(AND(F$165&lt;=$E51,F$165&gt;=EOMONTH($D51,0)),IF($G51="NNN",Expenses!D$14*Leases!$F51,IF(Leases!$G51="FSG",0,IF(Leases!$G51="MG",SUMPRODUCT(Leases!$I51:$I55,Expenses!D$9:D$13)*Leases!$F51,MAX((Expenses!D$9-Leases!$K51/12)*Leases!$J51*Leases!$F51,0)+MAX((Expenses!D$10-Leases!$K52/12)*Leases!$J52*Leases!$F51,0)+MAX((Expenses!D$11-Leases!$K53/12)*Leases!$J53*Leases!$F51,0)+MAX((Expenses!D$12-Leases!$K54/12)*Leases!$J54*Leases!$F51,0)+MAX((Expenses!D$13-Leases!$K55/12)*Leases!$J55*Leases!$F51,0)))),0)</f>
        <v>0</v>
      </c>
      <c r="G217" s="94">
        <f ca="1">IF(AND(G$165&lt;=$E51,G$165&gt;=EOMONTH($D51,0)),IF($G51="NNN",Expenses!E$14*Leases!$F51,IF(Leases!$G51="FSG",0,IF(Leases!$G51="MG",SUMPRODUCT(Leases!$I51:$I55,Expenses!E$9:E$13)*Leases!$F51,MAX((Expenses!E$9-Leases!$K51/12)*Leases!$J51*Leases!$F51,0)+MAX((Expenses!E$10-Leases!$K52/12)*Leases!$J52*Leases!$F51,0)+MAX((Expenses!E$11-Leases!$K53/12)*Leases!$J53*Leases!$F51,0)+MAX((Expenses!E$12-Leases!$K54/12)*Leases!$J54*Leases!$F51,0)+MAX((Expenses!E$13-Leases!$K55/12)*Leases!$J55*Leases!$F51,0)))),0)</f>
        <v>0</v>
      </c>
      <c r="H217" s="94">
        <f ca="1">IF(AND(H$165&lt;=$E51,H$165&gt;=EOMONTH($D51,0)),IF($G51="NNN",Expenses!F$14*Leases!$F51,IF(Leases!$G51="FSG",0,IF(Leases!$G51="MG",SUMPRODUCT(Leases!$I51:$I55,Expenses!F$9:F$13)*Leases!$F51,MAX((Expenses!F$9-Leases!$K51/12)*Leases!$J51*Leases!$F51,0)+MAX((Expenses!F$10-Leases!$K52/12)*Leases!$J52*Leases!$F51,0)+MAX((Expenses!F$11-Leases!$K53/12)*Leases!$J53*Leases!$F51,0)+MAX((Expenses!F$12-Leases!$K54/12)*Leases!$J54*Leases!$F51,0)+MAX((Expenses!F$13-Leases!$K55/12)*Leases!$J55*Leases!$F51,0)))),0)</f>
        <v>0</v>
      </c>
      <c r="I217" s="94">
        <f ca="1">IF(AND(I$165&lt;=$E51,I$165&gt;=EOMONTH($D51,0)),IF($G51="NNN",Expenses!G$14*Leases!$F51,IF(Leases!$G51="FSG",0,IF(Leases!$G51="MG",SUMPRODUCT(Leases!$I51:$I55,Expenses!G$9:G$13)*Leases!$F51,MAX((Expenses!G$9-Leases!$K51/12)*Leases!$J51*Leases!$F51,0)+MAX((Expenses!G$10-Leases!$K52/12)*Leases!$J52*Leases!$F51,0)+MAX((Expenses!G$11-Leases!$K53/12)*Leases!$J53*Leases!$F51,0)+MAX((Expenses!G$12-Leases!$K54/12)*Leases!$J54*Leases!$F51,0)+MAX((Expenses!G$13-Leases!$K55/12)*Leases!$J55*Leases!$F51,0)))),0)</f>
        <v>0</v>
      </c>
      <c r="J217" s="94">
        <f ca="1">IF(AND(J$165&lt;=$E51,J$165&gt;=EOMONTH($D51,0)),IF($G51="NNN",Expenses!H$14*Leases!$F51,IF(Leases!$G51="FSG",0,IF(Leases!$G51="MG",SUMPRODUCT(Leases!$I51:$I55,Expenses!H$9:H$13)*Leases!$F51,MAX((Expenses!H$9-Leases!$K51/12)*Leases!$J51*Leases!$F51,0)+MAX((Expenses!H$10-Leases!$K52/12)*Leases!$J52*Leases!$F51,0)+MAX((Expenses!H$11-Leases!$K53/12)*Leases!$J53*Leases!$F51,0)+MAX((Expenses!H$12-Leases!$K54/12)*Leases!$J54*Leases!$F51,0)+MAX((Expenses!H$13-Leases!$K55/12)*Leases!$J55*Leases!$F51,0)))),0)</f>
        <v>0</v>
      </c>
      <c r="K217" s="94">
        <f ca="1">IF(AND(K$165&lt;=$E51,K$165&gt;=EOMONTH($D51,0)),IF($G51="NNN",Expenses!I$14*Leases!$F51,IF(Leases!$G51="FSG",0,IF(Leases!$G51="MG",SUMPRODUCT(Leases!$I51:$I55,Expenses!I$9:I$13)*Leases!$F51,MAX((Expenses!I$9-Leases!$K51/12)*Leases!$J51*Leases!$F51,0)+MAX((Expenses!I$10-Leases!$K52/12)*Leases!$J52*Leases!$F51,0)+MAX((Expenses!I$11-Leases!$K53/12)*Leases!$J53*Leases!$F51,0)+MAX((Expenses!I$12-Leases!$K54/12)*Leases!$J54*Leases!$F51,0)+MAX((Expenses!I$13-Leases!$K55/12)*Leases!$J55*Leases!$F51,0)))),0)</f>
        <v>0</v>
      </c>
      <c r="L217" s="94">
        <f ca="1">IF(AND(L$165&lt;=$E51,L$165&gt;=EOMONTH($D51,0)),IF($G51="NNN",Expenses!J$14*Leases!$F51,IF(Leases!$G51="FSG",0,IF(Leases!$G51="MG",SUMPRODUCT(Leases!$I51:$I55,Expenses!J$9:J$13)*Leases!$F51,MAX((Expenses!J$9-Leases!$K51/12)*Leases!$J51*Leases!$F51,0)+MAX((Expenses!J$10-Leases!$K52/12)*Leases!$J52*Leases!$F51,0)+MAX((Expenses!J$11-Leases!$K53/12)*Leases!$J53*Leases!$F51,0)+MAX((Expenses!J$12-Leases!$K54/12)*Leases!$J54*Leases!$F51,0)+MAX((Expenses!J$13-Leases!$K55/12)*Leases!$J55*Leases!$F51,0)))),0)</f>
        <v>0</v>
      </c>
      <c r="M217" s="94">
        <f ca="1">IF(AND(M$165&lt;=$E51,M$165&gt;=EOMONTH($D51,0)),IF($G51="NNN",Expenses!K$14*Leases!$F51,IF(Leases!$G51="FSG",0,IF(Leases!$G51="MG",SUMPRODUCT(Leases!$I51:$I55,Expenses!K$9:K$13)*Leases!$F51,MAX((Expenses!K$9-Leases!$K51/12)*Leases!$J51*Leases!$F51,0)+MAX((Expenses!K$10-Leases!$K52/12)*Leases!$J52*Leases!$F51,0)+MAX((Expenses!K$11-Leases!$K53/12)*Leases!$J53*Leases!$F51,0)+MAX((Expenses!K$12-Leases!$K54/12)*Leases!$J54*Leases!$F51,0)+MAX((Expenses!K$13-Leases!$K55/12)*Leases!$J55*Leases!$F51,0)))),0)</f>
        <v>0</v>
      </c>
      <c r="N217" s="94">
        <f ca="1">IF(AND(N$165&lt;=$E51,N$165&gt;=EOMONTH($D51,0)),IF($G51="NNN",Expenses!L$14*Leases!$F51,IF(Leases!$G51="FSG",0,IF(Leases!$G51="MG",SUMPRODUCT(Leases!$I51:$I55,Expenses!L$9:L$13)*Leases!$F51,MAX((Expenses!L$9-Leases!$K51/12)*Leases!$J51*Leases!$F51,0)+MAX((Expenses!L$10-Leases!$K52/12)*Leases!$J52*Leases!$F51,0)+MAX((Expenses!L$11-Leases!$K53/12)*Leases!$J53*Leases!$F51,0)+MAX((Expenses!L$12-Leases!$K54/12)*Leases!$J54*Leases!$F51,0)+MAX((Expenses!L$13-Leases!$K55/12)*Leases!$J55*Leases!$F51,0)))),0)</f>
        <v>0</v>
      </c>
      <c r="O217" s="94">
        <f ca="1">IF(AND(O$165&lt;=$E51,O$165&gt;=EOMONTH($D51,0)),IF($G51="NNN",Expenses!M$14*Leases!$F51,IF(Leases!$G51="FSG",0,IF(Leases!$G51="MG",SUMPRODUCT(Leases!$I51:$I55,Expenses!M$9:M$13)*Leases!$F51,MAX((Expenses!M$9-Leases!$K51/12)*Leases!$J51*Leases!$F51,0)+MAX((Expenses!M$10-Leases!$K52/12)*Leases!$J52*Leases!$F51,0)+MAX((Expenses!M$11-Leases!$K53/12)*Leases!$J53*Leases!$F51,0)+MAX((Expenses!M$12-Leases!$K54/12)*Leases!$J54*Leases!$F51,0)+MAX((Expenses!M$13-Leases!$K55/12)*Leases!$J55*Leases!$F51,0)))),0)</f>
        <v>0</v>
      </c>
      <c r="P217" s="94">
        <f ca="1">IF(AND(P$165&lt;=$E51,P$165&gt;=EOMONTH($D51,0)),IF($G51="NNN",Expenses!N$14*Leases!$F51,IF(Leases!$G51="FSG",0,IF(Leases!$G51="MG",SUMPRODUCT(Leases!$I51:$I55,Expenses!N$9:N$13)*Leases!$F51,MAX((Expenses!N$9-Leases!$K51/12)*Leases!$J51*Leases!$F51,0)+MAX((Expenses!N$10-Leases!$K52/12)*Leases!$J52*Leases!$F51,0)+MAX((Expenses!N$11-Leases!$K53/12)*Leases!$J53*Leases!$F51,0)+MAX((Expenses!N$12-Leases!$K54/12)*Leases!$J54*Leases!$F51,0)+MAX((Expenses!N$13-Leases!$K55/12)*Leases!$J55*Leases!$F51,0)))),0)</f>
        <v>0</v>
      </c>
      <c r="Q217" s="94">
        <f ca="1">IF(AND(Q$165&lt;=$E51,Q$165&gt;=EOMONTH($D51,0)),IF($G51="NNN",Expenses!O$14*Leases!$F51,IF(Leases!$G51="FSG",0,IF(Leases!$G51="MG",SUMPRODUCT(Leases!$I51:$I55,Expenses!O$9:O$13)*Leases!$F51,MAX((Expenses!O$9-Leases!$K51/12)*Leases!$J51*Leases!$F51,0)+MAX((Expenses!O$10-Leases!$K52/12)*Leases!$J52*Leases!$F51,0)+MAX((Expenses!O$11-Leases!$K53/12)*Leases!$J53*Leases!$F51,0)+MAX((Expenses!O$12-Leases!$K54/12)*Leases!$J54*Leases!$F51,0)+MAX((Expenses!O$13-Leases!$K55/12)*Leases!$J55*Leases!$F51,0)))),0)</f>
        <v>0</v>
      </c>
      <c r="R217" s="94">
        <f ca="1">IF(AND(R$165&lt;=$E51,R$165&gt;=EOMONTH($D51,0)),IF($G51="NNN",Expenses!P$14*Leases!$F51,IF(Leases!$G51="FSG",0,IF(Leases!$G51="MG",SUMPRODUCT(Leases!$I51:$I55,Expenses!P$9:P$13)*Leases!$F51,MAX((Expenses!P$9-Leases!$K51/12)*Leases!$J51*Leases!$F51,0)+MAX((Expenses!P$10-Leases!$K52/12)*Leases!$J52*Leases!$F51,0)+MAX((Expenses!P$11-Leases!$K53/12)*Leases!$J53*Leases!$F51,0)+MAX((Expenses!P$12-Leases!$K54/12)*Leases!$J54*Leases!$F51,0)+MAX((Expenses!P$13-Leases!$K55/12)*Leases!$J55*Leases!$F51,0)))),0)</f>
        <v>0</v>
      </c>
      <c r="S217" s="94">
        <f ca="1">IF(AND(S$165&lt;=$E51,S$165&gt;=EOMONTH($D51,0)),IF($G51="NNN",Expenses!Q$14*Leases!$F51,IF(Leases!$G51="FSG",0,IF(Leases!$G51="MG",SUMPRODUCT(Leases!$I51:$I55,Expenses!Q$9:Q$13)*Leases!$F51,MAX((Expenses!Q$9-Leases!$K51/12)*Leases!$J51*Leases!$F51,0)+MAX((Expenses!Q$10-Leases!$K52/12)*Leases!$J52*Leases!$F51,0)+MAX((Expenses!Q$11-Leases!$K53/12)*Leases!$J53*Leases!$F51,0)+MAX((Expenses!Q$12-Leases!$K54/12)*Leases!$J54*Leases!$F51,0)+MAX((Expenses!Q$13-Leases!$K55/12)*Leases!$J55*Leases!$F51,0)))),0)</f>
        <v>0</v>
      </c>
      <c r="T217" s="94">
        <f ca="1">IF(AND(T$165&lt;=$E51,T$165&gt;=EOMONTH($D51,0)),IF($G51="NNN",Expenses!R$14*Leases!$F51,IF(Leases!$G51="FSG",0,IF(Leases!$G51="MG",SUMPRODUCT(Leases!$I51:$I55,Expenses!R$9:R$13)*Leases!$F51,MAX((Expenses!R$9-Leases!$K51/12)*Leases!$J51*Leases!$F51,0)+MAX((Expenses!R$10-Leases!$K52/12)*Leases!$J52*Leases!$F51,0)+MAX((Expenses!R$11-Leases!$K53/12)*Leases!$J53*Leases!$F51,0)+MAX((Expenses!R$12-Leases!$K54/12)*Leases!$J54*Leases!$F51,0)+MAX((Expenses!R$13-Leases!$K55/12)*Leases!$J55*Leases!$F51,0)))),0)</f>
        <v>0</v>
      </c>
      <c r="U217" s="94">
        <f ca="1">IF(AND(U$165&lt;=$E51,U$165&gt;=EOMONTH($D51,0)),IF($G51="NNN",Expenses!S$14*Leases!$F51,IF(Leases!$G51="FSG",0,IF(Leases!$G51="MG",SUMPRODUCT(Leases!$I51:$I55,Expenses!S$9:S$13)*Leases!$F51,MAX((Expenses!S$9-Leases!$K51/12)*Leases!$J51*Leases!$F51,0)+MAX((Expenses!S$10-Leases!$K52/12)*Leases!$J52*Leases!$F51,0)+MAX((Expenses!S$11-Leases!$K53/12)*Leases!$J53*Leases!$F51,0)+MAX((Expenses!S$12-Leases!$K54/12)*Leases!$J54*Leases!$F51,0)+MAX((Expenses!S$13-Leases!$K55/12)*Leases!$J55*Leases!$F51,0)))),0)</f>
        <v>0</v>
      </c>
      <c r="V217" s="94">
        <f ca="1">IF(AND(V$165&lt;=$E51,V$165&gt;=EOMONTH($D51,0)),IF($G51="NNN",Expenses!T$14*Leases!$F51,IF(Leases!$G51="FSG",0,IF(Leases!$G51="MG",SUMPRODUCT(Leases!$I51:$I55,Expenses!T$9:T$13)*Leases!$F51,MAX((Expenses!T$9-Leases!$K51/12)*Leases!$J51*Leases!$F51,0)+MAX((Expenses!T$10-Leases!$K52/12)*Leases!$J52*Leases!$F51,0)+MAX((Expenses!T$11-Leases!$K53/12)*Leases!$J53*Leases!$F51,0)+MAX((Expenses!T$12-Leases!$K54/12)*Leases!$J54*Leases!$F51,0)+MAX((Expenses!T$13-Leases!$K55/12)*Leases!$J55*Leases!$F51,0)))),0)</f>
        <v>0</v>
      </c>
      <c r="W217" s="94">
        <f ca="1">IF(AND(W$165&lt;=$E51,W$165&gt;=EOMONTH($D51,0)),IF($G51="NNN",Expenses!U$14*Leases!$F51,IF(Leases!$G51="FSG",0,IF(Leases!$G51="MG",SUMPRODUCT(Leases!$I51:$I55,Expenses!U$9:U$13)*Leases!$F51,MAX((Expenses!U$9-Leases!$K51/12)*Leases!$J51*Leases!$F51,0)+MAX((Expenses!U$10-Leases!$K52/12)*Leases!$J52*Leases!$F51,0)+MAX((Expenses!U$11-Leases!$K53/12)*Leases!$J53*Leases!$F51,0)+MAX((Expenses!U$12-Leases!$K54/12)*Leases!$J54*Leases!$F51,0)+MAX((Expenses!U$13-Leases!$K55/12)*Leases!$J55*Leases!$F51,0)))),0)</f>
        <v>0</v>
      </c>
      <c r="X217" s="94">
        <f ca="1">IF(AND(X$165&lt;=$E51,X$165&gt;=EOMONTH($D51,0)),IF($G51="NNN",Expenses!V$14*Leases!$F51,IF(Leases!$G51="FSG",0,IF(Leases!$G51="MG",SUMPRODUCT(Leases!$I51:$I55,Expenses!V$9:V$13)*Leases!$F51,MAX((Expenses!V$9-Leases!$K51/12)*Leases!$J51*Leases!$F51,0)+MAX((Expenses!V$10-Leases!$K52/12)*Leases!$J52*Leases!$F51,0)+MAX((Expenses!V$11-Leases!$K53/12)*Leases!$J53*Leases!$F51,0)+MAX((Expenses!V$12-Leases!$K54/12)*Leases!$J54*Leases!$F51,0)+MAX((Expenses!V$13-Leases!$K55/12)*Leases!$J55*Leases!$F51,0)))),0)</f>
        <v>0</v>
      </c>
      <c r="Y217" s="94">
        <f ca="1">IF(AND(Y$165&lt;=$E51,Y$165&gt;=EOMONTH($D51,0)),IF($G51="NNN",Expenses!W$14*Leases!$F51,IF(Leases!$G51="FSG",0,IF(Leases!$G51="MG",SUMPRODUCT(Leases!$I51:$I55,Expenses!W$9:W$13)*Leases!$F51,MAX((Expenses!W$9-Leases!$K51/12)*Leases!$J51*Leases!$F51,0)+MAX((Expenses!W$10-Leases!$K52/12)*Leases!$J52*Leases!$F51,0)+MAX((Expenses!W$11-Leases!$K53/12)*Leases!$J53*Leases!$F51,0)+MAX((Expenses!W$12-Leases!$K54/12)*Leases!$J54*Leases!$F51,0)+MAX((Expenses!W$13-Leases!$K55/12)*Leases!$J55*Leases!$F51,0)))),0)</f>
        <v>0</v>
      </c>
      <c r="Z217" s="94">
        <f ca="1">IF(AND(Z$165&lt;=$E51,Z$165&gt;=EOMONTH($D51,0)),IF($G51="NNN",Expenses!X$14*Leases!$F51,IF(Leases!$G51="FSG",0,IF(Leases!$G51="MG",SUMPRODUCT(Leases!$I51:$I55,Expenses!X$9:X$13)*Leases!$F51,MAX((Expenses!X$9-Leases!$K51/12)*Leases!$J51*Leases!$F51,0)+MAX((Expenses!X$10-Leases!$K52/12)*Leases!$J52*Leases!$F51,0)+MAX((Expenses!X$11-Leases!$K53/12)*Leases!$J53*Leases!$F51,0)+MAX((Expenses!X$12-Leases!$K54/12)*Leases!$J54*Leases!$F51,0)+MAX((Expenses!X$13-Leases!$K55/12)*Leases!$J55*Leases!$F51,0)))),0)</f>
        <v>0</v>
      </c>
      <c r="AA217" s="94">
        <f ca="1">IF(AND(AA$165&lt;=$E51,AA$165&gt;=EOMONTH($D51,0)),IF($G51="NNN",Expenses!Y$14*Leases!$F51,IF(Leases!$G51="FSG",0,IF(Leases!$G51="MG",SUMPRODUCT(Leases!$I51:$I55,Expenses!Y$9:Y$13)*Leases!$F51,MAX((Expenses!Y$9-Leases!$K51/12)*Leases!$J51*Leases!$F51,0)+MAX((Expenses!Y$10-Leases!$K52/12)*Leases!$J52*Leases!$F51,0)+MAX((Expenses!Y$11-Leases!$K53/12)*Leases!$J53*Leases!$F51,0)+MAX((Expenses!Y$12-Leases!$K54/12)*Leases!$J54*Leases!$F51,0)+MAX((Expenses!Y$13-Leases!$K55/12)*Leases!$J55*Leases!$F51,0)))),0)</f>
        <v>0</v>
      </c>
      <c r="AB217" s="94">
        <f ca="1">IF(AND(AB$165&lt;=$E51,AB$165&gt;=EOMONTH($D51,0)),IF($G51="NNN",Expenses!Z$14*Leases!$F51,IF(Leases!$G51="FSG",0,IF(Leases!$G51="MG",SUMPRODUCT(Leases!$I51:$I55,Expenses!Z$9:Z$13)*Leases!$F51,MAX((Expenses!Z$9-Leases!$K51/12)*Leases!$J51*Leases!$F51,0)+MAX((Expenses!Z$10-Leases!$K52/12)*Leases!$J52*Leases!$F51,0)+MAX((Expenses!Z$11-Leases!$K53/12)*Leases!$J53*Leases!$F51,0)+MAX((Expenses!Z$12-Leases!$K54/12)*Leases!$J54*Leases!$F51,0)+MAX((Expenses!Z$13-Leases!$K55/12)*Leases!$J55*Leases!$F51,0)))),0)</f>
        <v>0</v>
      </c>
      <c r="AC217" s="94">
        <f ca="1">IF(AND(AC$165&lt;=$E51,AC$165&gt;=EOMONTH($D51,0)),IF($G51="NNN",Expenses!AA$14*Leases!$F51,IF(Leases!$G51="FSG",0,IF(Leases!$G51="MG",SUMPRODUCT(Leases!$I51:$I55,Expenses!AA$9:AA$13)*Leases!$F51,MAX((Expenses!AA$9-Leases!$K51/12)*Leases!$J51*Leases!$F51,0)+MAX((Expenses!AA$10-Leases!$K52/12)*Leases!$J52*Leases!$F51,0)+MAX((Expenses!AA$11-Leases!$K53/12)*Leases!$J53*Leases!$F51,0)+MAX((Expenses!AA$12-Leases!$K54/12)*Leases!$J54*Leases!$F51,0)+MAX((Expenses!AA$13-Leases!$K55/12)*Leases!$J55*Leases!$F51,0)))),0)</f>
        <v>0</v>
      </c>
      <c r="AD217" s="94">
        <f ca="1">IF(AND(AD$165&lt;=$E51,AD$165&gt;=EOMONTH($D51,0)),IF($G51="NNN",Expenses!AB$14*Leases!$F51,IF(Leases!$G51="FSG",0,IF(Leases!$G51="MG",SUMPRODUCT(Leases!$I51:$I55,Expenses!AB$9:AB$13)*Leases!$F51,MAX((Expenses!AB$9-Leases!$K51/12)*Leases!$J51*Leases!$F51,0)+MAX((Expenses!AB$10-Leases!$K52/12)*Leases!$J52*Leases!$F51,0)+MAX((Expenses!AB$11-Leases!$K53/12)*Leases!$J53*Leases!$F51,0)+MAX((Expenses!AB$12-Leases!$K54/12)*Leases!$J54*Leases!$F51,0)+MAX((Expenses!AB$13-Leases!$K55/12)*Leases!$J55*Leases!$F51,0)))),0)</f>
        <v>0</v>
      </c>
      <c r="AE217" s="94">
        <f ca="1">IF(AND(AE$165&lt;=$E51,AE$165&gt;=EOMONTH($D51,0)),IF($G51="NNN",Expenses!AC$14*Leases!$F51,IF(Leases!$G51="FSG",0,IF(Leases!$G51="MG",SUMPRODUCT(Leases!$I51:$I55,Expenses!AC$9:AC$13)*Leases!$F51,MAX((Expenses!AC$9-Leases!$K51/12)*Leases!$J51*Leases!$F51,0)+MAX((Expenses!AC$10-Leases!$K52/12)*Leases!$J52*Leases!$F51,0)+MAX((Expenses!AC$11-Leases!$K53/12)*Leases!$J53*Leases!$F51,0)+MAX((Expenses!AC$12-Leases!$K54/12)*Leases!$J54*Leases!$F51,0)+MAX((Expenses!AC$13-Leases!$K55/12)*Leases!$J55*Leases!$F51,0)))),0)</f>
        <v>0</v>
      </c>
      <c r="AF217" s="94">
        <f ca="1">IF(AND(AF$165&lt;=$E51,AF$165&gt;=EOMONTH($D51,0)),IF($G51="NNN",Expenses!AD$14*Leases!$F51,IF(Leases!$G51="FSG",0,IF(Leases!$G51="MG",SUMPRODUCT(Leases!$I51:$I55,Expenses!AD$9:AD$13)*Leases!$F51,MAX((Expenses!AD$9-Leases!$K51/12)*Leases!$J51*Leases!$F51,0)+MAX((Expenses!AD$10-Leases!$K52/12)*Leases!$J52*Leases!$F51,0)+MAX((Expenses!AD$11-Leases!$K53/12)*Leases!$J53*Leases!$F51,0)+MAX((Expenses!AD$12-Leases!$K54/12)*Leases!$J54*Leases!$F51,0)+MAX((Expenses!AD$13-Leases!$K55/12)*Leases!$J55*Leases!$F51,0)))),0)</f>
        <v>0</v>
      </c>
      <c r="AG217" s="94">
        <f ca="1">IF(AND(AG$165&lt;=$E51,AG$165&gt;=EOMONTH($D51,0)),IF($G51="NNN",Expenses!AE$14*Leases!$F51,IF(Leases!$G51="FSG",0,IF(Leases!$G51="MG",SUMPRODUCT(Leases!$I51:$I55,Expenses!AE$9:AE$13)*Leases!$F51,MAX((Expenses!AE$9-Leases!$K51/12)*Leases!$J51*Leases!$F51,0)+MAX((Expenses!AE$10-Leases!$K52/12)*Leases!$J52*Leases!$F51,0)+MAX((Expenses!AE$11-Leases!$K53/12)*Leases!$J53*Leases!$F51,0)+MAX((Expenses!AE$12-Leases!$K54/12)*Leases!$J54*Leases!$F51,0)+MAX((Expenses!AE$13-Leases!$K55/12)*Leases!$J55*Leases!$F51,0)))),0)</f>
        <v>0</v>
      </c>
      <c r="AH217" s="94">
        <f ca="1">IF(AND(AH$165&lt;=$E51,AH$165&gt;=EOMONTH($D51,0)),IF($G51="NNN",Expenses!AF$14*Leases!$F51,IF(Leases!$G51="FSG",0,IF(Leases!$G51="MG",SUMPRODUCT(Leases!$I51:$I55,Expenses!AF$9:AF$13)*Leases!$F51,MAX((Expenses!AF$9-Leases!$K51/12)*Leases!$J51*Leases!$F51,0)+MAX((Expenses!AF$10-Leases!$K52/12)*Leases!$J52*Leases!$F51,0)+MAX((Expenses!AF$11-Leases!$K53/12)*Leases!$J53*Leases!$F51,0)+MAX((Expenses!AF$12-Leases!$K54/12)*Leases!$J54*Leases!$F51,0)+MAX((Expenses!AF$13-Leases!$K55/12)*Leases!$J55*Leases!$F51,0)))),0)</f>
        <v>0</v>
      </c>
      <c r="AI217" s="94">
        <f ca="1">IF(AND(AI$165&lt;=$E51,AI$165&gt;=EOMONTH($D51,0)),IF($G51="NNN",Expenses!AG$14*Leases!$F51,IF(Leases!$G51="FSG",0,IF(Leases!$G51="MG",SUMPRODUCT(Leases!$I51:$I55,Expenses!AG$9:AG$13)*Leases!$F51,MAX((Expenses!AG$9-Leases!$K51/12)*Leases!$J51*Leases!$F51,0)+MAX((Expenses!AG$10-Leases!$K52/12)*Leases!$J52*Leases!$F51,0)+MAX((Expenses!AG$11-Leases!$K53/12)*Leases!$J53*Leases!$F51,0)+MAX((Expenses!AG$12-Leases!$K54/12)*Leases!$J54*Leases!$F51,0)+MAX((Expenses!AG$13-Leases!$K55/12)*Leases!$J55*Leases!$F51,0)))),0)</f>
        <v>0</v>
      </c>
      <c r="AJ217" s="94">
        <f ca="1">IF(AND(AJ$165&lt;=$E51,AJ$165&gt;=EOMONTH($D51,0)),IF($G51="NNN",Expenses!AH$14*Leases!$F51,IF(Leases!$G51="FSG",0,IF(Leases!$G51="MG",SUMPRODUCT(Leases!$I51:$I55,Expenses!AH$9:AH$13)*Leases!$F51,MAX((Expenses!AH$9-Leases!$K51/12)*Leases!$J51*Leases!$F51,0)+MAX((Expenses!AH$10-Leases!$K52/12)*Leases!$J52*Leases!$F51,0)+MAX((Expenses!AH$11-Leases!$K53/12)*Leases!$J53*Leases!$F51,0)+MAX((Expenses!AH$12-Leases!$K54/12)*Leases!$J54*Leases!$F51,0)+MAX((Expenses!AH$13-Leases!$K55/12)*Leases!$J55*Leases!$F51,0)))),0)</f>
        <v>0</v>
      </c>
      <c r="AK217" s="94">
        <f ca="1">IF(AND(AK$165&lt;=$E51,AK$165&gt;=EOMONTH($D51,0)),IF($G51="NNN",Expenses!AI$14*Leases!$F51,IF(Leases!$G51="FSG",0,IF(Leases!$G51="MG",SUMPRODUCT(Leases!$I51:$I55,Expenses!AI$9:AI$13)*Leases!$F51,MAX((Expenses!AI$9-Leases!$K51/12)*Leases!$J51*Leases!$F51,0)+MAX((Expenses!AI$10-Leases!$K52/12)*Leases!$J52*Leases!$F51,0)+MAX((Expenses!AI$11-Leases!$K53/12)*Leases!$J53*Leases!$F51,0)+MAX((Expenses!AI$12-Leases!$K54/12)*Leases!$J54*Leases!$F51,0)+MAX((Expenses!AI$13-Leases!$K55/12)*Leases!$J55*Leases!$F51,0)))),0)</f>
        <v>0</v>
      </c>
      <c r="AL217" s="94">
        <f ca="1">IF(AND(AL$165&lt;=$E51,AL$165&gt;=EOMONTH($D51,0)),IF($G51="NNN",Expenses!AJ$14*Leases!$F51,IF(Leases!$G51="FSG",0,IF(Leases!$G51="MG",SUMPRODUCT(Leases!$I51:$I55,Expenses!AJ$9:AJ$13)*Leases!$F51,MAX((Expenses!AJ$9-Leases!$K51/12)*Leases!$J51*Leases!$F51,0)+MAX((Expenses!AJ$10-Leases!$K52/12)*Leases!$J52*Leases!$F51,0)+MAX((Expenses!AJ$11-Leases!$K53/12)*Leases!$J53*Leases!$F51,0)+MAX((Expenses!AJ$12-Leases!$K54/12)*Leases!$J54*Leases!$F51,0)+MAX((Expenses!AJ$13-Leases!$K55/12)*Leases!$J55*Leases!$F51,0)))),0)</f>
        <v>0</v>
      </c>
      <c r="AM217" s="94">
        <f ca="1">IF(AND(AM$165&lt;=$E51,AM$165&gt;=EOMONTH($D51,0)),IF($G51="NNN",Expenses!AK$14*Leases!$F51,IF(Leases!$G51="FSG",0,IF(Leases!$G51="MG",SUMPRODUCT(Leases!$I51:$I55,Expenses!AK$9:AK$13)*Leases!$F51,MAX((Expenses!AK$9-Leases!$K51/12)*Leases!$J51*Leases!$F51,0)+MAX((Expenses!AK$10-Leases!$K52/12)*Leases!$J52*Leases!$F51,0)+MAX((Expenses!AK$11-Leases!$K53/12)*Leases!$J53*Leases!$F51,0)+MAX((Expenses!AK$12-Leases!$K54/12)*Leases!$J54*Leases!$F51,0)+MAX((Expenses!AK$13-Leases!$K55/12)*Leases!$J55*Leases!$F51,0)))),0)</f>
        <v>0</v>
      </c>
      <c r="AN217" s="94">
        <f ca="1">IF(AND(AN$165&lt;=$E51,AN$165&gt;=EOMONTH($D51,0)),IF($G51="NNN",Expenses!AL$14*Leases!$F51,IF(Leases!$G51="FSG",0,IF(Leases!$G51="MG",SUMPRODUCT(Leases!$I51:$I55,Expenses!AL$9:AL$13)*Leases!$F51,MAX((Expenses!AL$9-Leases!$K51/12)*Leases!$J51*Leases!$F51,0)+MAX((Expenses!AL$10-Leases!$K52/12)*Leases!$J52*Leases!$F51,0)+MAX((Expenses!AL$11-Leases!$K53/12)*Leases!$J53*Leases!$F51,0)+MAX((Expenses!AL$12-Leases!$K54/12)*Leases!$J54*Leases!$F51,0)+MAX((Expenses!AL$13-Leases!$K55/12)*Leases!$J55*Leases!$F51,0)))),0)</f>
        <v>0</v>
      </c>
      <c r="AO217" s="94">
        <f ca="1">IF(AND(AO$165&lt;=$E51,AO$165&gt;=EOMONTH($D51,0)),IF($G51="NNN",Expenses!AM$14*Leases!$F51,IF(Leases!$G51="FSG",0,IF(Leases!$G51="MG",SUMPRODUCT(Leases!$I51:$I55,Expenses!AM$9:AM$13)*Leases!$F51,MAX((Expenses!AM$9-Leases!$K51/12)*Leases!$J51*Leases!$F51,0)+MAX((Expenses!AM$10-Leases!$K52/12)*Leases!$J52*Leases!$F51,0)+MAX((Expenses!AM$11-Leases!$K53/12)*Leases!$J53*Leases!$F51,0)+MAX((Expenses!AM$12-Leases!$K54/12)*Leases!$J54*Leases!$F51,0)+MAX((Expenses!AM$13-Leases!$K55/12)*Leases!$J55*Leases!$F51,0)))),0)</f>
        <v>0</v>
      </c>
      <c r="AP217" s="94">
        <f ca="1">IF(AND(AP$165&lt;=$E51,AP$165&gt;=EOMONTH($D51,0)),IF($G51="NNN",Expenses!AN$14*Leases!$F51,IF(Leases!$G51="FSG",0,IF(Leases!$G51="MG",SUMPRODUCT(Leases!$I51:$I55,Expenses!AN$9:AN$13)*Leases!$F51,MAX((Expenses!AN$9-Leases!$K51/12)*Leases!$J51*Leases!$F51,0)+MAX((Expenses!AN$10-Leases!$K52/12)*Leases!$J52*Leases!$F51,0)+MAX((Expenses!AN$11-Leases!$K53/12)*Leases!$J53*Leases!$F51,0)+MAX((Expenses!AN$12-Leases!$K54/12)*Leases!$J54*Leases!$F51,0)+MAX((Expenses!AN$13-Leases!$K55/12)*Leases!$J55*Leases!$F51,0)))),0)</f>
        <v>0</v>
      </c>
      <c r="AQ217" s="94">
        <f ca="1">IF(AND(AQ$165&lt;=$E51,AQ$165&gt;=EOMONTH($D51,0)),IF($G51="NNN",Expenses!AO$14*Leases!$F51,IF(Leases!$G51="FSG",0,IF(Leases!$G51="MG",SUMPRODUCT(Leases!$I51:$I55,Expenses!AO$9:AO$13)*Leases!$F51,MAX((Expenses!AO$9-Leases!$K51/12)*Leases!$J51*Leases!$F51,0)+MAX((Expenses!AO$10-Leases!$K52/12)*Leases!$J52*Leases!$F51,0)+MAX((Expenses!AO$11-Leases!$K53/12)*Leases!$J53*Leases!$F51,0)+MAX((Expenses!AO$12-Leases!$K54/12)*Leases!$J54*Leases!$F51,0)+MAX((Expenses!AO$13-Leases!$K55/12)*Leases!$J55*Leases!$F51,0)))),0)</f>
        <v>0</v>
      </c>
      <c r="AR217" s="94">
        <f ca="1">IF(AND(AR$165&lt;=$E51,AR$165&gt;=EOMONTH($D51,0)),IF($G51="NNN",Expenses!AP$14*Leases!$F51,IF(Leases!$G51="FSG",0,IF(Leases!$G51="MG",SUMPRODUCT(Leases!$I51:$I55,Expenses!AP$9:AP$13)*Leases!$F51,MAX((Expenses!AP$9-Leases!$K51/12)*Leases!$J51*Leases!$F51,0)+MAX((Expenses!AP$10-Leases!$K52/12)*Leases!$J52*Leases!$F51,0)+MAX((Expenses!AP$11-Leases!$K53/12)*Leases!$J53*Leases!$F51,0)+MAX((Expenses!AP$12-Leases!$K54/12)*Leases!$J54*Leases!$F51,0)+MAX((Expenses!AP$13-Leases!$K55/12)*Leases!$J55*Leases!$F51,0)))),0)</f>
        <v>0</v>
      </c>
      <c r="AS217" s="94">
        <f ca="1">IF(AND(AS$165&lt;=$E51,AS$165&gt;=EOMONTH($D51,0)),IF($G51="NNN",Expenses!AQ$14*Leases!$F51,IF(Leases!$G51="FSG",0,IF(Leases!$G51="MG",SUMPRODUCT(Leases!$I51:$I55,Expenses!AQ$9:AQ$13)*Leases!$F51,MAX((Expenses!AQ$9-Leases!$K51/12)*Leases!$J51*Leases!$F51,0)+MAX((Expenses!AQ$10-Leases!$K52/12)*Leases!$J52*Leases!$F51,0)+MAX((Expenses!AQ$11-Leases!$K53/12)*Leases!$J53*Leases!$F51,0)+MAX((Expenses!AQ$12-Leases!$K54/12)*Leases!$J54*Leases!$F51,0)+MAX((Expenses!AQ$13-Leases!$K55/12)*Leases!$J55*Leases!$F51,0)))),0)</f>
        <v>0</v>
      </c>
      <c r="AT217" s="94">
        <f ca="1">IF(AND(AT$165&lt;=$E51,AT$165&gt;=EOMONTH($D51,0)),IF($G51="NNN",Expenses!AR$14*Leases!$F51,IF(Leases!$G51="FSG",0,IF(Leases!$G51="MG",SUMPRODUCT(Leases!$I51:$I55,Expenses!AR$9:AR$13)*Leases!$F51,MAX((Expenses!AR$9-Leases!$K51/12)*Leases!$J51*Leases!$F51,0)+MAX((Expenses!AR$10-Leases!$K52/12)*Leases!$J52*Leases!$F51,0)+MAX((Expenses!AR$11-Leases!$K53/12)*Leases!$J53*Leases!$F51,0)+MAX((Expenses!AR$12-Leases!$K54/12)*Leases!$J54*Leases!$F51,0)+MAX((Expenses!AR$13-Leases!$K55/12)*Leases!$J55*Leases!$F51,0)))),0)</f>
        <v>0</v>
      </c>
      <c r="AU217" s="94">
        <f ca="1">IF(AND(AU$165&lt;=$E51,AU$165&gt;=EOMONTH($D51,0)),IF($G51="NNN",Expenses!AS$14*Leases!$F51,IF(Leases!$G51="FSG",0,IF(Leases!$G51="MG",SUMPRODUCT(Leases!$I51:$I55,Expenses!AS$9:AS$13)*Leases!$F51,MAX((Expenses!AS$9-Leases!$K51/12)*Leases!$J51*Leases!$F51,0)+MAX((Expenses!AS$10-Leases!$K52/12)*Leases!$J52*Leases!$F51,0)+MAX((Expenses!AS$11-Leases!$K53/12)*Leases!$J53*Leases!$F51,0)+MAX((Expenses!AS$12-Leases!$K54/12)*Leases!$J54*Leases!$F51,0)+MAX((Expenses!AS$13-Leases!$K55/12)*Leases!$J55*Leases!$F51,0)))),0)</f>
        <v>0</v>
      </c>
      <c r="AV217" s="94">
        <f ca="1">IF(AND(AV$165&lt;=$E51,AV$165&gt;=EOMONTH($D51,0)),IF($G51="NNN",Expenses!AT$14*Leases!$F51,IF(Leases!$G51="FSG",0,IF(Leases!$G51="MG",SUMPRODUCT(Leases!$I51:$I55,Expenses!AT$9:AT$13)*Leases!$F51,MAX((Expenses!AT$9-Leases!$K51/12)*Leases!$J51*Leases!$F51,0)+MAX((Expenses!AT$10-Leases!$K52/12)*Leases!$J52*Leases!$F51,0)+MAX((Expenses!AT$11-Leases!$K53/12)*Leases!$J53*Leases!$F51,0)+MAX((Expenses!AT$12-Leases!$K54/12)*Leases!$J54*Leases!$F51,0)+MAX((Expenses!AT$13-Leases!$K55/12)*Leases!$J55*Leases!$F51,0)))),0)</f>
        <v>0</v>
      </c>
      <c r="AW217" s="94">
        <f ca="1">IF(AND(AW$165&lt;=$E51,AW$165&gt;=EOMONTH($D51,0)),IF($G51="NNN",Expenses!AU$14*Leases!$F51,IF(Leases!$G51="FSG",0,IF(Leases!$G51="MG",SUMPRODUCT(Leases!$I51:$I55,Expenses!AU$9:AU$13)*Leases!$F51,MAX((Expenses!AU$9-Leases!$K51/12)*Leases!$J51*Leases!$F51,0)+MAX((Expenses!AU$10-Leases!$K52/12)*Leases!$J52*Leases!$F51,0)+MAX((Expenses!AU$11-Leases!$K53/12)*Leases!$J53*Leases!$F51,0)+MAX((Expenses!AU$12-Leases!$K54/12)*Leases!$J54*Leases!$F51,0)+MAX((Expenses!AU$13-Leases!$K55/12)*Leases!$J55*Leases!$F51,0)))),0)</f>
        <v>0</v>
      </c>
      <c r="AX217" s="94">
        <f ca="1">IF(AND(AX$165&lt;=$E51,AX$165&gt;=EOMONTH($D51,0)),IF($G51="NNN",Expenses!AV$14*Leases!$F51,IF(Leases!$G51="FSG",0,IF(Leases!$G51="MG",SUMPRODUCT(Leases!$I51:$I55,Expenses!AV$9:AV$13)*Leases!$F51,MAX((Expenses!AV$9-Leases!$K51/12)*Leases!$J51*Leases!$F51,0)+MAX((Expenses!AV$10-Leases!$K52/12)*Leases!$J52*Leases!$F51,0)+MAX((Expenses!AV$11-Leases!$K53/12)*Leases!$J53*Leases!$F51,0)+MAX((Expenses!AV$12-Leases!$K54/12)*Leases!$J54*Leases!$F51,0)+MAX((Expenses!AV$13-Leases!$K55/12)*Leases!$J55*Leases!$F51,0)))),0)</f>
        <v>0</v>
      </c>
      <c r="AY217" s="94">
        <f ca="1">IF(AND(AY$165&lt;=$E51,AY$165&gt;=EOMONTH($D51,0)),IF($G51="NNN",Expenses!AW$14*Leases!$F51,IF(Leases!$G51="FSG",0,IF(Leases!$G51="MG",SUMPRODUCT(Leases!$I51:$I55,Expenses!AW$9:AW$13)*Leases!$F51,MAX((Expenses!AW$9-Leases!$K51/12)*Leases!$J51*Leases!$F51,0)+MAX((Expenses!AW$10-Leases!$K52/12)*Leases!$J52*Leases!$F51,0)+MAX((Expenses!AW$11-Leases!$K53/12)*Leases!$J53*Leases!$F51,0)+MAX((Expenses!AW$12-Leases!$K54/12)*Leases!$J54*Leases!$F51,0)+MAX((Expenses!AW$13-Leases!$K55/12)*Leases!$J55*Leases!$F51,0)))),0)</f>
        <v>0</v>
      </c>
      <c r="AZ217" s="94">
        <f ca="1">IF(AND(AZ$165&lt;=$E51,AZ$165&gt;=EOMONTH($D51,0)),IF($G51="NNN",Expenses!AX$14*Leases!$F51,IF(Leases!$G51="FSG",0,IF(Leases!$G51="MG",SUMPRODUCT(Leases!$I51:$I55,Expenses!AX$9:AX$13)*Leases!$F51,MAX((Expenses!AX$9-Leases!$K51/12)*Leases!$J51*Leases!$F51,0)+MAX((Expenses!AX$10-Leases!$K52/12)*Leases!$J52*Leases!$F51,0)+MAX((Expenses!AX$11-Leases!$K53/12)*Leases!$J53*Leases!$F51,0)+MAX((Expenses!AX$12-Leases!$K54/12)*Leases!$J54*Leases!$F51,0)+MAX((Expenses!AX$13-Leases!$K55/12)*Leases!$J55*Leases!$F51,0)))),0)</f>
        <v>0</v>
      </c>
      <c r="BA217" s="94">
        <f ca="1">IF(AND(BA$165&lt;=$E51,BA$165&gt;=EOMONTH($D51,0)),IF($G51="NNN",Expenses!AY$14*Leases!$F51,IF(Leases!$G51="FSG",0,IF(Leases!$G51="MG",SUMPRODUCT(Leases!$I51:$I55,Expenses!AY$9:AY$13)*Leases!$F51,MAX((Expenses!AY$9-Leases!$K51/12)*Leases!$J51*Leases!$F51,0)+MAX((Expenses!AY$10-Leases!$K52/12)*Leases!$J52*Leases!$F51,0)+MAX((Expenses!AY$11-Leases!$K53/12)*Leases!$J53*Leases!$F51,0)+MAX((Expenses!AY$12-Leases!$K54/12)*Leases!$J54*Leases!$F51,0)+MAX((Expenses!AY$13-Leases!$K55/12)*Leases!$J55*Leases!$F51,0)))),0)</f>
        <v>0</v>
      </c>
      <c r="BB217" s="94">
        <f ca="1">IF(AND(BB$165&lt;=$E51,BB$165&gt;=EOMONTH($D51,0)),IF($G51="NNN",Expenses!AZ$14*Leases!$F51,IF(Leases!$G51="FSG",0,IF(Leases!$G51="MG",SUMPRODUCT(Leases!$I51:$I55,Expenses!AZ$9:AZ$13)*Leases!$F51,MAX((Expenses!AZ$9-Leases!$K51/12)*Leases!$J51*Leases!$F51,0)+MAX((Expenses!AZ$10-Leases!$K52/12)*Leases!$J52*Leases!$F51,0)+MAX((Expenses!AZ$11-Leases!$K53/12)*Leases!$J53*Leases!$F51,0)+MAX((Expenses!AZ$12-Leases!$K54/12)*Leases!$J54*Leases!$F51,0)+MAX((Expenses!AZ$13-Leases!$K55/12)*Leases!$J55*Leases!$F51,0)))),0)</f>
        <v>0</v>
      </c>
      <c r="BC217" s="94">
        <f ca="1">IF(AND(BC$165&lt;=$E51,BC$165&gt;=EOMONTH($D51,0)),IF($G51="NNN",Expenses!BA$14*Leases!$F51,IF(Leases!$G51="FSG",0,IF(Leases!$G51="MG",SUMPRODUCT(Leases!$I51:$I55,Expenses!BA$9:BA$13)*Leases!$F51,MAX((Expenses!BA$9-Leases!$K51/12)*Leases!$J51*Leases!$F51,0)+MAX((Expenses!BA$10-Leases!$K52/12)*Leases!$J52*Leases!$F51,0)+MAX((Expenses!BA$11-Leases!$K53/12)*Leases!$J53*Leases!$F51,0)+MAX((Expenses!BA$12-Leases!$K54/12)*Leases!$J54*Leases!$F51,0)+MAX((Expenses!BA$13-Leases!$K55/12)*Leases!$J55*Leases!$F51,0)))),0)</f>
        <v>0</v>
      </c>
      <c r="BD217" s="94">
        <f ca="1">IF(AND(BD$165&lt;=$E51,BD$165&gt;=EOMONTH($D51,0)),IF($G51="NNN",Expenses!BB$14*Leases!$F51,IF(Leases!$G51="FSG",0,IF(Leases!$G51="MG",SUMPRODUCT(Leases!$I51:$I55,Expenses!BB$9:BB$13)*Leases!$F51,MAX((Expenses!BB$9-Leases!$K51/12)*Leases!$J51*Leases!$F51,0)+MAX((Expenses!BB$10-Leases!$K52/12)*Leases!$J52*Leases!$F51,0)+MAX((Expenses!BB$11-Leases!$K53/12)*Leases!$J53*Leases!$F51,0)+MAX((Expenses!BB$12-Leases!$K54/12)*Leases!$J54*Leases!$F51,0)+MAX((Expenses!BB$13-Leases!$K55/12)*Leases!$J55*Leases!$F51,0)))),0)</f>
        <v>0</v>
      </c>
      <c r="BE217" s="94">
        <f ca="1">IF(AND(BE$165&lt;=$E51,BE$165&gt;=EOMONTH($D51,0)),IF($G51="NNN",Expenses!BC$14*Leases!$F51,IF(Leases!$G51="FSG",0,IF(Leases!$G51="MG",SUMPRODUCT(Leases!$I51:$I55,Expenses!BC$9:BC$13)*Leases!$F51,MAX((Expenses!BC$9-Leases!$K51/12)*Leases!$J51*Leases!$F51,0)+MAX((Expenses!BC$10-Leases!$K52/12)*Leases!$J52*Leases!$F51,0)+MAX((Expenses!BC$11-Leases!$K53/12)*Leases!$J53*Leases!$F51,0)+MAX((Expenses!BC$12-Leases!$K54/12)*Leases!$J54*Leases!$F51,0)+MAX((Expenses!BC$13-Leases!$K55/12)*Leases!$J55*Leases!$F51,0)))),0)</f>
        <v>0</v>
      </c>
      <c r="BF217" s="94">
        <f ca="1">IF(AND(BF$165&lt;=$E51,BF$165&gt;=EOMONTH($D51,0)),IF($G51="NNN",Expenses!BD$14*Leases!$F51,IF(Leases!$G51="FSG",0,IF(Leases!$G51="MG",SUMPRODUCT(Leases!$I51:$I55,Expenses!BD$9:BD$13)*Leases!$F51,MAX((Expenses!BD$9-Leases!$K51/12)*Leases!$J51*Leases!$F51,0)+MAX((Expenses!BD$10-Leases!$K52/12)*Leases!$J52*Leases!$F51,0)+MAX((Expenses!BD$11-Leases!$K53/12)*Leases!$J53*Leases!$F51,0)+MAX((Expenses!BD$12-Leases!$K54/12)*Leases!$J54*Leases!$F51,0)+MAX((Expenses!BD$13-Leases!$K55/12)*Leases!$J55*Leases!$F51,0)))),0)</f>
        <v>0</v>
      </c>
      <c r="BG217" s="94">
        <f ca="1">IF(AND(BG$165&lt;=$E51,BG$165&gt;=EOMONTH($D51,0)),IF($G51="NNN",Expenses!BE$14*Leases!$F51,IF(Leases!$G51="FSG",0,IF(Leases!$G51="MG",SUMPRODUCT(Leases!$I51:$I55,Expenses!BE$9:BE$13)*Leases!$F51,MAX((Expenses!BE$9-Leases!$K51/12)*Leases!$J51*Leases!$F51,0)+MAX((Expenses!BE$10-Leases!$K52/12)*Leases!$J52*Leases!$F51,0)+MAX((Expenses!BE$11-Leases!$K53/12)*Leases!$J53*Leases!$F51,0)+MAX((Expenses!BE$12-Leases!$K54/12)*Leases!$J54*Leases!$F51,0)+MAX((Expenses!BE$13-Leases!$K55/12)*Leases!$J55*Leases!$F51,0)))),0)</f>
        <v>0</v>
      </c>
      <c r="BH217" s="94">
        <f ca="1">IF(AND(BH$165&lt;=$E51,BH$165&gt;=EOMONTH($D51,0)),IF($G51="NNN",Expenses!BF$14*Leases!$F51,IF(Leases!$G51="FSG",0,IF(Leases!$G51="MG",SUMPRODUCT(Leases!$I51:$I55,Expenses!BF$9:BF$13)*Leases!$F51,MAX((Expenses!BF$9-Leases!$K51/12)*Leases!$J51*Leases!$F51,0)+MAX((Expenses!BF$10-Leases!$K52/12)*Leases!$J52*Leases!$F51,0)+MAX((Expenses!BF$11-Leases!$K53/12)*Leases!$J53*Leases!$F51,0)+MAX((Expenses!BF$12-Leases!$K54/12)*Leases!$J54*Leases!$F51,0)+MAX((Expenses!BF$13-Leases!$K55/12)*Leases!$J55*Leases!$F51,0)))),0)</f>
        <v>0</v>
      </c>
      <c r="BI217" s="94">
        <f ca="1">IF(AND(BI$165&lt;=$E51,BI$165&gt;=EOMONTH($D51,0)),IF($G51="NNN",Expenses!BG$14*Leases!$F51,IF(Leases!$G51="FSG",0,IF(Leases!$G51="MG",SUMPRODUCT(Leases!$I51:$I55,Expenses!BG$9:BG$13)*Leases!$F51,MAX((Expenses!BG$9-Leases!$K51/12)*Leases!$J51*Leases!$F51,0)+MAX((Expenses!BG$10-Leases!$K52/12)*Leases!$J52*Leases!$F51,0)+MAX((Expenses!BG$11-Leases!$K53/12)*Leases!$J53*Leases!$F51,0)+MAX((Expenses!BG$12-Leases!$K54/12)*Leases!$J54*Leases!$F51,0)+MAX((Expenses!BG$13-Leases!$K55/12)*Leases!$J55*Leases!$F51,0)))),0)</f>
        <v>0</v>
      </c>
      <c r="BJ217" s="94">
        <f ca="1">IF(AND(BJ$165&lt;=$E51,BJ$165&gt;=EOMONTH($D51,0)),IF($G51="NNN",Expenses!BH$14*Leases!$F51,IF(Leases!$G51="FSG",0,IF(Leases!$G51="MG",SUMPRODUCT(Leases!$I51:$I55,Expenses!BH$9:BH$13)*Leases!$F51,MAX((Expenses!BH$9-Leases!$K51/12)*Leases!$J51*Leases!$F51,0)+MAX((Expenses!BH$10-Leases!$K52/12)*Leases!$J52*Leases!$F51,0)+MAX((Expenses!BH$11-Leases!$K53/12)*Leases!$J53*Leases!$F51,0)+MAX((Expenses!BH$12-Leases!$K54/12)*Leases!$J54*Leases!$F51,0)+MAX((Expenses!BH$13-Leases!$K55/12)*Leases!$J55*Leases!$F51,0)))),0)</f>
        <v>0</v>
      </c>
      <c r="BK217" s="94">
        <f ca="1">IF(AND(BK$165&lt;=$E51,BK$165&gt;=EOMONTH($D51,0)),IF($G51="NNN",Expenses!BI$14*Leases!$F51,IF(Leases!$G51="FSG",0,IF(Leases!$G51="MG",SUMPRODUCT(Leases!$I51:$I55,Expenses!BI$9:BI$13)*Leases!$F51,MAX((Expenses!BI$9-Leases!$K51/12)*Leases!$J51*Leases!$F51,0)+MAX((Expenses!BI$10-Leases!$K52/12)*Leases!$J52*Leases!$F51,0)+MAX((Expenses!BI$11-Leases!$K53/12)*Leases!$J53*Leases!$F51,0)+MAX((Expenses!BI$12-Leases!$K54/12)*Leases!$J54*Leases!$F51,0)+MAX((Expenses!BI$13-Leases!$K55/12)*Leases!$J55*Leases!$F51,0)))),0)</f>
        <v>0</v>
      </c>
      <c r="BL217" s="94">
        <f ca="1">IF(AND(BL$165&lt;=$E51,BL$165&gt;=EOMONTH($D51,0)),IF($G51="NNN",Expenses!BJ$14*Leases!$F51,IF(Leases!$G51="FSG",0,IF(Leases!$G51="MG",SUMPRODUCT(Leases!$I51:$I55,Expenses!BJ$9:BJ$13)*Leases!$F51,MAX((Expenses!BJ$9-Leases!$K51/12)*Leases!$J51*Leases!$F51,0)+MAX((Expenses!BJ$10-Leases!$K52/12)*Leases!$J52*Leases!$F51,0)+MAX((Expenses!BJ$11-Leases!$K53/12)*Leases!$J53*Leases!$F51,0)+MAX((Expenses!BJ$12-Leases!$K54/12)*Leases!$J54*Leases!$F51,0)+MAX((Expenses!BJ$13-Leases!$K55/12)*Leases!$J55*Leases!$F51,0)))),0)</f>
        <v>0</v>
      </c>
      <c r="BM217" s="94">
        <f ca="1">IF(AND(BM$165&lt;=$E51,BM$165&gt;=EOMONTH($D51,0)),IF($G51="NNN",Expenses!BK$14*Leases!$F51,IF(Leases!$G51="FSG",0,IF(Leases!$G51="MG",SUMPRODUCT(Leases!$I51:$I55,Expenses!BK$9:BK$13)*Leases!$F51,MAX((Expenses!BK$9-Leases!$K51/12)*Leases!$J51*Leases!$F51,0)+MAX((Expenses!BK$10-Leases!$K52/12)*Leases!$J52*Leases!$F51,0)+MAX((Expenses!BK$11-Leases!$K53/12)*Leases!$J53*Leases!$F51,0)+MAX((Expenses!BK$12-Leases!$K54/12)*Leases!$J54*Leases!$F51,0)+MAX((Expenses!BK$13-Leases!$K55/12)*Leases!$J55*Leases!$F51,0)))),0)</f>
        <v>0</v>
      </c>
      <c r="BN217" s="94">
        <f>IF(AND(BN$165&lt;=$E51,BN$165&gt;=EOMONTH($D51,0)),IF($G51="NNN",Expenses!BL$14*Leases!$F51,IF(Leases!$G51="FSG",0,IF(Leases!$G51="MG",SUMPRODUCT(Leases!$I51:$I55,Expenses!BL$9:BL$13)*Leases!$F51,MAX((Expenses!BL$9-Leases!$K51/12)*Leases!$J51*Leases!$F51,0)+MAX((Expenses!BL$10-Leases!$K52/12)*Leases!$J52*Leases!$F51,0)+MAX((Expenses!BL$11-Leases!$K53/12)*Leases!$J53*Leases!$F51,0)+MAX((Expenses!BL$12-Leases!$K54/12)*Leases!$J54*Leases!$F51,0)+MAX((Expenses!BL$13-Leases!$K55/12)*Leases!$J55*Leases!$F51,0)))),0)</f>
        <v>0</v>
      </c>
      <c r="BO217" s="94">
        <f>IF(AND(BO$165&lt;=$E51,BO$165&gt;=EOMONTH($D51,0)),IF($G51="NNN",Expenses!BM$14*Leases!$F51,IF(Leases!$G51="FSG",0,IF(Leases!$G51="MG",SUMPRODUCT(Leases!$I51:$I55,Expenses!BM$9:BM$13)*Leases!$F51,MAX((Expenses!BM$9-Leases!$K51/12)*Leases!$J51*Leases!$F51,0)+MAX((Expenses!BM$10-Leases!$K52/12)*Leases!$J52*Leases!$F51,0)+MAX((Expenses!BM$11-Leases!$K53/12)*Leases!$J53*Leases!$F51,0)+MAX((Expenses!BM$12-Leases!$K54/12)*Leases!$J54*Leases!$F51,0)+MAX((Expenses!BM$13-Leases!$K55/12)*Leases!$J55*Leases!$F51,0)))),0)</f>
        <v>0</v>
      </c>
      <c r="BP217" s="94">
        <f>IF(AND(BP$165&lt;=$E51,BP$165&gt;=EOMONTH($D51,0)),IF($G51="NNN",Expenses!BN$14*Leases!$F51,IF(Leases!$G51="FSG",0,IF(Leases!$G51="MG",SUMPRODUCT(Leases!$I51:$I55,Expenses!BN$9:BN$13)*Leases!$F51,MAX((Expenses!BN$9-Leases!$K51/12)*Leases!$J51*Leases!$F51,0)+MAX((Expenses!BN$10-Leases!$K52/12)*Leases!$J52*Leases!$F51,0)+MAX((Expenses!BN$11-Leases!$K53/12)*Leases!$J53*Leases!$F51,0)+MAX((Expenses!BN$12-Leases!$K54/12)*Leases!$J54*Leases!$F51,0)+MAX((Expenses!BN$13-Leases!$K55/12)*Leases!$J55*Leases!$F51,0)))),0)</f>
        <v>0</v>
      </c>
      <c r="BQ217" s="94">
        <f>IF(AND(BQ$165&lt;=$E51,BQ$165&gt;=EOMONTH($D51,0)),IF($G51="NNN",Expenses!BO$14*Leases!$F51,IF(Leases!$G51="FSG",0,IF(Leases!$G51="MG",SUMPRODUCT(Leases!$I51:$I55,Expenses!BO$9:BO$13)*Leases!$F51,MAX((Expenses!BO$9-Leases!$K51/12)*Leases!$J51*Leases!$F51,0)+MAX((Expenses!BO$10-Leases!$K52/12)*Leases!$J52*Leases!$F51,0)+MAX((Expenses!BO$11-Leases!$K53/12)*Leases!$J53*Leases!$F51,0)+MAX((Expenses!BO$12-Leases!$K54/12)*Leases!$J54*Leases!$F51,0)+MAX((Expenses!BO$13-Leases!$K55/12)*Leases!$J55*Leases!$F51,0)))),0)</f>
        <v>0</v>
      </c>
      <c r="BR217" s="94">
        <f>IF(AND(BR$165&lt;=$E51,BR$165&gt;=EOMONTH($D51,0)),IF($G51="NNN",Expenses!BP$14*Leases!$F51,IF(Leases!$G51="FSG",0,IF(Leases!$G51="MG",SUMPRODUCT(Leases!$I51:$I55,Expenses!BP$9:BP$13)*Leases!$F51,MAX((Expenses!BP$9-Leases!$K51/12)*Leases!$J51*Leases!$F51,0)+MAX((Expenses!BP$10-Leases!$K52/12)*Leases!$J52*Leases!$F51,0)+MAX((Expenses!BP$11-Leases!$K53/12)*Leases!$J53*Leases!$F51,0)+MAX((Expenses!BP$12-Leases!$K54/12)*Leases!$J54*Leases!$F51,0)+MAX((Expenses!BP$13-Leases!$K55/12)*Leases!$J55*Leases!$F51,0)))),0)</f>
        <v>0</v>
      </c>
      <c r="BS217" s="94">
        <f>IF(AND(BS$165&lt;=$E51,BS$165&gt;=EOMONTH($D51,0)),IF($G51="NNN",Expenses!BQ$14*Leases!$F51,IF(Leases!$G51="FSG",0,IF(Leases!$G51="MG",SUMPRODUCT(Leases!$I51:$I55,Expenses!BQ$9:BQ$13)*Leases!$F51,MAX((Expenses!BQ$9-Leases!$K51/12)*Leases!$J51*Leases!$F51,0)+MAX((Expenses!BQ$10-Leases!$K52/12)*Leases!$J52*Leases!$F51,0)+MAX((Expenses!BQ$11-Leases!$K53/12)*Leases!$J53*Leases!$F51,0)+MAX((Expenses!BQ$12-Leases!$K54/12)*Leases!$J54*Leases!$F51,0)+MAX((Expenses!BQ$13-Leases!$K55/12)*Leases!$J55*Leases!$F51,0)))),0)</f>
        <v>0</v>
      </c>
      <c r="BT217" s="94">
        <f>IF(AND(BT$165&lt;=$E51,BT$165&gt;=EOMONTH($D51,0)),IF($G51="NNN",Expenses!BR$14*Leases!$F51,IF(Leases!$G51="FSG",0,IF(Leases!$G51="MG",SUMPRODUCT(Leases!$I51:$I55,Expenses!BR$9:BR$13)*Leases!$F51,MAX((Expenses!BR$9-Leases!$K51/12)*Leases!$J51*Leases!$F51,0)+MAX((Expenses!BR$10-Leases!$K52/12)*Leases!$J52*Leases!$F51,0)+MAX((Expenses!BR$11-Leases!$K53/12)*Leases!$J53*Leases!$F51,0)+MAX((Expenses!BR$12-Leases!$K54/12)*Leases!$J54*Leases!$F51,0)+MAX((Expenses!BR$13-Leases!$K55/12)*Leases!$J55*Leases!$F51,0)))),0)</f>
        <v>0</v>
      </c>
      <c r="BU217" s="94">
        <f>IF(AND(BU$165&lt;=$E51,BU$165&gt;=EOMONTH($D51,0)),IF($G51="NNN",Expenses!BS$14*Leases!$F51,IF(Leases!$G51="FSG",0,IF(Leases!$G51="MG",SUMPRODUCT(Leases!$I51:$I55,Expenses!BS$9:BS$13)*Leases!$F51,MAX((Expenses!BS$9-Leases!$K51/12)*Leases!$J51*Leases!$F51,0)+MAX((Expenses!BS$10-Leases!$K52/12)*Leases!$J52*Leases!$F51,0)+MAX((Expenses!BS$11-Leases!$K53/12)*Leases!$J53*Leases!$F51,0)+MAX((Expenses!BS$12-Leases!$K54/12)*Leases!$J54*Leases!$F51,0)+MAX((Expenses!BS$13-Leases!$K55/12)*Leases!$J55*Leases!$F51,0)))),0)</f>
        <v>0</v>
      </c>
      <c r="BV217" s="94">
        <f>IF(AND(BV$165&lt;=$E51,BV$165&gt;=EOMONTH($D51,0)),IF($G51="NNN",Expenses!BT$14*Leases!$F51,IF(Leases!$G51="FSG",0,IF(Leases!$G51="MG",SUMPRODUCT(Leases!$I51:$I55,Expenses!BT$9:BT$13)*Leases!$F51,MAX((Expenses!BT$9-Leases!$K51/12)*Leases!$J51*Leases!$F51,0)+MAX((Expenses!BT$10-Leases!$K52/12)*Leases!$J52*Leases!$F51,0)+MAX((Expenses!BT$11-Leases!$K53/12)*Leases!$J53*Leases!$F51,0)+MAX((Expenses!BT$12-Leases!$K54/12)*Leases!$J54*Leases!$F51,0)+MAX((Expenses!BT$13-Leases!$K55/12)*Leases!$J55*Leases!$F51,0)))),0)</f>
        <v>0</v>
      </c>
      <c r="BW217" s="94">
        <f>IF(AND(BW$165&lt;=$E51,BW$165&gt;=EOMONTH($D51,0)),IF($G51="NNN",Expenses!BU$14*Leases!$F51,IF(Leases!$G51="FSG",0,IF(Leases!$G51="MG",SUMPRODUCT(Leases!$I51:$I55,Expenses!BU$9:BU$13)*Leases!$F51,MAX((Expenses!BU$9-Leases!$K51/12)*Leases!$J51*Leases!$F51,0)+MAX((Expenses!BU$10-Leases!$K52/12)*Leases!$J52*Leases!$F51,0)+MAX((Expenses!BU$11-Leases!$K53/12)*Leases!$J53*Leases!$F51,0)+MAX((Expenses!BU$12-Leases!$K54/12)*Leases!$J54*Leases!$F51,0)+MAX((Expenses!BU$13-Leases!$K55/12)*Leases!$J55*Leases!$F51,0)))),0)</f>
        <v>0</v>
      </c>
      <c r="BX217" s="94">
        <f>IF(AND(BX$165&lt;=$E51,BX$165&gt;=EOMONTH($D51,0)),IF($G51="NNN",Expenses!BV$14*Leases!$F51,IF(Leases!$G51="FSG",0,IF(Leases!$G51="MG",SUMPRODUCT(Leases!$I51:$I55,Expenses!BV$9:BV$13)*Leases!$F51,MAX((Expenses!BV$9-Leases!$K51/12)*Leases!$J51*Leases!$F51,0)+MAX((Expenses!BV$10-Leases!$K52/12)*Leases!$J52*Leases!$F51,0)+MAX((Expenses!BV$11-Leases!$K53/12)*Leases!$J53*Leases!$F51,0)+MAX((Expenses!BV$12-Leases!$K54/12)*Leases!$J54*Leases!$F51,0)+MAX((Expenses!BV$13-Leases!$K55/12)*Leases!$J55*Leases!$F51,0)))),0)</f>
        <v>0</v>
      </c>
      <c r="BY217" s="94">
        <f>IF(AND(BY$165&lt;=$E51,BY$165&gt;=EOMONTH($D51,0)),IF($G51="NNN",Expenses!BW$14*Leases!$F51,IF(Leases!$G51="FSG",0,IF(Leases!$G51="MG",SUMPRODUCT(Leases!$I51:$I55,Expenses!BW$9:BW$13)*Leases!$F51,MAX((Expenses!BW$9-Leases!$K51/12)*Leases!$J51*Leases!$F51,0)+MAX((Expenses!BW$10-Leases!$K52/12)*Leases!$J52*Leases!$F51,0)+MAX((Expenses!BW$11-Leases!$K53/12)*Leases!$J53*Leases!$F51,0)+MAX((Expenses!BW$12-Leases!$K54/12)*Leases!$J54*Leases!$F51,0)+MAX((Expenses!BW$13-Leases!$K55/12)*Leases!$J55*Leases!$F51,0)))),0)</f>
        <v>0</v>
      </c>
      <c r="BZ217" s="94">
        <f>IF(AND(BZ$165&lt;=$E51,BZ$165&gt;=EOMONTH($D51,0)),IF($G51="NNN",Expenses!BX$14*Leases!$F51,IF(Leases!$G51="FSG",0,IF(Leases!$G51="MG",SUMPRODUCT(Leases!$I51:$I55,Expenses!BX$9:BX$13)*Leases!$F51,MAX((Expenses!BX$9-Leases!$K51/12)*Leases!$J51*Leases!$F51,0)+MAX((Expenses!BX$10-Leases!$K52/12)*Leases!$J52*Leases!$F51,0)+MAX((Expenses!BX$11-Leases!$K53/12)*Leases!$J53*Leases!$F51,0)+MAX((Expenses!BX$12-Leases!$K54/12)*Leases!$J54*Leases!$F51,0)+MAX((Expenses!BX$13-Leases!$K55/12)*Leases!$J55*Leases!$F51,0)))),0)</f>
        <v>0</v>
      </c>
      <c r="CA217" s="94">
        <f>IF(AND(CA$165&lt;=$E51,CA$165&gt;=EOMONTH($D51,0)),IF($G51="NNN",Expenses!BY$14*Leases!$F51,IF(Leases!$G51="FSG",0,IF(Leases!$G51="MG",SUMPRODUCT(Leases!$I51:$I55,Expenses!BY$9:BY$13)*Leases!$F51,MAX((Expenses!BY$9-Leases!$K51/12)*Leases!$J51*Leases!$F51,0)+MAX((Expenses!BY$10-Leases!$K52/12)*Leases!$J52*Leases!$F51,0)+MAX((Expenses!BY$11-Leases!$K53/12)*Leases!$J53*Leases!$F51,0)+MAX((Expenses!BY$12-Leases!$K54/12)*Leases!$J54*Leases!$F51,0)+MAX((Expenses!BY$13-Leases!$K55/12)*Leases!$J55*Leases!$F51,0)))),0)</f>
        <v>0</v>
      </c>
      <c r="CB217" s="94">
        <f>IF(AND(CB$165&lt;=$E51,CB$165&gt;=EOMONTH($D51,0)),IF($G51="NNN",Expenses!BZ$14*Leases!$F51,IF(Leases!$G51="FSG",0,IF(Leases!$G51="MG",SUMPRODUCT(Leases!$I51:$I55,Expenses!BZ$9:BZ$13)*Leases!$F51,MAX((Expenses!BZ$9-Leases!$K51/12)*Leases!$J51*Leases!$F51,0)+MAX((Expenses!BZ$10-Leases!$K52/12)*Leases!$J52*Leases!$F51,0)+MAX((Expenses!BZ$11-Leases!$K53/12)*Leases!$J53*Leases!$F51,0)+MAX((Expenses!BZ$12-Leases!$K54/12)*Leases!$J54*Leases!$F51,0)+MAX((Expenses!BZ$13-Leases!$K55/12)*Leases!$J55*Leases!$F51,0)))),0)</f>
        <v>0</v>
      </c>
      <c r="CC217" s="94">
        <f>IF(AND(CC$165&lt;=$E51,CC$165&gt;=EOMONTH($D51,0)),IF($G51="NNN",Expenses!CA$14*Leases!$F51,IF(Leases!$G51="FSG",0,IF(Leases!$G51="MG",SUMPRODUCT(Leases!$I51:$I55,Expenses!CA$9:CA$13)*Leases!$F51,MAX((Expenses!CA$9-Leases!$K51/12)*Leases!$J51*Leases!$F51,0)+MAX((Expenses!CA$10-Leases!$K52/12)*Leases!$J52*Leases!$F51,0)+MAX((Expenses!CA$11-Leases!$K53/12)*Leases!$J53*Leases!$F51,0)+MAX((Expenses!CA$12-Leases!$K54/12)*Leases!$J54*Leases!$F51,0)+MAX((Expenses!CA$13-Leases!$K55/12)*Leases!$J55*Leases!$F51,0)))),0)</f>
        <v>0</v>
      </c>
      <c r="CD217" s="94">
        <f>IF(AND(CD$165&lt;=$E51,CD$165&gt;=EOMONTH($D51,0)),IF($G51="NNN",Expenses!CB$14*Leases!$F51,IF(Leases!$G51="FSG",0,IF(Leases!$G51="MG",SUMPRODUCT(Leases!$I51:$I55,Expenses!CB$9:CB$13)*Leases!$F51,MAX((Expenses!CB$9-Leases!$K51/12)*Leases!$J51*Leases!$F51,0)+MAX((Expenses!CB$10-Leases!$K52/12)*Leases!$J52*Leases!$F51,0)+MAX((Expenses!CB$11-Leases!$K53/12)*Leases!$J53*Leases!$F51,0)+MAX((Expenses!CB$12-Leases!$K54/12)*Leases!$J54*Leases!$F51,0)+MAX((Expenses!CB$13-Leases!$K55/12)*Leases!$J55*Leases!$F51,0)))),0)</f>
        <v>0</v>
      </c>
      <c r="CE217" s="94">
        <f>IF(AND(CE$165&lt;=$E51,CE$165&gt;=EOMONTH($D51,0)),IF($G51="NNN",Expenses!CC$14*Leases!$F51,IF(Leases!$G51="FSG",0,IF(Leases!$G51="MG",SUMPRODUCT(Leases!$I51:$I55,Expenses!CC$9:CC$13)*Leases!$F51,MAX((Expenses!CC$9-Leases!$K51/12)*Leases!$J51*Leases!$F51,0)+MAX((Expenses!CC$10-Leases!$K52/12)*Leases!$J52*Leases!$F51,0)+MAX((Expenses!CC$11-Leases!$K53/12)*Leases!$J53*Leases!$F51,0)+MAX((Expenses!CC$12-Leases!$K54/12)*Leases!$J54*Leases!$F51,0)+MAX((Expenses!CC$13-Leases!$K55/12)*Leases!$J55*Leases!$F51,0)))),0)</f>
        <v>0</v>
      </c>
      <c r="CF217" s="94">
        <f>IF(AND(CF$165&lt;=$E51,CF$165&gt;=EOMONTH($D51,0)),IF($G51="NNN",Expenses!CD$14*Leases!$F51,IF(Leases!$G51="FSG",0,IF(Leases!$G51="MG",SUMPRODUCT(Leases!$I51:$I55,Expenses!CD$9:CD$13)*Leases!$F51,MAX((Expenses!CD$9-Leases!$K51/12)*Leases!$J51*Leases!$F51,0)+MAX((Expenses!CD$10-Leases!$K52/12)*Leases!$J52*Leases!$F51,0)+MAX((Expenses!CD$11-Leases!$K53/12)*Leases!$J53*Leases!$F51,0)+MAX((Expenses!CD$12-Leases!$K54/12)*Leases!$J54*Leases!$F51,0)+MAX((Expenses!CD$13-Leases!$K55/12)*Leases!$J55*Leases!$F51,0)))),0)</f>
        <v>0</v>
      </c>
      <c r="CG217" s="94">
        <f>IF(AND(CG$165&lt;=$E51,CG$165&gt;=EOMONTH($D51,0)),IF($G51="NNN",Expenses!CE$14*Leases!$F51,IF(Leases!$G51="FSG",0,IF(Leases!$G51="MG",SUMPRODUCT(Leases!$I51:$I55,Expenses!CE$9:CE$13)*Leases!$F51,MAX((Expenses!CE$9-Leases!$K51/12)*Leases!$J51*Leases!$F51,0)+MAX((Expenses!CE$10-Leases!$K52/12)*Leases!$J52*Leases!$F51,0)+MAX((Expenses!CE$11-Leases!$K53/12)*Leases!$J53*Leases!$F51,0)+MAX((Expenses!CE$12-Leases!$K54/12)*Leases!$J54*Leases!$F51,0)+MAX((Expenses!CE$13-Leases!$K55/12)*Leases!$J55*Leases!$F51,0)))),0)</f>
        <v>0</v>
      </c>
      <c r="CH217" s="94">
        <f>IF(AND(CH$165&lt;=$E51,CH$165&gt;=EOMONTH($D51,0)),IF($G51="NNN",Expenses!CF$14*Leases!$F51,IF(Leases!$G51="FSG",0,IF(Leases!$G51="MG",SUMPRODUCT(Leases!$I51:$I55,Expenses!CF$9:CF$13)*Leases!$F51,MAX((Expenses!CF$9-Leases!$K51/12)*Leases!$J51*Leases!$F51,0)+MAX((Expenses!CF$10-Leases!$K52/12)*Leases!$J52*Leases!$F51,0)+MAX((Expenses!CF$11-Leases!$K53/12)*Leases!$J53*Leases!$F51,0)+MAX((Expenses!CF$12-Leases!$K54/12)*Leases!$J54*Leases!$F51,0)+MAX((Expenses!CF$13-Leases!$K55/12)*Leases!$J55*Leases!$F51,0)))),0)</f>
        <v>0</v>
      </c>
      <c r="CI217" s="94">
        <f>IF(AND(CI$165&lt;=$E51,CI$165&gt;=EOMONTH($D51,0)),IF($G51="NNN",Expenses!CG$14*Leases!$F51,IF(Leases!$G51="FSG",0,IF(Leases!$G51="MG",SUMPRODUCT(Leases!$I51:$I55,Expenses!CG$9:CG$13)*Leases!$F51,MAX((Expenses!CG$9-Leases!$K51/12)*Leases!$J51*Leases!$F51,0)+MAX((Expenses!CG$10-Leases!$K52/12)*Leases!$J52*Leases!$F51,0)+MAX((Expenses!CG$11-Leases!$K53/12)*Leases!$J53*Leases!$F51,0)+MAX((Expenses!CG$12-Leases!$K54/12)*Leases!$J54*Leases!$F51,0)+MAX((Expenses!CG$13-Leases!$K55/12)*Leases!$J55*Leases!$F51,0)))),0)</f>
        <v>0</v>
      </c>
      <c r="CJ217" s="94">
        <f>IF(AND(CJ$165&lt;=$E51,CJ$165&gt;=EOMONTH($D51,0)),IF($G51="NNN",Expenses!CH$14*Leases!$F51,IF(Leases!$G51="FSG",0,IF(Leases!$G51="MG",SUMPRODUCT(Leases!$I51:$I55,Expenses!CH$9:CH$13)*Leases!$F51,MAX((Expenses!CH$9-Leases!$K51/12)*Leases!$J51*Leases!$F51,0)+MAX((Expenses!CH$10-Leases!$K52/12)*Leases!$J52*Leases!$F51,0)+MAX((Expenses!CH$11-Leases!$K53/12)*Leases!$J53*Leases!$F51,0)+MAX((Expenses!CH$12-Leases!$K54/12)*Leases!$J54*Leases!$F51,0)+MAX((Expenses!CH$13-Leases!$K55/12)*Leases!$J55*Leases!$F51,0)))),0)</f>
        <v>0</v>
      </c>
      <c r="CK217" s="94">
        <f>IF(AND(CK$165&lt;=$E51,CK$165&gt;=EOMONTH($D51,0)),IF($G51="NNN",Expenses!CI$14*Leases!$F51,IF(Leases!$G51="FSG",0,IF(Leases!$G51="MG",SUMPRODUCT(Leases!$I51:$I55,Expenses!CI$9:CI$13)*Leases!$F51,MAX((Expenses!CI$9-Leases!$K51/12)*Leases!$J51*Leases!$F51,0)+MAX((Expenses!CI$10-Leases!$K52/12)*Leases!$J52*Leases!$F51,0)+MAX((Expenses!CI$11-Leases!$K53/12)*Leases!$J53*Leases!$F51,0)+MAX((Expenses!CI$12-Leases!$K54/12)*Leases!$J54*Leases!$F51,0)+MAX((Expenses!CI$13-Leases!$K55/12)*Leases!$J55*Leases!$F51,0)))),0)</f>
        <v>0</v>
      </c>
      <c r="CL217" s="94">
        <f>IF(AND(CL$165&lt;=$E51,CL$165&gt;=EOMONTH($D51,0)),IF($G51="NNN",Expenses!CJ$14*Leases!$F51,IF(Leases!$G51="FSG",0,IF(Leases!$G51="MG",SUMPRODUCT(Leases!$I51:$I55,Expenses!CJ$9:CJ$13)*Leases!$F51,MAX((Expenses!CJ$9-Leases!$K51/12)*Leases!$J51*Leases!$F51,0)+MAX((Expenses!CJ$10-Leases!$K52/12)*Leases!$J52*Leases!$F51,0)+MAX((Expenses!CJ$11-Leases!$K53/12)*Leases!$J53*Leases!$F51,0)+MAX((Expenses!CJ$12-Leases!$K54/12)*Leases!$J54*Leases!$F51,0)+MAX((Expenses!CJ$13-Leases!$K55/12)*Leases!$J55*Leases!$F51,0)))),0)</f>
        <v>0</v>
      </c>
      <c r="CM217" s="94">
        <f>IF(AND(CM$165&lt;=$E51,CM$165&gt;=EOMONTH($D51,0)),IF($G51="NNN",Expenses!CK$14*Leases!$F51,IF(Leases!$G51="FSG",0,IF(Leases!$G51="MG",SUMPRODUCT(Leases!$I51:$I55,Expenses!CK$9:CK$13)*Leases!$F51,MAX((Expenses!CK$9-Leases!$K51/12)*Leases!$J51*Leases!$F51,0)+MAX((Expenses!CK$10-Leases!$K52/12)*Leases!$J52*Leases!$F51,0)+MAX((Expenses!CK$11-Leases!$K53/12)*Leases!$J53*Leases!$F51,0)+MAX((Expenses!CK$12-Leases!$K54/12)*Leases!$J54*Leases!$F51,0)+MAX((Expenses!CK$13-Leases!$K55/12)*Leases!$J55*Leases!$F51,0)))),0)</f>
        <v>0</v>
      </c>
      <c r="CN217" s="94">
        <f>IF(AND(CN$165&lt;=$E51,CN$165&gt;=EOMONTH($D51,0)),IF($G51="NNN",Expenses!CL$14*Leases!$F51,IF(Leases!$G51="FSG",0,IF(Leases!$G51="MG",SUMPRODUCT(Leases!$I51:$I55,Expenses!CL$9:CL$13)*Leases!$F51,MAX((Expenses!CL$9-Leases!$K51/12)*Leases!$J51*Leases!$F51,0)+MAX((Expenses!CL$10-Leases!$K52/12)*Leases!$J52*Leases!$F51,0)+MAX((Expenses!CL$11-Leases!$K53/12)*Leases!$J53*Leases!$F51,0)+MAX((Expenses!CL$12-Leases!$K54/12)*Leases!$J54*Leases!$F51,0)+MAX((Expenses!CL$13-Leases!$K55/12)*Leases!$J55*Leases!$F51,0)))),0)</f>
        <v>0</v>
      </c>
      <c r="CO217" s="94">
        <f>IF(AND(CO$165&lt;=$E51,CO$165&gt;=EOMONTH($D51,0)),IF($G51="NNN",Expenses!CM$14*Leases!$F51,IF(Leases!$G51="FSG",0,IF(Leases!$G51="MG",SUMPRODUCT(Leases!$I51:$I55,Expenses!CM$9:CM$13)*Leases!$F51,MAX((Expenses!CM$9-Leases!$K51/12)*Leases!$J51*Leases!$F51,0)+MAX((Expenses!CM$10-Leases!$K52/12)*Leases!$J52*Leases!$F51,0)+MAX((Expenses!CM$11-Leases!$K53/12)*Leases!$J53*Leases!$F51,0)+MAX((Expenses!CM$12-Leases!$K54/12)*Leases!$J54*Leases!$F51,0)+MAX((Expenses!CM$13-Leases!$K55/12)*Leases!$J55*Leases!$F51,0)))),0)</f>
        <v>0</v>
      </c>
      <c r="CP217" s="94">
        <f>IF(AND(CP$165&lt;=$E51,CP$165&gt;=EOMONTH($D51,0)),IF($G51="NNN",Expenses!CN$14*Leases!$F51,IF(Leases!$G51="FSG",0,IF(Leases!$G51="MG",SUMPRODUCT(Leases!$I51:$I55,Expenses!CN$9:CN$13)*Leases!$F51,MAX((Expenses!CN$9-Leases!$K51/12)*Leases!$J51*Leases!$F51,0)+MAX((Expenses!CN$10-Leases!$K52/12)*Leases!$J52*Leases!$F51,0)+MAX((Expenses!CN$11-Leases!$K53/12)*Leases!$J53*Leases!$F51,0)+MAX((Expenses!CN$12-Leases!$K54/12)*Leases!$J54*Leases!$F51,0)+MAX((Expenses!CN$13-Leases!$K55/12)*Leases!$J55*Leases!$F51,0)))),0)</f>
        <v>0</v>
      </c>
      <c r="CQ217" s="94">
        <f>IF(AND(CQ$165&lt;=$E51,CQ$165&gt;=EOMONTH($D51,0)),IF($G51="NNN",Expenses!CO$14*Leases!$F51,IF(Leases!$G51="FSG",0,IF(Leases!$G51="MG",SUMPRODUCT(Leases!$I51:$I55,Expenses!CO$9:CO$13)*Leases!$F51,MAX((Expenses!CO$9-Leases!$K51/12)*Leases!$J51*Leases!$F51,0)+MAX((Expenses!CO$10-Leases!$K52/12)*Leases!$J52*Leases!$F51,0)+MAX((Expenses!CO$11-Leases!$K53/12)*Leases!$J53*Leases!$F51,0)+MAX((Expenses!CO$12-Leases!$K54/12)*Leases!$J54*Leases!$F51,0)+MAX((Expenses!CO$13-Leases!$K55/12)*Leases!$J55*Leases!$F51,0)))),0)</f>
        <v>0</v>
      </c>
      <c r="CR217" s="94">
        <f>IF(AND(CR$165&lt;=$E51,CR$165&gt;=EOMONTH($D51,0)),IF($G51="NNN",Expenses!CP$14*Leases!$F51,IF(Leases!$G51="FSG",0,IF(Leases!$G51="MG",SUMPRODUCT(Leases!$I51:$I55,Expenses!CP$9:CP$13)*Leases!$F51,MAX((Expenses!CP$9-Leases!$K51/12)*Leases!$J51*Leases!$F51,0)+MAX((Expenses!CP$10-Leases!$K52/12)*Leases!$J52*Leases!$F51,0)+MAX((Expenses!CP$11-Leases!$K53/12)*Leases!$J53*Leases!$F51,0)+MAX((Expenses!CP$12-Leases!$K54/12)*Leases!$J54*Leases!$F51,0)+MAX((Expenses!CP$13-Leases!$K55/12)*Leases!$J55*Leases!$F51,0)))),0)</f>
        <v>0</v>
      </c>
      <c r="CS217" s="94">
        <f>IF(AND(CS$165&lt;=$E51,CS$165&gt;=EOMONTH($D51,0)),IF($G51="NNN",Expenses!CQ$14*Leases!$F51,IF(Leases!$G51="FSG",0,IF(Leases!$G51="MG",SUMPRODUCT(Leases!$I51:$I55,Expenses!CQ$9:CQ$13)*Leases!$F51,MAX((Expenses!CQ$9-Leases!$K51/12)*Leases!$J51*Leases!$F51,0)+MAX((Expenses!CQ$10-Leases!$K52/12)*Leases!$J52*Leases!$F51,0)+MAX((Expenses!CQ$11-Leases!$K53/12)*Leases!$J53*Leases!$F51,0)+MAX((Expenses!CQ$12-Leases!$K54/12)*Leases!$J54*Leases!$F51,0)+MAX((Expenses!CQ$13-Leases!$K55/12)*Leases!$J55*Leases!$F51,0)))),0)</f>
        <v>0</v>
      </c>
      <c r="CT217" s="94">
        <f>IF(AND(CT$165&lt;=$E51,CT$165&gt;=EOMONTH($D51,0)),IF($G51="NNN",Expenses!CR$14*Leases!$F51,IF(Leases!$G51="FSG",0,IF(Leases!$G51="MG",SUMPRODUCT(Leases!$I51:$I55,Expenses!CR$9:CR$13)*Leases!$F51,MAX((Expenses!CR$9-Leases!$K51/12)*Leases!$J51*Leases!$F51,0)+MAX((Expenses!CR$10-Leases!$K52/12)*Leases!$J52*Leases!$F51,0)+MAX((Expenses!CR$11-Leases!$K53/12)*Leases!$J53*Leases!$F51,0)+MAX((Expenses!CR$12-Leases!$K54/12)*Leases!$J54*Leases!$F51,0)+MAX((Expenses!CR$13-Leases!$K55/12)*Leases!$J55*Leases!$F51,0)))),0)</f>
        <v>0</v>
      </c>
      <c r="CU217" s="94">
        <f>IF(AND(CU$165&lt;=$E51,CU$165&gt;=EOMONTH($D51,0)),IF($G51="NNN",Expenses!CS$14*Leases!$F51,IF(Leases!$G51="FSG",0,IF(Leases!$G51="MG",SUMPRODUCT(Leases!$I51:$I55,Expenses!CS$9:CS$13)*Leases!$F51,MAX((Expenses!CS$9-Leases!$K51/12)*Leases!$J51*Leases!$F51,0)+MAX((Expenses!CS$10-Leases!$K52/12)*Leases!$J52*Leases!$F51,0)+MAX((Expenses!CS$11-Leases!$K53/12)*Leases!$J53*Leases!$F51,0)+MAX((Expenses!CS$12-Leases!$K54/12)*Leases!$J54*Leases!$F51,0)+MAX((Expenses!CS$13-Leases!$K55/12)*Leases!$J55*Leases!$F51,0)))),0)</f>
        <v>0</v>
      </c>
      <c r="CV217" s="94">
        <f>IF(AND(CV$165&lt;=$E51,CV$165&gt;=EOMONTH($D51,0)),IF($G51="NNN",Expenses!CT$14*Leases!$F51,IF(Leases!$G51="FSG",0,IF(Leases!$G51="MG",SUMPRODUCT(Leases!$I51:$I55,Expenses!CT$9:CT$13)*Leases!$F51,MAX((Expenses!CT$9-Leases!$K51/12)*Leases!$J51*Leases!$F51,0)+MAX((Expenses!CT$10-Leases!$K52/12)*Leases!$J52*Leases!$F51,0)+MAX((Expenses!CT$11-Leases!$K53/12)*Leases!$J53*Leases!$F51,0)+MAX((Expenses!CT$12-Leases!$K54/12)*Leases!$J54*Leases!$F51,0)+MAX((Expenses!CT$13-Leases!$K55/12)*Leases!$J55*Leases!$F51,0)))),0)</f>
        <v>0</v>
      </c>
      <c r="CW217" s="94">
        <f>IF(AND(CW$165&lt;=$E51,CW$165&gt;=EOMONTH($D51,0)),IF($G51="NNN",Expenses!CU$14*Leases!$F51,IF(Leases!$G51="FSG",0,IF(Leases!$G51="MG",SUMPRODUCT(Leases!$I51:$I55,Expenses!CU$9:CU$13)*Leases!$F51,MAX((Expenses!CU$9-Leases!$K51/12)*Leases!$J51*Leases!$F51,0)+MAX((Expenses!CU$10-Leases!$K52/12)*Leases!$J52*Leases!$F51,0)+MAX((Expenses!CU$11-Leases!$K53/12)*Leases!$J53*Leases!$F51,0)+MAX((Expenses!CU$12-Leases!$K54/12)*Leases!$J54*Leases!$F51,0)+MAX((Expenses!CU$13-Leases!$K55/12)*Leases!$J55*Leases!$F51,0)))),0)</f>
        <v>0</v>
      </c>
      <c r="CX217" s="94">
        <f>IF(AND(CX$165&lt;=$E51,CX$165&gt;=EOMONTH($D51,0)),IF($G51="NNN",Expenses!CV$14*Leases!$F51,IF(Leases!$G51="FSG",0,IF(Leases!$G51="MG",SUMPRODUCT(Leases!$I51:$I55,Expenses!CV$9:CV$13)*Leases!$F51,MAX((Expenses!CV$9-Leases!$K51/12)*Leases!$J51*Leases!$F51,0)+MAX((Expenses!CV$10-Leases!$K52/12)*Leases!$J52*Leases!$F51,0)+MAX((Expenses!CV$11-Leases!$K53/12)*Leases!$J53*Leases!$F51,0)+MAX((Expenses!CV$12-Leases!$K54/12)*Leases!$J54*Leases!$F51,0)+MAX((Expenses!CV$13-Leases!$K55/12)*Leases!$J55*Leases!$F51,0)))),0)</f>
        <v>0</v>
      </c>
      <c r="CY217" s="94">
        <f>IF(AND(CY$165&lt;=$E51,CY$165&gt;=EOMONTH($D51,0)),IF($G51="NNN",Expenses!CW$14*Leases!$F51,IF(Leases!$G51="FSG",0,IF(Leases!$G51="MG",SUMPRODUCT(Leases!$I51:$I55,Expenses!CW$9:CW$13)*Leases!$F51,MAX((Expenses!CW$9-Leases!$K51/12)*Leases!$J51*Leases!$F51,0)+MAX((Expenses!CW$10-Leases!$K52/12)*Leases!$J52*Leases!$F51,0)+MAX((Expenses!CW$11-Leases!$K53/12)*Leases!$J53*Leases!$F51,0)+MAX((Expenses!CW$12-Leases!$K54/12)*Leases!$J54*Leases!$F51,0)+MAX((Expenses!CW$13-Leases!$K55/12)*Leases!$J55*Leases!$F51,0)))),0)</f>
        <v>0</v>
      </c>
      <c r="CZ217" s="94">
        <f>IF(AND(CZ$165&lt;=$E51,CZ$165&gt;=EOMONTH($D51,0)),IF($G51="NNN",Expenses!CX$14*Leases!$F51,IF(Leases!$G51="FSG",0,IF(Leases!$G51="MG",SUMPRODUCT(Leases!$I51:$I55,Expenses!CX$9:CX$13)*Leases!$F51,MAX((Expenses!CX$9-Leases!$K51/12)*Leases!$J51*Leases!$F51,0)+MAX((Expenses!CX$10-Leases!$K52/12)*Leases!$J52*Leases!$F51,0)+MAX((Expenses!CX$11-Leases!$K53/12)*Leases!$J53*Leases!$F51,0)+MAX((Expenses!CX$12-Leases!$K54/12)*Leases!$J54*Leases!$F51,0)+MAX((Expenses!CX$13-Leases!$K55/12)*Leases!$J55*Leases!$F51,0)))),0)</f>
        <v>0</v>
      </c>
      <c r="DA217" s="94">
        <f>IF(AND(DA$165&lt;=$E51,DA$165&gt;=EOMONTH($D51,0)),IF($G51="NNN",Expenses!CY$14*Leases!$F51,IF(Leases!$G51="FSG",0,IF(Leases!$G51="MG",SUMPRODUCT(Leases!$I51:$I55,Expenses!CY$9:CY$13)*Leases!$F51,MAX((Expenses!CY$9-Leases!$K51/12)*Leases!$J51*Leases!$F51,0)+MAX((Expenses!CY$10-Leases!$K52/12)*Leases!$J52*Leases!$F51,0)+MAX((Expenses!CY$11-Leases!$K53/12)*Leases!$J53*Leases!$F51,0)+MAX((Expenses!CY$12-Leases!$K54/12)*Leases!$J54*Leases!$F51,0)+MAX((Expenses!CY$13-Leases!$K55/12)*Leases!$J55*Leases!$F51,0)))),0)</f>
        <v>0</v>
      </c>
      <c r="DB217" s="94">
        <f>IF(AND(DB$165&lt;=$E51,DB$165&gt;=EOMONTH($D51,0)),IF($G51="NNN",Expenses!CZ$14*Leases!$F51,IF(Leases!$G51="FSG",0,IF(Leases!$G51="MG",SUMPRODUCT(Leases!$I51:$I55,Expenses!CZ$9:CZ$13)*Leases!$F51,MAX((Expenses!CZ$9-Leases!$K51/12)*Leases!$J51*Leases!$F51,0)+MAX((Expenses!CZ$10-Leases!$K52/12)*Leases!$J52*Leases!$F51,0)+MAX((Expenses!CZ$11-Leases!$K53/12)*Leases!$J53*Leases!$F51,0)+MAX((Expenses!CZ$12-Leases!$K54/12)*Leases!$J54*Leases!$F51,0)+MAX((Expenses!CZ$13-Leases!$K55/12)*Leases!$J55*Leases!$F51,0)))),0)</f>
        <v>0</v>
      </c>
      <c r="DC217" s="94">
        <f>IF(AND(DC$165&lt;=$E51,DC$165&gt;=EOMONTH($D51,0)),IF($G51="NNN",Expenses!DA$14*Leases!$F51,IF(Leases!$G51="FSG",0,IF(Leases!$G51="MG",SUMPRODUCT(Leases!$I51:$I55,Expenses!DA$9:DA$13)*Leases!$F51,MAX((Expenses!DA$9-Leases!$K51/12)*Leases!$J51*Leases!$F51,0)+MAX((Expenses!DA$10-Leases!$K52/12)*Leases!$J52*Leases!$F51,0)+MAX((Expenses!DA$11-Leases!$K53/12)*Leases!$J53*Leases!$F51,0)+MAX((Expenses!DA$12-Leases!$K54/12)*Leases!$J54*Leases!$F51,0)+MAX((Expenses!DA$13-Leases!$K55/12)*Leases!$J55*Leases!$F51,0)))),0)</f>
        <v>0</v>
      </c>
      <c r="DD217" s="94">
        <f>IF(AND(DD$165&lt;=$E51,DD$165&gt;=EOMONTH($D51,0)),IF($G51="NNN",Expenses!DB$14*Leases!$F51,IF(Leases!$G51="FSG",0,IF(Leases!$G51="MG",SUMPRODUCT(Leases!$I51:$I55,Expenses!DB$9:DB$13)*Leases!$F51,MAX((Expenses!DB$9-Leases!$K51/12)*Leases!$J51*Leases!$F51,0)+MAX((Expenses!DB$10-Leases!$K52/12)*Leases!$J52*Leases!$F51,0)+MAX((Expenses!DB$11-Leases!$K53/12)*Leases!$J53*Leases!$F51,0)+MAX((Expenses!DB$12-Leases!$K54/12)*Leases!$J54*Leases!$F51,0)+MAX((Expenses!DB$13-Leases!$K55/12)*Leases!$J55*Leases!$F51,0)))),0)</f>
        <v>0</v>
      </c>
      <c r="DE217" s="94">
        <f>IF(AND(DE$165&lt;=$E51,DE$165&gt;=EOMONTH($D51,0)),IF($G51="NNN",Expenses!DC$14*Leases!$F51,IF(Leases!$G51="FSG",0,IF(Leases!$G51="MG",SUMPRODUCT(Leases!$I51:$I55,Expenses!DC$9:DC$13)*Leases!$F51,MAX((Expenses!DC$9-Leases!$K51/12)*Leases!$J51*Leases!$F51,0)+MAX((Expenses!DC$10-Leases!$K52/12)*Leases!$J52*Leases!$F51,0)+MAX((Expenses!DC$11-Leases!$K53/12)*Leases!$J53*Leases!$F51,0)+MAX((Expenses!DC$12-Leases!$K54/12)*Leases!$J54*Leases!$F51,0)+MAX((Expenses!DC$13-Leases!$K55/12)*Leases!$J55*Leases!$F51,0)))),0)</f>
        <v>0</v>
      </c>
      <c r="DF217" s="94">
        <f>IF(AND(DF$165&lt;=$E51,DF$165&gt;=EOMONTH($D51,0)),IF($G51="NNN",Expenses!DD$14*Leases!$F51,IF(Leases!$G51="FSG",0,IF(Leases!$G51="MG",SUMPRODUCT(Leases!$I51:$I55,Expenses!DD$9:DD$13)*Leases!$F51,MAX((Expenses!DD$9-Leases!$K51/12)*Leases!$J51*Leases!$F51,0)+MAX((Expenses!DD$10-Leases!$K52/12)*Leases!$J52*Leases!$F51,0)+MAX((Expenses!DD$11-Leases!$K53/12)*Leases!$J53*Leases!$F51,0)+MAX((Expenses!DD$12-Leases!$K54/12)*Leases!$J54*Leases!$F51,0)+MAX((Expenses!DD$13-Leases!$K55/12)*Leases!$J55*Leases!$F51,0)))),0)</f>
        <v>0</v>
      </c>
      <c r="DG217" s="94">
        <f>IF(AND(DG$165&lt;=$E51,DG$165&gt;=EOMONTH($D51,0)),IF($G51="NNN",Expenses!DE$14*Leases!$F51,IF(Leases!$G51="FSG",0,IF(Leases!$G51="MG",SUMPRODUCT(Leases!$I51:$I55,Expenses!DE$9:DE$13)*Leases!$F51,MAX((Expenses!DE$9-Leases!$K51/12)*Leases!$J51*Leases!$F51,0)+MAX((Expenses!DE$10-Leases!$K52/12)*Leases!$J52*Leases!$F51,0)+MAX((Expenses!DE$11-Leases!$K53/12)*Leases!$J53*Leases!$F51,0)+MAX((Expenses!DE$12-Leases!$K54/12)*Leases!$J54*Leases!$F51,0)+MAX((Expenses!DE$13-Leases!$K55/12)*Leases!$J55*Leases!$F51,0)))),0)</f>
        <v>0</v>
      </c>
      <c r="DH217" s="94">
        <f>IF(AND(DH$165&lt;=$E51,DH$165&gt;=EOMONTH($D51,0)),IF($G51="NNN",Expenses!DF$14*Leases!$F51,IF(Leases!$G51="FSG",0,IF(Leases!$G51="MG",SUMPRODUCT(Leases!$I51:$I55,Expenses!DF$9:DF$13)*Leases!$F51,MAX((Expenses!DF$9-Leases!$K51/12)*Leases!$J51*Leases!$F51,0)+MAX((Expenses!DF$10-Leases!$K52/12)*Leases!$J52*Leases!$F51,0)+MAX((Expenses!DF$11-Leases!$K53/12)*Leases!$J53*Leases!$F51,0)+MAX((Expenses!DF$12-Leases!$K54/12)*Leases!$J54*Leases!$F51,0)+MAX((Expenses!DF$13-Leases!$K55/12)*Leases!$J55*Leases!$F51,0)))),0)</f>
        <v>0</v>
      </c>
      <c r="DI217" s="94">
        <f>IF(AND(DI$165&lt;=$E51,DI$165&gt;=EOMONTH($D51,0)),IF($G51="NNN",Expenses!DG$14*Leases!$F51,IF(Leases!$G51="FSG",0,IF(Leases!$G51="MG",SUMPRODUCT(Leases!$I51:$I55,Expenses!DG$9:DG$13)*Leases!$F51,MAX((Expenses!DG$9-Leases!$K51/12)*Leases!$J51*Leases!$F51,0)+MAX((Expenses!DG$10-Leases!$K52/12)*Leases!$J52*Leases!$F51,0)+MAX((Expenses!DG$11-Leases!$K53/12)*Leases!$J53*Leases!$F51,0)+MAX((Expenses!DG$12-Leases!$K54/12)*Leases!$J54*Leases!$F51,0)+MAX((Expenses!DG$13-Leases!$K55/12)*Leases!$J55*Leases!$F51,0)))),0)</f>
        <v>0</v>
      </c>
      <c r="DJ217" s="94">
        <f>IF(AND(DJ$165&lt;=$E51,DJ$165&gt;=EOMONTH($D51,0)),IF($G51="NNN",Expenses!DH$14*Leases!$F51,IF(Leases!$G51="FSG",0,IF(Leases!$G51="MG",SUMPRODUCT(Leases!$I51:$I55,Expenses!DH$9:DH$13)*Leases!$F51,MAX((Expenses!DH$9-Leases!$K51/12)*Leases!$J51*Leases!$F51,0)+MAX((Expenses!DH$10-Leases!$K52/12)*Leases!$J52*Leases!$F51,0)+MAX((Expenses!DH$11-Leases!$K53/12)*Leases!$J53*Leases!$F51,0)+MAX((Expenses!DH$12-Leases!$K54/12)*Leases!$J54*Leases!$F51,0)+MAX((Expenses!DH$13-Leases!$K55/12)*Leases!$J55*Leases!$F51,0)))),0)</f>
        <v>0</v>
      </c>
      <c r="DK217" s="94">
        <f>IF(AND(DK$165&lt;=$E51,DK$165&gt;=EOMONTH($D51,0)),IF($G51="NNN",Expenses!DI$14*Leases!$F51,IF(Leases!$G51="FSG",0,IF(Leases!$G51="MG",SUMPRODUCT(Leases!$I51:$I55,Expenses!DI$9:DI$13)*Leases!$F51,MAX((Expenses!DI$9-Leases!$K51/12)*Leases!$J51*Leases!$F51,0)+MAX((Expenses!DI$10-Leases!$K52/12)*Leases!$J52*Leases!$F51,0)+MAX((Expenses!DI$11-Leases!$K53/12)*Leases!$J53*Leases!$F51,0)+MAX((Expenses!DI$12-Leases!$K54/12)*Leases!$J54*Leases!$F51,0)+MAX((Expenses!DI$13-Leases!$K55/12)*Leases!$J55*Leases!$F51,0)))),0)</f>
        <v>0</v>
      </c>
      <c r="DL217" s="94">
        <f>IF(AND(DL$165&lt;=$E51,DL$165&gt;=EOMONTH($D51,0)),IF($G51="NNN",Expenses!DJ$14*Leases!$F51,IF(Leases!$G51="FSG",0,IF(Leases!$G51="MG",SUMPRODUCT(Leases!$I51:$I55,Expenses!DJ$9:DJ$13)*Leases!$F51,MAX((Expenses!DJ$9-Leases!$K51/12)*Leases!$J51*Leases!$F51,0)+MAX((Expenses!DJ$10-Leases!$K52/12)*Leases!$J52*Leases!$F51,0)+MAX((Expenses!DJ$11-Leases!$K53/12)*Leases!$J53*Leases!$F51,0)+MAX((Expenses!DJ$12-Leases!$K54/12)*Leases!$J54*Leases!$F51,0)+MAX((Expenses!DJ$13-Leases!$K55/12)*Leases!$J55*Leases!$F51,0)))),0)</f>
        <v>0</v>
      </c>
      <c r="DM217" s="94">
        <f>IF(AND(DM$165&lt;=$E51,DM$165&gt;=EOMONTH($D51,0)),IF($G51="NNN",Expenses!DK$14*Leases!$F51,IF(Leases!$G51="FSG",0,IF(Leases!$G51="MG",SUMPRODUCT(Leases!$I51:$I55,Expenses!DK$9:DK$13)*Leases!$F51,MAX((Expenses!DK$9-Leases!$K51/12)*Leases!$J51*Leases!$F51,0)+MAX((Expenses!DK$10-Leases!$K52/12)*Leases!$J52*Leases!$F51,0)+MAX((Expenses!DK$11-Leases!$K53/12)*Leases!$J53*Leases!$F51,0)+MAX((Expenses!DK$12-Leases!$K54/12)*Leases!$J54*Leases!$F51,0)+MAX((Expenses!DK$13-Leases!$K55/12)*Leases!$J55*Leases!$F51,0)))),0)</f>
        <v>0</v>
      </c>
      <c r="DN217" s="94">
        <f>IF(AND(DN$165&lt;=$E51,DN$165&gt;=EOMONTH($D51,0)),IF($G51="NNN",Expenses!DL$14*Leases!$F51,IF(Leases!$G51="FSG",0,IF(Leases!$G51="MG",SUMPRODUCT(Leases!$I51:$I55,Expenses!DL$9:DL$13)*Leases!$F51,MAX((Expenses!DL$9-Leases!$K51/12)*Leases!$J51*Leases!$F51,0)+MAX((Expenses!DL$10-Leases!$K52/12)*Leases!$J52*Leases!$F51,0)+MAX((Expenses!DL$11-Leases!$K53/12)*Leases!$J53*Leases!$F51,0)+MAX((Expenses!DL$12-Leases!$K54/12)*Leases!$J54*Leases!$F51,0)+MAX((Expenses!DL$13-Leases!$K55/12)*Leases!$J55*Leases!$F51,0)))),0)</f>
        <v>0</v>
      </c>
      <c r="DO217" s="94">
        <f>IF(AND(DO$165&lt;=$E51,DO$165&gt;=EOMONTH($D51,0)),IF($G51="NNN",Expenses!DM$14*Leases!$F51,IF(Leases!$G51="FSG",0,IF(Leases!$G51="MG",SUMPRODUCT(Leases!$I51:$I55,Expenses!DM$9:DM$13)*Leases!$F51,MAX((Expenses!DM$9-Leases!$K51/12)*Leases!$J51*Leases!$F51,0)+MAX((Expenses!DM$10-Leases!$K52/12)*Leases!$J52*Leases!$F51,0)+MAX((Expenses!DM$11-Leases!$K53/12)*Leases!$J53*Leases!$F51,0)+MAX((Expenses!DM$12-Leases!$K54/12)*Leases!$J54*Leases!$F51,0)+MAX((Expenses!DM$13-Leases!$K55/12)*Leases!$J55*Leases!$F51,0)))),0)</f>
        <v>0</v>
      </c>
      <c r="DP217" s="94">
        <f>IF(AND(DP$165&lt;=$E51,DP$165&gt;=EOMONTH($D51,0)),IF($G51="NNN",Expenses!DN$14*Leases!$F51,IF(Leases!$G51="FSG",0,IF(Leases!$G51="MG",SUMPRODUCT(Leases!$I51:$I55,Expenses!DN$9:DN$13)*Leases!$F51,MAX((Expenses!DN$9-Leases!$K51/12)*Leases!$J51*Leases!$F51,0)+MAX((Expenses!DN$10-Leases!$K52/12)*Leases!$J52*Leases!$F51,0)+MAX((Expenses!DN$11-Leases!$K53/12)*Leases!$J53*Leases!$F51,0)+MAX((Expenses!DN$12-Leases!$K54/12)*Leases!$J54*Leases!$F51,0)+MAX((Expenses!DN$13-Leases!$K55/12)*Leases!$J55*Leases!$F51,0)))),0)</f>
        <v>0</v>
      </c>
      <c r="DQ217" s="94">
        <f>IF(AND(DQ$165&lt;=$E51,DQ$165&gt;=EOMONTH($D51,0)),IF($G51="NNN",Expenses!DO$14*Leases!$F51,IF(Leases!$G51="FSG",0,IF(Leases!$G51="MG",SUMPRODUCT(Leases!$I51:$I55,Expenses!DO$9:DO$13)*Leases!$F51,MAX((Expenses!DO$9-Leases!$K51/12)*Leases!$J51*Leases!$F51,0)+MAX((Expenses!DO$10-Leases!$K52/12)*Leases!$J52*Leases!$F51,0)+MAX((Expenses!DO$11-Leases!$K53/12)*Leases!$J53*Leases!$F51,0)+MAX((Expenses!DO$12-Leases!$K54/12)*Leases!$J54*Leases!$F51,0)+MAX((Expenses!DO$13-Leases!$K55/12)*Leases!$J55*Leases!$F51,0)))),0)</f>
        <v>0</v>
      </c>
      <c r="DR217" s="94">
        <f>IF(AND(DR$165&lt;=$E51,DR$165&gt;=EOMONTH($D51,0)),IF($G51="NNN",Expenses!DP$14*Leases!$F51,IF(Leases!$G51="FSG",0,IF(Leases!$G51="MG",SUMPRODUCT(Leases!$I51:$I55,Expenses!DP$9:DP$13)*Leases!$F51,MAX((Expenses!DP$9-Leases!$K51/12)*Leases!$J51*Leases!$F51,0)+MAX((Expenses!DP$10-Leases!$K52/12)*Leases!$J52*Leases!$F51,0)+MAX((Expenses!DP$11-Leases!$K53/12)*Leases!$J53*Leases!$F51,0)+MAX((Expenses!DP$12-Leases!$K54/12)*Leases!$J54*Leases!$F51,0)+MAX((Expenses!DP$13-Leases!$K55/12)*Leases!$J55*Leases!$F51,0)))),0)</f>
        <v>0</v>
      </c>
      <c r="DS217" s="94">
        <f>IF(AND(DS$165&lt;=$E51,DS$165&gt;=EOMONTH($D51,0)),IF($G51="NNN",Expenses!DQ$14*Leases!$F51,IF(Leases!$G51="FSG",0,IF(Leases!$G51="MG",SUMPRODUCT(Leases!$I51:$I55,Expenses!DQ$9:DQ$13)*Leases!$F51,MAX((Expenses!DQ$9-Leases!$K51/12)*Leases!$J51*Leases!$F51,0)+MAX((Expenses!DQ$10-Leases!$K52/12)*Leases!$J52*Leases!$F51,0)+MAX((Expenses!DQ$11-Leases!$K53/12)*Leases!$J53*Leases!$F51,0)+MAX((Expenses!DQ$12-Leases!$K54/12)*Leases!$J54*Leases!$F51,0)+MAX((Expenses!DQ$13-Leases!$K55/12)*Leases!$J55*Leases!$F51,0)))),0)</f>
        <v>0</v>
      </c>
      <c r="DT217" s="94">
        <f>IF(AND(DT$165&lt;=$E51,DT$165&gt;=EOMONTH($D51,0)),IF($G51="NNN",Expenses!DR$14*Leases!$F51,IF(Leases!$G51="FSG",0,IF(Leases!$G51="MG",SUMPRODUCT(Leases!$I51:$I55,Expenses!DR$9:DR$13)*Leases!$F51,MAX((Expenses!DR$9-Leases!$K51/12)*Leases!$J51*Leases!$F51,0)+MAX((Expenses!DR$10-Leases!$K52/12)*Leases!$J52*Leases!$F51,0)+MAX((Expenses!DR$11-Leases!$K53/12)*Leases!$J53*Leases!$F51,0)+MAX((Expenses!DR$12-Leases!$K54/12)*Leases!$J54*Leases!$F51,0)+MAX((Expenses!DR$13-Leases!$K55/12)*Leases!$J55*Leases!$F51,0)))),0)</f>
        <v>0</v>
      </c>
      <c r="DU217" s="94">
        <f>IF(AND(DU$165&lt;=$E51,DU$165&gt;=EOMONTH($D51,0)),IF($G51="NNN",Expenses!DS$14*Leases!$F51,IF(Leases!$G51="FSG",0,IF(Leases!$G51="MG",SUMPRODUCT(Leases!$I51:$I55,Expenses!DS$9:DS$13)*Leases!$F51,MAX((Expenses!DS$9-Leases!$K51/12)*Leases!$J51*Leases!$F51,0)+MAX((Expenses!DS$10-Leases!$K52/12)*Leases!$J52*Leases!$F51,0)+MAX((Expenses!DS$11-Leases!$K53/12)*Leases!$J53*Leases!$F51,0)+MAX((Expenses!DS$12-Leases!$K54/12)*Leases!$J54*Leases!$F51,0)+MAX((Expenses!DS$13-Leases!$K55/12)*Leases!$J55*Leases!$F51,0)))),0)</f>
        <v>0</v>
      </c>
      <c r="DV217" s="94">
        <f>IF(AND(DV$165&lt;=$E51,DV$165&gt;=EOMONTH($D51,0)),IF($G51="NNN",Expenses!DT$14*Leases!$F51,IF(Leases!$G51="FSG",0,IF(Leases!$G51="MG",SUMPRODUCT(Leases!$I51:$I55,Expenses!DT$9:DT$13)*Leases!$F51,MAX((Expenses!DT$9-Leases!$K51/12)*Leases!$J51*Leases!$F51,0)+MAX((Expenses!DT$10-Leases!$K52/12)*Leases!$J52*Leases!$F51,0)+MAX((Expenses!DT$11-Leases!$K53/12)*Leases!$J53*Leases!$F51,0)+MAX((Expenses!DT$12-Leases!$K54/12)*Leases!$J54*Leases!$F51,0)+MAX((Expenses!DT$13-Leases!$K55/12)*Leases!$J55*Leases!$F51,0)))),0)</f>
        <v>0</v>
      </c>
      <c r="DW217" s="94">
        <f>IF(AND(DW$165&lt;=$E51,DW$165&gt;=EOMONTH($D51,0)),IF($G51="NNN",Expenses!DU$14*Leases!$F51,IF(Leases!$G51="FSG",0,IF(Leases!$G51="MG",SUMPRODUCT(Leases!$I51:$I55,Expenses!DU$9:DU$13)*Leases!$F51,MAX((Expenses!DU$9-Leases!$K51/12)*Leases!$J51*Leases!$F51,0)+MAX((Expenses!DU$10-Leases!$K52/12)*Leases!$J52*Leases!$F51,0)+MAX((Expenses!DU$11-Leases!$K53/12)*Leases!$J53*Leases!$F51,0)+MAX((Expenses!DU$12-Leases!$K54/12)*Leases!$J54*Leases!$F51,0)+MAX((Expenses!DU$13-Leases!$K55/12)*Leases!$J55*Leases!$F51,0)))),0)</f>
        <v>0</v>
      </c>
      <c r="DX217" s="94">
        <f>IF(AND(DX$165&lt;=$E51,DX$165&gt;=EOMONTH($D51,0)),IF($G51="NNN",Expenses!DV$14*Leases!$F51,IF(Leases!$G51="FSG",0,IF(Leases!$G51="MG",SUMPRODUCT(Leases!$I51:$I55,Expenses!DV$9:DV$13)*Leases!$F51,MAX((Expenses!DV$9-Leases!$K51/12)*Leases!$J51*Leases!$F51,0)+MAX((Expenses!DV$10-Leases!$K52/12)*Leases!$J52*Leases!$F51,0)+MAX((Expenses!DV$11-Leases!$K53/12)*Leases!$J53*Leases!$F51,0)+MAX((Expenses!DV$12-Leases!$K54/12)*Leases!$J54*Leases!$F51,0)+MAX((Expenses!DV$13-Leases!$K55/12)*Leases!$J55*Leases!$F51,0)))),0)</f>
        <v>0</v>
      </c>
      <c r="DY217" s="94">
        <f>IF(AND(DY$165&lt;=$E51,DY$165&gt;=EOMONTH($D51,0)),IF($G51="NNN",Expenses!DW$14*Leases!$F51,IF(Leases!$G51="FSG",0,IF(Leases!$G51="MG",SUMPRODUCT(Leases!$I51:$I55,Expenses!DW$9:DW$13)*Leases!$F51,MAX((Expenses!DW$9-Leases!$K51/12)*Leases!$J51*Leases!$F51,0)+MAX((Expenses!DW$10-Leases!$K52/12)*Leases!$J52*Leases!$F51,0)+MAX((Expenses!DW$11-Leases!$K53/12)*Leases!$J53*Leases!$F51,0)+MAX((Expenses!DW$12-Leases!$K54/12)*Leases!$J54*Leases!$F51,0)+MAX((Expenses!DW$13-Leases!$K55/12)*Leases!$J55*Leases!$F51,0)))),0)</f>
        <v>0</v>
      </c>
      <c r="DZ217" s="94">
        <f>IF(AND(DZ$165&lt;=$E51,DZ$165&gt;=EOMONTH($D51,0)),IF($G51="NNN",Expenses!DX$14*Leases!$F51,IF(Leases!$G51="FSG",0,IF(Leases!$G51="MG",SUMPRODUCT(Leases!$I51:$I55,Expenses!DX$9:DX$13)*Leases!$F51,MAX((Expenses!DX$9-Leases!$K51/12)*Leases!$J51*Leases!$F51,0)+MAX((Expenses!DX$10-Leases!$K52/12)*Leases!$J52*Leases!$F51,0)+MAX((Expenses!DX$11-Leases!$K53/12)*Leases!$J53*Leases!$F51,0)+MAX((Expenses!DX$12-Leases!$K54/12)*Leases!$J54*Leases!$F51,0)+MAX((Expenses!DX$13-Leases!$K55/12)*Leases!$J55*Leases!$F51,0)))),0)</f>
        <v>0</v>
      </c>
      <c r="EA217" s="94">
        <f>IF(AND(EA$165&lt;=$E51,EA$165&gt;=EOMONTH($D51,0)),IF($G51="NNN",Expenses!DY$14*Leases!$F51,IF(Leases!$G51="FSG",0,IF(Leases!$G51="MG",SUMPRODUCT(Leases!$I51:$I55,Expenses!DY$9:DY$13)*Leases!$F51,MAX((Expenses!DY$9-Leases!$K51/12)*Leases!$J51*Leases!$F51,0)+MAX((Expenses!DY$10-Leases!$K52/12)*Leases!$J52*Leases!$F51,0)+MAX((Expenses!DY$11-Leases!$K53/12)*Leases!$J53*Leases!$F51,0)+MAX((Expenses!DY$12-Leases!$K54/12)*Leases!$J54*Leases!$F51,0)+MAX((Expenses!DY$13-Leases!$K55/12)*Leases!$J55*Leases!$F51,0)))),0)</f>
        <v>0</v>
      </c>
      <c r="EB217" s="94">
        <f>IF(AND(EB$165&lt;=$E51,EB$165&gt;=EOMONTH($D51,0)),IF($G51="NNN",Expenses!DZ$14*Leases!$F51,IF(Leases!$G51="FSG",0,IF(Leases!$G51="MG",SUMPRODUCT(Leases!$I51:$I55,Expenses!DZ$9:DZ$13)*Leases!$F51,MAX((Expenses!DZ$9-Leases!$K51/12)*Leases!$J51*Leases!$F51,0)+MAX((Expenses!DZ$10-Leases!$K52/12)*Leases!$J52*Leases!$F51,0)+MAX((Expenses!DZ$11-Leases!$K53/12)*Leases!$J53*Leases!$F51,0)+MAX((Expenses!DZ$12-Leases!$K54/12)*Leases!$J54*Leases!$F51,0)+MAX((Expenses!DZ$13-Leases!$K55/12)*Leases!$J55*Leases!$F51,0)))),0)</f>
        <v>0</v>
      </c>
      <c r="EC217" s="94">
        <f>IF(AND(EC$165&lt;=$E51,EC$165&gt;=EOMONTH($D51,0)),IF($G51="NNN",Expenses!EA$14*Leases!$F51,IF(Leases!$G51="FSG",0,IF(Leases!$G51="MG",SUMPRODUCT(Leases!$I51:$I55,Expenses!EA$9:EA$13)*Leases!$F51,MAX((Expenses!EA$9-Leases!$K51/12)*Leases!$J51*Leases!$F51,0)+MAX((Expenses!EA$10-Leases!$K52/12)*Leases!$J52*Leases!$F51,0)+MAX((Expenses!EA$11-Leases!$K53/12)*Leases!$J53*Leases!$F51,0)+MAX((Expenses!EA$12-Leases!$K54/12)*Leases!$J54*Leases!$F51,0)+MAX((Expenses!EA$13-Leases!$K55/12)*Leases!$J55*Leases!$F51,0)))),0)</f>
        <v>0</v>
      </c>
      <c r="ED217" s="94">
        <f>IF(AND(ED$165&lt;=$E51,ED$165&gt;=EOMONTH($D51,0)),IF($G51="NNN",Expenses!EB$14*Leases!$F51,IF(Leases!$G51="FSG",0,IF(Leases!$G51="MG",SUMPRODUCT(Leases!$I51:$I55,Expenses!EB$9:EB$13)*Leases!$F51,MAX((Expenses!EB$9-Leases!$K51/12)*Leases!$J51*Leases!$F51,0)+MAX((Expenses!EB$10-Leases!$K52/12)*Leases!$J52*Leases!$F51,0)+MAX((Expenses!EB$11-Leases!$K53/12)*Leases!$J53*Leases!$F51,0)+MAX((Expenses!EB$12-Leases!$K54/12)*Leases!$J54*Leases!$F51,0)+MAX((Expenses!EB$13-Leases!$K55/12)*Leases!$J55*Leases!$F51,0)))),0)</f>
        <v>0</v>
      </c>
      <c r="EE217" s="94">
        <f>IF(AND(EE$165&lt;=$E51,EE$165&gt;=EOMONTH($D51,0)),IF($G51="NNN",Expenses!EC$14*Leases!$F51,IF(Leases!$G51="FSG",0,IF(Leases!$G51="MG",SUMPRODUCT(Leases!$I51:$I55,Expenses!EC$9:EC$13)*Leases!$F51,MAX((Expenses!EC$9-Leases!$K51/12)*Leases!$J51*Leases!$F51,0)+MAX((Expenses!EC$10-Leases!$K52/12)*Leases!$J52*Leases!$F51,0)+MAX((Expenses!EC$11-Leases!$K53/12)*Leases!$J53*Leases!$F51,0)+MAX((Expenses!EC$12-Leases!$K54/12)*Leases!$J54*Leases!$F51,0)+MAX((Expenses!EC$13-Leases!$K55/12)*Leases!$J55*Leases!$F51,0)))),0)</f>
        <v>0</v>
      </c>
      <c r="EF217" s="94">
        <f>IF(AND(EF$165&lt;=$E51,EF$165&gt;=EOMONTH($D51,0)),IF($G51="NNN",Expenses!ED$14*Leases!$F51,IF(Leases!$G51="FSG",0,IF(Leases!$G51="MG",SUMPRODUCT(Leases!$I51:$I55,Expenses!ED$9:ED$13)*Leases!$F51,MAX((Expenses!ED$9-Leases!$K51/12)*Leases!$J51*Leases!$F51,0)+MAX((Expenses!ED$10-Leases!$K52/12)*Leases!$J52*Leases!$F51,0)+MAX((Expenses!ED$11-Leases!$K53/12)*Leases!$J53*Leases!$F51,0)+MAX((Expenses!ED$12-Leases!$K54/12)*Leases!$J54*Leases!$F51,0)+MAX((Expenses!ED$13-Leases!$K55/12)*Leases!$J55*Leases!$F51,0)))),0)</f>
        <v>0</v>
      </c>
      <c r="EG217" s="94">
        <f>IF(AND(EG$165&lt;=$E51,EG$165&gt;=EOMONTH($D51,0)),IF($G51="NNN",Expenses!EE$14*Leases!$F51,IF(Leases!$G51="FSG",0,IF(Leases!$G51="MG",SUMPRODUCT(Leases!$I51:$I55,Expenses!EE$9:EE$13)*Leases!$F51,MAX((Expenses!EE$9-Leases!$K51/12)*Leases!$J51*Leases!$F51,0)+MAX((Expenses!EE$10-Leases!$K52/12)*Leases!$J52*Leases!$F51,0)+MAX((Expenses!EE$11-Leases!$K53/12)*Leases!$J53*Leases!$F51,0)+MAX((Expenses!EE$12-Leases!$K54/12)*Leases!$J54*Leases!$F51,0)+MAX((Expenses!EE$13-Leases!$K55/12)*Leases!$J55*Leases!$F51,0)))),0)</f>
        <v>0</v>
      </c>
      <c r="EH217" s="94">
        <f>IF(AND(EH$165&lt;=$E51,EH$165&gt;=EOMONTH($D51,0)),IF($G51="NNN",Expenses!EF$14*Leases!$F51,IF(Leases!$G51="FSG",0,IF(Leases!$G51="MG",SUMPRODUCT(Leases!$I51:$I55,Expenses!EF$9:EF$13)*Leases!$F51,MAX((Expenses!EF$9-Leases!$K51/12)*Leases!$J51*Leases!$F51,0)+MAX((Expenses!EF$10-Leases!$K52/12)*Leases!$J52*Leases!$F51,0)+MAX((Expenses!EF$11-Leases!$K53/12)*Leases!$J53*Leases!$F51,0)+MAX((Expenses!EF$12-Leases!$K54/12)*Leases!$J54*Leases!$F51,0)+MAX((Expenses!EF$13-Leases!$K55/12)*Leases!$J55*Leases!$F51,0)))),0)</f>
        <v>0</v>
      </c>
      <c r="EI217" s="94">
        <f>IF(AND(EI$165&lt;=$E51,EI$165&gt;=EOMONTH($D51,0)),IF($G51="NNN",Expenses!EG$14*Leases!$F51,IF(Leases!$G51="FSG",0,IF(Leases!$G51="MG",SUMPRODUCT(Leases!$I51:$I55,Expenses!EG$9:EG$13)*Leases!$F51,MAX((Expenses!EG$9-Leases!$K51/12)*Leases!$J51*Leases!$F51,0)+MAX((Expenses!EG$10-Leases!$K52/12)*Leases!$J52*Leases!$F51,0)+MAX((Expenses!EG$11-Leases!$K53/12)*Leases!$J53*Leases!$F51,0)+MAX((Expenses!EG$12-Leases!$K54/12)*Leases!$J54*Leases!$F51,0)+MAX((Expenses!EG$13-Leases!$K55/12)*Leases!$J55*Leases!$F51,0)))),0)</f>
        <v>0</v>
      </c>
      <c r="EJ217" s="94">
        <f>IF(AND(EJ$165&lt;=$E51,EJ$165&gt;=EOMONTH($D51,0)),IF($G51="NNN",Expenses!EH$14*Leases!$F51,IF(Leases!$G51="FSG",0,IF(Leases!$G51="MG",SUMPRODUCT(Leases!$I51:$I55,Expenses!EH$9:EH$13)*Leases!$F51,MAX((Expenses!EH$9-Leases!$K51/12)*Leases!$J51*Leases!$F51,0)+MAX((Expenses!EH$10-Leases!$K52/12)*Leases!$J52*Leases!$F51,0)+MAX((Expenses!EH$11-Leases!$K53/12)*Leases!$J53*Leases!$F51,0)+MAX((Expenses!EH$12-Leases!$K54/12)*Leases!$J54*Leases!$F51,0)+MAX((Expenses!EH$13-Leases!$K55/12)*Leases!$J55*Leases!$F51,0)))),0)</f>
        <v>0</v>
      </c>
      <c r="EK217" s="94">
        <f>IF(AND(EK$165&lt;=$E51,EK$165&gt;=EOMONTH($D51,0)),IF($G51="NNN",Expenses!EI$14*Leases!$F51,IF(Leases!$G51="FSG",0,IF(Leases!$G51="MG",SUMPRODUCT(Leases!$I51:$I55,Expenses!EI$9:EI$13)*Leases!$F51,MAX((Expenses!EI$9-Leases!$K51/12)*Leases!$J51*Leases!$F51,0)+MAX((Expenses!EI$10-Leases!$K52/12)*Leases!$J52*Leases!$F51,0)+MAX((Expenses!EI$11-Leases!$K53/12)*Leases!$J53*Leases!$F51,0)+MAX((Expenses!EI$12-Leases!$K54/12)*Leases!$J54*Leases!$F51,0)+MAX((Expenses!EI$13-Leases!$K55/12)*Leases!$J55*Leases!$F51,0)))),0)</f>
        <v>0</v>
      </c>
      <c r="EL217" s="94">
        <f>IF(AND(EL$165&lt;=$E51,EL$165&gt;=EOMONTH($D51,0)),IF($G51="NNN",Expenses!EJ$14*Leases!$F51,IF(Leases!$G51="FSG",0,IF(Leases!$G51="MG",SUMPRODUCT(Leases!$I51:$I55,Expenses!EJ$9:EJ$13)*Leases!$F51,MAX((Expenses!EJ$9-Leases!$K51/12)*Leases!$J51*Leases!$F51,0)+MAX((Expenses!EJ$10-Leases!$K52/12)*Leases!$J52*Leases!$F51,0)+MAX((Expenses!EJ$11-Leases!$K53/12)*Leases!$J53*Leases!$F51,0)+MAX((Expenses!EJ$12-Leases!$K54/12)*Leases!$J54*Leases!$F51,0)+MAX((Expenses!EJ$13-Leases!$K55/12)*Leases!$J55*Leases!$F51,0)))),0)</f>
        <v>0</v>
      </c>
      <c r="EM217" s="94">
        <f>IF(AND(EM$165&lt;=$E51,EM$165&gt;=EOMONTH($D51,0)),IF($G51="NNN",Expenses!EK$14*Leases!$F51,IF(Leases!$G51="FSG",0,IF(Leases!$G51="MG",SUMPRODUCT(Leases!$I51:$I55,Expenses!EK$9:EK$13)*Leases!$F51,MAX((Expenses!EK$9-Leases!$K51/12)*Leases!$J51*Leases!$F51,0)+MAX((Expenses!EK$10-Leases!$K52/12)*Leases!$J52*Leases!$F51,0)+MAX((Expenses!EK$11-Leases!$K53/12)*Leases!$J53*Leases!$F51,0)+MAX((Expenses!EK$12-Leases!$K54/12)*Leases!$J54*Leases!$F51,0)+MAX((Expenses!EK$13-Leases!$K55/12)*Leases!$J55*Leases!$F51,0)))),0)</f>
        <v>0</v>
      </c>
      <c r="EN217" s="94">
        <f>IF(AND(EN$165&lt;=$E51,EN$165&gt;=EOMONTH($D51,0)),IF($G51="NNN",Expenses!EL$14*Leases!$F51,IF(Leases!$G51="FSG",0,IF(Leases!$G51="MG",SUMPRODUCT(Leases!$I51:$I55,Expenses!EL$9:EL$13)*Leases!$F51,MAX((Expenses!EL$9-Leases!$K51/12)*Leases!$J51*Leases!$F51,0)+MAX((Expenses!EL$10-Leases!$K52/12)*Leases!$J52*Leases!$F51,0)+MAX((Expenses!EL$11-Leases!$K53/12)*Leases!$J53*Leases!$F51,0)+MAX((Expenses!EL$12-Leases!$K54/12)*Leases!$J54*Leases!$F51,0)+MAX((Expenses!EL$13-Leases!$K55/12)*Leases!$J55*Leases!$F51,0)))),0)</f>
        <v>0</v>
      </c>
      <c r="EO217" s="94">
        <f>IF(AND(EO$165&lt;=$E51,EO$165&gt;=EOMONTH($D51,0)),IF($G51="NNN",Expenses!EM$14*Leases!$F51,IF(Leases!$G51="FSG",0,IF(Leases!$G51="MG",SUMPRODUCT(Leases!$I51:$I55,Expenses!EM$9:EM$13)*Leases!$F51,MAX((Expenses!EM$9-Leases!$K51/12)*Leases!$J51*Leases!$F51,0)+MAX((Expenses!EM$10-Leases!$K52/12)*Leases!$J52*Leases!$F51,0)+MAX((Expenses!EM$11-Leases!$K53/12)*Leases!$J53*Leases!$F51,0)+MAX((Expenses!EM$12-Leases!$K54/12)*Leases!$J54*Leases!$F51,0)+MAX((Expenses!EM$13-Leases!$K55/12)*Leases!$J55*Leases!$F51,0)))),0)</f>
        <v>0</v>
      </c>
      <c r="EP217" s="94">
        <f>IF(AND(EP$165&lt;=$E51,EP$165&gt;=EOMONTH($D51,0)),IF($G51="NNN",Expenses!EN$14*Leases!$F51,IF(Leases!$G51="FSG",0,IF(Leases!$G51="MG",SUMPRODUCT(Leases!$I51:$I55,Expenses!EN$9:EN$13)*Leases!$F51,MAX((Expenses!EN$9-Leases!$K51/12)*Leases!$J51*Leases!$F51,0)+MAX((Expenses!EN$10-Leases!$K52/12)*Leases!$J52*Leases!$F51,0)+MAX((Expenses!EN$11-Leases!$K53/12)*Leases!$J53*Leases!$F51,0)+MAX((Expenses!EN$12-Leases!$K54/12)*Leases!$J54*Leases!$F51,0)+MAX((Expenses!EN$13-Leases!$K55/12)*Leases!$J55*Leases!$F51,0)))),0)</f>
        <v>0</v>
      </c>
      <c r="EQ217" s="94">
        <f>IF(AND(EQ$165&lt;=$E51,EQ$165&gt;=EOMONTH($D51,0)),IF($G51="NNN",Expenses!EO$14*Leases!$F51,IF(Leases!$G51="FSG",0,IF(Leases!$G51="MG",SUMPRODUCT(Leases!$I51:$I55,Expenses!EO$9:EO$13)*Leases!$F51,MAX((Expenses!EO$9-Leases!$K51/12)*Leases!$J51*Leases!$F51,0)+MAX((Expenses!EO$10-Leases!$K52/12)*Leases!$J52*Leases!$F51,0)+MAX((Expenses!EO$11-Leases!$K53/12)*Leases!$J53*Leases!$F51,0)+MAX((Expenses!EO$12-Leases!$K54/12)*Leases!$J54*Leases!$F51,0)+MAX((Expenses!EO$13-Leases!$K55/12)*Leases!$J55*Leases!$F51,0)))),0)</f>
        <v>0</v>
      </c>
      <c r="ER217" s="94">
        <f>IF(AND(ER$165&lt;=$E51,ER$165&gt;=EOMONTH($D51,0)),IF($G51="NNN",Expenses!EP$14*Leases!$F51,IF(Leases!$G51="FSG",0,IF(Leases!$G51="MG",SUMPRODUCT(Leases!$I51:$I55,Expenses!EP$9:EP$13)*Leases!$F51,MAX((Expenses!EP$9-Leases!$K51/12)*Leases!$J51*Leases!$F51,0)+MAX((Expenses!EP$10-Leases!$K52/12)*Leases!$J52*Leases!$F51,0)+MAX((Expenses!EP$11-Leases!$K53/12)*Leases!$J53*Leases!$F51,0)+MAX((Expenses!EP$12-Leases!$K54/12)*Leases!$J54*Leases!$F51,0)+MAX((Expenses!EP$13-Leases!$K55/12)*Leases!$J55*Leases!$F51,0)))),0)</f>
        <v>0</v>
      </c>
      <c r="ES217" s="94">
        <f>IF(AND(ES$165&lt;=$E51,ES$165&gt;=EOMONTH($D51,0)),IF($G51="NNN",Expenses!EQ$14*Leases!$F51,IF(Leases!$G51="FSG",0,IF(Leases!$G51="MG",SUMPRODUCT(Leases!$I51:$I55,Expenses!EQ$9:EQ$13)*Leases!$F51,MAX((Expenses!EQ$9-Leases!$K51/12)*Leases!$J51*Leases!$F51,0)+MAX((Expenses!EQ$10-Leases!$K52/12)*Leases!$J52*Leases!$F51,0)+MAX((Expenses!EQ$11-Leases!$K53/12)*Leases!$J53*Leases!$F51,0)+MAX((Expenses!EQ$12-Leases!$K54/12)*Leases!$J54*Leases!$F51,0)+MAX((Expenses!EQ$13-Leases!$K55/12)*Leases!$J55*Leases!$F51,0)))),0)</f>
        <v>0</v>
      </c>
      <c r="ET217" s="94">
        <f>IF(AND(ET$165&lt;=$E51,ET$165&gt;=EOMONTH($D51,0)),IF($G51="NNN",Expenses!ER$14*Leases!$F51,IF(Leases!$G51="FSG",0,IF(Leases!$G51="MG",SUMPRODUCT(Leases!$I51:$I55,Expenses!ER$9:ER$13)*Leases!$F51,MAX((Expenses!ER$9-Leases!$K51/12)*Leases!$J51*Leases!$F51,0)+MAX((Expenses!ER$10-Leases!$K52/12)*Leases!$J52*Leases!$F51,0)+MAX((Expenses!ER$11-Leases!$K53/12)*Leases!$J53*Leases!$F51,0)+MAX((Expenses!ER$12-Leases!$K54/12)*Leases!$J54*Leases!$F51,0)+MAX((Expenses!ER$13-Leases!$K55/12)*Leases!$J55*Leases!$F51,0)))),0)</f>
        <v>0</v>
      </c>
      <c r="EU217" s="94">
        <f>IF(AND(EU$165&lt;=$E51,EU$165&gt;=EOMONTH($D51,0)),IF($G51="NNN",Expenses!ES$14*Leases!$F51,IF(Leases!$G51="FSG",0,IF(Leases!$G51="MG",SUMPRODUCT(Leases!$I51:$I55,Expenses!ES$9:ES$13)*Leases!$F51,MAX((Expenses!ES$9-Leases!$K51/12)*Leases!$J51*Leases!$F51,0)+MAX((Expenses!ES$10-Leases!$K52/12)*Leases!$J52*Leases!$F51,0)+MAX((Expenses!ES$11-Leases!$K53/12)*Leases!$J53*Leases!$F51,0)+MAX((Expenses!ES$12-Leases!$K54/12)*Leases!$J54*Leases!$F51,0)+MAX((Expenses!ES$13-Leases!$K55/12)*Leases!$J55*Leases!$F51,0)))),0)</f>
        <v>0</v>
      </c>
      <c r="EV217" s="94">
        <f>IF(AND(EV$165&lt;=$E51,EV$165&gt;=EOMONTH($D51,0)),IF($G51="NNN",Expenses!ET$14*Leases!$F51,IF(Leases!$G51="FSG",0,IF(Leases!$G51="MG",SUMPRODUCT(Leases!$I51:$I55,Expenses!ET$9:ET$13)*Leases!$F51,MAX((Expenses!ET$9-Leases!$K51/12)*Leases!$J51*Leases!$F51,0)+MAX((Expenses!ET$10-Leases!$K52/12)*Leases!$J52*Leases!$F51,0)+MAX((Expenses!ET$11-Leases!$K53/12)*Leases!$J53*Leases!$F51,0)+MAX((Expenses!ET$12-Leases!$K54/12)*Leases!$J54*Leases!$F51,0)+MAX((Expenses!ET$13-Leases!$K55/12)*Leases!$J55*Leases!$F51,0)))),0)</f>
        <v>0</v>
      </c>
      <c r="EW217" s="94">
        <f>IF(AND(EW$165&lt;=$E51,EW$165&gt;=EOMONTH($D51,0)),IF($G51="NNN",Expenses!EU$14*Leases!$F51,IF(Leases!$G51="FSG",0,IF(Leases!$G51="MG",SUMPRODUCT(Leases!$I51:$I55,Expenses!EU$9:EU$13)*Leases!$F51,MAX((Expenses!EU$9-Leases!$K51/12)*Leases!$J51*Leases!$F51,0)+MAX((Expenses!EU$10-Leases!$K52/12)*Leases!$J52*Leases!$F51,0)+MAX((Expenses!EU$11-Leases!$K53/12)*Leases!$J53*Leases!$F51,0)+MAX((Expenses!EU$12-Leases!$K54/12)*Leases!$J54*Leases!$F51,0)+MAX((Expenses!EU$13-Leases!$K55/12)*Leases!$J55*Leases!$F51,0)))),0)</f>
        <v>0</v>
      </c>
      <c r="EX217" s="94">
        <f>IF(AND(EX$165&lt;=$E51,EX$165&gt;=EOMONTH($D51,0)),IF($G51="NNN",Expenses!EV$14*Leases!$F51,IF(Leases!$G51="FSG",0,IF(Leases!$G51="MG",SUMPRODUCT(Leases!$I51:$I55,Expenses!EV$9:EV$13)*Leases!$F51,MAX((Expenses!EV$9-Leases!$K51/12)*Leases!$J51*Leases!$F51,0)+MAX((Expenses!EV$10-Leases!$K52/12)*Leases!$J52*Leases!$F51,0)+MAX((Expenses!EV$11-Leases!$K53/12)*Leases!$J53*Leases!$F51,0)+MAX((Expenses!EV$12-Leases!$K54/12)*Leases!$J54*Leases!$F51,0)+MAX((Expenses!EV$13-Leases!$K55/12)*Leases!$J55*Leases!$F51,0)))),0)</f>
        <v>0</v>
      </c>
      <c r="EY217" s="94">
        <f>IF(AND(EY$165&lt;=$E51,EY$165&gt;=EOMONTH($D51,0)),IF($G51="NNN",Expenses!EW$14*Leases!$F51,IF(Leases!$G51="FSG",0,IF(Leases!$G51="MG",SUMPRODUCT(Leases!$I51:$I55,Expenses!EW$9:EW$13)*Leases!$F51,MAX((Expenses!EW$9-Leases!$K51/12)*Leases!$J51*Leases!$F51,0)+MAX((Expenses!EW$10-Leases!$K52/12)*Leases!$J52*Leases!$F51,0)+MAX((Expenses!EW$11-Leases!$K53/12)*Leases!$J53*Leases!$F51,0)+MAX((Expenses!EW$12-Leases!$K54/12)*Leases!$J54*Leases!$F51,0)+MAX((Expenses!EW$13-Leases!$K55/12)*Leases!$J55*Leases!$F51,0)))),0)</f>
        <v>0</v>
      </c>
      <c r="EZ217" s="94">
        <f>IF(AND(EZ$165&lt;=$E51,EZ$165&gt;=EOMONTH($D51,0)),IF($G51="NNN",Expenses!EX$14*Leases!$F51,IF(Leases!$G51="FSG",0,IF(Leases!$G51="MG",SUMPRODUCT(Leases!$I51:$I55,Expenses!EX$9:EX$13)*Leases!$F51,MAX((Expenses!EX$9-Leases!$K51/12)*Leases!$J51*Leases!$F51,0)+MAX((Expenses!EX$10-Leases!$K52/12)*Leases!$J52*Leases!$F51,0)+MAX((Expenses!EX$11-Leases!$K53/12)*Leases!$J53*Leases!$F51,0)+MAX((Expenses!EX$12-Leases!$K54/12)*Leases!$J54*Leases!$F51,0)+MAX((Expenses!EX$13-Leases!$K55/12)*Leases!$J55*Leases!$F51,0)))),0)</f>
        <v>0</v>
      </c>
      <c r="FA217" s="94">
        <f>IF(AND(FA$165&lt;=$E51,FA$165&gt;=EOMONTH($D51,0)),IF($G51="NNN",Expenses!EY$14*Leases!$F51,IF(Leases!$G51="FSG",0,IF(Leases!$G51="MG",SUMPRODUCT(Leases!$I51:$I55,Expenses!EY$9:EY$13)*Leases!$F51,MAX((Expenses!EY$9-Leases!$K51/12)*Leases!$J51*Leases!$F51,0)+MAX((Expenses!EY$10-Leases!$K52/12)*Leases!$J52*Leases!$F51,0)+MAX((Expenses!EY$11-Leases!$K53/12)*Leases!$J53*Leases!$F51,0)+MAX((Expenses!EY$12-Leases!$K54/12)*Leases!$J54*Leases!$F51,0)+MAX((Expenses!EY$13-Leases!$K55/12)*Leases!$J55*Leases!$F51,0)))),0)</f>
        <v>0</v>
      </c>
      <c r="FB217" s="94">
        <f>IF(AND(FB$165&lt;=$E51,FB$165&gt;=EOMONTH($D51,0)),IF($G51="NNN",Expenses!EZ$14*Leases!$F51,IF(Leases!$G51="FSG",0,IF(Leases!$G51="MG",SUMPRODUCT(Leases!$I51:$I55,Expenses!EZ$9:EZ$13)*Leases!$F51,MAX((Expenses!EZ$9-Leases!$K51/12)*Leases!$J51*Leases!$F51,0)+MAX((Expenses!EZ$10-Leases!$K52/12)*Leases!$J52*Leases!$F51,0)+MAX((Expenses!EZ$11-Leases!$K53/12)*Leases!$J53*Leases!$F51,0)+MAX((Expenses!EZ$12-Leases!$K54/12)*Leases!$J54*Leases!$F51,0)+MAX((Expenses!EZ$13-Leases!$K55/12)*Leases!$J55*Leases!$F51,0)))),0)</f>
        <v>0</v>
      </c>
      <c r="FC217" s="94">
        <f>IF(AND(FC$165&lt;=$E51,FC$165&gt;=EOMONTH($D51,0)),IF($G51="NNN",Expenses!FA$14*Leases!$F51,IF(Leases!$G51="FSG",0,IF(Leases!$G51="MG",SUMPRODUCT(Leases!$I51:$I55,Expenses!FA$9:FA$13)*Leases!$F51,MAX((Expenses!FA$9-Leases!$K51/12)*Leases!$J51*Leases!$F51,0)+MAX((Expenses!FA$10-Leases!$K52/12)*Leases!$J52*Leases!$F51,0)+MAX((Expenses!FA$11-Leases!$K53/12)*Leases!$J53*Leases!$F51,0)+MAX((Expenses!FA$12-Leases!$K54/12)*Leases!$J54*Leases!$F51,0)+MAX((Expenses!FA$13-Leases!$K55/12)*Leases!$J55*Leases!$F51,0)))),0)</f>
        <v>0</v>
      </c>
      <c r="FD217" s="94">
        <f>IF(AND(FD$165&lt;=$E51,FD$165&gt;=EOMONTH($D51,0)),IF($G51="NNN",Expenses!FB$14*Leases!$F51,IF(Leases!$G51="FSG",0,IF(Leases!$G51="MG",SUMPRODUCT(Leases!$I51:$I55,Expenses!FB$9:FB$13)*Leases!$F51,MAX((Expenses!FB$9-Leases!$K51/12)*Leases!$J51*Leases!$F51,0)+MAX((Expenses!FB$10-Leases!$K52/12)*Leases!$J52*Leases!$F51,0)+MAX((Expenses!FB$11-Leases!$K53/12)*Leases!$J53*Leases!$F51,0)+MAX((Expenses!FB$12-Leases!$K54/12)*Leases!$J54*Leases!$F51,0)+MAX((Expenses!FB$13-Leases!$K55/12)*Leases!$J55*Leases!$F51,0)))),0)</f>
        <v>0</v>
      </c>
      <c r="FE217" s="94">
        <f>IF(AND(FE$165&lt;=$E51,FE$165&gt;=EOMONTH($D51,0)),IF($G51="NNN",Expenses!FC$14*Leases!$F51,IF(Leases!$G51="FSG",0,IF(Leases!$G51="MG",SUMPRODUCT(Leases!$I51:$I55,Expenses!FC$9:FC$13)*Leases!$F51,MAX((Expenses!FC$9-Leases!$K51/12)*Leases!$J51*Leases!$F51,0)+MAX((Expenses!FC$10-Leases!$K52/12)*Leases!$J52*Leases!$F51,0)+MAX((Expenses!FC$11-Leases!$K53/12)*Leases!$J53*Leases!$F51,0)+MAX((Expenses!FC$12-Leases!$K54/12)*Leases!$J54*Leases!$F51,0)+MAX((Expenses!FC$13-Leases!$K55/12)*Leases!$J55*Leases!$F51,0)))),0)</f>
        <v>0</v>
      </c>
      <c r="FF217" s="94">
        <f>IF(AND(FF$165&lt;=$E51,FF$165&gt;=EOMONTH($D51,0)),IF($G51="NNN",Expenses!FD$14*Leases!$F51,IF(Leases!$G51="FSG",0,IF(Leases!$G51="MG",SUMPRODUCT(Leases!$I51:$I55,Expenses!FD$9:FD$13)*Leases!$F51,MAX((Expenses!FD$9-Leases!$K51/12)*Leases!$J51*Leases!$F51,0)+MAX((Expenses!FD$10-Leases!$K52/12)*Leases!$J52*Leases!$F51,0)+MAX((Expenses!FD$11-Leases!$K53/12)*Leases!$J53*Leases!$F51,0)+MAX((Expenses!FD$12-Leases!$K54/12)*Leases!$J54*Leases!$F51,0)+MAX((Expenses!FD$13-Leases!$K55/12)*Leases!$J55*Leases!$F51,0)))),0)</f>
        <v>0</v>
      </c>
      <c r="FG217" s="94">
        <f>IF(AND(FG$165&lt;=$E51,FG$165&gt;=EOMONTH($D51,0)),IF($G51="NNN",Expenses!FE$14*Leases!$F51,IF(Leases!$G51="FSG",0,IF(Leases!$G51="MG",SUMPRODUCT(Leases!$I51:$I55,Expenses!FE$9:FE$13)*Leases!$F51,MAX((Expenses!FE$9-Leases!$K51/12)*Leases!$J51*Leases!$F51,0)+MAX((Expenses!FE$10-Leases!$K52/12)*Leases!$J52*Leases!$F51,0)+MAX((Expenses!FE$11-Leases!$K53/12)*Leases!$J53*Leases!$F51,0)+MAX((Expenses!FE$12-Leases!$K54/12)*Leases!$J54*Leases!$F51,0)+MAX((Expenses!FE$13-Leases!$K55/12)*Leases!$J55*Leases!$F51,0)))),0)</f>
        <v>0</v>
      </c>
      <c r="FH217" s="94">
        <f>IF(AND(FH$165&lt;=$E51,FH$165&gt;=EOMONTH($D51,0)),IF($G51="NNN",Expenses!FF$14*Leases!$F51,IF(Leases!$G51="FSG",0,IF(Leases!$G51="MG",SUMPRODUCT(Leases!$I51:$I55,Expenses!FF$9:FF$13)*Leases!$F51,MAX((Expenses!FF$9-Leases!$K51/12)*Leases!$J51*Leases!$F51,0)+MAX((Expenses!FF$10-Leases!$K52/12)*Leases!$J52*Leases!$F51,0)+MAX((Expenses!FF$11-Leases!$K53/12)*Leases!$J53*Leases!$F51,0)+MAX((Expenses!FF$12-Leases!$K54/12)*Leases!$J54*Leases!$F51,0)+MAX((Expenses!FF$13-Leases!$K55/12)*Leases!$J55*Leases!$F51,0)))),0)</f>
        <v>0</v>
      </c>
      <c r="FI217" s="94">
        <f>IF(AND(FI$165&lt;=$E51,FI$165&gt;=EOMONTH($D51,0)),IF($G51="NNN",Expenses!FG$14*Leases!$F51,IF(Leases!$G51="FSG",0,IF(Leases!$G51="MG",SUMPRODUCT(Leases!$I51:$I55,Expenses!FG$9:FG$13)*Leases!$F51,MAX((Expenses!FG$9-Leases!$K51/12)*Leases!$J51*Leases!$F51,0)+MAX((Expenses!FG$10-Leases!$K52/12)*Leases!$J52*Leases!$F51,0)+MAX((Expenses!FG$11-Leases!$K53/12)*Leases!$J53*Leases!$F51,0)+MAX((Expenses!FG$12-Leases!$K54/12)*Leases!$J54*Leases!$F51,0)+MAX((Expenses!FG$13-Leases!$K55/12)*Leases!$J55*Leases!$F51,0)))),0)</f>
        <v>0</v>
      </c>
      <c r="FJ217" s="94">
        <f>IF(AND(FJ$165&lt;=$E51,FJ$165&gt;=EOMONTH($D51,0)),IF($G51="NNN",Expenses!FH$14*Leases!$F51,IF(Leases!$G51="FSG",0,IF(Leases!$G51="MG",SUMPRODUCT(Leases!$I51:$I55,Expenses!FH$9:FH$13)*Leases!$F51,MAX((Expenses!FH$9-Leases!$K51/12)*Leases!$J51*Leases!$F51,0)+MAX((Expenses!FH$10-Leases!$K52/12)*Leases!$J52*Leases!$F51,0)+MAX((Expenses!FH$11-Leases!$K53/12)*Leases!$J53*Leases!$F51,0)+MAX((Expenses!FH$12-Leases!$K54/12)*Leases!$J54*Leases!$F51,0)+MAX((Expenses!FH$13-Leases!$K55/12)*Leases!$J55*Leases!$F51,0)))),0)</f>
        <v>0</v>
      </c>
      <c r="FK217" s="94">
        <f>IF(AND(FK$165&lt;=$E51,FK$165&gt;=EOMONTH($D51,0)),IF($G51="NNN",Expenses!FI$14*Leases!$F51,IF(Leases!$G51="FSG",0,IF(Leases!$G51="MG",SUMPRODUCT(Leases!$I51:$I55,Expenses!FI$9:FI$13)*Leases!$F51,MAX((Expenses!FI$9-Leases!$K51/12)*Leases!$J51*Leases!$F51,0)+MAX((Expenses!FI$10-Leases!$K52/12)*Leases!$J52*Leases!$F51,0)+MAX((Expenses!FI$11-Leases!$K53/12)*Leases!$J53*Leases!$F51,0)+MAX((Expenses!FI$12-Leases!$K54/12)*Leases!$J54*Leases!$F51,0)+MAX((Expenses!FI$13-Leases!$K55/12)*Leases!$J55*Leases!$F51,0)))),0)</f>
        <v>0</v>
      </c>
      <c r="FL217" s="94">
        <f>IF(AND(FL$165&lt;=$E51,FL$165&gt;=EOMONTH($D51,0)),IF($G51="NNN",Expenses!FJ$14*Leases!$F51,IF(Leases!$G51="FSG",0,IF(Leases!$G51="MG",SUMPRODUCT(Leases!$I51:$I55,Expenses!FJ$9:FJ$13)*Leases!$F51,MAX((Expenses!FJ$9-Leases!$K51/12)*Leases!$J51*Leases!$F51,0)+MAX((Expenses!FJ$10-Leases!$K52/12)*Leases!$J52*Leases!$F51,0)+MAX((Expenses!FJ$11-Leases!$K53/12)*Leases!$J53*Leases!$F51,0)+MAX((Expenses!FJ$12-Leases!$K54/12)*Leases!$J54*Leases!$F51,0)+MAX((Expenses!FJ$13-Leases!$K55/12)*Leases!$J55*Leases!$F51,0)))),0)</f>
        <v>0</v>
      </c>
      <c r="FM217" s="94">
        <f>IF(AND(FM$165&lt;=$E51,FM$165&gt;=EOMONTH($D51,0)),IF($G51="NNN",Expenses!FK$14*Leases!$F51,IF(Leases!$G51="FSG",0,IF(Leases!$G51="MG",SUMPRODUCT(Leases!$I51:$I55,Expenses!FK$9:FK$13)*Leases!$F51,MAX((Expenses!FK$9-Leases!$K51/12)*Leases!$J51*Leases!$F51,0)+MAX((Expenses!FK$10-Leases!$K52/12)*Leases!$J52*Leases!$F51,0)+MAX((Expenses!FK$11-Leases!$K53/12)*Leases!$J53*Leases!$F51,0)+MAX((Expenses!FK$12-Leases!$K54/12)*Leases!$J54*Leases!$F51,0)+MAX((Expenses!FK$13-Leases!$K55/12)*Leases!$J55*Leases!$F51,0)))),0)</f>
        <v>0</v>
      </c>
      <c r="FN217" s="94">
        <f>IF(AND(FN$165&lt;=$E51,FN$165&gt;=EOMONTH($D51,0)),IF($G51="NNN",Expenses!FL$14*Leases!$F51,IF(Leases!$G51="FSG",0,IF(Leases!$G51="MG",SUMPRODUCT(Leases!$I51:$I55,Expenses!FL$9:FL$13)*Leases!$F51,MAX((Expenses!FL$9-Leases!$K51/12)*Leases!$J51*Leases!$F51,0)+MAX((Expenses!FL$10-Leases!$K52/12)*Leases!$J52*Leases!$F51,0)+MAX((Expenses!FL$11-Leases!$K53/12)*Leases!$J53*Leases!$F51,0)+MAX((Expenses!FL$12-Leases!$K54/12)*Leases!$J54*Leases!$F51,0)+MAX((Expenses!FL$13-Leases!$K55/12)*Leases!$J55*Leases!$F51,0)))),0)</f>
        <v>0</v>
      </c>
      <c r="FO217" s="94">
        <f>IF(AND(FO$165&lt;=$E51,FO$165&gt;=EOMONTH($D51,0)),IF($G51="NNN",Expenses!FM$14*Leases!$F51,IF(Leases!$G51="FSG",0,IF(Leases!$G51="MG",SUMPRODUCT(Leases!$I51:$I55,Expenses!FM$9:FM$13)*Leases!$F51,MAX((Expenses!FM$9-Leases!$K51/12)*Leases!$J51*Leases!$F51,0)+MAX((Expenses!FM$10-Leases!$K52/12)*Leases!$J52*Leases!$F51,0)+MAX((Expenses!FM$11-Leases!$K53/12)*Leases!$J53*Leases!$F51,0)+MAX((Expenses!FM$12-Leases!$K54/12)*Leases!$J54*Leases!$F51,0)+MAX((Expenses!FM$13-Leases!$K55/12)*Leases!$J55*Leases!$F51,0)))),0)</f>
        <v>0</v>
      </c>
      <c r="FP217" s="94">
        <f>IF(AND(FP$165&lt;=$E51,FP$165&gt;=EOMONTH($D51,0)),IF($G51="NNN",Expenses!FN$14*Leases!$F51,IF(Leases!$G51="FSG",0,IF(Leases!$G51="MG",SUMPRODUCT(Leases!$I51:$I55,Expenses!FN$9:FN$13)*Leases!$F51,MAX((Expenses!FN$9-Leases!$K51/12)*Leases!$J51*Leases!$F51,0)+MAX((Expenses!FN$10-Leases!$K52/12)*Leases!$J52*Leases!$F51,0)+MAX((Expenses!FN$11-Leases!$K53/12)*Leases!$J53*Leases!$F51,0)+MAX((Expenses!FN$12-Leases!$K54/12)*Leases!$J54*Leases!$F51,0)+MAX((Expenses!FN$13-Leases!$K55/12)*Leases!$J55*Leases!$F51,0)))),0)</f>
        <v>0</v>
      </c>
      <c r="FQ217" s="94">
        <f>IF(AND(FQ$165&lt;=$E51,FQ$165&gt;=EOMONTH($D51,0)),IF($G51="NNN",Expenses!FO$14*Leases!$F51,IF(Leases!$G51="FSG",0,IF(Leases!$G51="MG",SUMPRODUCT(Leases!$I51:$I55,Expenses!FO$9:FO$13)*Leases!$F51,MAX((Expenses!FO$9-Leases!$K51/12)*Leases!$J51*Leases!$F51,0)+MAX((Expenses!FO$10-Leases!$K52/12)*Leases!$J52*Leases!$F51,0)+MAX((Expenses!FO$11-Leases!$K53/12)*Leases!$J53*Leases!$F51,0)+MAX((Expenses!FO$12-Leases!$K54/12)*Leases!$J54*Leases!$F51,0)+MAX((Expenses!FO$13-Leases!$K55/12)*Leases!$J55*Leases!$F51,0)))),0)</f>
        <v>0</v>
      </c>
      <c r="FR217" s="94">
        <f>IF(AND(FR$165&lt;=$E51,FR$165&gt;=EOMONTH($D51,0)),IF($G51="NNN",Expenses!FP$14*Leases!$F51,IF(Leases!$G51="FSG",0,IF(Leases!$G51="MG",SUMPRODUCT(Leases!$I51:$I55,Expenses!FP$9:FP$13)*Leases!$F51,MAX((Expenses!FP$9-Leases!$K51/12)*Leases!$J51*Leases!$F51,0)+MAX((Expenses!FP$10-Leases!$K52/12)*Leases!$J52*Leases!$F51,0)+MAX((Expenses!FP$11-Leases!$K53/12)*Leases!$J53*Leases!$F51,0)+MAX((Expenses!FP$12-Leases!$K54/12)*Leases!$J54*Leases!$F51,0)+MAX((Expenses!FP$13-Leases!$K55/12)*Leases!$J55*Leases!$F51,0)))),0)</f>
        <v>0</v>
      </c>
      <c r="FS217" s="94">
        <f>IF(AND(FS$165&lt;=$E51,FS$165&gt;=EOMONTH($D51,0)),IF($G51="NNN",Expenses!FQ$14*Leases!$F51,IF(Leases!$G51="FSG",0,IF(Leases!$G51="MG",SUMPRODUCT(Leases!$I51:$I55,Expenses!FQ$9:FQ$13)*Leases!$F51,MAX((Expenses!FQ$9-Leases!$K51/12)*Leases!$J51*Leases!$F51,0)+MAX((Expenses!FQ$10-Leases!$K52/12)*Leases!$J52*Leases!$F51,0)+MAX((Expenses!FQ$11-Leases!$K53/12)*Leases!$J53*Leases!$F51,0)+MAX((Expenses!FQ$12-Leases!$K54/12)*Leases!$J54*Leases!$F51,0)+MAX((Expenses!FQ$13-Leases!$K55/12)*Leases!$J55*Leases!$F51,0)))),0)</f>
        <v>0</v>
      </c>
      <c r="FT217" s="94">
        <f>IF(AND(FT$165&lt;=$E51,FT$165&gt;=EOMONTH($D51,0)),IF($G51="NNN",Expenses!FR$14*Leases!$F51,IF(Leases!$G51="FSG",0,IF(Leases!$G51="MG",SUMPRODUCT(Leases!$I51:$I55,Expenses!FR$9:FR$13)*Leases!$F51,MAX((Expenses!FR$9-Leases!$K51/12)*Leases!$J51*Leases!$F51,0)+MAX((Expenses!FR$10-Leases!$K52/12)*Leases!$J52*Leases!$F51,0)+MAX((Expenses!FR$11-Leases!$K53/12)*Leases!$J53*Leases!$F51,0)+MAX((Expenses!FR$12-Leases!$K54/12)*Leases!$J54*Leases!$F51,0)+MAX((Expenses!FR$13-Leases!$K55/12)*Leases!$J55*Leases!$F51,0)))),0)</f>
        <v>0</v>
      </c>
      <c r="FU217" s="94">
        <f>IF(AND(FU$165&lt;=$E51,FU$165&gt;=EOMONTH($D51,0)),IF($G51="NNN",Expenses!FS$14*Leases!$F51,IF(Leases!$G51="FSG",0,IF(Leases!$G51="MG",SUMPRODUCT(Leases!$I51:$I55,Expenses!FS$9:FS$13)*Leases!$F51,MAX((Expenses!FS$9-Leases!$K51/12)*Leases!$J51*Leases!$F51,0)+MAX((Expenses!FS$10-Leases!$K52/12)*Leases!$J52*Leases!$F51,0)+MAX((Expenses!FS$11-Leases!$K53/12)*Leases!$J53*Leases!$F51,0)+MAX((Expenses!FS$12-Leases!$K54/12)*Leases!$J54*Leases!$F51,0)+MAX((Expenses!FS$13-Leases!$K55/12)*Leases!$J55*Leases!$F51,0)))),0)</f>
        <v>0</v>
      </c>
      <c r="FV217" s="94">
        <f>IF(AND(FV$165&lt;=$E51,FV$165&gt;=EOMONTH($D51,0)),IF($G51="NNN",Expenses!FT$14*Leases!$F51,IF(Leases!$G51="FSG",0,IF(Leases!$G51="MG",SUMPRODUCT(Leases!$I51:$I55,Expenses!FT$9:FT$13)*Leases!$F51,MAX((Expenses!FT$9-Leases!$K51/12)*Leases!$J51*Leases!$F51,0)+MAX((Expenses!FT$10-Leases!$K52/12)*Leases!$J52*Leases!$F51,0)+MAX((Expenses!FT$11-Leases!$K53/12)*Leases!$J53*Leases!$F51,0)+MAX((Expenses!FT$12-Leases!$K54/12)*Leases!$J54*Leases!$F51,0)+MAX((Expenses!FT$13-Leases!$K55/12)*Leases!$J55*Leases!$F51,0)))),0)</f>
        <v>0</v>
      </c>
      <c r="FW217" s="94">
        <f>IF(AND(FW$165&lt;=$E51,FW$165&gt;=EOMONTH($D51,0)),IF($G51="NNN",Expenses!FU$14*Leases!$F51,IF(Leases!$G51="FSG",0,IF(Leases!$G51="MG",SUMPRODUCT(Leases!$I51:$I55,Expenses!FU$9:FU$13)*Leases!$F51,MAX((Expenses!FU$9-Leases!$K51/12)*Leases!$J51*Leases!$F51,0)+MAX((Expenses!FU$10-Leases!$K52/12)*Leases!$J52*Leases!$F51,0)+MAX((Expenses!FU$11-Leases!$K53/12)*Leases!$J53*Leases!$F51,0)+MAX((Expenses!FU$12-Leases!$K54/12)*Leases!$J54*Leases!$F51,0)+MAX((Expenses!FU$13-Leases!$K55/12)*Leases!$J55*Leases!$F51,0)))),0)</f>
        <v>0</v>
      </c>
      <c r="FX217" s="94">
        <f>IF(AND(FX$165&lt;=$E51,FX$165&gt;=EOMONTH($D51,0)),IF($G51="NNN",Expenses!FV$14*Leases!$F51,IF(Leases!$G51="FSG",0,IF(Leases!$G51="MG",SUMPRODUCT(Leases!$I51:$I55,Expenses!FV$9:FV$13)*Leases!$F51,MAX((Expenses!FV$9-Leases!$K51/12)*Leases!$J51*Leases!$F51,0)+MAX((Expenses!FV$10-Leases!$K52/12)*Leases!$J52*Leases!$F51,0)+MAX((Expenses!FV$11-Leases!$K53/12)*Leases!$J53*Leases!$F51,0)+MAX((Expenses!FV$12-Leases!$K54/12)*Leases!$J54*Leases!$F51,0)+MAX((Expenses!FV$13-Leases!$K55/12)*Leases!$J55*Leases!$F51,0)))),0)</f>
        <v>0</v>
      </c>
      <c r="FY217" s="94">
        <f>IF(AND(FY$165&lt;=$E51,FY$165&gt;=EOMONTH($D51,0)),IF($G51="NNN",Expenses!FW$14*Leases!$F51,IF(Leases!$G51="FSG",0,IF(Leases!$G51="MG",SUMPRODUCT(Leases!$I51:$I55,Expenses!FW$9:FW$13)*Leases!$F51,MAX((Expenses!FW$9-Leases!$K51/12)*Leases!$J51*Leases!$F51,0)+MAX((Expenses!FW$10-Leases!$K52/12)*Leases!$J52*Leases!$F51,0)+MAX((Expenses!FW$11-Leases!$K53/12)*Leases!$J53*Leases!$F51,0)+MAX((Expenses!FW$12-Leases!$K54/12)*Leases!$J54*Leases!$F51,0)+MAX((Expenses!FW$13-Leases!$K55/12)*Leases!$J55*Leases!$F51,0)))),0)</f>
        <v>0</v>
      </c>
      <c r="FZ217" s="94">
        <f>IF(AND(FZ$165&lt;=$E51,FZ$165&gt;=EOMONTH($D51,0)),IF($G51="NNN",Expenses!FX$14*Leases!$F51,IF(Leases!$G51="FSG",0,IF(Leases!$G51="MG",SUMPRODUCT(Leases!$I51:$I55,Expenses!FX$9:FX$13)*Leases!$F51,MAX((Expenses!FX$9-Leases!$K51/12)*Leases!$J51*Leases!$F51,0)+MAX((Expenses!FX$10-Leases!$K52/12)*Leases!$J52*Leases!$F51,0)+MAX((Expenses!FX$11-Leases!$K53/12)*Leases!$J53*Leases!$F51,0)+MAX((Expenses!FX$12-Leases!$K54/12)*Leases!$J54*Leases!$F51,0)+MAX((Expenses!FX$13-Leases!$K55/12)*Leases!$J55*Leases!$F51,0)))),0)</f>
        <v>0</v>
      </c>
      <c r="GA217" s="94">
        <f>IF(AND(GA$165&lt;=$E51,GA$165&gt;=EOMONTH($D51,0)),IF($G51="NNN",Expenses!FY$14*Leases!$F51,IF(Leases!$G51="FSG",0,IF(Leases!$G51="MG",SUMPRODUCT(Leases!$I51:$I55,Expenses!FY$9:FY$13)*Leases!$F51,MAX((Expenses!FY$9-Leases!$K51/12)*Leases!$J51*Leases!$F51,0)+MAX((Expenses!FY$10-Leases!$K52/12)*Leases!$J52*Leases!$F51,0)+MAX((Expenses!FY$11-Leases!$K53/12)*Leases!$J53*Leases!$F51,0)+MAX((Expenses!FY$12-Leases!$K54/12)*Leases!$J54*Leases!$F51,0)+MAX((Expenses!FY$13-Leases!$K55/12)*Leases!$J55*Leases!$F51,0)))),0)</f>
        <v>0</v>
      </c>
      <c r="GB217" s="94">
        <f>IF(AND(GB$165&lt;=$E51,GB$165&gt;=EOMONTH($D51,0)),IF($G51="NNN",Expenses!FZ$14*Leases!$F51,IF(Leases!$G51="FSG",0,IF(Leases!$G51="MG",SUMPRODUCT(Leases!$I51:$I55,Expenses!FZ$9:FZ$13)*Leases!$F51,MAX((Expenses!FZ$9-Leases!$K51/12)*Leases!$J51*Leases!$F51,0)+MAX((Expenses!FZ$10-Leases!$K52/12)*Leases!$J52*Leases!$F51,0)+MAX((Expenses!FZ$11-Leases!$K53/12)*Leases!$J53*Leases!$F51,0)+MAX((Expenses!FZ$12-Leases!$K54/12)*Leases!$J54*Leases!$F51,0)+MAX((Expenses!FZ$13-Leases!$K55/12)*Leases!$J55*Leases!$F51,0)))),0)</f>
        <v>0</v>
      </c>
      <c r="GC217" s="94">
        <f>IF(AND(GC$165&lt;=$E51,GC$165&gt;=EOMONTH($D51,0)),IF($G51="NNN",Expenses!GA$14*Leases!$F51,IF(Leases!$G51="FSG",0,IF(Leases!$G51="MG",SUMPRODUCT(Leases!$I51:$I55,Expenses!GA$9:GA$13)*Leases!$F51,MAX((Expenses!GA$9-Leases!$K51/12)*Leases!$J51*Leases!$F51,0)+MAX((Expenses!GA$10-Leases!$K52/12)*Leases!$J52*Leases!$F51,0)+MAX((Expenses!GA$11-Leases!$K53/12)*Leases!$J53*Leases!$F51,0)+MAX((Expenses!GA$12-Leases!$K54/12)*Leases!$J54*Leases!$F51,0)+MAX((Expenses!GA$13-Leases!$K55/12)*Leases!$J55*Leases!$F51,0)))),0)</f>
        <v>0</v>
      </c>
      <c r="GD217" s="94">
        <f>IF(AND(GD$165&lt;=$E51,GD$165&gt;=EOMONTH($D51,0)),IF($G51="NNN",Expenses!GB$14*Leases!$F51,IF(Leases!$G51="FSG",0,IF(Leases!$G51="MG",SUMPRODUCT(Leases!$I51:$I55,Expenses!GB$9:GB$13)*Leases!$F51,MAX((Expenses!GB$9-Leases!$K51/12)*Leases!$J51*Leases!$F51,0)+MAX((Expenses!GB$10-Leases!$K52/12)*Leases!$J52*Leases!$F51,0)+MAX((Expenses!GB$11-Leases!$K53/12)*Leases!$J53*Leases!$F51,0)+MAX((Expenses!GB$12-Leases!$K54/12)*Leases!$J54*Leases!$F51,0)+MAX((Expenses!GB$13-Leases!$K55/12)*Leases!$J55*Leases!$F51,0)))),0)</f>
        <v>0</v>
      </c>
      <c r="GE217" s="94">
        <f>IF(AND(GE$165&lt;=$E51,GE$165&gt;=EOMONTH($D51,0)),IF($G51="NNN",Expenses!GC$14*Leases!$F51,IF(Leases!$G51="FSG",0,IF(Leases!$G51="MG",SUMPRODUCT(Leases!$I51:$I55,Expenses!GC$9:GC$13)*Leases!$F51,MAX((Expenses!GC$9-Leases!$K51/12)*Leases!$J51*Leases!$F51,0)+MAX((Expenses!GC$10-Leases!$K52/12)*Leases!$J52*Leases!$F51,0)+MAX((Expenses!GC$11-Leases!$K53/12)*Leases!$J53*Leases!$F51,0)+MAX((Expenses!GC$12-Leases!$K54/12)*Leases!$J54*Leases!$F51,0)+MAX((Expenses!GC$13-Leases!$K55/12)*Leases!$J55*Leases!$F51,0)))),0)</f>
        <v>0</v>
      </c>
      <c r="GF217" s="94">
        <f>IF(AND(GF$165&lt;=$E51,GF$165&gt;=EOMONTH($D51,0)),IF($G51="NNN",Expenses!GD$14*Leases!$F51,IF(Leases!$G51="FSG",0,IF(Leases!$G51="MG",SUMPRODUCT(Leases!$I51:$I55,Expenses!GD$9:GD$13)*Leases!$F51,MAX((Expenses!GD$9-Leases!$K51/12)*Leases!$J51*Leases!$F51,0)+MAX((Expenses!GD$10-Leases!$K52/12)*Leases!$J52*Leases!$F51,0)+MAX((Expenses!GD$11-Leases!$K53/12)*Leases!$J53*Leases!$F51,0)+MAX((Expenses!GD$12-Leases!$K54/12)*Leases!$J54*Leases!$F51,0)+MAX((Expenses!GD$13-Leases!$K55/12)*Leases!$J55*Leases!$F51,0)))),0)</f>
        <v>0</v>
      </c>
      <c r="GG217" s="94">
        <f>IF(AND(GG$165&lt;=$E51,GG$165&gt;=EOMONTH($D51,0)),IF($G51="NNN",Expenses!GE$14*Leases!$F51,IF(Leases!$G51="FSG",0,IF(Leases!$G51="MG",SUMPRODUCT(Leases!$I51:$I55,Expenses!GE$9:GE$13)*Leases!$F51,MAX((Expenses!GE$9-Leases!$K51/12)*Leases!$J51*Leases!$F51,0)+MAX((Expenses!GE$10-Leases!$K52/12)*Leases!$J52*Leases!$F51,0)+MAX((Expenses!GE$11-Leases!$K53/12)*Leases!$J53*Leases!$F51,0)+MAX((Expenses!GE$12-Leases!$K54/12)*Leases!$J54*Leases!$F51,0)+MAX((Expenses!GE$13-Leases!$K55/12)*Leases!$J55*Leases!$F51,0)))),0)</f>
        <v>0</v>
      </c>
      <c r="GH217" s="94">
        <f>IF(AND(GH$165&lt;=$E51,GH$165&gt;=EOMONTH($D51,0)),IF($G51="NNN",Expenses!GF$14*Leases!$F51,IF(Leases!$G51="FSG",0,IF(Leases!$G51="MG",SUMPRODUCT(Leases!$I51:$I55,Expenses!GF$9:GF$13)*Leases!$F51,MAX((Expenses!GF$9-Leases!$K51/12)*Leases!$J51*Leases!$F51,0)+MAX((Expenses!GF$10-Leases!$K52/12)*Leases!$J52*Leases!$F51,0)+MAX((Expenses!GF$11-Leases!$K53/12)*Leases!$J53*Leases!$F51,0)+MAX((Expenses!GF$12-Leases!$K54/12)*Leases!$J54*Leases!$F51,0)+MAX((Expenses!GF$13-Leases!$K55/12)*Leases!$J55*Leases!$F51,0)))),0)</f>
        <v>0</v>
      </c>
      <c r="GI217" s="94">
        <f>IF(AND(GI$165&lt;=$E51,GI$165&gt;=EOMONTH($D51,0)),IF($G51="NNN",Expenses!GG$14*Leases!$F51,IF(Leases!$G51="FSG",0,IF(Leases!$G51="MG",SUMPRODUCT(Leases!$I51:$I55,Expenses!GG$9:GG$13)*Leases!$F51,MAX((Expenses!GG$9-Leases!$K51/12)*Leases!$J51*Leases!$F51,0)+MAX((Expenses!GG$10-Leases!$K52/12)*Leases!$J52*Leases!$F51,0)+MAX((Expenses!GG$11-Leases!$K53/12)*Leases!$J53*Leases!$F51,0)+MAX((Expenses!GG$12-Leases!$K54/12)*Leases!$J54*Leases!$F51,0)+MAX((Expenses!GG$13-Leases!$K55/12)*Leases!$J55*Leases!$F51,0)))),0)</f>
        <v>0</v>
      </c>
      <c r="GJ217" s="94">
        <f>IF(AND(GJ$165&lt;=$E51,GJ$165&gt;=EOMONTH($D51,0)),IF($G51="NNN",Expenses!GH$14*Leases!$F51,IF(Leases!$G51="FSG",0,IF(Leases!$G51="MG",SUMPRODUCT(Leases!$I51:$I55,Expenses!GH$9:GH$13)*Leases!$F51,MAX((Expenses!GH$9-Leases!$K51/12)*Leases!$J51*Leases!$F51,0)+MAX((Expenses!GH$10-Leases!$K52/12)*Leases!$J52*Leases!$F51,0)+MAX((Expenses!GH$11-Leases!$K53/12)*Leases!$J53*Leases!$F51,0)+MAX((Expenses!GH$12-Leases!$K54/12)*Leases!$J54*Leases!$F51,0)+MAX((Expenses!GH$13-Leases!$K55/12)*Leases!$J55*Leases!$F51,0)))),0)</f>
        <v>0</v>
      </c>
      <c r="GK217" s="94">
        <f>IF(AND(GK$165&lt;=$E51,GK$165&gt;=EOMONTH($D51,0)),IF($G51="NNN",Expenses!GI$14*Leases!$F51,IF(Leases!$G51="FSG",0,IF(Leases!$G51="MG",SUMPRODUCT(Leases!$I51:$I55,Expenses!GI$9:GI$13)*Leases!$F51,MAX((Expenses!GI$9-Leases!$K51/12)*Leases!$J51*Leases!$F51,0)+MAX((Expenses!GI$10-Leases!$K52/12)*Leases!$J52*Leases!$F51,0)+MAX((Expenses!GI$11-Leases!$K53/12)*Leases!$J53*Leases!$F51,0)+MAX((Expenses!GI$12-Leases!$K54/12)*Leases!$J54*Leases!$F51,0)+MAX((Expenses!GI$13-Leases!$K55/12)*Leases!$J55*Leases!$F51,0)))),0)</f>
        <v>0</v>
      </c>
      <c r="GL217" s="94">
        <f>IF(AND(GL$165&lt;=$E51,GL$165&gt;=EOMONTH($D51,0)),IF($G51="NNN",Expenses!GJ$14*Leases!$F51,IF(Leases!$G51="FSG",0,IF(Leases!$G51="MG",SUMPRODUCT(Leases!$I51:$I55,Expenses!GJ$9:GJ$13)*Leases!$F51,MAX((Expenses!GJ$9-Leases!$K51/12)*Leases!$J51*Leases!$F51,0)+MAX((Expenses!GJ$10-Leases!$K52/12)*Leases!$J52*Leases!$F51,0)+MAX((Expenses!GJ$11-Leases!$K53/12)*Leases!$J53*Leases!$F51,0)+MAX((Expenses!GJ$12-Leases!$K54/12)*Leases!$J54*Leases!$F51,0)+MAX((Expenses!GJ$13-Leases!$K55/12)*Leases!$J55*Leases!$F51,0)))),0)</f>
        <v>0</v>
      </c>
      <c r="GM217" s="94">
        <f>IF(AND(GM$165&lt;=$E51,GM$165&gt;=EOMONTH($D51,0)),IF($G51="NNN",Expenses!GK$14*Leases!$F51,IF(Leases!$G51="FSG",0,IF(Leases!$G51="MG",SUMPRODUCT(Leases!$I51:$I55,Expenses!GK$9:GK$13)*Leases!$F51,MAX((Expenses!GK$9-Leases!$K51/12)*Leases!$J51*Leases!$F51,0)+MAX((Expenses!GK$10-Leases!$K52/12)*Leases!$J52*Leases!$F51,0)+MAX((Expenses!GK$11-Leases!$K53/12)*Leases!$J53*Leases!$F51,0)+MAX((Expenses!GK$12-Leases!$K54/12)*Leases!$J54*Leases!$F51,0)+MAX((Expenses!GK$13-Leases!$K55/12)*Leases!$J55*Leases!$F51,0)))),0)</f>
        <v>0</v>
      </c>
      <c r="GN217" s="94">
        <f>IF(AND(GN$165&lt;=$E51,GN$165&gt;=EOMONTH($D51,0)),IF($G51="NNN",Expenses!GL$14*Leases!$F51,IF(Leases!$G51="FSG",0,IF(Leases!$G51="MG",SUMPRODUCT(Leases!$I51:$I55,Expenses!GL$9:GL$13)*Leases!$F51,MAX((Expenses!GL$9-Leases!$K51/12)*Leases!$J51*Leases!$F51,0)+MAX((Expenses!GL$10-Leases!$K52/12)*Leases!$J52*Leases!$F51,0)+MAX((Expenses!GL$11-Leases!$K53/12)*Leases!$J53*Leases!$F51,0)+MAX((Expenses!GL$12-Leases!$K54/12)*Leases!$J54*Leases!$F51,0)+MAX((Expenses!GL$13-Leases!$K55/12)*Leases!$J55*Leases!$F51,0)))),0)</f>
        <v>0</v>
      </c>
      <c r="GO217" s="94">
        <f>IF(AND(GO$165&lt;=$E51,GO$165&gt;=EOMONTH($D51,0)),IF($G51="NNN",Expenses!GM$14*Leases!$F51,IF(Leases!$G51="FSG",0,IF(Leases!$G51="MG",SUMPRODUCT(Leases!$I51:$I55,Expenses!GM$9:GM$13)*Leases!$F51,MAX((Expenses!GM$9-Leases!$K51/12)*Leases!$J51*Leases!$F51,0)+MAX((Expenses!GM$10-Leases!$K52/12)*Leases!$J52*Leases!$F51,0)+MAX((Expenses!GM$11-Leases!$K53/12)*Leases!$J53*Leases!$F51,0)+MAX((Expenses!GM$12-Leases!$K54/12)*Leases!$J54*Leases!$F51,0)+MAX((Expenses!GM$13-Leases!$K55/12)*Leases!$J55*Leases!$F51,0)))),0)</f>
        <v>0</v>
      </c>
      <c r="GP217" s="94">
        <f>IF(AND(GP$165&lt;=$E51,GP$165&gt;=EOMONTH($D51,0)),IF($G51="NNN",Expenses!GN$14*Leases!$F51,IF(Leases!$G51="FSG",0,IF(Leases!$G51="MG",SUMPRODUCT(Leases!$I51:$I55,Expenses!GN$9:GN$13)*Leases!$F51,MAX((Expenses!GN$9-Leases!$K51/12)*Leases!$J51*Leases!$F51,0)+MAX((Expenses!GN$10-Leases!$K52/12)*Leases!$J52*Leases!$F51,0)+MAX((Expenses!GN$11-Leases!$K53/12)*Leases!$J53*Leases!$F51,0)+MAX((Expenses!GN$12-Leases!$K54/12)*Leases!$J54*Leases!$F51,0)+MAX((Expenses!GN$13-Leases!$K55/12)*Leases!$J55*Leases!$F51,0)))),0)</f>
        <v>0</v>
      </c>
      <c r="GQ217" s="94">
        <f>IF(AND(GQ$165&lt;=$E51,GQ$165&gt;=EOMONTH($D51,0)),IF($G51="NNN",Expenses!GO$14*Leases!$F51,IF(Leases!$G51="FSG",0,IF(Leases!$G51="MG",SUMPRODUCT(Leases!$I51:$I55,Expenses!GO$9:GO$13)*Leases!$F51,MAX((Expenses!GO$9-Leases!$K51/12)*Leases!$J51*Leases!$F51,0)+MAX((Expenses!GO$10-Leases!$K52/12)*Leases!$J52*Leases!$F51,0)+MAX((Expenses!GO$11-Leases!$K53/12)*Leases!$J53*Leases!$F51,0)+MAX((Expenses!GO$12-Leases!$K54/12)*Leases!$J54*Leases!$F51,0)+MAX((Expenses!GO$13-Leases!$K55/12)*Leases!$J55*Leases!$F51,0)))),0)</f>
        <v>0</v>
      </c>
      <c r="GR217" s="94">
        <f>IF(AND(GR$165&lt;=$E51,GR$165&gt;=EOMONTH($D51,0)),IF($G51="NNN",Expenses!GP$14*Leases!$F51,IF(Leases!$G51="FSG",0,IF(Leases!$G51="MG",SUMPRODUCT(Leases!$I51:$I55,Expenses!GP$9:GP$13)*Leases!$F51,MAX((Expenses!GP$9-Leases!$K51/12)*Leases!$J51*Leases!$F51,0)+MAX((Expenses!GP$10-Leases!$K52/12)*Leases!$J52*Leases!$F51,0)+MAX((Expenses!GP$11-Leases!$K53/12)*Leases!$J53*Leases!$F51,0)+MAX((Expenses!GP$12-Leases!$K54/12)*Leases!$J54*Leases!$F51,0)+MAX((Expenses!GP$13-Leases!$K55/12)*Leases!$J55*Leases!$F51,0)))),0)</f>
        <v>0</v>
      </c>
      <c r="GS217" s="94">
        <f>IF(AND(GS$165&lt;=$E51,GS$165&gt;=EOMONTH($D51,0)),IF($G51="NNN",Expenses!GQ$14*Leases!$F51,IF(Leases!$G51="FSG",0,IF(Leases!$G51="MG",SUMPRODUCT(Leases!$I51:$I55,Expenses!GQ$9:GQ$13)*Leases!$F51,MAX((Expenses!GQ$9-Leases!$K51/12)*Leases!$J51*Leases!$F51,0)+MAX((Expenses!GQ$10-Leases!$K52/12)*Leases!$J52*Leases!$F51,0)+MAX((Expenses!GQ$11-Leases!$K53/12)*Leases!$J53*Leases!$F51,0)+MAX((Expenses!GQ$12-Leases!$K54/12)*Leases!$J54*Leases!$F51,0)+MAX((Expenses!GQ$13-Leases!$K55/12)*Leases!$J55*Leases!$F51,0)))),0)</f>
        <v>0</v>
      </c>
      <c r="GT217" s="94">
        <f>IF(AND(GT$165&lt;=$E51,GT$165&gt;=EOMONTH($D51,0)),IF($G51="NNN",Expenses!GR$14*Leases!$F51,IF(Leases!$G51="FSG",0,IF(Leases!$G51="MG",SUMPRODUCT(Leases!$I51:$I55,Expenses!GR$9:GR$13)*Leases!$F51,MAX((Expenses!GR$9-Leases!$K51/12)*Leases!$J51*Leases!$F51,0)+MAX((Expenses!GR$10-Leases!$K52/12)*Leases!$J52*Leases!$F51,0)+MAX((Expenses!GR$11-Leases!$K53/12)*Leases!$J53*Leases!$F51,0)+MAX((Expenses!GR$12-Leases!$K54/12)*Leases!$J54*Leases!$F51,0)+MAX((Expenses!GR$13-Leases!$K55/12)*Leases!$J55*Leases!$F51,0)))),0)</f>
        <v>0</v>
      </c>
      <c r="GU217" s="94">
        <f>IF(AND(GU$165&lt;=$E51,GU$165&gt;=EOMONTH($D51,0)),IF($G51="NNN",Expenses!GS$14*Leases!$F51,IF(Leases!$G51="FSG",0,IF(Leases!$G51="MG",SUMPRODUCT(Leases!$I51:$I55,Expenses!GS$9:GS$13)*Leases!$F51,MAX((Expenses!GS$9-Leases!$K51/12)*Leases!$J51*Leases!$F51,0)+MAX((Expenses!GS$10-Leases!$K52/12)*Leases!$J52*Leases!$F51,0)+MAX((Expenses!GS$11-Leases!$K53/12)*Leases!$J53*Leases!$F51,0)+MAX((Expenses!GS$12-Leases!$K54/12)*Leases!$J54*Leases!$F51,0)+MAX((Expenses!GS$13-Leases!$K55/12)*Leases!$J55*Leases!$F51,0)))),0)</f>
        <v>0</v>
      </c>
      <c r="GV217" s="94">
        <f>IF(AND(GV$165&lt;=$E51,GV$165&gt;=EOMONTH($D51,0)),IF($G51="NNN",Expenses!GT$14*Leases!$F51,IF(Leases!$G51="FSG",0,IF(Leases!$G51="MG",SUMPRODUCT(Leases!$I51:$I55,Expenses!GT$9:GT$13)*Leases!$F51,MAX((Expenses!GT$9-Leases!$K51/12)*Leases!$J51*Leases!$F51,0)+MAX((Expenses!GT$10-Leases!$K52/12)*Leases!$J52*Leases!$F51,0)+MAX((Expenses!GT$11-Leases!$K53/12)*Leases!$J53*Leases!$F51,0)+MAX((Expenses!GT$12-Leases!$K54/12)*Leases!$J54*Leases!$F51,0)+MAX((Expenses!GT$13-Leases!$K55/12)*Leases!$J55*Leases!$F51,0)))),0)</f>
        <v>0</v>
      </c>
      <c r="GW217" s="94">
        <f>IF(AND(GW$165&lt;=$E51,GW$165&gt;=EOMONTH($D51,0)),IF($G51="NNN",Expenses!GU$14*Leases!$F51,IF(Leases!$G51="FSG",0,IF(Leases!$G51="MG",SUMPRODUCT(Leases!$I51:$I55,Expenses!GU$9:GU$13)*Leases!$F51,MAX((Expenses!GU$9-Leases!$K51/12)*Leases!$J51*Leases!$F51,0)+MAX((Expenses!GU$10-Leases!$K52/12)*Leases!$J52*Leases!$F51,0)+MAX((Expenses!GU$11-Leases!$K53/12)*Leases!$J53*Leases!$F51,0)+MAX((Expenses!GU$12-Leases!$K54/12)*Leases!$J54*Leases!$F51,0)+MAX((Expenses!GU$13-Leases!$K55/12)*Leases!$J55*Leases!$F51,0)))),0)</f>
        <v>0</v>
      </c>
      <c r="GX217" s="94">
        <f>IF(AND(GX$165&lt;=$E51,GX$165&gt;=EOMONTH($D51,0)),IF($G51="NNN",Expenses!GV$14*Leases!$F51,IF(Leases!$G51="FSG",0,IF(Leases!$G51="MG",SUMPRODUCT(Leases!$I51:$I55,Expenses!GV$9:GV$13)*Leases!$F51,MAX((Expenses!GV$9-Leases!$K51/12)*Leases!$J51*Leases!$F51,0)+MAX((Expenses!GV$10-Leases!$K52/12)*Leases!$J52*Leases!$F51,0)+MAX((Expenses!GV$11-Leases!$K53/12)*Leases!$J53*Leases!$F51,0)+MAX((Expenses!GV$12-Leases!$K54/12)*Leases!$J54*Leases!$F51,0)+MAX((Expenses!GV$13-Leases!$K55/12)*Leases!$J55*Leases!$F51,0)))),0)</f>
        <v>0</v>
      </c>
      <c r="GY217" s="94">
        <f>IF(AND(GY$165&lt;=$E51,GY$165&gt;=EOMONTH($D51,0)),IF($G51="NNN",Expenses!GW$14*Leases!$F51,IF(Leases!$G51="FSG",0,IF(Leases!$G51="MG",SUMPRODUCT(Leases!$I51:$I55,Expenses!GW$9:GW$13)*Leases!$F51,MAX((Expenses!GW$9-Leases!$K51/12)*Leases!$J51*Leases!$F51,0)+MAX((Expenses!GW$10-Leases!$K52/12)*Leases!$J52*Leases!$F51,0)+MAX((Expenses!GW$11-Leases!$K53/12)*Leases!$J53*Leases!$F51,0)+MAX((Expenses!GW$12-Leases!$K54/12)*Leases!$J54*Leases!$F51,0)+MAX((Expenses!GW$13-Leases!$K55/12)*Leases!$J55*Leases!$F51,0)))),0)</f>
        <v>0</v>
      </c>
      <c r="GZ217" s="94">
        <f>IF(AND(GZ$165&lt;=$E51,GZ$165&gt;=EOMONTH($D51,0)),IF($G51="NNN",Expenses!GX$14*Leases!$F51,IF(Leases!$G51="FSG",0,IF(Leases!$G51="MG",SUMPRODUCT(Leases!$I51:$I55,Expenses!GX$9:GX$13)*Leases!$F51,MAX((Expenses!GX$9-Leases!$K51/12)*Leases!$J51*Leases!$F51,0)+MAX((Expenses!GX$10-Leases!$K52/12)*Leases!$J52*Leases!$F51,0)+MAX((Expenses!GX$11-Leases!$K53/12)*Leases!$J53*Leases!$F51,0)+MAX((Expenses!GX$12-Leases!$K54/12)*Leases!$J54*Leases!$F51,0)+MAX((Expenses!GX$13-Leases!$K55/12)*Leases!$J55*Leases!$F51,0)))),0)</f>
        <v>0</v>
      </c>
      <c r="HA217" s="94">
        <f>IF(AND(HA$165&lt;=$E51,HA$165&gt;=EOMONTH($D51,0)),IF($G51="NNN",Expenses!GY$14*Leases!$F51,IF(Leases!$G51="FSG",0,IF(Leases!$G51="MG",SUMPRODUCT(Leases!$I51:$I55,Expenses!GY$9:GY$13)*Leases!$F51,MAX((Expenses!GY$9-Leases!$K51/12)*Leases!$J51*Leases!$F51,0)+MAX((Expenses!GY$10-Leases!$K52/12)*Leases!$J52*Leases!$F51,0)+MAX((Expenses!GY$11-Leases!$K53/12)*Leases!$J53*Leases!$F51,0)+MAX((Expenses!GY$12-Leases!$K54/12)*Leases!$J54*Leases!$F51,0)+MAX((Expenses!GY$13-Leases!$K55/12)*Leases!$J55*Leases!$F51,0)))),0)</f>
        <v>0</v>
      </c>
      <c r="HB217" s="94">
        <f>IF(AND(HB$165&lt;=$E51,HB$165&gt;=EOMONTH($D51,0)),IF($G51="NNN",Expenses!GZ$14*Leases!$F51,IF(Leases!$G51="FSG",0,IF(Leases!$G51="MG",SUMPRODUCT(Leases!$I51:$I55,Expenses!GZ$9:GZ$13)*Leases!$F51,MAX((Expenses!GZ$9-Leases!$K51/12)*Leases!$J51*Leases!$F51,0)+MAX((Expenses!GZ$10-Leases!$K52/12)*Leases!$J52*Leases!$F51,0)+MAX((Expenses!GZ$11-Leases!$K53/12)*Leases!$J53*Leases!$F51,0)+MAX((Expenses!GZ$12-Leases!$K54/12)*Leases!$J54*Leases!$F51,0)+MAX((Expenses!GZ$13-Leases!$K55/12)*Leases!$J55*Leases!$F51,0)))),0)</f>
        <v>0</v>
      </c>
      <c r="HC217" s="94">
        <f>IF(AND(HC$165&lt;=$E51,HC$165&gt;=EOMONTH($D51,0)),IF($G51="NNN",Expenses!HA$14*Leases!$F51,IF(Leases!$G51="FSG",0,IF(Leases!$G51="MG",SUMPRODUCT(Leases!$I51:$I55,Expenses!HA$9:HA$13)*Leases!$F51,MAX((Expenses!HA$9-Leases!$K51/12)*Leases!$J51*Leases!$F51,0)+MAX((Expenses!HA$10-Leases!$K52/12)*Leases!$J52*Leases!$F51,0)+MAX((Expenses!HA$11-Leases!$K53/12)*Leases!$J53*Leases!$F51,0)+MAX((Expenses!HA$12-Leases!$K54/12)*Leases!$J54*Leases!$F51,0)+MAX((Expenses!HA$13-Leases!$K55/12)*Leases!$J55*Leases!$F51,0)))),0)</f>
        <v>0</v>
      </c>
      <c r="HD217" s="94">
        <f>IF(AND(HD$165&lt;=$E51,HD$165&gt;=EOMONTH($D51,0)),IF($G51="NNN",Expenses!HB$14*Leases!$F51,IF(Leases!$G51="FSG",0,IF(Leases!$G51="MG",SUMPRODUCT(Leases!$I51:$I55,Expenses!HB$9:HB$13)*Leases!$F51,MAX((Expenses!HB$9-Leases!$K51/12)*Leases!$J51*Leases!$F51,0)+MAX((Expenses!HB$10-Leases!$K52/12)*Leases!$J52*Leases!$F51,0)+MAX((Expenses!HB$11-Leases!$K53/12)*Leases!$J53*Leases!$F51,0)+MAX((Expenses!HB$12-Leases!$K54/12)*Leases!$J54*Leases!$F51,0)+MAX((Expenses!HB$13-Leases!$K55/12)*Leases!$J55*Leases!$F51,0)))),0)</f>
        <v>0</v>
      </c>
      <c r="HE217" s="94">
        <f>IF(AND(HE$165&lt;=$E51,HE$165&gt;=EOMONTH($D51,0)),IF($G51="NNN",Expenses!HC$14*Leases!$F51,IF(Leases!$G51="FSG",0,IF(Leases!$G51="MG",SUMPRODUCT(Leases!$I51:$I55,Expenses!HC$9:HC$13)*Leases!$F51,MAX((Expenses!HC$9-Leases!$K51/12)*Leases!$J51*Leases!$F51,0)+MAX((Expenses!HC$10-Leases!$K52/12)*Leases!$J52*Leases!$F51,0)+MAX((Expenses!HC$11-Leases!$K53/12)*Leases!$J53*Leases!$F51,0)+MAX((Expenses!HC$12-Leases!$K54/12)*Leases!$J54*Leases!$F51,0)+MAX((Expenses!HC$13-Leases!$K55/12)*Leases!$J55*Leases!$F51,0)))),0)</f>
        <v>0</v>
      </c>
      <c r="HF217" s="94">
        <f>IF(AND(HF$165&lt;=$E51,HF$165&gt;=EOMONTH($D51,0)),IF($G51="NNN",Expenses!HD$14*Leases!$F51,IF(Leases!$G51="FSG",0,IF(Leases!$G51="MG",SUMPRODUCT(Leases!$I51:$I55,Expenses!HD$9:HD$13)*Leases!$F51,MAX((Expenses!HD$9-Leases!$K51/12)*Leases!$J51*Leases!$F51,0)+MAX((Expenses!HD$10-Leases!$K52/12)*Leases!$J52*Leases!$F51,0)+MAX((Expenses!HD$11-Leases!$K53/12)*Leases!$J53*Leases!$F51,0)+MAX((Expenses!HD$12-Leases!$K54/12)*Leases!$J54*Leases!$F51,0)+MAX((Expenses!HD$13-Leases!$K55/12)*Leases!$J55*Leases!$F51,0)))),0)</f>
        <v>0</v>
      </c>
      <c r="HG217" s="94">
        <f>IF(AND(HG$165&lt;=$E51,HG$165&gt;=EOMONTH($D51,0)),IF($G51="NNN",Expenses!HE$14*Leases!$F51,IF(Leases!$G51="FSG",0,IF(Leases!$G51="MG",SUMPRODUCT(Leases!$I51:$I55,Expenses!HE$9:HE$13)*Leases!$F51,MAX((Expenses!HE$9-Leases!$K51/12)*Leases!$J51*Leases!$F51,0)+MAX((Expenses!HE$10-Leases!$K52/12)*Leases!$J52*Leases!$F51,0)+MAX((Expenses!HE$11-Leases!$K53/12)*Leases!$J53*Leases!$F51,0)+MAX((Expenses!HE$12-Leases!$K54/12)*Leases!$J54*Leases!$F51,0)+MAX((Expenses!HE$13-Leases!$K55/12)*Leases!$J55*Leases!$F51,0)))),0)</f>
        <v>0</v>
      </c>
      <c r="HH217" s="94">
        <f>IF(AND(HH$165&lt;=$E51,HH$165&gt;=EOMONTH($D51,0)),IF($G51="NNN",Expenses!HF$14*Leases!$F51,IF(Leases!$G51="FSG",0,IF(Leases!$G51="MG",SUMPRODUCT(Leases!$I51:$I55,Expenses!HF$9:HF$13)*Leases!$F51,MAX((Expenses!HF$9-Leases!$K51/12)*Leases!$J51*Leases!$F51,0)+MAX((Expenses!HF$10-Leases!$K52/12)*Leases!$J52*Leases!$F51,0)+MAX((Expenses!HF$11-Leases!$K53/12)*Leases!$J53*Leases!$F51,0)+MAX((Expenses!HF$12-Leases!$K54/12)*Leases!$J54*Leases!$F51,0)+MAX((Expenses!HF$13-Leases!$K55/12)*Leases!$J55*Leases!$F51,0)))),0)</f>
        <v>0</v>
      </c>
      <c r="HI217" s="94">
        <f>IF(AND(HI$165&lt;=$E51,HI$165&gt;=EOMONTH($D51,0)),IF($G51="NNN",Expenses!HG$14*Leases!$F51,IF(Leases!$G51="FSG",0,IF(Leases!$G51="MG",SUMPRODUCT(Leases!$I51:$I55,Expenses!HG$9:HG$13)*Leases!$F51,MAX((Expenses!HG$9-Leases!$K51/12)*Leases!$J51*Leases!$F51,0)+MAX((Expenses!HG$10-Leases!$K52/12)*Leases!$J52*Leases!$F51,0)+MAX((Expenses!HG$11-Leases!$K53/12)*Leases!$J53*Leases!$F51,0)+MAX((Expenses!HG$12-Leases!$K54/12)*Leases!$J54*Leases!$F51,0)+MAX((Expenses!HG$13-Leases!$K55/12)*Leases!$J55*Leases!$F51,0)))),0)</f>
        <v>0</v>
      </c>
      <c r="HJ217" s="94">
        <f>IF(AND(HJ$165&lt;=$E51,HJ$165&gt;=EOMONTH($D51,0)),IF($G51="NNN",Expenses!HH$14*Leases!$F51,IF(Leases!$G51="FSG",0,IF(Leases!$G51="MG",SUMPRODUCT(Leases!$I51:$I55,Expenses!HH$9:HH$13)*Leases!$F51,MAX((Expenses!HH$9-Leases!$K51/12)*Leases!$J51*Leases!$F51,0)+MAX((Expenses!HH$10-Leases!$K52/12)*Leases!$J52*Leases!$F51,0)+MAX((Expenses!HH$11-Leases!$K53/12)*Leases!$J53*Leases!$F51,0)+MAX((Expenses!HH$12-Leases!$K54/12)*Leases!$J54*Leases!$F51,0)+MAX((Expenses!HH$13-Leases!$K55/12)*Leases!$J55*Leases!$F51,0)))),0)</f>
        <v>0</v>
      </c>
      <c r="HK217" s="94">
        <f>IF(AND(HK$165&lt;=$E51,HK$165&gt;=EOMONTH($D51,0)),IF($G51="NNN",Expenses!HI$14*Leases!$F51,IF(Leases!$G51="FSG",0,IF(Leases!$G51="MG",SUMPRODUCT(Leases!$I51:$I55,Expenses!HI$9:HI$13)*Leases!$F51,MAX((Expenses!HI$9-Leases!$K51/12)*Leases!$J51*Leases!$F51,0)+MAX((Expenses!HI$10-Leases!$K52/12)*Leases!$J52*Leases!$F51,0)+MAX((Expenses!HI$11-Leases!$K53/12)*Leases!$J53*Leases!$F51,0)+MAX((Expenses!HI$12-Leases!$K54/12)*Leases!$J54*Leases!$F51,0)+MAX((Expenses!HI$13-Leases!$K55/12)*Leases!$J55*Leases!$F51,0)))),0)</f>
        <v>0</v>
      </c>
      <c r="HL217" s="94">
        <f>IF(AND(HL$165&lt;=$E51,HL$165&gt;=EOMONTH($D51,0)),IF($G51="NNN",Expenses!HJ$14*Leases!$F51,IF(Leases!$G51="FSG",0,IF(Leases!$G51="MG",SUMPRODUCT(Leases!$I51:$I55,Expenses!HJ$9:HJ$13)*Leases!$F51,MAX((Expenses!HJ$9-Leases!$K51/12)*Leases!$J51*Leases!$F51,0)+MAX((Expenses!HJ$10-Leases!$K52/12)*Leases!$J52*Leases!$F51,0)+MAX((Expenses!HJ$11-Leases!$K53/12)*Leases!$J53*Leases!$F51,0)+MAX((Expenses!HJ$12-Leases!$K54/12)*Leases!$J54*Leases!$F51,0)+MAX((Expenses!HJ$13-Leases!$K55/12)*Leases!$J55*Leases!$F51,0)))),0)</f>
        <v>0</v>
      </c>
      <c r="HM217" s="94">
        <f>IF(AND(HM$165&lt;=$E51,HM$165&gt;=EOMONTH($D51,0)),IF($G51="NNN",Expenses!HK$14*Leases!$F51,IF(Leases!$G51="FSG",0,IF(Leases!$G51="MG",SUMPRODUCT(Leases!$I51:$I55,Expenses!HK$9:HK$13)*Leases!$F51,MAX((Expenses!HK$9-Leases!$K51/12)*Leases!$J51*Leases!$F51,0)+MAX((Expenses!HK$10-Leases!$K52/12)*Leases!$J52*Leases!$F51,0)+MAX((Expenses!HK$11-Leases!$K53/12)*Leases!$J53*Leases!$F51,0)+MAX((Expenses!HK$12-Leases!$K54/12)*Leases!$J54*Leases!$F51,0)+MAX((Expenses!HK$13-Leases!$K55/12)*Leases!$J55*Leases!$F51,0)))),0)</f>
        <v>0</v>
      </c>
      <c r="HN217" s="94">
        <f>IF(AND(HN$165&lt;=$E51,HN$165&gt;=EOMONTH($D51,0)),IF($G51="NNN",Expenses!HL$14*Leases!$F51,IF(Leases!$G51="FSG",0,IF(Leases!$G51="MG",SUMPRODUCT(Leases!$I51:$I55,Expenses!HL$9:HL$13)*Leases!$F51,MAX((Expenses!HL$9-Leases!$K51/12)*Leases!$J51*Leases!$F51,0)+MAX((Expenses!HL$10-Leases!$K52/12)*Leases!$J52*Leases!$F51,0)+MAX((Expenses!HL$11-Leases!$K53/12)*Leases!$J53*Leases!$F51,0)+MAX((Expenses!HL$12-Leases!$K54/12)*Leases!$J54*Leases!$F51,0)+MAX((Expenses!HL$13-Leases!$K55/12)*Leases!$J55*Leases!$F51,0)))),0)</f>
        <v>0</v>
      </c>
      <c r="HO217" s="94">
        <f>IF(AND(HO$165&lt;=$E51,HO$165&gt;=EOMONTH($D51,0)),IF($G51="NNN",Expenses!HM$14*Leases!$F51,IF(Leases!$G51="FSG",0,IF(Leases!$G51="MG",SUMPRODUCT(Leases!$I51:$I55,Expenses!HM$9:HM$13)*Leases!$F51,MAX((Expenses!HM$9-Leases!$K51/12)*Leases!$J51*Leases!$F51,0)+MAX((Expenses!HM$10-Leases!$K52/12)*Leases!$J52*Leases!$F51,0)+MAX((Expenses!HM$11-Leases!$K53/12)*Leases!$J53*Leases!$F51,0)+MAX((Expenses!HM$12-Leases!$K54/12)*Leases!$J54*Leases!$F51,0)+MAX((Expenses!HM$13-Leases!$K55/12)*Leases!$J55*Leases!$F51,0)))),0)</f>
        <v>0</v>
      </c>
      <c r="HP217" s="94">
        <f>IF(AND(HP$165&lt;=$E51,HP$165&gt;=EOMONTH($D51,0)),IF($G51="NNN",Expenses!HN$14*Leases!$F51,IF(Leases!$G51="FSG",0,IF(Leases!$G51="MG",SUMPRODUCT(Leases!$I51:$I55,Expenses!HN$9:HN$13)*Leases!$F51,MAX((Expenses!HN$9-Leases!$K51/12)*Leases!$J51*Leases!$F51,0)+MAX((Expenses!HN$10-Leases!$K52/12)*Leases!$J52*Leases!$F51,0)+MAX((Expenses!HN$11-Leases!$K53/12)*Leases!$J53*Leases!$F51,0)+MAX((Expenses!HN$12-Leases!$K54/12)*Leases!$J54*Leases!$F51,0)+MAX((Expenses!HN$13-Leases!$K55/12)*Leases!$J55*Leases!$F51,0)))),0)</f>
        <v>0</v>
      </c>
      <c r="HQ217" s="94">
        <f>IF(AND(HQ$165&lt;=$E51,HQ$165&gt;=EOMONTH($D51,0)),IF($G51="NNN",Expenses!HO$14*Leases!$F51,IF(Leases!$G51="FSG",0,IF(Leases!$G51="MG",SUMPRODUCT(Leases!$I51:$I55,Expenses!HO$9:HO$13)*Leases!$F51,MAX((Expenses!HO$9-Leases!$K51/12)*Leases!$J51*Leases!$F51,0)+MAX((Expenses!HO$10-Leases!$K52/12)*Leases!$J52*Leases!$F51,0)+MAX((Expenses!HO$11-Leases!$K53/12)*Leases!$J53*Leases!$F51,0)+MAX((Expenses!HO$12-Leases!$K54/12)*Leases!$J54*Leases!$F51,0)+MAX((Expenses!HO$13-Leases!$K55/12)*Leases!$J55*Leases!$F51,0)))),0)</f>
        <v>0</v>
      </c>
      <c r="HR217" s="94">
        <f>IF(AND(HR$165&lt;=$E51,HR$165&gt;=EOMONTH($D51,0)),IF($G51="NNN",Expenses!HP$14*Leases!$F51,IF(Leases!$G51="FSG",0,IF(Leases!$G51="MG",SUMPRODUCT(Leases!$I51:$I55,Expenses!HP$9:HP$13)*Leases!$F51,MAX((Expenses!HP$9-Leases!$K51/12)*Leases!$J51*Leases!$F51,0)+MAX((Expenses!HP$10-Leases!$K52/12)*Leases!$J52*Leases!$F51,0)+MAX((Expenses!HP$11-Leases!$K53/12)*Leases!$J53*Leases!$F51,0)+MAX((Expenses!HP$12-Leases!$K54/12)*Leases!$J54*Leases!$F51,0)+MAX((Expenses!HP$13-Leases!$K55/12)*Leases!$J55*Leases!$F51,0)))),0)</f>
        <v>0</v>
      </c>
      <c r="HS217" s="94">
        <f>IF(AND(HS$165&lt;=$E51,HS$165&gt;=EOMONTH($D51,0)),IF($G51="NNN",Expenses!HQ$14*Leases!$F51,IF(Leases!$G51="FSG",0,IF(Leases!$G51="MG",SUMPRODUCT(Leases!$I51:$I55,Expenses!HQ$9:HQ$13)*Leases!$F51,MAX((Expenses!HQ$9-Leases!$K51/12)*Leases!$J51*Leases!$F51,0)+MAX((Expenses!HQ$10-Leases!$K52/12)*Leases!$J52*Leases!$F51,0)+MAX((Expenses!HQ$11-Leases!$K53/12)*Leases!$J53*Leases!$F51,0)+MAX((Expenses!HQ$12-Leases!$K54/12)*Leases!$J54*Leases!$F51,0)+MAX((Expenses!HQ$13-Leases!$K55/12)*Leases!$J55*Leases!$F51,0)))),0)</f>
        <v>0</v>
      </c>
      <c r="HT217" s="94">
        <f>IF(AND(HT$165&lt;=$E51,HT$165&gt;=EOMONTH($D51,0)),IF($G51="NNN",Expenses!HR$14*Leases!$F51,IF(Leases!$G51="FSG",0,IF(Leases!$G51="MG",SUMPRODUCT(Leases!$I51:$I55,Expenses!HR$9:HR$13)*Leases!$F51,MAX((Expenses!HR$9-Leases!$K51/12)*Leases!$J51*Leases!$F51,0)+MAX((Expenses!HR$10-Leases!$K52/12)*Leases!$J52*Leases!$F51,0)+MAX((Expenses!HR$11-Leases!$K53/12)*Leases!$J53*Leases!$F51,0)+MAX((Expenses!HR$12-Leases!$K54/12)*Leases!$J54*Leases!$F51,0)+MAX((Expenses!HR$13-Leases!$K55/12)*Leases!$J55*Leases!$F51,0)))),0)</f>
        <v>0</v>
      </c>
      <c r="HU217" s="94">
        <f>IF(AND(HU$165&lt;=$E51,HU$165&gt;=EOMONTH($D51,0)),IF($G51="NNN",Expenses!HS$14*Leases!$F51,IF(Leases!$G51="FSG",0,IF(Leases!$G51="MG",SUMPRODUCT(Leases!$I51:$I55,Expenses!HS$9:HS$13)*Leases!$F51,MAX((Expenses!HS$9-Leases!$K51/12)*Leases!$J51*Leases!$F51,0)+MAX((Expenses!HS$10-Leases!$K52/12)*Leases!$J52*Leases!$F51,0)+MAX((Expenses!HS$11-Leases!$K53/12)*Leases!$J53*Leases!$F51,0)+MAX((Expenses!HS$12-Leases!$K54/12)*Leases!$J54*Leases!$F51,0)+MAX((Expenses!HS$13-Leases!$K55/12)*Leases!$J55*Leases!$F51,0)))),0)</f>
        <v>0</v>
      </c>
      <c r="HV217" s="94">
        <f>IF(AND(HV$165&lt;=$E51,HV$165&gt;=EOMONTH($D51,0)),IF($G51="NNN",Expenses!HT$14*Leases!$F51,IF(Leases!$G51="FSG",0,IF(Leases!$G51="MG",SUMPRODUCT(Leases!$I51:$I55,Expenses!HT$9:HT$13)*Leases!$F51,MAX((Expenses!HT$9-Leases!$K51/12)*Leases!$J51*Leases!$F51,0)+MAX((Expenses!HT$10-Leases!$K52/12)*Leases!$J52*Leases!$F51,0)+MAX((Expenses!HT$11-Leases!$K53/12)*Leases!$J53*Leases!$F51,0)+MAX((Expenses!HT$12-Leases!$K54/12)*Leases!$J54*Leases!$F51,0)+MAX((Expenses!HT$13-Leases!$K55/12)*Leases!$J55*Leases!$F51,0)))),0)</f>
        <v>0</v>
      </c>
      <c r="HW217" s="94">
        <f>IF(AND(HW$165&lt;=$E51,HW$165&gt;=EOMONTH($D51,0)),IF($G51="NNN",Expenses!HU$14*Leases!$F51,IF(Leases!$G51="FSG",0,IF(Leases!$G51="MG",SUMPRODUCT(Leases!$I51:$I55,Expenses!HU$9:HU$13)*Leases!$F51,MAX((Expenses!HU$9-Leases!$K51/12)*Leases!$J51*Leases!$F51,0)+MAX((Expenses!HU$10-Leases!$K52/12)*Leases!$J52*Leases!$F51,0)+MAX((Expenses!HU$11-Leases!$K53/12)*Leases!$J53*Leases!$F51,0)+MAX((Expenses!HU$12-Leases!$K54/12)*Leases!$J54*Leases!$F51,0)+MAX((Expenses!HU$13-Leases!$K55/12)*Leases!$J55*Leases!$F51,0)))),0)</f>
        <v>0</v>
      </c>
      <c r="HX217" s="94">
        <f>IF(AND(HX$165&lt;=$E51,HX$165&gt;=EOMONTH($D51,0)),IF($G51="NNN",Expenses!HV$14*Leases!$F51,IF(Leases!$G51="FSG",0,IF(Leases!$G51="MG",SUMPRODUCT(Leases!$I51:$I55,Expenses!HV$9:HV$13)*Leases!$F51,MAX((Expenses!HV$9-Leases!$K51/12)*Leases!$J51*Leases!$F51,0)+MAX((Expenses!HV$10-Leases!$K52/12)*Leases!$J52*Leases!$F51,0)+MAX((Expenses!HV$11-Leases!$K53/12)*Leases!$J53*Leases!$F51,0)+MAX((Expenses!HV$12-Leases!$K54/12)*Leases!$J54*Leases!$F51,0)+MAX((Expenses!HV$13-Leases!$K55/12)*Leases!$J55*Leases!$F51,0)))),0)</f>
        <v>0</v>
      </c>
      <c r="HY217" s="94">
        <f>IF(AND(HY$165&lt;=$E51,HY$165&gt;=EOMONTH($D51,0)),IF($G51="NNN",Expenses!HW$14*Leases!$F51,IF(Leases!$G51="FSG",0,IF(Leases!$G51="MG",SUMPRODUCT(Leases!$I51:$I55,Expenses!HW$9:HW$13)*Leases!$F51,MAX((Expenses!HW$9-Leases!$K51/12)*Leases!$J51*Leases!$F51,0)+MAX((Expenses!HW$10-Leases!$K52/12)*Leases!$J52*Leases!$F51,0)+MAX((Expenses!HW$11-Leases!$K53/12)*Leases!$J53*Leases!$F51,0)+MAX((Expenses!HW$12-Leases!$K54/12)*Leases!$J54*Leases!$F51,0)+MAX((Expenses!HW$13-Leases!$K55/12)*Leases!$J55*Leases!$F51,0)))),0)</f>
        <v>0</v>
      </c>
      <c r="HZ217" s="94">
        <f>IF(AND(HZ$165&lt;=$E51,HZ$165&gt;=EOMONTH($D51,0)),IF($G51="NNN",Expenses!HX$14*Leases!$F51,IF(Leases!$G51="FSG",0,IF(Leases!$G51="MG",SUMPRODUCT(Leases!$I51:$I55,Expenses!HX$9:HX$13)*Leases!$F51,MAX((Expenses!HX$9-Leases!$K51/12)*Leases!$J51*Leases!$F51,0)+MAX((Expenses!HX$10-Leases!$K52/12)*Leases!$J52*Leases!$F51,0)+MAX((Expenses!HX$11-Leases!$K53/12)*Leases!$J53*Leases!$F51,0)+MAX((Expenses!HX$12-Leases!$K54/12)*Leases!$J54*Leases!$F51,0)+MAX((Expenses!HX$13-Leases!$K55/12)*Leases!$J55*Leases!$F51,0)))),0)</f>
        <v>0</v>
      </c>
      <c r="IA217" s="94">
        <f>IF(AND(IA$165&lt;=$E51,IA$165&gt;=EOMONTH($D51,0)),IF($G51="NNN",Expenses!HY$14*Leases!$F51,IF(Leases!$G51="FSG",0,IF(Leases!$G51="MG",SUMPRODUCT(Leases!$I51:$I55,Expenses!HY$9:HY$13)*Leases!$F51,MAX((Expenses!HY$9-Leases!$K51/12)*Leases!$J51*Leases!$F51,0)+MAX((Expenses!HY$10-Leases!$K52/12)*Leases!$J52*Leases!$F51,0)+MAX((Expenses!HY$11-Leases!$K53/12)*Leases!$J53*Leases!$F51,0)+MAX((Expenses!HY$12-Leases!$K54/12)*Leases!$J54*Leases!$F51,0)+MAX((Expenses!HY$13-Leases!$K55/12)*Leases!$J55*Leases!$F51,0)))),0)</f>
        <v>0</v>
      </c>
      <c r="IB217" s="94">
        <f>IF(AND(IB$165&lt;=$E51,IB$165&gt;=EOMONTH($D51,0)),IF($G51="NNN",Expenses!HZ$14*Leases!$F51,IF(Leases!$G51="FSG",0,IF(Leases!$G51="MG",SUMPRODUCT(Leases!$I51:$I55,Expenses!HZ$9:HZ$13)*Leases!$F51,MAX((Expenses!HZ$9-Leases!$K51/12)*Leases!$J51*Leases!$F51,0)+MAX((Expenses!HZ$10-Leases!$K52/12)*Leases!$J52*Leases!$F51,0)+MAX((Expenses!HZ$11-Leases!$K53/12)*Leases!$J53*Leases!$F51,0)+MAX((Expenses!HZ$12-Leases!$K54/12)*Leases!$J54*Leases!$F51,0)+MAX((Expenses!HZ$13-Leases!$K55/12)*Leases!$J55*Leases!$F51,0)))),0)</f>
        <v>0</v>
      </c>
      <c r="IC217" s="94">
        <f>IF(AND(IC$165&lt;=$E51,IC$165&gt;=EOMONTH($D51,0)),IF($G51="NNN",Expenses!IA$14*Leases!$F51,IF(Leases!$G51="FSG",0,IF(Leases!$G51="MG",SUMPRODUCT(Leases!$I51:$I55,Expenses!IA$9:IA$13)*Leases!$F51,MAX((Expenses!IA$9-Leases!$K51/12)*Leases!$J51*Leases!$F51,0)+MAX((Expenses!IA$10-Leases!$K52/12)*Leases!$J52*Leases!$F51,0)+MAX((Expenses!IA$11-Leases!$K53/12)*Leases!$J53*Leases!$F51,0)+MAX((Expenses!IA$12-Leases!$K54/12)*Leases!$J54*Leases!$F51,0)+MAX((Expenses!IA$13-Leases!$K55/12)*Leases!$J55*Leases!$F51,0)))),0)</f>
        <v>0</v>
      </c>
      <c r="ID217" s="94">
        <f>IF(AND(ID$165&lt;=$E51,ID$165&gt;=EOMONTH($D51,0)),IF($G51="NNN",Expenses!IB$14*Leases!$F51,IF(Leases!$G51="FSG",0,IF(Leases!$G51="MG",SUMPRODUCT(Leases!$I51:$I55,Expenses!IB$9:IB$13)*Leases!$F51,MAX((Expenses!IB$9-Leases!$K51/12)*Leases!$J51*Leases!$F51,0)+MAX((Expenses!IB$10-Leases!$K52/12)*Leases!$J52*Leases!$F51,0)+MAX((Expenses!IB$11-Leases!$K53/12)*Leases!$J53*Leases!$F51,0)+MAX((Expenses!IB$12-Leases!$K54/12)*Leases!$J54*Leases!$F51,0)+MAX((Expenses!IB$13-Leases!$K55/12)*Leases!$J55*Leases!$F51,0)))),0)</f>
        <v>0</v>
      </c>
      <c r="IE217" s="94">
        <f>IF(AND(IE$165&lt;=$E51,IE$165&gt;=EOMONTH($D51,0)),IF($G51="NNN",Expenses!IC$14*Leases!$F51,IF(Leases!$G51="FSG",0,IF(Leases!$G51="MG",SUMPRODUCT(Leases!$I51:$I55,Expenses!IC$9:IC$13)*Leases!$F51,MAX((Expenses!IC$9-Leases!$K51/12)*Leases!$J51*Leases!$F51,0)+MAX((Expenses!IC$10-Leases!$K52/12)*Leases!$J52*Leases!$F51,0)+MAX((Expenses!IC$11-Leases!$K53/12)*Leases!$J53*Leases!$F51,0)+MAX((Expenses!IC$12-Leases!$K54/12)*Leases!$J54*Leases!$F51,0)+MAX((Expenses!IC$13-Leases!$K55/12)*Leases!$J55*Leases!$F51,0)))),0)</f>
        <v>0</v>
      </c>
      <c r="IF217" s="94">
        <f>IF(AND(IF$165&lt;=$E51,IF$165&gt;=EOMONTH($D51,0)),IF($G51="NNN",Expenses!ID$14*Leases!$F51,IF(Leases!$G51="FSG",0,IF(Leases!$G51="MG",SUMPRODUCT(Leases!$I51:$I55,Expenses!ID$9:ID$13)*Leases!$F51,MAX((Expenses!ID$9-Leases!$K51/12)*Leases!$J51*Leases!$F51,0)+MAX((Expenses!ID$10-Leases!$K52/12)*Leases!$J52*Leases!$F51,0)+MAX((Expenses!ID$11-Leases!$K53/12)*Leases!$J53*Leases!$F51,0)+MAX((Expenses!ID$12-Leases!$K54/12)*Leases!$J54*Leases!$F51,0)+MAX((Expenses!ID$13-Leases!$K55/12)*Leases!$J55*Leases!$F51,0)))),0)</f>
        <v>0</v>
      </c>
      <c r="IG217" s="94">
        <f>IF(AND(IG$165&lt;=$E51,IG$165&gt;=EOMONTH($D51,0)),IF($G51="NNN",Expenses!IE$14*Leases!$F51,IF(Leases!$G51="FSG",0,IF(Leases!$G51="MG",SUMPRODUCT(Leases!$I51:$I55,Expenses!IE$9:IE$13)*Leases!$F51,MAX((Expenses!IE$9-Leases!$K51/12)*Leases!$J51*Leases!$F51,0)+MAX((Expenses!IE$10-Leases!$K52/12)*Leases!$J52*Leases!$F51,0)+MAX((Expenses!IE$11-Leases!$K53/12)*Leases!$J53*Leases!$F51,0)+MAX((Expenses!IE$12-Leases!$K54/12)*Leases!$J54*Leases!$F51,0)+MAX((Expenses!IE$13-Leases!$K55/12)*Leases!$J55*Leases!$F51,0)))),0)</f>
        <v>0</v>
      </c>
      <c r="IH217" s="94">
        <f>IF(AND(IH$165&lt;=$E51,IH$165&gt;=EOMONTH($D51,0)),IF($G51="NNN",Expenses!IF$14*Leases!$F51,IF(Leases!$G51="FSG",0,IF(Leases!$G51="MG",SUMPRODUCT(Leases!$I51:$I55,Expenses!IF$9:IF$13)*Leases!$F51,MAX((Expenses!IF$9-Leases!$K51/12)*Leases!$J51*Leases!$F51,0)+MAX((Expenses!IF$10-Leases!$K52/12)*Leases!$J52*Leases!$F51,0)+MAX((Expenses!IF$11-Leases!$K53/12)*Leases!$J53*Leases!$F51,0)+MAX((Expenses!IF$12-Leases!$K54/12)*Leases!$J54*Leases!$F51,0)+MAX((Expenses!IF$13-Leases!$K55/12)*Leases!$J55*Leases!$F51,0)))),0)</f>
        <v>0</v>
      </c>
      <c r="II217" s="94">
        <f>IF(AND(II$165&lt;=$E51,II$165&gt;=EOMONTH($D51,0)),IF($G51="NNN",Expenses!IG$14*Leases!$F51,IF(Leases!$G51="FSG",0,IF(Leases!$G51="MG",SUMPRODUCT(Leases!$I51:$I55,Expenses!IG$9:IG$13)*Leases!$F51,MAX((Expenses!IG$9-Leases!$K51/12)*Leases!$J51*Leases!$F51,0)+MAX((Expenses!IG$10-Leases!$K52/12)*Leases!$J52*Leases!$F51,0)+MAX((Expenses!IG$11-Leases!$K53/12)*Leases!$J53*Leases!$F51,0)+MAX((Expenses!IG$12-Leases!$K54/12)*Leases!$J54*Leases!$F51,0)+MAX((Expenses!IG$13-Leases!$K55/12)*Leases!$J55*Leases!$F51,0)))),0)</f>
        <v>0</v>
      </c>
      <c r="IJ217" s="94">
        <f>IF(AND(IJ$165&lt;=$E51,IJ$165&gt;=EOMONTH($D51,0)),IF($G51="NNN",Expenses!IH$14*Leases!$F51,IF(Leases!$G51="FSG",0,IF(Leases!$G51="MG",SUMPRODUCT(Leases!$I51:$I55,Expenses!IH$9:IH$13)*Leases!$F51,MAX((Expenses!IH$9-Leases!$K51/12)*Leases!$J51*Leases!$F51,0)+MAX((Expenses!IH$10-Leases!$K52/12)*Leases!$J52*Leases!$F51,0)+MAX((Expenses!IH$11-Leases!$K53/12)*Leases!$J53*Leases!$F51,0)+MAX((Expenses!IH$12-Leases!$K54/12)*Leases!$J54*Leases!$F51,0)+MAX((Expenses!IH$13-Leases!$K55/12)*Leases!$J55*Leases!$F51,0)))),0)</f>
        <v>0</v>
      </c>
      <c r="IK217" s="94">
        <f>IF(AND(IK$165&lt;=$E51,IK$165&gt;=EOMONTH($D51,0)),IF($G51="NNN",Expenses!II$14*Leases!$F51,IF(Leases!$G51="FSG",0,IF(Leases!$G51="MG",SUMPRODUCT(Leases!$I51:$I55,Expenses!II$9:II$13)*Leases!$F51,MAX((Expenses!II$9-Leases!$K51/12)*Leases!$J51*Leases!$F51,0)+MAX((Expenses!II$10-Leases!$K52/12)*Leases!$J52*Leases!$F51,0)+MAX((Expenses!II$11-Leases!$K53/12)*Leases!$J53*Leases!$F51,0)+MAX((Expenses!II$12-Leases!$K54/12)*Leases!$J54*Leases!$F51,0)+MAX((Expenses!II$13-Leases!$K55/12)*Leases!$J55*Leases!$F51,0)))),0)</f>
        <v>0</v>
      </c>
      <c r="IL217" s="94">
        <f>IF(AND(IL$165&lt;=$E51,IL$165&gt;=EOMONTH($D51,0)),IF($G51="NNN",Expenses!IJ$14*Leases!$F51,IF(Leases!$G51="FSG",0,IF(Leases!$G51="MG",SUMPRODUCT(Leases!$I51:$I55,Expenses!IJ$9:IJ$13)*Leases!$F51,MAX((Expenses!IJ$9-Leases!$K51/12)*Leases!$J51*Leases!$F51,0)+MAX((Expenses!IJ$10-Leases!$K52/12)*Leases!$J52*Leases!$F51,0)+MAX((Expenses!IJ$11-Leases!$K53/12)*Leases!$J53*Leases!$F51,0)+MAX((Expenses!IJ$12-Leases!$K54/12)*Leases!$J54*Leases!$F51,0)+MAX((Expenses!IJ$13-Leases!$K55/12)*Leases!$J55*Leases!$F51,0)))),0)</f>
        <v>0</v>
      </c>
      <c r="IM217" s="94">
        <f>IF(AND(IM$165&lt;=$E51,IM$165&gt;=EOMONTH($D51,0)),IF($G51="NNN",Expenses!IK$14*Leases!$F51,IF(Leases!$G51="FSG",0,IF(Leases!$G51="MG",SUMPRODUCT(Leases!$I51:$I55,Expenses!IK$9:IK$13)*Leases!$F51,MAX((Expenses!IK$9-Leases!$K51/12)*Leases!$J51*Leases!$F51,0)+MAX((Expenses!IK$10-Leases!$K52/12)*Leases!$J52*Leases!$F51,0)+MAX((Expenses!IK$11-Leases!$K53/12)*Leases!$J53*Leases!$F51,0)+MAX((Expenses!IK$12-Leases!$K54/12)*Leases!$J54*Leases!$F51,0)+MAX((Expenses!IK$13-Leases!$K55/12)*Leases!$J55*Leases!$F51,0)))),0)</f>
        <v>0</v>
      </c>
      <c r="IN217" s="94">
        <f>IF(AND(IN$165&lt;=$E51,IN$165&gt;=EOMONTH($D51,0)),IF($G51="NNN",Expenses!IL$14*Leases!$F51,IF(Leases!$G51="FSG",0,IF(Leases!$G51="MG",SUMPRODUCT(Leases!$I51:$I55,Expenses!IL$9:IL$13)*Leases!$F51,MAX((Expenses!IL$9-Leases!$K51/12)*Leases!$J51*Leases!$F51,0)+MAX((Expenses!IL$10-Leases!$K52/12)*Leases!$J52*Leases!$F51,0)+MAX((Expenses!IL$11-Leases!$K53/12)*Leases!$J53*Leases!$F51,0)+MAX((Expenses!IL$12-Leases!$K54/12)*Leases!$J54*Leases!$F51,0)+MAX((Expenses!IL$13-Leases!$K55/12)*Leases!$J55*Leases!$F51,0)))),0)</f>
        <v>0</v>
      </c>
      <c r="IO217" s="94">
        <f>IF(AND(IO$165&lt;=$E51,IO$165&gt;=EOMONTH($D51,0)),IF($G51="NNN",Expenses!IM$14*Leases!$F51,IF(Leases!$G51="FSG",0,IF(Leases!$G51="MG",SUMPRODUCT(Leases!$I51:$I55,Expenses!IM$9:IM$13)*Leases!$F51,MAX((Expenses!IM$9-Leases!$K51/12)*Leases!$J51*Leases!$F51,0)+MAX((Expenses!IM$10-Leases!$K52/12)*Leases!$J52*Leases!$F51,0)+MAX((Expenses!IM$11-Leases!$K53/12)*Leases!$J53*Leases!$F51,0)+MAX((Expenses!IM$12-Leases!$K54/12)*Leases!$J54*Leases!$F51,0)+MAX((Expenses!IM$13-Leases!$K55/12)*Leases!$J55*Leases!$F51,0)))),0)</f>
        <v>0</v>
      </c>
      <c r="IP217" s="94">
        <f>IF(AND(IP$165&lt;=$E51,IP$165&gt;=EOMONTH($D51,0)),IF($G51="NNN",Expenses!IN$14*Leases!$F51,IF(Leases!$G51="FSG",0,IF(Leases!$G51="MG",SUMPRODUCT(Leases!$I51:$I55,Expenses!IN$9:IN$13)*Leases!$F51,MAX((Expenses!IN$9-Leases!$K51/12)*Leases!$J51*Leases!$F51,0)+MAX((Expenses!IN$10-Leases!$K52/12)*Leases!$J52*Leases!$F51,0)+MAX((Expenses!IN$11-Leases!$K53/12)*Leases!$J53*Leases!$F51,0)+MAX((Expenses!IN$12-Leases!$K54/12)*Leases!$J54*Leases!$F51,0)+MAX((Expenses!IN$13-Leases!$K55/12)*Leases!$J55*Leases!$F51,0)))),0)</f>
        <v>0</v>
      </c>
      <c r="IQ217" s="94">
        <f>IF(AND(IQ$165&lt;=$E51,IQ$165&gt;=EOMONTH($D51,0)),IF($G51="NNN",Expenses!IO$14*Leases!$F51,IF(Leases!$G51="FSG",0,IF(Leases!$G51="MG",SUMPRODUCT(Leases!$I51:$I55,Expenses!IO$9:IO$13)*Leases!$F51,MAX((Expenses!IO$9-Leases!$K51/12)*Leases!$J51*Leases!$F51,0)+MAX((Expenses!IO$10-Leases!$K52/12)*Leases!$J52*Leases!$F51,0)+MAX((Expenses!IO$11-Leases!$K53/12)*Leases!$J53*Leases!$F51,0)+MAX((Expenses!IO$12-Leases!$K54/12)*Leases!$J54*Leases!$F51,0)+MAX((Expenses!IO$13-Leases!$K55/12)*Leases!$J55*Leases!$F51,0)))),0)</f>
        <v>0</v>
      </c>
      <c r="IR217" s="94">
        <f>IF(AND(IR$165&lt;=$E51,IR$165&gt;=EOMONTH($D51,0)),IF($G51="NNN",Expenses!IP$14*Leases!$F51,IF(Leases!$G51="FSG",0,IF(Leases!$G51="MG",SUMPRODUCT(Leases!$I51:$I55,Expenses!IP$9:IP$13)*Leases!$F51,MAX((Expenses!IP$9-Leases!$K51/12)*Leases!$J51*Leases!$F51,0)+MAX((Expenses!IP$10-Leases!$K52/12)*Leases!$J52*Leases!$F51,0)+MAX((Expenses!IP$11-Leases!$K53/12)*Leases!$J53*Leases!$F51,0)+MAX((Expenses!IP$12-Leases!$K54/12)*Leases!$J54*Leases!$F51,0)+MAX((Expenses!IP$13-Leases!$K55/12)*Leases!$J55*Leases!$F51,0)))),0)</f>
        <v>0</v>
      </c>
      <c r="IS217" s="94">
        <f>IF(AND(IS$165&lt;=$E51,IS$165&gt;=EOMONTH($D51,0)),IF($G51="NNN",Expenses!IQ$14*Leases!$F51,IF(Leases!$G51="FSG",0,IF(Leases!$G51="MG",SUMPRODUCT(Leases!$I51:$I55,Expenses!IQ$9:IQ$13)*Leases!$F51,MAX((Expenses!IQ$9-Leases!$K51/12)*Leases!$J51*Leases!$F51,0)+MAX((Expenses!IQ$10-Leases!$K52/12)*Leases!$J52*Leases!$F51,0)+MAX((Expenses!IQ$11-Leases!$K53/12)*Leases!$J53*Leases!$F51,0)+MAX((Expenses!IQ$12-Leases!$K54/12)*Leases!$J54*Leases!$F51,0)+MAX((Expenses!IQ$13-Leases!$K55/12)*Leases!$J55*Leases!$F51,0)))),0)</f>
        <v>0</v>
      </c>
      <c r="IT217" s="94">
        <f>IF(AND(IT$165&lt;=$E51,IT$165&gt;=EOMONTH($D51,0)),IF($G51="NNN",Expenses!IR$14*Leases!$F51,IF(Leases!$G51="FSG",0,IF(Leases!$G51="MG",SUMPRODUCT(Leases!$I51:$I55,Expenses!IR$9:IR$13)*Leases!$F51,MAX((Expenses!IR$9-Leases!$K51/12)*Leases!$J51*Leases!$F51,0)+MAX((Expenses!IR$10-Leases!$K52/12)*Leases!$J52*Leases!$F51,0)+MAX((Expenses!IR$11-Leases!$K53/12)*Leases!$J53*Leases!$F51,0)+MAX((Expenses!IR$12-Leases!$K54/12)*Leases!$J54*Leases!$F51,0)+MAX((Expenses!IR$13-Leases!$K55/12)*Leases!$J55*Leases!$F51,0)))),0)</f>
        <v>0</v>
      </c>
      <c r="IU217" s="94">
        <f>IF(AND(IU$165&lt;=$E51,IU$165&gt;=EOMONTH($D51,0)),IF($G51="NNN",Expenses!IS$14*Leases!$F51,IF(Leases!$G51="FSG",0,IF(Leases!$G51="MG",SUMPRODUCT(Leases!$I51:$I55,Expenses!IS$9:IS$13)*Leases!$F51,MAX((Expenses!IS$9-Leases!$K51/12)*Leases!$J51*Leases!$F51,0)+MAX((Expenses!IS$10-Leases!$K52/12)*Leases!$J52*Leases!$F51,0)+MAX((Expenses!IS$11-Leases!$K53/12)*Leases!$J53*Leases!$F51,0)+MAX((Expenses!IS$12-Leases!$K54/12)*Leases!$J54*Leases!$F51,0)+MAX((Expenses!IS$13-Leases!$K55/12)*Leases!$J55*Leases!$F51,0)))),0)</f>
        <v>0</v>
      </c>
      <c r="IV217" s="94">
        <f>IF(AND(IV$165&lt;=$E51,IV$165&gt;=EOMONTH($D51,0)),IF($G51="NNN",Expenses!IT$14*Leases!$F51,IF(Leases!$G51="FSG",0,IF(Leases!$G51="MG",SUMPRODUCT(Leases!$I51:$I55,Expenses!IT$9:IT$13)*Leases!$F51,MAX((Expenses!IT$9-Leases!$K51/12)*Leases!$J51*Leases!$F51,0)+MAX((Expenses!IT$10-Leases!$K52/12)*Leases!$J52*Leases!$F51,0)+MAX((Expenses!IT$11-Leases!$K53/12)*Leases!$J53*Leases!$F51,0)+MAX((Expenses!IT$12-Leases!$K54/12)*Leases!$J54*Leases!$F51,0)+MAX((Expenses!IT$13-Leases!$K55/12)*Leases!$J55*Leases!$F51,0)))),0)</f>
        <v>0</v>
      </c>
      <c r="IW217" s="94">
        <f>IF(AND(IW$165&lt;=$E51,IW$165&gt;=EOMONTH($D51,0)),IF($G51="NNN",Expenses!IU$14*Leases!$F51,IF(Leases!$G51="FSG",0,IF(Leases!$G51="MG",SUMPRODUCT(Leases!$I51:$I55,Expenses!IU$9:IU$13)*Leases!$F51,MAX((Expenses!IU$9-Leases!$K51/12)*Leases!$J51*Leases!$F51,0)+MAX((Expenses!IU$10-Leases!$K52/12)*Leases!$J52*Leases!$F51,0)+MAX((Expenses!IU$11-Leases!$K53/12)*Leases!$J53*Leases!$F51,0)+MAX((Expenses!IU$12-Leases!$K54/12)*Leases!$J54*Leases!$F51,0)+MAX((Expenses!IU$13-Leases!$K55/12)*Leases!$J55*Leases!$F51,0)))),0)</f>
        <v>0</v>
      </c>
      <c r="IX217" s="94">
        <f>IF(AND(IX$165&lt;=$E51,IX$165&gt;=EOMONTH($D51,0)),IF($G51="NNN",Expenses!IV$14*Leases!$F51,IF(Leases!$G51="FSG",0,IF(Leases!$G51="MG",SUMPRODUCT(Leases!$I51:$I55,Expenses!IV$9:IV$13)*Leases!$F51,MAX((Expenses!IV$9-Leases!$K51/12)*Leases!$J51*Leases!$F51,0)+MAX((Expenses!IV$10-Leases!$K52/12)*Leases!$J52*Leases!$F51,0)+MAX((Expenses!IV$11-Leases!$K53/12)*Leases!$J53*Leases!$F51,0)+MAX((Expenses!IV$12-Leases!$K54/12)*Leases!$J54*Leases!$F51,0)+MAX((Expenses!IV$13-Leases!$K55/12)*Leases!$J55*Leases!$F51,0)))),0)</f>
        <v>0</v>
      </c>
      <c r="IY217" s="94">
        <f>IF(AND(IY$165&lt;=$E51,IY$165&gt;=EOMONTH($D51,0)),IF($G51="NNN",Expenses!IW$14*Leases!$F51,IF(Leases!$G51="FSG",0,IF(Leases!$G51="MG",SUMPRODUCT(Leases!$I51:$I55,Expenses!IW$9:IW$13)*Leases!$F51,MAX((Expenses!IW$9-Leases!$K51/12)*Leases!$J51*Leases!$F51,0)+MAX((Expenses!IW$10-Leases!$K52/12)*Leases!$J52*Leases!$F51,0)+MAX((Expenses!IW$11-Leases!$K53/12)*Leases!$J53*Leases!$F51,0)+MAX((Expenses!IW$12-Leases!$K54/12)*Leases!$J54*Leases!$F51,0)+MAX((Expenses!IW$13-Leases!$K55/12)*Leases!$J55*Leases!$F51,0)))),0)</f>
        <v>0</v>
      </c>
      <c r="IZ217" s="94">
        <f>IF(AND(IZ$165&lt;=$E51,IZ$165&gt;=EOMONTH($D51,0)),IF($G51="NNN",Expenses!IX$14*Leases!$F51,IF(Leases!$G51="FSG",0,IF(Leases!$G51="MG",SUMPRODUCT(Leases!$I51:$I55,Expenses!IX$9:IX$13)*Leases!$F51,MAX((Expenses!IX$9-Leases!$K51/12)*Leases!$J51*Leases!$F51,0)+MAX((Expenses!IX$10-Leases!$K52/12)*Leases!$J52*Leases!$F51,0)+MAX((Expenses!IX$11-Leases!$K53/12)*Leases!$J53*Leases!$F51,0)+MAX((Expenses!IX$12-Leases!$K54/12)*Leases!$J54*Leases!$F51,0)+MAX((Expenses!IX$13-Leases!$K55/12)*Leases!$J55*Leases!$F51,0)))),0)</f>
        <v>0</v>
      </c>
      <c r="JA217" s="94">
        <f>IF(AND(JA$165&lt;=$E51,JA$165&gt;=EOMONTH($D51,0)),IF($G51="NNN",Expenses!IY$14*Leases!$F51,IF(Leases!$G51="FSG",0,IF(Leases!$G51="MG",SUMPRODUCT(Leases!$I51:$I55,Expenses!IY$9:IY$13)*Leases!$F51,MAX((Expenses!IY$9-Leases!$K51/12)*Leases!$J51*Leases!$F51,0)+MAX((Expenses!IY$10-Leases!$K52/12)*Leases!$J52*Leases!$F51,0)+MAX((Expenses!IY$11-Leases!$K53/12)*Leases!$J53*Leases!$F51,0)+MAX((Expenses!IY$12-Leases!$K54/12)*Leases!$J54*Leases!$F51,0)+MAX((Expenses!IY$13-Leases!$K55/12)*Leases!$J55*Leases!$F51,0)))),0)</f>
        <v>0</v>
      </c>
      <c r="JB217" s="94">
        <f>IF(AND(JB$165&lt;=$E51,JB$165&gt;=EOMONTH($D51,0)),IF($G51="NNN",Expenses!IZ$14*Leases!$F51,IF(Leases!$G51="FSG",0,IF(Leases!$G51="MG",SUMPRODUCT(Leases!$I51:$I55,Expenses!IZ$9:IZ$13)*Leases!$F51,MAX((Expenses!IZ$9-Leases!$K51/12)*Leases!$J51*Leases!$F51,0)+MAX((Expenses!IZ$10-Leases!$K52/12)*Leases!$J52*Leases!$F51,0)+MAX((Expenses!IZ$11-Leases!$K53/12)*Leases!$J53*Leases!$F51,0)+MAX((Expenses!IZ$12-Leases!$K54/12)*Leases!$J54*Leases!$F51,0)+MAX((Expenses!IZ$13-Leases!$K55/12)*Leases!$J55*Leases!$F51,0)))),0)</f>
        <v>0</v>
      </c>
      <c r="JC217" s="94">
        <f>IF(AND(JC$165&lt;=$E51,JC$165&gt;=EOMONTH($D51,0)),IF($G51="NNN",Expenses!JA$14*Leases!$F51,IF(Leases!$G51="FSG",0,IF(Leases!$G51="MG",SUMPRODUCT(Leases!$I51:$I55,Expenses!JA$9:JA$13)*Leases!$F51,MAX((Expenses!JA$9-Leases!$K51/12)*Leases!$J51*Leases!$F51,0)+MAX((Expenses!JA$10-Leases!$K52/12)*Leases!$J52*Leases!$F51,0)+MAX((Expenses!JA$11-Leases!$K53/12)*Leases!$J53*Leases!$F51,0)+MAX((Expenses!JA$12-Leases!$K54/12)*Leases!$J54*Leases!$F51,0)+MAX((Expenses!JA$13-Leases!$K55/12)*Leases!$J55*Leases!$F51,0)))),0)</f>
        <v>0</v>
      </c>
      <c r="JD217" s="94">
        <f>IF(AND(JD$165&lt;=$E51,JD$165&gt;=EOMONTH($D51,0)),IF($G51="NNN",Expenses!JB$14*Leases!$F51,IF(Leases!$G51="FSG",0,IF(Leases!$G51="MG",SUMPRODUCT(Leases!$I51:$I55,Expenses!JB$9:JB$13)*Leases!$F51,MAX((Expenses!JB$9-Leases!$K51/12)*Leases!$J51*Leases!$F51,0)+MAX((Expenses!JB$10-Leases!$K52/12)*Leases!$J52*Leases!$F51,0)+MAX((Expenses!JB$11-Leases!$K53/12)*Leases!$J53*Leases!$F51,0)+MAX((Expenses!JB$12-Leases!$K54/12)*Leases!$J54*Leases!$F51,0)+MAX((Expenses!JB$13-Leases!$K55/12)*Leases!$J55*Leases!$F51,0)))),0)</f>
        <v>0</v>
      </c>
      <c r="JE217" s="94">
        <f>IF(AND(JE$165&lt;=$E51,JE$165&gt;=EOMONTH($D51,0)),IF($G51="NNN",Expenses!JC$14*Leases!$F51,IF(Leases!$G51="FSG",0,IF(Leases!$G51="MG",SUMPRODUCT(Leases!$I51:$I55,Expenses!JC$9:JC$13)*Leases!$F51,MAX((Expenses!JC$9-Leases!$K51/12)*Leases!$J51*Leases!$F51,0)+MAX((Expenses!JC$10-Leases!$K52/12)*Leases!$J52*Leases!$F51,0)+MAX((Expenses!JC$11-Leases!$K53/12)*Leases!$J53*Leases!$F51,0)+MAX((Expenses!JC$12-Leases!$K54/12)*Leases!$J54*Leases!$F51,0)+MAX((Expenses!JC$13-Leases!$K55/12)*Leases!$J55*Leases!$F51,0)))),0)</f>
        <v>0</v>
      </c>
      <c r="JF217" s="94">
        <f>IF(AND(JF$165&lt;=$E51,JF$165&gt;=EOMONTH($D51,0)),IF($G51="NNN",Expenses!JD$14*Leases!$F51,IF(Leases!$G51="FSG",0,IF(Leases!$G51="MG",SUMPRODUCT(Leases!$I51:$I55,Expenses!JD$9:JD$13)*Leases!$F51,MAX((Expenses!JD$9-Leases!$K51/12)*Leases!$J51*Leases!$F51,0)+MAX((Expenses!JD$10-Leases!$K52/12)*Leases!$J52*Leases!$F51,0)+MAX((Expenses!JD$11-Leases!$K53/12)*Leases!$J53*Leases!$F51,0)+MAX((Expenses!JD$12-Leases!$K54/12)*Leases!$J54*Leases!$F51,0)+MAX((Expenses!JD$13-Leases!$K55/12)*Leases!$J55*Leases!$F51,0)))),0)</f>
        <v>0</v>
      </c>
      <c r="JG217" s="94">
        <f>IF(AND(JG$165&lt;=$E51,JG$165&gt;=EOMONTH($D51,0)),IF($G51="NNN",Expenses!JE$14*Leases!$F51,IF(Leases!$G51="FSG",0,IF(Leases!$G51="MG",SUMPRODUCT(Leases!$I51:$I55,Expenses!JE$9:JE$13)*Leases!$F51,MAX((Expenses!JE$9-Leases!$K51/12)*Leases!$J51*Leases!$F51,0)+MAX((Expenses!JE$10-Leases!$K52/12)*Leases!$J52*Leases!$F51,0)+MAX((Expenses!JE$11-Leases!$K53/12)*Leases!$J53*Leases!$F51,0)+MAX((Expenses!JE$12-Leases!$K54/12)*Leases!$J54*Leases!$F51,0)+MAX((Expenses!JE$13-Leases!$K55/12)*Leases!$J55*Leases!$F51,0)))),0)</f>
        <v>0</v>
      </c>
      <c r="JH217" s="94">
        <f>IF(AND(JH$165&lt;=$E51,JH$165&gt;=EOMONTH($D51,0)),IF($G51="NNN",Expenses!JF$14*Leases!$F51,IF(Leases!$G51="FSG",0,IF(Leases!$G51="MG",SUMPRODUCT(Leases!$I51:$I55,Expenses!JF$9:JF$13)*Leases!$F51,MAX((Expenses!JF$9-Leases!$K51/12)*Leases!$J51*Leases!$F51,0)+MAX((Expenses!JF$10-Leases!$K52/12)*Leases!$J52*Leases!$F51,0)+MAX((Expenses!JF$11-Leases!$K53/12)*Leases!$J53*Leases!$F51,0)+MAX((Expenses!JF$12-Leases!$K54/12)*Leases!$J54*Leases!$F51,0)+MAX((Expenses!JF$13-Leases!$K55/12)*Leases!$J55*Leases!$F51,0)))),0)</f>
        <v>0</v>
      </c>
      <c r="JI217" s="94">
        <f>IF(AND(JI$165&lt;=$E51,JI$165&gt;=EOMONTH($D51,0)),IF($G51="NNN",Expenses!JG$14*Leases!$F51,IF(Leases!$G51="FSG",0,IF(Leases!$G51="MG",SUMPRODUCT(Leases!$I51:$I55,Expenses!JG$9:JG$13)*Leases!$F51,MAX((Expenses!JG$9-Leases!$K51/12)*Leases!$J51*Leases!$F51,0)+MAX((Expenses!JG$10-Leases!$K52/12)*Leases!$J52*Leases!$F51,0)+MAX((Expenses!JG$11-Leases!$K53/12)*Leases!$J53*Leases!$F51,0)+MAX((Expenses!JG$12-Leases!$K54/12)*Leases!$J54*Leases!$F51,0)+MAX((Expenses!JG$13-Leases!$K55/12)*Leases!$J55*Leases!$F51,0)))),0)</f>
        <v>0</v>
      </c>
      <c r="JJ217" s="94">
        <f>IF(AND(JJ$165&lt;=$E51,JJ$165&gt;=EOMONTH($D51,0)),IF($G51="NNN",Expenses!JH$14*Leases!$F51,IF(Leases!$G51="FSG",0,IF(Leases!$G51="MG",SUMPRODUCT(Leases!$I51:$I55,Expenses!JH$9:JH$13)*Leases!$F51,MAX((Expenses!JH$9-Leases!$K51/12)*Leases!$J51*Leases!$F51,0)+MAX((Expenses!JH$10-Leases!$K52/12)*Leases!$J52*Leases!$F51,0)+MAX((Expenses!JH$11-Leases!$K53/12)*Leases!$J53*Leases!$F51,0)+MAX((Expenses!JH$12-Leases!$K54/12)*Leases!$J54*Leases!$F51,0)+MAX((Expenses!JH$13-Leases!$K55/12)*Leases!$J55*Leases!$F51,0)))),0)</f>
        <v>0</v>
      </c>
      <c r="JK217" s="94">
        <f>IF(AND(JK$165&lt;=$E51,JK$165&gt;=EOMONTH($D51,0)),IF($G51="NNN",Expenses!JI$14*Leases!$F51,IF(Leases!$G51="FSG",0,IF(Leases!$G51="MG",SUMPRODUCT(Leases!$I51:$I55,Expenses!JI$9:JI$13)*Leases!$F51,MAX((Expenses!JI$9-Leases!$K51/12)*Leases!$J51*Leases!$F51,0)+MAX((Expenses!JI$10-Leases!$K52/12)*Leases!$J52*Leases!$F51,0)+MAX((Expenses!JI$11-Leases!$K53/12)*Leases!$J53*Leases!$F51,0)+MAX((Expenses!JI$12-Leases!$K54/12)*Leases!$J54*Leases!$F51,0)+MAX((Expenses!JI$13-Leases!$K55/12)*Leases!$J55*Leases!$F51,0)))),0)</f>
        <v>0</v>
      </c>
      <c r="JL217" s="94">
        <f>IF(AND(JL$165&lt;=$E51,JL$165&gt;=EOMONTH($D51,0)),IF($G51="NNN",Expenses!JJ$14*Leases!$F51,IF(Leases!$G51="FSG",0,IF(Leases!$G51="MG",SUMPRODUCT(Leases!$I51:$I55,Expenses!JJ$9:JJ$13)*Leases!$F51,MAX((Expenses!JJ$9-Leases!$K51/12)*Leases!$J51*Leases!$F51,0)+MAX((Expenses!JJ$10-Leases!$K52/12)*Leases!$J52*Leases!$F51,0)+MAX((Expenses!JJ$11-Leases!$K53/12)*Leases!$J53*Leases!$F51,0)+MAX((Expenses!JJ$12-Leases!$K54/12)*Leases!$J54*Leases!$F51,0)+MAX((Expenses!JJ$13-Leases!$K55/12)*Leases!$J55*Leases!$F51,0)))),0)</f>
        <v>0</v>
      </c>
      <c r="JM217" s="94">
        <f>IF(AND(JM$165&lt;=$E51,JM$165&gt;=EOMONTH($D51,0)),IF($G51="NNN",Expenses!JK$14*Leases!$F51,IF(Leases!$G51="FSG",0,IF(Leases!$G51="MG",SUMPRODUCT(Leases!$I51:$I55,Expenses!JK$9:JK$13)*Leases!$F51,MAX((Expenses!JK$9-Leases!$K51/12)*Leases!$J51*Leases!$F51,0)+MAX((Expenses!JK$10-Leases!$K52/12)*Leases!$J52*Leases!$F51,0)+MAX((Expenses!JK$11-Leases!$K53/12)*Leases!$J53*Leases!$F51,0)+MAX((Expenses!JK$12-Leases!$K54/12)*Leases!$J54*Leases!$F51,0)+MAX((Expenses!JK$13-Leases!$K55/12)*Leases!$J55*Leases!$F51,0)))),0)</f>
        <v>0</v>
      </c>
      <c r="JN217" s="94">
        <f>IF(AND(JN$165&lt;=$E51,JN$165&gt;=EOMONTH($D51,0)),IF($G51="NNN",Expenses!JL$14*Leases!$F51,IF(Leases!$G51="FSG",0,IF(Leases!$G51="MG",SUMPRODUCT(Leases!$I51:$I55,Expenses!JL$9:JL$13)*Leases!$F51,MAX((Expenses!JL$9-Leases!$K51/12)*Leases!$J51*Leases!$F51,0)+MAX((Expenses!JL$10-Leases!$K52/12)*Leases!$J52*Leases!$F51,0)+MAX((Expenses!JL$11-Leases!$K53/12)*Leases!$J53*Leases!$F51,0)+MAX((Expenses!JL$12-Leases!$K54/12)*Leases!$J54*Leases!$F51,0)+MAX((Expenses!JL$13-Leases!$K55/12)*Leases!$J55*Leases!$F51,0)))),0)</f>
        <v>0</v>
      </c>
      <c r="JO217" s="94">
        <f>IF(AND(JO$165&lt;=$E51,JO$165&gt;=EOMONTH($D51,0)),IF($G51="NNN",Expenses!JM$14*Leases!$F51,IF(Leases!$G51="FSG",0,IF(Leases!$G51="MG",SUMPRODUCT(Leases!$I51:$I55,Expenses!JM$9:JM$13)*Leases!$F51,MAX((Expenses!JM$9-Leases!$K51/12)*Leases!$J51*Leases!$F51,0)+MAX((Expenses!JM$10-Leases!$K52/12)*Leases!$J52*Leases!$F51,0)+MAX((Expenses!JM$11-Leases!$K53/12)*Leases!$J53*Leases!$F51,0)+MAX((Expenses!JM$12-Leases!$K54/12)*Leases!$J54*Leases!$F51,0)+MAX((Expenses!JM$13-Leases!$K55/12)*Leases!$J55*Leases!$F51,0)))),0)</f>
        <v>0</v>
      </c>
      <c r="JP217" s="94">
        <f>IF(AND(JP$165&lt;=$E51,JP$165&gt;=EOMONTH($D51,0)),IF($G51="NNN",Expenses!JN$14*Leases!$F51,IF(Leases!$G51="FSG",0,IF(Leases!$G51="MG",SUMPRODUCT(Leases!$I51:$I55,Expenses!JN$9:JN$13)*Leases!$F51,MAX((Expenses!JN$9-Leases!$K51/12)*Leases!$J51*Leases!$F51,0)+MAX((Expenses!JN$10-Leases!$K52/12)*Leases!$J52*Leases!$F51,0)+MAX((Expenses!JN$11-Leases!$K53/12)*Leases!$J53*Leases!$F51,0)+MAX((Expenses!JN$12-Leases!$K54/12)*Leases!$J54*Leases!$F51,0)+MAX((Expenses!JN$13-Leases!$K55/12)*Leases!$J55*Leases!$F51,0)))),0)</f>
        <v>0</v>
      </c>
      <c r="JQ217" s="94">
        <f>IF(AND(JQ$165&lt;=$E51,JQ$165&gt;=EOMONTH($D51,0)),IF($G51="NNN",Expenses!JO$14*Leases!$F51,IF(Leases!$G51="FSG",0,IF(Leases!$G51="MG",SUMPRODUCT(Leases!$I51:$I55,Expenses!JO$9:JO$13)*Leases!$F51,MAX((Expenses!JO$9-Leases!$K51/12)*Leases!$J51*Leases!$F51,0)+MAX((Expenses!JO$10-Leases!$K52/12)*Leases!$J52*Leases!$F51,0)+MAX((Expenses!JO$11-Leases!$K53/12)*Leases!$J53*Leases!$F51,0)+MAX((Expenses!JO$12-Leases!$K54/12)*Leases!$J54*Leases!$F51,0)+MAX((Expenses!JO$13-Leases!$K55/12)*Leases!$J55*Leases!$F51,0)))),0)</f>
        <v>0</v>
      </c>
      <c r="JR217" s="94">
        <f>IF(AND(JR$165&lt;=$E51,JR$165&gt;=EOMONTH($D51,0)),IF($G51="NNN",Expenses!JP$14*Leases!$F51,IF(Leases!$G51="FSG",0,IF(Leases!$G51="MG",SUMPRODUCT(Leases!$I51:$I55,Expenses!JP$9:JP$13)*Leases!$F51,MAX((Expenses!JP$9-Leases!$K51/12)*Leases!$J51*Leases!$F51,0)+MAX((Expenses!JP$10-Leases!$K52/12)*Leases!$J52*Leases!$F51,0)+MAX((Expenses!JP$11-Leases!$K53/12)*Leases!$J53*Leases!$F51,0)+MAX((Expenses!JP$12-Leases!$K54/12)*Leases!$J54*Leases!$F51,0)+MAX((Expenses!JP$13-Leases!$K55/12)*Leases!$J55*Leases!$F51,0)))),0)</f>
        <v>0</v>
      </c>
      <c r="JS217" s="94">
        <f>IF(AND(JS$165&lt;=$E51,JS$165&gt;=EOMONTH($D51,0)),IF($G51="NNN",Expenses!JQ$14*Leases!$F51,IF(Leases!$G51="FSG",0,IF(Leases!$G51="MG",SUMPRODUCT(Leases!$I51:$I55,Expenses!JQ$9:JQ$13)*Leases!$F51,MAX((Expenses!JQ$9-Leases!$K51/12)*Leases!$J51*Leases!$F51,0)+MAX((Expenses!JQ$10-Leases!$K52/12)*Leases!$J52*Leases!$F51,0)+MAX((Expenses!JQ$11-Leases!$K53/12)*Leases!$J53*Leases!$F51,0)+MAX((Expenses!JQ$12-Leases!$K54/12)*Leases!$J54*Leases!$F51,0)+MAX((Expenses!JQ$13-Leases!$K55/12)*Leases!$J55*Leases!$F51,0)))),0)</f>
        <v>0</v>
      </c>
      <c r="JT217" s="94">
        <f>IF(AND(JT$165&lt;=$E51,JT$165&gt;=EOMONTH($D51,0)),IF($G51="NNN",Expenses!JR$14*Leases!$F51,IF(Leases!$G51="FSG",0,IF(Leases!$G51="MG",SUMPRODUCT(Leases!$I51:$I55,Expenses!JR$9:JR$13)*Leases!$F51,MAX((Expenses!JR$9-Leases!$K51/12)*Leases!$J51*Leases!$F51,0)+MAX((Expenses!JR$10-Leases!$K52/12)*Leases!$J52*Leases!$F51,0)+MAX((Expenses!JR$11-Leases!$K53/12)*Leases!$J53*Leases!$F51,0)+MAX((Expenses!JR$12-Leases!$K54/12)*Leases!$J54*Leases!$F51,0)+MAX((Expenses!JR$13-Leases!$K55/12)*Leases!$J55*Leases!$F51,0)))),0)</f>
        <v>0</v>
      </c>
      <c r="JU217" s="94">
        <f>IF(AND(JU$165&lt;=$E51,JU$165&gt;=EOMONTH($D51,0)),IF($G51="NNN",Expenses!JS$14*Leases!$F51,IF(Leases!$G51="FSG",0,IF(Leases!$G51="MG",SUMPRODUCT(Leases!$I51:$I55,Expenses!JS$9:JS$13)*Leases!$F51,MAX((Expenses!JS$9-Leases!$K51/12)*Leases!$J51*Leases!$F51,0)+MAX((Expenses!JS$10-Leases!$K52/12)*Leases!$J52*Leases!$F51,0)+MAX((Expenses!JS$11-Leases!$K53/12)*Leases!$J53*Leases!$F51,0)+MAX((Expenses!JS$12-Leases!$K54/12)*Leases!$J54*Leases!$F51,0)+MAX((Expenses!JS$13-Leases!$K55/12)*Leases!$J55*Leases!$F51,0)))),0)</f>
        <v>0</v>
      </c>
      <c r="JV217" s="94">
        <f>IF(AND(JV$165&lt;=$E51,JV$165&gt;=EOMONTH($D51,0)),IF($G51="NNN",Expenses!JT$14*Leases!$F51,IF(Leases!$G51="FSG",0,IF(Leases!$G51="MG",SUMPRODUCT(Leases!$I51:$I55,Expenses!JT$9:JT$13)*Leases!$F51,MAX((Expenses!JT$9-Leases!$K51/12)*Leases!$J51*Leases!$F51,0)+MAX((Expenses!JT$10-Leases!$K52/12)*Leases!$J52*Leases!$F51,0)+MAX((Expenses!JT$11-Leases!$K53/12)*Leases!$J53*Leases!$F51,0)+MAX((Expenses!JT$12-Leases!$K54/12)*Leases!$J54*Leases!$F51,0)+MAX((Expenses!JT$13-Leases!$K55/12)*Leases!$J55*Leases!$F51,0)))),0)</f>
        <v>0</v>
      </c>
      <c r="JW217" s="94">
        <f>IF(AND(JW$165&lt;=$E51,JW$165&gt;=EOMONTH($D51,0)),IF($G51="NNN",Expenses!JU$14*Leases!$F51,IF(Leases!$G51="FSG",0,IF(Leases!$G51="MG",SUMPRODUCT(Leases!$I51:$I55,Expenses!JU$9:JU$13)*Leases!$F51,MAX((Expenses!JU$9-Leases!$K51/12)*Leases!$J51*Leases!$F51,0)+MAX((Expenses!JU$10-Leases!$K52/12)*Leases!$J52*Leases!$F51,0)+MAX((Expenses!JU$11-Leases!$K53/12)*Leases!$J53*Leases!$F51,0)+MAX((Expenses!JU$12-Leases!$K54/12)*Leases!$J54*Leases!$F51,0)+MAX((Expenses!JU$13-Leases!$K55/12)*Leases!$J55*Leases!$F51,0)))),0)</f>
        <v>0</v>
      </c>
      <c r="JX217" s="94">
        <f>IF(AND(JX$165&lt;=$E51,JX$165&gt;=EOMONTH($D51,0)),IF($G51="NNN",Expenses!JV$14*Leases!$F51,IF(Leases!$G51="FSG",0,IF(Leases!$G51="MG",SUMPRODUCT(Leases!$I51:$I55,Expenses!JV$9:JV$13)*Leases!$F51,MAX((Expenses!JV$9-Leases!$K51/12)*Leases!$J51*Leases!$F51,0)+MAX((Expenses!JV$10-Leases!$K52/12)*Leases!$J52*Leases!$F51,0)+MAX((Expenses!JV$11-Leases!$K53/12)*Leases!$J53*Leases!$F51,0)+MAX((Expenses!JV$12-Leases!$K54/12)*Leases!$J54*Leases!$F51,0)+MAX((Expenses!JV$13-Leases!$K55/12)*Leases!$J55*Leases!$F51,0)))),0)</f>
        <v>0</v>
      </c>
      <c r="JY217" s="94">
        <f>IF(AND(JY$165&lt;=$E51,JY$165&gt;=EOMONTH($D51,0)),IF($G51="NNN",Expenses!JW$14*Leases!$F51,IF(Leases!$G51="FSG",0,IF(Leases!$G51="MG",SUMPRODUCT(Leases!$I51:$I55,Expenses!JW$9:JW$13)*Leases!$F51,MAX((Expenses!JW$9-Leases!$K51/12)*Leases!$J51*Leases!$F51,0)+MAX((Expenses!JW$10-Leases!$K52/12)*Leases!$J52*Leases!$F51,0)+MAX((Expenses!JW$11-Leases!$K53/12)*Leases!$J53*Leases!$F51,0)+MAX((Expenses!JW$12-Leases!$K54/12)*Leases!$J54*Leases!$F51,0)+MAX((Expenses!JW$13-Leases!$K55/12)*Leases!$J55*Leases!$F51,0)))),0)</f>
        <v>0</v>
      </c>
      <c r="JZ217" s="94">
        <f>IF(AND(JZ$165&lt;=$E51,JZ$165&gt;=EOMONTH($D51,0)),IF($G51="NNN",Expenses!JX$14*Leases!$F51,IF(Leases!$G51="FSG",0,IF(Leases!$G51="MG",SUMPRODUCT(Leases!$I51:$I55,Expenses!JX$9:JX$13)*Leases!$F51,MAX((Expenses!JX$9-Leases!$K51/12)*Leases!$J51*Leases!$F51,0)+MAX((Expenses!JX$10-Leases!$K52/12)*Leases!$J52*Leases!$F51,0)+MAX((Expenses!JX$11-Leases!$K53/12)*Leases!$J53*Leases!$F51,0)+MAX((Expenses!JX$12-Leases!$K54/12)*Leases!$J54*Leases!$F51,0)+MAX((Expenses!JX$13-Leases!$K55/12)*Leases!$J55*Leases!$F51,0)))),0)</f>
        <v>0</v>
      </c>
      <c r="KA217" s="94">
        <f>IF(AND(KA$165&lt;=$E51,KA$165&gt;=EOMONTH($D51,0)),IF($G51="NNN",Expenses!JY$14*Leases!$F51,IF(Leases!$G51="FSG",0,IF(Leases!$G51="MG",SUMPRODUCT(Leases!$I51:$I55,Expenses!JY$9:JY$13)*Leases!$F51,MAX((Expenses!JY$9-Leases!$K51/12)*Leases!$J51*Leases!$F51,0)+MAX((Expenses!JY$10-Leases!$K52/12)*Leases!$J52*Leases!$F51,0)+MAX((Expenses!JY$11-Leases!$K53/12)*Leases!$J53*Leases!$F51,0)+MAX((Expenses!JY$12-Leases!$K54/12)*Leases!$J54*Leases!$F51,0)+MAX((Expenses!JY$13-Leases!$K55/12)*Leases!$J55*Leases!$F51,0)))),0)</f>
        <v>0</v>
      </c>
      <c r="KB217" s="94">
        <f>IF(AND(KB$165&lt;=$E51,KB$165&gt;=EOMONTH($D51,0)),IF($G51="NNN",Expenses!JZ$14*Leases!$F51,IF(Leases!$G51="FSG",0,IF(Leases!$G51="MG",SUMPRODUCT(Leases!$I51:$I55,Expenses!JZ$9:JZ$13)*Leases!$F51,MAX((Expenses!JZ$9-Leases!$K51/12)*Leases!$J51*Leases!$F51,0)+MAX((Expenses!JZ$10-Leases!$K52/12)*Leases!$J52*Leases!$F51,0)+MAX((Expenses!JZ$11-Leases!$K53/12)*Leases!$J53*Leases!$F51,0)+MAX((Expenses!JZ$12-Leases!$K54/12)*Leases!$J54*Leases!$F51,0)+MAX((Expenses!JZ$13-Leases!$K55/12)*Leases!$J55*Leases!$F51,0)))),0)</f>
        <v>0</v>
      </c>
      <c r="KC217" s="94">
        <f>IF(AND(KC$165&lt;=$E51,KC$165&gt;=EOMONTH($D51,0)),IF($G51="NNN",Expenses!KA$14*Leases!$F51,IF(Leases!$G51="FSG",0,IF(Leases!$G51="MG",SUMPRODUCT(Leases!$I51:$I55,Expenses!KA$9:KA$13)*Leases!$F51,MAX((Expenses!KA$9-Leases!$K51/12)*Leases!$J51*Leases!$F51,0)+MAX((Expenses!KA$10-Leases!$K52/12)*Leases!$J52*Leases!$F51,0)+MAX((Expenses!KA$11-Leases!$K53/12)*Leases!$J53*Leases!$F51,0)+MAX((Expenses!KA$12-Leases!$K54/12)*Leases!$J54*Leases!$F51,0)+MAX((Expenses!KA$13-Leases!$K55/12)*Leases!$J55*Leases!$F51,0)))),0)</f>
        <v>0</v>
      </c>
      <c r="KD217" s="94">
        <f>IF(AND(KD$165&lt;=$E51,KD$165&gt;=EOMONTH($D51,0)),IF($G51="NNN",Expenses!KB$14*Leases!$F51,IF(Leases!$G51="FSG",0,IF(Leases!$G51="MG",SUMPRODUCT(Leases!$I51:$I55,Expenses!KB$9:KB$13)*Leases!$F51,MAX((Expenses!KB$9-Leases!$K51/12)*Leases!$J51*Leases!$F51,0)+MAX((Expenses!KB$10-Leases!$K52/12)*Leases!$J52*Leases!$F51,0)+MAX((Expenses!KB$11-Leases!$K53/12)*Leases!$J53*Leases!$F51,0)+MAX((Expenses!KB$12-Leases!$K54/12)*Leases!$J54*Leases!$F51,0)+MAX((Expenses!KB$13-Leases!$K55/12)*Leases!$J55*Leases!$F51,0)))),0)</f>
        <v>0</v>
      </c>
      <c r="KE217" s="94">
        <f>IF(AND(KE$165&lt;=$E51,KE$165&gt;=EOMONTH($D51,0)),IF($G51="NNN",Expenses!KC$14*Leases!$F51,IF(Leases!$G51="FSG",0,IF(Leases!$G51="MG",SUMPRODUCT(Leases!$I51:$I55,Expenses!KC$9:KC$13)*Leases!$F51,MAX((Expenses!KC$9-Leases!$K51/12)*Leases!$J51*Leases!$F51,0)+MAX((Expenses!KC$10-Leases!$K52/12)*Leases!$J52*Leases!$F51,0)+MAX((Expenses!KC$11-Leases!$K53/12)*Leases!$J53*Leases!$F51,0)+MAX((Expenses!KC$12-Leases!$K54/12)*Leases!$J54*Leases!$F51,0)+MAX((Expenses!KC$13-Leases!$K55/12)*Leases!$J55*Leases!$F51,0)))),0)</f>
        <v>0</v>
      </c>
      <c r="KF217" s="94">
        <f>IF(AND(KF$165&lt;=$E51,KF$165&gt;=EOMONTH($D51,0)),IF($G51="NNN",Expenses!KD$14*Leases!$F51,IF(Leases!$G51="FSG",0,IF(Leases!$G51="MG",SUMPRODUCT(Leases!$I51:$I55,Expenses!KD$9:KD$13)*Leases!$F51,MAX((Expenses!KD$9-Leases!$K51/12)*Leases!$J51*Leases!$F51,0)+MAX((Expenses!KD$10-Leases!$K52/12)*Leases!$J52*Leases!$F51,0)+MAX((Expenses!KD$11-Leases!$K53/12)*Leases!$J53*Leases!$F51,0)+MAX((Expenses!KD$12-Leases!$K54/12)*Leases!$J54*Leases!$F51,0)+MAX((Expenses!KD$13-Leases!$K55/12)*Leases!$J55*Leases!$F51,0)))),0)</f>
        <v>0</v>
      </c>
      <c r="KG217" s="94">
        <f>IF(AND(KG$165&lt;=$E51,KG$165&gt;=EOMONTH($D51,0)),IF($G51="NNN",Expenses!KE$14*Leases!$F51,IF(Leases!$G51="FSG",0,IF(Leases!$G51="MG",SUMPRODUCT(Leases!$I51:$I55,Expenses!KE$9:KE$13)*Leases!$F51,MAX((Expenses!KE$9-Leases!$K51/12)*Leases!$J51*Leases!$F51,0)+MAX((Expenses!KE$10-Leases!$K52/12)*Leases!$J52*Leases!$F51,0)+MAX((Expenses!KE$11-Leases!$K53/12)*Leases!$J53*Leases!$F51,0)+MAX((Expenses!KE$12-Leases!$K54/12)*Leases!$J54*Leases!$F51,0)+MAX((Expenses!KE$13-Leases!$K55/12)*Leases!$J55*Leases!$F51,0)))),0)</f>
        <v>0</v>
      </c>
      <c r="KH217" s="94">
        <f>IF(AND(KH$165&lt;=$E51,KH$165&gt;=EOMONTH($D51,0)),IF($G51="NNN",Expenses!KF$14*Leases!$F51,IF(Leases!$G51="FSG",0,IF(Leases!$G51="MG",SUMPRODUCT(Leases!$I51:$I55,Expenses!KF$9:KF$13)*Leases!$F51,MAX((Expenses!KF$9-Leases!$K51/12)*Leases!$J51*Leases!$F51,0)+MAX((Expenses!KF$10-Leases!$K52/12)*Leases!$J52*Leases!$F51,0)+MAX((Expenses!KF$11-Leases!$K53/12)*Leases!$J53*Leases!$F51,0)+MAX((Expenses!KF$12-Leases!$K54/12)*Leases!$J54*Leases!$F51,0)+MAX((Expenses!KF$13-Leases!$K55/12)*Leases!$J55*Leases!$F51,0)))),0)</f>
        <v>0</v>
      </c>
      <c r="KI217" s="94">
        <f>IF(AND(KI$165&lt;=$E51,KI$165&gt;=EOMONTH($D51,0)),IF($G51="NNN",Expenses!KG$14*Leases!$F51,IF(Leases!$G51="FSG",0,IF(Leases!$G51="MG",SUMPRODUCT(Leases!$I51:$I55,Expenses!KG$9:KG$13)*Leases!$F51,MAX((Expenses!KG$9-Leases!$K51/12)*Leases!$J51*Leases!$F51,0)+MAX((Expenses!KG$10-Leases!$K52/12)*Leases!$J52*Leases!$F51,0)+MAX((Expenses!KG$11-Leases!$K53/12)*Leases!$J53*Leases!$F51,0)+MAX((Expenses!KG$12-Leases!$K54/12)*Leases!$J54*Leases!$F51,0)+MAX((Expenses!KG$13-Leases!$K55/12)*Leases!$J55*Leases!$F51,0)))),0)</f>
        <v>0</v>
      </c>
      <c r="KJ217" s="94">
        <f>IF(AND(KJ$165&lt;=$E51,KJ$165&gt;=EOMONTH($D51,0)),IF($G51="NNN",Expenses!KH$14*Leases!$F51,IF(Leases!$G51="FSG",0,IF(Leases!$G51="MG",SUMPRODUCT(Leases!$I51:$I55,Expenses!KH$9:KH$13)*Leases!$F51,MAX((Expenses!KH$9-Leases!$K51/12)*Leases!$J51*Leases!$F51,0)+MAX((Expenses!KH$10-Leases!$K52/12)*Leases!$J52*Leases!$F51,0)+MAX((Expenses!KH$11-Leases!$K53/12)*Leases!$J53*Leases!$F51,0)+MAX((Expenses!KH$12-Leases!$K54/12)*Leases!$J54*Leases!$F51,0)+MAX((Expenses!KH$13-Leases!$K55/12)*Leases!$J55*Leases!$F51,0)))),0)</f>
        <v>0</v>
      </c>
      <c r="KK217" s="94">
        <f>IF(AND(KK$165&lt;=$E51,KK$165&gt;=EOMONTH($D51,0)),IF($G51="NNN",Expenses!KI$14*Leases!$F51,IF(Leases!$G51="FSG",0,IF(Leases!$G51="MG",SUMPRODUCT(Leases!$I51:$I55,Expenses!KI$9:KI$13)*Leases!$F51,MAX((Expenses!KI$9-Leases!$K51/12)*Leases!$J51*Leases!$F51,0)+MAX((Expenses!KI$10-Leases!$K52/12)*Leases!$J52*Leases!$F51,0)+MAX((Expenses!KI$11-Leases!$K53/12)*Leases!$J53*Leases!$F51,0)+MAX((Expenses!KI$12-Leases!$K54/12)*Leases!$J54*Leases!$F51,0)+MAX((Expenses!KI$13-Leases!$K55/12)*Leases!$J55*Leases!$F51,0)))),0)</f>
        <v>0</v>
      </c>
      <c r="KL217" s="94">
        <f>IF(AND(KL$165&lt;=$E51,KL$165&gt;=EOMONTH($D51,0)),IF($G51="NNN",Expenses!KJ$14*Leases!$F51,IF(Leases!$G51="FSG",0,IF(Leases!$G51="MG",SUMPRODUCT(Leases!$I51:$I55,Expenses!KJ$9:KJ$13)*Leases!$F51,MAX((Expenses!KJ$9-Leases!$K51/12)*Leases!$J51*Leases!$F51,0)+MAX((Expenses!KJ$10-Leases!$K52/12)*Leases!$J52*Leases!$F51,0)+MAX((Expenses!KJ$11-Leases!$K53/12)*Leases!$J53*Leases!$F51,0)+MAX((Expenses!KJ$12-Leases!$K54/12)*Leases!$J54*Leases!$F51,0)+MAX((Expenses!KJ$13-Leases!$K55/12)*Leases!$J55*Leases!$F51,0)))),0)</f>
        <v>0</v>
      </c>
      <c r="KM217" s="94">
        <f>IF(AND(KM$165&lt;=$E51,KM$165&gt;=EOMONTH($D51,0)),IF($G51="NNN",Expenses!KK$14*Leases!$F51,IF(Leases!$G51="FSG",0,IF(Leases!$G51="MG",SUMPRODUCT(Leases!$I51:$I55,Expenses!KK$9:KK$13)*Leases!$F51,MAX((Expenses!KK$9-Leases!$K51/12)*Leases!$J51*Leases!$F51,0)+MAX((Expenses!KK$10-Leases!$K52/12)*Leases!$J52*Leases!$F51,0)+MAX((Expenses!KK$11-Leases!$K53/12)*Leases!$J53*Leases!$F51,0)+MAX((Expenses!KK$12-Leases!$K54/12)*Leases!$J54*Leases!$F51,0)+MAX((Expenses!KK$13-Leases!$K55/12)*Leases!$J55*Leases!$F51,0)))),0)</f>
        <v>0</v>
      </c>
      <c r="KN217" s="94">
        <f>IF(AND(KN$165&lt;=$E51,KN$165&gt;=EOMONTH($D51,0)),IF($G51="NNN",Expenses!KL$14*Leases!$F51,IF(Leases!$G51="FSG",0,IF(Leases!$G51="MG",SUMPRODUCT(Leases!$I51:$I55,Expenses!KL$9:KL$13)*Leases!$F51,MAX((Expenses!KL$9-Leases!$K51/12)*Leases!$J51*Leases!$F51,0)+MAX((Expenses!KL$10-Leases!$K52/12)*Leases!$J52*Leases!$F51,0)+MAX((Expenses!KL$11-Leases!$K53/12)*Leases!$J53*Leases!$F51,0)+MAX((Expenses!KL$12-Leases!$K54/12)*Leases!$J54*Leases!$F51,0)+MAX((Expenses!KL$13-Leases!$K55/12)*Leases!$J55*Leases!$F51,0)))),0)</f>
        <v>0</v>
      </c>
      <c r="KO217" s="94">
        <f>IF(AND(KO$165&lt;=$E51,KO$165&gt;=EOMONTH($D51,0)),IF($G51="NNN",Expenses!KM$14*Leases!$F51,IF(Leases!$G51="FSG",0,IF(Leases!$G51="MG",SUMPRODUCT(Leases!$I51:$I55,Expenses!KM$9:KM$13)*Leases!$F51,MAX((Expenses!KM$9-Leases!$K51/12)*Leases!$J51*Leases!$F51,0)+MAX((Expenses!KM$10-Leases!$K52/12)*Leases!$J52*Leases!$F51,0)+MAX((Expenses!KM$11-Leases!$K53/12)*Leases!$J53*Leases!$F51,0)+MAX((Expenses!KM$12-Leases!$K54/12)*Leases!$J54*Leases!$F51,0)+MAX((Expenses!KM$13-Leases!$K55/12)*Leases!$J55*Leases!$F51,0)))),0)</f>
        <v>0</v>
      </c>
      <c r="KP217" s="94">
        <f>IF(AND(KP$165&lt;=$E51,KP$165&gt;=EOMONTH($D51,0)),IF($G51="NNN",Expenses!KN$14*Leases!$F51,IF(Leases!$G51="FSG",0,IF(Leases!$G51="MG",SUMPRODUCT(Leases!$I51:$I55,Expenses!KN$9:KN$13)*Leases!$F51,MAX((Expenses!KN$9-Leases!$K51/12)*Leases!$J51*Leases!$F51,0)+MAX((Expenses!KN$10-Leases!$K52/12)*Leases!$J52*Leases!$F51,0)+MAX((Expenses!KN$11-Leases!$K53/12)*Leases!$J53*Leases!$F51,0)+MAX((Expenses!KN$12-Leases!$K54/12)*Leases!$J54*Leases!$F51,0)+MAX((Expenses!KN$13-Leases!$K55/12)*Leases!$J55*Leases!$F51,0)))),0)</f>
        <v>0</v>
      </c>
      <c r="KQ217" s="94">
        <f>IF(AND(KQ$165&lt;=$E51,KQ$165&gt;=EOMONTH($D51,0)),IF($G51="NNN",Expenses!KO$14*Leases!$F51,IF(Leases!$G51="FSG",0,IF(Leases!$G51="MG",SUMPRODUCT(Leases!$I51:$I55,Expenses!KO$9:KO$13)*Leases!$F51,MAX((Expenses!KO$9-Leases!$K51/12)*Leases!$J51*Leases!$F51,0)+MAX((Expenses!KO$10-Leases!$K52/12)*Leases!$J52*Leases!$F51,0)+MAX((Expenses!KO$11-Leases!$K53/12)*Leases!$J53*Leases!$F51,0)+MAX((Expenses!KO$12-Leases!$K54/12)*Leases!$J54*Leases!$F51,0)+MAX((Expenses!KO$13-Leases!$K55/12)*Leases!$J55*Leases!$F51,0)))),0)</f>
        <v>0</v>
      </c>
      <c r="KR217" s="94">
        <f>IF(AND(KR$165&lt;=$E51,KR$165&gt;=EOMONTH($D51,0)),IF($G51="NNN",Expenses!KP$14*Leases!$F51,IF(Leases!$G51="FSG",0,IF(Leases!$G51="MG",SUMPRODUCT(Leases!$I51:$I55,Expenses!KP$9:KP$13)*Leases!$F51,MAX((Expenses!KP$9-Leases!$K51/12)*Leases!$J51*Leases!$F51,0)+MAX((Expenses!KP$10-Leases!$K52/12)*Leases!$J52*Leases!$F51,0)+MAX((Expenses!KP$11-Leases!$K53/12)*Leases!$J53*Leases!$F51,0)+MAX((Expenses!KP$12-Leases!$K54/12)*Leases!$J54*Leases!$F51,0)+MAX((Expenses!KP$13-Leases!$K55/12)*Leases!$J55*Leases!$F51,0)))),0)</f>
        <v>0</v>
      </c>
      <c r="KS217" s="94">
        <f>IF(AND(KS$165&lt;=$E51,KS$165&gt;=EOMONTH($D51,0)),IF($G51="NNN",Expenses!KQ$14*Leases!$F51,IF(Leases!$G51="FSG",0,IF(Leases!$G51="MG",SUMPRODUCT(Leases!$I51:$I55,Expenses!KQ$9:KQ$13)*Leases!$F51,MAX((Expenses!KQ$9-Leases!$K51/12)*Leases!$J51*Leases!$F51,0)+MAX((Expenses!KQ$10-Leases!$K52/12)*Leases!$J52*Leases!$F51,0)+MAX((Expenses!KQ$11-Leases!$K53/12)*Leases!$J53*Leases!$F51,0)+MAX((Expenses!KQ$12-Leases!$K54/12)*Leases!$J54*Leases!$F51,0)+MAX((Expenses!KQ$13-Leases!$K55/12)*Leases!$J55*Leases!$F51,0)))),0)</f>
        <v>0</v>
      </c>
      <c r="KT217" s="94">
        <f>IF(AND(KT$165&lt;=$E51,KT$165&gt;=EOMONTH($D51,0)),IF($G51="NNN",Expenses!KR$14*Leases!$F51,IF(Leases!$G51="FSG",0,IF(Leases!$G51="MG",SUMPRODUCT(Leases!$I51:$I55,Expenses!KR$9:KR$13)*Leases!$F51,MAX((Expenses!KR$9-Leases!$K51/12)*Leases!$J51*Leases!$F51,0)+MAX((Expenses!KR$10-Leases!$K52/12)*Leases!$J52*Leases!$F51,0)+MAX((Expenses!KR$11-Leases!$K53/12)*Leases!$J53*Leases!$F51,0)+MAX((Expenses!KR$12-Leases!$K54/12)*Leases!$J54*Leases!$F51,0)+MAX((Expenses!KR$13-Leases!$K55/12)*Leases!$J55*Leases!$F51,0)))),0)</f>
        <v>0</v>
      </c>
      <c r="KU217" s="94">
        <f>IF(AND(KU$165&lt;=$E51,KU$165&gt;=EOMONTH($D51,0)),IF($G51="NNN",Expenses!KS$14*Leases!$F51,IF(Leases!$G51="FSG",0,IF(Leases!$G51="MG",SUMPRODUCT(Leases!$I51:$I55,Expenses!KS$9:KS$13)*Leases!$F51,MAX((Expenses!KS$9-Leases!$K51/12)*Leases!$J51*Leases!$F51,0)+MAX((Expenses!KS$10-Leases!$K52/12)*Leases!$J52*Leases!$F51,0)+MAX((Expenses!KS$11-Leases!$K53/12)*Leases!$J53*Leases!$F51,0)+MAX((Expenses!KS$12-Leases!$K54/12)*Leases!$J54*Leases!$F51,0)+MAX((Expenses!KS$13-Leases!$K55/12)*Leases!$J55*Leases!$F51,0)))),0)</f>
        <v>0</v>
      </c>
      <c r="KV217" s="94">
        <f>IF(AND(KV$165&lt;=$E51,KV$165&gt;=EOMONTH($D51,0)),IF($G51="NNN",Expenses!KT$14*Leases!$F51,IF(Leases!$G51="FSG",0,IF(Leases!$G51="MG",SUMPRODUCT(Leases!$I51:$I55,Expenses!KT$9:KT$13)*Leases!$F51,MAX((Expenses!KT$9-Leases!$K51/12)*Leases!$J51*Leases!$F51,0)+MAX((Expenses!KT$10-Leases!$K52/12)*Leases!$J52*Leases!$F51,0)+MAX((Expenses!KT$11-Leases!$K53/12)*Leases!$J53*Leases!$F51,0)+MAX((Expenses!KT$12-Leases!$K54/12)*Leases!$J54*Leases!$F51,0)+MAX((Expenses!KT$13-Leases!$K55/12)*Leases!$J55*Leases!$F51,0)))),0)</f>
        <v>0</v>
      </c>
      <c r="KW217" s="94">
        <f>IF(AND(KW$165&lt;=$E51,KW$165&gt;=EOMONTH($D51,0)),IF($G51="NNN",Expenses!KU$14*Leases!$F51,IF(Leases!$G51="FSG",0,IF(Leases!$G51="MG",SUMPRODUCT(Leases!$I51:$I55,Expenses!KU$9:KU$13)*Leases!$F51,MAX((Expenses!KU$9-Leases!$K51/12)*Leases!$J51*Leases!$F51,0)+MAX((Expenses!KU$10-Leases!$K52/12)*Leases!$J52*Leases!$F51,0)+MAX((Expenses!KU$11-Leases!$K53/12)*Leases!$J53*Leases!$F51,0)+MAX((Expenses!KU$12-Leases!$K54/12)*Leases!$J54*Leases!$F51,0)+MAX((Expenses!KU$13-Leases!$K55/12)*Leases!$J55*Leases!$F51,0)))),0)</f>
        <v>0</v>
      </c>
      <c r="KX217" s="94">
        <f>IF(AND(KX$165&lt;=$E51,KX$165&gt;=EOMONTH($D51,0)),IF($G51="NNN",Expenses!KV$14*Leases!$F51,IF(Leases!$G51="FSG",0,IF(Leases!$G51="MG",SUMPRODUCT(Leases!$I51:$I55,Expenses!KV$9:KV$13)*Leases!$F51,MAX((Expenses!KV$9-Leases!$K51/12)*Leases!$J51*Leases!$F51,0)+MAX((Expenses!KV$10-Leases!$K52/12)*Leases!$J52*Leases!$F51,0)+MAX((Expenses!KV$11-Leases!$K53/12)*Leases!$J53*Leases!$F51,0)+MAX((Expenses!KV$12-Leases!$K54/12)*Leases!$J54*Leases!$F51,0)+MAX((Expenses!KV$13-Leases!$K55/12)*Leases!$J55*Leases!$F51,0)))),0)</f>
        <v>0</v>
      </c>
      <c r="KY217" s="94">
        <f>IF(AND(KY$165&lt;=$E51,KY$165&gt;=EOMONTH($D51,0)),IF($G51="NNN",Expenses!KW$14*Leases!$F51,IF(Leases!$G51="FSG",0,IF(Leases!$G51="MG",SUMPRODUCT(Leases!$I51:$I55,Expenses!KW$9:KW$13)*Leases!$F51,MAX((Expenses!KW$9-Leases!$K51/12)*Leases!$J51*Leases!$F51,0)+MAX((Expenses!KW$10-Leases!$K52/12)*Leases!$J52*Leases!$F51,0)+MAX((Expenses!KW$11-Leases!$K53/12)*Leases!$J53*Leases!$F51,0)+MAX((Expenses!KW$12-Leases!$K54/12)*Leases!$J54*Leases!$F51,0)+MAX((Expenses!KW$13-Leases!$K55/12)*Leases!$J55*Leases!$F51,0)))),0)</f>
        <v>0</v>
      </c>
      <c r="KZ217" s="94">
        <f>IF(AND(KZ$165&lt;=$E51,KZ$165&gt;=EOMONTH($D51,0)),IF($G51="NNN",Expenses!KX$14*Leases!$F51,IF(Leases!$G51="FSG",0,IF(Leases!$G51="MG",SUMPRODUCT(Leases!$I51:$I55,Expenses!KX$9:KX$13)*Leases!$F51,MAX((Expenses!KX$9-Leases!$K51/12)*Leases!$J51*Leases!$F51,0)+MAX((Expenses!KX$10-Leases!$K52/12)*Leases!$J52*Leases!$F51,0)+MAX((Expenses!KX$11-Leases!$K53/12)*Leases!$J53*Leases!$F51,0)+MAX((Expenses!KX$12-Leases!$K54/12)*Leases!$J54*Leases!$F51,0)+MAX((Expenses!KX$13-Leases!$K55/12)*Leases!$J55*Leases!$F51,0)))),0)</f>
        <v>0</v>
      </c>
      <c r="LA217" s="94">
        <f>IF(AND(LA$165&lt;=$E51,LA$165&gt;=EOMONTH($D51,0)),IF($G51="NNN",Expenses!KY$14*Leases!$F51,IF(Leases!$G51="FSG",0,IF(Leases!$G51="MG",SUMPRODUCT(Leases!$I51:$I55,Expenses!KY$9:KY$13)*Leases!$F51,MAX((Expenses!KY$9-Leases!$K51/12)*Leases!$J51*Leases!$F51,0)+MAX((Expenses!KY$10-Leases!$K52/12)*Leases!$J52*Leases!$F51,0)+MAX((Expenses!KY$11-Leases!$K53/12)*Leases!$J53*Leases!$F51,0)+MAX((Expenses!KY$12-Leases!$K54/12)*Leases!$J54*Leases!$F51,0)+MAX((Expenses!KY$13-Leases!$K55/12)*Leases!$J55*Leases!$F51,0)))),0)</f>
        <v>0</v>
      </c>
      <c r="LB217" s="94">
        <f>IF(AND(LB$165&lt;=$E51,LB$165&gt;=EOMONTH($D51,0)),IF($G51="NNN",Expenses!KZ$14*Leases!$F51,IF(Leases!$G51="FSG",0,IF(Leases!$G51="MG",SUMPRODUCT(Leases!$I51:$I55,Expenses!KZ$9:KZ$13)*Leases!$F51,MAX((Expenses!KZ$9-Leases!$K51/12)*Leases!$J51*Leases!$F51,0)+MAX((Expenses!KZ$10-Leases!$K52/12)*Leases!$J52*Leases!$F51,0)+MAX((Expenses!KZ$11-Leases!$K53/12)*Leases!$J53*Leases!$F51,0)+MAX((Expenses!KZ$12-Leases!$K54/12)*Leases!$J54*Leases!$F51,0)+MAX((Expenses!KZ$13-Leases!$K55/12)*Leases!$J55*Leases!$F51,0)))),0)</f>
        <v>0</v>
      </c>
      <c r="LC217" s="94">
        <f>IF(AND(LC$165&lt;=$E51,LC$165&gt;=EOMONTH($D51,0)),IF($G51="NNN",Expenses!LA$14*Leases!$F51,IF(Leases!$G51="FSG",0,IF(Leases!$G51="MG",SUMPRODUCT(Leases!$I51:$I55,Expenses!LA$9:LA$13)*Leases!$F51,MAX((Expenses!LA$9-Leases!$K51/12)*Leases!$J51*Leases!$F51,0)+MAX((Expenses!LA$10-Leases!$K52/12)*Leases!$J52*Leases!$F51,0)+MAX((Expenses!LA$11-Leases!$K53/12)*Leases!$J53*Leases!$F51,0)+MAX((Expenses!LA$12-Leases!$K54/12)*Leases!$J54*Leases!$F51,0)+MAX((Expenses!LA$13-Leases!$K55/12)*Leases!$J55*Leases!$F51,0)))),0)</f>
        <v>0</v>
      </c>
      <c r="LD217" s="94">
        <f>IF(AND(LD$165&lt;=$E51,LD$165&gt;=EOMONTH($D51,0)),IF($G51="NNN",Expenses!LB$14*Leases!$F51,IF(Leases!$G51="FSG",0,IF(Leases!$G51="MG",SUMPRODUCT(Leases!$I51:$I55,Expenses!LB$9:LB$13)*Leases!$F51,MAX((Expenses!LB$9-Leases!$K51/12)*Leases!$J51*Leases!$F51,0)+MAX((Expenses!LB$10-Leases!$K52/12)*Leases!$J52*Leases!$F51,0)+MAX((Expenses!LB$11-Leases!$K53/12)*Leases!$J53*Leases!$F51,0)+MAX((Expenses!LB$12-Leases!$K54/12)*Leases!$J54*Leases!$F51,0)+MAX((Expenses!LB$13-Leases!$K55/12)*Leases!$J55*Leases!$F51,0)))),0)</f>
        <v>0</v>
      </c>
      <c r="LE217" s="94">
        <f>IF(AND(LE$165&lt;=$E51,LE$165&gt;=EOMONTH($D51,0)),IF($G51="NNN",Expenses!LC$14*Leases!$F51,IF(Leases!$G51="FSG",0,IF(Leases!$G51="MG",SUMPRODUCT(Leases!$I51:$I55,Expenses!LC$9:LC$13)*Leases!$F51,MAX((Expenses!LC$9-Leases!$K51/12)*Leases!$J51*Leases!$F51,0)+MAX((Expenses!LC$10-Leases!$K52/12)*Leases!$J52*Leases!$F51,0)+MAX((Expenses!LC$11-Leases!$K53/12)*Leases!$J53*Leases!$F51,0)+MAX((Expenses!LC$12-Leases!$K54/12)*Leases!$J54*Leases!$F51,0)+MAX((Expenses!LC$13-Leases!$K55/12)*Leases!$J55*Leases!$F51,0)))),0)</f>
        <v>0</v>
      </c>
      <c r="LF217" s="94">
        <f>IF(AND(LF$165&lt;=$E51,LF$165&gt;=EOMONTH($D51,0)),IF($G51="NNN",Expenses!LD$14*Leases!$F51,IF(Leases!$G51="FSG",0,IF(Leases!$G51="MG",SUMPRODUCT(Leases!$I51:$I55,Expenses!LD$9:LD$13)*Leases!$F51,MAX((Expenses!LD$9-Leases!$K51/12)*Leases!$J51*Leases!$F51,0)+MAX((Expenses!LD$10-Leases!$K52/12)*Leases!$J52*Leases!$F51,0)+MAX((Expenses!LD$11-Leases!$K53/12)*Leases!$J53*Leases!$F51,0)+MAX((Expenses!LD$12-Leases!$K54/12)*Leases!$J54*Leases!$F51,0)+MAX((Expenses!LD$13-Leases!$K55/12)*Leases!$J55*Leases!$F51,0)))),0)</f>
        <v>0</v>
      </c>
      <c r="LG217" s="94">
        <f>IF(AND(LG$165&lt;=$E51,LG$165&gt;=EOMONTH($D51,0)),IF($G51="NNN",Expenses!LE$14*Leases!$F51,IF(Leases!$G51="FSG",0,IF(Leases!$G51="MG",SUMPRODUCT(Leases!$I51:$I55,Expenses!LE$9:LE$13)*Leases!$F51,MAX((Expenses!LE$9-Leases!$K51/12)*Leases!$J51*Leases!$F51,0)+MAX((Expenses!LE$10-Leases!$K52/12)*Leases!$J52*Leases!$F51,0)+MAX((Expenses!LE$11-Leases!$K53/12)*Leases!$J53*Leases!$F51,0)+MAX((Expenses!LE$12-Leases!$K54/12)*Leases!$J54*Leases!$F51,0)+MAX((Expenses!LE$13-Leases!$K55/12)*Leases!$J55*Leases!$F51,0)))),0)</f>
        <v>0</v>
      </c>
      <c r="LH217" s="94">
        <f>IF(AND(LH$165&lt;=$E51,LH$165&gt;=EOMONTH($D51,0)),IF($G51="NNN",Expenses!LF$14*Leases!$F51,IF(Leases!$G51="FSG",0,IF(Leases!$G51="MG",SUMPRODUCT(Leases!$I51:$I55,Expenses!LF$9:LF$13)*Leases!$F51,MAX((Expenses!LF$9-Leases!$K51/12)*Leases!$J51*Leases!$F51,0)+MAX((Expenses!LF$10-Leases!$K52/12)*Leases!$J52*Leases!$F51,0)+MAX((Expenses!LF$11-Leases!$K53/12)*Leases!$J53*Leases!$F51,0)+MAX((Expenses!LF$12-Leases!$K54/12)*Leases!$J54*Leases!$F51,0)+MAX((Expenses!LF$13-Leases!$K55/12)*Leases!$J55*Leases!$F51,0)))),0)</f>
        <v>0</v>
      </c>
      <c r="LI217" s="94">
        <f>IF(AND(LI$165&lt;=$E51,LI$165&gt;=EOMONTH($D51,0)),IF($G51="NNN",Expenses!LG$14*Leases!$F51,IF(Leases!$G51="FSG",0,IF(Leases!$G51="MG",SUMPRODUCT(Leases!$I51:$I55,Expenses!LG$9:LG$13)*Leases!$F51,MAX((Expenses!LG$9-Leases!$K51/12)*Leases!$J51*Leases!$F51,0)+MAX((Expenses!LG$10-Leases!$K52/12)*Leases!$J52*Leases!$F51,0)+MAX((Expenses!LG$11-Leases!$K53/12)*Leases!$J53*Leases!$F51,0)+MAX((Expenses!LG$12-Leases!$K54/12)*Leases!$J54*Leases!$F51,0)+MAX((Expenses!LG$13-Leases!$K55/12)*Leases!$J55*Leases!$F51,0)))),0)</f>
        <v>0</v>
      </c>
      <c r="LJ217" s="94">
        <f>IF(AND(LJ$165&lt;=$E51,LJ$165&gt;=EOMONTH($D51,0)),IF($G51="NNN",Expenses!LH$14*Leases!$F51,IF(Leases!$G51="FSG",0,IF(Leases!$G51="MG",SUMPRODUCT(Leases!$I51:$I55,Expenses!LH$9:LH$13)*Leases!$F51,MAX((Expenses!LH$9-Leases!$K51/12)*Leases!$J51*Leases!$F51,0)+MAX((Expenses!LH$10-Leases!$K52/12)*Leases!$J52*Leases!$F51,0)+MAX((Expenses!LH$11-Leases!$K53/12)*Leases!$J53*Leases!$F51,0)+MAX((Expenses!LH$12-Leases!$K54/12)*Leases!$J54*Leases!$F51,0)+MAX((Expenses!LH$13-Leases!$K55/12)*Leases!$J55*Leases!$F51,0)))),0)</f>
        <v>0</v>
      </c>
      <c r="LK217" s="94">
        <f>IF(AND(LK$165&lt;=$E51,LK$165&gt;=EOMONTH($D51,0)),IF($G51="NNN",Expenses!LI$14*Leases!$F51,IF(Leases!$G51="FSG",0,IF(Leases!$G51="MG",SUMPRODUCT(Leases!$I51:$I55,Expenses!LI$9:LI$13)*Leases!$F51,MAX((Expenses!LI$9-Leases!$K51/12)*Leases!$J51*Leases!$F51,0)+MAX((Expenses!LI$10-Leases!$K52/12)*Leases!$J52*Leases!$F51,0)+MAX((Expenses!LI$11-Leases!$K53/12)*Leases!$J53*Leases!$F51,0)+MAX((Expenses!LI$12-Leases!$K54/12)*Leases!$J54*Leases!$F51,0)+MAX((Expenses!LI$13-Leases!$K55/12)*Leases!$J55*Leases!$F51,0)))),0)</f>
        <v>0</v>
      </c>
      <c r="LL217" s="94">
        <f>IF(AND(LL$165&lt;=$E51,LL$165&gt;=EOMONTH($D51,0)),IF($G51="NNN",Expenses!LJ$14*Leases!$F51,IF(Leases!$G51="FSG",0,IF(Leases!$G51="MG",SUMPRODUCT(Leases!$I51:$I55,Expenses!LJ$9:LJ$13)*Leases!$F51,MAX((Expenses!LJ$9-Leases!$K51/12)*Leases!$J51*Leases!$F51,0)+MAX((Expenses!LJ$10-Leases!$K52/12)*Leases!$J52*Leases!$F51,0)+MAX((Expenses!LJ$11-Leases!$K53/12)*Leases!$J53*Leases!$F51,0)+MAX((Expenses!LJ$12-Leases!$K54/12)*Leases!$J54*Leases!$F51,0)+MAX((Expenses!LJ$13-Leases!$K55/12)*Leases!$J55*Leases!$F51,0)))),0)</f>
        <v>0</v>
      </c>
      <c r="LM217" s="94">
        <f>IF(AND(LM$165&lt;=$E51,LM$165&gt;=EOMONTH($D51,0)),IF($G51="NNN",Expenses!LK$14*Leases!$F51,IF(Leases!$G51="FSG",0,IF(Leases!$G51="MG",SUMPRODUCT(Leases!$I51:$I55,Expenses!LK$9:LK$13)*Leases!$F51,MAX((Expenses!LK$9-Leases!$K51/12)*Leases!$J51*Leases!$F51,0)+MAX((Expenses!LK$10-Leases!$K52/12)*Leases!$J52*Leases!$F51,0)+MAX((Expenses!LK$11-Leases!$K53/12)*Leases!$J53*Leases!$F51,0)+MAX((Expenses!LK$12-Leases!$K54/12)*Leases!$J54*Leases!$F51,0)+MAX((Expenses!LK$13-Leases!$K55/12)*Leases!$J55*Leases!$F51,0)))),0)</f>
        <v>0</v>
      </c>
      <c r="LN217" s="94">
        <f>IF(AND(LN$165&lt;=$E51,LN$165&gt;=EOMONTH($D51,0)),IF($G51="NNN",Expenses!LL$14*Leases!$F51,IF(Leases!$G51="FSG",0,IF(Leases!$G51="MG",SUMPRODUCT(Leases!$I51:$I55,Expenses!LL$9:LL$13)*Leases!$F51,MAX((Expenses!LL$9-Leases!$K51/12)*Leases!$J51*Leases!$F51,0)+MAX((Expenses!LL$10-Leases!$K52/12)*Leases!$J52*Leases!$F51,0)+MAX((Expenses!LL$11-Leases!$K53/12)*Leases!$J53*Leases!$F51,0)+MAX((Expenses!LL$12-Leases!$K54/12)*Leases!$J54*Leases!$F51,0)+MAX((Expenses!LL$13-Leases!$K55/12)*Leases!$J55*Leases!$F51,0)))),0)</f>
        <v>0</v>
      </c>
      <c r="LO217" s="94">
        <f>IF(AND(LO$165&lt;=$E51,LO$165&gt;=EOMONTH($D51,0)),IF($G51="NNN",Expenses!LM$14*Leases!$F51,IF(Leases!$G51="FSG",0,IF(Leases!$G51="MG",SUMPRODUCT(Leases!$I51:$I55,Expenses!LM$9:LM$13)*Leases!$F51,MAX((Expenses!LM$9-Leases!$K51/12)*Leases!$J51*Leases!$F51,0)+MAX((Expenses!LM$10-Leases!$K52/12)*Leases!$J52*Leases!$F51,0)+MAX((Expenses!LM$11-Leases!$K53/12)*Leases!$J53*Leases!$F51,0)+MAX((Expenses!LM$12-Leases!$K54/12)*Leases!$J54*Leases!$F51,0)+MAX((Expenses!LM$13-Leases!$K55/12)*Leases!$J55*Leases!$F51,0)))),0)</f>
        <v>0</v>
      </c>
      <c r="LP217" s="94">
        <f>IF(AND(LP$165&lt;=$E51,LP$165&gt;=EOMONTH($D51,0)),IF($G51="NNN",Expenses!LN$14*Leases!$F51,IF(Leases!$G51="FSG",0,IF(Leases!$G51="MG",SUMPRODUCT(Leases!$I51:$I55,Expenses!LN$9:LN$13)*Leases!$F51,MAX((Expenses!LN$9-Leases!$K51/12)*Leases!$J51*Leases!$F51,0)+MAX((Expenses!LN$10-Leases!$K52/12)*Leases!$J52*Leases!$F51,0)+MAX((Expenses!LN$11-Leases!$K53/12)*Leases!$J53*Leases!$F51,0)+MAX((Expenses!LN$12-Leases!$K54/12)*Leases!$J54*Leases!$F51,0)+MAX((Expenses!LN$13-Leases!$K55/12)*Leases!$J55*Leases!$F51,0)))),0)</f>
        <v>0</v>
      </c>
      <c r="LQ217" s="94">
        <f>IF(AND(LQ$165&lt;=$E51,LQ$165&gt;=EOMONTH($D51,0)),IF($G51="NNN",Expenses!LO$14*Leases!$F51,IF(Leases!$G51="FSG",0,IF(Leases!$G51="MG",SUMPRODUCT(Leases!$I51:$I55,Expenses!LO$9:LO$13)*Leases!$F51,MAX((Expenses!LO$9-Leases!$K51/12)*Leases!$J51*Leases!$F51,0)+MAX((Expenses!LO$10-Leases!$K52/12)*Leases!$J52*Leases!$F51,0)+MAX((Expenses!LO$11-Leases!$K53/12)*Leases!$J53*Leases!$F51,0)+MAX((Expenses!LO$12-Leases!$K54/12)*Leases!$J54*Leases!$F51,0)+MAX((Expenses!LO$13-Leases!$K55/12)*Leases!$J55*Leases!$F51,0)))),0)</f>
        <v>0</v>
      </c>
      <c r="LR217" s="94">
        <f>IF(AND(LR$165&lt;=$E51,LR$165&gt;=EOMONTH($D51,0)),IF($G51="NNN",Expenses!LP$14*Leases!$F51,IF(Leases!$G51="FSG",0,IF(Leases!$G51="MG",SUMPRODUCT(Leases!$I51:$I55,Expenses!LP$9:LP$13)*Leases!$F51,MAX((Expenses!LP$9-Leases!$K51/12)*Leases!$J51*Leases!$F51,0)+MAX((Expenses!LP$10-Leases!$K52/12)*Leases!$J52*Leases!$F51,0)+MAX((Expenses!LP$11-Leases!$K53/12)*Leases!$J53*Leases!$F51,0)+MAX((Expenses!LP$12-Leases!$K54/12)*Leases!$J54*Leases!$F51,0)+MAX((Expenses!LP$13-Leases!$K55/12)*Leases!$J55*Leases!$F51,0)))),0)</f>
        <v>0</v>
      </c>
      <c r="LS217" s="94">
        <f>IF(AND(LS$165&lt;=$E51,LS$165&gt;=EOMONTH($D51,0)),IF($G51="NNN",Expenses!LQ$14*Leases!$F51,IF(Leases!$G51="FSG",0,IF(Leases!$G51="MG",SUMPRODUCT(Leases!$I51:$I55,Expenses!LQ$9:LQ$13)*Leases!$F51,MAX((Expenses!LQ$9-Leases!$K51/12)*Leases!$J51*Leases!$F51,0)+MAX((Expenses!LQ$10-Leases!$K52/12)*Leases!$J52*Leases!$F51,0)+MAX((Expenses!LQ$11-Leases!$K53/12)*Leases!$J53*Leases!$F51,0)+MAX((Expenses!LQ$12-Leases!$K54/12)*Leases!$J54*Leases!$F51,0)+MAX((Expenses!LQ$13-Leases!$K55/12)*Leases!$J55*Leases!$F51,0)))),0)</f>
        <v>0</v>
      </c>
      <c r="LT217" s="94">
        <f>IF(AND(LT$165&lt;=$E51,LT$165&gt;=EOMONTH($D51,0)),IF($G51="NNN",Expenses!LR$14*Leases!$F51,IF(Leases!$G51="FSG",0,IF(Leases!$G51="MG",SUMPRODUCT(Leases!$I51:$I55,Expenses!LR$9:LR$13)*Leases!$F51,MAX((Expenses!LR$9-Leases!$K51/12)*Leases!$J51*Leases!$F51,0)+MAX((Expenses!LR$10-Leases!$K52/12)*Leases!$J52*Leases!$F51,0)+MAX((Expenses!LR$11-Leases!$K53/12)*Leases!$J53*Leases!$F51,0)+MAX((Expenses!LR$12-Leases!$K54/12)*Leases!$J54*Leases!$F51,0)+MAX((Expenses!LR$13-Leases!$K55/12)*Leases!$J55*Leases!$F51,0)))),0)</f>
        <v>0</v>
      </c>
      <c r="LU217" s="94">
        <f>IF(AND(LU$165&lt;=$E51,LU$165&gt;=EOMONTH($D51,0)),IF($G51="NNN",Expenses!LS$14*Leases!$F51,IF(Leases!$G51="FSG",0,IF(Leases!$G51="MG",SUMPRODUCT(Leases!$I51:$I55,Expenses!LS$9:LS$13)*Leases!$F51,MAX((Expenses!LS$9-Leases!$K51/12)*Leases!$J51*Leases!$F51,0)+MAX((Expenses!LS$10-Leases!$K52/12)*Leases!$J52*Leases!$F51,0)+MAX((Expenses!LS$11-Leases!$K53/12)*Leases!$J53*Leases!$F51,0)+MAX((Expenses!LS$12-Leases!$K54/12)*Leases!$J54*Leases!$F51,0)+MAX((Expenses!LS$13-Leases!$K55/12)*Leases!$J55*Leases!$F51,0)))),0)</f>
        <v>0</v>
      </c>
      <c r="LV217" s="94">
        <f>IF(AND(LV$165&lt;=$E51,LV$165&gt;=EOMONTH($D51,0)),IF($G51="NNN",Expenses!LT$14*Leases!$F51,IF(Leases!$G51="FSG",0,IF(Leases!$G51="MG",SUMPRODUCT(Leases!$I51:$I55,Expenses!LT$9:LT$13)*Leases!$F51,MAX((Expenses!LT$9-Leases!$K51/12)*Leases!$J51*Leases!$F51,0)+MAX((Expenses!LT$10-Leases!$K52/12)*Leases!$J52*Leases!$F51,0)+MAX((Expenses!LT$11-Leases!$K53/12)*Leases!$J53*Leases!$F51,0)+MAX((Expenses!LT$12-Leases!$K54/12)*Leases!$J54*Leases!$F51,0)+MAX((Expenses!LT$13-Leases!$K55/12)*Leases!$J55*Leases!$F51,0)))),0)</f>
        <v>0</v>
      </c>
      <c r="LW217" s="94">
        <f>IF(AND(LW$165&lt;=$E51,LW$165&gt;=EOMONTH($D51,0)),IF($G51="NNN",Expenses!LU$14*Leases!$F51,IF(Leases!$G51="FSG",0,IF(Leases!$G51="MG",SUMPRODUCT(Leases!$I51:$I55,Expenses!LU$9:LU$13)*Leases!$F51,MAX((Expenses!LU$9-Leases!$K51/12)*Leases!$J51*Leases!$F51,0)+MAX((Expenses!LU$10-Leases!$K52/12)*Leases!$J52*Leases!$F51,0)+MAX((Expenses!LU$11-Leases!$K53/12)*Leases!$J53*Leases!$F51,0)+MAX((Expenses!LU$12-Leases!$K54/12)*Leases!$J54*Leases!$F51,0)+MAX((Expenses!LU$13-Leases!$K55/12)*Leases!$J55*Leases!$F51,0)))),0)</f>
        <v>0</v>
      </c>
      <c r="LX217" s="94">
        <f>IF(AND(LX$165&lt;=$E51,LX$165&gt;=EOMONTH($D51,0)),IF($G51="NNN",Expenses!LV$14*Leases!$F51,IF(Leases!$G51="FSG",0,IF(Leases!$G51="MG",SUMPRODUCT(Leases!$I51:$I55,Expenses!LV$9:LV$13)*Leases!$F51,MAX((Expenses!LV$9-Leases!$K51/12)*Leases!$J51*Leases!$F51,0)+MAX((Expenses!LV$10-Leases!$K52/12)*Leases!$J52*Leases!$F51,0)+MAX((Expenses!LV$11-Leases!$K53/12)*Leases!$J53*Leases!$F51,0)+MAX((Expenses!LV$12-Leases!$K54/12)*Leases!$J54*Leases!$F51,0)+MAX((Expenses!LV$13-Leases!$K55/12)*Leases!$J55*Leases!$F51,0)))),0)</f>
        <v>0</v>
      </c>
      <c r="LY217" s="94">
        <f>IF(AND(LY$165&lt;=$E51,LY$165&gt;=EOMONTH($D51,0)),IF($G51="NNN",Expenses!LW$14*Leases!$F51,IF(Leases!$G51="FSG",0,IF(Leases!$G51="MG",SUMPRODUCT(Leases!$I51:$I55,Expenses!LW$9:LW$13)*Leases!$F51,MAX((Expenses!LW$9-Leases!$K51/12)*Leases!$J51*Leases!$F51,0)+MAX((Expenses!LW$10-Leases!$K52/12)*Leases!$J52*Leases!$F51,0)+MAX((Expenses!LW$11-Leases!$K53/12)*Leases!$J53*Leases!$F51,0)+MAX((Expenses!LW$12-Leases!$K54/12)*Leases!$J54*Leases!$F51,0)+MAX((Expenses!LW$13-Leases!$K55/12)*Leases!$J55*Leases!$F51,0)))),0)</f>
        <v>0</v>
      </c>
      <c r="LZ217" s="94">
        <f>IF(AND(LZ$165&lt;=$E51,LZ$165&gt;=EOMONTH($D51,0)),IF($G51="NNN",Expenses!LX$14*Leases!$F51,IF(Leases!$G51="FSG",0,IF(Leases!$G51="MG",SUMPRODUCT(Leases!$I51:$I55,Expenses!LX$9:LX$13)*Leases!$F51,MAX((Expenses!LX$9-Leases!$K51/12)*Leases!$J51*Leases!$F51,0)+MAX((Expenses!LX$10-Leases!$K52/12)*Leases!$J52*Leases!$F51,0)+MAX((Expenses!LX$11-Leases!$K53/12)*Leases!$J53*Leases!$F51,0)+MAX((Expenses!LX$12-Leases!$K54/12)*Leases!$J54*Leases!$F51,0)+MAX((Expenses!LX$13-Leases!$K55/12)*Leases!$J55*Leases!$F51,0)))),0)</f>
        <v>0</v>
      </c>
      <c r="MA217" s="94">
        <f>IF(AND(MA$165&lt;=$E51,MA$165&gt;=EOMONTH($D51,0)),IF($G51="NNN",Expenses!LY$14*Leases!$F51,IF(Leases!$G51="FSG",0,IF(Leases!$G51="MG",SUMPRODUCT(Leases!$I51:$I55,Expenses!LY$9:LY$13)*Leases!$F51,MAX((Expenses!LY$9-Leases!$K51/12)*Leases!$J51*Leases!$F51,0)+MAX((Expenses!LY$10-Leases!$K52/12)*Leases!$J52*Leases!$F51,0)+MAX((Expenses!LY$11-Leases!$K53/12)*Leases!$J53*Leases!$F51,0)+MAX((Expenses!LY$12-Leases!$K54/12)*Leases!$J54*Leases!$F51,0)+MAX((Expenses!LY$13-Leases!$K55/12)*Leases!$J55*Leases!$F51,0)))),0)</f>
        <v>0</v>
      </c>
      <c r="MB217" s="94">
        <f>IF(AND(MB$165&lt;=$E51,MB$165&gt;=EOMONTH($D51,0)),IF($G51="NNN",Expenses!LZ$14*Leases!$F51,IF(Leases!$G51="FSG",0,IF(Leases!$G51="MG",SUMPRODUCT(Leases!$I51:$I55,Expenses!LZ$9:LZ$13)*Leases!$F51,MAX((Expenses!LZ$9-Leases!$K51/12)*Leases!$J51*Leases!$F51,0)+MAX((Expenses!LZ$10-Leases!$K52/12)*Leases!$J52*Leases!$F51,0)+MAX((Expenses!LZ$11-Leases!$K53/12)*Leases!$J53*Leases!$F51,0)+MAX((Expenses!LZ$12-Leases!$K54/12)*Leases!$J54*Leases!$F51,0)+MAX((Expenses!LZ$13-Leases!$K55/12)*Leases!$J55*Leases!$F51,0)))),0)</f>
        <v>0</v>
      </c>
      <c r="MC217" s="94">
        <f>IF(AND(MC$165&lt;=$E51,MC$165&gt;=EOMONTH($D51,0)),IF($G51="NNN",Expenses!MA$14*Leases!$F51,IF(Leases!$G51="FSG",0,IF(Leases!$G51="MG",SUMPRODUCT(Leases!$I51:$I55,Expenses!MA$9:MA$13)*Leases!$F51,MAX((Expenses!MA$9-Leases!$K51/12)*Leases!$J51*Leases!$F51,0)+MAX((Expenses!MA$10-Leases!$K52/12)*Leases!$J52*Leases!$F51,0)+MAX((Expenses!MA$11-Leases!$K53/12)*Leases!$J53*Leases!$F51,0)+MAX((Expenses!MA$12-Leases!$K54/12)*Leases!$J54*Leases!$F51,0)+MAX((Expenses!MA$13-Leases!$K55/12)*Leases!$J55*Leases!$F51,0)))),0)</f>
        <v>0</v>
      </c>
      <c r="MD217" s="94">
        <f>IF(AND(MD$165&lt;=$E51,MD$165&gt;=EOMONTH($D51,0)),IF($G51="NNN",Expenses!MB$14*Leases!$F51,IF(Leases!$G51="FSG",0,IF(Leases!$G51="MG",SUMPRODUCT(Leases!$I51:$I55,Expenses!MB$9:MB$13)*Leases!$F51,MAX((Expenses!MB$9-Leases!$K51/12)*Leases!$J51*Leases!$F51,0)+MAX((Expenses!MB$10-Leases!$K52/12)*Leases!$J52*Leases!$F51,0)+MAX((Expenses!MB$11-Leases!$K53/12)*Leases!$J53*Leases!$F51,0)+MAX((Expenses!MB$12-Leases!$K54/12)*Leases!$J54*Leases!$F51,0)+MAX((Expenses!MB$13-Leases!$K55/12)*Leases!$J55*Leases!$F51,0)))),0)</f>
        <v>0</v>
      </c>
      <c r="ME217" s="94">
        <f>IF(AND(ME$165&lt;=$E51,ME$165&gt;=EOMONTH($D51,0)),IF($G51="NNN",Expenses!MC$14*Leases!$F51,IF(Leases!$G51="FSG",0,IF(Leases!$G51="MG",SUMPRODUCT(Leases!$I51:$I55,Expenses!MC$9:MC$13)*Leases!$F51,MAX((Expenses!MC$9-Leases!$K51/12)*Leases!$J51*Leases!$F51,0)+MAX((Expenses!MC$10-Leases!$K52/12)*Leases!$J52*Leases!$F51,0)+MAX((Expenses!MC$11-Leases!$K53/12)*Leases!$J53*Leases!$F51,0)+MAX((Expenses!MC$12-Leases!$K54/12)*Leases!$J54*Leases!$F51,0)+MAX((Expenses!MC$13-Leases!$K55/12)*Leases!$J55*Leases!$F51,0)))),0)</f>
        <v>0</v>
      </c>
      <c r="MF217" s="94">
        <f>IF(AND(MF$165&lt;=$E51,MF$165&gt;=EOMONTH($D51,0)),IF($G51="NNN",Expenses!MD$14*Leases!$F51,IF(Leases!$G51="FSG",0,IF(Leases!$G51="MG",SUMPRODUCT(Leases!$I51:$I55,Expenses!MD$9:MD$13)*Leases!$F51,MAX((Expenses!MD$9-Leases!$K51/12)*Leases!$J51*Leases!$F51,0)+MAX((Expenses!MD$10-Leases!$K52/12)*Leases!$J52*Leases!$F51,0)+MAX((Expenses!MD$11-Leases!$K53/12)*Leases!$J53*Leases!$F51,0)+MAX((Expenses!MD$12-Leases!$K54/12)*Leases!$J54*Leases!$F51,0)+MAX((Expenses!MD$13-Leases!$K55/12)*Leases!$J55*Leases!$F51,0)))),0)</f>
        <v>0</v>
      </c>
      <c r="MG217" s="94">
        <f>IF(AND(MG$165&lt;=$E51,MG$165&gt;=EOMONTH($D51,0)),IF($G51="NNN",Expenses!ME$14*Leases!$F51,IF(Leases!$G51="FSG",0,IF(Leases!$G51="MG",SUMPRODUCT(Leases!$I51:$I55,Expenses!ME$9:ME$13)*Leases!$F51,MAX((Expenses!ME$9-Leases!$K51/12)*Leases!$J51*Leases!$F51,0)+MAX((Expenses!ME$10-Leases!$K52/12)*Leases!$J52*Leases!$F51,0)+MAX((Expenses!ME$11-Leases!$K53/12)*Leases!$J53*Leases!$F51,0)+MAX((Expenses!ME$12-Leases!$K54/12)*Leases!$J54*Leases!$F51,0)+MAX((Expenses!ME$13-Leases!$K55/12)*Leases!$J55*Leases!$F51,0)))),0)</f>
        <v>0</v>
      </c>
      <c r="MH217" s="94">
        <f>IF(AND(MH$165&lt;=$E51,MH$165&gt;=EOMONTH($D51,0)),IF($G51="NNN",Expenses!MF$14*Leases!$F51,IF(Leases!$G51="FSG",0,IF(Leases!$G51="MG",SUMPRODUCT(Leases!$I51:$I55,Expenses!MF$9:MF$13)*Leases!$F51,MAX((Expenses!MF$9-Leases!$K51/12)*Leases!$J51*Leases!$F51,0)+MAX((Expenses!MF$10-Leases!$K52/12)*Leases!$J52*Leases!$F51,0)+MAX((Expenses!MF$11-Leases!$K53/12)*Leases!$J53*Leases!$F51,0)+MAX((Expenses!MF$12-Leases!$K54/12)*Leases!$J54*Leases!$F51,0)+MAX((Expenses!MF$13-Leases!$K55/12)*Leases!$J55*Leases!$F51,0)))),0)</f>
        <v>0</v>
      </c>
      <c r="MI217" s="94">
        <f>IF(AND(MI$165&lt;=$E51,MI$165&gt;=EOMONTH($D51,0)),IF($G51="NNN",Expenses!MG$14*Leases!$F51,IF(Leases!$G51="FSG",0,IF(Leases!$G51="MG",SUMPRODUCT(Leases!$I51:$I55,Expenses!MG$9:MG$13)*Leases!$F51,MAX((Expenses!MG$9-Leases!$K51/12)*Leases!$J51*Leases!$F51,0)+MAX((Expenses!MG$10-Leases!$K52/12)*Leases!$J52*Leases!$F51,0)+MAX((Expenses!MG$11-Leases!$K53/12)*Leases!$J53*Leases!$F51,0)+MAX((Expenses!MG$12-Leases!$K54/12)*Leases!$J54*Leases!$F51,0)+MAX((Expenses!MG$13-Leases!$K55/12)*Leases!$J55*Leases!$F51,0)))),0)</f>
        <v>0</v>
      </c>
      <c r="MJ217" s="94">
        <f>IF(AND(MJ$165&lt;=$E51,MJ$165&gt;=EOMONTH($D51,0)),IF($G51="NNN",Expenses!MH$14*Leases!$F51,IF(Leases!$G51="FSG",0,IF(Leases!$G51="MG",SUMPRODUCT(Leases!$I51:$I55,Expenses!MH$9:MH$13)*Leases!$F51,MAX((Expenses!MH$9-Leases!$K51/12)*Leases!$J51*Leases!$F51,0)+MAX((Expenses!MH$10-Leases!$K52/12)*Leases!$J52*Leases!$F51,0)+MAX((Expenses!MH$11-Leases!$K53/12)*Leases!$J53*Leases!$F51,0)+MAX((Expenses!MH$12-Leases!$K54/12)*Leases!$J54*Leases!$F51,0)+MAX((Expenses!MH$13-Leases!$K55/12)*Leases!$J55*Leases!$F51,0)))),0)</f>
        <v>0</v>
      </c>
      <c r="MK217" s="94">
        <f>IF(AND(MK$165&lt;=$E51,MK$165&gt;=EOMONTH($D51,0)),IF($G51="NNN",Expenses!MI$14*Leases!$F51,IF(Leases!$G51="FSG",0,IF(Leases!$G51="MG",SUMPRODUCT(Leases!$I51:$I55,Expenses!MI$9:MI$13)*Leases!$F51,MAX((Expenses!MI$9-Leases!$K51/12)*Leases!$J51*Leases!$F51,0)+MAX((Expenses!MI$10-Leases!$K52/12)*Leases!$J52*Leases!$F51,0)+MAX((Expenses!MI$11-Leases!$K53/12)*Leases!$J53*Leases!$F51,0)+MAX((Expenses!MI$12-Leases!$K54/12)*Leases!$J54*Leases!$F51,0)+MAX((Expenses!MI$13-Leases!$K55/12)*Leases!$J55*Leases!$F51,0)))),0)</f>
        <v>0</v>
      </c>
      <c r="ML217" s="94">
        <f>IF(AND(ML$165&lt;=$E51,ML$165&gt;=EOMONTH($D51,0)),IF($G51="NNN",Expenses!MJ$14*Leases!$F51,IF(Leases!$G51="FSG",0,IF(Leases!$G51="MG",SUMPRODUCT(Leases!$I51:$I55,Expenses!MJ$9:MJ$13)*Leases!$F51,MAX((Expenses!MJ$9-Leases!$K51/12)*Leases!$J51*Leases!$F51,0)+MAX((Expenses!MJ$10-Leases!$K52/12)*Leases!$J52*Leases!$F51,0)+MAX((Expenses!MJ$11-Leases!$K53/12)*Leases!$J53*Leases!$F51,0)+MAX((Expenses!MJ$12-Leases!$K54/12)*Leases!$J54*Leases!$F51,0)+MAX((Expenses!MJ$13-Leases!$K55/12)*Leases!$J55*Leases!$F51,0)))),0)</f>
        <v>0</v>
      </c>
      <c r="MM217" s="94">
        <f>IF(AND(MM$165&lt;=$E51,MM$165&gt;=EOMONTH($D51,0)),IF($G51="NNN",Expenses!MK$14*Leases!$F51,IF(Leases!$G51="FSG",0,IF(Leases!$G51="MG",SUMPRODUCT(Leases!$I51:$I55,Expenses!MK$9:MK$13)*Leases!$F51,MAX((Expenses!MK$9-Leases!$K51/12)*Leases!$J51*Leases!$F51,0)+MAX((Expenses!MK$10-Leases!$K52/12)*Leases!$J52*Leases!$F51,0)+MAX((Expenses!MK$11-Leases!$K53/12)*Leases!$J53*Leases!$F51,0)+MAX((Expenses!MK$12-Leases!$K54/12)*Leases!$J54*Leases!$F51,0)+MAX((Expenses!MK$13-Leases!$K55/12)*Leases!$J55*Leases!$F51,0)))),0)</f>
        <v>0</v>
      </c>
      <c r="MN217" s="94">
        <f>IF(AND(MN$165&lt;=$E51,MN$165&gt;=EOMONTH($D51,0)),IF($G51="NNN",Expenses!ML$14*Leases!$F51,IF(Leases!$G51="FSG",0,IF(Leases!$G51="MG",SUMPRODUCT(Leases!$I51:$I55,Expenses!ML$9:ML$13)*Leases!$F51,MAX((Expenses!ML$9-Leases!$K51/12)*Leases!$J51*Leases!$F51,0)+MAX((Expenses!ML$10-Leases!$K52/12)*Leases!$J52*Leases!$F51,0)+MAX((Expenses!ML$11-Leases!$K53/12)*Leases!$J53*Leases!$F51,0)+MAX((Expenses!ML$12-Leases!$K54/12)*Leases!$J54*Leases!$F51,0)+MAX((Expenses!ML$13-Leases!$K55/12)*Leases!$J55*Leases!$F51,0)))),0)</f>
        <v>0</v>
      </c>
      <c r="MO217" s="94">
        <f>IF(AND(MO$165&lt;=$E51,MO$165&gt;=EOMONTH($D51,0)),IF($G51="NNN",Expenses!MM$14*Leases!$F51,IF(Leases!$G51="FSG",0,IF(Leases!$G51="MG",SUMPRODUCT(Leases!$I51:$I55,Expenses!MM$9:MM$13)*Leases!$F51,MAX((Expenses!MM$9-Leases!$K51/12)*Leases!$J51*Leases!$F51,0)+MAX((Expenses!MM$10-Leases!$K52/12)*Leases!$J52*Leases!$F51,0)+MAX((Expenses!MM$11-Leases!$K53/12)*Leases!$J53*Leases!$F51,0)+MAX((Expenses!MM$12-Leases!$K54/12)*Leases!$J54*Leases!$F51,0)+MAX((Expenses!MM$13-Leases!$K55/12)*Leases!$J55*Leases!$F51,0)))),0)</f>
        <v>0</v>
      </c>
      <c r="MP217" s="94">
        <f>IF(AND(MP$165&lt;=$E51,MP$165&gt;=EOMONTH($D51,0)),IF($G51="NNN",Expenses!MN$14*Leases!$F51,IF(Leases!$G51="FSG",0,IF(Leases!$G51="MG",SUMPRODUCT(Leases!$I51:$I55,Expenses!MN$9:MN$13)*Leases!$F51,MAX((Expenses!MN$9-Leases!$K51/12)*Leases!$J51*Leases!$F51,0)+MAX((Expenses!MN$10-Leases!$K52/12)*Leases!$J52*Leases!$F51,0)+MAX((Expenses!MN$11-Leases!$K53/12)*Leases!$J53*Leases!$F51,0)+MAX((Expenses!MN$12-Leases!$K54/12)*Leases!$J54*Leases!$F51,0)+MAX((Expenses!MN$13-Leases!$K55/12)*Leases!$J55*Leases!$F51,0)))),0)</f>
        <v>0</v>
      </c>
      <c r="MQ217" s="94">
        <f>IF(AND(MQ$165&lt;=$E51,MQ$165&gt;=EOMONTH($D51,0)),IF($G51="NNN",Expenses!MO$14*Leases!$F51,IF(Leases!$G51="FSG",0,IF(Leases!$G51="MG",SUMPRODUCT(Leases!$I51:$I55,Expenses!MO$9:MO$13)*Leases!$F51,MAX((Expenses!MO$9-Leases!$K51/12)*Leases!$J51*Leases!$F51,0)+MAX((Expenses!MO$10-Leases!$K52/12)*Leases!$J52*Leases!$F51,0)+MAX((Expenses!MO$11-Leases!$K53/12)*Leases!$J53*Leases!$F51,0)+MAX((Expenses!MO$12-Leases!$K54/12)*Leases!$J54*Leases!$F51,0)+MAX((Expenses!MO$13-Leases!$K55/12)*Leases!$J55*Leases!$F51,0)))),0)</f>
        <v>0</v>
      </c>
      <c r="MR217" s="94">
        <f>IF(AND(MR$165&lt;=$E51,MR$165&gt;=EOMONTH($D51,0)),IF($G51="NNN",Expenses!MP$14*Leases!$F51,IF(Leases!$G51="FSG",0,IF(Leases!$G51="MG",SUMPRODUCT(Leases!$I51:$I55,Expenses!MP$9:MP$13)*Leases!$F51,MAX((Expenses!MP$9-Leases!$K51/12)*Leases!$J51*Leases!$F51,0)+MAX((Expenses!MP$10-Leases!$K52/12)*Leases!$J52*Leases!$F51,0)+MAX((Expenses!MP$11-Leases!$K53/12)*Leases!$J53*Leases!$F51,0)+MAX((Expenses!MP$12-Leases!$K54/12)*Leases!$J54*Leases!$F51,0)+MAX((Expenses!MP$13-Leases!$K55/12)*Leases!$J55*Leases!$F51,0)))),0)</f>
        <v>0</v>
      </c>
      <c r="MS217" s="94">
        <f>IF(AND(MS$165&lt;=$E51,MS$165&gt;=EOMONTH($D51,0)),IF($G51="NNN",Expenses!MQ$14*Leases!$F51,IF(Leases!$G51="FSG",0,IF(Leases!$G51="MG",SUMPRODUCT(Leases!$I51:$I55,Expenses!MQ$9:MQ$13)*Leases!$F51,MAX((Expenses!MQ$9-Leases!$K51/12)*Leases!$J51*Leases!$F51,0)+MAX((Expenses!MQ$10-Leases!$K52/12)*Leases!$J52*Leases!$F51,0)+MAX((Expenses!MQ$11-Leases!$K53/12)*Leases!$J53*Leases!$F51,0)+MAX((Expenses!MQ$12-Leases!$K54/12)*Leases!$J54*Leases!$F51,0)+MAX((Expenses!MQ$13-Leases!$K55/12)*Leases!$J55*Leases!$F51,0)))),0)</f>
        <v>0</v>
      </c>
      <c r="MT217" s="94">
        <f>IF(AND(MT$165&lt;=$E51,MT$165&gt;=EOMONTH($D51,0)),IF($G51="NNN",Expenses!MR$14*Leases!$F51,IF(Leases!$G51="FSG",0,IF(Leases!$G51="MG",SUMPRODUCT(Leases!$I51:$I55,Expenses!MR$9:MR$13)*Leases!$F51,MAX((Expenses!MR$9-Leases!$K51/12)*Leases!$J51*Leases!$F51,0)+MAX((Expenses!MR$10-Leases!$K52/12)*Leases!$J52*Leases!$F51,0)+MAX((Expenses!MR$11-Leases!$K53/12)*Leases!$J53*Leases!$F51,0)+MAX((Expenses!MR$12-Leases!$K54/12)*Leases!$J54*Leases!$F51,0)+MAX((Expenses!MR$13-Leases!$K55/12)*Leases!$J55*Leases!$F51,0)))),0)</f>
        <v>0</v>
      </c>
      <c r="MU217" s="94">
        <f>IF(AND(MU$165&lt;=$E51,MU$165&gt;=EOMONTH($D51,0)),IF($G51="NNN",Expenses!MS$14*Leases!$F51,IF(Leases!$G51="FSG",0,IF(Leases!$G51="MG",SUMPRODUCT(Leases!$I51:$I55,Expenses!MS$9:MS$13)*Leases!$F51,MAX((Expenses!MS$9-Leases!$K51/12)*Leases!$J51*Leases!$F51,0)+MAX((Expenses!MS$10-Leases!$K52/12)*Leases!$J52*Leases!$F51,0)+MAX((Expenses!MS$11-Leases!$K53/12)*Leases!$J53*Leases!$F51,0)+MAX((Expenses!MS$12-Leases!$K54/12)*Leases!$J54*Leases!$F51,0)+MAX((Expenses!MS$13-Leases!$K55/12)*Leases!$J55*Leases!$F51,0)))),0)</f>
        <v>0</v>
      </c>
      <c r="MV217" s="94">
        <f>IF(AND(MV$165&lt;=$E51,MV$165&gt;=EOMONTH($D51,0)),IF($G51="NNN",Expenses!MT$14*Leases!$F51,IF(Leases!$G51="FSG",0,IF(Leases!$G51="MG",SUMPRODUCT(Leases!$I51:$I55,Expenses!MT$9:MT$13)*Leases!$F51,MAX((Expenses!MT$9-Leases!$K51/12)*Leases!$J51*Leases!$F51,0)+MAX((Expenses!MT$10-Leases!$K52/12)*Leases!$J52*Leases!$F51,0)+MAX((Expenses!MT$11-Leases!$K53/12)*Leases!$J53*Leases!$F51,0)+MAX((Expenses!MT$12-Leases!$K54/12)*Leases!$J54*Leases!$F51,0)+MAX((Expenses!MT$13-Leases!$K55/12)*Leases!$J55*Leases!$F51,0)))),0)</f>
        <v>0</v>
      </c>
      <c r="MW217" s="94">
        <f>IF(AND(MW$165&lt;=$E51,MW$165&gt;=EOMONTH($D51,0)),IF($G51="NNN",Expenses!MU$14*Leases!$F51,IF(Leases!$G51="FSG",0,IF(Leases!$G51="MG",SUMPRODUCT(Leases!$I51:$I55,Expenses!MU$9:MU$13)*Leases!$F51,MAX((Expenses!MU$9-Leases!$K51/12)*Leases!$J51*Leases!$F51,0)+MAX((Expenses!MU$10-Leases!$K52/12)*Leases!$J52*Leases!$F51,0)+MAX((Expenses!MU$11-Leases!$K53/12)*Leases!$J53*Leases!$F51,0)+MAX((Expenses!MU$12-Leases!$K54/12)*Leases!$J54*Leases!$F51,0)+MAX((Expenses!MU$13-Leases!$K55/12)*Leases!$J55*Leases!$F51,0)))),0)</f>
        <v>0</v>
      </c>
      <c r="MX217" s="94">
        <f>IF(AND(MX$165&lt;=$E51,MX$165&gt;=EOMONTH($D51,0)),IF($G51="NNN",Expenses!MV$14*Leases!$F51,IF(Leases!$G51="FSG",0,IF(Leases!$G51="MG",SUMPRODUCT(Leases!$I51:$I55,Expenses!MV$9:MV$13)*Leases!$F51,MAX((Expenses!MV$9-Leases!$K51/12)*Leases!$J51*Leases!$F51,0)+MAX((Expenses!MV$10-Leases!$K52/12)*Leases!$J52*Leases!$F51,0)+MAX((Expenses!MV$11-Leases!$K53/12)*Leases!$J53*Leases!$F51,0)+MAX((Expenses!MV$12-Leases!$K54/12)*Leases!$J54*Leases!$F51,0)+MAX((Expenses!MV$13-Leases!$K55/12)*Leases!$J55*Leases!$F51,0)))),0)</f>
        <v>0</v>
      </c>
      <c r="MY217" s="94">
        <f>IF(AND(MY$165&lt;=$E51,MY$165&gt;=EOMONTH($D51,0)),IF($G51="NNN",Expenses!MW$14*Leases!$F51,IF(Leases!$G51="FSG",0,IF(Leases!$G51="MG",SUMPRODUCT(Leases!$I51:$I55,Expenses!MW$9:MW$13)*Leases!$F51,MAX((Expenses!MW$9-Leases!$K51/12)*Leases!$J51*Leases!$F51,0)+MAX((Expenses!MW$10-Leases!$K52/12)*Leases!$J52*Leases!$F51,0)+MAX((Expenses!MW$11-Leases!$K53/12)*Leases!$J53*Leases!$F51,0)+MAX((Expenses!MW$12-Leases!$K54/12)*Leases!$J54*Leases!$F51,0)+MAX((Expenses!MW$13-Leases!$K55/12)*Leases!$J55*Leases!$F51,0)))),0)</f>
        <v>0</v>
      </c>
      <c r="MZ217" s="94">
        <f>IF(AND(MZ$165&lt;=$E51,MZ$165&gt;=EOMONTH($D51,0)),IF($G51="NNN",Expenses!MX$14*Leases!$F51,IF(Leases!$G51="FSG",0,IF(Leases!$G51="MG",SUMPRODUCT(Leases!$I51:$I55,Expenses!MX$9:MX$13)*Leases!$F51,MAX((Expenses!MX$9-Leases!$K51/12)*Leases!$J51*Leases!$F51,0)+MAX((Expenses!MX$10-Leases!$K52/12)*Leases!$J52*Leases!$F51,0)+MAX((Expenses!MX$11-Leases!$K53/12)*Leases!$J53*Leases!$F51,0)+MAX((Expenses!MX$12-Leases!$K54/12)*Leases!$J54*Leases!$F51,0)+MAX((Expenses!MX$13-Leases!$K55/12)*Leases!$J55*Leases!$F51,0)))),0)</f>
        <v>0</v>
      </c>
      <c r="NA217" s="94">
        <f>IF(AND(NA$165&lt;=$E51,NA$165&gt;=EOMONTH($D51,0)),IF($G51="NNN",Expenses!MY$14*Leases!$F51,IF(Leases!$G51="FSG",0,IF(Leases!$G51="MG",SUMPRODUCT(Leases!$I51:$I55,Expenses!MY$9:MY$13)*Leases!$F51,MAX((Expenses!MY$9-Leases!$K51/12)*Leases!$J51*Leases!$F51,0)+MAX((Expenses!MY$10-Leases!$K52/12)*Leases!$J52*Leases!$F51,0)+MAX((Expenses!MY$11-Leases!$K53/12)*Leases!$J53*Leases!$F51,0)+MAX((Expenses!MY$12-Leases!$K54/12)*Leases!$J54*Leases!$F51,0)+MAX((Expenses!MY$13-Leases!$K55/12)*Leases!$J55*Leases!$F51,0)))),0)</f>
        <v>0</v>
      </c>
      <c r="NB217" s="94">
        <f>IF(AND(NB$165&lt;=$E51,NB$165&gt;=EOMONTH($D51,0)),IF($G51="NNN",Expenses!MZ$14*Leases!$F51,IF(Leases!$G51="FSG",0,IF(Leases!$G51="MG",SUMPRODUCT(Leases!$I51:$I55,Expenses!MZ$9:MZ$13)*Leases!$F51,MAX((Expenses!MZ$9-Leases!$K51/12)*Leases!$J51*Leases!$F51,0)+MAX((Expenses!MZ$10-Leases!$K52/12)*Leases!$J52*Leases!$F51,0)+MAX((Expenses!MZ$11-Leases!$K53/12)*Leases!$J53*Leases!$F51,0)+MAX((Expenses!MZ$12-Leases!$K54/12)*Leases!$J54*Leases!$F51,0)+MAX((Expenses!MZ$13-Leases!$K55/12)*Leases!$J55*Leases!$F51,0)))),0)</f>
        <v>0</v>
      </c>
      <c r="NC217" s="94">
        <f>IF(AND(NC$165&lt;=$E51,NC$165&gt;=EOMONTH($D51,0)),IF($G51="NNN",Expenses!NA$14*Leases!$F51,IF(Leases!$G51="FSG",0,IF(Leases!$G51="MG",SUMPRODUCT(Leases!$I51:$I55,Expenses!NA$9:NA$13)*Leases!$F51,MAX((Expenses!NA$9-Leases!$K51/12)*Leases!$J51*Leases!$F51,0)+MAX((Expenses!NA$10-Leases!$K52/12)*Leases!$J52*Leases!$F51,0)+MAX((Expenses!NA$11-Leases!$K53/12)*Leases!$J53*Leases!$F51,0)+MAX((Expenses!NA$12-Leases!$K54/12)*Leases!$J54*Leases!$F51,0)+MAX((Expenses!NA$13-Leases!$K55/12)*Leases!$J55*Leases!$F51,0)))),0)</f>
        <v>0</v>
      </c>
      <c r="ND217" s="94">
        <f>IF(AND(ND$165&lt;=$E51,ND$165&gt;=EOMONTH($D51,0)),IF($G51="NNN",Expenses!NB$14*Leases!$F51,IF(Leases!$G51="FSG",0,IF(Leases!$G51="MG",SUMPRODUCT(Leases!$I51:$I55,Expenses!NB$9:NB$13)*Leases!$F51,MAX((Expenses!NB$9-Leases!$K51/12)*Leases!$J51*Leases!$F51,0)+MAX((Expenses!NB$10-Leases!$K52/12)*Leases!$J52*Leases!$F51,0)+MAX((Expenses!NB$11-Leases!$K53/12)*Leases!$J53*Leases!$F51,0)+MAX((Expenses!NB$12-Leases!$K54/12)*Leases!$J54*Leases!$F51,0)+MAX((Expenses!NB$13-Leases!$K55/12)*Leases!$J55*Leases!$F51,0)))),0)</f>
        <v>0</v>
      </c>
      <c r="NE217" s="94">
        <f>IF(AND(NE$165&lt;=$E51,NE$165&gt;=EOMONTH($D51,0)),IF($G51="NNN",Expenses!NC$14*Leases!$F51,IF(Leases!$G51="FSG",0,IF(Leases!$G51="MG",SUMPRODUCT(Leases!$I51:$I55,Expenses!NC$9:NC$13)*Leases!$F51,MAX((Expenses!NC$9-Leases!$K51/12)*Leases!$J51*Leases!$F51,0)+MAX((Expenses!NC$10-Leases!$K52/12)*Leases!$J52*Leases!$F51,0)+MAX((Expenses!NC$11-Leases!$K53/12)*Leases!$J53*Leases!$F51,0)+MAX((Expenses!NC$12-Leases!$K54/12)*Leases!$J54*Leases!$F51,0)+MAX((Expenses!NC$13-Leases!$K55/12)*Leases!$J55*Leases!$F51,0)))),0)</f>
        <v>0</v>
      </c>
      <c r="NF217" s="94">
        <f>IF(AND(NF$165&lt;=$E51,NF$165&gt;=EOMONTH($D51,0)),IF($G51="NNN",Expenses!ND$14*Leases!$F51,IF(Leases!$G51="FSG",0,IF(Leases!$G51="MG",SUMPRODUCT(Leases!$I51:$I55,Expenses!ND$9:ND$13)*Leases!$F51,MAX((Expenses!ND$9-Leases!$K51/12)*Leases!$J51*Leases!$F51,0)+MAX((Expenses!ND$10-Leases!$K52/12)*Leases!$J52*Leases!$F51,0)+MAX((Expenses!ND$11-Leases!$K53/12)*Leases!$J53*Leases!$F51,0)+MAX((Expenses!ND$12-Leases!$K54/12)*Leases!$J54*Leases!$F51,0)+MAX((Expenses!ND$13-Leases!$K55/12)*Leases!$J55*Leases!$F51,0)))),0)</f>
        <v>0</v>
      </c>
      <c r="NG217" s="94">
        <f>IF(AND(NG$165&lt;=$E51,NG$165&gt;=EOMONTH($D51,0)),IF($G51="NNN",Expenses!NE$14*Leases!$F51,IF(Leases!$G51="FSG",0,IF(Leases!$G51="MG",SUMPRODUCT(Leases!$I51:$I55,Expenses!NE$9:NE$13)*Leases!$F51,MAX((Expenses!NE$9-Leases!$K51/12)*Leases!$J51*Leases!$F51,0)+MAX((Expenses!NE$10-Leases!$K52/12)*Leases!$J52*Leases!$F51,0)+MAX((Expenses!NE$11-Leases!$K53/12)*Leases!$J53*Leases!$F51,0)+MAX((Expenses!NE$12-Leases!$K54/12)*Leases!$J54*Leases!$F51,0)+MAX((Expenses!NE$13-Leases!$K55/12)*Leases!$J55*Leases!$F51,0)))),0)</f>
        <v>0</v>
      </c>
      <c r="NH217" s="94">
        <f>IF(AND(NH$165&lt;=$E51,NH$165&gt;=EOMONTH($D51,0)),IF($G51="NNN",Expenses!NF$14*Leases!$F51,IF(Leases!$G51="FSG",0,IF(Leases!$G51="MG",SUMPRODUCT(Leases!$I51:$I55,Expenses!NF$9:NF$13)*Leases!$F51,MAX((Expenses!NF$9-Leases!$K51/12)*Leases!$J51*Leases!$F51,0)+MAX((Expenses!NF$10-Leases!$K52/12)*Leases!$J52*Leases!$F51,0)+MAX((Expenses!NF$11-Leases!$K53/12)*Leases!$J53*Leases!$F51,0)+MAX((Expenses!NF$12-Leases!$K54/12)*Leases!$J54*Leases!$F51,0)+MAX((Expenses!NF$13-Leases!$K55/12)*Leases!$J55*Leases!$F51,0)))),0)</f>
        <v>0</v>
      </c>
      <c r="NI217" s="94">
        <f>IF(AND(NI$165&lt;=$E51,NI$165&gt;=EOMONTH($D51,0)),IF($G51="NNN",Expenses!NG$14*Leases!$F51,IF(Leases!$G51="FSG",0,IF(Leases!$G51="MG",SUMPRODUCT(Leases!$I51:$I55,Expenses!NG$9:NG$13)*Leases!$F51,MAX((Expenses!NG$9-Leases!$K51/12)*Leases!$J51*Leases!$F51,0)+MAX((Expenses!NG$10-Leases!$K52/12)*Leases!$J52*Leases!$F51,0)+MAX((Expenses!NG$11-Leases!$K53/12)*Leases!$J53*Leases!$F51,0)+MAX((Expenses!NG$12-Leases!$K54/12)*Leases!$J54*Leases!$F51,0)+MAX((Expenses!NG$13-Leases!$K55/12)*Leases!$J55*Leases!$F51,0)))),0)</f>
        <v>0</v>
      </c>
      <c r="NJ217" s="94">
        <f>IF(AND(NJ$165&lt;=$E51,NJ$165&gt;=EOMONTH($D51,0)),IF($G51="NNN",Expenses!NH$14*Leases!$F51,IF(Leases!$G51="FSG",0,IF(Leases!$G51="MG",SUMPRODUCT(Leases!$I51:$I55,Expenses!NH$9:NH$13)*Leases!$F51,MAX((Expenses!NH$9-Leases!$K51/12)*Leases!$J51*Leases!$F51,0)+MAX((Expenses!NH$10-Leases!$K52/12)*Leases!$J52*Leases!$F51,0)+MAX((Expenses!NH$11-Leases!$K53/12)*Leases!$J53*Leases!$F51,0)+MAX((Expenses!NH$12-Leases!$K54/12)*Leases!$J54*Leases!$F51,0)+MAX((Expenses!NH$13-Leases!$K55/12)*Leases!$J55*Leases!$F51,0)))),0)</f>
        <v>0</v>
      </c>
      <c r="NK217" s="97">
        <f>IF(AND(NK$165&lt;=$E51,NK$165&gt;=EOMONTH($D51,0)),IF($G51="NNN",Expenses!NI$14*Leases!$F51,IF(Leases!$G51="FSG",0,IF(Leases!$G51="MG",SUMPRODUCT(Leases!$I51:$I55,Expenses!NI$9:NI$13)*Leases!$F51,MAX((Expenses!NI$9-Leases!$K51/12)*Leases!$J51*Leases!$F51,0)+MAX((Expenses!NI$10-Leases!$K52/12)*Leases!$J52*Leases!$F51,0)+MAX((Expenses!NI$11-Leases!$K53/12)*Leases!$J53*Leases!$F51,0)+MAX((Expenses!NI$12-Leases!$K54/12)*Leases!$J54*Leases!$F51,0)+MAX((Expenses!NI$13-Leases!$K55/12)*Leases!$J55*Leases!$F51,0)))),0)</f>
        <v>0</v>
      </c>
    </row>
    <row r="218" spans="1:375" x14ac:dyDescent="0.25">
      <c r="A218" s="96">
        <f>SUMIF($D$163:$NK$163,"&lt;="&amp;Summary!$B$3,Leases!D218:NK218)</f>
        <v>0</v>
      </c>
      <c r="B218" s="23" t="s">
        <v>99</v>
      </c>
      <c r="C218" s="45" t="s">
        <v>23</v>
      </c>
      <c r="D218" s="94">
        <f t="shared" ref="D218:BO218" si="960">IF(OR($AL51=0,D$165&gt;$E51,D$165&lt;EOMONTH($D51,0)),0,IF(((($AJ51*((1+$AN51)^(D$163-1))/12))-(D216/$AM51))*$AM51&lt;0,0,((($AJ51*((1+$AN51)^(D$163-1))/12))-(D216/$AM51))*$AM51))</f>
        <v>0</v>
      </c>
      <c r="E218" s="94">
        <f t="shared" si="960"/>
        <v>0</v>
      </c>
      <c r="F218" s="94">
        <f t="shared" si="960"/>
        <v>0</v>
      </c>
      <c r="G218" s="94">
        <f t="shared" si="960"/>
        <v>0</v>
      </c>
      <c r="H218" s="94">
        <f t="shared" si="960"/>
        <v>0</v>
      </c>
      <c r="I218" s="94">
        <f t="shared" si="960"/>
        <v>0</v>
      </c>
      <c r="J218" s="94">
        <f t="shared" si="960"/>
        <v>0</v>
      </c>
      <c r="K218" s="94">
        <f t="shared" si="960"/>
        <v>0</v>
      </c>
      <c r="L218" s="94">
        <f t="shared" si="960"/>
        <v>0</v>
      </c>
      <c r="M218" s="94">
        <f t="shared" si="960"/>
        <v>0</v>
      </c>
      <c r="N218" s="94">
        <f t="shared" si="960"/>
        <v>0</v>
      </c>
      <c r="O218" s="94">
        <f t="shared" si="960"/>
        <v>0</v>
      </c>
      <c r="P218" s="94">
        <f t="shared" si="960"/>
        <v>0</v>
      </c>
      <c r="Q218" s="94">
        <f t="shared" si="960"/>
        <v>0</v>
      </c>
      <c r="R218" s="94">
        <f t="shared" si="960"/>
        <v>0</v>
      </c>
      <c r="S218" s="94">
        <f t="shared" si="960"/>
        <v>0</v>
      </c>
      <c r="T218" s="94">
        <f t="shared" si="960"/>
        <v>0</v>
      </c>
      <c r="U218" s="94">
        <f t="shared" si="960"/>
        <v>0</v>
      </c>
      <c r="V218" s="94">
        <f t="shared" si="960"/>
        <v>0</v>
      </c>
      <c r="W218" s="94">
        <f t="shared" si="960"/>
        <v>0</v>
      </c>
      <c r="X218" s="94">
        <f t="shared" si="960"/>
        <v>0</v>
      </c>
      <c r="Y218" s="94">
        <f t="shared" si="960"/>
        <v>0</v>
      </c>
      <c r="Z218" s="94">
        <f t="shared" si="960"/>
        <v>0</v>
      </c>
      <c r="AA218" s="94">
        <f t="shared" si="960"/>
        <v>0</v>
      </c>
      <c r="AB218" s="94">
        <f t="shared" si="960"/>
        <v>0</v>
      </c>
      <c r="AC218" s="94">
        <f t="shared" si="960"/>
        <v>0</v>
      </c>
      <c r="AD218" s="94">
        <f t="shared" si="960"/>
        <v>0</v>
      </c>
      <c r="AE218" s="94">
        <f t="shared" si="960"/>
        <v>0</v>
      </c>
      <c r="AF218" s="94">
        <f t="shared" si="960"/>
        <v>0</v>
      </c>
      <c r="AG218" s="94">
        <f t="shared" si="960"/>
        <v>0</v>
      </c>
      <c r="AH218" s="94">
        <f t="shared" si="960"/>
        <v>0</v>
      </c>
      <c r="AI218" s="94">
        <f t="shared" si="960"/>
        <v>0</v>
      </c>
      <c r="AJ218" s="94">
        <f t="shared" si="960"/>
        <v>0</v>
      </c>
      <c r="AK218" s="94">
        <f t="shared" si="960"/>
        <v>0</v>
      </c>
      <c r="AL218" s="94">
        <f t="shared" si="960"/>
        <v>0</v>
      </c>
      <c r="AM218" s="94">
        <f t="shared" si="960"/>
        <v>0</v>
      </c>
      <c r="AN218" s="94">
        <f t="shared" si="960"/>
        <v>0</v>
      </c>
      <c r="AO218" s="94">
        <f t="shared" si="960"/>
        <v>0</v>
      </c>
      <c r="AP218" s="94">
        <f t="shared" si="960"/>
        <v>0</v>
      </c>
      <c r="AQ218" s="94">
        <f t="shared" si="960"/>
        <v>0</v>
      </c>
      <c r="AR218" s="94">
        <f t="shared" si="960"/>
        <v>0</v>
      </c>
      <c r="AS218" s="94">
        <f t="shared" si="960"/>
        <v>0</v>
      </c>
      <c r="AT218" s="94">
        <f t="shared" si="960"/>
        <v>0</v>
      </c>
      <c r="AU218" s="94">
        <f t="shared" si="960"/>
        <v>0</v>
      </c>
      <c r="AV218" s="94">
        <f t="shared" si="960"/>
        <v>0</v>
      </c>
      <c r="AW218" s="94">
        <f t="shared" si="960"/>
        <v>0</v>
      </c>
      <c r="AX218" s="94">
        <f t="shared" si="960"/>
        <v>0</v>
      </c>
      <c r="AY218" s="94">
        <f t="shared" si="960"/>
        <v>0</v>
      </c>
      <c r="AZ218" s="94">
        <f t="shared" si="960"/>
        <v>0</v>
      </c>
      <c r="BA218" s="94">
        <f t="shared" si="960"/>
        <v>0</v>
      </c>
      <c r="BB218" s="94">
        <f t="shared" si="960"/>
        <v>0</v>
      </c>
      <c r="BC218" s="94">
        <f t="shared" si="960"/>
        <v>0</v>
      </c>
      <c r="BD218" s="94">
        <f t="shared" si="960"/>
        <v>0</v>
      </c>
      <c r="BE218" s="94">
        <f t="shared" si="960"/>
        <v>0</v>
      </c>
      <c r="BF218" s="94">
        <f t="shared" si="960"/>
        <v>0</v>
      </c>
      <c r="BG218" s="94">
        <f t="shared" si="960"/>
        <v>0</v>
      </c>
      <c r="BH218" s="94">
        <f t="shared" si="960"/>
        <v>0</v>
      </c>
      <c r="BI218" s="94">
        <f t="shared" si="960"/>
        <v>0</v>
      </c>
      <c r="BJ218" s="94">
        <f t="shared" si="960"/>
        <v>0</v>
      </c>
      <c r="BK218" s="94">
        <f t="shared" si="960"/>
        <v>0</v>
      </c>
      <c r="BL218" s="94">
        <f t="shared" si="960"/>
        <v>0</v>
      </c>
      <c r="BM218" s="94">
        <f t="shared" si="960"/>
        <v>0</v>
      </c>
      <c r="BN218" s="94">
        <f t="shared" si="960"/>
        <v>0</v>
      </c>
      <c r="BO218" s="94">
        <f t="shared" si="960"/>
        <v>0</v>
      </c>
      <c r="BP218" s="94">
        <f t="shared" ref="BP218:EA218" si="961">IF(OR($AL51=0,BP$165&gt;$E51,BP$165&lt;EOMONTH($D51,0)),0,IF(((($AJ51*((1+$AN51)^(BP$163-1))/12))-(BP216/$AM51))*$AM51&lt;0,0,((($AJ51*((1+$AN51)^(BP$163-1))/12))-(BP216/$AM51))*$AM51))</f>
        <v>0</v>
      </c>
      <c r="BQ218" s="94">
        <f t="shared" si="961"/>
        <v>0</v>
      </c>
      <c r="BR218" s="94">
        <f t="shared" si="961"/>
        <v>0</v>
      </c>
      <c r="BS218" s="94">
        <f t="shared" si="961"/>
        <v>0</v>
      </c>
      <c r="BT218" s="94">
        <f t="shared" si="961"/>
        <v>0</v>
      </c>
      <c r="BU218" s="94">
        <f t="shared" si="961"/>
        <v>0</v>
      </c>
      <c r="BV218" s="94">
        <f t="shared" si="961"/>
        <v>0</v>
      </c>
      <c r="BW218" s="94">
        <f t="shared" si="961"/>
        <v>0</v>
      </c>
      <c r="BX218" s="94">
        <f t="shared" si="961"/>
        <v>0</v>
      </c>
      <c r="BY218" s="94">
        <f t="shared" si="961"/>
        <v>0</v>
      </c>
      <c r="BZ218" s="94">
        <f t="shared" si="961"/>
        <v>0</v>
      </c>
      <c r="CA218" s="94">
        <f t="shared" si="961"/>
        <v>0</v>
      </c>
      <c r="CB218" s="94">
        <f t="shared" si="961"/>
        <v>0</v>
      </c>
      <c r="CC218" s="94">
        <f t="shared" si="961"/>
        <v>0</v>
      </c>
      <c r="CD218" s="94">
        <f t="shared" si="961"/>
        <v>0</v>
      </c>
      <c r="CE218" s="94">
        <f t="shared" si="961"/>
        <v>0</v>
      </c>
      <c r="CF218" s="94">
        <f t="shared" si="961"/>
        <v>0</v>
      </c>
      <c r="CG218" s="94">
        <f t="shared" si="961"/>
        <v>0</v>
      </c>
      <c r="CH218" s="94">
        <f t="shared" si="961"/>
        <v>0</v>
      </c>
      <c r="CI218" s="94">
        <f t="shared" si="961"/>
        <v>0</v>
      </c>
      <c r="CJ218" s="94">
        <f t="shared" si="961"/>
        <v>0</v>
      </c>
      <c r="CK218" s="94">
        <f t="shared" si="961"/>
        <v>0</v>
      </c>
      <c r="CL218" s="94">
        <f t="shared" si="961"/>
        <v>0</v>
      </c>
      <c r="CM218" s="94">
        <f t="shared" si="961"/>
        <v>0</v>
      </c>
      <c r="CN218" s="94">
        <f t="shared" si="961"/>
        <v>0</v>
      </c>
      <c r="CO218" s="94">
        <f t="shared" si="961"/>
        <v>0</v>
      </c>
      <c r="CP218" s="94">
        <f t="shared" si="961"/>
        <v>0</v>
      </c>
      <c r="CQ218" s="94">
        <f t="shared" si="961"/>
        <v>0</v>
      </c>
      <c r="CR218" s="94">
        <f t="shared" si="961"/>
        <v>0</v>
      </c>
      <c r="CS218" s="94">
        <f t="shared" si="961"/>
        <v>0</v>
      </c>
      <c r="CT218" s="94">
        <f t="shared" si="961"/>
        <v>0</v>
      </c>
      <c r="CU218" s="94">
        <f t="shared" si="961"/>
        <v>0</v>
      </c>
      <c r="CV218" s="94">
        <f t="shared" si="961"/>
        <v>0</v>
      </c>
      <c r="CW218" s="94">
        <f t="shared" si="961"/>
        <v>0</v>
      </c>
      <c r="CX218" s="94">
        <f t="shared" si="961"/>
        <v>0</v>
      </c>
      <c r="CY218" s="94">
        <f t="shared" si="961"/>
        <v>0</v>
      </c>
      <c r="CZ218" s="94">
        <f t="shared" si="961"/>
        <v>0</v>
      </c>
      <c r="DA218" s="94">
        <f t="shared" si="961"/>
        <v>0</v>
      </c>
      <c r="DB218" s="94">
        <f t="shared" si="961"/>
        <v>0</v>
      </c>
      <c r="DC218" s="94">
        <f t="shared" si="961"/>
        <v>0</v>
      </c>
      <c r="DD218" s="94">
        <f t="shared" si="961"/>
        <v>0</v>
      </c>
      <c r="DE218" s="94">
        <f t="shared" si="961"/>
        <v>0</v>
      </c>
      <c r="DF218" s="94">
        <f t="shared" si="961"/>
        <v>0</v>
      </c>
      <c r="DG218" s="94">
        <f t="shared" si="961"/>
        <v>0</v>
      </c>
      <c r="DH218" s="94">
        <f t="shared" si="961"/>
        <v>0</v>
      </c>
      <c r="DI218" s="94">
        <f t="shared" si="961"/>
        <v>0</v>
      </c>
      <c r="DJ218" s="94">
        <f t="shared" si="961"/>
        <v>0</v>
      </c>
      <c r="DK218" s="94">
        <f t="shared" si="961"/>
        <v>0</v>
      </c>
      <c r="DL218" s="94">
        <f t="shared" si="961"/>
        <v>0</v>
      </c>
      <c r="DM218" s="94">
        <f t="shared" si="961"/>
        <v>0</v>
      </c>
      <c r="DN218" s="94">
        <f t="shared" si="961"/>
        <v>0</v>
      </c>
      <c r="DO218" s="94">
        <f t="shared" si="961"/>
        <v>0</v>
      </c>
      <c r="DP218" s="94">
        <f t="shared" si="961"/>
        <v>0</v>
      </c>
      <c r="DQ218" s="94">
        <f t="shared" si="961"/>
        <v>0</v>
      </c>
      <c r="DR218" s="94">
        <f t="shared" si="961"/>
        <v>0</v>
      </c>
      <c r="DS218" s="94">
        <f t="shared" si="961"/>
        <v>0</v>
      </c>
      <c r="DT218" s="94">
        <f t="shared" si="961"/>
        <v>0</v>
      </c>
      <c r="DU218" s="94">
        <f t="shared" si="961"/>
        <v>0</v>
      </c>
      <c r="DV218" s="94">
        <f t="shared" si="961"/>
        <v>0</v>
      </c>
      <c r="DW218" s="94">
        <f t="shared" si="961"/>
        <v>0</v>
      </c>
      <c r="DX218" s="94">
        <f t="shared" si="961"/>
        <v>0</v>
      </c>
      <c r="DY218" s="94">
        <f t="shared" si="961"/>
        <v>0</v>
      </c>
      <c r="DZ218" s="94">
        <f t="shared" si="961"/>
        <v>0</v>
      </c>
      <c r="EA218" s="94">
        <f t="shared" si="961"/>
        <v>0</v>
      </c>
      <c r="EB218" s="94">
        <f t="shared" ref="EB218:GM218" si="962">IF(OR($AL51=0,EB$165&gt;$E51,EB$165&lt;EOMONTH($D51,0)),0,IF(((($AJ51*((1+$AN51)^(EB$163-1))/12))-(EB216/$AM51))*$AM51&lt;0,0,((($AJ51*((1+$AN51)^(EB$163-1))/12))-(EB216/$AM51))*$AM51))</f>
        <v>0</v>
      </c>
      <c r="EC218" s="94">
        <f t="shared" si="962"/>
        <v>0</v>
      </c>
      <c r="ED218" s="94">
        <f t="shared" si="962"/>
        <v>0</v>
      </c>
      <c r="EE218" s="94">
        <f t="shared" si="962"/>
        <v>0</v>
      </c>
      <c r="EF218" s="94">
        <f t="shared" si="962"/>
        <v>0</v>
      </c>
      <c r="EG218" s="94">
        <f t="shared" si="962"/>
        <v>0</v>
      </c>
      <c r="EH218" s="94">
        <f t="shared" si="962"/>
        <v>0</v>
      </c>
      <c r="EI218" s="94">
        <f t="shared" si="962"/>
        <v>0</v>
      </c>
      <c r="EJ218" s="94">
        <f t="shared" si="962"/>
        <v>0</v>
      </c>
      <c r="EK218" s="94">
        <f t="shared" si="962"/>
        <v>0</v>
      </c>
      <c r="EL218" s="94">
        <f t="shared" si="962"/>
        <v>0</v>
      </c>
      <c r="EM218" s="94">
        <f t="shared" si="962"/>
        <v>0</v>
      </c>
      <c r="EN218" s="94">
        <f t="shared" si="962"/>
        <v>0</v>
      </c>
      <c r="EO218" s="94">
        <f t="shared" si="962"/>
        <v>0</v>
      </c>
      <c r="EP218" s="94">
        <f t="shared" si="962"/>
        <v>0</v>
      </c>
      <c r="EQ218" s="94">
        <f t="shared" si="962"/>
        <v>0</v>
      </c>
      <c r="ER218" s="94">
        <f t="shared" si="962"/>
        <v>0</v>
      </c>
      <c r="ES218" s="94">
        <f t="shared" si="962"/>
        <v>0</v>
      </c>
      <c r="ET218" s="94">
        <f t="shared" si="962"/>
        <v>0</v>
      </c>
      <c r="EU218" s="94">
        <f t="shared" si="962"/>
        <v>0</v>
      </c>
      <c r="EV218" s="94">
        <f t="shared" si="962"/>
        <v>0</v>
      </c>
      <c r="EW218" s="94">
        <f t="shared" si="962"/>
        <v>0</v>
      </c>
      <c r="EX218" s="94">
        <f t="shared" si="962"/>
        <v>0</v>
      </c>
      <c r="EY218" s="94">
        <f t="shared" si="962"/>
        <v>0</v>
      </c>
      <c r="EZ218" s="94">
        <f t="shared" si="962"/>
        <v>0</v>
      </c>
      <c r="FA218" s="94">
        <f t="shared" si="962"/>
        <v>0</v>
      </c>
      <c r="FB218" s="94">
        <f t="shared" si="962"/>
        <v>0</v>
      </c>
      <c r="FC218" s="94">
        <f t="shared" si="962"/>
        <v>0</v>
      </c>
      <c r="FD218" s="94">
        <f t="shared" si="962"/>
        <v>0</v>
      </c>
      <c r="FE218" s="94">
        <f t="shared" si="962"/>
        <v>0</v>
      </c>
      <c r="FF218" s="94">
        <f t="shared" si="962"/>
        <v>0</v>
      </c>
      <c r="FG218" s="94">
        <f t="shared" si="962"/>
        <v>0</v>
      </c>
      <c r="FH218" s="94">
        <f t="shared" si="962"/>
        <v>0</v>
      </c>
      <c r="FI218" s="94">
        <f t="shared" si="962"/>
        <v>0</v>
      </c>
      <c r="FJ218" s="94">
        <f t="shared" si="962"/>
        <v>0</v>
      </c>
      <c r="FK218" s="94">
        <f t="shared" si="962"/>
        <v>0</v>
      </c>
      <c r="FL218" s="94">
        <f t="shared" si="962"/>
        <v>0</v>
      </c>
      <c r="FM218" s="94">
        <f t="shared" si="962"/>
        <v>0</v>
      </c>
      <c r="FN218" s="94">
        <f t="shared" si="962"/>
        <v>0</v>
      </c>
      <c r="FO218" s="94">
        <f t="shared" si="962"/>
        <v>0</v>
      </c>
      <c r="FP218" s="94">
        <f t="shared" si="962"/>
        <v>0</v>
      </c>
      <c r="FQ218" s="94">
        <f t="shared" si="962"/>
        <v>0</v>
      </c>
      <c r="FR218" s="94">
        <f t="shared" si="962"/>
        <v>0</v>
      </c>
      <c r="FS218" s="94">
        <f t="shared" si="962"/>
        <v>0</v>
      </c>
      <c r="FT218" s="94">
        <f t="shared" si="962"/>
        <v>0</v>
      </c>
      <c r="FU218" s="94">
        <f t="shared" si="962"/>
        <v>0</v>
      </c>
      <c r="FV218" s="94">
        <f t="shared" si="962"/>
        <v>0</v>
      </c>
      <c r="FW218" s="94">
        <f t="shared" si="962"/>
        <v>0</v>
      </c>
      <c r="FX218" s="94">
        <f t="shared" si="962"/>
        <v>0</v>
      </c>
      <c r="FY218" s="94">
        <f t="shared" si="962"/>
        <v>0</v>
      </c>
      <c r="FZ218" s="94">
        <f t="shared" si="962"/>
        <v>0</v>
      </c>
      <c r="GA218" s="94">
        <f t="shared" si="962"/>
        <v>0</v>
      </c>
      <c r="GB218" s="94">
        <f t="shared" si="962"/>
        <v>0</v>
      </c>
      <c r="GC218" s="94">
        <f t="shared" si="962"/>
        <v>0</v>
      </c>
      <c r="GD218" s="94">
        <f t="shared" si="962"/>
        <v>0</v>
      </c>
      <c r="GE218" s="94">
        <f t="shared" si="962"/>
        <v>0</v>
      </c>
      <c r="GF218" s="94">
        <f t="shared" si="962"/>
        <v>0</v>
      </c>
      <c r="GG218" s="94">
        <f t="shared" si="962"/>
        <v>0</v>
      </c>
      <c r="GH218" s="94">
        <f t="shared" si="962"/>
        <v>0</v>
      </c>
      <c r="GI218" s="94">
        <f t="shared" si="962"/>
        <v>0</v>
      </c>
      <c r="GJ218" s="94">
        <f t="shared" si="962"/>
        <v>0</v>
      </c>
      <c r="GK218" s="94">
        <f t="shared" si="962"/>
        <v>0</v>
      </c>
      <c r="GL218" s="94">
        <f t="shared" si="962"/>
        <v>0</v>
      </c>
      <c r="GM218" s="94">
        <f t="shared" si="962"/>
        <v>0</v>
      </c>
      <c r="GN218" s="94">
        <f t="shared" ref="GN218:IY218" si="963">IF(OR($AL51=0,GN$165&gt;$E51,GN$165&lt;EOMONTH($D51,0)),0,IF(((($AJ51*((1+$AN51)^(GN$163-1))/12))-(GN216/$AM51))*$AM51&lt;0,0,((($AJ51*((1+$AN51)^(GN$163-1))/12))-(GN216/$AM51))*$AM51))</f>
        <v>0</v>
      </c>
      <c r="GO218" s="94">
        <f t="shared" si="963"/>
        <v>0</v>
      </c>
      <c r="GP218" s="94">
        <f t="shared" si="963"/>
        <v>0</v>
      </c>
      <c r="GQ218" s="94">
        <f t="shared" si="963"/>
        <v>0</v>
      </c>
      <c r="GR218" s="94">
        <f t="shared" si="963"/>
        <v>0</v>
      </c>
      <c r="GS218" s="94">
        <f t="shared" si="963"/>
        <v>0</v>
      </c>
      <c r="GT218" s="94">
        <f t="shared" si="963"/>
        <v>0</v>
      </c>
      <c r="GU218" s="94">
        <f t="shared" si="963"/>
        <v>0</v>
      </c>
      <c r="GV218" s="94">
        <f t="shared" si="963"/>
        <v>0</v>
      </c>
      <c r="GW218" s="94">
        <f t="shared" si="963"/>
        <v>0</v>
      </c>
      <c r="GX218" s="94">
        <f t="shared" si="963"/>
        <v>0</v>
      </c>
      <c r="GY218" s="94">
        <f t="shared" si="963"/>
        <v>0</v>
      </c>
      <c r="GZ218" s="94">
        <f t="shared" si="963"/>
        <v>0</v>
      </c>
      <c r="HA218" s="94">
        <f t="shared" si="963"/>
        <v>0</v>
      </c>
      <c r="HB218" s="94">
        <f t="shared" si="963"/>
        <v>0</v>
      </c>
      <c r="HC218" s="94">
        <f t="shared" si="963"/>
        <v>0</v>
      </c>
      <c r="HD218" s="94">
        <f t="shared" si="963"/>
        <v>0</v>
      </c>
      <c r="HE218" s="94">
        <f t="shared" si="963"/>
        <v>0</v>
      </c>
      <c r="HF218" s="94">
        <f t="shared" si="963"/>
        <v>0</v>
      </c>
      <c r="HG218" s="94">
        <f t="shared" si="963"/>
        <v>0</v>
      </c>
      <c r="HH218" s="94">
        <f t="shared" si="963"/>
        <v>0</v>
      </c>
      <c r="HI218" s="94">
        <f t="shared" si="963"/>
        <v>0</v>
      </c>
      <c r="HJ218" s="94">
        <f t="shared" si="963"/>
        <v>0</v>
      </c>
      <c r="HK218" s="94">
        <f t="shared" si="963"/>
        <v>0</v>
      </c>
      <c r="HL218" s="94">
        <f t="shared" si="963"/>
        <v>0</v>
      </c>
      <c r="HM218" s="94">
        <f t="shared" si="963"/>
        <v>0</v>
      </c>
      <c r="HN218" s="94">
        <f t="shared" si="963"/>
        <v>0</v>
      </c>
      <c r="HO218" s="94">
        <f t="shared" si="963"/>
        <v>0</v>
      </c>
      <c r="HP218" s="94">
        <f t="shared" si="963"/>
        <v>0</v>
      </c>
      <c r="HQ218" s="94">
        <f t="shared" si="963"/>
        <v>0</v>
      </c>
      <c r="HR218" s="94">
        <f t="shared" si="963"/>
        <v>0</v>
      </c>
      <c r="HS218" s="94">
        <f t="shared" si="963"/>
        <v>0</v>
      </c>
      <c r="HT218" s="94">
        <f t="shared" si="963"/>
        <v>0</v>
      </c>
      <c r="HU218" s="94">
        <f t="shared" si="963"/>
        <v>0</v>
      </c>
      <c r="HV218" s="94">
        <f t="shared" si="963"/>
        <v>0</v>
      </c>
      <c r="HW218" s="94">
        <f t="shared" si="963"/>
        <v>0</v>
      </c>
      <c r="HX218" s="94">
        <f t="shared" si="963"/>
        <v>0</v>
      </c>
      <c r="HY218" s="94">
        <f t="shared" si="963"/>
        <v>0</v>
      </c>
      <c r="HZ218" s="94">
        <f t="shared" si="963"/>
        <v>0</v>
      </c>
      <c r="IA218" s="94">
        <f t="shared" si="963"/>
        <v>0</v>
      </c>
      <c r="IB218" s="94">
        <f t="shared" si="963"/>
        <v>0</v>
      </c>
      <c r="IC218" s="94">
        <f t="shared" si="963"/>
        <v>0</v>
      </c>
      <c r="ID218" s="94">
        <f t="shared" si="963"/>
        <v>0</v>
      </c>
      <c r="IE218" s="94">
        <f t="shared" si="963"/>
        <v>0</v>
      </c>
      <c r="IF218" s="94">
        <f t="shared" si="963"/>
        <v>0</v>
      </c>
      <c r="IG218" s="94">
        <f t="shared" si="963"/>
        <v>0</v>
      </c>
      <c r="IH218" s="94">
        <f t="shared" si="963"/>
        <v>0</v>
      </c>
      <c r="II218" s="94">
        <f t="shared" si="963"/>
        <v>0</v>
      </c>
      <c r="IJ218" s="94">
        <f t="shared" si="963"/>
        <v>0</v>
      </c>
      <c r="IK218" s="94">
        <f t="shared" si="963"/>
        <v>0</v>
      </c>
      <c r="IL218" s="94">
        <f t="shared" si="963"/>
        <v>0</v>
      </c>
      <c r="IM218" s="94">
        <f t="shared" si="963"/>
        <v>0</v>
      </c>
      <c r="IN218" s="94">
        <f t="shared" si="963"/>
        <v>0</v>
      </c>
      <c r="IO218" s="94">
        <f t="shared" si="963"/>
        <v>0</v>
      </c>
      <c r="IP218" s="94">
        <f t="shared" si="963"/>
        <v>0</v>
      </c>
      <c r="IQ218" s="94">
        <f t="shared" si="963"/>
        <v>0</v>
      </c>
      <c r="IR218" s="94">
        <f t="shared" si="963"/>
        <v>0</v>
      </c>
      <c r="IS218" s="94">
        <f t="shared" si="963"/>
        <v>0</v>
      </c>
      <c r="IT218" s="94">
        <f t="shared" si="963"/>
        <v>0</v>
      </c>
      <c r="IU218" s="94">
        <f t="shared" si="963"/>
        <v>0</v>
      </c>
      <c r="IV218" s="94">
        <f t="shared" si="963"/>
        <v>0</v>
      </c>
      <c r="IW218" s="94">
        <f t="shared" si="963"/>
        <v>0</v>
      </c>
      <c r="IX218" s="94">
        <f t="shared" si="963"/>
        <v>0</v>
      </c>
      <c r="IY218" s="94">
        <f t="shared" si="963"/>
        <v>0</v>
      </c>
      <c r="IZ218" s="94">
        <f t="shared" ref="IZ218:LK218" si="964">IF(OR($AL51=0,IZ$165&gt;$E51,IZ$165&lt;EOMONTH($D51,0)),0,IF(((($AJ51*((1+$AN51)^(IZ$163-1))/12))-(IZ216/$AM51))*$AM51&lt;0,0,((($AJ51*((1+$AN51)^(IZ$163-1))/12))-(IZ216/$AM51))*$AM51))</f>
        <v>0</v>
      </c>
      <c r="JA218" s="94">
        <f t="shared" si="964"/>
        <v>0</v>
      </c>
      <c r="JB218" s="94">
        <f t="shared" si="964"/>
        <v>0</v>
      </c>
      <c r="JC218" s="94">
        <f t="shared" si="964"/>
        <v>0</v>
      </c>
      <c r="JD218" s="94">
        <f t="shared" si="964"/>
        <v>0</v>
      </c>
      <c r="JE218" s="94">
        <f t="shared" si="964"/>
        <v>0</v>
      </c>
      <c r="JF218" s="94">
        <f t="shared" si="964"/>
        <v>0</v>
      </c>
      <c r="JG218" s="94">
        <f t="shared" si="964"/>
        <v>0</v>
      </c>
      <c r="JH218" s="94">
        <f t="shared" si="964"/>
        <v>0</v>
      </c>
      <c r="JI218" s="94">
        <f t="shared" si="964"/>
        <v>0</v>
      </c>
      <c r="JJ218" s="94">
        <f t="shared" si="964"/>
        <v>0</v>
      </c>
      <c r="JK218" s="94">
        <f t="shared" si="964"/>
        <v>0</v>
      </c>
      <c r="JL218" s="94">
        <f t="shared" si="964"/>
        <v>0</v>
      </c>
      <c r="JM218" s="94">
        <f t="shared" si="964"/>
        <v>0</v>
      </c>
      <c r="JN218" s="94">
        <f t="shared" si="964"/>
        <v>0</v>
      </c>
      <c r="JO218" s="94">
        <f t="shared" si="964"/>
        <v>0</v>
      </c>
      <c r="JP218" s="94">
        <f t="shared" si="964"/>
        <v>0</v>
      </c>
      <c r="JQ218" s="94">
        <f t="shared" si="964"/>
        <v>0</v>
      </c>
      <c r="JR218" s="94">
        <f t="shared" si="964"/>
        <v>0</v>
      </c>
      <c r="JS218" s="94">
        <f t="shared" si="964"/>
        <v>0</v>
      </c>
      <c r="JT218" s="94">
        <f t="shared" si="964"/>
        <v>0</v>
      </c>
      <c r="JU218" s="94">
        <f t="shared" si="964"/>
        <v>0</v>
      </c>
      <c r="JV218" s="94">
        <f t="shared" si="964"/>
        <v>0</v>
      </c>
      <c r="JW218" s="94">
        <f t="shared" si="964"/>
        <v>0</v>
      </c>
      <c r="JX218" s="94">
        <f t="shared" si="964"/>
        <v>0</v>
      </c>
      <c r="JY218" s="94">
        <f t="shared" si="964"/>
        <v>0</v>
      </c>
      <c r="JZ218" s="94">
        <f t="shared" si="964"/>
        <v>0</v>
      </c>
      <c r="KA218" s="94">
        <f t="shared" si="964"/>
        <v>0</v>
      </c>
      <c r="KB218" s="94">
        <f t="shared" si="964"/>
        <v>0</v>
      </c>
      <c r="KC218" s="94">
        <f t="shared" si="964"/>
        <v>0</v>
      </c>
      <c r="KD218" s="94">
        <f t="shared" si="964"/>
        <v>0</v>
      </c>
      <c r="KE218" s="94">
        <f t="shared" si="964"/>
        <v>0</v>
      </c>
      <c r="KF218" s="94">
        <f t="shared" si="964"/>
        <v>0</v>
      </c>
      <c r="KG218" s="94">
        <f t="shared" si="964"/>
        <v>0</v>
      </c>
      <c r="KH218" s="94">
        <f t="shared" si="964"/>
        <v>0</v>
      </c>
      <c r="KI218" s="94">
        <f t="shared" si="964"/>
        <v>0</v>
      </c>
      <c r="KJ218" s="94">
        <f t="shared" si="964"/>
        <v>0</v>
      </c>
      <c r="KK218" s="94">
        <f t="shared" si="964"/>
        <v>0</v>
      </c>
      <c r="KL218" s="94">
        <f t="shared" si="964"/>
        <v>0</v>
      </c>
      <c r="KM218" s="94">
        <f t="shared" si="964"/>
        <v>0</v>
      </c>
      <c r="KN218" s="94">
        <f t="shared" si="964"/>
        <v>0</v>
      </c>
      <c r="KO218" s="94">
        <f t="shared" si="964"/>
        <v>0</v>
      </c>
      <c r="KP218" s="94">
        <f t="shared" si="964"/>
        <v>0</v>
      </c>
      <c r="KQ218" s="94">
        <f t="shared" si="964"/>
        <v>0</v>
      </c>
      <c r="KR218" s="94">
        <f t="shared" si="964"/>
        <v>0</v>
      </c>
      <c r="KS218" s="94">
        <f t="shared" si="964"/>
        <v>0</v>
      </c>
      <c r="KT218" s="94">
        <f t="shared" si="964"/>
        <v>0</v>
      </c>
      <c r="KU218" s="94">
        <f t="shared" si="964"/>
        <v>0</v>
      </c>
      <c r="KV218" s="94">
        <f t="shared" si="964"/>
        <v>0</v>
      </c>
      <c r="KW218" s="94">
        <f t="shared" si="964"/>
        <v>0</v>
      </c>
      <c r="KX218" s="94">
        <f t="shared" si="964"/>
        <v>0</v>
      </c>
      <c r="KY218" s="94">
        <f t="shared" si="964"/>
        <v>0</v>
      </c>
      <c r="KZ218" s="94">
        <f t="shared" si="964"/>
        <v>0</v>
      </c>
      <c r="LA218" s="94">
        <f t="shared" si="964"/>
        <v>0</v>
      </c>
      <c r="LB218" s="94">
        <f t="shared" si="964"/>
        <v>0</v>
      </c>
      <c r="LC218" s="94">
        <f t="shared" si="964"/>
        <v>0</v>
      </c>
      <c r="LD218" s="94">
        <f t="shared" si="964"/>
        <v>0</v>
      </c>
      <c r="LE218" s="94">
        <f t="shared" si="964"/>
        <v>0</v>
      </c>
      <c r="LF218" s="94">
        <f t="shared" si="964"/>
        <v>0</v>
      </c>
      <c r="LG218" s="94">
        <f t="shared" si="964"/>
        <v>0</v>
      </c>
      <c r="LH218" s="94">
        <f t="shared" si="964"/>
        <v>0</v>
      </c>
      <c r="LI218" s="94">
        <f t="shared" si="964"/>
        <v>0</v>
      </c>
      <c r="LJ218" s="94">
        <f t="shared" si="964"/>
        <v>0</v>
      </c>
      <c r="LK218" s="94">
        <f t="shared" si="964"/>
        <v>0</v>
      </c>
      <c r="LL218" s="94">
        <f t="shared" ref="LL218:NK218" si="965">IF(OR($AL51=0,LL$165&gt;$E51,LL$165&lt;EOMONTH($D51,0)),0,IF(((($AJ51*((1+$AN51)^(LL$163-1))/12))-(LL216/$AM51))*$AM51&lt;0,0,((($AJ51*((1+$AN51)^(LL$163-1))/12))-(LL216/$AM51))*$AM51))</f>
        <v>0</v>
      </c>
      <c r="LM218" s="94">
        <f t="shared" si="965"/>
        <v>0</v>
      </c>
      <c r="LN218" s="94">
        <f t="shared" si="965"/>
        <v>0</v>
      </c>
      <c r="LO218" s="94">
        <f t="shared" si="965"/>
        <v>0</v>
      </c>
      <c r="LP218" s="94">
        <f t="shared" si="965"/>
        <v>0</v>
      </c>
      <c r="LQ218" s="94">
        <f t="shared" si="965"/>
        <v>0</v>
      </c>
      <c r="LR218" s="94">
        <f t="shared" si="965"/>
        <v>0</v>
      </c>
      <c r="LS218" s="94">
        <f t="shared" si="965"/>
        <v>0</v>
      </c>
      <c r="LT218" s="94">
        <f t="shared" si="965"/>
        <v>0</v>
      </c>
      <c r="LU218" s="94">
        <f t="shared" si="965"/>
        <v>0</v>
      </c>
      <c r="LV218" s="94">
        <f t="shared" si="965"/>
        <v>0</v>
      </c>
      <c r="LW218" s="94">
        <f t="shared" si="965"/>
        <v>0</v>
      </c>
      <c r="LX218" s="94">
        <f t="shared" si="965"/>
        <v>0</v>
      </c>
      <c r="LY218" s="94">
        <f t="shared" si="965"/>
        <v>0</v>
      </c>
      <c r="LZ218" s="94">
        <f t="shared" si="965"/>
        <v>0</v>
      </c>
      <c r="MA218" s="94">
        <f t="shared" si="965"/>
        <v>0</v>
      </c>
      <c r="MB218" s="94">
        <f t="shared" si="965"/>
        <v>0</v>
      </c>
      <c r="MC218" s="94">
        <f t="shared" si="965"/>
        <v>0</v>
      </c>
      <c r="MD218" s="94">
        <f t="shared" si="965"/>
        <v>0</v>
      </c>
      <c r="ME218" s="94">
        <f t="shared" si="965"/>
        <v>0</v>
      </c>
      <c r="MF218" s="94">
        <f t="shared" si="965"/>
        <v>0</v>
      </c>
      <c r="MG218" s="94">
        <f t="shared" si="965"/>
        <v>0</v>
      </c>
      <c r="MH218" s="94">
        <f t="shared" si="965"/>
        <v>0</v>
      </c>
      <c r="MI218" s="94">
        <f t="shared" si="965"/>
        <v>0</v>
      </c>
      <c r="MJ218" s="94">
        <f t="shared" si="965"/>
        <v>0</v>
      </c>
      <c r="MK218" s="94">
        <f t="shared" si="965"/>
        <v>0</v>
      </c>
      <c r="ML218" s="94">
        <f t="shared" si="965"/>
        <v>0</v>
      </c>
      <c r="MM218" s="94">
        <f t="shared" si="965"/>
        <v>0</v>
      </c>
      <c r="MN218" s="94">
        <f t="shared" si="965"/>
        <v>0</v>
      </c>
      <c r="MO218" s="94">
        <f t="shared" si="965"/>
        <v>0</v>
      </c>
      <c r="MP218" s="94">
        <f t="shared" si="965"/>
        <v>0</v>
      </c>
      <c r="MQ218" s="94">
        <f t="shared" si="965"/>
        <v>0</v>
      </c>
      <c r="MR218" s="94">
        <f t="shared" si="965"/>
        <v>0</v>
      </c>
      <c r="MS218" s="94">
        <f t="shared" si="965"/>
        <v>0</v>
      </c>
      <c r="MT218" s="94">
        <f t="shared" si="965"/>
        <v>0</v>
      </c>
      <c r="MU218" s="94">
        <f t="shared" si="965"/>
        <v>0</v>
      </c>
      <c r="MV218" s="94">
        <f t="shared" si="965"/>
        <v>0</v>
      </c>
      <c r="MW218" s="94">
        <f t="shared" si="965"/>
        <v>0</v>
      </c>
      <c r="MX218" s="94">
        <f t="shared" si="965"/>
        <v>0</v>
      </c>
      <c r="MY218" s="94">
        <f t="shared" si="965"/>
        <v>0</v>
      </c>
      <c r="MZ218" s="94">
        <f t="shared" si="965"/>
        <v>0</v>
      </c>
      <c r="NA218" s="94">
        <f t="shared" si="965"/>
        <v>0</v>
      </c>
      <c r="NB218" s="94">
        <f t="shared" si="965"/>
        <v>0</v>
      </c>
      <c r="NC218" s="94">
        <f t="shared" si="965"/>
        <v>0</v>
      </c>
      <c r="ND218" s="94">
        <f t="shared" si="965"/>
        <v>0</v>
      </c>
      <c r="NE218" s="94">
        <f t="shared" si="965"/>
        <v>0</v>
      </c>
      <c r="NF218" s="94">
        <f t="shared" si="965"/>
        <v>0</v>
      </c>
      <c r="NG218" s="94">
        <f t="shared" si="965"/>
        <v>0</v>
      </c>
      <c r="NH218" s="94">
        <f t="shared" si="965"/>
        <v>0</v>
      </c>
      <c r="NI218" s="94">
        <f t="shared" si="965"/>
        <v>0</v>
      </c>
      <c r="NJ218" s="94">
        <f t="shared" si="965"/>
        <v>0</v>
      </c>
      <c r="NK218" s="97">
        <f t="shared" si="965"/>
        <v>0</v>
      </c>
    </row>
    <row r="219" spans="1:375" x14ac:dyDescent="0.25">
      <c r="A219" s="96">
        <f>SUMIF($D$163:$NK$163,"&lt;="&amp;Summary!$B$3,Leases!D219:NK219)</f>
        <v>0</v>
      </c>
      <c r="B219" s="23" t="s">
        <v>100</v>
      </c>
      <c r="C219" s="45" t="s">
        <v>21</v>
      </c>
      <c r="D219" s="94">
        <f t="shared" ref="D219:BO219" si="966">IF(AND(D$165&gt;=EOMONTH($D51,0),D$165&lt;EOMONTH($D51,$S51)),-D216,0)</f>
        <v>0</v>
      </c>
      <c r="E219" s="94">
        <f t="shared" si="966"/>
        <v>0</v>
      </c>
      <c r="F219" s="94">
        <f t="shared" si="966"/>
        <v>0</v>
      </c>
      <c r="G219" s="94">
        <f t="shared" si="966"/>
        <v>0</v>
      </c>
      <c r="H219" s="94">
        <f t="shared" si="966"/>
        <v>0</v>
      </c>
      <c r="I219" s="94">
        <f t="shared" si="966"/>
        <v>0</v>
      </c>
      <c r="J219" s="94">
        <f t="shared" si="966"/>
        <v>0</v>
      </c>
      <c r="K219" s="94">
        <f t="shared" si="966"/>
        <v>0</v>
      </c>
      <c r="L219" s="94">
        <f t="shared" si="966"/>
        <v>0</v>
      </c>
      <c r="M219" s="94">
        <f t="shared" si="966"/>
        <v>0</v>
      </c>
      <c r="N219" s="94">
        <f t="shared" si="966"/>
        <v>0</v>
      </c>
      <c r="O219" s="94">
        <f t="shared" si="966"/>
        <v>0</v>
      </c>
      <c r="P219" s="94">
        <f t="shared" si="966"/>
        <v>0</v>
      </c>
      <c r="Q219" s="94">
        <f t="shared" si="966"/>
        <v>0</v>
      </c>
      <c r="R219" s="94">
        <f t="shared" si="966"/>
        <v>0</v>
      </c>
      <c r="S219" s="94">
        <f t="shared" si="966"/>
        <v>0</v>
      </c>
      <c r="T219" s="94">
        <f t="shared" si="966"/>
        <v>0</v>
      </c>
      <c r="U219" s="94">
        <f t="shared" si="966"/>
        <v>0</v>
      </c>
      <c r="V219" s="94">
        <f t="shared" si="966"/>
        <v>0</v>
      </c>
      <c r="W219" s="94">
        <f t="shared" si="966"/>
        <v>0</v>
      </c>
      <c r="X219" s="94">
        <f t="shared" si="966"/>
        <v>0</v>
      </c>
      <c r="Y219" s="94">
        <f t="shared" si="966"/>
        <v>0</v>
      </c>
      <c r="Z219" s="94">
        <f t="shared" si="966"/>
        <v>0</v>
      </c>
      <c r="AA219" s="94">
        <f t="shared" si="966"/>
        <v>0</v>
      </c>
      <c r="AB219" s="94">
        <f t="shared" si="966"/>
        <v>0</v>
      </c>
      <c r="AC219" s="94">
        <f t="shared" si="966"/>
        <v>0</v>
      </c>
      <c r="AD219" s="94">
        <f t="shared" si="966"/>
        <v>0</v>
      </c>
      <c r="AE219" s="94">
        <f t="shared" si="966"/>
        <v>0</v>
      </c>
      <c r="AF219" s="94">
        <f t="shared" si="966"/>
        <v>0</v>
      </c>
      <c r="AG219" s="94">
        <f t="shared" si="966"/>
        <v>0</v>
      </c>
      <c r="AH219" s="94">
        <f t="shared" si="966"/>
        <v>0</v>
      </c>
      <c r="AI219" s="94">
        <f t="shared" si="966"/>
        <v>0</v>
      </c>
      <c r="AJ219" s="94">
        <f t="shared" si="966"/>
        <v>0</v>
      </c>
      <c r="AK219" s="94">
        <f t="shared" si="966"/>
        <v>0</v>
      </c>
      <c r="AL219" s="94">
        <f t="shared" si="966"/>
        <v>0</v>
      </c>
      <c r="AM219" s="94">
        <f t="shared" si="966"/>
        <v>0</v>
      </c>
      <c r="AN219" s="94">
        <f t="shared" si="966"/>
        <v>0</v>
      </c>
      <c r="AO219" s="94">
        <f t="shared" si="966"/>
        <v>0</v>
      </c>
      <c r="AP219" s="94">
        <f t="shared" si="966"/>
        <v>0</v>
      </c>
      <c r="AQ219" s="94">
        <f t="shared" si="966"/>
        <v>0</v>
      </c>
      <c r="AR219" s="94">
        <f t="shared" si="966"/>
        <v>0</v>
      </c>
      <c r="AS219" s="94">
        <f t="shared" si="966"/>
        <v>0</v>
      </c>
      <c r="AT219" s="94">
        <f t="shared" si="966"/>
        <v>0</v>
      </c>
      <c r="AU219" s="94">
        <f t="shared" si="966"/>
        <v>0</v>
      </c>
      <c r="AV219" s="94">
        <f t="shared" si="966"/>
        <v>0</v>
      </c>
      <c r="AW219" s="94">
        <f t="shared" si="966"/>
        <v>0</v>
      </c>
      <c r="AX219" s="94">
        <f t="shared" si="966"/>
        <v>0</v>
      </c>
      <c r="AY219" s="94">
        <f t="shared" si="966"/>
        <v>0</v>
      </c>
      <c r="AZ219" s="94">
        <f t="shared" si="966"/>
        <v>0</v>
      </c>
      <c r="BA219" s="94">
        <f t="shared" si="966"/>
        <v>0</v>
      </c>
      <c r="BB219" s="94">
        <f t="shared" si="966"/>
        <v>0</v>
      </c>
      <c r="BC219" s="94">
        <f t="shared" si="966"/>
        <v>0</v>
      </c>
      <c r="BD219" s="94">
        <f t="shared" si="966"/>
        <v>0</v>
      </c>
      <c r="BE219" s="94">
        <f t="shared" si="966"/>
        <v>0</v>
      </c>
      <c r="BF219" s="94">
        <f t="shared" si="966"/>
        <v>0</v>
      </c>
      <c r="BG219" s="94">
        <f t="shared" si="966"/>
        <v>0</v>
      </c>
      <c r="BH219" s="94">
        <f t="shared" si="966"/>
        <v>0</v>
      </c>
      <c r="BI219" s="94">
        <f t="shared" si="966"/>
        <v>0</v>
      </c>
      <c r="BJ219" s="94">
        <f t="shared" si="966"/>
        <v>0</v>
      </c>
      <c r="BK219" s="94">
        <f t="shared" si="966"/>
        <v>0</v>
      </c>
      <c r="BL219" s="94">
        <f t="shared" si="966"/>
        <v>0</v>
      </c>
      <c r="BM219" s="94">
        <f t="shared" si="966"/>
        <v>0</v>
      </c>
      <c r="BN219" s="94">
        <f t="shared" si="966"/>
        <v>0</v>
      </c>
      <c r="BO219" s="94">
        <f t="shared" si="966"/>
        <v>0</v>
      </c>
      <c r="BP219" s="94">
        <f t="shared" ref="BP219:EA219" si="967">IF(AND(BP$165&gt;=EOMONTH($D51,0),BP$165&lt;EOMONTH($D51,$S51)),-BP216,0)</f>
        <v>0</v>
      </c>
      <c r="BQ219" s="94">
        <f t="shared" si="967"/>
        <v>0</v>
      </c>
      <c r="BR219" s="94">
        <f t="shared" si="967"/>
        <v>0</v>
      </c>
      <c r="BS219" s="94">
        <f t="shared" si="967"/>
        <v>0</v>
      </c>
      <c r="BT219" s="94">
        <f t="shared" si="967"/>
        <v>0</v>
      </c>
      <c r="BU219" s="94">
        <f t="shared" si="967"/>
        <v>0</v>
      </c>
      <c r="BV219" s="94">
        <f t="shared" si="967"/>
        <v>0</v>
      </c>
      <c r="BW219" s="94">
        <f t="shared" si="967"/>
        <v>0</v>
      </c>
      <c r="BX219" s="94">
        <f t="shared" si="967"/>
        <v>0</v>
      </c>
      <c r="BY219" s="94">
        <f t="shared" si="967"/>
        <v>0</v>
      </c>
      <c r="BZ219" s="94">
        <f t="shared" si="967"/>
        <v>0</v>
      </c>
      <c r="CA219" s="94">
        <f t="shared" si="967"/>
        <v>0</v>
      </c>
      <c r="CB219" s="94">
        <f t="shared" si="967"/>
        <v>0</v>
      </c>
      <c r="CC219" s="94">
        <f t="shared" si="967"/>
        <v>0</v>
      </c>
      <c r="CD219" s="94">
        <f t="shared" si="967"/>
        <v>0</v>
      </c>
      <c r="CE219" s="94">
        <f t="shared" si="967"/>
        <v>0</v>
      </c>
      <c r="CF219" s="94">
        <f t="shared" si="967"/>
        <v>0</v>
      </c>
      <c r="CG219" s="94">
        <f t="shared" si="967"/>
        <v>0</v>
      </c>
      <c r="CH219" s="94">
        <f t="shared" si="967"/>
        <v>0</v>
      </c>
      <c r="CI219" s="94">
        <f t="shared" si="967"/>
        <v>0</v>
      </c>
      <c r="CJ219" s="94">
        <f t="shared" si="967"/>
        <v>0</v>
      </c>
      <c r="CK219" s="94">
        <f t="shared" si="967"/>
        <v>0</v>
      </c>
      <c r="CL219" s="94">
        <f t="shared" si="967"/>
        <v>0</v>
      </c>
      <c r="CM219" s="94">
        <f t="shared" si="967"/>
        <v>0</v>
      </c>
      <c r="CN219" s="94">
        <f t="shared" si="967"/>
        <v>0</v>
      </c>
      <c r="CO219" s="94">
        <f t="shared" si="967"/>
        <v>0</v>
      </c>
      <c r="CP219" s="94">
        <f t="shared" si="967"/>
        <v>0</v>
      </c>
      <c r="CQ219" s="94">
        <f t="shared" si="967"/>
        <v>0</v>
      </c>
      <c r="CR219" s="94">
        <f t="shared" si="967"/>
        <v>0</v>
      </c>
      <c r="CS219" s="94">
        <f t="shared" si="967"/>
        <v>0</v>
      </c>
      <c r="CT219" s="94">
        <f t="shared" si="967"/>
        <v>0</v>
      </c>
      <c r="CU219" s="94">
        <f t="shared" si="967"/>
        <v>0</v>
      </c>
      <c r="CV219" s="94">
        <f t="shared" si="967"/>
        <v>0</v>
      </c>
      <c r="CW219" s="94">
        <f t="shared" si="967"/>
        <v>0</v>
      </c>
      <c r="CX219" s="94">
        <f t="shared" si="967"/>
        <v>0</v>
      </c>
      <c r="CY219" s="94">
        <f t="shared" si="967"/>
        <v>0</v>
      </c>
      <c r="CZ219" s="94">
        <f t="shared" si="967"/>
        <v>0</v>
      </c>
      <c r="DA219" s="94">
        <f t="shared" si="967"/>
        <v>0</v>
      </c>
      <c r="DB219" s="94">
        <f t="shared" si="967"/>
        <v>0</v>
      </c>
      <c r="DC219" s="94">
        <f t="shared" si="967"/>
        <v>0</v>
      </c>
      <c r="DD219" s="94">
        <f t="shared" si="967"/>
        <v>0</v>
      </c>
      <c r="DE219" s="94">
        <f t="shared" si="967"/>
        <v>0</v>
      </c>
      <c r="DF219" s="94">
        <f t="shared" si="967"/>
        <v>0</v>
      </c>
      <c r="DG219" s="94">
        <f t="shared" si="967"/>
        <v>0</v>
      </c>
      <c r="DH219" s="94">
        <f t="shared" si="967"/>
        <v>0</v>
      </c>
      <c r="DI219" s="94">
        <f t="shared" si="967"/>
        <v>0</v>
      </c>
      <c r="DJ219" s="94">
        <f t="shared" si="967"/>
        <v>0</v>
      </c>
      <c r="DK219" s="94">
        <f t="shared" si="967"/>
        <v>0</v>
      </c>
      <c r="DL219" s="94">
        <f t="shared" si="967"/>
        <v>0</v>
      </c>
      <c r="DM219" s="94">
        <f t="shared" si="967"/>
        <v>0</v>
      </c>
      <c r="DN219" s="94">
        <f t="shared" si="967"/>
        <v>0</v>
      </c>
      <c r="DO219" s="94">
        <f t="shared" si="967"/>
        <v>0</v>
      </c>
      <c r="DP219" s="94">
        <f t="shared" si="967"/>
        <v>0</v>
      </c>
      <c r="DQ219" s="94">
        <f t="shared" si="967"/>
        <v>0</v>
      </c>
      <c r="DR219" s="94">
        <f t="shared" si="967"/>
        <v>0</v>
      </c>
      <c r="DS219" s="94">
        <f t="shared" si="967"/>
        <v>0</v>
      </c>
      <c r="DT219" s="94">
        <f t="shared" si="967"/>
        <v>0</v>
      </c>
      <c r="DU219" s="94">
        <f t="shared" si="967"/>
        <v>0</v>
      </c>
      <c r="DV219" s="94">
        <f t="shared" si="967"/>
        <v>0</v>
      </c>
      <c r="DW219" s="94">
        <f t="shared" si="967"/>
        <v>0</v>
      </c>
      <c r="DX219" s="94">
        <f t="shared" si="967"/>
        <v>0</v>
      </c>
      <c r="DY219" s="94">
        <f t="shared" si="967"/>
        <v>0</v>
      </c>
      <c r="DZ219" s="94">
        <f t="shared" si="967"/>
        <v>0</v>
      </c>
      <c r="EA219" s="94">
        <f t="shared" si="967"/>
        <v>0</v>
      </c>
      <c r="EB219" s="94">
        <f t="shared" ref="EB219:GM219" si="968">IF(AND(EB$165&gt;=EOMONTH($D51,0),EB$165&lt;EOMONTH($D51,$S51)),-EB216,0)</f>
        <v>0</v>
      </c>
      <c r="EC219" s="94">
        <f t="shared" si="968"/>
        <v>0</v>
      </c>
      <c r="ED219" s="94">
        <f t="shared" si="968"/>
        <v>0</v>
      </c>
      <c r="EE219" s="94">
        <f t="shared" si="968"/>
        <v>0</v>
      </c>
      <c r="EF219" s="94">
        <f t="shared" si="968"/>
        <v>0</v>
      </c>
      <c r="EG219" s="94">
        <f t="shared" si="968"/>
        <v>0</v>
      </c>
      <c r="EH219" s="94">
        <f t="shared" si="968"/>
        <v>0</v>
      </c>
      <c r="EI219" s="94">
        <f t="shared" si="968"/>
        <v>0</v>
      </c>
      <c r="EJ219" s="94">
        <f t="shared" si="968"/>
        <v>0</v>
      </c>
      <c r="EK219" s="94">
        <f t="shared" si="968"/>
        <v>0</v>
      </c>
      <c r="EL219" s="94">
        <f t="shared" si="968"/>
        <v>0</v>
      </c>
      <c r="EM219" s="94">
        <f t="shared" si="968"/>
        <v>0</v>
      </c>
      <c r="EN219" s="94">
        <f t="shared" si="968"/>
        <v>0</v>
      </c>
      <c r="EO219" s="94">
        <f t="shared" si="968"/>
        <v>0</v>
      </c>
      <c r="EP219" s="94">
        <f t="shared" si="968"/>
        <v>0</v>
      </c>
      <c r="EQ219" s="94">
        <f t="shared" si="968"/>
        <v>0</v>
      </c>
      <c r="ER219" s="94">
        <f t="shared" si="968"/>
        <v>0</v>
      </c>
      <c r="ES219" s="94">
        <f t="shared" si="968"/>
        <v>0</v>
      </c>
      <c r="ET219" s="94">
        <f t="shared" si="968"/>
        <v>0</v>
      </c>
      <c r="EU219" s="94">
        <f t="shared" si="968"/>
        <v>0</v>
      </c>
      <c r="EV219" s="94">
        <f t="shared" si="968"/>
        <v>0</v>
      </c>
      <c r="EW219" s="94">
        <f t="shared" si="968"/>
        <v>0</v>
      </c>
      <c r="EX219" s="94">
        <f t="shared" si="968"/>
        <v>0</v>
      </c>
      <c r="EY219" s="94">
        <f t="shared" si="968"/>
        <v>0</v>
      </c>
      <c r="EZ219" s="94">
        <f t="shared" si="968"/>
        <v>0</v>
      </c>
      <c r="FA219" s="94">
        <f t="shared" si="968"/>
        <v>0</v>
      </c>
      <c r="FB219" s="94">
        <f t="shared" si="968"/>
        <v>0</v>
      </c>
      <c r="FC219" s="94">
        <f t="shared" si="968"/>
        <v>0</v>
      </c>
      <c r="FD219" s="94">
        <f t="shared" si="968"/>
        <v>0</v>
      </c>
      <c r="FE219" s="94">
        <f t="shared" si="968"/>
        <v>0</v>
      </c>
      <c r="FF219" s="94">
        <f t="shared" si="968"/>
        <v>0</v>
      </c>
      <c r="FG219" s="94">
        <f t="shared" si="968"/>
        <v>0</v>
      </c>
      <c r="FH219" s="94">
        <f t="shared" si="968"/>
        <v>0</v>
      </c>
      <c r="FI219" s="94">
        <f t="shared" si="968"/>
        <v>0</v>
      </c>
      <c r="FJ219" s="94">
        <f t="shared" si="968"/>
        <v>0</v>
      </c>
      <c r="FK219" s="94">
        <f t="shared" si="968"/>
        <v>0</v>
      </c>
      <c r="FL219" s="94">
        <f t="shared" si="968"/>
        <v>0</v>
      </c>
      <c r="FM219" s="94">
        <f t="shared" si="968"/>
        <v>0</v>
      </c>
      <c r="FN219" s="94">
        <f t="shared" si="968"/>
        <v>0</v>
      </c>
      <c r="FO219" s="94">
        <f t="shared" si="968"/>
        <v>0</v>
      </c>
      <c r="FP219" s="94">
        <f t="shared" si="968"/>
        <v>0</v>
      </c>
      <c r="FQ219" s="94">
        <f t="shared" si="968"/>
        <v>0</v>
      </c>
      <c r="FR219" s="94">
        <f t="shared" si="968"/>
        <v>0</v>
      </c>
      <c r="FS219" s="94">
        <f t="shared" si="968"/>
        <v>0</v>
      </c>
      <c r="FT219" s="94">
        <f t="shared" si="968"/>
        <v>0</v>
      </c>
      <c r="FU219" s="94">
        <f t="shared" si="968"/>
        <v>0</v>
      </c>
      <c r="FV219" s="94">
        <f t="shared" si="968"/>
        <v>0</v>
      </c>
      <c r="FW219" s="94">
        <f t="shared" si="968"/>
        <v>0</v>
      </c>
      <c r="FX219" s="94">
        <f t="shared" si="968"/>
        <v>0</v>
      </c>
      <c r="FY219" s="94">
        <f t="shared" si="968"/>
        <v>0</v>
      </c>
      <c r="FZ219" s="94">
        <f t="shared" si="968"/>
        <v>0</v>
      </c>
      <c r="GA219" s="94">
        <f t="shared" si="968"/>
        <v>0</v>
      </c>
      <c r="GB219" s="94">
        <f t="shared" si="968"/>
        <v>0</v>
      </c>
      <c r="GC219" s="94">
        <f t="shared" si="968"/>
        <v>0</v>
      </c>
      <c r="GD219" s="94">
        <f t="shared" si="968"/>
        <v>0</v>
      </c>
      <c r="GE219" s="94">
        <f t="shared" si="968"/>
        <v>0</v>
      </c>
      <c r="GF219" s="94">
        <f t="shared" si="968"/>
        <v>0</v>
      </c>
      <c r="GG219" s="94">
        <f t="shared" si="968"/>
        <v>0</v>
      </c>
      <c r="GH219" s="94">
        <f t="shared" si="968"/>
        <v>0</v>
      </c>
      <c r="GI219" s="94">
        <f t="shared" si="968"/>
        <v>0</v>
      </c>
      <c r="GJ219" s="94">
        <f t="shared" si="968"/>
        <v>0</v>
      </c>
      <c r="GK219" s="94">
        <f t="shared" si="968"/>
        <v>0</v>
      </c>
      <c r="GL219" s="94">
        <f t="shared" si="968"/>
        <v>0</v>
      </c>
      <c r="GM219" s="94">
        <f t="shared" si="968"/>
        <v>0</v>
      </c>
      <c r="GN219" s="94">
        <f t="shared" ref="GN219:IY219" si="969">IF(AND(GN$165&gt;=EOMONTH($D51,0),GN$165&lt;EOMONTH($D51,$S51)),-GN216,0)</f>
        <v>0</v>
      </c>
      <c r="GO219" s="94">
        <f t="shared" si="969"/>
        <v>0</v>
      </c>
      <c r="GP219" s="94">
        <f t="shared" si="969"/>
        <v>0</v>
      </c>
      <c r="GQ219" s="94">
        <f t="shared" si="969"/>
        <v>0</v>
      </c>
      <c r="GR219" s="94">
        <f t="shared" si="969"/>
        <v>0</v>
      </c>
      <c r="GS219" s="94">
        <f t="shared" si="969"/>
        <v>0</v>
      </c>
      <c r="GT219" s="94">
        <f t="shared" si="969"/>
        <v>0</v>
      </c>
      <c r="GU219" s="94">
        <f t="shared" si="969"/>
        <v>0</v>
      </c>
      <c r="GV219" s="94">
        <f t="shared" si="969"/>
        <v>0</v>
      </c>
      <c r="GW219" s="94">
        <f t="shared" si="969"/>
        <v>0</v>
      </c>
      <c r="GX219" s="94">
        <f t="shared" si="969"/>
        <v>0</v>
      </c>
      <c r="GY219" s="94">
        <f t="shared" si="969"/>
        <v>0</v>
      </c>
      <c r="GZ219" s="94">
        <f t="shared" si="969"/>
        <v>0</v>
      </c>
      <c r="HA219" s="94">
        <f t="shared" si="969"/>
        <v>0</v>
      </c>
      <c r="HB219" s="94">
        <f t="shared" si="969"/>
        <v>0</v>
      </c>
      <c r="HC219" s="94">
        <f t="shared" si="969"/>
        <v>0</v>
      </c>
      <c r="HD219" s="94">
        <f t="shared" si="969"/>
        <v>0</v>
      </c>
      <c r="HE219" s="94">
        <f t="shared" si="969"/>
        <v>0</v>
      </c>
      <c r="HF219" s="94">
        <f t="shared" si="969"/>
        <v>0</v>
      </c>
      <c r="HG219" s="94">
        <f t="shared" si="969"/>
        <v>0</v>
      </c>
      <c r="HH219" s="94">
        <f t="shared" si="969"/>
        <v>0</v>
      </c>
      <c r="HI219" s="94">
        <f t="shared" si="969"/>
        <v>0</v>
      </c>
      <c r="HJ219" s="94">
        <f t="shared" si="969"/>
        <v>0</v>
      </c>
      <c r="HK219" s="94">
        <f t="shared" si="969"/>
        <v>0</v>
      </c>
      <c r="HL219" s="94">
        <f t="shared" si="969"/>
        <v>0</v>
      </c>
      <c r="HM219" s="94">
        <f t="shared" si="969"/>
        <v>0</v>
      </c>
      <c r="HN219" s="94">
        <f t="shared" si="969"/>
        <v>0</v>
      </c>
      <c r="HO219" s="94">
        <f t="shared" si="969"/>
        <v>0</v>
      </c>
      <c r="HP219" s="94">
        <f t="shared" si="969"/>
        <v>0</v>
      </c>
      <c r="HQ219" s="94">
        <f t="shared" si="969"/>
        <v>0</v>
      </c>
      <c r="HR219" s="94">
        <f t="shared" si="969"/>
        <v>0</v>
      </c>
      <c r="HS219" s="94">
        <f t="shared" si="969"/>
        <v>0</v>
      </c>
      <c r="HT219" s="94">
        <f t="shared" si="969"/>
        <v>0</v>
      </c>
      <c r="HU219" s="94">
        <f t="shared" si="969"/>
        <v>0</v>
      </c>
      <c r="HV219" s="94">
        <f t="shared" si="969"/>
        <v>0</v>
      </c>
      <c r="HW219" s="94">
        <f t="shared" si="969"/>
        <v>0</v>
      </c>
      <c r="HX219" s="94">
        <f t="shared" si="969"/>
        <v>0</v>
      </c>
      <c r="HY219" s="94">
        <f t="shared" si="969"/>
        <v>0</v>
      </c>
      <c r="HZ219" s="94">
        <f t="shared" si="969"/>
        <v>0</v>
      </c>
      <c r="IA219" s="94">
        <f t="shared" si="969"/>
        <v>0</v>
      </c>
      <c r="IB219" s="94">
        <f t="shared" si="969"/>
        <v>0</v>
      </c>
      <c r="IC219" s="94">
        <f t="shared" si="969"/>
        <v>0</v>
      </c>
      <c r="ID219" s="94">
        <f t="shared" si="969"/>
        <v>0</v>
      </c>
      <c r="IE219" s="94">
        <f t="shared" si="969"/>
        <v>0</v>
      </c>
      <c r="IF219" s="94">
        <f t="shared" si="969"/>
        <v>0</v>
      </c>
      <c r="IG219" s="94">
        <f t="shared" si="969"/>
        <v>0</v>
      </c>
      <c r="IH219" s="94">
        <f t="shared" si="969"/>
        <v>0</v>
      </c>
      <c r="II219" s="94">
        <f t="shared" si="969"/>
        <v>0</v>
      </c>
      <c r="IJ219" s="94">
        <f t="shared" si="969"/>
        <v>0</v>
      </c>
      <c r="IK219" s="94">
        <f t="shared" si="969"/>
        <v>0</v>
      </c>
      <c r="IL219" s="94">
        <f t="shared" si="969"/>
        <v>0</v>
      </c>
      <c r="IM219" s="94">
        <f t="shared" si="969"/>
        <v>0</v>
      </c>
      <c r="IN219" s="94">
        <f t="shared" si="969"/>
        <v>0</v>
      </c>
      <c r="IO219" s="94">
        <f t="shared" si="969"/>
        <v>0</v>
      </c>
      <c r="IP219" s="94">
        <f t="shared" si="969"/>
        <v>0</v>
      </c>
      <c r="IQ219" s="94">
        <f t="shared" si="969"/>
        <v>0</v>
      </c>
      <c r="IR219" s="94">
        <f t="shared" si="969"/>
        <v>0</v>
      </c>
      <c r="IS219" s="94">
        <f t="shared" si="969"/>
        <v>0</v>
      </c>
      <c r="IT219" s="94">
        <f t="shared" si="969"/>
        <v>0</v>
      </c>
      <c r="IU219" s="94">
        <f t="shared" si="969"/>
        <v>0</v>
      </c>
      <c r="IV219" s="94">
        <f t="shared" si="969"/>
        <v>0</v>
      </c>
      <c r="IW219" s="94">
        <f t="shared" si="969"/>
        <v>0</v>
      </c>
      <c r="IX219" s="94">
        <f t="shared" si="969"/>
        <v>0</v>
      </c>
      <c r="IY219" s="94">
        <f t="shared" si="969"/>
        <v>0</v>
      </c>
      <c r="IZ219" s="94">
        <f t="shared" ref="IZ219:LK219" si="970">IF(AND(IZ$165&gt;=EOMONTH($D51,0),IZ$165&lt;EOMONTH($D51,$S51)),-IZ216,0)</f>
        <v>0</v>
      </c>
      <c r="JA219" s="94">
        <f t="shared" si="970"/>
        <v>0</v>
      </c>
      <c r="JB219" s="94">
        <f t="shared" si="970"/>
        <v>0</v>
      </c>
      <c r="JC219" s="94">
        <f t="shared" si="970"/>
        <v>0</v>
      </c>
      <c r="JD219" s="94">
        <f t="shared" si="970"/>
        <v>0</v>
      </c>
      <c r="JE219" s="94">
        <f t="shared" si="970"/>
        <v>0</v>
      </c>
      <c r="JF219" s="94">
        <f t="shared" si="970"/>
        <v>0</v>
      </c>
      <c r="JG219" s="94">
        <f t="shared" si="970"/>
        <v>0</v>
      </c>
      <c r="JH219" s="94">
        <f t="shared" si="970"/>
        <v>0</v>
      </c>
      <c r="JI219" s="94">
        <f t="shared" si="970"/>
        <v>0</v>
      </c>
      <c r="JJ219" s="94">
        <f t="shared" si="970"/>
        <v>0</v>
      </c>
      <c r="JK219" s="94">
        <f t="shared" si="970"/>
        <v>0</v>
      </c>
      <c r="JL219" s="94">
        <f t="shared" si="970"/>
        <v>0</v>
      </c>
      <c r="JM219" s="94">
        <f t="shared" si="970"/>
        <v>0</v>
      </c>
      <c r="JN219" s="94">
        <f t="shared" si="970"/>
        <v>0</v>
      </c>
      <c r="JO219" s="94">
        <f t="shared" si="970"/>
        <v>0</v>
      </c>
      <c r="JP219" s="94">
        <f t="shared" si="970"/>
        <v>0</v>
      </c>
      <c r="JQ219" s="94">
        <f t="shared" si="970"/>
        <v>0</v>
      </c>
      <c r="JR219" s="94">
        <f t="shared" si="970"/>
        <v>0</v>
      </c>
      <c r="JS219" s="94">
        <f t="shared" si="970"/>
        <v>0</v>
      </c>
      <c r="JT219" s="94">
        <f t="shared" si="970"/>
        <v>0</v>
      </c>
      <c r="JU219" s="94">
        <f t="shared" si="970"/>
        <v>0</v>
      </c>
      <c r="JV219" s="94">
        <f t="shared" si="970"/>
        <v>0</v>
      </c>
      <c r="JW219" s="94">
        <f t="shared" si="970"/>
        <v>0</v>
      </c>
      <c r="JX219" s="94">
        <f t="shared" si="970"/>
        <v>0</v>
      </c>
      <c r="JY219" s="94">
        <f t="shared" si="970"/>
        <v>0</v>
      </c>
      <c r="JZ219" s="94">
        <f t="shared" si="970"/>
        <v>0</v>
      </c>
      <c r="KA219" s="94">
        <f t="shared" si="970"/>
        <v>0</v>
      </c>
      <c r="KB219" s="94">
        <f t="shared" si="970"/>
        <v>0</v>
      </c>
      <c r="KC219" s="94">
        <f t="shared" si="970"/>
        <v>0</v>
      </c>
      <c r="KD219" s="94">
        <f t="shared" si="970"/>
        <v>0</v>
      </c>
      <c r="KE219" s="94">
        <f t="shared" si="970"/>
        <v>0</v>
      </c>
      <c r="KF219" s="94">
        <f t="shared" si="970"/>
        <v>0</v>
      </c>
      <c r="KG219" s="94">
        <f t="shared" si="970"/>
        <v>0</v>
      </c>
      <c r="KH219" s="94">
        <f t="shared" si="970"/>
        <v>0</v>
      </c>
      <c r="KI219" s="94">
        <f t="shared" si="970"/>
        <v>0</v>
      </c>
      <c r="KJ219" s="94">
        <f t="shared" si="970"/>
        <v>0</v>
      </c>
      <c r="KK219" s="94">
        <f t="shared" si="970"/>
        <v>0</v>
      </c>
      <c r="KL219" s="94">
        <f t="shared" si="970"/>
        <v>0</v>
      </c>
      <c r="KM219" s="94">
        <f t="shared" si="970"/>
        <v>0</v>
      </c>
      <c r="KN219" s="94">
        <f t="shared" si="970"/>
        <v>0</v>
      </c>
      <c r="KO219" s="94">
        <f t="shared" si="970"/>
        <v>0</v>
      </c>
      <c r="KP219" s="94">
        <f t="shared" si="970"/>
        <v>0</v>
      </c>
      <c r="KQ219" s="94">
        <f t="shared" si="970"/>
        <v>0</v>
      </c>
      <c r="KR219" s="94">
        <f t="shared" si="970"/>
        <v>0</v>
      </c>
      <c r="KS219" s="94">
        <f t="shared" si="970"/>
        <v>0</v>
      </c>
      <c r="KT219" s="94">
        <f t="shared" si="970"/>
        <v>0</v>
      </c>
      <c r="KU219" s="94">
        <f t="shared" si="970"/>
        <v>0</v>
      </c>
      <c r="KV219" s="94">
        <f t="shared" si="970"/>
        <v>0</v>
      </c>
      <c r="KW219" s="94">
        <f t="shared" si="970"/>
        <v>0</v>
      </c>
      <c r="KX219" s="94">
        <f t="shared" si="970"/>
        <v>0</v>
      </c>
      <c r="KY219" s="94">
        <f t="shared" si="970"/>
        <v>0</v>
      </c>
      <c r="KZ219" s="94">
        <f t="shared" si="970"/>
        <v>0</v>
      </c>
      <c r="LA219" s="94">
        <f t="shared" si="970"/>
        <v>0</v>
      </c>
      <c r="LB219" s="94">
        <f t="shared" si="970"/>
        <v>0</v>
      </c>
      <c r="LC219" s="94">
        <f t="shared" si="970"/>
        <v>0</v>
      </c>
      <c r="LD219" s="94">
        <f t="shared" si="970"/>
        <v>0</v>
      </c>
      <c r="LE219" s="94">
        <f t="shared" si="970"/>
        <v>0</v>
      </c>
      <c r="LF219" s="94">
        <f t="shared" si="970"/>
        <v>0</v>
      </c>
      <c r="LG219" s="94">
        <f t="shared" si="970"/>
        <v>0</v>
      </c>
      <c r="LH219" s="94">
        <f t="shared" si="970"/>
        <v>0</v>
      </c>
      <c r="LI219" s="94">
        <f t="shared" si="970"/>
        <v>0</v>
      </c>
      <c r="LJ219" s="94">
        <f t="shared" si="970"/>
        <v>0</v>
      </c>
      <c r="LK219" s="94">
        <f t="shared" si="970"/>
        <v>0</v>
      </c>
      <c r="LL219" s="94">
        <f t="shared" ref="LL219:NK219" si="971">IF(AND(LL$165&gt;=EOMONTH($D51,0),LL$165&lt;EOMONTH($D51,$S51)),-LL216,0)</f>
        <v>0</v>
      </c>
      <c r="LM219" s="94">
        <f t="shared" si="971"/>
        <v>0</v>
      </c>
      <c r="LN219" s="94">
        <f t="shared" si="971"/>
        <v>0</v>
      </c>
      <c r="LO219" s="94">
        <f t="shared" si="971"/>
        <v>0</v>
      </c>
      <c r="LP219" s="94">
        <f t="shared" si="971"/>
        <v>0</v>
      </c>
      <c r="LQ219" s="94">
        <f t="shared" si="971"/>
        <v>0</v>
      </c>
      <c r="LR219" s="94">
        <f t="shared" si="971"/>
        <v>0</v>
      </c>
      <c r="LS219" s="94">
        <f t="shared" si="971"/>
        <v>0</v>
      </c>
      <c r="LT219" s="94">
        <f t="shared" si="971"/>
        <v>0</v>
      </c>
      <c r="LU219" s="94">
        <f t="shared" si="971"/>
        <v>0</v>
      </c>
      <c r="LV219" s="94">
        <f t="shared" si="971"/>
        <v>0</v>
      </c>
      <c r="LW219" s="94">
        <f t="shared" si="971"/>
        <v>0</v>
      </c>
      <c r="LX219" s="94">
        <f t="shared" si="971"/>
        <v>0</v>
      </c>
      <c r="LY219" s="94">
        <f t="shared" si="971"/>
        <v>0</v>
      </c>
      <c r="LZ219" s="94">
        <f t="shared" si="971"/>
        <v>0</v>
      </c>
      <c r="MA219" s="94">
        <f t="shared" si="971"/>
        <v>0</v>
      </c>
      <c r="MB219" s="94">
        <f t="shared" si="971"/>
        <v>0</v>
      </c>
      <c r="MC219" s="94">
        <f t="shared" si="971"/>
        <v>0</v>
      </c>
      <c r="MD219" s="94">
        <f t="shared" si="971"/>
        <v>0</v>
      </c>
      <c r="ME219" s="94">
        <f t="shared" si="971"/>
        <v>0</v>
      </c>
      <c r="MF219" s="94">
        <f t="shared" si="971"/>
        <v>0</v>
      </c>
      <c r="MG219" s="94">
        <f t="shared" si="971"/>
        <v>0</v>
      </c>
      <c r="MH219" s="94">
        <f t="shared" si="971"/>
        <v>0</v>
      </c>
      <c r="MI219" s="94">
        <f t="shared" si="971"/>
        <v>0</v>
      </c>
      <c r="MJ219" s="94">
        <f t="shared" si="971"/>
        <v>0</v>
      </c>
      <c r="MK219" s="94">
        <f t="shared" si="971"/>
        <v>0</v>
      </c>
      <c r="ML219" s="94">
        <f t="shared" si="971"/>
        <v>0</v>
      </c>
      <c r="MM219" s="94">
        <f t="shared" si="971"/>
        <v>0</v>
      </c>
      <c r="MN219" s="94">
        <f t="shared" si="971"/>
        <v>0</v>
      </c>
      <c r="MO219" s="94">
        <f t="shared" si="971"/>
        <v>0</v>
      </c>
      <c r="MP219" s="94">
        <f t="shared" si="971"/>
        <v>0</v>
      </c>
      <c r="MQ219" s="94">
        <f t="shared" si="971"/>
        <v>0</v>
      </c>
      <c r="MR219" s="94">
        <f t="shared" si="971"/>
        <v>0</v>
      </c>
      <c r="MS219" s="94">
        <f t="shared" si="971"/>
        <v>0</v>
      </c>
      <c r="MT219" s="94">
        <f t="shared" si="971"/>
        <v>0</v>
      </c>
      <c r="MU219" s="94">
        <f t="shared" si="971"/>
        <v>0</v>
      </c>
      <c r="MV219" s="94">
        <f t="shared" si="971"/>
        <v>0</v>
      </c>
      <c r="MW219" s="94">
        <f t="shared" si="971"/>
        <v>0</v>
      </c>
      <c r="MX219" s="94">
        <f t="shared" si="971"/>
        <v>0</v>
      </c>
      <c r="MY219" s="94">
        <f t="shared" si="971"/>
        <v>0</v>
      </c>
      <c r="MZ219" s="94">
        <f t="shared" si="971"/>
        <v>0</v>
      </c>
      <c r="NA219" s="94">
        <f t="shared" si="971"/>
        <v>0</v>
      </c>
      <c r="NB219" s="94">
        <f t="shared" si="971"/>
        <v>0</v>
      </c>
      <c r="NC219" s="94">
        <f t="shared" si="971"/>
        <v>0</v>
      </c>
      <c r="ND219" s="94">
        <f t="shared" si="971"/>
        <v>0</v>
      </c>
      <c r="NE219" s="94">
        <f t="shared" si="971"/>
        <v>0</v>
      </c>
      <c r="NF219" s="94">
        <f t="shared" si="971"/>
        <v>0</v>
      </c>
      <c r="NG219" s="94">
        <f t="shared" si="971"/>
        <v>0</v>
      </c>
      <c r="NH219" s="94">
        <f t="shared" si="971"/>
        <v>0</v>
      </c>
      <c r="NI219" s="94">
        <f t="shared" si="971"/>
        <v>0</v>
      </c>
      <c r="NJ219" s="94">
        <f t="shared" si="971"/>
        <v>0</v>
      </c>
      <c r="NK219" s="97">
        <f t="shared" si="971"/>
        <v>0</v>
      </c>
    </row>
    <row r="220" spans="1:375" x14ac:dyDescent="0.25">
      <c r="A220" s="96">
        <f>SUMIF($D$163:$NK$163,"&lt;="&amp;Summary!$B$3,Leases!D220:NK220)</f>
        <v>0</v>
      </c>
      <c r="B220" s="23" t="s">
        <v>98</v>
      </c>
      <c r="C220" s="45" t="s">
        <v>27</v>
      </c>
      <c r="D220" s="94">
        <f t="shared" ref="D220:BO220" si="972">IF(OR(D$165&lt;=EOMONTH($E51,$R51*(1-$O51)),D$165&gt;EOMONTH($E51,$P51*12*(1-$O51)+$Q51*12*$O51+$R51*(1-$O51))),0,FV($W51,ROUNDDOWN(YEARFRAC($D$165,D$165,1),0),,-($U51*(1-$O51)+$V51*$O51)*$B51/12,0))</f>
        <v>0</v>
      </c>
      <c r="E220" s="94">
        <f t="shared" si="972"/>
        <v>0</v>
      </c>
      <c r="F220" s="94">
        <f t="shared" si="972"/>
        <v>0</v>
      </c>
      <c r="G220" s="94">
        <f t="shared" si="972"/>
        <v>0</v>
      </c>
      <c r="H220" s="94">
        <f t="shared" si="972"/>
        <v>0</v>
      </c>
      <c r="I220" s="94">
        <f t="shared" si="972"/>
        <v>0</v>
      </c>
      <c r="J220" s="94">
        <f t="shared" si="972"/>
        <v>0</v>
      </c>
      <c r="K220" s="94">
        <f t="shared" si="972"/>
        <v>0</v>
      </c>
      <c r="L220" s="94">
        <f t="shared" si="972"/>
        <v>0</v>
      </c>
      <c r="M220" s="94">
        <f t="shared" si="972"/>
        <v>0</v>
      </c>
      <c r="N220" s="94">
        <f t="shared" si="972"/>
        <v>0</v>
      </c>
      <c r="O220" s="94">
        <f t="shared" si="972"/>
        <v>0</v>
      </c>
      <c r="P220" s="94">
        <f t="shared" si="972"/>
        <v>0</v>
      </c>
      <c r="Q220" s="94">
        <f t="shared" si="972"/>
        <v>0</v>
      </c>
      <c r="R220" s="94">
        <f t="shared" si="972"/>
        <v>0</v>
      </c>
      <c r="S220" s="94">
        <f t="shared" si="972"/>
        <v>0</v>
      </c>
      <c r="T220" s="94">
        <f t="shared" si="972"/>
        <v>0</v>
      </c>
      <c r="U220" s="94">
        <f t="shared" si="972"/>
        <v>0</v>
      </c>
      <c r="V220" s="94">
        <f t="shared" si="972"/>
        <v>0</v>
      </c>
      <c r="W220" s="94">
        <f t="shared" si="972"/>
        <v>0</v>
      </c>
      <c r="X220" s="94">
        <f t="shared" si="972"/>
        <v>0</v>
      </c>
      <c r="Y220" s="94">
        <f t="shared" si="972"/>
        <v>0</v>
      </c>
      <c r="Z220" s="94">
        <f t="shared" si="972"/>
        <v>0</v>
      </c>
      <c r="AA220" s="94">
        <f t="shared" si="972"/>
        <v>0</v>
      </c>
      <c r="AB220" s="94">
        <f t="shared" si="972"/>
        <v>0</v>
      </c>
      <c r="AC220" s="94">
        <f t="shared" si="972"/>
        <v>0</v>
      </c>
      <c r="AD220" s="94">
        <f t="shared" si="972"/>
        <v>0</v>
      </c>
      <c r="AE220" s="94">
        <f t="shared" si="972"/>
        <v>0</v>
      </c>
      <c r="AF220" s="94">
        <f t="shared" si="972"/>
        <v>0</v>
      </c>
      <c r="AG220" s="94">
        <f t="shared" si="972"/>
        <v>0</v>
      </c>
      <c r="AH220" s="94">
        <f t="shared" si="972"/>
        <v>0</v>
      </c>
      <c r="AI220" s="94">
        <f t="shared" si="972"/>
        <v>0</v>
      </c>
      <c r="AJ220" s="94">
        <f t="shared" si="972"/>
        <v>0</v>
      </c>
      <c r="AK220" s="94">
        <f t="shared" si="972"/>
        <v>0</v>
      </c>
      <c r="AL220" s="94">
        <f t="shared" si="972"/>
        <v>0</v>
      </c>
      <c r="AM220" s="94">
        <f t="shared" si="972"/>
        <v>0</v>
      </c>
      <c r="AN220" s="94">
        <f t="shared" si="972"/>
        <v>0</v>
      </c>
      <c r="AO220" s="94">
        <f t="shared" si="972"/>
        <v>0</v>
      </c>
      <c r="AP220" s="94">
        <f t="shared" si="972"/>
        <v>0</v>
      </c>
      <c r="AQ220" s="94">
        <f t="shared" si="972"/>
        <v>0</v>
      </c>
      <c r="AR220" s="94">
        <f t="shared" si="972"/>
        <v>0</v>
      </c>
      <c r="AS220" s="94">
        <f t="shared" si="972"/>
        <v>0</v>
      </c>
      <c r="AT220" s="94">
        <f t="shared" si="972"/>
        <v>0</v>
      </c>
      <c r="AU220" s="94">
        <f t="shared" si="972"/>
        <v>0</v>
      </c>
      <c r="AV220" s="94">
        <f t="shared" si="972"/>
        <v>0</v>
      </c>
      <c r="AW220" s="94">
        <f t="shared" si="972"/>
        <v>0</v>
      </c>
      <c r="AX220" s="94">
        <f t="shared" si="972"/>
        <v>0</v>
      </c>
      <c r="AY220" s="94">
        <f t="shared" si="972"/>
        <v>0</v>
      </c>
      <c r="AZ220" s="94">
        <f t="shared" si="972"/>
        <v>0</v>
      </c>
      <c r="BA220" s="94">
        <f t="shared" si="972"/>
        <v>0</v>
      </c>
      <c r="BB220" s="94">
        <f t="shared" si="972"/>
        <v>0</v>
      </c>
      <c r="BC220" s="94">
        <f t="shared" si="972"/>
        <v>0</v>
      </c>
      <c r="BD220" s="94">
        <f t="shared" si="972"/>
        <v>0</v>
      </c>
      <c r="BE220" s="94">
        <f t="shared" si="972"/>
        <v>0</v>
      </c>
      <c r="BF220" s="94">
        <f t="shared" si="972"/>
        <v>0</v>
      </c>
      <c r="BG220" s="94">
        <f t="shared" si="972"/>
        <v>0</v>
      </c>
      <c r="BH220" s="94">
        <f t="shared" si="972"/>
        <v>0</v>
      </c>
      <c r="BI220" s="94">
        <f t="shared" si="972"/>
        <v>0</v>
      </c>
      <c r="BJ220" s="94">
        <f t="shared" si="972"/>
        <v>0</v>
      </c>
      <c r="BK220" s="94">
        <f t="shared" si="972"/>
        <v>0</v>
      </c>
      <c r="BL220" s="94">
        <f t="shared" si="972"/>
        <v>0</v>
      </c>
      <c r="BM220" s="94">
        <f t="shared" si="972"/>
        <v>0</v>
      </c>
      <c r="BN220" s="94">
        <f t="shared" si="972"/>
        <v>0</v>
      </c>
      <c r="BO220" s="94">
        <f t="shared" si="972"/>
        <v>0</v>
      </c>
      <c r="BP220" s="94">
        <f t="shared" ref="BP220:EA220" si="973">IF(OR(BP$165&lt;=EOMONTH($E51,$R51*(1-$O51)),BP$165&gt;EOMONTH($E51,$P51*12*(1-$O51)+$Q51*12*$O51+$R51*(1-$O51))),0,FV($W51,ROUNDDOWN(YEARFRAC($D$165,BP$165,1),0),,-($U51*(1-$O51)+$V51*$O51)*$B51/12,0))</f>
        <v>0</v>
      </c>
      <c r="BQ220" s="94">
        <f t="shared" si="973"/>
        <v>0</v>
      </c>
      <c r="BR220" s="94">
        <f t="shared" si="973"/>
        <v>0</v>
      </c>
      <c r="BS220" s="94">
        <f t="shared" si="973"/>
        <v>0</v>
      </c>
      <c r="BT220" s="94">
        <f t="shared" si="973"/>
        <v>0</v>
      </c>
      <c r="BU220" s="94">
        <f t="shared" si="973"/>
        <v>0</v>
      </c>
      <c r="BV220" s="94">
        <f t="shared" si="973"/>
        <v>0</v>
      </c>
      <c r="BW220" s="94">
        <f t="shared" si="973"/>
        <v>0</v>
      </c>
      <c r="BX220" s="94">
        <f t="shared" si="973"/>
        <v>0</v>
      </c>
      <c r="BY220" s="94">
        <f t="shared" si="973"/>
        <v>0</v>
      </c>
      <c r="BZ220" s="94">
        <f t="shared" si="973"/>
        <v>0</v>
      </c>
      <c r="CA220" s="94">
        <f t="shared" si="973"/>
        <v>0</v>
      </c>
      <c r="CB220" s="94">
        <f t="shared" si="973"/>
        <v>0</v>
      </c>
      <c r="CC220" s="94">
        <f t="shared" si="973"/>
        <v>0</v>
      </c>
      <c r="CD220" s="94">
        <f t="shared" si="973"/>
        <v>0</v>
      </c>
      <c r="CE220" s="94">
        <f t="shared" si="973"/>
        <v>0</v>
      </c>
      <c r="CF220" s="94">
        <f t="shared" si="973"/>
        <v>0</v>
      </c>
      <c r="CG220" s="94">
        <f t="shared" si="973"/>
        <v>0</v>
      </c>
      <c r="CH220" s="94">
        <f t="shared" si="973"/>
        <v>0</v>
      </c>
      <c r="CI220" s="94">
        <f t="shared" si="973"/>
        <v>0</v>
      </c>
      <c r="CJ220" s="94">
        <f t="shared" si="973"/>
        <v>0</v>
      </c>
      <c r="CK220" s="94">
        <f t="shared" si="973"/>
        <v>0</v>
      </c>
      <c r="CL220" s="94">
        <f t="shared" si="973"/>
        <v>0</v>
      </c>
      <c r="CM220" s="94">
        <f t="shared" si="973"/>
        <v>0</v>
      </c>
      <c r="CN220" s="94">
        <f t="shared" si="973"/>
        <v>0</v>
      </c>
      <c r="CO220" s="94">
        <f t="shared" si="973"/>
        <v>0</v>
      </c>
      <c r="CP220" s="94">
        <f t="shared" si="973"/>
        <v>0</v>
      </c>
      <c r="CQ220" s="94">
        <f t="shared" si="973"/>
        <v>0</v>
      </c>
      <c r="CR220" s="94">
        <f t="shared" si="973"/>
        <v>0</v>
      </c>
      <c r="CS220" s="94">
        <f t="shared" si="973"/>
        <v>0</v>
      </c>
      <c r="CT220" s="94">
        <f t="shared" si="973"/>
        <v>0</v>
      </c>
      <c r="CU220" s="94">
        <f t="shared" si="973"/>
        <v>0</v>
      </c>
      <c r="CV220" s="94">
        <f t="shared" si="973"/>
        <v>0</v>
      </c>
      <c r="CW220" s="94">
        <f t="shared" si="973"/>
        <v>0</v>
      </c>
      <c r="CX220" s="94">
        <f t="shared" si="973"/>
        <v>0</v>
      </c>
      <c r="CY220" s="94">
        <f t="shared" si="973"/>
        <v>0</v>
      </c>
      <c r="CZ220" s="94">
        <f t="shared" si="973"/>
        <v>0</v>
      </c>
      <c r="DA220" s="94">
        <f t="shared" si="973"/>
        <v>0</v>
      </c>
      <c r="DB220" s="94">
        <f t="shared" si="973"/>
        <v>0</v>
      </c>
      <c r="DC220" s="94">
        <f t="shared" si="973"/>
        <v>0</v>
      </c>
      <c r="DD220" s="94">
        <f t="shared" si="973"/>
        <v>0</v>
      </c>
      <c r="DE220" s="94">
        <f t="shared" si="973"/>
        <v>0</v>
      </c>
      <c r="DF220" s="94">
        <f t="shared" si="973"/>
        <v>0</v>
      </c>
      <c r="DG220" s="94">
        <f t="shared" si="973"/>
        <v>0</v>
      </c>
      <c r="DH220" s="94">
        <f t="shared" si="973"/>
        <v>0</v>
      </c>
      <c r="DI220" s="94">
        <f t="shared" si="973"/>
        <v>0</v>
      </c>
      <c r="DJ220" s="94">
        <f t="shared" si="973"/>
        <v>0</v>
      </c>
      <c r="DK220" s="94">
        <f t="shared" si="973"/>
        <v>0</v>
      </c>
      <c r="DL220" s="94">
        <f t="shared" si="973"/>
        <v>0</v>
      </c>
      <c r="DM220" s="94">
        <f t="shared" si="973"/>
        <v>0</v>
      </c>
      <c r="DN220" s="94">
        <f t="shared" si="973"/>
        <v>0</v>
      </c>
      <c r="DO220" s="94">
        <f t="shared" si="973"/>
        <v>0</v>
      </c>
      <c r="DP220" s="94">
        <f t="shared" si="973"/>
        <v>0</v>
      </c>
      <c r="DQ220" s="94">
        <f t="shared" si="973"/>
        <v>0</v>
      </c>
      <c r="DR220" s="94">
        <f t="shared" si="973"/>
        <v>0</v>
      </c>
      <c r="DS220" s="94">
        <f t="shared" si="973"/>
        <v>0</v>
      </c>
      <c r="DT220" s="94">
        <f t="shared" si="973"/>
        <v>0</v>
      </c>
      <c r="DU220" s="94">
        <f t="shared" si="973"/>
        <v>0</v>
      </c>
      <c r="DV220" s="94">
        <f t="shared" si="973"/>
        <v>0</v>
      </c>
      <c r="DW220" s="94">
        <f t="shared" si="973"/>
        <v>0</v>
      </c>
      <c r="DX220" s="94">
        <f t="shared" si="973"/>
        <v>0</v>
      </c>
      <c r="DY220" s="94">
        <f t="shared" si="973"/>
        <v>0</v>
      </c>
      <c r="DZ220" s="94">
        <f t="shared" si="973"/>
        <v>0</v>
      </c>
      <c r="EA220" s="94">
        <f t="shared" si="973"/>
        <v>0</v>
      </c>
      <c r="EB220" s="94">
        <f t="shared" ref="EB220:GM220" si="974">IF(OR(EB$165&lt;=EOMONTH($E51,$R51*(1-$O51)),EB$165&gt;EOMONTH($E51,$P51*12*(1-$O51)+$Q51*12*$O51+$R51*(1-$O51))),0,FV($W51,ROUNDDOWN(YEARFRAC($D$165,EB$165,1),0),,-($U51*(1-$O51)+$V51*$O51)*$B51/12,0))</f>
        <v>0</v>
      </c>
      <c r="EC220" s="94">
        <f t="shared" si="974"/>
        <v>0</v>
      </c>
      <c r="ED220" s="94">
        <f t="shared" si="974"/>
        <v>0</v>
      </c>
      <c r="EE220" s="94">
        <f t="shared" si="974"/>
        <v>0</v>
      </c>
      <c r="EF220" s="94">
        <f t="shared" si="974"/>
        <v>0</v>
      </c>
      <c r="EG220" s="94">
        <f t="shared" si="974"/>
        <v>0</v>
      </c>
      <c r="EH220" s="94">
        <f t="shared" si="974"/>
        <v>0</v>
      </c>
      <c r="EI220" s="94">
        <f t="shared" si="974"/>
        <v>0</v>
      </c>
      <c r="EJ220" s="94">
        <f t="shared" si="974"/>
        <v>0</v>
      </c>
      <c r="EK220" s="94">
        <f t="shared" si="974"/>
        <v>0</v>
      </c>
      <c r="EL220" s="94">
        <f t="shared" si="974"/>
        <v>0</v>
      </c>
      <c r="EM220" s="94">
        <f t="shared" si="974"/>
        <v>0</v>
      </c>
      <c r="EN220" s="94">
        <f t="shared" si="974"/>
        <v>0</v>
      </c>
      <c r="EO220" s="94">
        <f t="shared" si="974"/>
        <v>0</v>
      </c>
      <c r="EP220" s="94">
        <f t="shared" si="974"/>
        <v>0</v>
      </c>
      <c r="EQ220" s="94">
        <f t="shared" si="974"/>
        <v>0</v>
      </c>
      <c r="ER220" s="94">
        <f t="shared" si="974"/>
        <v>0</v>
      </c>
      <c r="ES220" s="94">
        <f t="shared" si="974"/>
        <v>0</v>
      </c>
      <c r="ET220" s="94">
        <f t="shared" si="974"/>
        <v>0</v>
      </c>
      <c r="EU220" s="94">
        <f t="shared" si="974"/>
        <v>0</v>
      </c>
      <c r="EV220" s="94">
        <f t="shared" si="974"/>
        <v>0</v>
      </c>
      <c r="EW220" s="94">
        <f t="shared" si="974"/>
        <v>0</v>
      </c>
      <c r="EX220" s="94">
        <f t="shared" si="974"/>
        <v>0</v>
      </c>
      <c r="EY220" s="94">
        <f t="shared" si="974"/>
        <v>0</v>
      </c>
      <c r="EZ220" s="94">
        <f t="shared" si="974"/>
        <v>0</v>
      </c>
      <c r="FA220" s="94">
        <f t="shared" si="974"/>
        <v>0</v>
      </c>
      <c r="FB220" s="94">
        <f t="shared" si="974"/>
        <v>0</v>
      </c>
      <c r="FC220" s="94">
        <f t="shared" si="974"/>
        <v>0</v>
      </c>
      <c r="FD220" s="94">
        <f t="shared" si="974"/>
        <v>0</v>
      </c>
      <c r="FE220" s="94">
        <f t="shared" si="974"/>
        <v>0</v>
      </c>
      <c r="FF220" s="94">
        <f t="shared" si="974"/>
        <v>0</v>
      </c>
      <c r="FG220" s="94">
        <f t="shared" si="974"/>
        <v>0</v>
      </c>
      <c r="FH220" s="94">
        <f t="shared" si="974"/>
        <v>0</v>
      </c>
      <c r="FI220" s="94">
        <f t="shared" si="974"/>
        <v>0</v>
      </c>
      <c r="FJ220" s="94">
        <f t="shared" si="974"/>
        <v>0</v>
      </c>
      <c r="FK220" s="94">
        <f t="shared" si="974"/>
        <v>0</v>
      </c>
      <c r="FL220" s="94">
        <f t="shared" si="974"/>
        <v>0</v>
      </c>
      <c r="FM220" s="94">
        <f t="shared" si="974"/>
        <v>0</v>
      </c>
      <c r="FN220" s="94">
        <f t="shared" si="974"/>
        <v>0</v>
      </c>
      <c r="FO220" s="94">
        <f t="shared" si="974"/>
        <v>0</v>
      </c>
      <c r="FP220" s="94">
        <f t="shared" si="974"/>
        <v>0</v>
      </c>
      <c r="FQ220" s="94">
        <f t="shared" si="974"/>
        <v>0</v>
      </c>
      <c r="FR220" s="94">
        <f t="shared" si="974"/>
        <v>0</v>
      </c>
      <c r="FS220" s="94">
        <f t="shared" si="974"/>
        <v>0</v>
      </c>
      <c r="FT220" s="94">
        <f t="shared" si="974"/>
        <v>0</v>
      </c>
      <c r="FU220" s="94">
        <f t="shared" si="974"/>
        <v>0</v>
      </c>
      <c r="FV220" s="94">
        <f t="shared" si="974"/>
        <v>0</v>
      </c>
      <c r="FW220" s="94">
        <f t="shared" si="974"/>
        <v>0</v>
      </c>
      <c r="FX220" s="94">
        <f t="shared" si="974"/>
        <v>0</v>
      </c>
      <c r="FY220" s="94">
        <f t="shared" si="974"/>
        <v>0</v>
      </c>
      <c r="FZ220" s="94">
        <f t="shared" si="974"/>
        <v>0</v>
      </c>
      <c r="GA220" s="94">
        <f t="shared" si="974"/>
        <v>0</v>
      </c>
      <c r="GB220" s="94">
        <f t="shared" si="974"/>
        <v>0</v>
      </c>
      <c r="GC220" s="94">
        <f t="shared" si="974"/>
        <v>0</v>
      </c>
      <c r="GD220" s="94">
        <f t="shared" si="974"/>
        <v>0</v>
      </c>
      <c r="GE220" s="94">
        <f t="shared" si="974"/>
        <v>0</v>
      </c>
      <c r="GF220" s="94">
        <f t="shared" si="974"/>
        <v>0</v>
      </c>
      <c r="GG220" s="94">
        <f t="shared" si="974"/>
        <v>0</v>
      </c>
      <c r="GH220" s="94">
        <f t="shared" si="974"/>
        <v>0</v>
      </c>
      <c r="GI220" s="94">
        <f t="shared" si="974"/>
        <v>0</v>
      </c>
      <c r="GJ220" s="94">
        <f t="shared" si="974"/>
        <v>0</v>
      </c>
      <c r="GK220" s="94">
        <f t="shared" si="974"/>
        <v>0</v>
      </c>
      <c r="GL220" s="94">
        <f t="shared" si="974"/>
        <v>0</v>
      </c>
      <c r="GM220" s="94">
        <f t="shared" si="974"/>
        <v>0</v>
      </c>
      <c r="GN220" s="94">
        <f t="shared" ref="GN220:IY220" si="975">IF(OR(GN$165&lt;=EOMONTH($E51,$R51*(1-$O51)),GN$165&gt;EOMONTH($E51,$P51*12*(1-$O51)+$Q51*12*$O51+$R51*(1-$O51))),0,FV($W51,ROUNDDOWN(YEARFRAC($D$165,GN$165,1),0),,-($U51*(1-$O51)+$V51*$O51)*$B51/12,0))</f>
        <v>0</v>
      </c>
      <c r="GO220" s="94">
        <f t="shared" si="975"/>
        <v>0</v>
      </c>
      <c r="GP220" s="94">
        <f t="shared" si="975"/>
        <v>0</v>
      </c>
      <c r="GQ220" s="94">
        <f t="shared" si="975"/>
        <v>0</v>
      </c>
      <c r="GR220" s="94">
        <f t="shared" si="975"/>
        <v>0</v>
      </c>
      <c r="GS220" s="94">
        <f t="shared" si="975"/>
        <v>0</v>
      </c>
      <c r="GT220" s="94">
        <f t="shared" si="975"/>
        <v>0</v>
      </c>
      <c r="GU220" s="94">
        <f t="shared" si="975"/>
        <v>0</v>
      </c>
      <c r="GV220" s="94">
        <f t="shared" si="975"/>
        <v>0</v>
      </c>
      <c r="GW220" s="94">
        <f t="shared" si="975"/>
        <v>0</v>
      </c>
      <c r="GX220" s="94">
        <f t="shared" si="975"/>
        <v>0</v>
      </c>
      <c r="GY220" s="94">
        <f t="shared" si="975"/>
        <v>0</v>
      </c>
      <c r="GZ220" s="94">
        <f t="shared" si="975"/>
        <v>0</v>
      </c>
      <c r="HA220" s="94">
        <f t="shared" si="975"/>
        <v>0</v>
      </c>
      <c r="HB220" s="94">
        <f t="shared" si="975"/>
        <v>0</v>
      </c>
      <c r="HC220" s="94">
        <f t="shared" si="975"/>
        <v>0</v>
      </c>
      <c r="HD220" s="94">
        <f t="shared" si="975"/>
        <v>0</v>
      </c>
      <c r="HE220" s="94">
        <f t="shared" si="975"/>
        <v>0</v>
      </c>
      <c r="HF220" s="94">
        <f t="shared" si="975"/>
        <v>0</v>
      </c>
      <c r="HG220" s="94">
        <f t="shared" si="975"/>
        <v>0</v>
      </c>
      <c r="HH220" s="94">
        <f t="shared" si="975"/>
        <v>0</v>
      </c>
      <c r="HI220" s="94">
        <f t="shared" si="975"/>
        <v>0</v>
      </c>
      <c r="HJ220" s="94">
        <f t="shared" si="975"/>
        <v>0</v>
      </c>
      <c r="HK220" s="94">
        <f t="shared" si="975"/>
        <v>0</v>
      </c>
      <c r="HL220" s="94">
        <f t="shared" si="975"/>
        <v>0</v>
      </c>
      <c r="HM220" s="94">
        <f t="shared" si="975"/>
        <v>0</v>
      </c>
      <c r="HN220" s="94">
        <f t="shared" si="975"/>
        <v>0</v>
      </c>
      <c r="HO220" s="94">
        <f t="shared" si="975"/>
        <v>0</v>
      </c>
      <c r="HP220" s="94">
        <f t="shared" si="975"/>
        <v>0</v>
      </c>
      <c r="HQ220" s="94">
        <f t="shared" si="975"/>
        <v>0</v>
      </c>
      <c r="HR220" s="94">
        <f t="shared" si="975"/>
        <v>0</v>
      </c>
      <c r="HS220" s="94">
        <f t="shared" si="975"/>
        <v>0</v>
      </c>
      <c r="HT220" s="94">
        <f t="shared" si="975"/>
        <v>0</v>
      </c>
      <c r="HU220" s="94">
        <f t="shared" si="975"/>
        <v>0</v>
      </c>
      <c r="HV220" s="94">
        <f t="shared" si="975"/>
        <v>0</v>
      </c>
      <c r="HW220" s="94">
        <f t="shared" si="975"/>
        <v>0</v>
      </c>
      <c r="HX220" s="94">
        <f t="shared" si="975"/>
        <v>0</v>
      </c>
      <c r="HY220" s="94">
        <f t="shared" si="975"/>
        <v>0</v>
      </c>
      <c r="HZ220" s="94">
        <f t="shared" si="975"/>
        <v>0</v>
      </c>
      <c r="IA220" s="94">
        <f t="shared" si="975"/>
        <v>0</v>
      </c>
      <c r="IB220" s="94">
        <f t="shared" si="975"/>
        <v>0</v>
      </c>
      <c r="IC220" s="94">
        <f t="shared" si="975"/>
        <v>0</v>
      </c>
      <c r="ID220" s="94">
        <f t="shared" si="975"/>
        <v>0</v>
      </c>
      <c r="IE220" s="94">
        <f t="shared" si="975"/>
        <v>0</v>
      </c>
      <c r="IF220" s="94">
        <f t="shared" si="975"/>
        <v>0</v>
      </c>
      <c r="IG220" s="94">
        <f t="shared" si="975"/>
        <v>0</v>
      </c>
      <c r="IH220" s="94">
        <f t="shared" si="975"/>
        <v>0</v>
      </c>
      <c r="II220" s="94">
        <f t="shared" si="975"/>
        <v>0</v>
      </c>
      <c r="IJ220" s="94">
        <f t="shared" si="975"/>
        <v>0</v>
      </c>
      <c r="IK220" s="94">
        <f t="shared" si="975"/>
        <v>0</v>
      </c>
      <c r="IL220" s="94">
        <f t="shared" si="975"/>
        <v>0</v>
      </c>
      <c r="IM220" s="94">
        <f t="shared" si="975"/>
        <v>0</v>
      </c>
      <c r="IN220" s="94">
        <f t="shared" si="975"/>
        <v>0</v>
      </c>
      <c r="IO220" s="94">
        <f t="shared" si="975"/>
        <v>0</v>
      </c>
      <c r="IP220" s="94">
        <f t="shared" si="975"/>
        <v>0</v>
      </c>
      <c r="IQ220" s="94">
        <f t="shared" si="975"/>
        <v>0</v>
      </c>
      <c r="IR220" s="94">
        <f t="shared" si="975"/>
        <v>0</v>
      </c>
      <c r="IS220" s="94">
        <f t="shared" si="975"/>
        <v>0</v>
      </c>
      <c r="IT220" s="94">
        <f t="shared" si="975"/>
        <v>0</v>
      </c>
      <c r="IU220" s="94">
        <f t="shared" si="975"/>
        <v>0</v>
      </c>
      <c r="IV220" s="94">
        <f t="shared" si="975"/>
        <v>0</v>
      </c>
      <c r="IW220" s="94">
        <f t="shared" si="975"/>
        <v>0</v>
      </c>
      <c r="IX220" s="94">
        <f t="shared" si="975"/>
        <v>0</v>
      </c>
      <c r="IY220" s="94">
        <f t="shared" si="975"/>
        <v>0</v>
      </c>
      <c r="IZ220" s="94">
        <f t="shared" ref="IZ220:LK220" si="976">IF(OR(IZ$165&lt;=EOMONTH($E51,$R51*(1-$O51)),IZ$165&gt;EOMONTH($E51,$P51*12*(1-$O51)+$Q51*12*$O51+$R51*(1-$O51))),0,FV($W51,ROUNDDOWN(YEARFRAC($D$165,IZ$165,1),0),,-($U51*(1-$O51)+$V51*$O51)*$B51/12,0))</f>
        <v>0</v>
      </c>
      <c r="JA220" s="94">
        <f t="shared" si="976"/>
        <v>0</v>
      </c>
      <c r="JB220" s="94">
        <f t="shared" si="976"/>
        <v>0</v>
      </c>
      <c r="JC220" s="94">
        <f t="shared" si="976"/>
        <v>0</v>
      </c>
      <c r="JD220" s="94">
        <f t="shared" si="976"/>
        <v>0</v>
      </c>
      <c r="JE220" s="94">
        <f t="shared" si="976"/>
        <v>0</v>
      </c>
      <c r="JF220" s="94">
        <f t="shared" si="976"/>
        <v>0</v>
      </c>
      <c r="JG220" s="94">
        <f t="shared" si="976"/>
        <v>0</v>
      </c>
      <c r="JH220" s="94">
        <f t="shared" si="976"/>
        <v>0</v>
      </c>
      <c r="JI220" s="94">
        <f t="shared" si="976"/>
        <v>0</v>
      </c>
      <c r="JJ220" s="94">
        <f t="shared" si="976"/>
        <v>0</v>
      </c>
      <c r="JK220" s="94">
        <f t="shared" si="976"/>
        <v>0</v>
      </c>
      <c r="JL220" s="94">
        <f t="shared" si="976"/>
        <v>0</v>
      </c>
      <c r="JM220" s="94">
        <f t="shared" si="976"/>
        <v>0</v>
      </c>
      <c r="JN220" s="94">
        <f t="shared" si="976"/>
        <v>0</v>
      </c>
      <c r="JO220" s="94">
        <f t="shared" si="976"/>
        <v>0</v>
      </c>
      <c r="JP220" s="94">
        <f t="shared" si="976"/>
        <v>0</v>
      </c>
      <c r="JQ220" s="94">
        <f t="shared" si="976"/>
        <v>0</v>
      </c>
      <c r="JR220" s="94">
        <f t="shared" si="976"/>
        <v>0</v>
      </c>
      <c r="JS220" s="94">
        <f t="shared" si="976"/>
        <v>0</v>
      </c>
      <c r="JT220" s="94">
        <f t="shared" si="976"/>
        <v>0</v>
      </c>
      <c r="JU220" s="94">
        <f t="shared" si="976"/>
        <v>0</v>
      </c>
      <c r="JV220" s="94">
        <f t="shared" si="976"/>
        <v>0</v>
      </c>
      <c r="JW220" s="94">
        <f t="shared" si="976"/>
        <v>0</v>
      </c>
      <c r="JX220" s="94">
        <f t="shared" si="976"/>
        <v>0</v>
      </c>
      <c r="JY220" s="94">
        <f t="shared" si="976"/>
        <v>0</v>
      </c>
      <c r="JZ220" s="94">
        <f t="shared" si="976"/>
        <v>0</v>
      </c>
      <c r="KA220" s="94">
        <f t="shared" si="976"/>
        <v>0</v>
      </c>
      <c r="KB220" s="94">
        <f t="shared" si="976"/>
        <v>0</v>
      </c>
      <c r="KC220" s="94">
        <f t="shared" si="976"/>
        <v>0</v>
      </c>
      <c r="KD220" s="94">
        <f t="shared" si="976"/>
        <v>0</v>
      </c>
      <c r="KE220" s="94">
        <f t="shared" si="976"/>
        <v>0</v>
      </c>
      <c r="KF220" s="94">
        <f t="shared" si="976"/>
        <v>0</v>
      </c>
      <c r="KG220" s="94">
        <f t="shared" si="976"/>
        <v>0</v>
      </c>
      <c r="KH220" s="94">
        <f t="shared" si="976"/>
        <v>0</v>
      </c>
      <c r="KI220" s="94">
        <f t="shared" si="976"/>
        <v>0</v>
      </c>
      <c r="KJ220" s="94">
        <f t="shared" si="976"/>
        <v>0</v>
      </c>
      <c r="KK220" s="94">
        <f t="shared" si="976"/>
        <v>0</v>
      </c>
      <c r="KL220" s="94">
        <f t="shared" si="976"/>
        <v>0</v>
      </c>
      <c r="KM220" s="94">
        <f t="shared" si="976"/>
        <v>0</v>
      </c>
      <c r="KN220" s="94">
        <f t="shared" si="976"/>
        <v>0</v>
      </c>
      <c r="KO220" s="94">
        <f t="shared" si="976"/>
        <v>0</v>
      </c>
      <c r="KP220" s="94">
        <f t="shared" si="976"/>
        <v>0</v>
      </c>
      <c r="KQ220" s="94">
        <f t="shared" si="976"/>
        <v>0</v>
      </c>
      <c r="KR220" s="94">
        <f t="shared" si="976"/>
        <v>0</v>
      </c>
      <c r="KS220" s="94">
        <f t="shared" si="976"/>
        <v>0</v>
      </c>
      <c r="KT220" s="94">
        <f t="shared" si="976"/>
        <v>0</v>
      </c>
      <c r="KU220" s="94">
        <f t="shared" si="976"/>
        <v>0</v>
      </c>
      <c r="KV220" s="94">
        <f t="shared" si="976"/>
        <v>0</v>
      </c>
      <c r="KW220" s="94">
        <f t="shared" si="976"/>
        <v>0</v>
      </c>
      <c r="KX220" s="94">
        <f t="shared" si="976"/>
        <v>0</v>
      </c>
      <c r="KY220" s="94">
        <f t="shared" si="976"/>
        <v>0</v>
      </c>
      <c r="KZ220" s="94">
        <f t="shared" si="976"/>
        <v>0</v>
      </c>
      <c r="LA220" s="94">
        <f t="shared" si="976"/>
        <v>0</v>
      </c>
      <c r="LB220" s="94">
        <f t="shared" si="976"/>
        <v>0</v>
      </c>
      <c r="LC220" s="94">
        <f t="shared" si="976"/>
        <v>0</v>
      </c>
      <c r="LD220" s="94">
        <f t="shared" si="976"/>
        <v>0</v>
      </c>
      <c r="LE220" s="94">
        <f t="shared" si="976"/>
        <v>0</v>
      </c>
      <c r="LF220" s="94">
        <f t="shared" si="976"/>
        <v>0</v>
      </c>
      <c r="LG220" s="94">
        <f t="shared" si="976"/>
        <v>0</v>
      </c>
      <c r="LH220" s="94">
        <f t="shared" si="976"/>
        <v>0</v>
      </c>
      <c r="LI220" s="94">
        <f t="shared" si="976"/>
        <v>0</v>
      </c>
      <c r="LJ220" s="94">
        <f t="shared" si="976"/>
        <v>0</v>
      </c>
      <c r="LK220" s="94">
        <f t="shared" si="976"/>
        <v>0</v>
      </c>
      <c r="LL220" s="94">
        <f t="shared" ref="LL220:NK220" si="977">IF(OR(LL$165&lt;=EOMONTH($E51,$R51*(1-$O51)),LL$165&gt;EOMONTH($E51,$P51*12*(1-$O51)+$Q51*12*$O51+$R51*(1-$O51))),0,FV($W51,ROUNDDOWN(YEARFRAC($D$165,LL$165,1),0),,-($U51*(1-$O51)+$V51*$O51)*$B51/12,0))</f>
        <v>0</v>
      </c>
      <c r="LM220" s="94">
        <f t="shared" si="977"/>
        <v>0</v>
      </c>
      <c r="LN220" s="94">
        <f t="shared" si="977"/>
        <v>0</v>
      </c>
      <c r="LO220" s="94">
        <f t="shared" si="977"/>
        <v>0</v>
      </c>
      <c r="LP220" s="94">
        <f t="shared" si="977"/>
        <v>0</v>
      </c>
      <c r="LQ220" s="94">
        <f t="shared" si="977"/>
        <v>0</v>
      </c>
      <c r="LR220" s="94">
        <f t="shared" si="977"/>
        <v>0</v>
      </c>
      <c r="LS220" s="94">
        <f t="shared" si="977"/>
        <v>0</v>
      </c>
      <c r="LT220" s="94">
        <f t="shared" si="977"/>
        <v>0</v>
      </c>
      <c r="LU220" s="94">
        <f t="shared" si="977"/>
        <v>0</v>
      </c>
      <c r="LV220" s="94">
        <f t="shared" si="977"/>
        <v>0</v>
      </c>
      <c r="LW220" s="94">
        <f t="shared" si="977"/>
        <v>0</v>
      </c>
      <c r="LX220" s="94">
        <f t="shared" si="977"/>
        <v>0</v>
      </c>
      <c r="LY220" s="94">
        <f t="shared" si="977"/>
        <v>0</v>
      </c>
      <c r="LZ220" s="94">
        <f t="shared" si="977"/>
        <v>0</v>
      </c>
      <c r="MA220" s="94">
        <f t="shared" si="977"/>
        <v>0</v>
      </c>
      <c r="MB220" s="94">
        <f t="shared" si="977"/>
        <v>0</v>
      </c>
      <c r="MC220" s="94">
        <f t="shared" si="977"/>
        <v>0</v>
      </c>
      <c r="MD220" s="94">
        <f t="shared" si="977"/>
        <v>0</v>
      </c>
      <c r="ME220" s="94">
        <f t="shared" si="977"/>
        <v>0</v>
      </c>
      <c r="MF220" s="94">
        <f t="shared" si="977"/>
        <v>0</v>
      </c>
      <c r="MG220" s="94">
        <f t="shared" si="977"/>
        <v>0</v>
      </c>
      <c r="MH220" s="94">
        <f t="shared" si="977"/>
        <v>0</v>
      </c>
      <c r="MI220" s="94">
        <f t="shared" si="977"/>
        <v>0</v>
      </c>
      <c r="MJ220" s="94">
        <f t="shared" si="977"/>
        <v>0</v>
      </c>
      <c r="MK220" s="94">
        <f t="shared" si="977"/>
        <v>0</v>
      </c>
      <c r="ML220" s="94">
        <f t="shared" si="977"/>
        <v>0</v>
      </c>
      <c r="MM220" s="94">
        <f t="shared" si="977"/>
        <v>0</v>
      </c>
      <c r="MN220" s="94">
        <f t="shared" si="977"/>
        <v>0</v>
      </c>
      <c r="MO220" s="94">
        <f t="shared" si="977"/>
        <v>0</v>
      </c>
      <c r="MP220" s="94">
        <f t="shared" si="977"/>
        <v>0</v>
      </c>
      <c r="MQ220" s="94">
        <f t="shared" si="977"/>
        <v>0</v>
      </c>
      <c r="MR220" s="94">
        <f t="shared" si="977"/>
        <v>0</v>
      </c>
      <c r="MS220" s="94">
        <f t="shared" si="977"/>
        <v>0</v>
      </c>
      <c r="MT220" s="94">
        <f t="shared" si="977"/>
        <v>0</v>
      </c>
      <c r="MU220" s="94">
        <f t="shared" si="977"/>
        <v>0</v>
      </c>
      <c r="MV220" s="94">
        <f t="shared" si="977"/>
        <v>0</v>
      </c>
      <c r="MW220" s="94">
        <f t="shared" si="977"/>
        <v>0</v>
      </c>
      <c r="MX220" s="94">
        <f t="shared" si="977"/>
        <v>0</v>
      </c>
      <c r="MY220" s="94">
        <f t="shared" si="977"/>
        <v>0</v>
      </c>
      <c r="MZ220" s="94">
        <f t="shared" si="977"/>
        <v>0</v>
      </c>
      <c r="NA220" s="94">
        <f t="shared" si="977"/>
        <v>0</v>
      </c>
      <c r="NB220" s="94">
        <f t="shared" si="977"/>
        <v>0</v>
      </c>
      <c r="NC220" s="94">
        <f t="shared" si="977"/>
        <v>0</v>
      </c>
      <c r="ND220" s="94">
        <f t="shared" si="977"/>
        <v>0</v>
      </c>
      <c r="NE220" s="94">
        <f t="shared" si="977"/>
        <v>0</v>
      </c>
      <c r="NF220" s="94">
        <f t="shared" si="977"/>
        <v>0</v>
      </c>
      <c r="NG220" s="94">
        <f t="shared" si="977"/>
        <v>0</v>
      </c>
      <c r="NH220" s="94">
        <f t="shared" si="977"/>
        <v>0</v>
      </c>
      <c r="NI220" s="94">
        <f t="shared" si="977"/>
        <v>0</v>
      </c>
      <c r="NJ220" s="94">
        <f t="shared" si="977"/>
        <v>0</v>
      </c>
      <c r="NK220" s="97">
        <f t="shared" si="977"/>
        <v>0</v>
      </c>
    </row>
    <row r="221" spans="1:375" x14ac:dyDescent="0.25">
      <c r="A221" s="96">
        <f>SUMIF($D$163:$NK$163,"&lt;="&amp;Summary!$B$3,Leases!D221:NK221)</f>
        <v>0</v>
      </c>
      <c r="B221" s="23" t="s">
        <v>100</v>
      </c>
      <c r="C221" s="45" t="s">
        <v>28</v>
      </c>
      <c r="D221" s="94">
        <f t="shared" ref="D221" si="978">IF(AND(D$165&gt;EOMONTH($E51,$R51*(1-$O51)),D$165&lt;=EOMONTH($E51,$R51*(1-$O51)+$S51*(1-$O51)+$T51*$O51)),-D220,0)</f>
        <v>0</v>
      </c>
      <c r="E221" s="94">
        <f t="shared" ref="E221" si="979">IF(AND(E$165&gt;EOMONTH($E51,$R51*(1-$O51)),E$165&lt;=EOMONTH($E51,$R51*(1-$O51)+$S51*(1-$O51)+$T51*$O51)),-E220,0)</f>
        <v>0</v>
      </c>
      <c r="F221" s="94">
        <f t="shared" ref="F221" si="980">IF(AND(F$165&gt;EOMONTH($E51,$R51*(1-$O51)),F$165&lt;=EOMONTH($E51,$R51*(1-$O51)+$S51*(1-$O51)+$T51*$O51)),-F220,0)</f>
        <v>0</v>
      </c>
      <c r="G221" s="94">
        <f t="shared" ref="G221" si="981">IF(AND(G$165&gt;EOMONTH($E51,$R51*(1-$O51)),G$165&lt;=EOMONTH($E51,$R51*(1-$O51)+$S51*(1-$O51)+$T51*$O51)),-G220,0)</f>
        <v>0</v>
      </c>
      <c r="H221" s="94">
        <f t="shared" ref="H221" si="982">IF(AND(H$165&gt;EOMONTH($E51,$R51*(1-$O51)),H$165&lt;=EOMONTH($E51,$R51*(1-$O51)+$S51*(1-$O51)+$T51*$O51)),-H220,0)</f>
        <v>0</v>
      </c>
      <c r="I221" s="94">
        <f t="shared" ref="I221" si="983">IF(AND(I$165&gt;EOMONTH($E51,$R51*(1-$O51)),I$165&lt;=EOMONTH($E51,$R51*(1-$O51)+$S51*(1-$O51)+$T51*$O51)),-I220,0)</f>
        <v>0</v>
      </c>
      <c r="J221" s="94">
        <f t="shared" ref="J221" si="984">IF(AND(J$165&gt;EOMONTH($E51,$R51*(1-$O51)),J$165&lt;=EOMONTH($E51,$R51*(1-$O51)+$S51*(1-$O51)+$T51*$O51)),-J220,0)</f>
        <v>0</v>
      </c>
      <c r="K221" s="94">
        <f t="shared" ref="K221" si="985">IF(AND(K$165&gt;EOMONTH($E51,$R51*(1-$O51)),K$165&lt;=EOMONTH($E51,$R51*(1-$O51)+$S51*(1-$O51)+$T51*$O51)),-K220,0)</f>
        <v>0</v>
      </c>
      <c r="L221" s="94">
        <f t="shared" ref="L221" si="986">IF(AND(L$165&gt;EOMONTH($E51,$R51*(1-$O51)),L$165&lt;=EOMONTH($E51,$R51*(1-$O51)+$S51*(1-$O51)+$T51*$O51)),-L220,0)</f>
        <v>0</v>
      </c>
      <c r="M221" s="94">
        <f t="shared" ref="M221" si="987">IF(AND(M$165&gt;EOMONTH($E51,$R51*(1-$O51)),M$165&lt;=EOMONTH($E51,$R51*(1-$O51)+$S51*(1-$O51)+$T51*$O51)),-M220,0)</f>
        <v>0</v>
      </c>
      <c r="N221" s="94">
        <f t="shared" ref="N221" si="988">IF(AND(N$165&gt;EOMONTH($E51,$R51*(1-$O51)),N$165&lt;=EOMONTH($E51,$R51*(1-$O51)+$S51*(1-$O51)+$T51*$O51)),-N220,0)</f>
        <v>0</v>
      </c>
      <c r="O221" s="94">
        <f t="shared" ref="O221" si="989">IF(AND(O$165&gt;EOMONTH($E51,$R51*(1-$O51)),O$165&lt;=EOMONTH($E51,$R51*(1-$O51)+$S51*(1-$O51)+$T51*$O51)),-O220,0)</f>
        <v>0</v>
      </c>
      <c r="P221" s="94">
        <f t="shared" ref="P221" si="990">IF(AND(P$165&gt;EOMONTH($E51,$R51*(1-$O51)),P$165&lt;=EOMONTH($E51,$R51*(1-$O51)+$S51*(1-$O51)+$T51*$O51)),-P220,0)</f>
        <v>0</v>
      </c>
      <c r="Q221" s="94">
        <f t="shared" ref="Q221" si="991">IF(AND(Q$165&gt;EOMONTH($E51,$R51*(1-$O51)),Q$165&lt;=EOMONTH($E51,$R51*(1-$O51)+$S51*(1-$O51)+$T51*$O51)),-Q220,0)</f>
        <v>0</v>
      </c>
      <c r="R221" s="94">
        <f t="shared" ref="R221" si="992">IF(AND(R$165&gt;EOMONTH($E51,$R51*(1-$O51)),R$165&lt;=EOMONTH($E51,$R51*(1-$O51)+$S51*(1-$O51)+$T51*$O51)),-R220,0)</f>
        <v>0</v>
      </c>
      <c r="S221" s="94">
        <f t="shared" ref="S221" si="993">IF(AND(S$165&gt;EOMONTH($E51,$R51*(1-$O51)),S$165&lt;=EOMONTH($E51,$R51*(1-$O51)+$S51*(1-$O51)+$T51*$O51)),-S220,0)</f>
        <v>0</v>
      </c>
      <c r="T221" s="94">
        <f t="shared" ref="T221" si="994">IF(AND(T$165&gt;EOMONTH($E51,$R51*(1-$O51)),T$165&lt;=EOMONTH($E51,$R51*(1-$O51)+$S51*(1-$O51)+$T51*$O51)),-T220,0)</f>
        <v>0</v>
      </c>
      <c r="U221" s="94">
        <f t="shared" ref="U221" si="995">IF(AND(U$165&gt;EOMONTH($E51,$R51*(1-$O51)),U$165&lt;=EOMONTH($E51,$R51*(1-$O51)+$S51*(1-$O51)+$T51*$O51)),-U220,0)</f>
        <v>0</v>
      </c>
      <c r="V221" s="94">
        <f t="shared" ref="V221" si="996">IF(AND(V$165&gt;EOMONTH($E51,$R51*(1-$O51)),V$165&lt;=EOMONTH($E51,$R51*(1-$O51)+$S51*(1-$O51)+$T51*$O51)),-V220,0)</f>
        <v>0</v>
      </c>
      <c r="W221" s="94">
        <f t="shared" ref="W221" si="997">IF(AND(W$165&gt;EOMONTH($E51,$R51*(1-$O51)),W$165&lt;=EOMONTH($E51,$R51*(1-$O51)+$S51*(1-$O51)+$T51*$O51)),-W220,0)</f>
        <v>0</v>
      </c>
      <c r="X221" s="94">
        <f t="shared" ref="X221" si="998">IF(AND(X$165&gt;EOMONTH($E51,$R51*(1-$O51)),X$165&lt;=EOMONTH($E51,$R51*(1-$O51)+$S51*(1-$O51)+$T51*$O51)),-X220,0)</f>
        <v>0</v>
      </c>
      <c r="Y221" s="94">
        <f t="shared" ref="Y221" si="999">IF(AND(Y$165&gt;EOMONTH($E51,$R51*(1-$O51)),Y$165&lt;=EOMONTH($E51,$R51*(1-$O51)+$S51*(1-$O51)+$T51*$O51)),-Y220,0)</f>
        <v>0</v>
      </c>
      <c r="Z221" s="94">
        <f t="shared" ref="Z221" si="1000">IF(AND(Z$165&gt;EOMONTH($E51,$R51*(1-$O51)),Z$165&lt;=EOMONTH($E51,$R51*(1-$O51)+$S51*(1-$O51)+$T51*$O51)),-Z220,0)</f>
        <v>0</v>
      </c>
      <c r="AA221" s="94">
        <f t="shared" ref="AA221" si="1001">IF(AND(AA$165&gt;EOMONTH($E51,$R51*(1-$O51)),AA$165&lt;=EOMONTH($E51,$R51*(1-$O51)+$S51*(1-$O51)+$T51*$O51)),-AA220,0)</f>
        <v>0</v>
      </c>
      <c r="AB221" s="94">
        <f t="shared" ref="AB221" si="1002">IF(AND(AB$165&gt;EOMONTH($E51,$R51*(1-$O51)),AB$165&lt;=EOMONTH($E51,$R51*(1-$O51)+$S51*(1-$O51)+$T51*$O51)),-AB220,0)</f>
        <v>0</v>
      </c>
      <c r="AC221" s="94">
        <f t="shared" ref="AC221" si="1003">IF(AND(AC$165&gt;EOMONTH($E51,$R51*(1-$O51)),AC$165&lt;=EOMONTH($E51,$R51*(1-$O51)+$S51*(1-$O51)+$T51*$O51)),-AC220,0)</f>
        <v>0</v>
      </c>
      <c r="AD221" s="94">
        <f t="shared" ref="AD221" si="1004">IF(AND(AD$165&gt;EOMONTH($E51,$R51*(1-$O51)),AD$165&lt;=EOMONTH($E51,$R51*(1-$O51)+$S51*(1-$O51)+$T51*$O51)),-AD220,0)</f>
        <v>0</v>
      </c>
      <c r="AE221" s="94">
        <f t="shared" ref="AE221" si="1005">IF(AND(AE$165&gt;EOMONTH($E51,$R51*(1-$O51)),AE$165&lt;=EOMONTH($E51,$R51*(1-$O51)+$S51*(1-$O51)+$T51*$O51)),-AE220,0)</f>
        <v>0</v>
      </c>
      <c r="AF221" s="94">
        <f t="shared" ref="AF221" si="1006">IF(AND(AF$165&gt;EOMONTH($E51,$R51*(1-$O51)),AF$165&lt;=EOMONTH($E51,$R51*(1-$O51)+$S51*(1-$O51)+$T51*$O51)),-AF220,0)</f>
        <v>0</v>
      </c>
      <c r="AG221" s="94">
        <f t="shared" ref="AG221" si="1007">IF(AND(AG$165&gt;EOMONTH($E51,$R51*(1-$O51)),AG$165&lt;=EOMONTH($E51,$R51*(1-$O51)+$S51*(1-$O51)+$T51*$O51)),-AG220,0)</f>
        <v>0</v>
      </c>
      <c r="AH221" s="94">
        <f t="shared" ref="AH221" si="1008">IF(AND(AH$165&gt;EOMONTH($E51,$R51*(1-$O51)),AH$165&lt;=EOMONTH($E51,$R51*(1-$O51)+$S51*(1-$O51)+$T51*$O51)),-AH220,0)</f>
        <v>0</v>
      </c>
      <c r="AI221" s="94">
        <f t="shared" ref="AI221" si="1009">IF(AND(AI$165&gt;EOMONTH($E51,$R51*(1-$O51)),AI$165&lt;=EOMONTH($E51,$R51*(1-$O51)+$S51*(1-$O51)+$T51*$O51)),-AI220,0)</f>
        <v>0</v>
      </c>
      <c r="AJ221" s="94">
        <f t="shared" ref="AJ221" si="1010">IF(AND(AJ$165&gt;EOMONTH($E51,$R51*(1-$O51)),AJ$165&lt;=EOMONTH($E51,$R51*(1-$O51)+$S51*(1-$O51)+$T51*$O51)),-AJ220,0)</f>
        <v>0</v>
      </c>
      <c r="AK221" s="94">
        <f t="shared" ref="AK221" si="1011">IF(AND(AK$165&gt;EOMONTH($E51,$R51*(1-$O51)),AK$165&lt;=EOMONTH($E51,$R51*(1-$O51)+$S51*(1-$O51)+$T51*$O51)),-AK220,0)</f>
        <v>0</v>
      </c>
      <c r="AL221" s="94">
        <f t="shared" ref="AL221" si="1012">IF(AND(AL$165&gt;EOMONTH($E51,$R51*(1-$O51)),AL$165&lt;=EOMONTH($E51,$R51*(1-$O51)+$S51*(1-$O51)+$T51*$O51)),-AL220,0)</f>
        <v>0</v>
      </c>
      <c r="AM221" s="94">
        <f t="shared" ref="AM221" si="1013">IF(AND(AM$165&gt;EOMONTH($E51,$R51*(1-$O51)),AM$165&lt;=EOMONTH($E51,$R51*(1-$O51)+$S51*(1-$O51)+$T51*$O51)),-AM220,0)</f>
        <v>0</v>
      </c>
      <c r="AN221" s="94">
        <f t="shared" ref="AN221" si="1014">IF(AND(AN$165&gt;EOMONTH($E51,$R51*(1-$O51)),AN$165&lt;=EOMONTH($E51,$R51*(1-$O51)+$S51*(1-$O51)+$T51*$O51)),-AN220,0)</f>
        <v>0</v>
      </c>
      <c r="AO221" s="94">
        <f t="shared" ref="AO221" si="1015">IF(AND(AO$165&gt;EOMONTH($E51,$R51*(1-$O51)),AO$165&lt;=EOMONTH($E51,$R51*(1-$O51)+$S51*(1-$O51)+$T51*$O51)),-AO220,0)</f>
        <v>0</v>
      </c>
      <c r="AP221" s="94">
        <f t="shared" ref="AP221" si="1016">IF(AND(AP$165&gt;EOMONTH($E51,$R51*(1-$O51)),AP$165&lt;=EOMONTH($E51,$R51*(1-$O51)+$S51*(1-$O51)+$T51*$O51)),-AP220,0)</f>
        <v>0</v>
      </c>
      <c r="AQ221" s="94">
        <f t="shared" ref="AQ221" si="1017">IF(AND(AQ$165&gt;EOMONTH($E51,$R51*(1-$O51)),AQ$165&lt;=EOMONTH($E51,$R51*(1-$O51)+$S51*(1-$O51)+$T51*$O51)),-AQ220,0)</f>
        <v>0</v>
      </c>
      <c r="AR221" s="94">
        <f t="shared" ref="AR221" si="1018">IF(AND(AR$165&gt;EOMONTH($E51,$R51*(1-$O51)),AR$165&lt;=EOMONTH($E51,$R51*(1-$O51)+$S51*(1-$O51)+$T51*$O51)),-AR220,0)</f>
        <v>0</v>
      </c>
      <c r="AS221" s="94">
        <f t="shared" ref="AS221" si="1019">IF(AND(AS$165&gt;EOMONTH($E51,$R51*(1-$O51)),AS$165&lt;=EOMONTH($E51,$R51*(1-$O51)+$S51*(1-$O51)+$T51*$O51)),-AS220,0)</f>
        <v>0</v>
      </c>
      <c r="AT221" s="94">
        <f t="shared" ref="AT221" si="1020">IF(AND(AT$165&gt;EOMONTH($E51,$R51*(1-$O51)),AT$165&lt;=EOMONTH($E51,$R51*(1-$O51)+$S51*(1-$O51)+$T51*$O51)),-AT220,0)</f>
        <v>0</v>
      </c>
      <c r="AU221" s="94">
        <f t="shared" ref="AU221" si="1021">IF(AND(AU$165&gt;EOMONTH($E51,$R51*(1-$O51)),AU$165&lt;=EOMONTH($E51,$R51*(1-$O51)+$S51*(1-$O51)+$T51*$O51)),-AU220,0)</f>
        <v>0</v>
      </c>
      <c r="AV221" s="94">
        <f t="shared" ref="AV221" si="1022">IF(AND(AV$165&gt;EOMONTH($E51,$R51*(1-$O51)),AV$165&lt;=EOMONTH($E51,$R51*(1-$O51)+$S51*(1-$O51)+$T51*$O51)),-AV220,0)</f>
        <v>0</v>
      </c>
      <c r="AW221" s="94">
        <f t="shared" ref="AW221" si="1023">IF(AND(AW$165&gt;EOMONTH($E51,$R51*(1-$O51)),AW$165&lt;=EOMONTH($E51,$R51*(1-$O51)+$S51*(1-$O51)+$T51*$O51)),-AW220,0)</f>
        <v>0</v>
      </c>
      <c r="AX221" s="94">
        <f t="shared" ref="AX221" si="1024">IF(AND(AX$165&gt;EOMONTH($E51,$R51*(1-$O51)),AX$165&lt;=EOMONTH($E51,$R51*(1-$O51)+$S51*(1-$O51)+$T51*$O51)),-AX220,0)</f>
        <v>0</v>
      </c>
      <c r="AY221" s="94">
        <f t="shared" ref="AY221" si="1025">IF(AND(AY$165&gt;EOMONTH($E51,$R51*(1-$O51)),AY$165&lt;=EOMONTH($E51,$R51*(1-$O51)+$S51*(1-$O51)+$T51*$O51)),-AY220,0)</f>
        <v>0</v>
      </c>
      <c r="AZ221" s="94">
        <f t="shared" ref="AZ221" si="1026">IF(AND(AZ$165&gt;EOMONTH($E51,$R51*(1-$O51)),AZ$165&lt;=EOMONTH($E51,$R51*(1-$O51)+$S51*(1-$O51)+$T51*$O51)),-AZ220,0)</f>
        <v>0</v>
      </c>
      <c r="BA221" s="94">
        <f t="shared" ref="BA221" si="1027">IF(AND(BA$165&gt;EOMONTH($E51,$R51*(1-$O51)),BA$165&lt;=EOMONTH($E51,$R51*(1-$O51)+$S51*(1-$O51)+$T51*$O51)),-BA220,0)</f>
        <v>0</v>
      </c>
      <c r="BB221" s="94">
        <f t="shared" ref="BB221" si="1028">IF(AND(BB$165&gt;EOMONTH($E51,$R51*(1-$O51)),BB$165&lt;=EOMONTH($E51,$R51*(1-$O51)+$S51*(1-$O51)+$T51*$O51)),-BB220,0)</f>
        <v>0</v>
      </c>
      <c r="BC221" s="94">
        <f t="shared" ref="BC221" si="1029">IF(AND(BC$165&gt;EOMONTH($E51,$R51*(1-$O51)),BC$165&lt;=EOMONTH($E51,$R51*(1-$O51)+$S51*(1-$O51)+$T51*$O51)),-BC220,0)</f>
        <v>0</v>
      </c>
      <c r="BD221" s="94">
        <f t="shared" ref="BD221" si="1030">IF(AND(BD$165&gt;EOMONTH($E51,$R51*(1-$O51)),BD$165&lt;=EOMONTH($E51,$R51*(1-$O51)+$S51*(1-$O51)+$T51*$O51)),-BD220,0)</f>
        <v>0</v>
      </c>
      <c r="BE221" s="94">
        <f t="shared" ref="BE221" si="1031">IF(AND(BE$165&gt;EOMONTH($E51,$R51*(1-$O51)),BE$165&lt;=EOMONTH($E51,$R51*(1-$O51)+$S51*(1-$O51)+$T51*$O51)),-BE220,0)</f>
        <v>0</v>
      </c>
      <c r="BF221" s="94">
        <f t="shared" ref="BF221" si="1032">IF(AND(BF$165&gt;EOMONTH($E51,$R51*(1-$O51)),BF$165&lt;=EOMONTH($E51,$R51*(1-$O51)+$S51*(1-$O51)+$T51*$O51)),-BF220,0)</f>
        <v>0</v>
      </c>
      <c r="BG221" s="94">
        <f t="shared" ref="BG221" si="1033">IF(AND(BG$165&gt;EOMONTH($E51,$R51*(1-$O51)),BG$165&lt;=EOMONTH($E51,$R51*(1-$O51)+$S51*(1-$O51)+$T51*$O51)),-BG220,0)</f>
        <v>0</v>
      </c>
      <c r="BH221" s="94">
        <f t="shared" ref="BH221" si="1034">IF(AND(BH$165&gt;EOMONTH($E51,$R51*(1-$O51)),BH$165&lt;=EOMONTH($E51,$R51*(1-$O51)+$S51*(1-$O51)+$T51*$O51)),-BH220,0)</f>
        <v>0</v>
      </c>
      <c r="BI221" s="94">
        <f t="shared" ref="BI221" si="1035">IF(AND(BI$165&gt;EOMONTH($E51,$R51*(1-$O51)),BI$165&lt;=EOMONTH($E51,$R51*(1-$O51)+$S51*(1-$O51)+$T51*$O51)),-BI220,0)</f>
        <v>0</v>
      </c>
      <c r="BJ221" s="94">
        <f t="shared" ref="BJ221" si="1036">IF(AND(BJ$165&gt;EOMONTH($E51,$R51*(1-$O51)),BJ$165&lt;=EOMONTH($E51,$R51*(1-$O51)+$S51*(1-$O51)+$T51*$O51)),-BJ220,0)</f>
        <v>0</v>
      </c>
      <c r="BK221" s="94">
        <f t="shared" ref="BK221" si="1037">IF(AND(BK$165&gt;EOMONTH($E51,$R51*(1-$O51)),BK$165&lt;=EOMONTH($E51,$R51*(1-$O51)+$S51*(1-$O51)+$T51*$O51)),-BK220,0)</f>
        <v>0</v>
      </c>
      <c r="BL221" s="94">
        <f t="shared" ref="BL221" si="1038">IF(AND(BL$165&gt;EOMONTH($E51,$R51*(1-$O51)),BL$165&lt;=EOMONTH($E51,$R51*(1-$O51)+$S51*(1-$O51)+$T51*$O51)),-BL220,0)</f>
        <v>0</v>
      </c>
      <c r="BM221" s="94">
        <f t="shared" ref="BM221" si="1039">IF(AND(BM$165&gt;EOMONTH($E51,$R51*(1-$O51)),BM$165&lt;=EOMONTH($E51,$R51*(1-$O51)+$S51*(1-$O51)+$T51*$O51)),-BM220,0)</f>
        <v>0</v>
      </c>
      <c r="BN221" s="94">
        <f t="shared" ref="BN221" si="1040">IF(AND(BN$165&gt;EOMONTH($E51,$R51*(1-$O51)),BN$165&lt;=EOMONTH($E51,$R51*(1-$O51)+$S51*(1-$O51)+$T51*$O51)),-BN220,0)</f>
        <v>0</v>
      </c>
      <c r="BO221" s="94">
        <f t="shared" ref="BO221" si="1041">IF(AND(BO$165&gt;EOMONTH($E51,$R51*(1-$O51)),BO$165&lt;=EOMONTH($E51,$R51*(1-$O51)+$S51*(1-$O51)+$T51*$O51)),-BO220,0)</f>
        <v>0</v>
      </c>
      <c r="BP221" s="94">
        <f t="shared" ref="BP221" si="1042">IF(AND(BP$165&gt;EOMONTH($E51,$R51*(1-$O51)),BP$165&lt;=EOMONTH($E51,$R51*(1-$O51)+$S51*(1-$O51)+$T51*$O51)),-BP220,0)</f>
        <v>0</v>
      </c>
      <c r="BQ221" s="94">
        <f t="shared" ref="BQ221" si="1043">IF(AND(BQ$165&gt;EOMONTH($E51,$R51*(1-$O51)),BQ$165&lt;=EOMONTH($E51,$R51*(1-$O51)+$S51*(1-$O51)+$T51*$O51)),-BQ220,0)</f>
        <v>0</v>
      </c>
      <c r="BR221" s="94">
        <f t="shared" ref="BR221" si="1044">IF(AND(BR$165&gt;EOMONTH($E51,$R51*(1-$O51)),BR$165&lt;=EOMONTH($E51,$R51*(1-$O51)+$S51*(1-$O51)+$T51*$O51)),-BR220,0)</f>
        <v>0</v>
      </c>
      <c r="BS221" s="94">
        <f t="shared" ref="BS221" si="1045">IF(AND(BS$165&gt;EOMONTH($E51,$R51*(1-$O51)),BS$165&lt;=EOMONTH($E51,$R51*(1-$O51)+$S51*(1-$O51)+$T51*$O51)),-BS220,0)</f>
        <v>0</v>
      </c>
      <c r="BT221" s="94">
        <f t="shared" ref="BT221" si="1046">IF(AND(BT$165&gt;EOMONTH($E51,$R51*(1-$O51)),BT$165&lt;=EOMONTH($E51,$R51*(1-$O51)+$S51*(1-$O51)+$T51*$O51)),-BT220,0)</f>
        <v>0</v>
      </c>
      <c r="BU221" s="94">
        <f t="shared" ref="BU221" si="1047">IF(AND(BU$165&gt;EOMONTH($E51,$R51*(1-$O51)),BU$165&lt;=EOMONTH($E51,$R51*(1-$O51)+$S51*(1-$O51)+$T51*$O51)),-BU220,0)</f>
        <v>0</v>
      </c>
      <c r="BV221" s="94">
        <f t="shared" ref="BV221" si="1048">IF(AND(BV$165&gt;EOMONTH($E51,$R51*(1-$O51)),BV$165&lt;=EOMONTH($E51,$R51*(1-$O51)+$S51*(1-$O51)+$T51*$O51)),-BV220,0)</f>
        <v>0</v>
      </c>
      <c r="BW221" s="94">
        <f t="shared" ref="BW221" si="1049">IF(AND(BW$165&gt;EOMONTH($E51,$R51*(1-$O51)),BW$165&lt;=EOMONTH($E51,$R51*(1-$O51)+$S51*(1-$O51)+$T51*$O51)),-BW220,0)</f>
        <v>0</v>
      </c>
      <c r="BX221" s="94">
        <f t="shared" ref="BX221" si="1050">IF(AND(BX$165&gt;EOMONTH($E51,$R51*(1-$O51)),BX$165&lt;=EOMONTH($E51,$R51*(1-$O51)+$S51*(1-$O51)+$T51*$O51)),-BX220,0)</f>
        <v>0</v>
      </c>
      <c r="BY221" s="94">
        <f t="shared" ref="BY221" si="1051">IF(AND(BY$165&gt;EOMONTH($E51,$R51*(1-$O51)),BY$165&lt;=EOMONTH($E51,$R51*(1-$O51)+$S51*(1-$O51)+$T51*$O51)),-BY220,0)</f>
        <v>0</v>
      </c>
      <c r="BZ221" s="94">
        <f t="shared" ref="BZ221" si="1052">IF(AND(BZ$165&gt;EOMONTH($E51,$R51*(1-$O51)),BZ$165&lt;=EOMONTH($E51,$R51*(1-$O51)+$S51*(1-$O51)+$T51*$O51)),-BZ220,0)</f>
        <v>0</v>
      </c>
      <c r="CA221" s="94">
        <f t="shared" ref="CA221" si="1053">IF(AND(CA$165&gt;EOMONTH($E51,$R51*(1-$O51)),CA$165&lt;=EOMONTH($E51,$R51*(1-$O51)+$S51*(1-$O51)+$T51*$O51)),-CA220,0)</f>
        <v>0</v>
      </c>
      <c r="CB221" s="94">
        <f t="shared" ref="CB221" si="1054">IF(AND(CB$165&gt;EOMONTH($E51,$R51*(1-$O51)),CB$165&lt;=EOMONTH($E51,$R51*(1-$O51)+$S51*(1-$O51)+$T51*$O51)),-CB220,0)</f>
        <v>0</v>
      </c>
      <c r="CC221" s="94">
        <f t="shared" ref="CC221" si="1055">IF(AND(CC$165&gt;EOMONTH($E51,$R51*(1-$O51)),CC$165&lt;=EOMONTH($E51,$R51*(1-$O51)+$S51*(1-$O51)+$T51*$O51)),-CC220,0)</f>
        <v>0</v>
      </c>
      <c r="CD221" s="94">
        <f t="shared" ref="CD221" si="1056">IF(AND(CD$165&gt;EOMONTH($E51,$R51*(1-$O51)),CD$165&lt;=EOMONTH($E51,$R51*(1-$O51)+$S51*(1-$O51)+$T51*$O51)),-CD220,0)</f>
        <v>0</v>
      </c>
      <c r="CE221" s="94">
        <f t="shared" ref="CE221" si="1057">IF(AND(CE$165&gt;EOMONTH($E51,$R51*(1-$O51)),CE$165&lt;=EOMONTH($E51,$R51*(1-$O51)+$S51*(1-$O51)+$T51*$O51)),-CE220,0)</f>
        <v>0</v>
      </c>
      <c r="CF221" s="94">
        <f t="shared" ref="CF221" si="1058">IF(AND(CF$165&gt;EOMONTH($E51,$R51*(1-$O51)),CF$165&lt;=EOMONTH($E51,$R51*(1-$O51)+$S51*(1-$O51)+$T51*$O51)),-CF220,0)</f>
        <v>0</v>
      </c>
      <c r="CG221" s="94">
        <f t="shared" ref="CG221" si="1059">IF(AND(CG$165&gt;EOMONTH($E51,$R51*(1-$O51)),CG$165&lt;=EOMONTH($E51,$R51*(1-$O51)+$S51*(1-$O51)+$T51*$O51)),-CG220,0)</f>
        <v>0</v>
      </c>
      <c r="CH221" s="94">
        <f t="shared" ref="CH221" si="1060">IF(AND(CH$165&gt;EOMONTH($E51,$R51*(1-$O51)),CH$165&lt;=EOMONTH($E51,$R51*(1-$O51)+$S51*(1-$O51)+$T51*$O51)),-CH220,0)</f>
        <v>0</v>
      </c>
      <c r="CI221" s="94">
        <f t="shared" ref="CI221" si="1061">IF(AND(CI$165&gt;EOMONTH($E51,$R51*(1-$O51)),CI$165&lt;=EOMONTH($E51,$R51*(1-$O51)+$S51*(1-$O51)+$T51*$O51)),-CI220,0)</f>
        <v>0</v>
      </c>
      <c r="CJ221" s="94">
        <f t="shared" ref="CJ221" si="1062">IF(AND(CJ$165&gt;EOMONTH($E51,$R51*(1-$O51)),CJ$165&lt;=EOMONTH($E51,$R51*(1-$O51)+$S51*(1-$O51)+$T51*$O51)),-CJ220,0)</f>
        <v>0</v>
      </c>
      <c r="CK221" s="94">
        <f t="shared" ref="CK221" si="1063">IF(AND(CK$165&gt;EOMONTH($E51,$R51*(1-$O51)),CK$165&lt;=EOMONTH($E51,$R51*(1-$O51)+$S51*(1-$O51)+$T51*$O51)),-CK220,0)</f>
        <v>0</v>
      </c>
      <c r="CL221" s="94">
        <f t="shared" ref="CL221" si="1064">IF(AND(CL$165&gt;EOMONTH($E51,$R51*(1-$O51)),CL$165&lt;=EOMONTH($E51,$R51*(1-$O51)+$S51*(1-$O51)+$T51*$O51)),-CL220,0)</f>
        <v>0</v>
      </c>
      <c r="CM221" s="94">
        <f t="shared" ref="CM221" si="1065">IF(AND(CM$165&gt;EOMONTH($E51,$R51*(1-$O51)),CM$165&lt;=EOMONTH($E51,$R51*(1-$O51)+$S51*(1-$O51)+$T51*$O51)),-CM220,0)</f>
        <v>0</v>
      </c>
      <c r="CN221" s="94">
        <f t="shared" ref="CN221" si="1066">IF(AND(CN$165&gt;EOMONTH($E51,$R51*(1-$O51)),CN$165&lt;=EOMONTH($E51,$R51*(1-$O51)+$S51*(1-$O51)+$T51*$O51)),-CN220,0)</f>
        <v>0</v>
      </c>
      <c r="CO221" s="94">
        <f t="shared" ref="CO221" si="1067">IF(AND(CO$165&gt;EOMONTH($E51,$R51*(1-$O51)),CO$165&lt;=EOMONTH($E51,$R51*(1-$O51)+$S51*(1-$O51)+$T51*$O51)),-CO220,0)</f>
        <v>0</v>
      </c>
      <c r="CP221" s="94">
        <f t="shared" ref="CP221" si="1068">IF(AND(CP$165&gt;EOMONTH($E51,$R51*(1-$O51)),CP$165&lt;=EOMONTH($E51,$R51*(1-$O51)+$S51*(1-$O51)+$T51*$O51)),-CP220,0)</f>
        <v>0</v>
      </c>
      <c r="CQ221" s="94">
        <f t="shared" ref="CQ221" si="1069">IF(AND(CQ$165&gt;EOMONTH($E51,$R51*(1-$O51)),CQ$165&lt;=EOMONTH($E51,$R51*(1-$O51)+$S51*(1-$O51)+$T51*$O51)),-CQ220,0)</f>
        <v>0</v>
      </c>
      <c r="CR221" s="94">
        <f t="shared" ref="CR221" si="1070">IF(AND(CR$165&gt;EOMONTH($E51,$R51*(1-$O51)),CR$165&lt;=EOMONTH($E51,$R51*(1-$O51)+$S51*(1-$O51)+$T51*$O51)),-CR220,0)</f>
        <v>0</v>
      </c>
      <c r="CS221" s="94">
        <f t="shared" ref="CS221" si="1071">IF(AND(CS$165&gt;EOMONTH($E51,$R51*(1-$O51)),CS$165&lt;=EOMONTH($E51,$R51*(1-$O51)+$S51*(1-$O51)+$T51*$O51)),-CS220,0)</f>
        <v>0</v>
      </c>
      <c r="CT221" s="94">
        <f t="shared" ref="CT221" si="1072">IF(AND(CT$165&gt;EOMONTH($E51,$R51*(1-$O51)),CT$165&lt;=EOMONTH($E51,$R51*(1-$O51)+$S51*(1-$O51)+$T51*$O51)),-CT220,0)</f>
        <v>0</v>
      </c>
      <c r="CU221" s="94">
        <f t="shared" ref="CU221" si="1073">IF(AND(CU$165&gt;EOMONTH($E51,$R51*(1-$O51)),CU$165&lt;=EOMONTH($E51,$R51*(1-$O51)+$S51*(1-$O51)+$T51*$O51)),-CU220,0)</f>
        <v>0</v>
      </c>
      <c r="CV221" s="94">
        <f t="shared" ref="CV221" si="1074">IF(AND(CV$165&gt;EOMONTH($E51,$R51*(1-$O51)),CV$165&lt;=EOMONTH($E51,$R51*(1-$O51)+$S51*(1-$O51)+$T51*$O51)),-CV220,0)</f>
        <v>0</v>
      </c>
      <c r="CW221" s="94">
        <f t="shared" ref="CW221" si="1075">IF(AND(CW$165&gt;EOMONTH($E51,$R51*(1-$O51)),CW$165&lt;=EOMONTH($E51,$R51*(1-$O51)+$S51*(1-$O51)+$T51*$O51)),-CW220,0)</f>
        <v>0</v>
      </c>
      <c r="CX221" s="94">
        <f t="shared" ref="CX221" si="1076">IF(AND(CX$165&gt;EOMONTH($E51,$R51*(1-$O51)),CX$165&lt;=EOMONTH($E51,$R51*(1-$O51)+$S51*(1-$O51)+$T51*$O51)),-CX220,0)</f>
        <v>0</v>
      </c>
      <c r="CY221" s="94">
        <f t="shared" ref="CY221" si="1077">IF(AND(CY$165&gt;EOMONTH($E51,$R51*(1-$O51)),CY$165&lt;=EOMONTH($E51,$R51*(1-$O51)+$S51*(1-$O51)+$T51*$O51)),-CY220,0)</f>
        <v>0</v>
      </c>
      <c r="CZ221" s="94">
        <f t="shared" ref="CZ221" si="1078">IF(AND(CZ$165&gt;EOMONTH($E51,$R51*(1-$O51)),CZ$165&lt;=EOMONTH($E51,$R51*(1-$O51)+$S51*(1-$O51)+$T51*$O51)),-CZ220,0)</f>
        <v>0</v>
      </c>
      <c r="DA221" s="94">
        <f t="shared" ref="DA221" si="1079">IF(AND(DA$165&gt;EOMONTH($E51,$R51*(1-$O51)),DA$165&lt;=EOMONTH($E51,$R51*(1-$O51)+$S51*(1-$O51)+$T51*$O51)),-DA220,0)</f>
        <v>0</v>
      </c>
      <c r="DB221" s="94">
        <f t="shared" ref="DB221" si="1080">IF(AND(DB$165&gt;EOMONTH($E51,$R51*(1-$O51)),DB$165&lt;=EOMONTH($E51,$R51*(1-$O51)+$S51*(1-$O51)+$T51*$O51)),-DB220,0)</f>
        <v>0</v>
      </c>
      <c r="DC221" s="94">
        <f t="shared" ref="DC221" si="1081">IF(AND(DC$165&gt;EOMONTH($E51,$R51*(1-$O51)),DC$165&lt;=EOMONTH($E51,$R51*(1-$O51)+$S51*(1-$O51)+$T51*$O51)),-DC220,0)</f>
        <v>0</v>
      </c>
      <c r="DD221" s="94">
        <f t="shared" ref="DD221" si="1082">IF(AND(DD$165&gt;EOMONTH($E51,$R51*(1-$O51)),DD$165&lt;=EOMONTH($E51,$R51*(1-$O51)+$S51*(1-$O51)+$T51*$O51)),-DD220,0)</f>
        <v>0</v>
      </c>
      <c r="DE221" s="94">
        <f t="shared" ref="DE221" si="1083">IF(AND(DE$165&gt;EOMONTH($E51,$R51*(1-$O51)),DE$165&lt;=EOMONTH($E51,$R51*(1-$O51)+$S51*(1-$O51)+$T51*$O51)),-DE220,0)</f>
        <v>0</v>
      </c>
      <c r="DF221" s="94">
        <f t="shared" ref="DF221" si="1084">IF(AND(DF$165&gt;EOMONTH($E51,$R51*(1-$O51)),DF$165&lt;=EOMONTH($E51,$R51*(1-$O51)+$S51*(1-$O51)+$T51*$O51)),-DF220,0)</f>
        <v>0</v>
      </c>
      <c r="DG221" s="94">
        <f t="shared" ref="DG221" si="1085">IF(AND(DG$165&gt;EOMONTH($E51,$R51*(1-$O51)),DG$165&lt;=EOMONTH($E51,$R51*(1-$O51)+$S51*(1-$O51)+$T51*$O51)),-DG220,0)</f>
        <v>0</v>
      </c>
      <c r="DH221" s="94">
        <f t="shared" ref="DH221" si="1086">IF(AND(DH$165&gt;EOMONTH($E51,$R51*(1-$O51)),DH$165&lt;=EOMONTH($E51,$R51*(1-$O51)+$S51*(1-$O51)+$T51*$O51)),-DH220,0)</f>
        <v>0</v>
      </c>
      <c r="DI221" s="94">
        <f t="shared" ref="DI221" si="1087">IF(AND(DI$165&gt;EOMONTH($E51,$R51*(1-$O51)),DI$165&lt;=EOMONTH($E51,$R51*(1-$O51)+$S51*(1-$O51)+$T51*$O51)),-DI220,0)</f>
        <v>0</v>
      </c>
      <c r="DJ221" s="94">
        <f t="shared" ref="DJ221" si="1088">IF(AND(DJ$165&gt;EOMONTH($E51,$R51*(1-$O51)),DJ$165&lt;=EOMONTH($E51,$R51*(1-$O51)+$S51*(1-$O51)+$T51*$O51)),-DJ220,0)</f>
        <v>0</v>
      </c>
      <c r="DK221" s="94">
        <f t="shared" ref="DK221" si="1089">IF(AND(DK$165&gt;EOMONTH($E51,$R51*(1-$O51)),DK$165&lt;=EOMONTH($E51,$R51*(1-$O51)+$S51*(1-$O51)+$T51*$O51)),-DK220,0)</f>
        <v>0</v>
      </c>
      <c r="DL221" s="94">
        <f t="shared" ref="DL221" si="1090">IF(AND(DL$165&gt;EOMONTH($E51,$R51*(1-$O51)),DL$165&lt;=EOMONTH($E51,$R51*(1-$O51)+$S51*(1-$O51)+$T51*$O51)),-DL220,0)</f>
        <v>0</v>
      </c>
      <c r="DM221" s="94">
        <f t="shared" ref="DM221" si="1091">IF(AND(DM$165&gt;EOMONTH($E51,$R51*(1-$O51)),DM$165&lt;=EOMONTH($E51,$R51*(1-$O51)+$S51*(1-$O51)+$T51*$O51)),-DM220,0)</f>
        <v>0</v>
      </c>
      <c r="DN221" s="94">
        <f t="shared" ref="DN221" si="1092">IF(AND(DN$165&gt;EOMONTH($E51,$R51*(1-$O51)),DN$165&lt;=EOMONTH($E51,$R51*(1-$O51)+$S51*(1-$O51)+$T51*$O51)),-DN220,0)</f>
        <v>0</v>
      </c>
      <c r="DO221" s="94">
        <f t="shared" ref="DO221" si="1093">IF(AND(DO$165&gt;EOMONTH($E51,$R51*(1-$O51)),DO$165&lt;=EOMONTH($E51,$R51*(1-$O51)+$S51*(1-$O51)+$T51*$O51)),-DO220,0)</f>
        <v>0</v>
      </c>
      <c r="DP221" s="94">
        <f t="shared" ref="DP221" si="1094">IF(AND(DP$165&gt;EOMONTH($E51,$R51*(1-$O51)),DP$165&lt;=EOMONTH($E51,$R51*(1-$O51)+$S51*(1-$O51)+$T51*$O51)),-DP220,0)</f>
        <v>0</v>
      </c>
      <c r="DQ221" s="94">
        <f t="shared" ref="DQ221" si="1095">IF(AND(DQ$165&gt;EOMONTH($E51,$R51*(1-$O51)),DQ$165&lt;=EOMONTH($E51,$R51*(1-$O51)+$S51*(1-$O51)+$T51*$O51)),-DQ220,0)</f>
        <v>0</v>
      </c>
      <c r="DR221" s="94">
        <f t="shared" ref="DR221" si="1096">IF(AND(DR$165&gt;EOMONTH($E51,$R51*(1-$O51)),DR$165&lt;=EOMONTH($E51,$R51*(1-$O51)+$S51*(1-$O51)+$T51*$O51)),-DR220,0)</f>
        <v>0</v>
      </c>
      <c r="DS221" s="94">
        <f t="shared" ref="DS221" si="1097">IF(AND(DS$165&gt;EOMONTH($E51,$R51*(1-$O51)),DS$165&lt;=EOMONTH($E51,$R51*(1-$O51)+$S51*(1-$O51)+$T51*$O51)),-DS220,0)</f>
        <v>0</v>
      </c>
      <c r="DT221" s="94">
        <f t="shared" ref="DT221" si="1098">IF(AND(DT$165&gt;EOMONTH($E51,$R51*(1-$O51)),DT$165&lt;=EOMONTH($E51,$R51*(1-$O51)+$S51*(1-$O51)+$T51*$O51)),-DT220,0)</f>
        <v>0</v>
      </c>
      <c r="DU221" s="94">
        <f t="shared" ref="DU221" si="1099">IF(AND(DU$165&gt;EOMONTH($E51,$R51*(1-$O51)),DU$165&lt;=EOMONTH($E51,$R51*(1-$O51)+$S51*(1-$O51)+$T51*$O51)),-DU220,0)</f>
        <v>0</v>
      </c>
      <c r="DV221" s="94">
        <f t="shared" ref="DV221" si="1100">IF(AND(DV$165&gt;EOMONTH($E51,$R51*(1-$O51)),DV$165&lt;=EOMONTH($E51,$R51*(1-$O51)+$S51*(1-$O51)+$T51*$O51)),-DV220,0)</f>
        <v>0</v>
      </c>
      <c r="DW221" s="94">
        <f t="shared" ref="DW221" si="1101">IF(AND(DW$165&gt;EOMONTH($E51,$R51*(1-$O51)),DW$165&lt;=EOMONTH($E51,$R51*(1-$O51)+$S51*(1-$O51)+$T51*$O51)),-DW220,0)</f>
        <v>0</v>
      </c>
      <c r="DX221" s="94">
        <f t="shared" ref="DX221" si="1102">IF(AND(DX$165&gt;EOMONTH($E51,$R51*(1-$O51)),DX$165&lt;=EOMONTH($E51,$R51*(1-$O51)+$S51*(1-$O51)+$T51*$O51)),-DX220,0)</f>
        <v>0</v>
      </c>
      <c r="DY221" s="94">
        <f t="shared" ref="DY221" si="1103">IF(AND(DY$165&gt;EOMONTH($E51,$R51*(1-$O51)),DY$165&lt;=EOMONTH($E51,$R51*(1-$O51)+$S51*(1-$O51)+$T51*$O51)),-DY220,0)</f>
        <v>0</v>
      </c>
      <c r="DZ221" s="94">
        <f t="shared" ref="DZ221" si="1104">IF(AND(DZ$165&gt;EOMONTH($E51,$R51*(1-$O51)),DZ$165&lt;=EOMONTH($E51,$R51*(1-$O51)+$S51*(1-$O51)+$T51*$O51)),-DZ220,0)</f>
        <v>0</v>
      </c>
      <c r="EA221" s="94">
        <f t="shared" ref="EA221" si="1105">IF(AND(EA$165&gt;EOMONTH($E51,$R51*(1-$O51)),EA$165&lt;=EOMONTH($E51,$R51*(1-$O51)+$S51*(1-$O51)+$T51*$O51)),-EA220,0)</f>
        <v>0</v>
      </c>
      <c r="EB221" s="94">
        <f t="shared" ref="EB221" si="1106">IF(AND(EB$165&gt;EOMONTH($E51,$R51*(1-$O51)),EB$165&lt;=EOMONTH($E51,$R51*(1-$O51)+$S51*(1-$O51)+$T51*$O51)),-EB220,0)</f>
        <v>0</v>
      </c>
      <c r="EC221" s="94">
        <f t="shared" ref="EC221" si="1107">IF(AND(EC$165&gt;EOMONTH($E51,$R51*(1-$O51)),EC$165&lt;=EOMONTH($E51,$R51*(1-$O51)+$S51*(1-$O51)+$T51*$O51)),-EC220,0)</f>
        <v>0</v>
      </c>
      <c r="ED221" s="94">
        <f t="shared" ref="ED221" si="1108">IF(AND(ED$165&gt;EOMONTH($E51,$R51*(1-$O51)),ED$165&lt;=EOMONTH($E51,$R51*(1-$O51)+$S51*(1-$O51)+$T51*$O51)),-ED220,0)</f>
        <v>0</v>
      </c>
      <c r="EE221" s="94">
        <f t="shared" ref="EE221" si="1109">IF(AND(EE$165&gt;EOMONTH($E51,$R51*(1-$O51)),EE$165&lt;=EOMONTH($E51,$R51*(1-$O51)+$S51*(1-$O51)+$T51*$O51)),-EE220,0)</f>
        <v>0</v>
      </c>
      <c r="EF221" s="94">
        <f t="shared" ref="EF221" si="1110">IF(AND(EF$165&gt;EOMONTH($E51,$R51*(1-$O51)),EF$165&lt;=EOMONTH($E51,$R51*(1-$O51)+$S51*(1-$O51)+$T51*$O51)),-EF220,0)</f>
        <v>0</v>
      </c>
      <c r="EG221" s="94">
        <f t="shared" ref="EG221" si="1111">IF(AND(EG$165&gt;EOMONTH($E51,$R51*(1-$O51)),EG$165&lt;=EOMONTH($E51,$R51*(1-$O51)+$S51*(1-$O51)+$T51*$O51)),-EG220,0)</f>
        <v>0</v>
      </c>
      <c r="EH221" s="94">
        <f t="shared" ref="EH221" si="1112">IF(AND(EH$165&gt;EOMONTH($E51,$R51*(1-$O51)),EH$165&lt;=EOMONTH($E51,$R51*(1-$O51)+$S51*(1-$O51)+$T51*$O51)),-EH220,0)</f>
        <v>0</v>
      </c>
      <c r="EI221" s="94">
        <f t="shared" ref="EI221" si="1113">IF(AND(EI$165&gt;EOMONTH($E51,$R51*(1-$O51)),EI$165&lt;=EOMONTH($E51,$R51*(1-$O51)+$S51*(1-$O51)+$T51*$O51)),-EI220,0)</f>
        <v>0</v>
      </c>
      <c r="EJ221" s="94">
        <f t="shared" ref="EJ221" si="1114">IF(AND(EJ$165&gt;EOMONTH($E51,$R51*(1-$O51)),EJ$165&lt;=EOMONTH($E51,$R51*(1-$O51)+$S51*(1-$O51)+$T51*$O51)),-EJ220,0)</f>
        <v>0</v>
      </c>
      <c r="EK221" s="94">
        <f t="shared" ref="EK221" si="1115">IF(AND(EK$165&gt;EOMONTH($E51,$R51*(1-$O51)),EK$165&lt;=EOMONTH($E51,$R51*(1-$O51)+$S51*(1-$O51)+$T51*$O51)),-EK220,0)</f>
        <v>0</v>
      </c>
      <c r="EL221" s="94">
        <f t="shared" ref="EL221" si="1116">IF(AND(EL$165&gt;EOMONTH($E51,$R51*(1-$O51)),EL$165&lt;=EOMONTH($E51,$R51*(1-$O51)+$S51*(1-$O51)+$T51*$O51)),-EL220,0)</f>
        <v>0</v>
      </c>
      <c r="EM221" s="94">
        <f t="shared" ref="EM221" si="1117">IF(AND(EM$165&gt;EOMONTH($E51,$R51*(1-$O51)),EM$165&lt;=EOMONTH($E51,$R51*(1-$O51)+$S51*(1-$O51)+$T51*$O51)),-EM220,0)</f>
        <v>0</v>
      </c>
      <c r="EN221" s="94">
        <f t="shared" ref="EN221" si="1118">IF(AND(EN$165&gt;EOMONTH($E51,$R51*(1-$O51)),EN$165&lt;=EOMONTH($E51,$R51*(1-$O51)+$S51*(1-$O51)+$T51*$O51)),-EN220,0)</f>
        <v>0</v>
      </c>
      <c r="EO221" s="94">
        <f t="shared" ref="EO221" si="1119">IF(AND(EO$165&gt;EOMONTH($E51,$R51*(1-$O51)),EO$165&lt;=EOMONTH($E51,$R51*(1-$O51)+$S51*(1-$O51)+$T51*$O51)),-EO220,0)</f>
        <v>0</v>
      </c>
      <c r="EP221" s="94">
        <f t="shared" ref="EP221" si="1120">IF(AND(EP$165&gt;EOMONTH($E51,$R51*(1-$O51)),EP$165&lt;=EOMONTH($E51,$R51*(1-$O51)+$S51*(1-$O51)+$T51*$O51)),-EP220,0)</f>
        <v>0</v>
      </c>
      <c r="EQ221" s="94">
        <f t="shared" ref="EQ221" si="1121">IF(AND(EQ$165&gt;EOMONTH($E51,$R51*(1-$O51)),EQ$165&lt;=EOMONTH($E51,$R51*(1-$O51)+$S51*(1-$O51)+$T51*$O51)),-EQ220,0)</f>
        <v>0</v>
      </c>
      <c r="ER221" s="94">
        <f t="shared" ref="ER221" si="1122">IF(AND(ER$165&gt;EOMONTH($E51,$R51*(1-$O51)),ER$165&lt;=EOMONTH($E51,$R51*(1-$O51)+$S51*(1-$O51)+$T51*$O51)),-ER220,0)</f>
        <v>0</v>
      </c>
      <c r="ES221" s="94">
        <f t="shared" ref="ES221" si="1123">IF(AND(ES$165&gt;EOMONTH($E51,$R51*(1-$O51)),ES$165&lt;=EOMONTH($E51,$R51*(1-$O51)+$S51*(1-$O51)+$T51*$O51)),-ES220,0)</f>
        <v>0</v>
      </c>
      <c r="ET221" s="94">
        <f t="shared" ref="ET221" si="1124">IF(AND(ET$165&gt;EOMONTH($E51,$R51*(1-$O51)),ET$165&lt;=EOMONTH($E51,$R51*(1-$O51)+$S51*(1-$O51)+$T51*$O51)),-ET220,0)</f>
        <v>0</v>
      </c>
      <c r="EU221" s="94">
        <f t="shared" ref="EU221" si="1125">IF(AND(EU$165&gt;EOMONTH($E51,$R51*(1-$O51)),EU$165&lt;=EOMONTH($E51,$R51*(1-$O51)+$S51*(1-$O51)+$T51*$O51)),-EU220,0)</f>
        <v>0</v>
      </c>
      <c r="EV221" s="94">
        <f t="shared" ref="EV221" si="1126">IF(AND(EV$165&gt;EOMONTH($E51,$R51*(1-$O51)),EV$165&lt;=EOMONTH($E51,$R51*(1-$O51)+$S51*(1-$O51)+$T51*$O51)),-EV220,0)</f>
        <v>0</v>
      </c>
      <c r="EW221" s="94">
        <f t="shared" ref="EW221" si="1127">IF(AND(EW$165&gt;EOMONTH($E51,$R51*(1-$O51)),EW$165&lt;=EOMONTH($E51,$R51*(1-$O51)+$S51*(1-$O51)+$T51*$O51)),-EW220,0)</f>
        <v>0</v>
      </c>
      <c r="EX221" s="94">
        <f t="shared" ref="EX221" si="1128">IF(AND(EX$165&gt;EOMONTH($E51,$R51*(1-$O51)),EX$165&lt;=EOMONTH($E51,$R51*(1-$O51)+$S51*(1-$O51)+$T51*$O51)),-EX220,0)</f>
        <v>0</v>
      </c>
      <c r="EY221" s="94">
        <f t="shared" ref="EY221" si="1129">IF(AND(EY$165&gt;EOMONTH($E51,$R51*(1-$O51)),EY$165&lt;=EOMONTH($E51,$R51*(1-$O51)+$S51*(1-$O51)+$T51*$O51)),-EY220,0)</f>
        <v>0</v>
      </c>
      <c r="EZ221" s="94">
        <f t="shared" ref="EZ221" si="1130">IF(AND(EZ$165&gt;EOMONTH($E51,$R51*(1-$O51)),EZ$165&lt;=EOMONTH($E51,$R51*(1-$O51)+$S51*(1-$O51)+$T51*$O51)),-EZ220,0)</f>
        <v>0</v>
      </c>
      <c r="FA221" s="94">
        <f t="shared" ref="FA221" si="1131">IF(AND(FA$165&gt;EOMONTH($E51,$R51*(1-$O51)),FA$165&lt;=EOMONTH($E51,$R51*(1-$O51)+$S51*(1-$O51)+$T51*$O51)),-FA220,0)</f>
        <v>0</v>
      </c>
      <c r="FB221" s="94">
        <f t="shared" ref="FB221" si="1132">IF(AND(FB$165&gt;EOMONTH($E51,$R51*(1-$O51)),FB$165&lt;=EOMONTH($E51,$R51*(1-$O51)+$S51*(1-$O51)+$T51*$O51)),-FB220,0)</f>
        <v>0</v>
      </c>
      <c r="FC221" s="94">
        <f t="shared" ref="FC221" si="1133">IF(AND(FC$165&gt;EOMONTH($E51,$R51*(1-$O51)),FC$165&lt;=EOMONTH($E51,$R51*(1-$O51)+$S51*(1-$O51)+$T51*$O51)),-FC220,0)</f>
        <v>0</v>
      </c>
      <c r="FD221" s="94">
        <f t="shared" ref="FD221" si="1134">IF(AND(FD$165&gt;EOMONTH($E51,$R51*(1-$O51)),FD$165&lt;=EOMONTH($E51,$R51*(1-$O51)+$S51*(1-$O51)+$T51*$O51)),-FD220,0)</f>
        <v>0</v>
      </c>
      <c r="FE221" s="94">
        <f t="shared" ref="FE221" si="1135">IF(AND(FE$165&gt;EOMONTH($E51,$R51*(1-$O51)),FE$165&lt;=EOMONTH($E51,$R51*(1-$O51)+$S51*(1-$O51)+$T51*$O51)),-FE220,0)</f>
        <v>0</v>
      </c>
      <c r="FF221" s="94">
        <f t="shared" ref="FF221" si="1136">IF(AND(FF$165&gt;EOMONTH($E51,$R51*(1-$O51)),FF$165&lt;=EOMONTH($E51,$R51*(1-$O51)+$S51*(1-$O51)+$T51*$O51)),-FF220,0)</f>
        <v>0</v>
      </c>
      <c r="FG221" s="94">
        <f t="shared" ref="FG221" si="1137">IF(AND(FG$165&gt;EOMONTH($E51,$R51*(1-$O51)),FG$165&lt;=EOMONTH($E51,$R51*(1-$O51)+$S51*(1-$O51)+$T51*$O51)),-FG220,0)</f>
        <v>0</v>
      </c>
      <c r="FH221" s="94">
        <f t="shared" ref="FH221" si="1138">IF(AND(FH$165&gt;EOMONTH($E51,$R51*(1-$O51)),FH$165&lt;=EOMONTH($E51,$R51*(1-$O51)+$S51*(1-$O51)+$T51*$O51)),-FH220,0)</f>
        <v>0</v>
      </c>
      <c r="FI221" s="94">
        <f t="shared" ref="FI221" si="1139">IF(AND(FI$165&gt;EOMONTH($E51,$R51*(1-$O51)),FI$165&lt;=EOMONTH($E51,$R51*(1-$O51)+$S51*(1-$O51)+$T51*$O51)),-FI220,0)</f>
        <v>0</v>
      </c>
      <c r="FJ221" s="94">
        <f t="shared" ref="FJ221" si="1140">IF(AND(FJ$165&gt;EOMONTH($E51,$R51*(1-$O51)),FJ$165&lt;=EOMONTH($E51,$R51*(1-$O51)+$S51*(1-$O51)+$T51*$O51)),-FJ220,0)</f>
        <v>0</v>
      </c>
      <c r="FK221" s="94">
        <f t="shared" ref="FK221" si="1141">IF(AND(FK$165&gt;EOMONTH($E51,$R51*(1-$O51)),FK$165&lt;=EOMONTH($E51,$R51*(1-$O51)+$S51*(1-$O51)+$T51*$O51)),-FK220,0)</f>
        <v>0</v>
      </c>
      <c r="FL221" s="94">
        <f t="shared" ref="FL221" si="1142">IF(AND(FL$165&gt;EOMONTH($E51,$R51*(1-$O51)),FL$165&lt;=EOMONTH($E51,$R51*(1-$O51)+$S51*(1-$O51)+$T51*$O51)),-FL220,0)</f>
        <v>0</v>
      </c>
      <c r="FM221" s="94">
        <f t="shared" ref="FM221" si="1143">IF(AND(FM$165&gt;EOMONTH($E51,$R51*(1-$O51)),FM$165&lt;=EOMONTH($E51,$R51*(1-$O51)+$S51*(1-$O51)+$T51*$O51)),-FM220,0)</f>
        <v>0</v>
      </c>
      <c r="FN221" s="94">
        <f t="shared" ref="FN221" si="1144">IF(AND(FN$165&gt;EOMONTH($E51,$R51*(1-$O51)),FN$165&lt;=EOMONTH($E51,$R51*(1-$O51)+$S51*(1-$O51)+$T51*$O51)),-FN220,0)</f>
        <v>0</v>
      </c>
      <c r="FO221" s="94">
        <f t="shared" ref="FO221" si="1145">IF(AND(FO$165&gt;EOMONTH($E51,$R51*(1-$O51)),FO$165&lt;=EOMONTH($E51,$R51*(1-$O51)+$S51*(1-$O51)+$T51*$O51)),-FO220,0)</f>
        <v>0</v>
      </c>
      <c r="FP221" s="94">
        <f t="shared" ref="FP221" si="1146">IF(AND(FP$165&gt;EOMONTH($E51,$R51*(1-$O51)),FP$165&lt;=EOMONTH($E51,$R51*(1-$O51)+$S51*(1-$O51)+$T51*$O51)),-FP220,0)</f>
        <v>0</v>
      </c>
      <c r="FQ221" s="94">
        <f t="shared" ref="FQ221" si="1147">IF(AND(FQ$165&gt;EOMONTH($E51,$R51*(1-$O51)),FQ$165&lt;=EOMONTH($E51,$R51*(1-$O51)+$S51*(1-$O51)+$T51*$O51)),-FQ220,0)</f>
        <v>0</v>
      </c>
      <c r="FR221" s="94">
        <f t="shared" ref="FR221" si="1148">IF(AND(FR$165&gt;EOMONTH($E51,$R51*(1-$O51)),FR$165&lt;=EOMONTH($E51,$R51*(1-$O51)+$S51*(1-$O51)+$T51*$O51)),-FR220,0)</f>
        <v>0</v>
      </c>
      <c r="FS221" s="94">
        <f t="shared" ref="FS221" si="1149">IF(AND(FS$165&gt;EOMONTH($E51,$R51*(1-$O51)),FS$165&lt;=EOMONTH($E51,$R51*(1-$O51)+$S51*(1-$O51)+$T51*$O51)),-FS220,0)</f>
        <v>0</v>
      </c>
      <c r="FT221" s="94">
        <f t="shared" ref="FT221" si="1150">IF(AND(FT$165&gt;EOMONTH($E51,$R51*(1-$O51)),FT$165&lt;=EOMONTH($E51,$R51*(1-$O51)+$S51*(1-$O51)+$T51*$O51)),-FT220,0)</f>
        <v>0</v>
      </c>
      <c r="FU221" s="94">
        <f t="shared" ref="FU221" si="1151">IF(AND(FU$165&gt;EOMONTH($E51,$R51*(1-$O51)),FU$165&lt;=EOMONTH($E51,$R51*(1-$O51)+$S51*(1-$O51)+$T51*$O51)),-FU220,0)</f>
        <v>0</v>
      </c>
      <c r="FV221" s="94">
        <f t="shared" ref="FV221" si="1152">IF(AND(FV$165&gt;EOMONTH($E51,$R51*(1-$O51)),FV$165&lt;=EOMONTH($E51,$R51*(1-$O51)+$S51*(1-$O51)+$T51*$O51)),-FV220,0)</f>
        <v>0</v>
      </c>
      <c r="FW221" s="94">
        <f t="shared" ref="FW221" si="1153">IF(AND(FW$165&gt;EOMONTH($E51,$R51*(1-$O51)),FW$165&lt;=EOMONTH($E51,$R51*(1-$O51)+$S51*(1-$O51)+$T51*$O51)),-FW220,0)</f>
        <v>0</v>
      </c>
      <c r="FX221" s="94">
        <f t="shared" ref="FX221" si="1154">IF(AND(FX$165&gt;EOMONTH($E51,$R51*(1-$O51)),FX$165&lt;=EOMONTH($E51,$R51*(1-$O51)+$S51*(1-$O51)+$T51*$O51)),-FX220,0)</f>
        <v>0</v>
      </c>
      <c r="FY221" s="94">
        <f t="shared" ref="FY221" si="1155">IF(AND(FY$165&gt;EOMONTH($E51,$R51*(1-$O51)),FY$165&lt;=EOMONTH($E51,$R51*(1-$O51)+$S51*(1-$O51)+$T51*$O51)),-FY220,0)</f>
        <v>0</v>
      </c>
      <c r="FZ221" s="94">
        <f t="shared" ref="FZ221" si="1156">IF(AND(FZ$165&gt;EOMONTH($E51,$R51*(1-$O51)),FZ$165&lt;=EOMONTH($E51,$R51*(1-$O51)+$S51*(1-$O51)+$T51*$O51)),-FZ220,0)</f>
        <v>0</v>
      </c>
      <c r="GA221" s="94">
        <f t="shared" ref="GA221" si="1157">IF(AND(GA$165&gt;EOMONTH($E51,$R51*(1-$O51)),GA$165&lt;=EOMONTH($E51,$R51*(1-$O51)+$S51*(1-$O51)+$T51*$O51)),-GA220,0)</f>
        <v>0</v>
      </c>
      <c r="GB221" s="94">
        <f t="shared" ref="GB221" si="1158">IF(AND(GB$165&gt;EOMONTH($E51,$R51*(1-$O51)),GB$165&lt;=EOMONTH($E51,$R51*(1-$O51)+$S51*(1-$O51)+$T51*$O51)),-GB220,0)</f>
        <v>0</v>
      </c>
      <c r="GC221" s="94">
        <f t="shared" ref="GC221" si="1159">IF(AND(GC$165&gt;EOMONTH($E51,$R51*(1-$O51)),GC$165&lt;=EOMONTH($E51,$R51*(1-$O51)+$S51*(1-$O51)+$T51*$O51)),-GC220,0)</f>
        <v>0</v>
      </c>
      <c r="GD221" s="94">
        <f t="shared" ref="GD221" si="1160">IF(AND(GD$165&gt;EOMONTH($E51,$R51*(1-$O51)),GD$165&lt;=EOMONTH($E51,$R51*(1-$O51)+$S51*(1-$O51)+$T51*$O51)),-GD220,0)</f>
        <v>0</v>
      </c>
      <c r="GE221" s="94">
        <f t="shared" ref="GE221" si="1161">IF(AND(GE$165&gt;EOMONTH($E51,$R51*(1-$O51)),GE$165&lt;=EOMONTH($E51,$R51*(1-$O51)+$S51*(1-$O51)+$T51*$O51)),-GE220,0)</f>
        <v>0</v>
      </c>
      <c r="GF221" s="94">
        <f t="shared" ref="GF221" si="1162">IF(AND(GF$165&gt;EOMONTH($E51,$R51*(1-$O51)),GF$165&lt;=EOMONTH($E51,$R51*(1-$O51)+$S51*(1-$O51)+$T51*$O51)),-GF220,0)</f>
        <v>0</v>
      </c>
      <c r="GG221" s="94">
        <f t="shared" ref="GG221" si="1163">IF(AND(GG$165&gt;EOMONTH($E51,$R51*(1-$O51)),GG$165&lt;=EOMONTH($E51,$R51*(1-$O51)+$S51*(1-$O51)+$T51*$O51)),-GG220,0)</f>
        <v>0</v>
      </c>
      <c r="GH221" s="94">
        <f t="shared" ref="GH221" si="1164">IF(AND(GH$165&gt;EOMONTH($E51,$R51*(1-$O51)),GH$165&lt;=EOMONTH($E51,$R51*(1-$O51)+$S51*(1-$O51)+$T51*$O51)),-GH220,0)</f>
        <v>0</v>
      </c>
      <c r="GI221" s="94">
        <f t="shared" ref="GI221" si="1165">IF(AND(GI$165&gt;EOMONTH($E51,$R51*(1-$O51)),GI$165&lt;=EOMONTH($E51,$R51*(1-$O51)+$S51*(1-$O51)+$T51*$O51)),-GI220,0)</f>
        <v>0</v>
      </c>
      <c r="GJ221" s="94">
        <f t="shared" ref="GJ221" si="1166">IF(AND(GJ$165&gt;EOMONTH($E51,$R51*(1-$O51)),GJ$165&lt;=EOMONTH($E51,$R51*(1-$O51)+$S51*(1-$O51)+$T51*$O51)),-GJ220,0)</f>
        <v>0</v>
      </c>
      <c r="GK221" s="94">
        <f t="shared" ref="GK221" si="1167">IF(AND(GK$165&gt;EOMONTH($E51,$R51*(1-$O51)),GK$165&lt;=EOMONTH($E51,$R51*(1-$O51)+$S51*(1-$O51)+$T51*$O51)),-GK220,0)</f>
        <v>0</v>
      </c>
      <c r="GL221" s="94">
        <f t="shared" ref="GL221" si="1168">IF(AND(GL$165&gt;EOMONTH($E51,$R51*(1-$O51)),GL$165&lt;=EOMONTH($E51,$R51*(1-$O51)+$S51*(1-$O51)+$T51*$O51)),-GL220,0)</f>
        <v>0</v>
      </c>
      <c r="GM221" s="94">
        <f t="shared" ref="GM221" si="1169">IF(AND(GM$165&gt;EOMONTH($E51,$R51*(1-$O51)),GM$165&lt;=EOMONTH($E51,$R51*(1-$O51)+$S51*(1-$O51)+$T51*$O51)),-GM220,0)</f>
        <v>0</v>
      </c>
      <c r="GN221" s="94">
        <f t="shared" ref="GN221" si="1170">IF(AND(GN$165&gt;EOMONTH($E51,$R51*(1-$O51)),GN$165&lt;=EOMONTH($E51,$R51*(1-$O51)+$S51*(1-$O51)+$T51*$O51)),-GN220,0)</f>
        <v>0</v>
      </c>
      <c r="GO221" s="94">
        <f t="shared" ref="GO221" si="1171">IF(AND(GO$165&gt;EOMONTH($E51,$R51*(1-$O51)),GO$165&lt;=EOMONTH($E51,$R51*(1-$O51)+$S51*(1-$O51)+$T51*$O51)),-GO220,0)</f>
        <v>0</v>
      </c>
      <c r="GP221" s="94">
        <f t="shared" ref="GP221" si="1172">IF(AND(GP$165&gt;EOMONTH($E51,$R51*(1-$O51)),GP$165&lt;=EOMONTH($E51,$R51*(1-$O51)+$S51*(1-$O51)+$T51*$O51)),-GP220,0)</f>
        <v>0</v>
      </c>
      <c r="GQ221" s="94">
        <f t="shared" ref="GQ221" si="1173">IF(AND(GQ$165&gt;EOMONTH($E51,$R51*(1-$O51)),GQ$165&lt;=EOMONTH($E51,$R51*(1-$O51)+$S51*(1-$O51)+$T51*$O51)),-GQ220,0)</f>
        <v>0</v>
      </c>
      <c r="GR221" s="94">
        <f t="shared" ref="GR221" si="1174">IF(AND(GR$165&gt;EOMONTH($E51,$R51*(1-$O51)),GR$165&lt;=EOMONTH($E51,$R51*(1-$O51)+$S51*(1-$O51)+$T51*$O51)),-GR220,0)</f>
        <v>0</v>
      </c>
      <c r="GS221" s="94">
        <f t="shared" ref="GS221" si="1175">IF(AND(GS$165&gt;EOMONTH($E51,$R51*(1-$O51)),GS$165&lt;=EOMONTH($E51,$R51*(1-$O51)+$S51*(1-$O51)+$T51*$O51)),-GS220,0)</f>
        <v>0</v>
      </c>
      <c r="GT221" s="94">
        <f t="shared" ref="GT221" si="1176">IF(AND(GT$165&gt;EOMONTH($E51,$R51*(1-$O51)),GT$165&lt;=EOMONTH($E51,$R51*(1-$O51)+$S51*(1-$O51)+$T51*$O51)),-GT220,0)</f>
        <v>0</v>
      </c>
      <c r="GU221" s="94">
        <f t="shared" ref="GU221" si="1177">IF(AND(GU$165&gt;EOMONTH($E51,$R51*(1-$O51)),GU$165&lt;=EOMONTH($E51,$R51*(1-$O51)+$S51*(1-$O51)+$T51*$O51)),-GU220,0)</f>
        <v>0</v>
      </c>
      <c r="GV221" s="94">
        <f t="shared" ref="GV221" si="1178">IF(AND(GV$165&gt;EOMONTH($E51,$R51*(1-$O51)),GV$165&lt;=EOMONTH($E51,$R51*(1-$O51)+$S51*(1-$O51)+$T51*$O51)),-GV220,0)</f>
        <v>0</v>
      </c>
      <c r="GW221" s="94">
        <f t="shared" ref="GW221" si="1179">IF(AND(GW$165&gt;EOMONTH($E51,$R51*(1-$O51)),GW$165&lt;=EOMONTH($E51,$R51*(1-$O51)+$S51*(1-$O51)+$T51*$O51)),-GW220,0)</f>
        <v>0</v>
      </c>
      <c r="GX221" s="94">
        <f t="shared" ref="GX221" si="1180">IF(AND(GX$165&gt;EOMONTH($E51,$R51*(1-$O51)),GX$165&lt;=EOMONTH($E51,$R51*(1-$O51)+$S51*(1-$O51)+$T51*$O51)),-GX220,0)</f>
        <v>0</v>
      </c>
      <c r="GY221" s="94">
        <f t="shared" ref="GY221" si="1181">IF(AND(GY$165&gt;EOMONTH($E51,$R51*(1-$O51)),GY$165&lt;=EOMONTH($E51,$R51*(1-$O51)+$S51*(1-$O51)+$T51*$O51)),-GY220,0)</f>
        <v>0</v>
      </c>
      <c r="GZ221" s="94">
        <f t="shared" ref="GZ221" si="1182">IF(AND(GZ$165&gt;EOMONTH($E51,$R51*(1-$O51)),GZ$165&lt;=EOMONTH($E51,$R51*(1-$O51)+$S51*(1-$O51)+$T51*$O51)),-GZ220,0)</f>
        <v>0</v>
      </c>
      <c r="HA221" s="94">
        <f t="shared" ref="HA221" si="1183">IF(AND(HA$165&gt;EOMONTH($E51,$R51*(1-$O51)),HA$165&lt;=EOMONTH($E51,$R51*(1-$O51)+$S51*(1-$O51)+$T51*$O51)),-HA220,0)</f>
        <v>0</v>
      </c>
      <c r="HB221" s="94">
        <f t="shared" ref="HB221" si="1184">IF(AND(HB$165&gt;EOMONTH($E51,$R51*(1-$O51)),HB$165&lt;=EOMONTH($E51,$R51*(1-$O51)+$S51*(1-$O51)+$T51*$O51)),-HB220,0)</f>
        <v>0</v>
      </c>
      <c r="HC221" s="94">
        <f t="shared" ref="HC221" si="1185">IF(AND(HC$165&gt;EOMONTH($E51,$R51*(1-$O51)),HC$165&lt;=EOMONTH($E51,$R51*(1-$O51)+$S51*(1-$O51)+$T51*$O51)),-HC220,0)</f>
        <v>0</v>
      </c>
      <c r="HD221" s="94">
        <f t="shared" ref="HD221" si="1186">IF(AND(HD$165&gt;EOMONTH($E51,$R51*(1-$O51)),HD$165&lt;=EOMONTH($E51,$R51*(1-$O51)+$S51*(1-$O51)+$T51*$O51)),-HD220,0)</f>
        <v>0</v>
      </c>
      <c r="HE221" s="94">
        <f t="shared" ref="HE221" si="1187">IF(AND(HE$165&gt;EOMONTH($E51,$R51*(1-$O51)),HE$165&lt;=EOMONTH($E51,$R51*(1-$O51)+$S51*(1-$O51)+$T51*$O51)),-HE220,0)</f>
        <v>0</v>
      </c>
      <c r="HF221" s="94">
        <f t="shared" ref="HF221" si="1188">IF(AND(HF$165&gt;EOMONTH($E51,$R51*(1-$O51)),HF$165&lt;=EOMONTH($E51,$R51*(1-$O51)+$S51*(1-$O51)+$T51*$O51)),-HF220,0)</f>
        <v>0</v>
      </c>
      <c r="HG221" s="94">
        <f t="shared" ref="HG221" si="1189">IF(AND(HG$165&gt;EOMONTH($E51,$R51*(1-$O51)),HG$165&lt;=EOMONTH($E51,$R51*(1-$O51)+$S51*(1-$O51)+$T51*$O51)),-HG220,0)</f>
        <v>0</v>
      </c>
      <c r="HH221" s="94">
        <f t="shared" ref="HH221" si="1190">IF(AND(HH$165&gt;EOMONTH($E51,$R51*(1-$O51)),HH$165&lt;=EOMONTH($E51,$R51*(1-$O51)+$S51*(1-$O51)+$T51*$O51)),-HH220,0)</f>
        <v>0</v>
      </c>
      <c r="HI221" s="94">
        <f t="shared" ref="HI221" si="1191">IF(AND(HI$165&gt;EOMONTH($E51,$R51*(1-$O51)),HI$165&lt;=EOMONTH($E51,$R51*(1-$O51)+$S51*(1-$O51)+$T51*$O51)),-HI220,0)</f>
        <v>0</v>
      </c>
      <c r="HJ221" s="94">
        <f t="shared" ref="HJ221" si="1192">IF(AND(HJ$165&gt;EOMONTH($E51,$R51*(1-$O51)),HJ$165&lt;=EOMONTH($E51,$R51*(1-$O51)+$S51*(1-$O51)+$T51*$O51)),-HJ220,0)</f>
        <v>0</v>
      </c>
      <c r="HK221" s="94">
        <f t="shared" ref="HK221" si="1193">IF(AND(HK$165&gt;EOMONTH($E51,$R51*(1-$O51)),HK$165&lt;=EOMONTH($E51,$R51*(1-$O51)+$S51*(1-$O51)+$T51*$O51)),-HK220,0)</f>
        <v>0</v>
      </c>
      <c r="HL221" s="94">
        <f t="shared" ref="HL221" si="1194">IF(AND(HL$165&gt;EOMONTH($E51,$R51*(1-$O51)),HL$165&lt;=EOMONTH($E51,$R51*(1-$O51)+$S51*(1-$O51)+$T51*$O51)),-HL220,0)</f>
        <v>0</v>
      </c>
      <c r="HM221" s="94">
        <f t="shared" ref="HM221" si="1195">IF(AND(HM$165&gt;EOMONTH($E51,$R51*(1-$O51)),HM$165&lt;=EOMONTH($E51,$R51*(1-$O51)+$S51*(1-$O51)+$T51*$O51)),-HM220,0)</f>
        <v>0</v>
      </c>
      <c r="HN221" s="94">
        <f t="shared" ref="HN221" si="1196">IF(AND(HN$165&gt;EOMONTH($E51,$R51*(1-$O51)),HN$165&lt;=EOMONTH($E51,$R51*(1-$O51)+$S51*(1-$O51)+$T51*$O51)),-HN220,0)</f>
        <v>0</v>
      </c>
      <c r="HO221" s="94">
        <f t="shared" ref="HO221" si="1197">IF(AND(HO$165&gt;EOMONTH($E51,$R51*(1-$O51)),HO$165&lt;=EOMONTH($E51,$R51*(1-$O51)+$S51*(1-$O51)+$T51*$O51)),-HO220,0)</f>
        <v>0</v>
      </c>
      <c r="HP221" s="94">
        <f t="shared" ref="HP221" si="1198">IF(AND(HP$165&gt;EOMONTH($E51,$R51*(1-$O51)),HP$165&lt;=EOMONTH($E51,$R51*(1-$O51)+$S51*(1-$O51)+$T51*$O51)),-HP220,0)</f>
        <v>0</v>
      </c>
      <c r="HQ221" s="94">
        <f t="shared" ref="HQ221" si="1199">IF(AND(HQ$165&gt;EOMONTH($E51,$R51*(1-$O51)),HQ$165&lt;=EOMONTH($E51,$R51*(1-$O51)+$S51*(1-$O51)+$T51*$O51)),-HQ220,0)</f>
        <v>0</v>
      </c>
      <c r="HR221" s="94">
        <f t="shared" ref="HR221" si="1200">IF(AND(HR$165&gt;EOMONTH($E51,$R51*(1-$O51)),HR$165&lt;=EOMONTH($E51,$R51*(1-$O51)+$S51*(1-$O51)+$T51*$O51)),-HR220,0)</f>
        <v>0</v>
      </c>
      <c r="HS221" s="94">
        <f t="shared" ref="HS221" si="1201">IF(AND(HS$165&gt;EOMONTH($E51,$R51*(1-$O51)),HS$165&lt;=EOMONTH($E51,$R51*(1-$O51)+$S51*(1-$O51)+$T51*$O51)),-HS220,0)</f>
        <v>0</v>
      </c>
      <c r="HT221" s="94">
        <f t="shared" ref="HT221" si="1202">IF(AND(HT$165&gt;EOMONTH($E51,$R51*(1-$O51)),HT$165&lt;=EOMONTH($E51,$R51*(1-$O51)+$S51*(1-$O51)+$T51*$O51)),-HT220,0)</f>
        <v>0</v>
      </c>
      <c r="HU221" s="94">
        <f t="shared" ref="HU221" si="1203">IF(AND(HU$165&gt;EOMONTH($E51,$R51*(1-$O51)),HU$165&lt;=EOMONTH($E51,$R51*(1-$O51)+$S51*(1-$O51)+$T51*$O51)),-HU220,0)</f>
        <v>0</v>
      </c>
      <c r="HV221" s="94">
        <f t="shared" ref="HV221" si="1204">IF(AND(HV$165&gt;EOMONTH($E51,$R51*(1-$O51)),HV$165&lt;=EOMONTH($E51,$R51*(1-$O51)+$S51*(1-$O51)+$T51*$O51)),-HV220,0)</f>
        <v>0</v>
      </c>
      <c r="HW221" s="94">
        <f t="shared" ref="HW221" si="1205">IF(AND(HW$165&gt;EOMONTH($E51,$R51*(1-$O51)),HW$165&lt;=EOMONTH($E51,$R51*(1-$O51)+$S51*(1-$O51)+$T51*$O51)),-HW220,0)</f>
        <v>0</v>
      </c>
      <c r="HX221" s="94">
        <f t="shared" ref="HX221" si="1206">IF(AND(HX$165&gt;EOMONTH($E51,$R51*(1-$O51)),HX$165&lt;=EOMONTH($E51,$R51*(1-$O51)+$S51*(1-$O51)+$T51*$O51)),-HX220,0)</f>
        <v>0</v>
      </c>
      <c r="HY221" s="94">
        <f t="shared" ref="HY221" si="1207">IF(AND(HY$165&gt;EOMONTH($E51,$R51*(1-$O51)),HY$165&lt;=EOMONTH($E51,$R51*(1-$O51)+$S51*(1-$O51)+$T51*$O51)),-HY220,0)</f>
        <v>0</v>
      </c>
      <c r="HZ221" s="94">
        <f t="shared" ref="HZ221" si="1208">IF(AND(HZ$165&gt;EOMONTH($E51,$R51*(1-$O51)),HZ$165&lt;=EOMONTH($E51,$R51*(1-$O51)+$S51*(1-$O51)+$T51*$O51)),-HZ220,0)</f>
        <v>0</v>
      </c>
      <c r="IA221" s="94">
        <f t="shared" ref="IA221" si="1209">IF(AND(IA$165&gt;EOMONTH($E51,$R51*(1-$O51)),IA$165&lt;=EOMONTH($E51,$R51*(1-$O51)+$S51*(1-$O51)+$T51*$O51)),-IA220,0)</f>
        <v>0</v>
      </c>
      <c r="IB221" s="94">
        <f t="shared" ref="IB221" si="1210">IF(AND(IB$165&gt;EOMONTH($E51,$R51*(1-$O51)),IB$165&lt;=EOMONTH($E51,$R51*(1-$O51)+$S51*(1-$O51)+$T51*$O51)),-IB220,0)</f>
        <v>0</v>
      </c>
      <c r="IC221" s="94">
        <f t="shared" ref="IC221" si="1211">IF(AND(IC$165&gt;EOMONTH($E51,$R51*(1-$O51)),IC$165&lt;=EOMONTH($E51,$R51*(1-$O51)+$S51*(1-$O51)+$T51*$O51)),-IC220,0)</f>
        <v>0</v>
      </c>
      <c r="ID221" s="94">
        <f t="shared" ref="ID221" si="1212">IF(AND(ID$165&gt;EOMONTH($E51,$R51*(1-$O51)),ID$165&lt;=EOMONTH($E51,$R51*(1-$O51)+$S51*(1-$O51)+$T51*$O51)),-ID220,0)</f>
        <v>0</v>
      </c>
      <c r="IE221" s="94">
        <f t="shared" ref="IE221" si="1213">IF(AND(IE$165&gt;EOMONTH($E51,$R51*(1-$O51)),IE$165&lt;=EOMONTH($E51,$R51*(1-$O51)+$S51*(1-$O51)+$T51*$O51)),-IE220,0)</f>
        <v>0</v>
      </c>
      <c r="IF221" s="94">
        <f t="shared" ref="IF221" si="1214">IF(AND(IF$165&gt;EOMONTH($E51,$R51*(1-$O51)),IF$165&lt;=EOMONTH($E51,$R51*(1-$O51)+$S51*(1-$O51)+$T51*$O51)),-IF220,0)</f>
        <v>0</v>
      </c>
      <c r="IG221" s="94">
        <f t="shared" ref="IG221" si="1215">IF(AND(IG$165&gt;EOMONTH($E51,$R51*(1-$O51)),IG$165&lt;=EOMONTH($E51,$R51*(1-$O51)+$S51*(1-$O51)+$T51*$O51)),-IG220,0)</f>
        <v>0</v>
      </c>
      <c r="IH221" s="94">
        <f t="shared" ref="IH221" si="1216">IF(AND(IH$165&gt;EOMONTH($E51,$R51*(1-$O51)),IH$165&lt;=EOMONTH($E51,$R51*(1-$O51)+$S51*(1-$O51)+$T51*$O51)),-IH220,0)</f>
        <v>0</v>
      </c>
      <c r="II221" s="94">
        <f t="shared" ref="II221" si="1217">IF(AND(II$165&gt;EOMONTH($E51,$R51*(1-$O51)),II$165&lt;=EOMONTH($E51,$R51*(1-$O51)+$S51*(1-$O51)+$T51*$O51)),-II220,0)</f>
        <v>0</v>
      </c>
      <c r="IJ221" s="94">
        <f t="shared" ref="IJ221" si="1218">IF(AND(IJ$165&gt;EOMONTH($E51,$R51*(1-$O51)),IJ$165&lt;=EOMONTH($E51,$R51*(1-$O51)+$S51*(1-$O51)+$T51*$O51)),-IJ220,0)</f>
        <v>0</v>
      </c>
      <c r="IK221" s="94">
        <f t="shared" ref="IK221" si="1219">IF(AND(IK$165&gt;EOMONTH($E51,$R51*(1-$O51)),IK$165&lt;=EOMONTH($E51,$R51*(1-$O51)+$S51*(1-$O51)+$T51*$O51)),-IK220,0)</f>
        <v>0</v>
      </c>
      <c r="IL221" s="94">
        <f t="shared" ref="IL221" si="1220">IF(AND(IL$165&gt;EOMONTH($E51,$R51*(1-$O51)),IL$165&lt;=EOMONTH($E51,$R51*(1-$O51)+$S51*(1-$O51)+$T51*$O51)),-IL220,0)</f>
        <v>0</v>
      </c>
      <c r="IM221" s="94">
        <f t="shared" ref="IM221" si="1221">IF(AND(IM$165&gt;EOMONTH($E51,$R51*(1-$O51)),IM$165&lt;=EOMONTH($E51,$R51*(1-$O51)+$S51*(1-$O51)+$T51*$O51)),-IM220,0)</f>
        <v>0</v>
      </c>
      <c r="IN221" s="94">
        <f t="shared" ref="IN221" si="1222">IF(AND(IN$165&gt;EOMONTH($E51,$R51*(1-$O51)),IN$165&lt;=EOMONTH($E51,$R51*(1-$O51)+$S51*(1-$O51)+$T51*$O51)),-IN220,0)</f>
        <v>0</v>
      </c>
      <c r="IO221" s="94">
        <f t="shared" ref="IO221" si="1223">IF(AND(IO$165&gt;EOMONTH($E51,$R51*(1-$O51)),IO$165&lt;=EOMONTH($E51,$R51*(1-$O51)+$S51*(1-$O51)+$T51*$O51)),-IO220,0)</f>
        <v>0</v>
      </c>
      <c r="IP221" s="94">
        <f t="shared" ref="IP221" si="1224">IF(AND(IP$165&gt;EOMONTH($E51,$R51*(1-$O51)),IP$165&lt;=EOMONTH($E51,$R51*(1-$O51)+$S51*(1-$O51)+$T51*$O51)),-IP220,0)</f>
        <v>0</v>
      </c>
      <c r="IQ221" s="94">
        <f t="shared" ref="IQ221" si="1225">IF(AND(IQ$165&gt;EOMONTH($E51,$R51*(1-$O51)),IQ$165&lt;=EOMONTH($E51,$R51*(1-$O51)+$S51*(1-$O51)+$T51*$O51)),-IQ220,0)</f>
        <v>0</v>
      </c>
      <c r="IR221" s="94">
        <f t="shared" ref="IR221" si="1226">IF(AND(IR$165&gt;EOMONTH($E51,$R51*(1-$O51)),IR$165&lt;=EOMONTH($E51,$R51*(1-$O51)+$S51*(1-$O51)+$T51*$O51)),-IR220,0)</f>
        <v>0</v>
      </c>
      <c r="IS221" s="94">
        <f t="shared" ref="IS221" si="1227">IF(AND(IS$165&gt;EOMONTH($E51,$R51*(1-$O51)),IS$165&lt;=EOMONTH($E51,$R51*(1-$O51)+$S51*(1-$O51)+$T51*$O51)),-IS220,0)</f>
        <v>0</v>
      </c>
      <c r="IT221" s="94">
        <f t="shared" ref="IT221" si="1228">IF(AND(IT$165&gt;EOMONTH($E51,$R51*(1-$O51)),IT$165&lt;=EOMONTH($E51,$R51*(1-$O51)+$S51*(1-$O51)+$T51*$O51)),-IT220,0)</f>
        <v>0</v>
      </c>
      <c r="IU221" s="94">
        <f t="shared" ref="IU221" si="1229">IF(AND(IU$165&gt;EOMONTH($E51,$R51*(1-$O51)),IU$165&lt;=EOMONTH($E51,$R51*(1-$O51)+$S51*(1-$O51)+$T51*$O51)),-IU220,0)</f>
        <v>0</v>
      </c>
      <c r="IV221" s="94">
        <f t="shared" ref="IV221" si="1230">IF(AND(IV$165&gt;EOMONTH($E51,$R51*(1-$O51)),IV$165&lt;=EOMONTH($E51,$R51*(1-$O51)+$S51*(1-$O51)+$T51*$O51)),-IV220,0)</f>
        <v>0</v>
      </c>
      <c r="IW221" s="94">
        <f t="shared" ref="IW221" si="1231">IF(AND(IW$165&gt;EOMONTH($E51,$R51*(1-$O51)),IW$165&lt;=EOMONTH($E51,$R51*(1-$O51)+$S51*(1-$O51)+$T51*$O51)),-IW220,0)</f>
        <v>0</v>
      </c>
      <c r="IX221" s="94">
        <f t="shared" ref="IX221" si="1232">IF(AND(IX$165&gt;EOMONTH($E51,$R51*(1-$O51)),IX$165&lt;=EOMONTH($E51,$R51*(1-$O51)+$S51*(1-$O51)+$T51*$O51)),-IX220,0)</f>
        <v>0</v>
      </c>
      <c r="IY221" s="94">
        <f t="shared" ref="IY221" si="1233">IF(AND(IY$165&gt;EOMONTH($E51,$R51*(1-$O51)),IY$165&lt;=EOMONTH($E51,$R51*(1-$O51)+$S51*(1-$O51)+$T51*$O51)),-IY220,0)</f>
        <v>0</v>
      </c>
      <c r="IZ221" s="94">
        <f t="shared" ref="IZ221" si="1234">IF(AND(IZ$165&gt;EOMONTH($E51,$R51*(1-$O51)),IZ$165&lt;=EOMONTH($E51,$R51*(1-$O51)+$S51*(1-$O51)+$T51*$O51)),-IZ220,0)</f>
        <v>0</v>
      </c>
      <c r="JA221" s="94">
        <f t="shared" ref="JA221" si="1235">IF(AND(JA$165&gt;EOMONTH($E51,$R51*(1-$O51)),JA$165&lt;=EOMONTH($E51,$R51*(1-$O51)+$S51*(1-$O51)+$T51*$O51)),-JA220,0)</f>
        <v>0</v>
      </c>
      <c r="JB221" s="94">
        <f t="shared" ref="JB221" si="1236">IF(AND(JB$165&gt;EOMONTH($E51,$R51*(1-$O51)),JB$165&lt;=EOMONTH($E51,$R51*(1-$O51)+$S51*(1-$O51)+$T51*$O51)),-JB220,0)</f>
        <v>0</v>
      </c>
      <c r="JC221" s="94">
        <f t="shared" ref="JC221" si="1237">IF(AND(JC$165&gt;EOMONTH($E51,$R51*(1-$O51)),JC$165&lt;=EOMONTH($E51,$R51*(1-$O51)+$S51*(1-$O51)+$T51*$O51)),-JC220,0)</f>
        <v>0</v>
      </c>
      <c r="JD221" s="94">
        <f t="shared" ref="JD221" si="1238">IF(AND(JD$165&gt;EOMONTH($E51,$R51*(1-$O51)),JD$165&lt;=EOMONTH($E51,$R51*(1-$O51)+$S51*(1-$O51)+$T51*$O51)),-JD220,0)</f>
        <v>0</v>
      </c>
      <c r="JE221" s="94">
        <f t="shared" ref="JE221" si="1239">IF(AND(JE$165&gt;EOMONTH($E51,$R51*(1-$O51)),JE$165&lt;=EOMONTH($E51,$R51*(1-$O51)+$S51*(1-$O51)+$T51*$O51)),-JE220,0)</f>
        <v>0</v>
      </c>
      <c r="JF221" s="94">
        <f t="shared" ref="JF221" si="1240">IF(AND(JF$165&gt;EOMONTH($E51,$R51*(1-$O51)),JF$165&lt;=EOMONTH($E51,$R51*(1-$O51)+$S51*(1-$O51)+$T51*$O51)),-JF220,0)</f>
        <v>0</v>
      </c>
      <c r="JG221" s="94">
        <f t="shared" ref="JG221" si="1241">IF(AND(JG$165&gt;EOMONTH($E51,$R51*(1-$O51)),JG$165&lt;=EOMONTH($E51,$R51*(1-$O51)+$S51*(1-$O51)+$T51*$O51)),-JG220,0)</f>
        <v>0</v>
      </c>
      <c r="JH221" s="94">
        <f t="shared" ref="JH221" si="1242">IF(AND(JH$165&gt;EOMONTH($E51,$R51*(1-$O51)),JH$165&lt;=EOMONTH($E51,$R51*(1-$O51)+$S51*(1-$O51)+$T51*$O51)),-JH220,0)</f>
        <v>0</v>
      </c>
      <c r="JI221" s="94">
        <f t="shared" ref="JI221" si="1243">IF(AND(JI$165&gt;EOMONTH($E51,$R51*(1-$O51)),JI$165&lt;=EOMONTH($E51,$R51*(1-$O51)+$S51*(1-$O51)+$T51*$O51)),-JI220,0)</f>
        <v>0</v>
      </c>
      <c r="JJ221" s="94">
        <f t="shared" ref="JJ221" si="1244">IF(AND(JJ$165&gt;EOMONTH($E51,$R51*(1-$O51)),JJ$165&lt;=EOMONTH($E51,$R51*(1-$O51)+$S51*(1-$O51)+$T51*$O51)),-JJ220,0)</f>
        <v>0</v>
      </c>
      <c r="JK221" s="94">
        <f t="shared" ref="JK221" si="1245">IF(AND(JK$165&gt;EOMONTH($E51,$R51*(1-$O51)),JK$165&lt;=EOMONTH($E51,$R51*(1-$O51)+$S51*(1-$O51)+$T51*$O51)),-JK220,0)</f>
        <v>0</v>
      </c>
      <c r="JL221" s="94">
        <f t="shared" ref="JL221" si="1246">IF(AND(JL$165&gt;EOMONTH($E51,$R51*(1-$O51)),JL$165&lt;=EOMONTH($E51,$R51*(1-$O51)+$S51*(1-$O51)+$T51*$O51)),-JL220,0)</f>
        <v>0</v>
      </c>
      <c r="JM221" s="94">
        <f t="shared" ref="JM221" si="1247">IF(AND(JM$165&gt;EOMONTH($E51,$R51*(1-$O51)),JM$165&lt;=EOMONTH($E51,$R51*(1-$O51)+$S51*(1-$O51)+$T51*$O51)),-JM220,0)</f>
        <v>0</v>
      </c>
      <c r="JN221" s="94">
        <f t="shared" ref="JN221" si="1248">IF(AND(JN$165&gt;EOMONTH($E51,$R51*(1-$O51)),JN$165&lt;=EOMONTH($E51,$R51*(1-$O51)+$S51*(1-$O51)+$T51*$O51)),-JN220,0)</f>
        <v>0</v>
      </c>
      <c r="JO221" s="94">
        <f t="shared" ref="JO221" si="1249">IF(AND(JO$165&gt;EOMONTH($E51,$R51*(1-$O51)),JO$165&lt;=EOMONTH($E51,$R51*(1-$O51)+$S51*(1-$O51)+$T51*$O51)),-JO220,0)</f>
        <v>0</v>
      </c>
      <c r="JP221" s="94">
        <f t="shared" ref="JP221" si="1250">IF(AND(JP$165&gt;EOMONTH($E51,$R51*(1-$O51)),JP$165&lt;=EOMONTH($E51,$R51*(1-$O51)+$S51*(1-$O51)+$T51*$O51)),-JP220,0)</f>
        <v>0</v>
      </c>
      <c r="JQ221" s="94">
        <f t="shared" ref="JQ221" si="1251">IF(AND(JQ$165&gt;EOMONTH($E51,$R51*(1-$O51)),JQ$165&lt;=EOMONTH($E51,$R51*(1-$O51)+$S51*(1-$O51)+$T51*$O51)),-JQ220,0)</f>
        <v>0</v>
      </c>
      <c r="JR221" s="94">
        <f t="shared" ref="JR221" si="1252">IF(AND(JR$165&gt;EOMONTH($E51,$R51*(1-$O51)),JR$165&lt;=EOMONTH($E51,$R51*(1-$O51)+$S51*(1-$O51)+$T51*$O51)),-JR220,0)</f>
        <v>0</v>
      </c>
      <c r="JS221" s="94">
        <f t="shared" ref="JS221" si="1253">IF(AND(JS$165&gt;EOMONTH($E51,$R51*(1-$O51)),JS$165&lt;=EOMONTH($E51,$R51*(1-$O51)+$S51*(1-$O51)+$T51*$O51)),-JS220,0)</f>
        <v>0</v>
      </c>
      <c r="JT221" s="94">
        <f t="shared" ref="JT221" si="1254">IF(AND(JT$165&gt;EOMONTH($E51,$R51*(1-$O51)),JT$165&lt;=EOMONTH($E51,$R51*(1-$O51)+$S51*(1-$O51)+$T51*$O51)),-JT220,0)</f>
        <v>0</v>
      </c>
      <c r="JU221" s="94">
        <f t="shared" ref="JU221" si="1255">IF(AND(JU$165&gt;EOMONTH($E51,$R51*(1-$O51)),JU$165&lt;=EOMONTH($E51,$R51*(1-$O51)+$S51*(1-$O51)+$T51*$O51)),-JU220,0)</f>
        <v>0</v>
      </c>
      <c r="JV221" s="94">
        <f t="shared" ref="JV221" si="1256">IF(AND(JV$165&gt;EOMONTH($E51,$R51*(1-$O51)),JV$165&lt;=EOMONTH($E51,$R51*(1-$O51)+$S51*(1-$O51)+$T51*$O51)),-JV220,0)</f>
        <v>0</v>
      </c>
      <c r="JW221" s="94">
        <f t="shared" ref="JW221" si="1257">IF(AND(JW$165&gt;EOMONTH($E51,$R51*(1-$O51)),JW$165&lt;=EOMONTH($E51,$R51*(1-$O51)+$S51*(1-$O51)+$T51*$O51)),-JW220,0)</f>
        <v>0</v>
      </c>
      <c r="JX221" s="94">
        <f t="shared" ref="JX221" si="1258">IF(AND(JX$165&gt;EOMONTH($E51,$R51*(1-$O51)),JX$165&lt;=EOMONTH($E51,$R51*(1-$O51)+$S51*(1-$O51)+$T51*$O51)),-JX220,0)</f>
        <v>0</v>
      </c>
      <c r="JY221" s="94">
        <f t="shared" ref="JY221" si="1259">IF(AND(JY$165&gt;EOMONTH($E51,$R51*(1-$O51)),JY$165&lt;=EOMONTH($E51,$R51*(1-$O51)+$S51*(1-$O51)+$T51*$O51)),-JY220,0)</f>
        <v>0</v>
      </c>
      <c r="JZ221" s="94">
        <f t="shared" ref="JZ221" si="1260">IF(AND(JZ$165&gt;EOMONTH($E51,$R51*(1-$O51)),JZ$165&lt;=EOMONTH($E51,$R51*(1-$O51)+$S51*(1-$O51)+$T51*$O51)),-JZ220,0)</f>
        <v>0</v>
      </c>
      <c r="KA221" s="94">
        <f t="shared" ref="KA221" si="1261">IF(AND(KA$165&gt;EOMONTH($E51,$R51*(1-$O51)),KA$165&lt;=EOMONTH($E51,$R51*(1-$O51)+$S51*(1-$O51)+$T51*$O51)),-KA220,0)</f>
        <v>0</v>
      </c>
      <c r="KB221" s="94">
        <f t="shared" ref="KB221" si="1262">IF(AND(KB$165&gt;EOMONTH($E51,$R51*(1-$O51)),KB$165&lt;=EOMONTH($E51,$R51*(1-$O51)+$S51*(1-$O51)+$T51*$O51)),-KB220,0)</f>
        <v>0</v>
      </c>
      <c r="KC221" s="94">
        <f t="shared" ref="KC221" si="1263">IF(AND(KC$165&gt;EOMONTH($E51,$R51*(1-$O51)),KC$165&lt;=EOMONTH($E51,$R51*(1-$O51)+$S51*(1-$O51)+$T51*$O51)),-KC220,0)</f>
        <v>0</v>
      </c>
      <c r="KD221" s="94">
        <f t="shared" ref="KD221" si="1264">IF(AND(KD$165&gt;EOMONTH($E51,$R51*(1-$O51)),KD$165&lt;=EOMONTH($E51,$R51*(1-$O51)+$S51*(1-$O51)+$T51*$O51)),-KD220,0)</f>
        <v>0</v>
      </c>
      <c r="KE221" s="94">
        <f t="shared" ref="KE221" si="1265">IF(AND(KE$165&gt;EOMONTH($E51,$R51*(1-$O51)),KE$165&lt;=EOMONTH($E51,$R51*(1-$O51)+$S51*(1-$O51)+$T51*$O51)),-KE220,0)</f>
        <v>0</v>
      </c>
      <c r="KF221" s="94">
        <f t="shared" ref="KF221" si="1266">IF(AND(KF$165&gt;EOMONTH($E51,$R51*(1-$O51)),KF$165&lt;=EOMONTH($E51,$R51*(1-$O51)+$S51*(1-$O51)+$T51*$O51)),-KF220,0)</f>
        <v>0</v>
      </c>
      <c r="KG221" s="94">
        <f t="shared" ref="KG221" si="1267">IF(AND(KG$165&gt;EOMONTH($E51,$R51*(1-$O51)),KG$165&lt;=EOMONTH($E51,$R51*(1-$O51)+$S51*(1-$O51)+$T51*$O51)),-KG220,0)</f>
        <v>0</v>
      </c>
      <c r="KH221" s="94">
        <f t="shared" ref="KH221" si="1268">IF(AND(KH$165&gt;EOMONTH($E51,$R51*(1-$O51)),KH$165&lt;=EOMONTH($E51,$R51*(1-$O51)+$S51*(1-$O51)+$T51*$O51)),-KH220,0)</f>
        <v>0</v>
      </c>
      <c r="KI221" s="94">
        <f t="shared" ref="KI221" si="1269">IF(AND(KI$165&gt;EOMONTH($E51,$R51*(1-$O51)),KI$165&lt;=EOMONTH($E51,$R51*(1-$O51)+$S51*(1-$O51)+$T51*$O51)),-KI220,0)</f>
        <v>0</v>
      </c>
      <c r="KJ221" s="94">
        <f t="shared" ref="KJ221" si="1270">IF(AND(KJ$165&gt;EOMONTH($E51,$R51*(1-$O51)),KJ$165&lt;=EOMONTH($E51,$R51*(1-$O51)+$S51*(1-$O51)+$T51*$O51)),-KJ220,0)</f>
        <v>0</v>
      </c>
      <c r="KK221" s="94">
        <f t="shared" ref="KK221" si="1271">IF(AND(KK$165&gt;EOMONTH($E51,$R51*(1-$O51)),KK$165&lt;=EOMONTH($E51,$R51*(1-$O51)+$S51*(1-$O51)+$T51*$O51)),-KK220,0)</f>
        <v>0</v>
      </c>
      <c r="KL221" s="94">
        <f t="shared" ref="KL221" si="1272">IF(AND(KL$165&gt;EOMONTH($E51,$R51*(1-$O51)),KL$165&lt;=EOMONTH($E51,$R51*(1-$O51)+$S51*(1-$O51)+$T51*$O51)),-KL220,0)</f>
        <v>0</v>
      </c>
      <c r="KM221" s="94">
        <f t="shared" ref="KM221" si="1273">IF(AND(KM$165&gt;EOMONTH($E51,$R51*(1-$O51)),KM$165&lt;=EOMONTH($E51,$R51*(1-$O51)+$S51*(1-$O51)+$T51*$O51)),-KM220,0)</f>
        <v>0</v>
      </c>
      <c r="KN221" s="94">
        <f t="shared" ref="KN221" si="1274">IF(AND(KN$165&gt;EOMONTH($E51,$R51*(1-$O51)),KN$165&lt;=EOMONTH($E51,$R51*(1-$O51)+$S51*(1-$O51)+$T51*$O51)),-KN220,0)</f>
        <v>0</v>
      </c>
      <c r="KO221" s="94">
        <f t="shared" ref="KO221" si="1275">IF(AND(KO$165&gt;EOMONTH($E51,$R51*(1-$O51)),KO$165&lt;=EOMONTH($E51,$R51*(1-$O51)+$S51*(1-$O51)+$T51*$O51)),-KO220,0)</f>
        <v>0</v>
      </c>
      <c r="KP221" s="94">
        <f t="shared" ref="KP221" si="1276">IF(AND(KP$165&gt;EOMONTH($E51,$R51*(1-$O51)),KP$165&lt;=EOMONTH($E51,$R51*(1-$O51)+$S51*(1-$O51)+$T51*$O51)),-KP220,0)</f>
        <v>0</v>
      </c>
      <c r="KQ221" s="94">
        <f t="shared" ref="KQ221" si="1277">IF(AND(KQ$165&gt;EOMONTH($E51,$R51*(1-$O51)),KQ$165&lt;=EOMONTH($E51,$R51*(1-$O51)+$S51*(1-$O51)+$T51*$O51)),-KQ220,0)</f>
        <v>0</v>
      </c>
      <c r="KR221" s="94">
        <f t="shared" ref="KR221" si="1278">IF(AND(KR$165&gt;EOMONTH($E51,$R51*(1-$O51)),KR$165&lt;=EOMONTH($E51,$R51*(1-$O51)+$S51*(1-$O51)+$T51*$O51)),-KR220,0)</f>
        <v>0</v>
      </c>
      <c r="KS221" s="94">
        <f t="shared" ref="KS221" si="1279">IF(AND(KS$165&gt;EOMONTH($E51,$R51*(1-$O51)),KS$165&lt;=EOMONTH($E51,$R51*(1-$O51)+$S51*(1-$O51)+$T51*$O51)),-KS220,0)</f>
        <v>0</v>
      </c>
      <c r="KT221" s="94">
        <f t="shared" ref="KT221" si="1280">IF(AND(KT$165&gt;EOMONTH($E51,$R51*(1-$O51)),KT$165&lt;=EOMONTH($E51,$R51*(1-$O51)+$S51*(1-$O51)+$T51*$O51)),-KT220,0)</f>
        <v>0</v>
      </c>
      <c r="KU221" s="94">
        <f t="shared" ref="KU221" si="1281">IF(AND(KU$165&gt;EOMONTH($E51,$R51*(1-$O51)),KU$165&lt;=EOMONTH($E51,$R51*(1-$O51)+$S51*(1-$O51)+$T51*$O51)),-KU220,0)</f>
        <v>0</v>
      </c>
      <c r="KV221" s="94">
        <f t="shared" ref="KV221" si="1282">IF(AND(KV$165&gt;EOMONTH($E51,$R51*(1-$O51)),KV$165&lt;=EOMONTH($E51,$R51*(1-$O51)+$S51*(1-$O51)+$T51*$O51)),-KV220,0)</f>
        <v>0</v>
      </c>
      <c r="KW221" s="94">
        <f t="shared" ref="KW221" si="1283">IF(AND(KW$165&gt;EOMONTH($E51,$R51*(1-$O51)),KW$165&lt;=EOMONTH($E51,$R51*(1-$O51)+$S51*(1-$O51)+$T51*$O51)),-KW220,0)</f>
        <v>0</v>
      </c>
      <c r="KX221" s="94">
        <f t="shared" ref="KX221" si="1284">IF(AND(KX$165&gt;EOMONTH($E51,$R51*(1-$O51)),KX$165&lt;=EOMONTH($E51,$R51*(1-$O51)+$S51*(1-$O51)+$T51*$O51)),-KX220,0)</f>
        <v>0</v>
      </c>
      <c r="KY221" s="94">
        <f t="shared" ref="KY221" si="1285">IF(AND(KY$165&gt;EOMONTH($E51,$R51*(1-$O51)),KY$165&lt;=EOMONTH($E51,$R51*(1-$O51)+$S51*(1-$O51)+$T51*$O51)),-KY220,0)</f>
        <v>0</v>
      </c>
      <c r="KZ221" s="94">
        <f t="shared" ref="KZ221" si="1286">IF(AND(KZ$165&gt;EOMONTH($E51,$R51*(1-$O51)),KZ$165&lt;=EOMONTH($E51,$R51*(1-$O51)+$S51*(1-$O51)+$T51*$O51)),-KZ220,0)</f>
        <v>0</v>
      </c>
      <c r="LA221" s="94">
        <f t="shared" ref="LA221" si="1287">IF(AND(LA$165&gt;EOMONTH($E51,$R51*(1-$O51)),LA$165&lt;=EOMONTH($E51,$R51*(1-$O51)+$S51*(1-$O51)+$T51*$O51)),-LA220,0)</f>
        <v>0</v>
      </c>
      <c r="LB221" s="94">
        <f t="shared" ref="LB221" si="1288">IF(AND(LB$165&gt;EOMONTH($E51,$R51*(1-$O51)),LB$165&lt;=EOMONTH($E51,$R51*(1-$O51)+$S51*(1-$O51)+$T51*$O51)),-LB220,0)</f>
        <v>0</v>
      </c>
      <c r="LC221" s="94">
        <f t="shared" ref="LC221" si="1289">IF(AND(LC$165&gt;EOMONTH($E51,$R51*(1-$O51)),LC$165&lt;=EOMONTH($E51,$R51*(1-$O51)+$S51*(1-$O51)+$T51*$O51)),-LC220,0)</f>
        <v>0</v>
      </c>
      <c r="LD221" s="94">
        <f t="shared" ref="LD221" si="1290">IF(AND(LD$165&gt;EOMONTH($E51,$R51*(1-$O51)),LD$165&lt;=EOMONTH($E51,$R51*(1-$O51)+$S51*(1-$O51)+$T51*$O51)),-LD220,0)</f>
        <v>0</v>
      </c>
      <c r="LE221" s="94">
        <f t="shared" ref="LE221" si="1291">IF(AND(LE$165&gt;EOMONTH($E51,$R51*(1-$O51)),LE$165&lt;=EOMONTH($E51,$R51*(1-$O51)+$S51*(1-$O51)+$T51*$O51)),-LE220,0)</f>
        <v>0</v>
      </c>
      <c r="LF221" s="94">
        <f t="shared" ref="LF221" si="1292">IF(AND(LF$165&gt;EOMONTH($E51,$R51*(1-$O51)),LF$165&lt;=EOMONTH($E51,$R51*(1-$O51)+$S51*(1-$O51)+$T51*$O51)),-LF220,0)</f>
        <v>0</v>
      </c>
      <c r="LG221" s="94">
        <f t="shared" ref="LG221" si="1293">IF(AND(LG$165&gt;EOMONTH($E51,$R51*(1-$O51)),LG$165&lt;=EOMONTH($E51,$R51*(1-$O51)+$S51*(1-$O51)+$T51*$O51)),-LG220,0)</f>
        <v>0</v>
      </c>
      <c r="LH221" s="94">
        <f t="shared" ref="LH221" si="1294">IF(AND(LH$165&gt;EOMONTH($E51,$R51*(1-$O51)),LH$165&lt;=EOMONTH($E51,$R51*(1-$O51)+$S51*(1-$O51)+$T51*$O51)),-LH220,0)</f>
        <v>0</v>
      </c>
      <c r="LI221" s="94">
        <f t="shared" ref="LI221" si="1295">IF(AND(LI$165&gt;EOMONTH($E51,$R51*(1-$O51)),LI$165&lt;=EOMONTH($E51,$R51*(1-$O51)+$S51*(1-$O51)+$T51*$O51)),-LI220,0)</f>
        <v>0</v>
      </c>
      <c r="LJ221" s="94">
        <f t="shared" ref="LJ221" si="1296">IF(AND(LJ$165&gt;EOMONTH($E51,$R51*(1-$O51)),LJ$165&lt;=EOMONTH($E51,$R51*(1-$O51)+$S51*(1-$O51)+$T51*$O51)),-LJ220,0)</f>
        <v>0</v>
      </c>
      <c r="LK221" s="94">
        <f t="shared" ref="LK221" si="1297">IF(AND(LK$165&gt;EOMONTH($E51,$R51*(1-$O51)),LK$165&lt;=EOMONTH($E51,$R51*(1-$O51)+$S51*(1-$O51)+$T51*$O51)),-LK220,0)</f>
        <v>0</v>
      </c>
      <c r="LL221" s="94">
        <f t="shared" ref="LL221" si="1298">IF(AND(LL$165&gt;EOMONTH($E51,$R51*(1-$O51)),LL$165&lt;=EOMONTH($E51,$R51*(1-$O51)+$S51*(1-$O51)+$T51*$O51)),-LL220,0)</f>
        <v>0</v>
      </c>
      <c r="LM221" s="94">
        <f t="shared" ref="LM221" si="1299">IF(AND(LM$165&gt;EOMONTH($E51,$R51*(1-$O51)),LM$165&lt;=EOMONTH($E51,$R51*(1-$O51)+$S51*(1-$O51)+$T51*$O51)),-LM220,0)</f>
        <v>0</v>
      </c>
      <c r="LN221" s="94">
        <f t="shared" ref="LN221" si="1300">IF(AND(LN$165&gt;EOMONTH($E51,$R51*(1-$O51)),LN$165&lt;=EOMONTH($E51,$R51*(1-$O51)+$S51*(1-$O51)+$T51*$O51)),-LN220,0)</f>
        <v>0</v>
      </c>
      <c r="LO221" s="94">
        <f t="shared" ref="LO221" si="1301">IF(AND(LO$165&gt;EOMONTH($E51,$R51*(1-$O51)),LO$165&lt;=EOMONTH($E51,$R51*(1-$O51)+$S51*(1-$O51)+$T51*$O51)),-LO220,0)</f>
        <v>0</v>
      </c>
      <c r="LP221" s="94">
        <f t="shared" ref="LP221" si="1302">IF(AND(LP$165&gt;EOMONTH($E51,$R51*(1-$O51)),LP$165&lt;=EOMONTH($E51,$R51*(1-$O51)+$S51*(1-$O51)+$T51*$O51)),-LP220,0)</f>
        <v>0</v>
      </c>
      <c r="LQ221" s="94">
        <f t="shared" ref="LQ221" si="1303">IF(AND(LQ$165&gt;EOMONTH($E51,$R51*(1-$O51)),LQ$165&lt;=EOMONTH($E51,$R51*(1-$O51)+$S51*(1-$O51)+$T51*$O51)),-LQ220,0)</f>
        <v>0</v>
      </c>
      <c r="LR221" s="94">
        <f t="shared" ref="LR221" si="1304">IF(AND(LR$165&gt;EOMONTH($E51,$R51*(1-$O51)),LR$165&lt;=EOMONTH($E51,$R51*(1-$O51)+$S51*(1-$O51)+$T51*$O51)),-LR220,0)</f>
        <v>0</v>
      </c>
      <c r="LS221" s="94">
        <f t="shared" ref="LS221" si="1305">IF(AND(LS$165&gt;EOMONTH($E51,$R51*(1-$O51)),LS$165&lt;=EOMONTH($E51,$R51*(1-$O51)+$S51*(1-$O51)+$T51*$O51)),-LS220,0)</f>
        <v>0</v>
      </c>
      <c r="LT221" s="94">
        <f t="shared" ref="LT221" si="1306">IF(AND(LT$165&gt;EOMONTH($E51,$R51*(1-$O51)),LT$165&lt;=EOMONTH($E51,$R51*(1-$O51)+$S51*(1-$O51)+$T51*$O51)),-LT220,0)</f>
        <v>0</v>
      </c>
      <c r="LU221" s="94">
        <f t="shared" ref="LU221" si="1307">IF(AND(LU$165&gt;EOMONTH($E51,$R51*(1-$O51)),LU$165&lt;=EOMONTH($E51,$R51*(1-$O51)+$S51*(1-$O51)+$T51*$O51)),-LU220,0)</f>
        <v>0</v>
      </c>
      <c r="LV221" s="94">
        <f t="shared" ref="LV221" si="1308">IF(AND(LV$165&gt;EOMONTH($E51,$R51*(1-$O51)),LV$165&lt;=EOMONTH($E51,$R51*(1-$O51)+$S51*(1-$O51)+$T51*$O51)),-LV220,0)</f>
        <v>0</v>
      </c>
      <c r="LW221" s="94">
        <f t="shared" ref="LW221" si="1309">IF(AND(LW$165&gt;EOMONTH($E51,$R51*(1-$O51)),LW$165&lt;=EOMONTH($E51,$R51*(1-$O51)+$S51*(1-$O51)+$T51*$O51)),-LW220,0)</f>
        <v>0</v>
      </c>
      <c r="LX221" s="94">
        <f t="shared" ref="LX221" si="1310">IF(AND(LX$165&gt;EOMONTH($E51,$R51*(1-$O51)),LX$165&lt;=EOMONTH($E51,$R51*(1-$O51)+$S51*(1-$O51)+$T51*$O51)),-LX220,0)</f>
        <v>0</v>
      </c>
      <c r="LY221" s="94">
        <f t="shared" ref="LY221" si="1311">IF(AND(LY$165&gt;EOMONTH($E51,$R51*(1-$O51)),LY$165&lt;=EOMONTH($E51,$R51*(1-$O51)+$S51*(1-$O51)+$T51*$O51)),-LY220,0)</f>
        <v>0</v>
      </c>
      <c r="LZ221" s="94">
        <f t="shared" ref="LZ221" si="1312">IF(AND(LZ$165&gt;EOMONTH($E51,$R51*(1-$O51)),LZ$165&lt;=EOMONTH($E51,$R51*(1-$O51)+$S51*(1-$O51)+$T51*$O51)),-LZ220,0)</f>
        <v>0</v>
      </c>
      <c r="MA221" s="94">
        <f t="shared" ref="MA221" si="1313">IF(AND(MA$165&gt;EOMONTH($E51,$R51*(1-$O51)),MA$165&lt;=EOMONTH($E51,$R51*(1-$O51)+$S51*(1-$O51)+$T51*$O51)),-MA220,0)</f>
        <v>0</v>
      </c>
      <c r="MB221" s="94">
        <f t="shared" ref="MB221" si="1314">IF(AND(MB$165&gt;EOMONTH($E51,$R51*(1-$O51)),MB$165&lt;=EOMONTH($E51,$R51*(1-$O51)+$S51*(1-$O51)+$T51*$O51)),-MB220,0)</f>
        <v>0</v>
      </c>
      <c r="MC221" s="94">
        <f t="shared" ref="MC221" si="1315">IF(AND(MC$165&gt;EOMONTH($E51,$R51*(1-$O51)),MC$165&lt;=EOMONTH($E51,$R51*(1-$O51)+$S51*(1-$O51)+$T51*$O51)),-MC220,0)</f>
        <v>0</v>
      </c>
      <c r="MD221" s="94">
        <f t="shared" ref="MD221" si="1316">IF(AND(MD$165&gt;EOMONTH($E51,$R51*(1-$O51)),MD$165&lt;=EOMONTH($E51,$R51*(1-$O51)+$S51*(1-$O51)+$T51*$O51)),-MD220,0)</f>
        <v>0</v>
      </c>
      <c r="ME221" s="94">
        <f t="shared" ref="ME221" si="1317">IF(AND(ME$165&gt;EOMONTH($E51,$R51*(1-$O51)),ME$165&lt;=EOMONTH($E51,$R51*(1-$O51)+$S51*(1-$O51)+$T51*$O51)),-ME220,0)</f>
        <v>0</v>
      </c>
      <c r="MF221" s="94">
        <f t="shared" ref="MF221" si="1318">IF(AND(MF$165&gt;EOMONTH($E51,$R51*(1-$O51)),MF$165&lt;=EOMONTH($E51,$R51*(1-$O51)+$S51*(1-$O51)+$T51*$O51)),-MF220,0)</f>
        <v>0</v>
      </c>
      <c r="MG221" s="94">
        <f t="shared" ref="MG221" si="1319">IF(AND(MG$165&gt;EOMONTH($E51,$R51*(1-$O51)),MG$165&lt;=EOMONTH($E51,$R51*(1-$O51)+$S51*(1-$O51)+$T51*$O51)),-MG220,0)</f>
        <v>0</v>
      </c>
      <c r="MH221" s="94">
        <f t="shared" ref="MH221" si="1320">IF(AND(MH$165&gt;EOMONTH($E51,$R51*(1-$O51)),MH$165&lt;=EOMONTH($E51,$R51*(1-$O51)+$S51*(1-$O51)+$T51*$O51)),-MH220,0)</f>
        <v>0</v>
      </c>
      <c r="MI221" s="94">
        <f t="shared" ref="MI221" si="1321">IF(AND(MI$165&gt;EOMONTH($E51,$R51*(1-$O51)),MI$165&lt;=EOMONTH($E51,$R51*(1-$O51)+$S51*(1-$O51)+$T51*$O51)),-MI220,0)</f>
        <v>0</v>
      </c>
      <c r="MJ221" s="94">
        <f t="shared" ref="MJ221" si="1322">IF(AND(MJ$165&gt;EOMONTH($E51,$R51*(1-$O51)),MJ$165&lt;=EOMONTH($E51,$R51*(1-$O51)+$S51*(1-$O51)+$T51*$O51)),-MJ220,0)</f>
        <v>0</v>
      </c>
      <c r="MK221" s="94">
        <f t="shared" ref="MK221" si="1323">IF(AND(MK$165&gt;EOMONTH($E51,$R51*(1-$O51)),MK$165&lt;=EOMONTH($E51,$R51*(1-$O51)+$S51*(1-$O51)+$T51*$O51)),-MK220,0)</f>
        <v>0</v>
      </c>
      <c r="ML221" s="94">
        <f t="shared" ref="ML221" si="1324">IF(AND(ML$165&gt;EOMONTH($E51,$R51*(1-$O51)),ML$165&lt;=EOMONTH($E51,$R51*(1-$O51)+$S51*(1-$O51)+$T51*$O51)),-ML220,0)</f>
        <v>0</v>
      </c>
      <c r="MM221" s="94">
        <f t="shared" ref="MM221" si="1325">IF(AND(MM$165&gt;EOMONTH($E51,$R51*(1-$O51)),MM$165&lt;=EOMONTH($E51,$R51*(1-$O51)+$S51*(1-$O51)+$T51*$O51)),-MM220,0)</f>
        <v>0</v>
      </c>
      <c r="MN221" s="94">
        <f t="shared" ref="MN221" si="1326">IF(AND(MN$165&gt;EOMONTH($E51,$R51*(1-$O51)),MN$165&lt;=EOMONTH($E51,$R51*(1-$O51)+$S51*(1-$O51)+$T51*$O51)),-MN220,0)</f>
        <v>0</v>
      </c>
      <c r="MO221" s="94">
        <f t="shared" ref="MO221" si="1327">IF(AND(MO$165&gt;EOMONTH($E51,$R51*(1-$O51)),MO$165&lt;=EOMONTH($E51,$R51*(1-$O51)+$S51*(1-$O51)+$T51*$O51)),-MO220,0)</f>
        <v>0</v>
      </c>
      <c r="MP221" s="94">
        <f t="shared" ref="MP221" si="1328">IF(AND(MP$165&gt;EOMONTH($E51,$R51*(1-$O51)),MP$165&lt;=EOMONTH($E51,$R51*(1-$O51)+$S51*(1-$O51)+$T51*$O51)),-MP220,0)</f>
        <v>0</v>
      </c>
      <c r="MQ221" s="94">
        <f t="shared" ref="MQ221" si="1329">IF(AND(MQ$165&gt;EOMONTH($E51,$R51*(1-$O51)),MQ$165&lt;=EOMONTH($E51,$R51*(1-$O51)+$S51*(1-$O51)+$T51*$O51)),-MQ220,0)</f>
        <v>0</v>
      </c>
      <c r="MR221" s="94">
        <f t="shared" ref="MR221" si="1330">IF(AND(MR$165&gt;EOMONTH($E51,$R51*(1-$O51)),MR$165&lt;=EOMONTH($E51,$R51*(1-$O51)+$S51*(1-$O51)+$T51*$O51)),-MR220,0)</f>
        <v>0</v>
      </c>
      <c r="MS221" s="94">
        <f t="shared" ref="MS221" si="1331">IF(AND(MS$165&gt;EOMONTH($E51,$R51*(1-$O51)),MS$165&lt;=EOMONTH($E51,$R51*(1-$O51)+$S51*(1-$O51)+$T51*$O51)),-MS220,0)</f>
        <v>0</v>
      </c>
      <c r="MT221" s="94">
        <f t="shared" ref="MT221" si="1332">IF(AND(MT$165&gt;EOMONTH($E51,$R51*(1-$O51)),MT$165&lt;=EOMONTH($E51,$R51*(1-$O51)+$S51*(1-$O51)+$T51*$O51)),-MT220,0)</f>
        <v>0</v>
      </c>
      <c r="MU221" s="94">
        <f t="shared" ref="MU221" si="1333">IF(AND(MU$165&gt;EOMONTH($E51,$R51*(1-$O51)),MU$165&lt;=EOMONTH($E51,$R51*(1-$O51)+$S51*(1-$O51)+$T51*$O51)),-MU220,0)</f>
        <v>0</v>
      </c>
      <c r="MV221" s="94">
        <f t="shared" ref="MV221" si="1334">IF(AND(MV$165&gt;EOMONTH($E51,$R51*(1-$O51)),MV$165&lt;=EOMONTH($E51,$R51*(1-$O51)+$S51*(1-$O51)+$T51*$O51)),-MV220,0)</f>
        <v>0</v>
      </c>
      <c r="MW221" s="94">
        <f t="shared" ref="MW221" si="1335">IF(AND(MW$165&gt;EOMONTH($E51,$R51*(1-$O51)),MW$165&lt;=EOMONTH($E51,$R51*(1-$O51)+$S51*(1-$O51)+$T51*$O51)),-MW220,0)</f>
        <v>0</v>
      </c>
      <c r="MX221" s="94">
        <f t="shared" ref="MX221" si="1336">IF(AND(MX$165&gt;EOMONTH($E51,$R51*(1-$O51)),MX$165&lt;=EOMONTH($E51,$R51*(1-$O51)+$S51*(1-$O51)+$T51*$O51)),-MX220,0)</f>
        <v>0</v>
      </c>
      <c r="MY221" s="94">
        <f t="shared" ref="MY221" si="1337">IF(AND(MY$165&gt;EOMONTH($E51,$R51*(1-$O51)),MY$165&lt;=EOMONTH($E51,$R51*(1-$O51)+$S51*(1-$O51)+$T51*$O51)),-MY220,0)</f>
        <v>0</v>
      </c>
      <c r="MZ221" s="94">
        <f t="shared" ref="MZ221" si="1338">IF(AND(MZ$165&gt;EOMONTH($E51,$R51*(1-$O51)),MZ$165&lt;=EOMONTH($E51,$R51*(1-$O51)+$S51*(1-$O51)+$T51*$O51)),-MZ220,0)</f>
        <v>0</v>
      </c>
      <c r="NA221" s="94">
        <f t="shared" ref="NA221" si="1339">IF(AND(NA$165&gt;EOMONTH($E51,$R51*(1-$O51)),NA$165&lt;=EOMONTH($E51,$R51*(1-$O51)+$S51*(1-$O51)+$T51*$O51)),-NA220,0)</f>
        <v>0</v>
      </c>
      <c r="NB221" s="94">
        <f t="shared" ref="NB221" si="1340">IF(AND(NB$165&gt;EOMONTH($E51,$R51*(1-$O51)),NB$165&lt;=EOMONTH($E51,$R51*(1-$O51)+$S51*(1-$O51)+$T51*$O51)),-NB220,0)</f>
        <v>0</v>
      </c>
      <c r="NC221" s="94">
        <f t="shared" ref="NC221" si="1341">IF(AND(NC$165&gt;EOMONTH($E51,$R51*(1-$O51)),NC$165&lt;=EOMONTH($E51,$R51*(1-$O51)+$S51*(1-$O51)+$T51*$O51)),-NC220,0)</f>
        <v>0</v>
      </c>
      <c r="ND221" s="94">
        <f t="shared" ref="ND221" si="1342">IF(AND(ND$165&gt;EOMONTH($E51,$R51*(1-$O51)),ND$165&lt;=EOMONTH($E51,$R51*(1-$O51)+$S51*(1-$O51)+$T51*$O51)),-ND220,0)</f>
        <v>0</v>
      </c>
      <c r="NE221" s="94">
        <f t="shared" ref="NE221" si="1343">IF(AND(NE$165&gt;EOMONTH($E51,$R51*(1-$O51)),NE$165&lt;=EOMONTH($E51,$R51*(1-$O51)+$S51*(1-$O51)+$T51*$O51)),-NE220,0)</f>
        <v>0</v>
      </c>
      <c r="NF221" s="94">
        <f t="shared" ref="NF221" si="1344">IF(AND(NF$165&gt;EOMONTH($E51,$R51*(1-$O51)),NF$165&lt;=EOMONTH($E51,$R51*(1-$O51)+$S51*(1-$O51)+$T51*$O51)),-NF220,0)</f>
        <v>0</v>
      </c>
      <c r="NG221" s="94">
        <f t="shared" ref="NG221" si="1345">IF(AND(NG$165&gt;EOMONTH($E51,$R51*(1-$O51)),NG$165&lt;=EOMONTH($E51,$R51*(1-$O51)+$S51*(1-$O51)+$T51*$O51)),-NG220,0)</f>
        <v>0</v>
      </c>
      <c r="NH221" s="94">
        <f t="shared" ref="NH221" si="1346">IF(AND(NH$165&gt;EOMONTH($E51,$R51*(1-$O51)),NH$165&lt;=EOMONTH($E51,$R51*(1-$O51)+$S51*(1-$O51)+$T51*$O51)),-NH220,0)</f>
        <v>0</v>
      </c>
      <c r="NI221" s="94">
        <f t="shared" ref="NI221" si="1347">IF(AND(NI$165&gt;EOMONTH($E51,$R51*(1-$O51)),NI$165&lt;=EOMONTH($E51,$R51*(1-$O51)+$S51*(1-$O51)+$T51*$O51)),-NI220,0)</f>
        <v>0</v>
      </c>
      <c r="NJ221" s="94">
        <f t="shared" ref="NJ221" si="1348">IF(AND(NJ$165&gt;EOMONTH($E51,$R51*(1-$O51)),NJ$165&lt;=EOMONTH($E51,$R51*(1-$O51)+$S51*(1-$O51)+$T51*$O51)),-NJ220,0)</f>
        <v>0</v>
      </c>
      <c r="NK221" s="97">
        <f t="shared" ref="NK221" si="1349">IF(AND(NK$165&gt;EOMONTH($E51,$R51*(1-$O51)),NK$165&lt;=EOMONTH($E51,$R51*(1-$O51)+$S51*(1-$O51)+$T51*$O51)),-NK220,0)</f>
        <v>0</v>
      </c>
    </row>
    <row r="222" spans="1:375" x14ac:dyDescent="0.25">
      <c r="A222" s="96">
        <f ca="1">SUMIF($D$163:$NK$163,"&lt;="&amp;Summary!$B$3,Leases!D222:NK222)</f>
        <v>0</v>
      </c>
      <c r="B222" s="23" t="s">
        <v>55</v>
      </c>
      <c r="C222" s="45" t="s">
        <v>29</v>
      </c>
      <c r="D222" s="94">
        <f>IF(OR(D$165&lt;=EOMONTH($E51,$R51*(1-$O51)),D$165&gt;EOMONTH($E51,$P51*12*(1-$O51)+$Q51*12*$O51+$R51*(1-$O51))),0,IF($X51="NNN",Expenses!B$14*Leases!$F51,IF(Leases!$X51="FSG",0,IF(Leases!$X51="MG",SUMPRODUCT(Leases!$Z51:$Z55,Expenses!B$9:B$13)*Leases!$F51,MAX((Expenses!B$9-Leases!$AB51/12)*Leases!$AA51*Leases!$F51,0)+MAX((Expenses!B$10-Leases!$AB52/12)*Leases!$AA52*Leases!$F51,0)+MAX((Expenses!B$11-Leases!$AB53/12)*Leases!$AA53*Leases!$F51,0)+MAX((Expenses!B$12-Leases!$AB54/12)*Leases!$AA54*Leases!$F51,0)+MAX((Expenses!B$13-Leases!$AB55/12)*Leases!$AA55*Leases!$F51,0)))))</f>
        <v>0</v>
      </c>
      <c r="E222" s="94">
        <f>IF(OR(E$165&lt;=EOMONTH($E51,$R51*(1-$O51)),E$165&gt;EOMONTH($E51,$P51*12*(1-$O51)+$Q51*12*$O51+$R51*(1-$O51))),0,IF($X51="NNN",Expenses!C$14*Leases!$F51,IF(Leases!$X51="FSG",0,IF(Leases!$X51="MG",SUMPRODUCT(Leases!$Z51:$Z55,Expenses!C$9:C$13)*Leases!$F51,MAX((Expenses!C$9-Leases!$AB51/12)*Leases!$AA51*Leases!$F51,0)+MAX((Expenses!C$10-Leases!$AB52/12)*Leases!$AA52*Leases!$F51,0)+MAX((Expenses!C$11-Leases!$AB53/12)*Leases!$AA53*Leases!$F51,0)+MAX((Expenses!C$12-Leases!$AB54/12)*Leases!$AA54*Leases!$F51,0)+MAX((Expenses!C$13-Leases!$AB55/12)*Leases!$AA55*Leases!$F51,0)))))</f>
        <v>0</v>
      </c>
      <c r="F222" s="94">
        <f>IF(OR(F$165&lt;=EOMONTH($E51,$R51*(1-$O51)),F$165&gt;EOMONTH($E51,$P51*12*(1-$O51)+$Q51*12*$O51+$R51*(1-$O51))),0,IF($X51="NNN",Expenses!D$14*Leases!$F51,IF(Leases!$X51="FSG",0,IF(Leases!$X51="MG",SUMPRODUCT(Leases!$Z51:$Z55,Expenses!D$9:D$13)*Leases!$F51,MAX((Expenses!D$9-Leases!$AB51/12)*Leases!$AA51*Leases!$F51,0)+MAX((Expenses!D$10-Leases!$AB52/12)*Leases!$AA52*Leases!$F51,0)+MAX((Expenses!D$11-Leases!$AB53/12)*Leases!$AA53*Leases!$F51,0)+MAX((Expenses!D$12-Leases!$AB54/12)*Leases!$AA54*Leases!$F51,0)+MAX((Expenses!D$13-Leases!$AB55/12)*Leases!$AA55*Leases!$F51,0)))))</f>
        <v>0</v>
      </c>
      <c r="G222" s="94">
        <f>IF(OR(G$165&lt;=EOMONTH($E51,$R51*(1-$O51)),G$165&gt;EOMONTH($E51,$P51*12*(1-$O51)+$Q51*12*$O51+$R51*(1-$O51))),0,IF($X51="NNN",Expenses!E$14*Leases!$F51,IF(Leases!$X51="FSG",0,IF(Leases!$X51="MG",SUMPRODUCT(Leases!$Z51:$Z55,Expenses!E$9:E$13)*Leases!$F51,MAX((Expenses!E$9-Leases!$AB51/12)*Leases!$AA51*Leases!$F51,0)+MAX((Expenses!E$10-Leases!$AB52/12)*Leases!$AA52*Leases!$F51,0)+MAX((Expenses!E$11-Leases!$AB53/12)*Leases!$AA53*Leases!$F51,0)+MAX((Expenses!E$12-Leases!$AB54/12)*Leases!$AA54*Leases!$F51,0)+MAX((Expenses!E$13-Leases!$AB55/12)*Leases!$AA55*Leases!$F51,0)))))</f>
        <v>0</v>
      </c>
      <c r="H222" s="94">
        <f>IF(OR(H$165&lt;=EOMONTH($E51,$R51*(1-$O51)),H$165&gt;EOMONTH($E51,$P51*12*(1-$O51)+$Q51*12*$O51+$R51*(1-$O51))),0,IF($X51="NNN",Expenses!F$14*Leases!$F51,IF(Leases!$X51="FSG",0,IF(Leases!$X51="MG",SUMPRODUCT(Leases!$Z51:$Z55,Expenses!F$9:F$13)*Leases!$F51,MAX((Expenses!F$9-Leases!$AB51/12)*Leases!$AA51*Leases!$F51,0)+MAX((Expenses!F$10-Leases!$AB52/12)*Leases!$AA52*Leases!$F51,0)+MAX((Expenses!F$11-Leases!$AB53/12)*Leases!$AA53*Leases!$F51,0)+MAX((Expenses!F$12-Leases!$AB54/12)*Leases!$AA54*Leases!$F51,0)+MAX((Expenses!F$13-Leases!$AB55/12)*Leases!$AA55*Leases!$F51,0)))))</f>
        <v>0</v>
      </c>
      <c r="I222" s="94">
        <f>IF(OR(I$165&lt;=EOMONTH($E51,$R51*(1-$O51)),I$165&gt;EOMONTH($E51,$P51*12*(1-$O51)+$Q51*12*$O51+$R51*(1-$O51))),0,IF($X51="NNN",Expenses!G$14*Leases!$F51,IF(Leases!$X51="FSG",0,IF(Leases!$X51="MG",SUMPRODUCT(Leases!$Z51:$Z55,Expenses!G$9:G$13)*Leases!$F51,MAX((Expenses!G$9-Leases!$AB51/12)*Leases!$AA51*Leases!$F51,0)+MAX((Expenses!G$10-Leases!$AB52/12)*Leases!$AA52*Leases!$F51,0)+MAX((Expenses!G$11-Leases!$AB53/12)*Leases!$AA53*Leases!$F51,0)+MAX((Expenses!G$12-Leases!$AB54/12)*Leases!$AA54*Leases!$F51,0)+MAX((Expenses!G$13-Leases!$AB55/12)*Leases!$AA55*Leases!$F51,0)))))</f>
        <v>0</v>
      </c>
      <c r="J222" s="94">
        <f>IF(OR(J$165&lt;=EOMONTH($E51,$R51*(1-$O51)),J$165&gt;EOMONTH($E51,$P51*12*(1-$O51)+$Q51*12*$O51+$R51*(1-$O51))),0,IF($X51="NNN",Expenses!H$14*Leases!$F51,IF(Leases!$X51="FSG",0,IF(Leases!$X51="MG",SUMPRODUCT(Leases!$Z51:$Z55,Expenses!H$9:H$13)*Leases!$F51,MAX((Expenses!H$9-Leases!$AB51/12)*Leases!$AA51*Leases!$F51,0)+MAX((Expenses!H$10-Leases!$AB52/12)*Leases!$AA52*Leases!$F51,0)+MAX((Expenses!H$11-Leases!$AB53/12)*Leases!$AA53*Leases!$F51,0)+MAX((Expenses!H$12-Leases!$AB54/12)*Leases!$AA54*Leases!$F51,0)+MAX((Expenses!H$13-Leases!$AB55/12)*Leases!$AA55*Leases!$F51,0)))))</f>
        <v>0</v>
      </c>
      <c r="K222" s="94">
        <f>IF(OR(K$165&lt;=EOMONTH($E51,$R51*(1-$O51)),K$165&gt;EOMONTH($E51,$P51*12*(1-$O51)+$Q51*12*$O51+$R51*(1-$O51))),0,IF($X51="NNN",Expenses!I$14*Leases!$F51,IF(Leases!$X51="FSG",0,IF(Leases!$X51="MG",SUMPRODUCT(Leases!$Z51:$Z55,Expenses!I$9:I$13)*Leases!$F51,MAX((Expenses!I$9-Leases!$AB51/12)*Leases!$AA51*Leases!$F51,0)+MAX((Expenses!I$10-Leases!$AB52/12)*Leases!$AA52*Leases!$F51,0)+MAX((Expenses!I$11-Leases!$AB53/12)*Leases!$AA53*Leases!$F51,0)+MAX((Expenses!I$12-Leases!$AB54/12)*Leases!$AA54*Leases!$F51,0)+MAX((Expenses!I$13-Leases!$AB55/12)*Leases!$AA55*Leases!$F51,0)))))</f>
        <v>0</v>
      </c>
      <c r="L222" s="94">
        <f>IF(OR(L$165&lt;=EOMONTH($E51,$R51*(1-$O51)),L$165&gt;EOMONTH($E51,$P51*12*(1-$O51)+$Q51*12*$O51+$R51*(1-$O51))),0,IF($X51="NNN",Expenses!J$14*Leases!$F51,IF(Leases!$X51="FSG",0,IF(Leases!$X51="MG",SUMPRODUCT(Leases!$Z51:$Z55,Expenses!J$9:J$13)*Leases!$F51,MAX((Expenses!J$9-Leases!$AB51/12)*Leases!$AA51*Leases!$F51,0)+MAX((Expenses!J$10-Leases!$AB52/12)*Leases!$AA52*Leases!$F51,0)+MAX((Expenses!J$11-Leases!$AB53/12)*Leases!$AA53*Leases!$F51,0)+MAX((Expenses!J$12-Leases!$AB54/12)*Leases!$AA54*Leases!$F51,0)+MAX((Expenses!J$13-Leases!$AB55/12)*Leases!$AA55*Leases!$F51,0)))))</f>
        <v>0</v>
      </c>
      <c r="M222" s="94">
        <f>IF(OR(M$165&lt;=EOMONTH($E51,$R51*(1-$O51)),M$165&gt;EOMONTH($E51,$P51*12*(1-$O51)+$Q51*12*$O51+$R51*(1-$O51))),0,IF($X51="NNN",Expenses!K$14*Leases!$F51,IF(Leases!$X51="FSG",0,IF(Leases!$X51="MG",SUMPRODUCT(Leases!$Z51:$Z55,Expenses!K$9:K$13)*Leases!$F51,MAX((Expenses!K$9-Leases!$AB51/12)*Leases!$AA51*Leases!$F51,0)+MAX((Expenses!K$10-Leases!$AB52/12)*Leases!$AA52*Leases!$F51,0)+MAX((Expenses!K$11-Leases!$AB53/12)*Leases!$AA53*Leases!$F51,0)+MAX((Expenses!K$12-Leases!$AB54/12)*Leases!$AA54*Leases!$F51,0)+MAX((Expenses!K$13-Leases!$AB55/12)*Leases!$AA55*Leases!$F51,0)))))</f>
        <v>0</v>
      </c>
      <c r="N222" s="94">
        <f>IF(OR(N$165&lt;=EOMONTH($E51,$R51*(1-$O51)),N$165&gt;EOMONTH($E51,$P51*12*(1-$O51)+$Q51*12*$O51+$R51*(1-$O51))),0,IF($X51="NNN",Expenses!L$14*Leases!$F51,IF(Leases!$X51="FSG",0,IF(Leases!$X51="MG",SUMPRODUCT(Leases!$Z51:$Z55,Expenses!L$9:L$13)*Leases!$F51,MAX((Expenses!L$9-Leases!$AB51/12)*Leases!$AA51*Leases!$F51,0)+MAX((Expenses!L$10-Leases!$AB52/12)*Leases!$AA52*Leases!$F51,0)+MAX((Expenses!L$11-Leases!$AB53/12)*Leases!$AA53*Leases!$F51,0)+MAX((Expenses!L$12-Leases!$AB54/12)*Leases!$AA54*Leases!$F51,0)+MAX((Expenses!L$13-Leases!$AB55/12)*Leases!$AA55*Leases!$F51,0)))))</f>
        <v>0</v>
      </c>
      <c r="O222" s="94">
        <f>IF(OR(O$165&lt;=EOMONTH($E51,$R51*(1-$O51)),O$165&gt;EOMONTH($E51,$P51*12*(1-$O51)+$Q51*12*$O51+$R51*(1-$O51))),0,IF($X51="NNN",Expenses!M$14*Leases!$F51,IF(Leases!$X51="FSG",0,IF(Leases!$X51="MG",SUMPRODUCT(Leases!$Z51:$Z55,Expenses!M$9:M$13)*Leases!$F51,MAX((Expenses!M$9-Leases!$AB51/12)*Leases!$AA51*Leases!$F51,0)+MAX((Expenses!M$10-Leases!$AB52/12)*Leases!$AA52*Leases!$F51,0)+MAX((Expenses!M$11-Leases!$AB53/12)*Leases!$AA53*Leases!$F51,0)+MAX((Expenses!M$12-Leases!$AB54/12)*Leases!$AA54*Leases!$F51,0)+MAX((Expenses!M$13-Leases!$AB55/12)*Leases!$AA55*Leases!$F51,0)))))</f>
        <v>0</v>
      </c>
      <c r="P222" s="94">
        <f>IF(OR(P$165&lt;=EOMONTH($E51,$R51*(1-$O51)),P$165&gt;EOMONTH($E51,$P51*12*(1-$O51)+$Q51*12*$O51+$R51*(1-$O51))),0,IF($X51="NNN",Expenses!N$14*Leases!$F51,IF(Leases!$X51="FSG",0,IF(Leases!$X51="MG",SUMPRODUCT(Leases!$Z51:$Z55,Expenses!N$9:N$13)*Leases!$F51,MAX((Expenses!N$9-Leases!$AB51/12)*Leases!$AA51*Leases!$F51,0)+MAX((Expenses!N$10-Leases!$AB52/12)*Leases!$AA52*Leases!$F51,0)+MAX((Expenses!N$11-Leases!$AB53/12)*Leases!$AA53*Leases!$F51,0)+MAX((Expenses!N$12-Leases!$AB54/12)*Leases!$AA54*Leases!$F51,0)+MAX((Expenses!N$13-Leases!$AB55/12)*Leases!$AA55*Leases!$F51,0)))))</f>
        <v>0</v>
      </c>
      <c r="Q222" s="94">
        <f>IF(OR(Q$165&lt;=EOMONTH($E51,$R51*(1-$O51)),Q$165&gt;EOMONTH($E51,$P51*12*(1-$O51)+$Q51*12*$O51+$R51*(1-$O51))),0,IF($X51="NNN",Expenses!O$14*Leases!$F51,IF(Leases!$X51="FSG",0,IF(Leases!$X51="MG",SUMPRODUCT(Leases!$Z51:$Z55,Expenses!O$9:O$13)*Leases!$F51,MAX((Expenses!O$9-Leases!$AB51/12)*Leases!$AA51*Leases!$F51,0)+MAX((Expenses!O$10-Leases!$AB52/12)*Leases!$AA52*Leases!$F51,0)+MAX((Expenses!O$11-Leases!$AB53/12)*Leases!$AA53*Leases!$F51,0)+MAX((Expenses!O$12-Leases!$AB54/12)*Leases!$AA54*Leases!$F51,0)+MAX((Expenses!O$13-Leases!$AB55/12)*Leases!$AA55*Leases!$F51,0)))))</f>
        <v>0</v>
      </c>
      <c r="R222" s="94">
        <f>IF(OR(R$165&lt;=EOMONTH($E51,$R51*(1-$O51)),R$165&gt;EOMONTH($E51,$P51*12*(1-$O51)+$Q51*12*$O51+$R51*(1-$O51))),0,IF($X51="NNN",Expenses!P$14*Leases!$F51,IF(Leases!$X51="FSG",0,IF(Leases!$X51="MG",SUMPRODUCT(Leases!$Z51:$Z55,Expenses!P$9:P$13)*Leases!$F51,MAX((Expenses!P$9-Leases!$AB51/12)*Leases!$AA51*Leases!$F51,0)+MAX((Expenses!P$10-Leases!$AB52/12)*Leases!$AA52*Leases!$F51,0)+MAX((Expenses!P$11-Leases!$AB53/12)*Leases!$AA53*Leases!$F51,0)+MAX((Expenses!P$12-Leases!$AB54/12)*Leases!$AA54*Leases!$F51,0)+MAX((Expenses!P$13-Leases!$AB55/12)*Leases!$AA55*Leases!$F51,0)))))</f>
        <v>0</v>
      </c>
      <c r="S222" s="94">
        <f>IF(OR(S$165&lt;=EOMONTH($E51,$R51*(1-$O51)),S$165&gt;EOMONTH($E51,$P51*12*(1-$O51)+$Q51*12*$O51+$R51*(1-$O51))),0,IF($X51="NNN",Expenses!Q$14*Leases!$F51,IF(Leases!$X51="FSG",0,IF(Leases!$X51="MG",SUMPRODUCT(Leases!$Z51:$Z55,Expenses!Q$9:Q$13)*Leases!$F51,MAX((Expenses!Q$9-Leases!$AB51/12)*Leases!$AA51*Leases!$F51,0)+MAX((Expenses!Q$10-Leases!$AB52/12)*Leases!$AA52*Leases!$F51,0)+MAX((Expenses!Q$11-Leases!$AB53/12)*Leases!$AA53*Leases!$F51,0)+MAX((Expenses!Q$12-Leases!$AB54/12)*Leases!$AA54*Leases!$F51,0)+MAX((Expenses!Q$13-Leases!$AB55/12)*Leases!$AA55*Leases!$F51,0)))))</f>
        <v>0</v>
      </c>
      <c r="T222" s="94">
        <f>IF(OR(T$165&lt;=EOMONTH($E51,$R51*(1-$O51)),T$165&gt;EOMONTH($E51,$P51*12*(1-$O51)+$Q51*12*$O51+$R51*(1-$O51))),0,IF($X51="NNN",Expenses!R$14*Leases!$F51,IF(Leases!$X51="FSG",0,IF(Leases!$X51="MG",SUMPRODUCT(Leases!$Z51:$Z55,Expenses!R$9:R$13)*Leases!$F51,MAX((Expenses!R$9-Leases!$AB51/12)*Leases!$AA51*Leases!$F51,0)+MAX((Expenses!R$10-Leases!$AB52/12)*Leases!$AA52*Leases!$F51,0)+MAX((Expenses!R$11-Leases!$AB53/12)*Leases!$AA53*Leases!$F51,0)+MAX((Expenses!R$12-Leases!$AB54/12)*Leases!$AA54*Leases!$F51,0)+MAX((Expenses!R$13-Leases!$AB55/12)*Leases!$AA55*Leases!$F51,0)))))</f>
        <v>0</v>
      </c>
      <c r="U222" s="94">
        <f>IF(OR(U$165&lt;=EOMONTH($E51,$R51*(1-$O51)),U$165&gt;EOMONTH($E51,$P51*12*(1-$O51)+$Q51*12*$O51+$R51*(1-$O51))),0,IF($X51="NNN",Expenses!S$14*Leases!$F51,IF(Leases!$X51="FSG",0,IF(Leases!$X51="MG",SUMPRODUCT(Leases!$Z51:$Z55,Expenses!S$9:S$13)*Leases!$F51,MAX((Expenses!S$9-Leases!$AB51/12)*Leases!$AA51*Leases!$F51,0)+MAX((Expenses!S$10-Leases!$AB52/12)*Leases!$AA52*Leases!$F51,0)+MAX((Expenses!S$11-Leases!$AB53/12)*Leases!$AA53*Leases!$F51,0)+MAX((Expenses!S$12-Leases!$AB54/12)*Leases!$AA54*Leases!$F51,0)+MAX((Expenses!S$13-Leases!$AB55/12)*Leases!$AA55*Leases!$F51,0)))))</f>
        <v>0</v>
      </c>
      <c r="V222" s="94">
        <f>IF(OR(V$165&lt;=EOMONTH($E51,$R51*(1-$O51)),V$165&gt;EOMONTH($E51,$P51*12*(1-$O51)+$Q51*12*$O51+$R51*(1-$O51))),0,IF($X51="NNN",Expenses!T$14*Leases!$F51,IF(Leases!$X51="FSG",0,IF(Leases!$X51="MG",SUMPRODUCT(Leases!$Z51:$Z55,Expenses!T$9:T$13)*Leases!$F51,MAX((Expenses!T$9-Leases!$AB51/12)*Leases!$AA51*Leases!$F51,0)+MAX((Expenses!T$10-Leases!$AB52/12)*Leases!$AA52*Leases!$F51,0)+MAX((Expenses!T$11-Leases!$AB53/12)*Leases!$AA53*Leases!$F51,0)+MAX((Expenses!T$12-Leases!$AB54/12)*Leases!$AA54*Leases!$F51,0)+MAX((Expenses!T$13-Leases!$AB55/12)*Leases!$AA55*Leases!$F51,0)))))</f>
        <v>0</v>
      </c>
      <c r="W222" s="94">
        <f>IF(OR(W$165&lt;=EOMONTH($E51,$R51*(1-$O51)),W$165&gt;EOMONTH($E51,$P51*12*(1-$O51)+$Q51*12*$O51+$R51*(1-$O51))),0,IF($X51="NNN",Expenses!U$14*Leases!$F51,IF(Leases!$X51="FSG",0,IF(Leases!$X51="MG",SUMPRODUCT(Leases!$Z51:$Z55,Expenses!U$9:U$13)*Leases!$F51,MAX((Expenses!U$9-Leases!$AB51/12)*Leases!$AA51*Leases!$F51,0)+MAX((Expenses!U$10-Leases!$AB52/12)*Leases!$AA52*Leases!$F51,0)+MAX((Expenses!U$11-Leases!$AB53/12)*Leases!$AA53*Leases!$F51,0)+MAX((Expenses!U$12-Leases!$AB54/12)*Leases!$AA54*Leases!$F51,0)+MAX((Expenses!U$13-Leases!$AB55/12)*Leases!$AA55*Leases!$F51,0)))))</f>
        <v>0</v>
      </c>
      <c r="X222" s="94">
        <f>IF(OR(X$165&lt;=EOMONTH($E51,$R51*(1-$O51)),X$165&gt;EOMONTH($E51,$P51*12*(1-$O51)+$Q51*12*$O51+$R51*(1-$O51))),0,IF($X51="NNN",Expenses!V$14*Leases!$F51,IF(Leases!$X51="FSG",0,IF(Leases!$X51="MG",SUMPRODUCT(Leases!$Z51:$Z55,Expenses!V$9:V$13)*Leases!$F51,MAX((Expenses!V$9-Leases!$AB51/12)*Leases!$AA51*Leases!$F51,0)+MAX((Expenses!V$10-Leases!$AB52/12)*Leases!$AA52*Leases!$F51,0)+MAX((Expenses!V$11-Leases!$AB53/12)*Leases!$AA53*Leases!$F51,0)+MAX((Expenses!V$12-Leases!$AB54/12)*Leases!$AA54*Leases!$F51,0)+MAX((Expenses!V$13-Leases!$AB55/12)*Leases!$AA55*Leases!$F51,0)))))</f>
        <v>0</v>
      </c>
      <c r="Y222" s="94">
        <f>IF(OR(Y$165&lt;=EOMONTH($E51,$R51*(1-$O51)),Y$165&gt;EOMONTH($E51,$P51*12*(1-$O51)+$Q51*12*$O51+$R51*(1-$O51))),0,IF($X51="NNN",Expenses!W$14*Leases!$F51,IF(Leases!$X51="FSG",0,IF(Leases!$X51="MG",SUMPRODUCT(Leases!$Z51:$Z55,Expenses!W$9:W$13)*Leases!$F51,MAX((Expenses!W$9-Leases!$AB51/12)*Leases!$AA51*Leases!$F51,0)+MAX((Expenses!W$10-Leases!$AB52/12)*Leases!$AA52*Leases!$F51,0)+MAX((Expenses!W$11-Leases!$AB53/12)*Leases!$AA53*Leases!$F51,0)+MAX((Expenses!W$12-Leases!$AB54/12)*Leases!$AA54*Leases!$F51,0)+MAX((Expenses!W$13-Leases!$AB55/12)*Leases!$AA55*Leases!$F51,0)))))</f>
        <v>0</v>
      </c>
      <c r="Z222" s="94">
        <f>IF(OR(Z$165&lt;=EOMONTH($E51,$R51*(1-$O51)),Z$165&gt;EOMONTH($E51,$P51*12*(1-$O51)+$Q51*12*$O51+$R51*(1-$O51))),0,IF($X51="NNN",Expenses!X$14*Leases!$F51,IF(Leases!$X51="FSG",0,IF(Leases!$X51="MG",SUMPRODUCT(Leases!$Z51:$Z55,Expenses!X$9:X$13)*Leases!$F51,MAX((Expenses!X$9-Leases!$AB51/12)*Leases!$AA51*Leases!$F51,0)+MAX((Expenses!X$10-Leases!$AB52/12)*Leases!$AA52*Leases!$F51,0)+MAX((Expenses!X$11-Leases!$AB53/12)*Leases!$AA53*Leases!$F51,0)+MAX((Expenses!X$12-Leases!$AB54/12)*Leases!$AA54*Leases!$F51,0)+MAX((Expenses!X$13-Leases!$AB55/12)*Leases!$AA55*Leases!$F51,0)))))</f>
        <v>0</v>
      </c>
      <c r="AA222" s="94">
        <f>IF(OR(AA$165&lt;=EOMONTH($E51,$R51*(1-$O51)),AA$165&gt;EOMONTH($E51,$P51*12*(1-$O51)+$Q51*12*$O51+$R51*(1-$O51))),0,IF($X51="NNN",Expenses!Y$14*Leases!$F51,IF(Leases!$X51="FSG",0,IF(Leases!$X51="MG",SUMPRODUCT(Leases!$Z51:$Z55,Expenses!Y$9:Y$13)*Leases!$F51,MAX((Expenses!Y$9-Leases!$AB51/12)*Leases!$AA51*Leases!$F51,0)+MAX((Expenses!Y$10-Leases!$AB52/12)*Leases!$AA52*Leases!$F51,0)+MAX((Expenses!Y$11-Leases!$AB53/12)*Leases!$AA53*Leases!$F51,0)+MAX((Expenses!Y$12-Leases!$AB54/12)*Leases!$AA54*Leases!$F51,0)+MAX((Expenses!Y$13-Leases!$AB55/12)*Leases!$AA55*Leases!$F51,0)))))</f>
        <v>0</v>
      </c>
      <c r="AB222" s="94">
        <f>IF(OR(AB$165&lt;=EOMONTH($E51,$R51*(1-$O51)),AB$165&gt;EOMONTH($E51,$P51*12*(1-$O51)+$Q51*12*$O51+$R51*(1-$O51))),0,IF($X51="NNN",Expenses!Z$14*Leases!$F51,IF(Leases!$X51="FSG",0,IF(Leases!$X51="MG",SUMPRODUCT(Leases!$Z51:$Z55,Expenses!Z$9:Z$13)*Leases!$F51,MAX((Expenses!Z$9-Leases!$AB51/12)*Leases!$AA51*Leases!$F51,0)+MAX((Expenses!Z$10-Leases!$AB52/12)*Leases!$AA52*Leases!$F51,0)+MAX((Expenses!Z$11-Leases!$AB53/12)*Leases!$AA53*Leases!$F51,0)+MAX((Expenses!Z$12-Leases!$AB54/12)*Leases!$AA54*Leases!$F51,0)+MAX((Expenses!Z$13-Leases!$AB55/12)*Leases!$AA55*Leases!$F51,0)))))</f>
        <v>0</v>
      </c>
      <c r="AC222" s="94">
        <f>IF(OR(AC$165&lt;=EOMONTH($E51,$R51*(1-$O51)),AC$165&gt;EOMONTH($E51,$P51*12*(1-$O51)+$Q51*12*$O51+$R51*(1-$O51))),0,IF($X51="NNN",Expenses!AA$14*Leases!$F51,IF(Leases!$X51="FSG",0,IF(Leases!$X51="MG",SUMPRODUCT(Leases!$Z51:$Z55,Expenses!AA$9:AA$13)*Leases!$F51,MAX((Expenses!AA$9-Leases!$AB51/12)*Leases!$AA51*Leases!$F51,0)+MAX((Expenses!AA$10-Leases!$AB52/12)*Leases!$AA52*Leases!$F51,0)+MAX((Expenses!AA$11-Leases!$AB53/12)*Leases!$AA53*Leases!$F51,0)+MAX((Expenses!AA$12-Leases!$AB54/12)*Leases!$AA54*Leases!$F51,0)+MAX((Expenses!AA$13-Leases!$AB55/12)*Leases!$AA55*Leases!$F51,0)))))</f>
        <v>0</v>
      </c>
      <c r="AD222" s="94">
        <f>IF(OR(AD$165&lt;=EOMONTH($E51,$R51*(1-$O51)),AD$165&gt;EOMONTH($E51,$P51*12*(1-$O51)+$Q51*12*$O51+$R51*(1-$O51))),0,IF($X51="NNN",Expenses!AB$14*Leases!$F51,IF(Leases!$X51="FSG",0,IF(Leases!$X51="MG",SUMPRODUCT(Leases!$Z51:$Z55,Expenses!AB$9:AB$13)*Leases!$F51,MAX((Expenses!AB$9-Leases!$AB51/12)*Leases!$AA51*Leases!$F51,0)+MAX((Expenses!AB$10-Leases!$AB52/12)*Leases!$AA52*Leases!$F51,0)+MAX((Expenses!AB$11-Leases!$AB53/12)*Leases!$AA53*Leases!$F51,0)+MAX((Expenses!AB$12-Leases!$AB54/12)*Leases!$AA54*Leases!$F51,0)+MAX((Expenses!AB$13-Leases!$AB55/12)*Leases!$AA55*Leases!$F51,0)))))</f>
        <v>0</v>
      </c>
      <c r="AE222" s="94">
        <f>IF(OR(AE$165&lt;=EOMONTH($E51,$R51*(1-$O51)),AE$165&gt;EOMONTH($E51,$P51*12*(1-$O51)+$Q51*12*$O51+$R51*(1-$O51))),0,IF($X51="NNN",Expenses!AC$14*Leases!$F51,IF(Leases!$X51="FSG",0,IF(Leases!$X51="MG",SUMPRODUCT(Leases!$Z51:$Z55,Expenses!AC$9:AC$13)*Leases!$F51,MAX((Expenses!AC$9-Leases!$AB51/12)*Leases!$AA51*Leases!$F51,0)+MAX((Expenses!AC$10-Leases!$AB52/12)*Leases!$AA52*Leases!$F51,0)+MAX((Expenses!AC$11-Leases!$AB53/12)*Leases!$AA53*Leases!$F51,0)+MAX((Expenses!AC$12-Leases!$AB54/12)*Leases!$AA54*Leases!$F51,0)+MAX((Expenses!AC$13-Leases!$AB55/12)*Leases!$AA55*Leases!$F51,0)))))</f>
        <v>0</v>
      </c>
      <c r="AF222" s="94">
        <f>IF(OR(AF$165&lt;=EOMONTH($E51,$R51*(1-$O51)),AF$165&gt;EOMONTH($E51,$P51*12*(1-$O51)+$Q51*12*$O51+$R51*(1-$O51))),0,IF($X51="NNN",Expenses!AD$14*Leases!$F51,IF(Leases!$X51="FSG",0,IF(Leases!$X51="MG",SUMPRODUCT(Leases!$Z51:$Z55,Expenses!AD$9:AD$13)*Leases!$F51,MAX((Expenses!AD$9-Leases!$AB51/12)*Leases!$AA51*Leases!$F51,0)+MAX((Expenses!AD$10-Leases!$AB52/12)*Leases!$AA52*Leases!$F51,0)+MAX((Expenses!AD$11-Leases!$AB53/12)*Leases!$AA53*Leases!$F51,0)+MAX((Expenses!AD$12-Leases!$AB54/12)*Leases!$AA54*Leases!$F51,0)+MAX((Expenses!AD$13-Leases!$AB55/12)*Leases!$AA55*Leases!$F51,0)))))</f>
        <v>0</v>
      </c>
      <c r="AG222" s="94">
        <f>IF(OR(AG$165&lt;=EOMONTH($E51,$R51*(1-$O51)),AG$165&gt;EOMONTH($E51,$P51*12*(1-$O51)+$Q51*12*$O51+$R51*(1-$O51))),0,IF($X51="NNN",Expenses!AE$14*Leases!$F51,IF(Leases!$X51="FSG",0,IF(Leases!$X51="MG",SUMPRODUCT(Leases!$Z51:$Z55,Expenses!AE$9:AE$13)*Leases!$F51,MAX((Expenses!AE$9-Leases!$AB51/12)*Leases!$AA51*Leases!$F51,0)+MAX((Expenses!AE$10-Leases!$AB52/12)*Leases!$AA52*Leases!$F51,0)+MAX((Expenses!AE$11-Leases!$AB53/12)*Leases!$AA53*Leases!$F51,0)+MAX((Expenses!AE$12-Leases!$AB54/12)*Leases!$AA54*Leases!$F51,0)+MAX((Expenses!AE$13-Leases!$AB55/12)*Leases!$AA55*Leases!$F51,0)))))</f>
        <v>0</v>
      </c>
      <c r="AH222" s="94">
        <f>IF(OR(AH$165&lt;=EOMONTH($E51,$R51*(1-$O51)),AH$165&gt;EOMONTH($E51,$P51*12*(1-$O51)+$Q51*12*$O51+$R51*(1-$O51))),0,IF($X51="NNN",Expenses!AF$14*Leases!$F51,IF(Leases!$X51="FSG",0,IF(Leases!$X51="MG",SUMPRODUCT(Leases!$Z51:$Z55,Expenses!AF$9:AF$13)*Leases!$F51,MAX((Expenses!AF$9-Leases!$AB51/12)*Leases!$AA51*Leases!$F51,0)+MAX((Expenses!AF$10-Leases!$AB52/12)*Leases!$AA52*Leases!$F51,0)+MAX((Expenses!AF$11-Leases!$AB53/12)*Leases!$AA53*Leases!$F51,0)+MAX((Expenses!AF$12-Leases!$AB54/12)*Leases!$AA54*Leases!$F51,0)+MAX((Expenses!AF$13-Leases!$AB55/12)*Leases!$AA55*Leases!$F51,0)))))</f>
        <v>0</v>
      </c>
      <c r="AI222" s="94">
        <f>IF(OR(AI$165&lt;=EOMONTH($E51,$R51*(1-$O51)),AI$165&gt;EOMONTH($E51,$P51*12*(1-$O51)+$Q51*12*$O51+$R51*(1-$O51))),0,IF($X51="NNN",Expenses!AG$14*Leases!$F51,IF(Leases!$X51="FSG",0,IF(Leases!$X51="MG",SUMPRODUCT(Leases!$Z51:$Z55,Expenses!AG$9:AG$13)*Leases!$F51,MAX((Expenses!AG$9-Leases!$AB51/12)*Leases!$AA51*Leases!$F51,0)+MAX((Expenses!AG$10-Leases!$AB52/12)*Leases!$AA52*Leases!$F51,0)+MAX((Expenses!AG$11-Leases!$AB53/12)*Leases!$AA53*Leases!$F51,0)+MAX((Expenses!AG$12-Leases!$AB54/12)*Leases!$AA54*Leases!$F51,0)+MAX((Expenses!AG$13-Leases!$AB55/12)*Leases!$AA55*Leases!$F51,0)))))</f>
        <v>0</v>
      </c>
      <c r="AJ222" s="94">
        <f>IF(OR(AJ$165&lt;=EOMONTH($E51,$R51*(1-$O51)),AJ$165&gt;EOMONTH($E51,$P51*12*(1-$O51)+$Q51*12*$O51+$R51*(1-$O51))),0,IF($X51="NNN",Expenses!AH$14*Leases!$F51,IF(Leases!$X51="FSG",0,IF(Leases!$X51="MG",SUMPRODUCT(Leases!$Z51:$Z55,Expenses!AH$9:AH$13)*Leases!$F51,MAX((Expenses!AH$9-Leases!$AB51/12)*Leases!$AA51*Leases!$F51,0)+MAX((Expenses!AH$10-Leases!$AB52/12)*Leases!$AA52*Leases!$F51,0)+MAX((Expenses!AH$11-Leases!$AB53/12)*Leases!$AA53*Leases!$F51,0)+MAX((Expenses!AH$12-Leases!$AB54/12)*Leases!$AA54*Leases!$F51,0)+MAX((Expenses!AH$13-Leases!$AB55/12)*Leases!$AA55*Leases!$F51,0)))))</f>
        <v>0</v>
      </c>
      <c r="AK222" s="94">
        <f>IF(OR(AK$165&lt;=EOMONTH($E51,$R51*(1-$O51)),AK$165&gt;EOMONTH($E51,$P51*12*(1-$O51)+$Q51*12*$O51+$R51*(1-$O51))),0,IF($X51="NNN",Expenses!AI$14*Leases!$F51,IF(Leases!$X51="FSG",0,IF(Leases!$X51="MG",SUMPRODUCT(Leases!$Z51:$Z55,Expenses!AI$9:AI$13)*Leases!$F51,MAX((Expenses!AI$9-Leases!$AB51/12)*Leases!$AA51*Leases!$F51,0)+MAX((Expenses!AI$10-Leases!$AB52/12)*Leases!$AA52*Leases!$F51,0)+MAX((Expenses!AI$11-Leases!$AB53/12)*Leases!$AA53*Leases!$F51,0)+MAX((Expenses!AI$12-Leases!$AB54/12)*Leases!$AA54*Leases!$F51,0)+MAX((Expenses!AI$13-Leases!$AB55/12)*Leases!$AA55*Leases!$F51,0)))))</f>
        <v>0</v>
      </c>
      <c r="AL222" s="94">
        <f>IF(OR(AL$165&lt;=EOMONTH($E51,$R51*(1-$O51)),AL$165&gt;EOMONTH($E51,$P51*12*(1-$O51)+$Q51*12*$O51+$R51*(1-$O51))),0,IF($X51="NNN",Expenses!AJ$14*Leases!$F51,IF(Leases!$X51="FSG",0,IF(Leases!$X51="MG",SUMPRODUCT(Leases!$Z51:$Z55,Expenses!AJ$9:AJ$13)*Leases!$F51,MAX((Expenses!AJ$9-Leases!$AB51/12)*Leases!$AA51*Leases!$F51,0)+MAX((Expenses!AJ$10-Leases!$AB52/12)*Leases!$AA52*Leases!$F51,0)+MAX((Expenses!AJ$11-Leases!$AB53/12)*Leases!$AA53*Leases!$F51,0)+MAX((Expenses!AJ$12-Leases!$AB54/12)*Leases!$AA54*Leases!$F51,0)+MAX((Expenses!AJ$13-Leases!$AB55/12)*Leases!$AA55*Leases!$F51,0)))))</f>
        <v>0</v>
      </c>
      <c r="AM222" s="94">
        <f>IF(OR(AM$165&lt;=EOMONTH($E51,$R51*(1-$O51)),AM$165&gt;EOMONTH($E51,$P51*12*(1-$O51)+$Q51*12*$O51+$R51*(1-$O51))),0,IF($X51="NNN",Expenses!AK$14*Leases!$F51,IF(Leases!$X51="FSG",0,IF(Leases!$X51="MG",SUMPRODUCT(Leases!$Z51:$Z55,Expenses!AK$9:AK$13)*Leases!$F51,MAX((Expenses!AK$9-Leases!$AB51/12)*Leases!$AA51*Leases!$F51,0)+MAX((Expenses!AK$10-Leases!$AB52/12)*Leases!$AA52*Leases!$F51,0)+MAX((Expenses!AK$11-Leases!$AB53/12)*Leases!$AA53*Leases!$F51,0)+MAX((Expenses!AK$12-Leases!$AB54/12)*Leases!$AA54*Leases!$F51,0)+MAX((Expenses!AK$13-Leases!$AB55/12)*Leases!$AA55*Leases!$F51,0)))))</f>
        <v>0</v>
      </c>
      <c r="AN222" s="94">
        <f>IF(OR(AN$165&lt;=EOMONTH($E51,$R51*(1-$O51)),AN$165&gt;EOMONTH($E51,$P51*12*(1-$O51)+$Q51*12*$O51+$R51*(1-$O51))),0,IF($X51="NNN",Expenses!AL$14*Leases!$F51,IF(Leases!$X51="FSG",0,IF(Leases!$X51="MG",SUMPRODUCT(Leases!$Z51:$Z55,Expenses!AL$9:AL$13)*Leases!$F51,MAX((Expenses!AL$9-Leases!$AB51/12)*Leases!$AA51*Leases!$F51,0)+MAX((Expenses!AL$10-Leases!$AB52/12)*Leases!$AA52*Leases!$F51,0)+MAX((Expenses!AL$11-Leases!$AB53/12)*Leases!$AA53*Leases!$F51,0)+MAX((Expenses!AL$12-Leases!$AB54/12)*Leases!$AA54*Leases!$F51,0)+MAX((Expenses!AL$13-Leases!$AB55/12)*Leases!$AA55*Leases!$F51,0)))))</f>
        <v>0</v>
      </c>
      <c r="AO222" s="94">
        <f>IF(OR(AO$165&lt;=EOMONTH($E51,$R51*(1-$O51)),AO$165&gt;EOMONTH($E51,$P51*12*(1-$O51)+$Q51*12*$O51+$R51*(1-$O51))),0,IF($X51="NNN",Expenses!AM$14*Leases!$F51,IF(Leases!$X51="FSG",0,IF(Leases!$X51="MG",SUMPRODUCT(Leases!$Z51:$Z55,Expenses!AM$9:AM$13)*Leases!$F51,MAX((Expenses!AM$9-Leases!$AB51/12)*Leases!$AA51*Leases!$F51,0)+MAX((Expenses!AM$10-Leases!$AB52/12)*Leases!$AA52*Leases!$F51,0)+MAX((Expenses!AM$11-Leases!$AB53/12)*Leases!$AA53*Leases!$F51,0)+MAX((Expenses!AM$12-Leases!$AB54/12)*Leases!$AA54*Leases!$F51,0)+MAX((Expenses!AM$13-Leases!$AB55/12)*Leases!$AA55*Leases!$F51,0)))))</f>
        <v>0</v>
      </c>
      <c r="AP222" s="94">
        <f>IF(OR(AP$165&lt;=EOMONTH($E51,$R51*(1-$O51)),AP$165&gt;EOMONTH($E51,$P51*12*(1-$O51)+$Q51*12*$O51+$R51*(1-$O51))),0,IF($X51="NNN",Expenses!AN$14*Leases!$F51,IF(Leases!$X51="FSG",0,IF(Leases!$X51="MG",SUMPRODUCT(Leases!$Z51:$Z55,Expenses!AN$9:AN$13)*Leases!$F51,MAX((Expenses!AN$9-Leases!$AB51/12)*Leases!$AA51*Leases!$F51,0)+MAX((Expenses!AN$10-Leases!$AB52/12)*Leases!$AA52*Leases!$F51,0)+MAX((Expenses!AN$11-Leases!$AB53/12)*Leases!$AA53*Leases!$F51,0)+MAX((Expenses!AN$12-Leases!$AB54/12)*Leases!$AA54*Leases!$F51,0)+MAX((Expenses!AN$13-Leases!$AB55/12)*Leases!$AA55*Leases!$F51,0)))))</f>
        <v>0</v>
      </c>
      <c r="AQ222" s="94">
        <f>IF(OR(AQ$165&lt;=EOMONTH($E51,$R51*(1-$O51)),AQ$165&gt;EOMONTH($E51,$P51*12*(1-$O51)+$Q51*12*$O51+$R51*(1-$O51))),0,IF($X51="NNN",Expenses!AO$14*Leases!$F51,IF(Leases!$X51="FSG",0,IF(Leases!$X51="MG",SUMPRODUCT(Leases!$Z51:$Z55,Expenses!AO$9:AO$13)*Leases!$F51,MAX((Expenses!AO$9-Leases!$AB51/12)*Leases!$AA51*Leases!$F51,0)+MAX((Expenses!AO$10-Leases!$AB52/12)*Leases!$AA52*Leases!$F51,0)+MAX((Expenses!AO$11-Leases!$AB53/12)*Leases!$AA53*Leases!$F51,0)+MAX((Expenses!AO$12-Leases!$AB54/12)*Leases!$AA54*Leases!$F51,0)+MAX((Expenses!AO$13-Leases!$AB55/12)*Leases!$AA55*Leases!$F51,0)))))</f>
        <v>0</v>
      </c>
      <c r="AR222" s="94">
        <f>IF(OR(AR$165&lt;=EOMONTH($E51,$R51*(1-$O51)),AR$165&gt;EOMONTH($E51,$P51*12*(1-$O51)+$Q51*12*$O51+$R51*(1-$O51))),0,IF($X51="NNN",Expenses!AP$14*Leases!$F51,IF(Leases!$X51="FSG",0,IF(Leases!$X51="MG",SUMPRODUCT(Leases!$Z51:$Z55,Expenses!AP$9:AP$13)*Leases!$F51,MAX((Expenses!AP$9-Leases!$AB51/12)*Leases!$AA51*Leases!$F51,0)+MAX((Expenses!AP$10-Leases!$AB52/12)*Leases!$AA52*Leases!$F51,0)+MAX((Expenses!AP$11-Leases!$AB53/12)*Leases!$AA53*Leases!$F51,0)+MAX((Expenses!AP$12-Leases!$AB54/12)*Leases!$AA54*Leases!$F51,0)+MAX((Expenses!AP$13-Leases!$AB55/12)*Leases!$AA55*Leases!$F51,0)))))</f>
        <v>0</v>
      </c>
      <c r="AS222" s="94">
        <f>IF(OR(AS$165&lt;=EOMONTH($E51,$R51*(1-$O51)),AS$165&gt;EOMONTH($E51,$P51*12*(1-$O51)+$Q51*12*$O51+$R51*(1-$O51))),0,IF($X51="NNN",Expenses!AQ$14*Leases!$F51,IF(Leases!$X51="FSG",0,IF(Leases!$X51="MG",SUMPRODUCT(Leases!$Z51:$Z55,Expenses!AQ$9:AQ$13)*Leases!$F51,MAX((Expenses!AQ$9-Leases!$AB51/12)*Leases!$AA51*Leases!$F51,0)+MAX((Expenses!AQ$10-Leases!$AB52/12)*Leases!$AA52*Leases!$F51,0)+MAX((Expenses!AQ$11-Leases!$AB53/12)*Leases!$AA53*Leases!$F51,0)+MAX((Expenses!AQ$12-Leases!$AB54/12)*Leases!$AA54*Leases!$F51,0)+MAX((Expenses!AQ$13-Leases!$AB55/12)*Leases!$AA55*Leases!$F51,0)))))</f>
        <v>0</v>
      </c>
      <c r="AT222" s="94">
        <f>IF(OR(AT$165&lt;=EOMONTH($E51,$R51*(1-$O51)),AT$165&gt;EOMONTH($E51,$P51*12*(1-$O51)+$Q51*12*$O51+$R51*(1-$O51))),0,IF($X51="NNN",Expenses!AR$14*Leases!$F51,IF(Leases!$X51="FSG",0,IF(Leases!$X51="MG",SUMPRODUCT(Leases!$Z51:$Z55,Expenses!AR$9:AR$13)*Leases!$F51,MAX((Expenses!AR$9-Leases!$AB51/12)*Leases!$AA51*Leases!$F51,0)+MAX((Expenses!AR$10-Leases!$AB52/12)*Leases!$AA52*Leases!$F51,0)+MAX((Expenses!AR$11-Leases!$AB53/12)*Leases!$AA53*Leases!$F51,0)+MAX((Expenses!AR$12-Leases!$AB54/12)*Leases!$AA54*Leases!$F51,0)+MAX((Expenses!AR$13-Leases!$AB55/12)*Leases!$AA55*Leases!$F51,0)))))</f>
        <v>0</v>
      </c>
      <c r="AU222" s="94">
        <f>IF(OR(AU$165&lt;=EOMONTH($E51,$R51*(1-$O51)),AU$165&gt;EOMONTH($E51,$P51*12*(1-$O51)+$Q51*12*$O51+$R51*(1-$O51))),0,IF($X51="NNN",Expenses!AS$14*Leases!$F51,IF(Leases!$X51="FSG",0,IF(Leases!$X51="MG",SUMPRODUCT(Leases!$Z51:$Z55,Expenses!AS$9:AS$13)*Leases!$F51,MAX((Expenses!AS$9-Leases!$AB51/12)*Leases!$AA51*Leases!$F51,0)+MAX((Expenses!AS$10-Leases!$AB52/12)*Leases!$AA52*Leases!$F51,0)+MAX((Expenses!AS$11-Leases!$AB53/12)*Leases!$AA53*Leases!$F51,0)+MAX((Expenses!AS$12-Leases!$AB54/12)*Leases!$AA54*Leases!$F51,0)+MAX((Expenses!AS$13-Leases!$AB55/12)*Leases!$AA55*Leases!$F51,0)))))</f>
        <v>0</v>
      </c>
      <c r="AV222" s="94">
        <f>IF(OR(AV$165&lt;=EOMONTH($E51,$R51*(1-$O51)),AV$165&gt;EOMONTH($E51,$P51*12*(1-$O51)+$Q51*12*$O51+$R51*(1-$O51))),0,IF($X51="NNN",Expenses!AT$14*Leases!$F51,IF(Leases!$X51="FSG",0,IF(Leases!$X51="MG",SUMPRODUCT(Leases!$Z51:$Z55,Expenses!AT$9:AT$13)*Leases!$F51,MAX((Expenses!AT$9-Leases!$AB51/12)*Leases!$AA51*Leases!$F51,0)+MAX((Expenses!AT$10-Leases!$AB52/12)*Leases!$AA52*Leases!$F51,0)+MAX((Expenses!AT$11-Leases!$AB53/12)*Leases!$AA53*Leases!$F51,0)+MAX((Expenses!AT$12-Leases!$AB54/12)*Leases!$AA54*Leases!$F51,0)+MAX((Expenses!AT$13-Leases!$AB55/12)*Leases!$AA55*Leases!$F51,0)))))</f>
        <v>0</v>
      </c>
      <c r="AW222" s="94">
        <f>IF(OR(AW$165&lt;=EOMONTH($E51,$R51*(1-$O51)),AW$165&gt;EOMONTH($E51,$P51*12*(1-$O51)+$Q51*12*$O51+$R51*(1-$O51))),0,IF($X51="NNN",Expenses!AU$14*Leases!$F51,IF(Leases!$X51="FSG",0,IF(Leases!$X51="MG",SUMPRODUCT(Leases!$Z51:$Z55,Expenses!AU$9:AU$13)*Leases!$F51,MAX((Expenses!AU$9-Leases!$AB51/12)*Leases!$AA51*Leases!$F51,0)+MAX((Expenses!AU$10-Leases!$AB52/12)*Leases!$AA52*Leases!$F51,0)+MAX((Expenses!AU$11-Leases!$AB53/12)*Leases!$AA53*Leases!$F51,0)+MAX((Expenses!AU$12-Leases!$AB54/12)*Leases!$AA54*Leases!$F51,0)+MAX((Expenses!AU$13-Leases!$AB55/12)*Leases!$AA55*Leases!$F51,0)))))</f>
        <v>0</v>
      </c>
      <c r="AX222" s="94">
        <f>IF(OR(AX$165&lt;=EOMONTH($E51,$R51*(1-$O51)),AX$165&gt;EOMONTH($E51,$P51*12*(1-$O51)+$Q51*12*$O51+$R51*(1-$O51))),0,IF($X51="NNN",Expenses!AV$14*Leases!$F51,IF(Leases!$X51="FSG",0,IF(Leases!$X51="MG",SUMPRODUCT(Leases!$Z51:$Z55,Expenses!AV$9:AV$13)*Leases!$F51,MAX((Expenses!AV$9-Leases!$AB51/12)*Leases!$AA51*Leases!$F51,0)+MAX((Expenses!AV$10-Leases!$AB52/12)*Leases!$AA52*Leases!$F51,0)+MAX((Expenses!AV$11-Leases!$AB53/12)*Leases!$AA53*Leases!$F51,0)+MAX((Expenses!AV$12-Leases!$AB54/12)*Leases!$AA54*Leases!$F51,0)+MAX((Expenses!AV$13-Leases!$AB55/12)*Leases!$AA55*Leases!$F51,0)))))</f>
        <v>0</v>
      </c>
      <c r="AY222" s="94">
        <f>IF(OR(AY$165&lt;=EOMONTH($E51,$R51*(1-$O51)),AY$165&gt;EOMONTH($E51,$P51*12*(1-$O51)+$Q51*12*$O51+$R51*(1-$O51))),0,IF($X51="NNN",Expenses!AW$14*Leases!$F51,IF(Leases!$X51="FSG",0,IF(Leases!$X51="MG",SUMPRODUCT(Leases!$Z51:$Z55,Expenses!AW$9:AW$13)*Leases!$F51,MAX((Expenses!AW$9-Leases!$AB51/12)*Leases!$AA51*Leases!$F51,0)+MAX((Expenses!AW$10-Leases!$AB52/12)*Leases!$AA52*Leases!$F51,0)+MAX((Expenses!AW$11-Leases!$AB53/12)*Leases!$AA53*Leases!$F51,0)+MAX((Expenses!AW$12-Leases!$AB54/12)*Leases!$AA54*Leases!$F51,0)+MAX((Expenses!AW$13-Leases!$AB55/12)*Leases!$AA55*Leases!$F51,0)))))</f>
        <v>0</v>
      </c>
      <c r="AZ222" s="94">
        <f>IF(OR(AZ$165&lt;=EOMONTH($E51,$R51*(1-$O51)),AZ$165&gt;EOMONTH($E51,$P51*12*(1-$O51)+$Q51*12*$O51+$R51*(1-$O51))),0,IF($X51="NNN",Expenses!AX$14*Leases!$F51,IF(Leases!$X51="FSG",0,IF(Leases!$X51="MG",SUMPRODUCT(Leases!$Z51:$Z55,Expenses!AX$9:AX$13)*Leases!$F51,MAX((Expenses!AX$9-Leases!$AB51/12)*Leases!$AA51*Leases!$F51,0)+MAX((Expenses!AX$10-Leases!$AB52/12)*Leases!$AA52*Leases!$F51,0)+MAX((Expenses!AX$11-Leases!$AB53/12)*Leases!$AA53*Leases!$F51,0)+MAX((Expenses!AX$12-Leases!$AB54/12)*Leases!$AA54*Leases!$F51,0)+MAX((Expenses!AX$13-Leases!$AB55/12)*Leases!$AA55*Leases!$F51,0)))))</f>
        <v>0</v>
      </c>
      <c r="BA222" s="94">
        <f>IF(OR(BA$165&lt;=EOMONTH($E51,$R51*(1-$O51)),BA$165&gt;EOMONTH($E51,$P51*12*(1-$O51)+$Q51*12*$O51+$R51*(1-$O51))),0,IF($X51="NNN",Expenses!AY$14*Leases!$F51,IF(Leases!$X51="FSG",0,IF(Leases!$X51="MG",SUMPRODUCT(Leases!$Z51:$Z55,Expenses!AY$9:AY$13)*Leases!$F51,MAX((Expenses!AY$9-Leases!$AB51/12)*Leases!$AA51*Leases!$F51,0)+MAX((Expenses!AY$10-Leases!$AB52/12)*Leases!$AA52*Leases!$F51,0)+MAX((Expenses!AY$11-Leases!$AB53/12)*Leases!$AA53*Leases!$F51,0)+MAX((Expenses!AY$12-Leases!$AB54/12)*Leases!$AA54*Leases!$F51,0)+MAX((Expenses!AY$13-Leases!$AB55/12)*Leases!$AA55*Leases!$F51,0)))))</f>
        <v>0</v>
      </c>
      <c r="BB222" s="94">
        <f>IF(OR(BB$165&lt;=EOMONTH($E51,$R51*(1-$O51)),BB$165&gt;EOMONTH($E51,$P51*12*(1-$O51)+$Q51*12*$O51+$R51*(1-$O51))),0,IF($X51="NNN",Expenses!AZ$14*Leases!$F51,IF(Leases!$X51="FSG",0,IF(Leases!$X51="MG",SUMPRODUCT(Leases!$Z51:$Z55,Expenses!AZ$9:AZ$13)*Leases!$F51,MAX((Expenses!AZ$9-Leases!$AB51/12)*Leases!$AA51*Leases!$F51,0)+MAX((Expenses!AZ$10-Leases!$AB52/12)*Leases!$AA52*Leases!$F51,0)+MAX((Expenses!AZ$11-Leases!$AB53/12)*Leases!$AA53*Leases!$F51,0)+MAX((Expenses!AZ$12-Leases!$AB54/12)*Leases!$AA54*Leases!$F51,0)+MAX((Expenses!AZ$13-Leases!$AB55/12)*Leases!$AA55*Leases!$F51,0)))))</f>
        <v>0</v>
      </c>
      <c r="BC222" s="94">
        <f>IF(OR(BC$165&lt;=EOMONTH($E51,$R51*(1-$O51)),BC$165&gt;EOMONTH($E51,$P51*12*(1-$O51)+$Q51*12*$O51+$R51*(1-$O51))),0,IF($X51="NNN",Expenses!BA$14*Leases!$F51,IF(Leases!$X51="FSG",0,IF(Leases!$X51="MG",SUMPRODUCT(Leases!$Z51:$Z55,Expenses!BA$9:BA$13)*Leases!$F51,MAX((Expenses!BA$9-Leases!$AB51/12)*Leases!$AA51*Leases!$F51,0)+MAX((Expenses!BA$10-Leases!$AB52/12)*Leases!$AA52*Leases!$F51,0)+MAX((Expenses!BA$11-Leases!$AB53/12)*Leases!$AA53*Leases!$F51,0)+MAX((Expenses!BA$12-Leases!$AB54/12)*Leases!$AA54*Leases!$F51,0)+MAX((Expenses!BA$13-Leases!$AB55/12)*Leases!$AA55*Leases!$F51,0)))))</f>
        <v>0</v>
      </c>
      <c r="BD222" s="94">
        <f>IF(OR(BD$165&lt;=EOMONTH($E51,$R51*(1-$O51)),BD$165&gt;EOMONTH($E51,$P51*12*(1-$O51)+$Q51*12*$O51+$R51*(1-$O51))),0,IF($X51="NNN",Expenses!BB$14*Leases!$F51,IF(Leases!$X51="FSG",0,IF(Leases!$X51="MG",SUMPRODUCT(Leases!$Z51:$Z55,Expenses!BB$9:BB$13)*Leases!$F51,MAX((Expenses!BB$9-Leases!$AB51/12)*Leases!$AA51*Leases!$F51,0)+MAX((Expenses!BB$10-Leases!$AB52/12)*Leases!$AA52*Leases!$F51,0)+MAX((Expenses!BB$11-Leases!$AB53/12)*Leases!$AA53*Leases!$F51,0)+MAX((Expenses!BB$12-Leases!$AB54/12)*Leases!$AA54*Leases!$F51,0)+MAX((Expenses!BB$13-Leases!$AB55/12)*Leases!$AA55*Leases!$F51,0)))))</f>
        <v>0</v>
      </c>
      <c r="BE222" s="94">
        <f>IF(OR(BE$165&lt;=EOMONTH($E51,$R51*(1-$O51)),BE$165&gt;EOMONTH($E51,$P51*12*(1-$O51)+$Q51*12*$O51+$R51*(1-$O51))),0,IF($X51="NNN",Expenses!BC$14*Leases!$F51,IF(Leases!$X51="FSG",0,IF(Leases!$X51="MG",SUMPRODUCT(Leases!$Z51:$Z55,Expenses!BC$9:BC$13)*Leases!$F51,MAX((Expenses!BC$9-Leases!$AB51/12)*Leases!$AA51*Leases!$F51,0)+MAX((Expenses!BC$10-Leases!$AB52/12)*Leases!$AA52*Leases!$F51,0)+MAX((Expenses!BC$11-Leases!$AB53/12)*Leases!$AA53*Leases!$F51,0)+MAX((Expenses!BC$12-Leases!$AB54/12)*Leases!$AA54*Leases!$F51,0)+MAX((Expenses!BC$13-Leases!$AB55/12)*Leases!$AA55*Leases!$F51,0)))))</f>
        <v>0</v>
      </c>
      <c r="BF222" s="94">
        <f>IF(OR(BF$165&lt;=EOMONTH($E51,$R51*(1-$O51)),BF$165&gt;EOMONTH($E51,$P51*12*(1-$O51)+$Q51*12*$O51+$R51*(1-$O51))),0,IF($X51="NNN",Expenses!BD$14*Leases!$F51,IF(Leases!$X51="FSG",0,IF(Leases!$X51="MG",SUMPRODUCT(Leases!$Z51:$Z55,Expenses!BD$9:BD$13)*Leases!$F51,MAX((Expenses!BD$9-Leases!$AB51/12)*Leases!$AA51*Leases!$F51,0)+MAX((Expenses!BD$10-Leases!$AB52/12)*Leases!$AA52*Leases!$F51,0)+MAX((Expenses!BD$11-Leases!$AB53/12)*Leases!$AA53*Leases!$F51,0)+MAX((Expenses!BD$12-Leases!$AB54/12)*Leases!$AA54*Leases!$F51,0)+MAX((Expenses!BD$13-Leases!$AB55/12)*Leases!$AA55*Leases!$F51,0)))))</f>
        <v>0</v>
      </c>
      <c r="BG222" s="94">
        <f>IF(OR(BG$165&lt;=EOMONTH($E51,$R51*(1-$O51)),BG$165&gt;EOMONTH($E51,$P51*12*(1-$O51)+$Q51*12*$O51+$R51*(1-$O51))),0,IF($X51="NNN",Expenses!BE$14*Leases!$F51,IF(Leases!$X51="FSG",0,IF(Leases!$X51="MG",SUMPRODUCT(Leases!$Z51:$Z55,Expenses!BE$9:BE$13)*Leases!$F51,MAX((Expenses!BE$9-Leases!$AB51/12)*Leases!$AA51*Leases!$F51,0)+MAX((Expenses!BE$10-Leases!$AB52/12)*Leases!$AA52*Leases!$F51,0)+MAX((Expenses!BE$11-Leases!$AB53/12)*Leases!$AA53*Leases!$F51,0)+MAX((Expenses!BE$12-Leases!$AB54/12)*Leases!$AA54*Leases!$F51,0)+MAX((Expenses!BE$13-Leases!$AB55/12)*Leases!$AA55*Leases!$F51,0)))))</f>
        <v>0</v>
      </c>
      <c r="BH222" s="94">
        <f>IF(OR(BH$165&lt;=EOMONTH($E51,$R51*(1-$O51)),BH$165&gt;EOMONTH($E51,$P51*12*(1-$O51)+$Q51*12*$O51+$R51*(1-$O51))),0,IF($X51="NNN",Expenses!BF$14*Leases!$F51,IF(Leases!$X51="FSG",0,IF(Leases!$X51="MG",SUMPRODUCT(Leases!$Z51:$Z55,Expenses!BF$9:BF$13)*Leases!$F51,MAX((Expenses!BF$9-Leases!$AB51/12)*Leases!$AA51*Leases!$F51,0)+MAX((Expenses!BF$10-Leases!$AB52/12)*Leases!$AA52*Leases!$F51,0)+MAX((Expenses!BF$11-Leases!$AB53/12)*Leases!$AA53*Leases!$F51,0)+MAX((Expenses!BF$12-Leases!$AB54/12)*Leases!$AA54*Leases!$F51,0)+MAX((Expenses!BF$13-Leases!$AB55/12)*Leases!$AA55*Leases!$F51,0)))))</f>
        <v>0</v>
      </c>
      <c r="BI222" s="94">
        <f>IF(OR(BI$165&lt;=EOMONTH($E51,$R51*(1-$O51)),BI$165&gt;EOMONTH($E51,$P51*12*(1-$O51)+$Q51*12*$O51+$R51*(1-$O51))),0,IF($X51="NNN",Expenses!BG$14*Leases!$F51,IF(Leases!$X51="FSG",0,IF(Leases!$X51="MG",SUMPRODUCT(Leases!$Z51:$Z55,Expenses!BG$9:BG$13)*Leases!$F51,MAX((Expenses!BG$9-Leases!$AB51/12)*Leases!$AA51*Leases!$F51,0)+MAX((Expenses!BG$10-Leases!$AB52/12)*Leases!$AA52*Leases!$F51,0)+MAX((Expenses!BG$11-Leases!$AB53/12)*Leases!$AA53*Leases!$F51,0)+MAX((Expenses!BG$12-Leases!$AB54/12)*Leases!$AA54*Leases!$F51,0)+MAX((Expenses!BG$13-Leases!$AB55/12)*Leases!$AA55*Leases!$F51,0)))))</f>
        <v>0</v>
      </c>
      <c r="BJ222" s="94">
        <f>IF(OR(BJ$165&lt;=EOMONTH($E51,$R51*(1-$O51)),BJ$165&gt;EOMONTH($E51,$P51*12*(1-$O51)+$Q51*12*$O51+$R51*(1-$O51))),0,IF($X51="NNN",Expenses!BH$14*Leases!$F51,IF(Leases!$X51="FSG",0,IF(Leases!$X51="MG",SUMPRODUCT(Leases!$Z51:$Z55,Expenses!BH$9:BH$13)*Leases!$F51,MAX((Expenses!BH$9-Leases!$AB51/12)*Leases!$AA51*Leases!$F51,0)+MAX((Expenses!BH$10-Leases!$AB52/12)*Leases!$AA52*Leases!$F51,0)+MAX((Expenses!BH$11-Leases!$AB53/12)*Leases!$AA53*Leases!$F51,0)+MAX((Expenses!BH$12-Leases!$AB54/12)*Leases!$AA54*Leases!$F51,0)+MAX((Expenses!BH$13-Leases!$AB55/12)*Leases!$AA55*Leases!$F51,0)))))</f>
        <v>0</v>
      </c>
      <c r="BK222" s="94">
        <f>IF(OR(BK$165&lt;=EOMONTH($E51,$R51*(1-$O51)),BK$165&gt;EOMONTH($E51,$P51*12*(1-$O51)+$Q51*12*$O51+$R51*(1-$O51))),0,IF($X51="NNN",Expenses!BI$14*Leases!$F51,IF(Leases!$X51="FSG",0,IF(Leases!$X51="MG",SUMPRODUCT(Leases!$Z51:$Z55,Expenses!BI$9:BI$13)*Leases!$F51,MAX((Expenses!BI$9-Leases!$AB51/12)*Leases!$AA51*Leases!$F51,0)+MAX((Expenses!BI$10-Leases!$AB52/12)*Leases!$AA52*Leases!$F51,0)+MAX((Expenses!BI$11-Leases!$AB53/12)*Leases!$AA53*Leases!$F51,0)+MAX((Expenses!BI$12-Leases!$AB54/12)*Leases!$AA54*Leases!$F51,0)+MAX((Expenses!BI$13-Leases!$AB55/12)*Leases!$AA55*Leases!$F51,0)))))</f>
        <v>0</v>
      </c>
      <c r="BL222" s="94">
        <f>IF(OR(BL$165&lt;=EOMONTH($E51,$R51*(1-$O51)),BL$165&gt;EOMONTH($E51,$P51*12*(1-$O51)+$Q51*12*$O51+$R51*(1-$O51))),0,IF($X51="NNN",Expenses!BJ$14*Leases!$F51,IF(Leases!$X51="FSG",0,IF(Leases!$X51="MG",SUMPRODUCT(Leases!$Z51:$Z55,Expenses!BJ$9:BJ$13)*Leases!$F51,MAX((Expenses!BJ$9-Leases!$AB51/12)*Leases!$AA51*Leases!$F51,0)+MAX((Expenses!BJ$10-Leases!$AB52/12)*Leases!$AA52*Leases!$F51,0)+MAX((Expenses!BJ$11-Leases!$AB53/12)*Leases!$AA53*Leases!$F51,0)+MAX((Expenses!BJ$12-Leases!$AB54/12)*Leases!$AA54*Leases!$F51,0)+MAX((Expenses!BJ$13-Leases!$AB55/12)*Leases!$AA55*Leases!$F51,0)))))</f>
        <v>0</v>
      </c>
      <c r="BM222" s="94">
        <f>IF(OR(BM$165&lt;=EOMONTH($E51,$R51*(1-$O51)),BM$165&gt;EOMONTH($E51,$P51*12*(1-$O51)+$Q51*12*$O51+$R51*(1-$O51))),0,IF($X51="NNN",Expenses!BK$14*Leases!$F51,IF(Leases!$X51="FSG",0,IF(Leases!$X51="MG",SUMPRODUCT(Leases!$Z51:$Z55,Expenses!BK$9:BK$13)*Leases!$F51,MAX((Expenses!BK$9-Leases!$AB51/12)*Leases!$AA51*Leases!$F51,0)+MAX((Expenses!BK$10-Leases!$AB52/12)*Leases!$AA52*Leases!$F51,0)+MAX((Expenses!BK$11-Leases!$AB53/12)*Leases!$AA53*Leases!$F51,0)+MAX((Expenses!BK$12-Leases!$AB54/12)*Leases!$AA54*Leases!$F51,0)+MAX((Expenses!BK$13-Leases!$AB55/12)*Leases!$AA55*Leases!$F51,0)))))</f>
        <v>0</v>
      </c>
      <c r="BN222" s="94">
        <f>IF(OR(BN$165&lt;=EOMONTH($E51,$R51*(1-$O51)),BN$165&gt;EOMONTH($E51,$P51*12*(1-$O51)+$Q51*12*$O51+$R51*(1-$O51))),0,IF($X51="NNN",Expenses!BL$14*Leases!$F51,IF(Leases!$X51="FSG",0,IF(Leases!$X51="MG",SUMPRODUCT(Leases!$Z51:$Z55,Expenses!BL$9:BL$13)*Leases!$F51,MAX((Expenses!BL$9-Leases!$AB51/12)*Leases!$AA51*Leases!$F51,0)+MAX((Expenses!BL$10-Leases!$AB52/12)*Leases!$AA52*Leases!$F51,0)+MAX((Expenses!BL$11-Leases!$AB53/12)*Leases!$AA53*Leases!$F51,0)+MAX((Expenses!BL$12-Leases!$AB54/12)*Leases!$AA54*Leases!$F51,0)+MAX((Expenses!BL$13-Leases!$AB55/12)*Leases!$AA55*Leases!$F51,0)))))</f>
        <v>0</v>
      </c>
      <c r="BO222" s="94">
        <f>IF(OR(BO$165&lt;=EOMONTH($E51,$R51*(1-$O51)),BO$165&gt;EOMONTH($E51,$P51*12*(1-$O51)+$Q51*12*$O51+$R51*(1-$O51))),0,IF($X51="NNN",Expenses!BM$14*Leases!$F51,IF(Leases!$X51="FSG",0,IF(Leases!$X51="MG",SUMPRODUCT(Leases!$Z51:$Z55,Expenses!BM$9:BM$13)*Leases!$F51,MAX((Expenses!BM$9-Leases!$AB51/12)*Leases!$AA51*Leases!$F51,0)+MAX((Expenses!BM$10-Leases!$AB52/12)*Leases!$AA52*Leases!$F51,0)+MAX((Expenses!BM$11-Leases!$AB53/12)*Leases!$AA53*Leases!$F51,0)+MAX((Expenses!BM$12-Leases!$AB54/12)*Leases!$AA54*Leases!$F51,0)+MAX((Expenses!BM$13-Leases!$AB55/12)*Leases!$AA55*Leases!$F51,0)))))</f>
        <v>0</v>
      </c>
      <c r="BP222" s="94">
        <f>IF(OR(BP$165&lt;=EOMONTH($E51,$R51*(1-$O51)),BP$165&gt;EOMONTH($E51,$P51*12*(1-$O51)+$Q51*12*$O51+$R51*(1-$O51))),0,IF($X51="NNN",Expenses!BN$14*Leases!$F51,IF(Leases!$X51="FSG",0,IF(Leases!$X51="MG",SUMPRODUCT(Leases!$Z51:$Z55,Expenses!BN$9:BN$13)*Leases!$F51,MAX((Expenses!BN$9-Leases!$AB51/12)*Leases!$AA51*Leases!$F51,0)+MAX((Expenses!BN$10-Leases!$AB52/12)*Leases!$AA52*Leases!$F51,0)+MAX((Expenses!BN$11-Leases!$AB53/12)*Leases!$AA53*Leases!$F51,0)+MAX((Expenses!BN$12-Leases!$AB54/12)*Leases!$AA54*Leases!$F51,0)+MAX((Expenses!BN$13-Leases!$AB55/12)*Leases!$AA55*Leases!$F51,0)))))</f>
        <v>0</v>
      </c>
      <c r="BQ222" s="94">
        <f ca="1">IF(OR(BQ$165&lt;=EOMONTH($E51,$R51*(1-$O51)),BQ$165&gt;EOMONTH($E51,$P51*12*(1-$O51)+$Q51*12*$O51+$R51*(1-$O51))),0,IF($X51="NNN",Expenses!BO$14*Leases!$F51,IF(Leases!$X51="FSG",0,IF(Leases!$X51="MG",SUMPRODUCT(Leases!$Z51:$Z55,Expenses!BO$9:BO$13)*Leases!$F51,MAX((Expenses!BO$9-Leases!$AB51/12)*Leases!$AA51*Leases!$F51,0)+MAX((Expenses!BO$10-Leases!$AB52/12)*Leases!$AA52*Leases!$F51,0)+MAX((Expenses!BO$11-Leases!$AB53/12)*Leases!$AA53*Leases!$F51,0)+MAX((Expenses!BO$12-Leases!$AB54/12)*Leases!$AA54*Leases!$F51,0)+MAX((Expenses!BO$13-Leases!$AB55/12)*Leases!$AA55*Leases!$F51,0)))))</f>
        <v>0</v>
      </c>
      <c r="BR222" s="94">
        <f ca="1">IF(OR(BR$165&lt;=EOMONTH($E51,$R51*(1-$O51)),BR$165&gt;EOMONTH($E51,$P51*12*(1-$O51)+$Q51*12*$O51+$R51*(1-$O51))),0,IF($X51="NNN",Expenses!BP$14*Leases!$F51,IF(Leases!$X51="FSG",0,IF(Leases!$X51="MG",SUMPRODUCT(Leases!$Z51:$Z55,Expenses!BP$9:BP$13)*Leases!$F51,MAX((Expenses!BP$9-Leases!$AB51/12)*Leases!$AA51*Leases!$F51,0)+MAX((Expenses!BP$10-Leases!$AB52/12)*Leases!$AA52*Leases!$F51,0)+MAX((Expenses!BP$11-Leases!$AB53/12)*Leases!$AA53*Leases!$F51,0)+MAX((Expenses!BP$12-Leases!$AB54/12)*Leases!$AA54*Leases!$F51,0)+MAX((Expenses!BP$13-Leases!$AB55/12)*Leases!$AA55*Leases!$F51,0)))))</f>
        <v>0</v>
      </c>
      <c r="BS222" s="94">
        <f ca="1">IF(OR(BS$165&lt;=EOMONTH($E51,$R51*(1-$O51)),BS$165&gt;EOMONTH($E51,$P51*12*(1-$O51)+$Q51*12*$O51+$R51*(1-$O51))),0,IF($X51="NNN",Expenses!BQ$14*Leases!$F51,IF(Leases!$X51="FSG",0,IF(Leases!$X51="MG",SUMPRODUCT(Leases!$Z51:$Z55,Expenses!BQ$9:BQ$13)*Leases!$F51,MAX((Expenses!BQ$9-Leases!$AB51/12)*Leases!$AA51*Leases!$F51,0)+MAX((Expenses!BQ$10-Leases!$AB52/12)*Leases!$AA52*Leases!$F51,0)+MAX((Expenses!BQ$11-Leases!$AB53/12)*Leases!$AA53*Leases!$F51,0)+MAX((Expenses!BQ$12-Leases!$AB54/12)*Leases!$AA54*Leases!$F51,0)+MAX((Expenses!BQ$13-Leases!$AB55/12)*Leases!$AA55*Leases!$F51,0)))))</f>
        <v>0</v>
      </c>
      <c r="BT222" s="94">
        <f ca="1">IF(OR(BT$165&lt;=EOMONTH($E51,$R51*(1-$O51)),BT$165&gt;EOMONTH($E51,$P51*12*(1-$O51)+$Q51*12*$O51+$R51*(1-$O51))),0,IF($X51="NNN",Expenses!BR$14*Leases!$F51,IF(Leases!$X51="FSG",0,IF(Leases!$X51="MG",SUMPRODUCT(Leases!$Z51:$Z55,Expenses!BR$9:BR$13)*Leases!$F51,MAX((Expenses!BR$9-Leases!$AB51/12)*Leases!$AA51*Leases!$F51,0)+MAX((Expenses!BR$10-Leases!$AB52/12)*Leases!$AA52*Leases!$F51,0)+MAX((Expenses!BR$11-Leases!$AB53/12)*Leases!$AA53*Leases!$F51,0)+MAX((Expenses!BR$12-Leases!$AB54/12)*Leases!$AA54*Leases!$F51,0)+MAX((Expenses!BR$13-Leases!$AB55/12)*Leases!$AA55*Leases!$F51,0)))))</f>
        <v>0</v>
      </c>
      <c r="BU222" s="94">
        <f ca="1">IF(OR(BU$165&lt;=EOMONTH($E51,$R51*(1-$O51)),BU$165&gt;EOMONTH($E51,$P51*12*(1-$O51)+$Q51*12*$O51+$R51*(1-$O51))),0,IF($X51="NNN",Expenses!BS$14*Leases!$F51,IF(Leases!$X51="FSG",0,IF(Leases!$X51="MG",SUMPRODUCT(Leases!$Z51:$Z55,Expenses!BS$9:BS$13)*Leases!$F51,MAX((Expenses!BS$9-Leases!$AB51/12)*Leases!$AA51*Leases!$F51,0)+MAX((Expenses!BS$10-Leases!$AB52/12)*Leases!$AA52*Leases!$F51,0)+MAX((Expenses!BS$11-Leases!$AB53/12)*Leases!$AA53*Leases!$F51,0)+MAX((Expenses!BS$12-Leases!$AB54/12)*Leases!$AA54*Leases!$F51,0)+MAX((Expenses!BS$13-Leases!$AB55/12)*Leases!$AA55*Leases!$F51,0)))))</f>
        <v>0</v>
      </c>
      <c r="BV222" s="94">
        <f ca="1">IF(OR(BV$165&lt;=EOMONTH($E51,$R51*(1-$O51)),BV$165&gt;EOMONTH($E51,$P51*12*(1-$O51)+$Q51*12*$O51+$R51*(1-$O51))),0,IF($X51="NNN",Expenses!BT$14*Leases!$F51,IF(Leases!$X51="FSG",0,IF(Leases!$X51="MG",SUMPRODUCT(Leases!$Z51:$Z55,Expenses!BT$9:BT$13)*Leases!$F51,MAX((Expenses!BT$9-Leases!$AB51/12)*Leases!$AA51*Leases!$F51,0)+MAX((Expenses!BT$10-Leases!$AB52/12)*Leases!$AA52*Leases!$F51,0)+MAX((Expenses!BT$11-Leases!$AB53/12)*Leases!$AA53*Leases!$F51,0)+MAX((Expenses!BT$12-Leases!$AB54/12)*Leases!$AA54*Leases!$F51,0)+MAX((Expenses!BT$13-Leases!$AB55/12)*Leases!$AA55*Leases!$F51,0)))))</f>
        <v>0</v>
      </c>
      <c r="BW222" s="94">
        <f ca="1">IF(OR(BW$165&lt;=EOMONTH($E51,$R51*(1-$O51)),BW$165&gt;EOMONTH($E51,$P51*12*(1-$O51)+$Q51*12*$O51+$R51*(1-$O51))),0,IF($X51="NNN",Expenses!BU$14*Leases!$F51,IF(Leases!$X51="FSG",0,IF(Leases!$X51="MG",SUMPRODUCT(Leases!$Z51:$Z55,Expenses!BU$9:BU$13)*Leases!$F51,MAX((Expenses!BU$9-Leases!$AB51/12)*Leases!$AA51*Leases!$F51,0)+MAX((Expenses!BU$10-Leases!$AB52/12)*Leases!$AA52*Leases!$F51,0)+MAX((Expenses!BU$11-Leases!$AB53/12)*Leases!$AA53*Leases!$F51,0)+MAX((Expenses!BU$12-Leases!$AB54/12)*Leases!$AA54*Leases!$F51,0)+MAX((Expenses!BU$13-Leases!$AB55/12)*Leases!$AA55*Leases!$F51,0)))))</f>
        <v>0</v>
      </c>
      <c r="BX222" s="94">
        <f ca="1">IF(OR(BX$165&lt;=EOMONTH($E51,$R51*(1-$O51)),BX$165&gt;EOMONTH($E51,$P51*12*(1-$O51)+$Q51*12*$O51+$R51*(1-$O51))),0,IF($X51="NNN",Expenses!BV$14*Leases!$F51,IF(Leases!$X51="FSG",0,IF(Leases!$X51="MG",SUMPRODUCT(Leases!$Z51:$Z55,Expenses!BV$9:BV$13)*Leases!$F51,MAX((Expenses!BV$9-Leases!$AB51/12)*Leases!$AA51*Leases!$F51,0)+MAX((Expenses!BV$10-Leases!$AB52/12)*Leases!$AA52*Leases!$F51,0)+MAX((Expenses!BV$11-Leases!$AB53/12)*Leases!$AA53*Leases!$F51,0)+MAX((Expenses!BV$12-Leases!$AB54/12)*Leases!$AA54*Leases!$F51,0)+MAX((Expenses!BV$13-Leases!$AB55/12)*Leases!$AA55*Leases!$F51,0)))))</f>
        <v>0</v>
      </c>
      <c r="BY222" s="94">
        <f ca="1">IF(OR(BY$165&lt;=EOMONTH($E51,$R51*(1-$O51)),BY$165&gt;EOMONTH($E51,$P51*12*(1-$O51)+$Q51*12*$O51+$R51*(1-$O51))),0,IF($X51="NNN",Expenses!BW$14*Leases!$F51,IF(Leases!$X51="FSG",0,IF(Leases!$X51="MG",SUMPRODUCT(Leases!$Z51:$Z55,Expenses!BW$9:BW$13)*Leases!$F51,MAX((Expenses!BW$9-Leases!$AB51/12)*Leases!$AA51*Leases!$F51,0)+MAX((Expenses!BW$10-Leases!$AB52/12)*Leases!$AA52*Leases!$F51,0)+MAX((Expenses!BW$11-Leases!$AB53/12)*Leases!$AA53*Leases!$F51,0)+MAX((Expenses!BW$12-Leases!$AB54/12)*Leases!$AA54*Leases!$F51,0)+MAX((Expenses!BW$13-Leases!$AB55/12)*Leases!$AA55*Leases!$F51,0)))))</f>
        <v>0</v>
      </c>
      <c r="BZ222" s="94">
        <f ca="1">IF(OR(BZ$165&lt;=EOMONTH($E51,$R51*(1-$O51)),BZ$165&gt;EOMONTH($E51,$P51*12*(1-$O51)+$Q51*12*$O51+$R51*(1-$O51))),0,IF($X51="NNN",Expenses!BX$14*Leases!$F51,IF(Leases!$X51="FSG",0,IF(Leases!$X51="MG",SUMPRODUCT(Leases!$Z51:$Z55,Expenses!BX$9:BX$13)*Leases!$F51,MAX((Expenses!BX$9-Leases!$AB51/12)*Leases!$AA51*Leases!$F51,0)+MAX((Expenses!BX$10-Leases!$AB52/12)*Leases!$AA52*Leases!$F51,0)+MAX((Expenses!BX$11-Leases!$AB53/12)*Leases!$AA53*Leases!$F51,0)+MAX((Expenses!BX$12-Leases!$AB54/12)*Leases!$AA54*Leases!$F51,0)+MAX((Expenses!BX$13-Leases!$AB55/12)*Leases!$AA55*Leases!$F51,0)))))</f>
        <v>0</v>
      </c>
      <c r="CA222" s="94">
        <f ca="1">IF(OR(CA$165&lt;=EOMONTH($E51,$R51*(1-$O51)),CA$165&gt;EOMONTH($E51,$P51*12*(1-$O51)+$Q51*12*$O51+$R51*(1-$O51))),0,IF($X51="NNN",Expenses!BY$14*Leases!$F51,IF(Leases!$X51="FSG",0,IF(Leases!$X51="MG",SUMPRODUCT(Leases!$Z51:$Z55,Expenses!BY$9:BY$13)*Leases!$F51,MAX((Expenses!BY$9-Leases!$AB51/12)*Leases!$AA51*Leases!$F51,0)+MAX((Expenses!BY$10-Leases!$AB52/12)*Leases!$AA52*Leases!$F51,0)+MAX((Expenses!BY$11-Leases!$AB53/12)*Leases!$AA53*Leases!$F51,0)+MAX((Expenses!BY$12-Leases!$AB54/12)*Leases!$AA54*Leases!$F51,0)+MAX((Expenses!BY$13-Leases!$AB55/12)*Leases!$AA55*Leases!$F51,0)))))</f>
        <v>0</v>
      </c>
      <c r="CB222" s="94">
        <f ca="1">IF(OR(CB$165&lt;=EOMONTH($E51,$R51*(1-$O51)),CB$165&gt;EOMONTH($E51,$P51*12*(1-$O51)+$Q51*12*$O51+$R51*(1-$O51))),0,IF($X51="NNN",Expenses!BZ$14*Leases!$F51,IF(Leases!$X51="FSG",0,IF(Leases!$X51="MG",SUMPRODUCT(Leases!$Z51:$Z55,Expenses!BZ$9:BZ$13)*Leases!$F51,MAX((Expenses!BZ$9-Leases!$AB51/12)*Leases!$AA51*Leases!$F51,0)+MAX((Expenses!BZ$10-Leases!$AB52/12)*Leases!$AA52*Leases!$F51,0)+MAX((Expenses!BZ$11-Leases!$AB53/12)*Leases!$AA53*Leases!$F51,0)+MAX((Expenses!BZ$12-Leases!$AB54/12)*Leases!$AA54*Leases!$F51,0)+MAX((Expenses!BZ$13-Leases!$AB55/12)*Leases!$AA55*Leases!$F51,0)))))</f>
        <v>0</v>
      </c>
      <c r="CC222" s="94">
        <f ca="1">IF(OR(CC$165&lt;=EOMONTH($E51,$R51*(1-$O51)),CC$165&gt;EOMONTH($E51,$P51*12*(1-$O51)+$Q51*12*$O51+$R51*(1-$O51))),0,IF($X51="NNN",Expenses!CA$14*Leases!$F51,IF(Leases!$X51="FSG",0,IF(Leases!$X51="MG",SUMPRODUCT(Leases!$Z51:$Z55,Expenses!CA$9:CA$13)*Leases!$F51,MAX((Expenses!CA$9-Leases!$AB51/12)*Leases!$AA51*Leases!$F51,0)+MAX((Expenses!CA$10-Leases!$AB52/12)*Leases!$AA52*Leases!$F51,0)+MAX((Expenses!CA$11-Leases!$AB53/12)*Leases!$AA53*Leases!$F51,0)+MAX((Expenses!CA$12-Leases!$AB54/12)*Leases!$AA54*Leases!$F51,0)+MAX((Expenses!CA$13-Leases!$AB55/12)*Leases!$AA55*Leases!$F51,0)))))</f>
        <v>0</v>
      </c>
      <c r="CD222" s="94">
        <f ca="1">IF(OR(CD$165&lt;=EOMONTH($E51,$R51*(1-$O51)),CD$165&gt;EOMONTH($E51,$P51*12*(1-$O51)+$Q51*12*$O51+$R51*(1-$O51))),0,IF($X51="NNN",Expenses!CB$14*Leases!$F51,IF(Leases!$X51="FSG",0,IF(Leases!$X51="MG",SUMPRODUCT(Leases!$Z51:$Z55,Expenses!CB$9:CB$13)*Leases!$F51,MAX((Expenses!CB$9-Leases!$AB51/12)*Leases!$AA51*Leases!$F51,0)+MAX((Expenses!CB$10-Leases!$AB52/12)*Leases!$AA52*Leases!$F51,0)+MAX((Expenses!CB$11-Leases!$AB53/12)*Leases!$AA53*Leases!$F51,0)+MAX((Expenses!CB$12-Leases!$AB54/12)*Leases!$AA54*Leases!$F51,0)+MAX((Expenses!CB$13-Leases!$AB55/12)*Leases!$AA55*Leases!$F51,0)))))</f>
        <v>0</v>
      </c>
      <c r="CE222" s="94">
        <f ca="1">IF(OR(CE$165&lt;=EOMONTH($E51,$R51*(1-$O51)),CE$165&gt;EOMONTH($E51,$P51*12*(1-$O51)+$Q51*12*$O51+$R51*(1-$O51))),0,IF($X51="NNN",Expenses!CC$14*Leases!$F51,IF(Leases!$X51="FSG",0,IF(Leases!$X51="MG",SUMPRODUCT(Leases!$Z51:$Z55,Expenses!CC$9:CC$13)*Leases!$F51,MAX((Expenses!CC$9-Leases!$AB51/12)*Leases!$AA51*Leases!$F51,0)+MAX((Expenses!CC$10-Leases!$AB52/12)*Leases!$AA52*Leases!$F51,0)+MAX((Expenses!CC$11-Leases!$AB53/12)*Leases!$AA53*Leases!$F51,0)+MAX((Expenses!CC$12-Leases!$AB54/12)*Leases!$AA54*Leases!$F51,0)+MAX((Expenses!CC$13-Leases!$AB55/12)*Leases!$AA55*Leases!$F51,0)))))</f>
        <v>0</v>
      </c>
      <c r="CF222" s="94">
        <f ca="1">IF(OR(CF$165&lt;=EOMONTH($E51,$R51*(1-$O51)),CF$165&gt;EOMONTH($E51,$P51*12*(1-$O51)+$Q51*12*$O51+$R51*(1-$O51))),0,IF($X51="NNN",Expenses!CD$14*Leases!$F51,IF(Leases!$X51="FSG",0,IF(Leases!$X51="MG",SUMPRODUCT(Leases!$Z51:$Z55,Expenses!CD$9:CD$13)*Leases!$F51,MAX((Expenses!CD$9-Leases!$AB51/12)*Leases!$AA51*Leases!$F51,0)+MAX((Expenses!CD$10-Leases!$AB52/12)*Leases!$AA52*Leases!$F51,0)+MAX((Expenses!CD$11-Leases!$AB53/12)*Leases!$AA53*Leases!$F51,0)+MAX((Expenses!CD$12-Leases!$AB54/12)*Leases!$AA54*Leases!$F51,0)+MAX((Expenses!CD$13-Leases!$AB55/12)*Leases!$AA55*Leases!$F51,0)))))</f>
        <v>0</v>
      </c>
      <c r="CG222" s="94">
        <f ca="1">IF(OR(CG$165&lt;=EOMONTH($E51,$R51*(1-$O51)),CG$165&gt;EOMONTH($E51,$P51*12*(1-$O51)+$Q51*12*$O51+$R51*(1-$O51))),0,IF($X51="NNN",Expenses!CE$14*Leases!$F51,IF(Leases!$X51="FSG",0,IF(Leases!$X51="MG",SUMPRODUCT(Leases!$Z51:$Z55,Expenses!CE$9:CE$13)*Leases!$F51,MAX((Expenses!CE$9-Leases!$AB51/12)*Leases!$AA51*Leases!$F51,0)+MAX((Expenses!CE$10-Leases!$AB52/12)*Leases!$AA52*Leases!$F51,0)+MAX((Expenses!CE$11-Leases!$AB53/12)*Leases!$AA53*Leases!$F51,0)+MAX((Expenses!CE$12-Leases!$AB54/12)*Leases!$AA54*Leases!$F51,0)+MAX((Expenses!CE$13-Leases!$AB55/12)*Leases!$AA55*Leases!$F51,0)))))</f>
        <v>0</v>
      </c>
      <c r="CH222" s="94">
        <f ca="1">IF(OR(CH$165&lt;=EOMONTH($E51,$R51*(1-$O51)),CH$165&gt;EOMONTH($E51,$P51*12*(1-$O51)+$Q51*12*$O51+$R51*(1-$O51))),0,IF($X51="NNN",Expenses!CF$14*Leases!$F51,IF(Leases!$X51="FSG",0,IF(Leases!$X51="MG",SUMPRODUCT(Leases!$Z51:$Z55,Expenses!CF$9:CF$13)*Leases!$F51,MAX((Expenses!CF$9-Leases!$AB51/12)*Leases!$AA51*Leases!$F51,0)+MAX((Expenses!CF$10-Leases!$AB52/12)*Leases!$AA52*Leases!$F51,0)+MAX((Expenses!CF$11-Leases!$AB53/12)*Leases!$AA53*Leases!$F51,0)+MAX((Expenses!CF$12-Leases!$AB54/12)*Leases!$AA54*Leases!$F51,0)+MAX((Expenses!CF$13-Leases!$AB55/12)*Leases!$AA55*Leases!$F51,0)))))</f>
        <v>0</v>
      </c>
      <c r="CI222" s="94">
        <f ca="1">IF(OR(CI$165&lt;=EOMONTH($E51,$R51*(1-$O51)),CI$165&gt;EOMONTH($E51,$P51*12*(1-$O51)+$Q51*12*$O51+$R51*(1-$O51))),0,IF($X51="NNN",Expenses!CG$14*Leases!$F51,IF(Leases!$X51="FSG",0,IF(Leases!$X51="MG",SUMPRODUCT(Leases!$Z51:$Z55,Expenses!CG$9:CG$13)*Leases!$F51,MAX((Expenses!CG$9-Leases!$AB51/12)*Leases!$AA51*Leases!$F51,0)+MAX((Expenses!CG$10-Leases!$AB52/12)*Leases!$AA52*Leases!$F51,0)+MAX((Expenses!CG$11-Leases!$AB53/12)*Leases!$AA53*Leases!$F51,0)+MAX((Expenses!CG$12-Leases!$AB54/12)*Leases!$AA54*Leases!$F51,0)+MAX((Expenses!CG$13-Leases!$AB55/12)*Leases!$AA55*Leases!$F51,0)))))</f>
        <v>0</v>
      </c>
      <c r="CJ222" s="94">
        <f ca="1">IF(OR(CJ$165&lt;=EOMONTH($E51,$R51*(1-$O51)),CJ$165&gt;EOMONTH($E51,$P51*12*(1-$O51)+$Q51*12*$O51+$R51*(1-$O51))),0,IF($X51="NNN",Expenses!CH$14*Leases!$F51,IF(Leases!$X51="FSG",0,IF(Leases!$X51="MG",SUMPRODUCT(Leases!$Z51:$Z55,Expenses!CH$9:CH$13)*Leases!$F51,MAX((Expenses!CH$9-Leases!$AB51/12)*Leases!$AA51*Leases!$F51,0)+MAX((Expenses!CH$10-Leases!$AB52/12)*Leases!$AA52*Leases!$F51,0)+MAX((Expenses!CH$11-Leases!$AB53/12)*Leases!$AA53*Leases!$F51,0)+MAX((Expenses!CH$12-Leases!$AB54/12)*Leases!$AA54*Leases!$F51,0)+MAX((Expenses!CH$13-Leases!$AB55/12)*Leases!$AA55*Leases!$F51,0)))))</f>
        <v>0</v>
      </c>
      <c r="CK222" s="94">
        <f ca="1">IF(OR(CK$165&lt;=EOMONTH($E51,$R51*(1-$O51)),CK$165&gt;EOMONTH($E51,$P51*12*(1-$O51)+$Q51*12*$O51+$R51*(1-$O51))),0,IF($X51="NNN",Expenses!CI$14*Leases!$F51,IF(Leases!$X51="FSG",0,IF(Leases!$X51="MG",SUMPRODUCT(Leases!$Z51:$Z55,Expenses!CI$9:CI$13)*Leases!$F51,MAX((Expenses!CI$9-Leases!$AB51/12)*Leases!$AA51*Leases!$F51,0)+MAX((Expenses!CI$10-Leases!$AB52/12)*Leases!$AA52*Leases!$F51,0)+MAX((Expenses!CI$11-Leases!$AB53/12)*Leases!$AA53*Leases!$F51,0)+MAX((Expenses!CI$12-Leases!$AB54/12)*Leases!$AA54*Leases!$F51,0)+MAX((Expenses!CI$13-Leases!$AB55/12)*Leases!$AA55*Leases!$F51,0)))))</f>
        <v>0</v>
      </c>
      <c r="CL222" s="94">
        <f ca="1">IF(OR(CL$165&lt;=EOMONTH($E51,$R51*(1-$O51)),CL$165&gt;EOMONTH($E51,$P51*12*(1-$O51)+$Q51*12*$O51+$R51*(1-$O51))),0,IF($X51="NNN",Expenses!CJ$14*Leases!$F51,IF(Leases!$X51="FSG",0,IF(Leases!$X51="MG",SUMPRODUCT(Leases!$Z51:$Z55,Expenses!CJ$9:CJ$13)*Leases!$F51,MAX((Expenses!CJ$9-Leases!$AB51/12)*Leases!$AA51*Leases!$F51,0)+MAX((Expenses!CJ$10-Leases!$AB52/12)*Leases!$AA52*Leases!$F51,0)+MAX((Expenses!CJ$11-Leases!$AB53/12)*Leases!$AA53*Leases!$F51,0)+MAX((Expenses!CJ$12-Leases!$AB54/12)*Leases!$AA54*Leases!$F51,0)+MAX((Expenses!CJ$13-Leases!$AB55/12)*Leases!$AA55*Leases!$F51,0)))))</f>
        <v>0</v>
      </c>
      <c r="CM222" s="94">
        <f ca="1">IF(OR(CM$165&lt;=EOMONTH($E51,$R51*(1-$O51)),CM$165&gt;EOMONTH($E51,$P51*12*(1-$O51)+$Q51*12*$O51+$R51*(1-$O51))),0,IF($X51="NNN",Expenses!CK$14*Leases!$F51,IF(Leases!$X51="FSG",0,IF(Leases!$X51="MG",SUMPRODUCT(Leases!$Z51:$Z55,Expenses!CK$9:CK$13)*Leases!$F51,MAX((Expenses!CK$9-Leases!$AB51/12)*Leases!$AA51*Leases!$F51,0)+MAX((Expenses!CK$10-Leases!$AB52/12)*Leases!$AA52*Leases!$F51,0)+MAX((Expenses!CK$11-Leases!$AB53/12)*Leases!$AA53*Leases!$F51,0)+MAX((Expenses!CK$12-Leases!$AB54/12)*Leases!$AA54*Leases!$F51,0)+MAX((Expenses!CK$13-Leases!$AB55/12)*Leases!$AA55*Leases!$F51,0)))))</f>
        <v>0</v>
      </c>
      <c r="CN222" s="94">
        <f ca="1">IF(OR(CN$165&lt;=EOMONTH($E51,$R51*(1-$O51)),CN$165&gt;EOMONTH($E51,$P51*12*(1-$O51)+$Q51*12*$O51+$R51*(1-$O51))),0,IF($X51="NNN",Expenses!CL$14*Leases!$F51,IF(Leases!$X51="FSG",0,IF(Leases!$X51="MG",SUMPRODUCT(Leases!$Z51:$Z55,Expenses!CL$9:CL$13)*Leases!$F51,MAX((Expenses!CL$9-Leases!$AB51/12)*Leases!$AA51*Leases!$F51,0)+MAX((Expenses!CL$10-Leases!$AB52/12)*Leases!$AA52*Leases!$F51,0)+MAX((Expenses!CL$11-Leases!$AB53/12)*Leases!$AA53*Leases!$F51,0)+MAX((Expenses!CL$12-Leases!$AB54/12)*Leases!$AA54*Leases!$F51,0)+MAX((Expenses!CL$13-Leases!$AB55/12)*Leases!$AA55*Leases!$F51,0)))))</f>
        <v>0</v>
      </c>
      <c r="CO222" s="94">
        <f ca="1">IF(OR(CO$165&lt;=EOMONTH($E51,$R51*(1-$O51)),CO$165&gt;EOMONTH($E51,$P51*12*(1-$O51)+$Q51*12*$O51+$R51*(1-$O51))),0,IF($X51="NNN",Expenses!CM$14*Leases!$F51,IF(Leases!$X51="FSG",0,IF(Leases!$X51="MG",SUMPRODUCT(Leases!$Z51:$Z55,Expenses!CM$9:CM$13)*Leases!$F51,MAX((Expenses!CM$9-Leases!$AB51/12)*Leases!$AA51*Leases!$F51,0)+MAX((Expenses!CM$10-Leases!$AB52/12)*Leases!$AA52*Leases!$F51,0)+MAX((Expenses!CM$11-Leases!$AB53/12)*Leases!$AA53*Leases!$F51,0)+MAX((Expenses!CM$12-Leases!$AB54/12)*Leases!$AA54*Leases!$F51,0)+MAX((Expenses!CM$13-Leases!$AB55/12)*Leases!$AA55*Leases!$F51,0)))))</f>
        <v>0</v>
      </c>
      <c r="CP222" s="94">
        <f ca="1">IF(OR(CP$165&lt;=EOMONTH($E51,$R51*(1-$O51)),CP$165&gt;EOMONTH($E51,$P51*12*(1-$O51)+$Q51*12*$O51+$R51*(1-$O51))),0,IF($X51="NNN",Expenses!CN$14*Leases!$F51,IF(Leases!$X51="FSG",0,IF(Leases!$X51="MG",SUMPRODUCT(Leases!$Z51:$Z55,Expenses!CN$9:CN$13)*Leases!$F51,MAX((Expenses!CN$9-Leases!$AB51/12)*Leases!$AA51*Leases!$F51,0)+MAX((Expenses!CN$10-Leases!$AB52/12)*Leases!$AA52*Leases!$F51,0)+MAX((Expenses!CN$11-Leases!$AB53/12)*Leases!$AA53*Leases!$F51,0)+MAX((Expenses!CN$12-Leases!$AB54/12)*Leases!$AA54*Leases!$F51,0)+MAX((Expenses!CN$13-Leases!$AB55/12)*Leases!$AA55*Leases!$F51,0)))))</f>
        <v>0</v>
      </c>
      <c r="CQ222" s="94">
        <f ca="1">IF(OR(CQ$165&lt;=EOMONTH($E51,$R51*(1-$O51)),CQ$165&gt;EOMONTH($E51,$P51*12*(1-$O51)+$Q51*12*$O51+$R51*(1-$O51))),0,IF($X51="NNN",Expenses!CO$14*Leases!$F51,IF(Leases!$X51="FSG",0,IF(Leases!$X51="MG",SUMPRODUCT(Leases!$Z51:$Z55,Expenses!CO$9:CO$13)*Leases!$F51,MAX((Expenses!CO$9-Leases!$AB51/12)*Leases!$AA51*Leases!$F51,0)+MAX((Expenses!CO$10-Leases!$AB52/12)*Leases!$AA52*Leases!$F51,0)+MAX((Expenses!CO$11-Leases!$AB53/12)*Leases!$AA53*Leases!$F51,0)+MAX((Expenses!CO$12-Leases!$AB54/12)*Leases!$AA54*Leases!$F51,0)+MAX((Expenses!CO$13-Leases!$AB55/12)*Leases!$AA55*Leases!$F51,0)))))</f>
        <v>0</v>
      </c>
      <c r="CR222" s="94">
        <f ca="1">IF(OR(CR$165&lt;=EOMONTH($E51,$R51*(1-$O51)),CR$165&gt;EOMONTH($E51,$P51*12*(1-$O51)+$Q51*12*$O51+$R51*(1-$O51))),0,IF($X51="NNN",Expenses!CP$14*Leases!$F51,IF(Leases!$X51="FSG",0,IF(Leases!$X51="MG",SUMPRODUCT(Leases!$Z51:$Z55,Expenses!CP$9:CP$13)*Leases!$F51,MAX((Expenses!CP$9-Leases!$AB51/12)*Leases!$AA51*Leases!$F51,0)+MAX((Expenses!CP$10-Leases!$AB52/12)*Leases!$AA52*Leases!$F51,0)+MAX((Expenses!CP$11-Leases!$AB53/12)*Leases!$AA53*Leases!$F51,0)+MAX((Expenses!CP$12-Leases!$AB54/12)*Leases!$AA54*Leases!$F51,0)+MAX((Expenses!CP$13-Leases!$AB55/12)*Leases!$AA55*Leases!$F51,0)))))</f>
        <v>0</v>
      </c>
      <c r="CS222" s="94">
        <f ca="1">IF(OR(CS$165&lt;=EOMONTH($E51,$R51*(1-$O51)),CS$165&gt;EOMONTH($E51,$P51*12*(1-$O51)+$Q51*12*$O51+$R51*(1-$O51))),0,IF($X51="NNN",Expenses!CQ$14*Leases!$F51,IF(Leases!$X51="FSG",0,IF(Leases!$X51="MG",SUMPRODUCT(Leases!$Z51:$Z55,Expenses!CQ$9:CQ$13)*Leases!$F51,MAX((Expenses!CQ$9-Leases!$AB51/12)*Leases!$AA51*Leases!$F51,0)+MAX((Expenses!CQ$10-Leases!$AB52/12)*Leases!$AA52*Leases!$F51,0)+MAX((Expenses!CQ$11-Leases!$AB53/12)*Leases!$AA53*Leases!$F51,0)+MAX((Expenses!CQ$12-Leases!$AB54/12)*Leases!$AA54*Leases!$F51,0)+MAX((Expenses!CQ$13-Leases!$AB55/12)*Leases!$AA55*Leases!$F51,0)))))</f>
        <v>0</v>
      </c>
      <c r="CT222" s="94">
        <f ca="1">IF(OR(CT$165&lt;=EOMONTH($E51,$R51*(1-$O51)),CT$165&gt;EOMONTH($E51,$P51*12*(1-$O51)+$Q51*12*$O51+$R51*(1-$O51))),0,IF($X51="NNN",Expenses!CR$14*Leases!$F51,IF(Leases!$X51="FSG",0,IF(Leases!$X51="MG",SUMPRODUCT(Leases!$Z51:$Z55,Expenses!CR$9:CR$13)*Leases!$F51,MAX((Expenses!CR$9-Leases!$AB51/12)*Leases!$AA51*Leases!$F51,0)+MAX((Expenses!CR$10-Leases!$AB52/12)*Leases!$AA52*Leases!$F51,0)+MAX((Expenses!CR$11-Leases!$AB53/12)*Leases!$AA53*Leases!$F51,0)+MAX((Expenses!CR$12-Leases!$AB54/12)*Leases!$AA54*Leases!$F51,0)+MAX((Expenses!CR$13-Leases!$AB55/12)*Leases!$AA55*Leases!$F51,0)))))</f>
        <v>0</v>
      </c>
      <c r="CU222" s="94">
        <f ca="1">IF(OR(CU$165&lt;=EOMONTH($E51,$R51*(1-$O51)),CU$165&gt;EOMONTH($E51,$P51*12*(1-$O51)+$Q51*12*$O51+$R51*(1-$O51))),0,IF($X51="NNN",Expenses!CS$14*Leases!$F51,IF(Leases!$X51="FSG",0,IF(Leases!$X51="MG",SUMPRODUCT(Leases!$Z51:$Z55,Expenses!CS$9:CS$13)*Leases!$F51,MAX((Expenses!CS$9-Leases!$AB51/12)*Leases!$AA51*Leases!$F51,0)+MAX((Expenses!CS$10-Leases!$AB52/12)*Leases!$AA52*Leases!$F51,0)+MAX((Expenses!CS$11-Leases!$AB53/12)*Leases!$AA53*Leases!$F51,0)+MAX((Expenses!CS$12-Leases!$AB54/12)*Leases!$AA54*Leases!$F51,0)+MAX((Expenses!CS$13-Leases!$AB55/12)*Leases!$AA55*Leases!$F51,0)))))</f>
        <v>0</v>
      </c>
      <c r="CV222" s="94">
        <f ca="1">IF(OR(CV$165&lt;=EOMONTH($E51,$R51*(1-$O51)),CV$165&gt;EOMONTH($E51,$P51*12*(1-$O51)+$Q51*12*$O51+$R51*(1-$O51))),0,IF($X51="NNN",Expenses!CT$14*Leases!$F51,IF(Leases!$X51="FSG",0,IF(Leases!$X51="MG",SUMPRODUCT(Leases!$Z51:$Z55,Expenses!CT$9:CT$13)*Leases!$F51,MAX((Expenses!CT$9-Leases!$AB51/12)*Leases!$AA51*Leases!$F51,0)+MAX((Expenses!CT$10-Leases!$AB52/12)*Leases!$AA52*Leases!$F51,0)+MAX((Expenses!CT$11-Leases!$AB53/12)*Leases!$AA53*Leases!$F51,0)+MAX((Expenses!CT$12-Leases!$AB54/12)*Leases!$AA54*Leases!$F51,0)+MAX((Expenses!CT$13-Leases!$AB55/12)*Leases!$AA55*Leases!$F51,0)))))</f>
        <v>0</v>
      </c>
      <c r="CW222" s="94">
        <f ca="1">IF(OR(CW$165&lt;=EOMONTH($E51,$R51*(1-$O51)),CW$165&gt;EOMONTH($E51,$P51*12*(1-$O51)+$Q51*12*$O51+$R51*(1-$O51))),0,IF($X51="NNN",Expenses!CU$14*Leases!$F51,IF(Leases!$X51="FSG",0,IF(Leases!$X51="MG",SUMPRODUCT(Leases!$Z51:$Z55,Expenses!CU$9:CU$13)*Leases!$F51,MAX((Expenses!CU$9-Leases!$AB51/12)*Leases!$AA51*Leases!$F51,0)+MAX((Expenses!CU$10-Leases!$AB52/12)*Leases!$AA52*Leases!$F51,0)+MAX((Expenses!CU$11-Leases!$AB53/12)*Leases!$AA53*Leases!$F51,0)+MAX((Expenses!CU$12-Leases!$AB54/12)*Leases!$AA54*Leases!$F51,0)+MAX((Expenses!CU$13-Leases!$AB55/12)*Leases!$AA55*Leases!$F51,0)))))</f>
        <v>0</v>
      </c>
      <c r="CX222" s="94">
        <f ca="1">IF(OR(CX$165&lt;=EOMONTH($E51,$R51*(1-$O51)),CX$165&gt;EOMONTH($E51,$P51*12*(1-$O51)+$Q51*12*$O51+$R51*(1-$O51))),0,IF($X51="NNN",Expenses!CV$14*Leases!$F51,IF(Leases!$X51="FSG",0,IF(Leases!$X51="MG",SUMPRODUCT(Leases!$Z51:$Z55,Expenses!CV$9:CV$13)*Leases!$F51,MAX((Expenses!CV$9-Leases!$AB51/12)*Leases!$AA51*Leases!$F51,0)+MAX((Expenses!CV$10-Leases!$AB52/12)*Leases!$AA52*Leases!$F51,0)+MAX((Expenses!CV$11-Leases!$AB53/12)*Leases!$AA53*Leases!$F51,0)+MAX((Expenses!CV$12-Leases!$AB54/12)*Leases!$AA54*Leases!$F51,0)+MAX((Expenses!CV$13-Leases!$AB55/12)*Leases!$AA55*Leases!$F51,0)))))</f>
        <v>0</v>
      </c>
      <c r="CY222" s="94">
        <f ca="1">IF(OR(CY$165&lt;=EOMONTH($E51,$R51*(1-$O51)),CY$165&gt;EOMONTH($E51,$P51*12*(1-$O51)+$Q51*12*$O51+$R51*(1-$O51))),0,IF($X51="NNN",Expenses!CW$14*Leases!$F51,IF(Leases!$X51="FSG",0,IF(Leases!$X51="MG",SUMPRODUCT(Leases!$Z51:$Z55,Expenses!CW$9:CW$13)*Leases!$F51,MAX((Expenses!CW$9-Leases!$AB51/12)*Leases!$AA51*Leases!$F51,0)+MAX((Expenses!CW$10-Leases!$AB52/12)*Leases!$AA52*Leases!$F51,0)+MAX((Expenses!CW$11-Leases!$AB53/12)*Leases!$AA53*Leases!$F51,0)+MAX((Expenses!CW$12-Leases!$AB54/12)*Leases!$AA54*Leases!$F51,0)+MAX((Expenses!CW$13-Leases!$AB55/12)*Leases!$AA55*Leases!$F51,0)))))</f>
        <v>0</v>
      </c>
      <c r="CZ222" s="94">
        <f ca="1">IF(OR(CZ$165&lt;=EOMONTH($E51,$R51*(1-$O51)),CZ$165&gt;EOMONTH($E51,$P51*12*(1-$O51)+$Q51*12*$O51+$R51*(1-$O51))),0,IF($X51="NNN",Expenses!CX$14*Leases!$F51,IF(Leases!$X51="FSG",0,IF(Leases!$X51="MG",SUMPRODUCT(Leases!$Z51:$Z55,Expenses!CX$9:CX$13)*Leases!$F51,MAX((Expenses!CX$9-Leases!$AB51/12)*Leases!$AA51*Leases!$F51,0)+MAX((Expenses!CX$10-Leases!$AB52/12)*Leases!$AA52*Leases!$F51,0)+MAX((Expenses!CX$11-Leases!$AB53/12)*Leases!$AA53*Leases!$F51,0)+MAX((Expenses!CX$12-Leases!$AB54/12)*Leases!$AA54*Leases!$F51,0)+MAX((Expenses!CX$13-Leases!$AB55/12)*Leases!$AA55*Leases!$F51,0)))))</f>
        <v>0</v>
      </c>
      <c r="DA222" s="94">
        <f ca="1">IF(OR(DA$165&lt;=EOMONTH($E51,$R51*(1-$O51)),DA$165&gt;EOMONTH($E51,$P51*12*(1-$O51)+$Q51*12*$O51+$R51*(1-$O51))),0,IF($X51="NNN",Expenses!CY$14*Leases!$F51,IF(Leases!$X51="FSG",0,IF(Leases!$X51="MG",SUMPRODUCT(Leases!$Z51:$Z55,Expenses!CY$9:CY$13)*Leases!$F51,MAX((Expenses!CY$9-Leases!$AB51/12)*Leases!$AA51*Leases!$F51,0)+MAX((Expenses!CY$10-Leases!$AB52/12)*Leases!$AA52*Leases!$F51,0)+MAX((Expenses!CY$11-Leases!$AB53/12)*Leases!$AA53*Leases!$F51,0)+MAX((Expenses!CY$12-Leases!$AB54/12)*Leases!$AA54*Leases!$F51,0)+MAX((Expenses!CY$13-Leases!$AB55/12)*Leases!$AA55*Leases!$F51,0)))))</f>
        <v>0</v>
      </c>
      <c r="DB222" s="94">
        <f ca="1">IF(OR(DB$165&lt;=EOMONTH($E51,$R51*(1-$O51)),DB$165&gt;EOMONTH($E51,$P51*12*(1-$O51)+$Q51*12*$O51+$R51*(1-$O51))),0,IF($X51="NNN",Expenses!CZ$14*Leases!$F51,IF(Leases!$X51="FSG",0,IF(Leases!$X51="MG",SUMPRODUCT(Leases!$Z51:$Z55,Expenses!CZ$9:CZ$13)*Leases!$F51,MAX((Expenses!CZ$9-Leases!$AB51/12)*Leases!$AA51*Leases!$F51,0)+MAX((Expenses!CZ$10-Leases!$AB52/12)*Leases!$AA52*Leases!$F51,0)+MAX((Expenses!CZ$11-Leases!$AB53/12)*Leases!$AA53*Leases!$F51,0)+MAX((Expenses!CZ$12-Leases!$AB54/12)*Leases!$AA54*Leases!$F51,0)+MAX((Expenses!CZ$13-Leases!$AB55/12)*Leases!$AA55*Leases!$F51,0)))))</f>
        <v>0</v>
      </c>
      <c r="DC222" s="94">
        <f ca="1">IF(OR(DC$165&lt;=EOMONTH($E51,$R51*(1-$O51)),DC$165&gt;EOMONTH($E51,$P51*12*(1-$O51)+$Q51*12*$O51+$R51*(1-$O51))),0,IF($X51="NNN",Expenses!DA$14*Leases!$F51,IF(Leases!$X51="FSG",0,IF(Leases!$X51="MG",SUMPRODUCT(Leases!$Z51:$Z55,Expenses!DA$9:DA$13)*Leases!$F51,MAX((Expenses!DA$9-Leases!$AB51/12)*Leases!$AA51*Leases!$F51,0)+MAX((Expenses!DA$10-Leases!$AB52/12)*Leases!$AA52*Leases!$F51,0)+MAX((Expenses!DA$11-Leases!$AB53/12)*Leases!$AA53*Leases!$F51,0)+MAX((Expenses!DA$12-Leases!$AB54/12)*Leases!$AA54*Leases!$F51,0)+MAX((Expenses!DA$13-Leases!$AB55/12)*Leases!$AA55*Leases!$F51,0)))))</f>
        <v>0</v>
      </c>
      <c r="DD222" s="94">
        <f ca="1">IF(OR(DD$165&lt;=EOMONTH($E51,$R51*(1-$O51)),DD$165&gt;EOMONTH($E51,$P51*12*(1-$O51)+$Q51*12*$O51+$R51*(1-$O51))),0,IF($X51="NNN",Expenses!DB$14*Leases!$F51,IF(Leases!$X51="FSG",0,IF(Leases!$X51="MG",SUMPRODUCT(Leases!$Z51:$Z55,Expenses!DB$9:DB$13)*Leases!$F51,MAX((Expenses!DB$9-Leases!$AB51/12)*Leases!$AA51*Leases!$F51,0)+MAX((Expenses!DB$10-Leases!$AB52/12)*Leases!$AA52*Leases!$F51,0)+MAX((Expenses!DB$11-Leases!$AB53/12)*Leases!$AA53*Leases!$F51,0)+MAX((Expenses!DB$12-Leases!$AB54/12)*Leases!$AA54*Leases!$F51,0)+MAX((Expenses!DB$13-Leases!$AB55/12)*Leases!$AA55*Leases!$F51,0)))))</f>
        <v>0</v>
      </c>
      <c r="DE222" s="94">
        <f ca="1">IF(OR(DE$165&lt;=EOMONTH($E51,$R51*(1-$O51)),DE$165&gt;EOMONTH($E51,$P51*12*(1-$O51)+$Q51*12*$O51+$R51*(1-$O51))),0,IF($X51="NNN",Expenses!DC$14*Leases!$F51,IF(Leases!$X51="FSG",0,IF(Leases!$X51="MG",SUMPRODUCT(Leases!$Z51:$Z55,Expenses!DC$9:DC$13)*Leases!$F51,MAX((Expenses!DC$9-Leases!$AB51/12)*Leases!$AA51*Leases!$F51,0)+MAX((Expenses!DC$10-Leases!$AB52/12)*Leases!$AA52*Leases!$F51,0)+MAX((Expenses!DC$11-Leases!$AB53/12)*Leases!$AA53*Leases!$F51,0)+MAX((Expenses!DC$12-Leases!$AB54/12)*Leases!$AA54*Leases!$F51,0)+MAX((Expenses!DC$13-Leases!$AB55/12)*Leases!$AA55*Leases!$F51,0)))))</f>
        <v>0</v>
      </c>
      <c r="DF222" s="94">
        <f ca="1">IF(OR(DF$165&lt;=EOMONTH($E51,$R51*(1-$O51)),DF$165&gt;EOMONTH($E51,$P51*12*(1-$O51)+$Q51*12*$O51+$R51*(1-$O51))),0,IF($X51="NNN",Expenses!DD$14*Leases!$F51,IF(Leases!$X51="FSG",0,IF(Leases!$X51="MG",SUMPRODUCT(Leases!$Z51:$Z55,Expenses!DD$9:DD$13)*Leases!$F51,MAX((Expenses!DD$9-Leases!$AB51/12)*Leases!$AA51*Leases!$F51,0)+MAX((Expenses!DD$10-Leases!$AB52/12)*Leases!$AA52*Leases!$F51,0)+MAX((Expenses!DD$11-Leases!$AB53/12)*Leases!$AA53*Leases!$F51,0)+MAX((Expenses!DD$12-Leases!$AB54/12)*Leases!$AA54*Leases!$F51,0)+MAX((Expenses!DD$13-Leases!$AB55/12)*Leases!$AA55*Leases!$F51,0)))))</f>
        <v>0</v>
      </c>
      <c r="DG222" s="94">
        <f ca="1">IF(OR(DG$165&lt;=EOMONTH($E51,$R51*(1-$O51)),DG$165&gt;EOMONTH($E51,$P51*12*(1-$O51)+$Q51*12*$O51+$R51*(1-$O51))),0,IF($X51="NNN",Expenses!DE$14*Leases!$F51,IF(Leases!$X51="FSG",0,IF(Leases!$X51="MG",SUMPRODUCT(Leases!$Z51:$Z55,Expenses!DE$9:DE$13)*Leases!$F51,MAX((Expenses!DE$9-Leases!$AB51/12)*Leases!$AA51*Leases!$F51,0)+MAX((Expenses!DE$10-Leases!$AB52/12)*Leases!$AA52*Leases!$F51,0)+MAX((Expenses!DE$11-Leases!$AB53/12)*Leases!$AA53*Leases!$F51,0)+MAX((Expenses!DE$12-Leases!$AB54/12)*Leases!$AA54*Leases!$F51,0)+MAX((Expenses!DE$13-Leases!$AB55/12)*Leases!$AA55*Leases!$F51,0)))))</f>
        <v>0</v>
      </c>
      <c r="DH222" s="94">
        <f ca="1">IF(OR(DH$165&lt;=EOMONTH($E51,$R51*(1-$O51)),DH$165&gt;EOMONTH($E51,$P51*12*(1-$O51)+$Q51*12*$O51+$R51*(1-$O51))),0,IF($X51="NNN",Expenses!DF$14*Leases!$F51,IF(Leases!$X51="FSG",0,IF(Leases!$X51="MG",SUMPRODUCT(Leases!$Z51:$Z55,Expenses!DF$9:DF$13)*Leases!$F51,MAX((Expenses!DF$9-Leases!$AB51/12)*Leases!$AA51*Leases!$F51,0)+MAX((Expenses!DF$10-Leases!$AB52/12)*Leases!$AA52*Leases!$F51,0)+MAX((Expenses!DF$11-Leases!$AB53/12)*Leases!$AA53*Leases!$F51,0)+MAX((Expenses!DF$12-Leases!$AB54/12)*Leases!$AA54*Leases!$F51,0)+MAX((Expenses!DF$13-Leases!$AB55/12)*Leases!$AA55*Leases!$F51,0)))))</f>
        <v>0</v>
      </c>
      <c r="DI222" s="94">
        <f ca="1">IF(OR(DI$165&lt;=EOMONTH($E51,$R51*(1-$O51)),DI$165&gt;EOMONTH($E51,$P51*12*(1-$O51)+$Q51*12*$O51+$R51*(1-$O51))),0,IF($X51="NNN",Expenses!DG$14*Leases!$F51,IF(Leases!$X51="FSG",0,IF(Leases!$X51="MG",SUMPRODUCT(Leases!$Z51:$Z55,Expenses!DG$9:DG$13)*Leases!$F51,MAX((Expenses!DG$9-Leases!$AB51/12)*Leases!$AA51*Leases!$F51,0)+MAX((Expenses!DG$10-Leases!$AB52/12)*Leases!$AA52*Leases!$F51,0)+MAX((Expenses!DG$11-Leases!$AB53/12)*Leases!$AA53*Leases!$F51,0)+MAX((Expenses!DG$12-Leases!$AB54/12)*Leases!$AA54*Leases!$F51,0)+MAX((Expenses!DG$13-Leases!$AB55/12)*Leases!$AA55*Leases!$F51,0)))))</f>
        <v>0</v>
      </c>
      <c r="DJ222" s="94">
        <f ca="1">IF(OR(DJ$165&lt;=EOMONTH($E51,$R51*(1-$O51)),DJ$165&gt;EOMONTH($E51,$P51*12*(1-$O51)+$Q51*12*$O51+$R51*(1-$O51))),0,IF($X51="NNN",Expenses!DH$14*Leases!$F51,IF(Leases!$X51="FSG",0,IF(Leases!$X51="MG",SUMPRODUCT(Leases!$Z51:$Z55,Expenses!DH$9:DH$13)*Leases!$F51,MAX((Expenses!DH$9-Leases!$AB51/12)*Leases!$AA51*Leases!$F51,0)+MAX((Expenses!DH$10-Leases!$AB52/12)*Leases!$AA52*Leases!$F51,0)+MAX((Expenses!DH$11-Leases!$AB53/12)*Leases!$AA53*Leases!$F51,0)+MAX((Expenses!DH$12-Leases!$AB54/12)*Leases!$AA54*Leases!$F51,0)+MAX((Expenses!DH$13-Leases!$AB55/12)*Leases!$AA55*Leases!$F51,0)))))</f>
        <v>0</v>
      </c>
      <c r="DK222" s="94">
        <f ca="1">IF(OR(DK$165&lt;=EOMONTH($E51,$R51*(1-$O51)),DK$165&gt;EOMONTH($E51,$P51*12*(1-$O51)+$Q51*12*$O51+$R51*(1-$O51))),0,IF($X51="NNN",Expenses!DI$14*Leases!$F51,IF(Leases!$X51="FSG",0,IF(Leases!$X51="MG",SUMPRODUCT(Leases!$Z51:$Z55,Expenses!DI$9:DI$13)*Leases!$F51,MAX((Expenses!DI$9-Leases!$AB51/12)*Leases!$AA51*Leases!$F51,0)+MAX((Expenses!DI$10-Leases!$AB52/12)*Leases!$AA52*Leases!$F51,0)+MAX((Expenses!DI$11-Leases!$AB53/12)*Leases!$AA53*Leases!$F51,0)+MAX((Expenses!DI$12-Leases!$AB54/12)*Leases!$AA54*Leases!$F51,0)+MAX((Expenses!DI$13-Leases!$AB55/12)*Leases!$AA55*Leases!$F51,0)))))</f>
        <v>0</v>
      </c>
      <c r="DL222" s="94">
        <f ca="1">IF(OR(DL$165&lt;=EOMONTH($E51,$R51*(1-$O51)),DL$165&gt;EOMONTH($E51,$P51*12*(1-$O51)+$Q51*12*$O51+$R51*(1-$O51))),0,IF($X51="NNN",Expenses!DJ$14*Leases!$F51,IF(Leases!$X51="FSG",0,IF(Leases!$X51="MG",SUMPRODUCT(Leases!$Z51:$Z55,Expenses!DJ$9:DJ$13)*Leases!$F51,MAX((Expenses!DJ$9-Leases!$AB51/12)*Leases!$AA51*Leases!$F51,0)+MAX((Expenses!DJ$10-Leases!$AB52/12)*Leases!$AA52*Leases!$F51,0)+MAX((Expenses!DJ$11-Leases!$AB53/12)*Leases!$AA53*Leases!$F51,0)+MAX((Expenses!DJ$12-Leases!$AB54/12)*Leases!$AA54*Leases!$F51,0)+MAX((Expenses!DJ$13-Leases!$AB55/12)*Leases!$AA55*Leases!$F51,0)))))</f>
        <v>0</v>
      </c>
      <c r="DM222" s="94">
        <f ca="1">IF(OR(DM$165&lt;=EOMONTH($E51,$R51*(1-$O51)),DM$165&gt;EOMONTH($E51,$P51*12*(1-$O51)+$Q51*12*$O51+$R51*(1-$O51))),0,IF($X51="NNN",Expenses!DK$14*Leases!$F51,IF(Leases!$X51="FSG",0,IF(Leases!$X51="MG",SUMPRODUCT(Leases!$Z51:$Z55,Expenses!DK$9:DK$13)*Leases!$F51,MAX((Expenses!DK$9-Leases!$AB51/12)*Leases!$AA51*Leases!$F51,0)+MAX((Expenses!DK$10-Leases!$AB52/12)*Leases!$AA52*Leases!$F51,0)+MAX((Expenses!DK$11-Leases!$AB53/12)*Leases!$AA53*Leases!$F51,0)+MAX((Expenses!DK$12-Leases!$AB54/12)*Leases!$AA54*Leases!$F51,0)+MAX((Expenses!DK$13-Leases!$AB55/12)*Leases!$AA55*Leases!$F51,0)))))</f>
        <v>0</v>
      </c>
      <c r="DN222" s="94">
        <f ca="1">IF(OR(DN$165&lt;=EOMONTH($E51,$R51*(1-$O51)),DN$165&gt;EOMONTH($E51,$P51*12*(1-$O51)+$Q51*12*$O51+$R51*(1-$O51))),0,IF($X51="NNN",Expenses!DL$14*Leases!$F51,IF(Leases!$X51="FSG",0,IF(Leases!$X51="MG",SUMPRODUCT(Leases!$Z51:$Z55,Expenses!DL$9:DL$13)*Leases!$F51,MAX((Expenses!DL$9-Leases!$AB51/12)*Leases!$AA51*Leases!$F51,0)+MAX((Expenses!DL$10-Leases!$AB52/12)*Leases!$AA52*Leases!$F51,0)+MAX((Expenses!DL$11-Leases!$AB53/12)*Leases!$AA53*Leases!$F51,0)+MAX((Expenses!DL$12-Leases!$AB54/12)*Leases!$AA54*Leases!$F51,0)+MAX((Expenses!DL$13-Leases!$AB55/12)*Leases!$AA55*Leases!$F51,0)))))</f>
        <v>0</v>
      </c>
      <c r="DO222" s="94">
        <f ca="1">IF(OR(DO$165&lt;=EOMONTH($E51,$R51*(1-$O51)),DO$165&gt;EOMONTH($E51,$P51*12*(1-$O51)+$Q51*12*$O51+$R51*(1-$O51))),0,IF($X51="NNN",Expenses!DM$14*Leases!$F51,IF(Leases!$X51="FSG",0,IF(Leases!$X51="MG",SUMPRODUCT(Leases!$Z51:$Z55,Expenses!DM$9:DM$13)*Leases!$F51,MAX((Expenses!DM$9-Leases!$AB51/12)*Leases!$AA51*Leases!$F51,0)+MAX((Expenses!DM$10-Leases!$AB52/12)*Leases!$AA52*Leases!$F51,0)+MAX((Expenses!DM$11-Leases!$AB53/12)*Leases!$AA53*Leases!$F51,0)+MAX((Expenses!DM$12-Leases!$AB54/12)*Leases!$AA54*Leases!$F51,0)+MAX((Expenses!DM$13-Leases!$AB55/12)*Leases!$AA55*Leases!$F51,0)))))</f>
        <v>0</v>
      </c>
      <c r="DP222" s="94">
        <f ca="1">IF(OR(DP$165&lt;=EOMONTH($E51,$R51*(1-$O51)),DP$165&gt;EOMONTH($E51,$P51*12*(1-$O51)+$Q51*12*$O51+$R51*(1-$O51))),0,IF($X51="NNN",Expenses!DN$14*Leases!$F51,IF(Leases!$X51="FSG",0,IF(Leases!$X51="MG",SUMPRODUCT(Leases!$Z51:$Z55,Expenses!DN$9:DN$13)*Leases!$F51,MAX((Expenses!DN$9-Leases!$AB51/12)*Leases!$AA51*Leases!$F51,0)+MAX((Expenses!DN$10-Leases!$AB52/12)*Leases!$AA52*Leases!$F51,0)+MAX((Expenses!DN$11-Leases!$AB53/12)*Leases!$AA53*Leases!$F51,0)+MAX((Expenses!DN$12-Leases!$AB54/12)*Leases!$AA54*Leases!$F51,0)+MAX((Expenses!DN$13-Leases!$AB55/12)*Leases!$AA55*Leases!$F51,0)))))</f>
        <v>0</v>
      </c>
      <c r="DQ222" s="94">
        <f ca="1">IF(OR(DQ$165&lt;=EOMONTH($E51,$R51*(1-$O51)),DQ$165&gt;EOMONTH($E51,$P51*12*(1-$O51)+$Q51*12*$O51+$R51*(1-$O51))),0,IF($X51="NNN",Expenses!DO$14*Leases!$F51,IF(Leases!$X51="FSG",0,IF(Leases!$X51="MG",SUMPRODUCT(Leases!$Z51:$Z55,Expenses!DO$9:DO$13)*Leases!$F51,MAX((Expenses!DO$9-Leases!$AB51/12)*Leases!$AA51*Leases!$F51,0)+MAX((Expenses!DO$10-Leases!$AB52/12)*Leases!$AA52*Leases!$F51,0)+MAX((Expenses!DO$11-Leases!$AB53/12)*Leases!$AA53*Leases!$F51,0)+MAX((Expenses!DO$12-Leases!$AB54/12)*Leases!$AA54*Leases!$F51,0)+MAX((Expenses!DO$13-Leases!$AB55/12)*Leases!$AA55*Leases!$F51,0)))))</f>
        <v>0</v>
      </c>
      <c r="DR222" s="94">
        <f ca="1">IF(OR(DR$165&lt;=EOMONTH($E51,$R51*(1-$O51)),DR$165&gt;EOMONTH($E51,$P51*12*(1-$O51)+$Q51*12*$O51+$R51*(1-$O51))),0,IF($X51="NNN",Expenses!DP$14*Leases!$F51,IF(Leases!$X51="FSG",0,IF(Leases!$X51="MG",SUMPRODUCT(Leases!$Z51:$Z55,Expenses!DP$9:DP$13)*Leases!$F51,MAX((Expenses!DP$9-Leases!$AB51/12)*Leases!$AA51*Leases!$F51,0)+MAX((Expenses!DP$10-Leases!$AB52/12)*Leases!$AA52*Leases!$F51,0)+MAX((Expenses!DP$11-Leases!$AB53/12)*Leases!$AA53*Leases!$F51,0)+MAX((Expenses!DP$12-Leases!$AB54/12)*Leases!$AA54*Leases!$F51,0)+MAX((Expenses!DP$13-Leases!$AB55/12)*Leases!$AA55*Leases!$F51,0)))))</f>
        <v>0</v>
      </c>
      <c r="DS222" s="94">
        <f ca="1">IF(OR(DS$165&lt;=EOMONTH($E51,$R51*(1-$O51)),DS$165&gt;EOMONTH($E51,$P51*12*(1-$O51)+$Q51*12*$O51+$R51*(1-$O51))),0,IF($X51="NNN",Expenses!DQ$14*Leases!$F51,IF(Leases!$X51="FSG",0,IF(Leases!$X51="MG",SUMPRODUCT(Leases!$Z51:$Z55,Expenses!DQ$9:DQ$13)*Leases!$F51,MAX((Expenses!DQ$9-Leases!$AB51/12)*Leases!$AA51*Leases!$F51,0)+MAX((Expenses!DQ$10-Leases!$AB52/12)*Leases!$AA52*Leases!$F51,0)+MAX((Expenses!DQ$11-Leases!$AB53/12)*Leases!$AA53*Leases!$F51,0)+MAX((Expenses!DQ$12-Leases!$AB54/12)*Leases!$AA54*Leases!$F51,0)+MAX((Expenses!DQ$13-Leases!$AB55/12)*Leases!$AA55*Leases!$F51,0)))))</f>
        <v>0</v>
      </c>
      <c r="DT222" s="94">
        <f ca="1">IF(OR(DT$165&lt;=EOMONTH($E51,$R51*(1-$O51)),DT$165&gt;EOMONTH($E51,$P51*12*(1-$O51)+$Q51*12*$O51+$R51*(1-$O51))),0,IF($X51="NNN",Expenses!DR$14*Leases!$F51,IF(Leases!$X51="FSG",0,IF(Leases!$X51="MG",SUMPRODUCT(Leases!$Z51:$Z55,Expenses!DR$9:DR$13)*Leases!$F51,MAX((Expenses!DR$9-Leases!$AB51/12)*Leases!$AA51*Leases!$F51,0)+MAX((Expenses!DR$10-Leases!$AB52/12)*Leases!$AA52*Leases!$F51,0)+MAX((Expenses!DR$11-Leases!$AB53/12)*Leases!$AA53*Leases!$F51,0)+MAX((Expenses!DR$12-Leases!$AB54/12)*Leases!$AA54*Leases!$F51,0)+MAX((Expenses!DR$13-Leases!$AB55/12)*Leases!$AA55*Leases!$F51,0)))))</f>
        <v>0</v>
      </c>
      <c r="DU222" s="94">
        <f ca="1">IF(OR(DU$165&lt;=EOMONTH($E51,$R51*(1-$O51)),DU$165&gt;EOMONTH($E51,$P51*12*(1-$O51)+$Q51*12*$O51+$R51*(1-$O51))),0,IF($X51="NNN",Expenses!DS$14*Leases!$F51,IF(Leases!$X51="FSG",0,IF(Leases!$X51="MG",SUMPRODUCT(Leases!$Z51:$Z55,Expenses!DS$9:DS$13)*Leases!$F51,MAX((Expenses!DS$9-Leases!$AB51/12)*Leases!$AA51*Leases!$F51,0)+MAX((Expenses!DS$10-Leases!$AB52/12)*Leases!$AA52*Leases!$F51,0)+MAX((Expenses!DS$11-Leases!$AB53/12)*Leases!$AA53*Leases!$F51,0)+MAX((Expenses!DS$12-Leases!$AB54/12)*Leases!$AA54*Leases!$F51,0)+MAX((Expenses!DS$13-Leases!$AB55/12)*Leases!$AA55*Leases!$F51,0)))))</f>
        <v>0</v>
      </c>
      <c r="DV222" s="94">
        <f ca="1">IF(OR(DV$165&lt;=EOMONTH($E51,$R51*(1-$O51)),DV$165&gt;EOMONTH($E51,$P51*12*(1-$O51)+$Q51*12*$O51+$R51*(1-$O51))),0,IF($X51="NNN",Expenses!DT$14*Leases!$F51,IF(Leases!$X51="FSG",0,IF(Leases!$X51="MG",SUMPRODUCT(Leases!$Z51:$Z55,Expenses!DT$9:DT$13)*Leases!$F51,MAX((Expenses!DT$9-Leases!$AB51/12)*Leases!$AA51*Leases!$F51,0)+MAX((Expenses!DT$10-Leases!$AB52/12)*Leases!$AA52*Leases!$F51,0)+MAX((Expenses!DT$11-Leases!$AB53/12)*Leases!$AA53*Leases!$F51,0)+MAX((Expenses!DT$12-Leases!$AB54/12)*Leases!$AA54*Leases!$F51,0)+MAX((Expenses!DT$13-Leases!$AB55/12)*Leases!$AA55*Leases!$F51,0)))))</f>
        <v>0</v>
      </c>
      <c r="DW222" s="94">
        <f ca="1">IF(OR(DW$165&lt;=EOMONTH($E51,$R51*(1-$O51)),DW$165&gt;EOMONTH($E51,$P51*12*(1-$O51)+$Q51*12*$O51+$R51*(1-$O51))),0,IF($X51="NNN",Expenses!DU$14*Leases!$F51,IF(Leases!$X51="FSG",0,IF(Leases!$X51="MG",SUMPRODUCT(Leases!$Z51:$Z55,Expenses!DU$9:DU$13)*Leases!$F51,MAX((Expenses!DU$9-Leases!$AB51/12)*Leases!$AA51*Leases!$F51,0)+MAX((Expenses!DU$10-Leases!$AB52/12)*Leases!$AA52*Leases!$F51,0)+MAX((Expenses!DU$11-Leases!$AB53/12)*Leases!$AA53*Leases!$F51,0)+MAX((Expenses!DU$12-Leases!$AB54/12)*Leases!$AA54*Leases!$F51,0)+MAX((Expenses!DU$13-Leases!$AB55/12)*Leases!$AA55*Leases!$F51,0)))))</f>
        <v>0</v>
      </c>
      <c r="DX222" s="94">
        <f ca="1">IF(OR(DX$165&lt;=EOMONTH($E51,$R51*(1-$O51)),DX$165&gt;EOMONTH($E51,$P51*12*(1-$O51)+$Q51*12*$O51+$R51*(1-$O51))),0,IF($X51="NNN",Expenses!DV$14*Leases!$F51,IF(Leases!$X51="FSG",0,IF(Leases!$X51="MG",SUMPRODUCT(Leases!$Z51:$Z55,Expenses!DV$9:DV$13)*Leases!$F51,MAX((Expenses!DV$9-Leases!$AB51/12)*Leases!$AA51*Leases!$F51,0)+MAX((Expenses!DV$10-Leases!$AB52/12)*Leases!$AA52*Leases!$F51,0)+MAX((Expenses!DV$11-Leases!$AB53/12)*Leases!$AA53*Leases!$F51,0)+MAX((Expenses!DV$12-Leases!$AB54/12)*Leases!$AA54*Leases!$F51,0)+MAX((Expenses!DV$13-Leases!$AB55/12)*Leases!$AA55*Leases!$F51,0)))))</f>
        <v>0</v>
      </c>
      <c r="DY222" s="94">
        <f ca="1">IF(OR(DY$165&lt;=EOMONTH($E51,$R51*(1-$O51)),DY$165&gt;EOMONTH($E51,$P51*12*(1-$O51)+$Q51*12*$O51+$R51*(1-$O51))),0,IF($X51="NNN",Expenses!DW$14*Leases!$F51,IF(Leases!$X51="FSG",0,IF(Leases!$X51="MG",SUMPRODUCT(Leases!$Z51:$Z55,Expenses!DW$9:DW$13)*Leases!$F51,MAX((Expenses!DW$9-Leases!$AB51/12)*Leases!$AA51*Leases!$F51,0)+MAX((Expenses!DW$10-Leases!$AB52/12)*Leases!$AA52*Leases!$F51,0)+MAX((Expenses!DW$11-Leases!$AB53/12)*Leases!$AA53*Leases!$F51,0)+MAX((Expenses!DW$12-Leases!$AB54/12)*Leases!$AA54*Leases!$F51,0)+MAX((Expenses!DW$13-Leases!$AB55/12)*Leases!$AA55*Leases!$F51,0)))))</f>
        <v>0</v>
      </c>
      <c r="DZ222" s="94">
        <f ca="1">IF(OR(DZ$165&lt;=EOMONTH($E51,$R51*(1-$O51)),DZ$165&gt;EOMONTH($E51,$P51*12*(1-$O51)+$Q51*12*$O51+$R51*(1-$O51))),0,IF($X51="NNN",Expenses!DX$14*Leases!$F51,IF(Leases!$X51="FSG",0,IF(Leases!$X51="MG",SUMPRODUCT(Leases!$Z51:$Z55,Expenses!DX$9:DX$13)*Leases!$F51,MAX((Expenses!DX$9-Leases!$AB51/12)*Leases!$AA51*Leases!$F51,0)+MAX((Expenses!DX$10-Leases!$AB52/12)*Leases!$AA52*Leases!$F51,0)+MAX((Expenses!DX$11-Leases!$AB53/12)*Leases!$AA53*Leases!$F51,0)+MAX((Expenses!DX$12-Leases!$AB54/12)*Leases!$AA54*Leases!$F51,0)+MAX((Expenses!DX$13-Leases!$AB55/12)*Leases!$AA55*Leases!$F51,0)))))</f>
        <v>0</v>
      </c>
      <c r="EA222" s="94">
        <f ca="1">IF(OR(EA$165&lt;=EOMONTH($E51,$R51*(1-$O51)),EA$165&gt;EOMONTH($E51,$P51*12*(1-$O51)+$Q51*12*$O51+$R51*(1-$O51))),0,IF($X51="NNN",Expenses!DY$14*Leases!$F51,IF(Leases!$X51="FSG",0,IF(Leases!$X51="MG",SUMPRODUCT(Leases!$Z51:$Z55,Expenses!DY$9:DY$13)*Leases!$F51,MAX((Expenses!DY$9-Leases!$AB51/12)*Leases!$AA51*Leases!$F51,0)+MAX((Expenses!DY$10-Leases!$AB52/12)*Leases!$AA52*Leases!$F51,0)+MAX((Expenses!DY$11-Leases!$AB53/12)*Leases!$AA53*Leases!$F51,0)+MAX((Expenses!DY$12-Leases!$AB54/12)*Leases!$AA54*Leases!$F51,0)+MAX((Expenses!DY$13-Leases!$AB55/12)*Leases!$AA55*Leases!$F51,0)))))</f>
        <v>0</v>
      </c>
      <c r="EB222" s="94">
        <f ca="1">IF(OR(EB$165&lt;=EOMONTH($E51,$R51*(1-$O51)),EB$165&gt;EOMONTH($E51,$P51*12*(1-$O51)+$Q51*12*$O51+$R51*(1-$O51))),0,IF($X51="NNN",Expenses!DZ$14*Leases!$F51,IF(Leases!$X51="FSG",0,IF(Leases!$X51="MG",SUMPRODUCT(Leases!$Z51:$Z55,Expenses!DZ$9:DZ$13)*Leases!$F51,MAX((Expenses!DZ$9-Leases!$AB51/12)*Leases!$AA51*Leases!$F51,0)+MAX((Expenses!DZ$10-Leases!$AB52/12)*Leases!$AA52*Leases!$F51,0)+MAX((Expenses!DZ$11-Leases!$AB53/12)*Leases!$AA53*Leases!$F51,0)+MAX((Expenses!DZ$12-Leases!$AB54/12)*Leases!$AA54*Leases!$F51,0)+MAX((Expenses!DZ$13-Leases!$AB55/12)*Leases!$AA55*Leases!$F51,0)))))</f>
        <v>0</v>
      </c>
      <c r="EC222" s="94">
        <f ca="1">IF(OR(EC$165&lt;=EOMONTH($E51,$R51*(1-$O51)),EC$165&gt;EOMONTH($E51,$P51*12*(1-$O51)+$Q51*12*$O51+$R51*(1-$O51))),0,IF($X51="NNN",Expenses!EA$14*Leases!$F51,IF(Leases!$X51="FSG",0,IF(Leases!$X51="MG",SUMPRODUCT(Leases!$Z51:$Z55,Expenses!EA$9:EA$13)*Leases!$F51,MAX((Expenses!EA$9-Leases!$AB51/12)*Leases!$AA51*Leases!$F51,0)+MAX((Expenses!EA$10-Leases!$AB52/12)*Leases!$AA52*Leases!$F51,0)+MAX((Expenses!EA$11-Leases!$AB53/12)*Leases!$AA53*Leases!$F51,0)+MAX((Expenses!EA$12-Leases!$AB54/12)*Leases!$AA54*Leases!$F51,0)+MAX((Expenses!EA$13-Leases!$AB55/12)*Leases!$AA55*Leases!$F51,0)))))</f>
        <v>0</v>
      </c>
      <c r="ED222" s="94">
        <f ca="1">IF(OR(ED$165&lt;=EOMONTH($E51,$R51*(1-$O51)),ED$165&gt;EOMONTH($E51,$P51*12*(1-$O51)+$Q51*12*$O51+$R51*(1-$O51))),0,IF($X51="NNN",Expenses!EB$14*Leases!$F51,IF(Leases!$X51="FSG",0,IF(Leases!$X51="MG",SUMPRODUCT(Leases!$Z51:$Z55,Expenses!EB$9:EB$13)*Leases!$F51,MAX((Expenses!EB$9-Leases!$AB51/12)*Leases!$AA51*Leases!$F51,0)+MAX((Expenses!EB$10-Leases!$AB52/12)*Leases!$AA52*Leases!$F51,0)+MAX((Expenses!EB$11-Leases!$AB53/12)*Leases!$AA53*Leases!$F51,0)+MAX((Expenses!EB$12-Leases!$AB54/12)*Leases!$AA54*Leases!$F51,0)+MAX((Expenses!EB$13-Leases!$AB55/12)*Leases!$AA55*Leases!$F51,0)))))</f>
        <v>0</v>
      </c>
      <c r="EE222" s="94">
        <f ca="1">IF(OR(EE$165&lt;=EOMONTH($E51,$R51*(1-$O51)),EE$165&gt;EOMONTH($E51,$P51*12*(1-$O51)+$Q51*12*$O51+$R51*(1-$O51))),0,IF($X51="NNN",Expenses!EC$14*Leases!$F51,IF(Leases!$X51="FSG",0,IF(Leases!$X51="MG",SUMPRODUCT(Leases!$Z51:$Z55,Expenses!EC$9:EC$13)*Leases!$F51,MAX((Expenses!EC$9-Leases!$AB51/12)*Leases!$AA51*Leases!$F51,0)+MAX((Expenses!EC$10-Leases!$AB52/12)*Leases!$AA52*Leases!$F51,0)+MAX((Expenses!EC$11-Leases!$AB53/12)*Leases!$AA53*Leases!$F51,0)+MAX((Expenses!EC$12-Leases!$AB54/12)*Leases!$AA54*Leases!$F51,0)+MAX((Expenses!EC$13-Leases!$AB55/12)*Leases!$AA55*Leases!$F51,0)))))</f>
        <v>0</v>
      </c>
      <c r="EF222" s="94">
        <f>IF(OR(EF$165&lt;=EOMONTH($E51,$R51*(1-$O51)),EF$165&gt;EOMONTH($E51,$P51*12*(1-$O51)+$Q51*12*$O51+$R51*(1-$O51))),0,IF($X51="NNN",Expenses!ED$14*Leases!$F51,IF(Leases!$X51="FSG",0,IF(Leases!$X51="MG",SUMPRODUCT(Leases!$Z51:$Z55,Expenses!ED$9:ED$13)*Leases!$F51,MAX((Expenses!ED$9-Leases!$AB51/12)*Leases!$AA51*Leases!$F51,0)+MAX((Expenses!ED$10-Leases!$AB52/12)*Leases!$AA52*Leases!$F51,0)+MAX((Expenses!ED$11-Leases!$AB53/12)*Leases!$AA53*Leases!$F51,0)+MAX((Expenses!ED$12-Leases!$AB54/12)*Leases!$AA54*Leases!$F51,0)+MAX((Expenses!ED$13-Leases!$AB55/12)*Leases!$AA55*Leases!$F51,0)))))</f>
        <v>0</v>
      </c>
      <c r="EG222" s="94">
        <f>IF(OR(EG$165&lt;=EOMONTH($E51,$R51*(1-$O51)),EG$165&gt;EOMONTH($E51,$P51*12*(1-$O51)+$Q51*12*$O51+$R51*(1-$O51))),0,IF($X51="NNN",Expenses!EE$14*Leases!$F51,IF(Leases!$X51="FSG",0,IF(Leases!$X51="MG",SUMPRODUCT(Leases!$Z51:$Z55,Expenses!EE$9:EE$13)*Leases!$F51,MAX((Expenses!EE$9-Leases!$AB51/12)*Leases!$AA51*Leases!$F51,0)+MAX((Expenses!EE$10-Leases!$AB52/12)*Leases!$AA52*Leases!$F51,0)+MAX((Expenses!EE$11-Leases!$AB53/12)*Leases!$AA53*Leases!$F51,0)+MAX((Expenses!EE$12-Leases!$AB54/12)*Leases!$AA54*Leases!$F51,0)+MAX((Expenses!EE$13-Leases!$AB55/12)*Leases!$AA55*Leases!$F51,0)))))</f>
        <v>0</v>
      </c>
      <c r="EH222" s="94">
        <f>IF(OR(EH$165&lt;=EOMONTH($E51,$R51*(1-$O51)),EH$165&gt;EOMONTH($E51,$P51*12*(1-$O51)+$Q51*12*$O51+$R51*(1-$O51))),0,IF($X51="NNN",Expenses!EF$14*Leases!$F51,IF(Leases!$X51="FSG",0,IF(Leases!$X51="MG",SUMPRODUCT(Leases!$Z51:$Z55,Expenses!EF$9:EF$13)*Leases!$F51,MAX((Expenses!EF$9-Leases!$AB51/12)*Leases!$AA51*Leases!$F51,0)+MAX((Expenses!EF$10-Leases!$AB52/12)*Leases!$AA52*Leases!$F51,0)+MAX((Expenses!EF$11-Leases!$AB53/12)*Leases!$AA53*Leases!$F51,0)+MAX((Expenses!EF$12-Leases!$AB54/12)*Leases!$AA54*Leases!$F51,0)+MAX((Expenses!EF$13-Leases!$AB55/12)*Leases!$AA55*Leases!$F51,0)))))</f>
        <v>0</v>
      </c>
      <c r="EI222" s="94">
        <f>IF(OR(EI$165&lt;=EOMONTH($E51,$R51*(1-$O51)),EI$165&gt;EOMONTH($E51,$P51*12*(1-$O51)+$Q51*12*$O51+$R51*(1-$O51))),0,IF($X51="NNN",Expenses!EG$14*Leases!$F51,IF(Leases!$X51="FSG",0,IF(Leases!$X51="MG",SUMPRODUCT(Leases!$Z51:$Z55,Expenses!EG$9:EG$13)*Leases!$F51,MAX((Expenses!EG$9-Leases!$AB51/12)*Leases!$AA51*Leases!$F51,0)+MAX((Expenses!EG$10-Leases!$AB52/12)*Leases!$AA52*Leases!$F51,0)+MAX((Expenses!EG$11-Leases!$AB53/12)*Leases!$AA53*Leases!$F51,0)+MAX((Expenses!EG$12-Leases!$AB54/12)*Leases!$AA54*Leases!$F51,0)+MAX((Expenses!EG$13-Leases!$AB55/12)*Leases!$AA55*Leases!$F51,0)))))</f>
        <v>0</v>
      </c>
      <c r="EJ222" s="94">
        <f>IF(OR(EJ$165&lt;=EOMONTH($E51,$R51*(1-$O51)),EJ$165&gt;EOMONTH($E51,$P51*12*(1-$O51)+$Q51*12*$O51+$R51*(1-$O51))),0,IF($X51="NNN",Expenses!EH$14*Leases!$F51,IF(Leases!$X51="FSG",0,IF(Leases!$X51="MG",SUMPRODUCT(Leases!$Z51:$Z55,Expenses!EH$9:EH$13)*Leases!$F51,MAX((Expenses!EH$9-Leases!$AB51/12)*Leases!$AA51*Leases!$F51,0)+MAX((Expenses!EH$10-Leases!$AB52/12)*Leases!$AA52*Leases!$F51,0)+MAX((Expenses!EH$11-Leases!$AB53/12)*Leases!$AA53*Leases!$F51,0)+MAX((Expenses!EH$12-Leases!$AB54/12)*Leases!$AA54*Leases!$F51,0)+MAX((Expenses!EH$13-Leases!$AB55/12)*Leases!$AA55*Leases!$F51,0)))))</f>
        <v>0</v>
      </c>
      <c r="EK222" s="94">
        <f>IF(OR(EK$165&lt;=EOMONTH($E51,$R51*(1-$O51)),EK$165&gt;EOMONTH($E51,$P51*12*(1-$O51)+$Q51*12*$O51+$R51*(1-$O51))),0,IF($X51="NNN",Expenses!EI$14*Leases!$F51,IF(Leases!$X51="FSG",0,IF(Leases!$X51="MG",SUMPRODUCT(Leases!$Z51:$Z55,Expenses!EI$9:EI$13)*Leases!$F51,MAX((Expenses!EI$9-Leases!$AB51/12)*Leases!$AA51*Leases!$F51,0)+MAX((Expenses!EI$10-Leases!$AB52/12)*Leases!$AA52*Leases!$F51,0)+MAX((Expenses!EI$11-Leases!$AB53/12)*Leases!$AA53*Leases!$F51,0)+MAX((Expenses!EI$12-Leases!$AB54/12)*Leases!$AA54*Leases!$F51,0)+MAX((Expenses!EI$13-Leases!$AB55/12)*Leases!$AA55*Leases!$F51,0)))))</f>
        <v>0</v>
      </c>
      <c r="EL222" s="94">
        <f>IF(OR(EL$165&lt;=EOMONTH($E51,$R51*(1-$O51)),EL$165&gt;EOMONTH($E51,$P51*12*(1-$O51)+$Q51*12*$O51+$R51*(1-$O51))),0,IF($X51="NNN",Expenses!EJ$14*Leases!$F51,IF(Leases!$X51="FSG",0,IF(Leases!$X51="MG",SUMPRODUCT(Leases!$Z51:$Z55,Expenses!EJ$9:EJ$13)*Leases!$F51,MAX((Expenses!EJ$9-Leases!$AB51/12)*Leases!$AA51*Leases!$F51,0)+MAX((Expenses!EJ$10-Leases!$AB52/12)*Leases!$AA52*Leases!$F51,0)+MAX((Expenses!EJ$11-Leases!$AB53/12)*Leases!$AA53*Leases!$F51,0)+MAX((Expenses!EJ$12-Leases!$AB54/12)*Leases!$AA54*Leases!$F51,0)+MAX((Expenses!EJ$13-Leases!$AB55/12)*Leases!$AA55*Leases!$F51,0)))))</f>
        <v>0</v>
      </c>
      <c r="EM222" s="94">
        <f>IF(OR(EM$165&lt;=EOMONTH($E51,$R51*(1-$O51)),EM$165&gt;EOMONTH($E51,$P51*12*(1-$O51)+$Q51*12*$O51+$R51*(1-$O51))),0,IF($X51="NNN",Expenses!EK$14*Leases!$F51,IF(Leases!$X51="FSG",0,IF(Leases!$X51="MG",SUMPRODUCT(Leases!$Z51:$Z55,Expenses!EK$9:EK$13)*Leases!$F51,MAX((Expenses!EK$9-Leases!$AB51/12)*Leases!$AA51*Leases!$F51,0)+MAX((Expenses!EK$10-Leases!$AB52/12)*Leases!$AA52*Leases!$F51,0)+MAX((Expenses!EK$11-Leases!$AB53/12)*Leases!$AA53*Leases!$F51,0)+MAX((Expenses!EK$12-Leases!$AB54/12)*Leases!$AA54*Leases!$F51,0)+MAX((Expenses!EK$13-Leases!$AB55/12)*Leases!$AA55*Leases!$F51,0)))))</f>
        <v>0</v>
      </c>
      <c r="EN222" s="94">
        <f>IF(OR(EN$165&lt;=EOMONTH($E51,$R51*(1-$O51)),EN$165&gt;EOMONTH($E51,$P51*12*(1-$O51)+$Q51*12*$O51+$R51*(1-$O51))),0,IF($X51="NNN",Expenses!EL$14*Leases!$F51,IF(Leases!$X51="FSG",0,IF(Leases!$X51="MG",SUMPRODUCT(Leases!$Z51:$Z55,Expenses!EL$9:EL$13)*Leases!$F51,MAX((Expenses!EL$9-Leases!$AB51/12)*Leases!$AA51*Leases!$F51,0)+MAX((Expenses!EL$10-Leases!$AB52/12)*Leases!$AA52*Leases!$F51,0)+MAX((Expenses!EL$11-Leases!$AB53/12)*Leases!$AA53*Leases!$F51,0)+MAX((Expenses!EL$12-Leases!$AB54/12)*Leases!$AA54*Leases!$F51,0)+MAX((Expenses!EL$13-Leases!$AB55/12)*Leases!$AA55*Leases!$F51,0)))))</f>
        <v>0</v>
      </c>
      <c r="EO222" s="94">
        <f>IF(OR(EO$165&lt;=EOMONTH($E51,$R51*(1-$O51)),EO$165&gt;EOMONTH($E51,$P51*12*(1-$O51)+$Q51*12*$O51+$R51*(1-$O51))),0,IF($X51="NNN",Expenses!EM$14*Leases!$F51,IF(Leases!$X51="FSG",0,IF(Leases!$X51="MG",SUMPRODUCT(Leases!$Z51:$Z55,Expenses!EM$9:EM$13)*Leases!$F51,MAX((Expenses!EM$9-Leases!$AB51/12)*Leases!$AA51*Leases!$F51,0)+MAX((Expenses!EM$10-Leases!$AB52/12)*Leases!$AA52*Leases!$F51,0)+MAX((Expenses!EM$11-Leases!$AB53/12)*Leases!$AA53*Leases!$F51,0)+MAX((Expenses!EM$12-Leases!$AB54/12)*Leases!$AA54*Leases!$F51,0)+MAX((Expenses!EM$13-Leases!$AB55/12)*Leases!$AA55*Leases!$F51,0)))))</f>
        <v>0</v>
      </c>
      <c r="EP222" s="94">
        <f>IF(OR(EP$165&lt;=EOMONTH($E51,$R51*(1-$O51)),EP$165&gt;EOMONTH($E51,$P51*12*(1-$O51)+$Q51*12*$O51+$R51*(1-$O51))),0,IF($X51="NNN",Expenses!EN$14*Leases!$F51,IF(Leases!$X51="FSG",0,IF(Leases!$X51="MG",SUMPRODUCT(Leases!$Z51:$Z55,Expenses!EN$9:EN$13)*Leases!$F51,MAX((Expenses!EN$9-Leases!$AB51/12)*Leases!$AA51*Leases!$F51,0)+MAX((Expenses!EN$10-Leases!$AB52/12)*Leases!$AA52*Leases!$F51,0)+MAX((Expenses!EN$11-Leases!$AB53/12)*Leases!$AA53*Leases!$F51,0)+MAX((Expenses!EN$12-Leases!$AB54/12)*Leases!$AA54*Leases!$F51,0)+MAX((Expenses!EN$13-Leases!$AB55/12)*Leases!$AA55*Leases!$F51,0)))))</f>
        <v>0</v>
      </c>
      <c r="EQ222" s="94">
        <f>IF(OR(EQ$165&lt;=EOMONTH($E51,$R51*(1-$O51)),EQ$165&gt;EOMONTH($E51,$P51*12*(1-$O51)+$Q51*12*$O51+$R51*(1-$O51))),0,IF($X51="NNN",Expenses!EO$14*Leases!$F51,IF(Leases!$X51="FSG",0,IF(Leases!$X51="MG",SUMPRODUCT(Leases!$Z51:$Z55,Expenses!EO$9:EO$13)*Leases!$F51,MAX((Expenses!EO$9-Leases!$AB51/12)*Leases!$AA51*Leases!$F51,0)+MAX((Expenses!EO$10-Leases!$AB52/12)*Leases!$AA52*Leases!$F51,0)+MAX((Expenses!EO$11-Leases!$AB53/12)*Leases!$AA53*Leases!$F51,0)+MAX((Expenses!EO$12-Leases!$AB54/12)*Leases!$AA54*Leases!$F51,0)+MAX((Expenses!EO$13-Leases!$AB55/12)*Leases!$AA55*Leases!$F51,0)))))</f>
        <v>0</v>
      </c>
      <c r="ER222" s="94">
        <f>IF(OR(ER$165&lt;=EOMONTH($E51,$R51*(1-$O51)),ER$165&gt;EOMONTH($E51,$P51*12*(1-$O51)+$Q51*12*$O51+$R51*(1-$O51))),0,IF($X51="NNN",Expenses!EP$14*Leases!$F51,IF(Leases!$X51="FSG",0,IF(Leases!$X51="MG",SUMPRODUCT(Leases!$Z51:$Z55,Expenses!EP$9:EP$13)*Leases!$F51,MAX((Expenses!EP$9-Leases!$AB51/12)*Leases!$AA51*Leases!$F51,0)+MAX((Expenses!EP$10-Leases!$AB52/12)*Leases!$AA52*Leases!$F51,0)+MAX((Expenses!EP$11-Leases!$AB53/12)*Leases!$AA53*Leases!$F51,0)+MAX((Expenses!EP$12-Leases!$AB54/12)*Leases!$AA54*Leases!$F51,0)+MAX((Expenses!EP$13-Leases!$AB55/12)*Leases!$AA55*Leases!$F51,0)))))</f>
        <v>0</v>
      </c>
      <c r="ES222" s="94">
        <f>IF(OR(ES$165&lt;=EOMONTH($E51,$R51*(1-$O51)),ES$165&gt;EOMONTH($E51,$P51*12*(1-$O51)+$Q51*12*$O51+$R51*(1-$O51))),0,IF($X51="NNN",Expenses!EQ$14*Leases!$F51,IF(Leases!$X51="FSG",0,IF(Leases!$X51="MG",SUMPRODUCT(Leases!$Z51:$Z55,Expenses!EQ$9:EQ$13)*Leases!$F51,MAX((Expenses!EQ$9-Leases!$AB51/12)*Leases!$AA51*Leases!$F51,0)+MAX((Expenses!EQ$10-Leases!$AB52/12)*Leases!$AA52*Leases!$F51,0)+MAX((Expenses!EQ$11-Leases!$AB53/12)*Leases!$AA53*Leases!$F51,0)+MAX((Expenses!EQ$12-Leases!$AB54/12)*Leases!$AA54*Leases!$F51,0)+MAX((Expenses!EQ$13-Leases!$AB55/12)*Leases!$AA55*Leases!$F51,0)))))</f>
        <v>0</v>
      </c>
      <c r="ET222" s="94">
        <f>IF(OR(ET$165&lt;=EOMONTH($E51,$R51*(1-$O51)),ET$165&gt;EOMONTH($E51,$P51*12*(1-$O51)+$Q51*12*$O51+$R51*(1-$O51))),0,IF($X51="NNN",Expenses!ER$14*Leases!$F51,IF(Leases!$X51="FSG",0,IF(Leases!$X51="MG",SUMPRODUCT(Leases!$Z51:$Z55,Expenses!ER$9:ER$13)*Leases!$F51,MAX((Expenses!ER$9-Leases!$AB51/12)*Leases!$AA51*Leases!$F51,0)+MAX((Expenses!ER$10-Leases!$AB52/12)*Leases!$AA52*Leases!$F51,0)+MAX((Expenses!ER$11-Leases!$AB53/12)*Leases!$AA53*Leases!$F51,0)+MAX((Expenses!ER$12-Leases!$AB54/12)*Leases!$AA54*Leases!$F51,0)+MAX((Expenses!ER$13-Leases!$AB55/12)*Leases!$AA55*Leases!$F51,0)))))</f>
        <v>0</v>
      </c>
      <c r="EU222" s="94">
        <f>IF(OR(EU$165&lt;=EOMONTH($E51,$R51*(1-$O51)),EU$165&gt;EOMONTH($E51,$P51*12*(1-$O51)+$Q51*12*$O51+$R51*(1-$O51))),0,IF($X51="NNN",Expenses!ES$14*Leases!$F51,IF(Leases!$X51="FSG",0,IF(Leases!$X51="MG",SUMPRODUCT(Leases!$Z51:$Z55,Expenses!ES$9:ES$13)*Leases!$F51,MAX((Expenses!ES$9-Leases!$AB51/12)*Leases!$AA51*Leases!$F51,0)+MAX((Expenses!ES$10-Leases!$AB52/12)*Leases!$AA52*Leases!$F51,0)+MAX((Expenses!ES$11-Leases!$AB53/12)*Leases!$AA53*Leases!$F51,0)+MAX((Expenses!ES$12-Leases!$AB54/12)*Leases!$AA54*Leases!$F51,0)+MAX((Expenses!ES$13-Leases!$AB55/12)*Leases!$AA55*Leases!$F51,0)))))</f>
        <v>0</v>
      </c>
      <c r="EV222" s="94">
        <f>IF(OR(EV$165&lt;=EOMONTH($E51,$R51*(1-$O51)),EV$165&gt;EOMONTH($E51,$P51*12*(1-$O51)+$Q51*12*$O51+$R51*(1-$O51))),0,IF($X51="NNN",Expenses!ET$14*Leases!$F51,IF(Leases!$X51="FSG",0,IF(Leases!$X51="MG",SUMPRODUCT(Leases!$Z51:$Z55,Expenses!ET$9:ET$13)*Leases!$F51,MAX((Expenses!ET$9-Leases!$AB51/12)*Leases!$AA51*Leases!$F51,0)+MAX((Expenses!ET$10-Leases!$AB52/12)*Leases!$AA52*Leases!$F51,0)+MAX((Expenses!ET$11-Leases!$AB53/12)*Leases!$AA53*Leases!$F51,0)+MAX((Expenses!ET$12-Leases!$AB54/12)*Leases!$AA54*Leases!$F51,0)+MAX((Expenses!ET$13-Leases!$AB55/12)*Leases!$AA55*Leases!$F51,0)))))</f>
        <v>0</v>
      </c>
      <c r="EW222" s="94">
        <f>IF(OR(EW$165&lt;=EOMONTH($E51,$R51*(1-$O51)),EW$165&gt;EOMONTH($E51,$P51*12*(1-$O51)+$Q51*12*$O51+$R51*(1-$O51))),0,IF($X51="NNN",Expenses!EU$14*Leases!$F51,IF(Leases!$X51="FSG",0,IF(Leases!$X51="MG",SUMPRODUCT(Leases!$Z51:$Z55,Expenses!EU$9:EU$13)*Leases!$F51,MAX((Expenses!EU$9-Leases!$AB51/12)*Leases!$AA51*Leases!$F51,0)+MAX((Expenses!EU$10-Leases!$AB52/12)*Leases!$AA52*Leases!$F51,0)+MAX((Expenses!EU$11-Leases!$AB53/12)*Leases!$AA53*Leases!$F51,0)+MAX((Expenses!EU$12-Leases!$AB54/12)*Leases!$AA54*Leases!$F51,0)+MAX((Expenses!EU$13-Leases!$AB55/12)*Leases!$AA55*Leases!$F51,0)))))</f>
        <v>0</v>
      </c>
      <c r="EX222" s="94">
        <f>IF(OR(EX$165&lt;=EOMONTH($E51,$R51*(1-$O51)),EX$165&gt;EOMONTH($E51,$P51*12*(1-$O51)+$Q51*12*$O51+$R51*(1-$O51))),0,IF($X51="NNN",Expenses!EV$14*Leases!$F51,IF(Leases!$X51="FSG",0,IF(Leases!$X51="MG",SUMPRODUCT(Leases!$Z51:$Z55,Expenses!EV$9:EV$13)*Leases!$F51,MAX((Expenses!EV$9-Leases!$AB51/12)*Leases!$AA51*Leases!$F51,0)+MAX((Expenses!EV$10-Leases!$AB52/12)*Leases!$AA52*Leases!$F51,0)+MAX((Expenses!EV$11-Leases!$AB53/12)*Leases!$AA53*Leases!$F51,0)+MAX((Expenses!EV$12-Leases!$AB54/12)*Leases!$AA54*Leases!$F51,0)+MAX((Expenses!EV$13-Leases!$AB55/12)*Leases!$AA55*Leases!$F51,0)))))</f>
        <v>0</v>
      </c>
      <c r="EY222" s="94">
        <f>IF(OR(EY$165&lt;=EOMONTH($E51,$R51*(1-$O51)),EY$165&gt;EOMONTH($E51,$P51*12*(1-$O51)+$Q51*12*$O51+$R51*(1-$O51))),0,IF($X51="NNN",Expenses!EW$14*Leases!$F51,IF(Leases!$X51="FSG",0,IF(Leases!$X51="MG",SUMPRODUCT(Leases!$Z51:$Z55,Expenses!EW$9:EW$13)*Leases!$F51,MAX((Expenses!EW$9-Leases!$AB51/12)*Leases!$AA51*Leases!$F51,0)+MAX((Expenses!EW$10-Leases!$AB52/12)*Leases!$AA52*Leases!$F51,0)+MAX((Expenses!EW$11-Leases!$AB53/12)*Leases!$AA53*Leases!$F51,0)+MAX((Expenses!EW$12-Leases!$AB54/12)*Leases!$AA54*Leases!$F51,0)+MAX((Expenses!EW$13-Leases!$AB55/12)*Leases!$AA55*Leases!$F51,0)))))</f>
        <v>0</v>
      </c>
      <c r="EZ222" s="94">
        <f>IF(OR(EZ$165&lt;=EOMONTH($E51,$R51*(1-$O51)),EZ$165&gt;EOMONTH($E51,$P51*12*(1-$O51)+$Q51*12*$O51+$R51*(1-$O51))),0,IF($X51="NNN",Expenses!EX$14*Leases!$F51,IF(Leases!$X51="FSG",0,IF(Leases!$X51="MG",SUMPRODUCT(Leases!$Z51:$Z55,Expenses!EX$9:EX$13)*Leases!$F51,MAX((Expenses!EX$9-Leases!$AB51/12)*Leases!$AA51*Leases!$F51,0)+MAX((Expenses!EX$10-Leases!$AB52/12)*Leases!$AA52*Leases!$F51,0)+MAX((Expenses!EX$11-Leases!$AB53/12)*Leases!$AA53*Leases!$F51,0)+MAX((Expenses!EX$12-Leases!$AB54/12)*Leases!$AA54*Leases!$F51,0)+MAX((Expenses!EX$13-Leases!$AB55/12)*Leases!$AA55*Leases!$F51,0)))))</f>
        <v>0</v>
      </c>
      <c r="FA222" s="94">
        <f>IF(OR(FA$165&lt;=EOMONTH($E51,$R51*(1-$O51)),FA$165&gt;EOMONTH($E51,$P51*12*(1-$O51)+$Q51*12*$O51+$R51*(1-$O51))),0,IF($X51="NNN",Expenses!EY$14*Leases!$F51,IF(Leases!$X51="FSG",0,IF(Leases!$X51="MG",SUMPRODUCT(Leases!$Z51:$Z55,Expenses!EY$9:EY$13)*Leases!$F51,MAX((Expenses!EY$9-Leases!$AB51/12)*Leases!$AA51*Leases!$F51,0)+MAX((Expenses!EY$10-Leases!$AB52/12)*Leases!$AA52*Leases!$F51,0)+MAX((Expenses!EY$11-Leases!$AB53/12)*Leases!$AA53*Leases!$F51,0)+MAX((Expenses!EY$12-Leases!$AB54/12)*Leases!$AA54*Leases!$F51,0)+MAX((Expenses!EY$13-Leases!$AB55/12)*Leases!$AA55*Leases!$F51,0)))))</f>
        <v>0</v>
      </c>
      <c r="FB222" s="94">
        <f>IF(OR(FB$165&lt;=EOMONTH($E51,$R51*(1-$O51)),FB$165&gt;EOMONTH($E51,$P51*12*(1-$O51)+$Q51*12*$O51+$R51*(1-$O51))),0,IF($X51="NNN",Expenses!EZ$14*Leases!$F51,IF(Leases!$X51="FSG",0,IF(Leases!$X51="MG",SUMPRODUCT(Leases!$Z51:$Z55,Expenses!EZ$9:EZ$13)*Leases!$F51,MAX((Expenses!EZ$9-Leases!$AB51/12)*Leases!$AA51*Leases!$F51,0)+MAX((Expenses!EZ$10-Leases!$AB52/12)*Leases!$AA52*Leases!$F51,0)+MAX((Expenses!EZ$11-Leases!$AB53/12)*Leases!$AA53*Leases!$F51,0)+MAX((Expenses!EZ$12-Leases!$AB54/12)*Leases!$AA54*Leases!$F51,0)+MAX((Expenses!EZ$13-Leases!$AB55/12)*Leases!$AA55*Leases!$F51,0)))))</f>
        <v>0</v>
      </c>
      <c r="FC222" s="94">
        <f>IF(OR(FC$165&lt;=EOMONTH($E51,$R51*(1-$O51)),FC$165&gt;EOMONTH($E51,$P51*12*(1-$O51)+$Q51*12*$O51+$R51*(1-$O51))),0,IF($X51="NNN",Expenses!FA$14*Leases!$F51,IF(Leases!$X51="FSG",0,IF(Leases!$X51="MG",SUMPRODUCT(Leases!$Z51:$Z55,Expenses!FA$9:FA$13)*Leases!$F51,MAX((Expenses!FA$9-Leases!$AB51/12)*Leases!$AA51*Leases!$F51,0)+MAX((Expenses!FA$10-Leases!$AB52/12)*Leases!$AA52*Leases!$F51,0)+MAX((Expenses!FA$11-Leases!$AB53/12)*Leases!$AA53*Leases!$F51,0)+MAX((Expenses!FA$12-Leases!$AB54/12)*Leases!$AA54*Leases!$F51,0)+MAX((Expenses!FA$13-Leases!$AB55/12)*Leases!$AA55*Leases!$F51,0)))))</f>
        <v>0</v>
      </c>
      <c r="FD222" s="94">
        <f>IF(OR(FD$165&lt;=EOMONTH($E51,$R51*(1-$O51)),FD$165&gt;EOMONTH($E51,$P51*12*(1-$O51)+$Q51*12*$O51+$R51*(1-$O51))),0,IF($X51="NNN",Expenses!FB$14*Leases!$F51,IF(Leases!$X51="FSG",0,IF(Leases!$X51="MG",SUMPRODUCT(Leases!$Z51:$Z55,Expenses!FB$9:FB$13)*Leases!$F51,MAX((Expenses!FB$9-Leases!$AB51/12)*Leases!$AA51*Leases!$F51,0)+MAX((Expenses!FB$10-Leases!$AB52/12)*Leases!$AA52*Leases!$F51,0)+MAX((Expenses!FB$11-Leases!$AB53/12)*Leases!$AA53*Leases!$F51,0)+MAX((Expenses!FB$12-Leases!$AB54/12)*Leases!$AA54*Leases!$F51,0)+MAX((Expenses!FB$13-Leases!$AB55/12)*Leases!$AA55*Leases!$F51,0)))))</f>
        <v>0</v>
      </c>
      <c r="FE222" s="94">
        <f>IF(OR(FE$165&lt;=EOMONTH($E51,$R51*(1-$O51)),FE$165&gt;EOMONTH($E51,$P51*12*(1-$O51)+$Q51*12*$O51+$R51*(1-$O51))),0,IF($X51="NNN",Expenses!FC$14*Leases!$F51,IF(Leases!$X51="FSG",0,IF(Leases!$X51="MG",SUMPRODUCT(Leases!$Z51:$Z55,Expenses!FC$9:FC$13)*Leases!$F51,MAX((Expenses!FC$9-Leases!$AB51/12)*Leases!$AA51*Leases!$F51,0)+MAX((Expenses!FC$10-Leases!$AB52/12)*Leases!$AA52*Leases!$F51,0)+MAX((Expenses!FC$11-Leases!$AB53/12)*Leases!$AA53*Leases!$F51,0)+MAX((Expenses!FC$12-Leases!$AB54/12)*Leases!$AA54*Leases!$F51,0)+MAX((Expenses!FC$13-Leases!$AB55/12)*Leases!$AA55*Leases!$F51,0)))))</f>
        <v>0</v>
      </c>
      <c r="FF222" s="94">
        <f>IF(OR(FF$165&lt;=EOMONTH($E51,$R51*(1-$O51)),FF$165&gt;EOMONTH($E51,$P51*12*(1-$O51)+$Q51*12*$O51+$R51*(1-$O51))),0,IF($X51="NNN",Expenses!FD$14*Leases!$F51,IF(Leases!$X51="FSG",0,IF(Leases!$X51="MG",SUMPRODUCT(Leases!$Z51:$Z55,Expenses!FD$9:FD$13)*Leases!$F51,MAX((Expenses!FD$9-Leases!$AB51/12)*Leases!$AA51*Leases!$F51,0)+MAX((Expenses!FD$10-Leases!$AB52/12)*Leases!$AA52*Leases!$F51,0)+MAX((Expenses!FD$11-Leases!$AB53/12)*Leases!$AA53*Leases!$F51,0)+MAX((Expenses!FD$12-Leases!$AB54/12)*Leases!$AA54*Leases!$F51,0)+MAX((Expenses!FD$13-Leases!$AB55/12)*Leases!$AA55*Leases!$F51,0)))))</f>
        <v>0</v>
      </c>
      <c r="FG222" s="94">
        <f>IF(OR(FG$165&lt;=EOMONTH($E51,$R51*(1-$O51)),FG$165&gt;EOMONTH($E51,$P51*12*(1-$O51)+$Q51*12*$O51+$R51*(1-$O51))),0,IF($X51="NNN",Expenses!FE$14*Leases!$F51,IF(Leases!$X51="FSG",0,IF(Leases!$X51="MG",SUMPRODUCT(Leases!$Z51:$Z55,Expenses!FE$9:FE$13)*Leases!$F51,MAX((Expenses!FE$9-Leases!$AB51/12)*Leases!$AA51*Leases!$F51,0)+MAX((Expenses!FE$10-Leases!$AB52/12)*Leases!$AA52*Leases!$F51,0)+MAX((Expenses!FE$11-Leases!$AB53/12)*Leases!$AA53*Leases!$F51,0)+MAX((Expenses!FE$12-Leases!$AB54/12)*Leases!$AA54*Leases!$F51,0)+MAX((Expenses!FE$13-Leases!$AB55/12)*Leases!$AA55*Leases!$F51,0)))))</f>
        <v>0</v>
      </c>
      <c r="FH222" s="94">
        <f>IF(OR(FH$165&lt;=EOMONTH($E51,$R51*(1-$O51)),FH$165&gt;EOMONTH($E51,$P51*12*(1-$O51)+$Q51*12*$O51+$R51*(1-$O51))),0,IF($X51="NNN",Expenses!FF$14*Leases!$F51,IF(Leases!$X51="FSG",0,IF(Leases!$X51="MG",SUMPRODUCT(Leases!$Z51:$Z55,Expenses!FF$9:FF$13)*Leases!$F51,MAX((Expenses!FF$9-Leases!$AB51/12)*Leases!$AA51*Leases!$F51,0)+MAX((Expenses!FF$10-Leases!$AB52/12)*Leases!$AA52*Leases!$F51,0)+MAX((Expenses!FF$11-Leases!$AB53/12)*Leases!$AA53*Leases!$F51,0)+MAX((Expenses!FF$12-Leases!$AB54/12)*Leases!$AA54*Leases!$F51,0)+MAX((Expenses!FF$13-Leases!$AB55/12)*Leases!$AA55*Leases!$F51,0)))))</f>
        <v>0</v>
      </c>
      <c r="FI222" s="94">
        <f>IF(OR(FI$165&lt;=EOMONTH($E51,$R51*(1-$O51)),FI$165&gt;EOMONTH($E51,$P51*12*(1-$O51)+$Q51*12*$O51+$R51*(1-$O51))),0,IF($X51="NNN",Expenses!FG$14*Leases!$F51,IF(Leases!$X51="FSG",0,IF(Leases!$X51="MG",SUMPRODUCT(Leases!$Z51:$Z55,Expenses!FG$9:FG$13)*Leases!$F51,MAX((Expenses!FG$9-Leases!$AB51/12)*Leases!$AA51*Leases!$F51,0)+MAX((Expenses!FG$10-Leases!$AB52/12)*Leases!$AA52*Leases!$F51,0)+MAX((Expenses!FG$11-Leases!$AB53/12)*Leases!$AA53*Leases!$F51,0)+MAX((Expenses!FG$12-Leases!$AB54/12)*Leases!$AA54*Leases!$F51,0)+MAX((Expenses!FG$13-Leases!$AB55/12)*Leases!$AA55*Leases!$F51,0)))))</f>
        <v>0</v>
      </c>
      <c r="FJ222" s="94">
        <f>IF(OR(FJ$165&lt;=EOMONTH($E51,$R51*(1-$O51)),FJ$165&gt;EOMONTH($E51,$P51*12*(1-$O51)+$Q51*12*$O51+$R51*(1-$O51))),0,IF($X51="NNN",Expenses!FH$14*Leases!$F51,IF(Leases!$X51="FSG",0,IF(Leases!$X51="MG",SUMPRODUCT(Leases!$Z51:$Z55,Expenses!FH$9:FH$13)*Leases!$F51,MAX((Expenses!FH$9-Leases!$AB51/12)*Leases!$AA51*Leases!$F51,0)+MAX((Expenses!FH$10-Leases!$AB52/12)*Leases!$AA52*Leases!$F51,0)+MAX((Expenses!FH$11-Leases!$AB53/12)*Leases!$AA53*Leases!$F51,0)+MAX((Expenses!FH$12-Leases!$AB54/12)*Leases!$AA54*Leases!$F51,0)+MAX((Expenses!FH$13-Leases!$AB55/12)*Leases!$AA55*Leases!$F51,0)))))</f>
        <v>0</v>
      </c>
      <c r="FK222" s="94">
        <f>IF(OR(FK$165&lt;=EOMONTH($E51,$R51*(1-$O51)),FK$165&gt;EOMONTH($E51,$P51*12*(1-$O51)+$Q51*12*$O51+$R51*(1-$O51))),0,IF($X51="NNN",Expenses!FI$14*Leases!$F51,IF(Leases!$X51="FSG",0,IF(Leases!$X51="MG",SUMPRODUCT(Leases!$Z51:$Z55,Expenses!FI$9:FI$13)*Leases!$F51,MAX((Expenses!FI$9-Leases!$AB51/12)*Leases!$AA51*Leases!$F51,0)+MAX((Expenses!FI$10-Leases!$AB52/12)*Leases!$AA52*Leases!$F51,0)+MAX((Expenses!FI$11-Leases!$AB53/12)*Leases!$AA53*Leases!$F51,0)+MAX((Expenses!FI$12-Leases!$AB54/12)*Leases!$AA54*Leases!$F51,0)+MAX((Expenses!FI$13-Leases!$AB55/12)*Leases!$AA55*Leases!$F51,0)))))</f>
        <v>0</v>
      </c>
      <c r="FL222" s="94">
        <f>IF(OR(FL$165&lt;=EOMONTH($E51,$R51*(1-$O51)),FL$165&gt;EOMONTH($E51,$P51*12*(1-$O51)+$Q51*12*$O51+$R51*(1-$O51))),0,IF($X51="NNN",Expenses!FJ$14*Leases!$F51,IF(Leases!$X51="FSG",0,IF(Leases!$X51="MG",SUMPRODUCT(Leases!$Z51:$Z55,Expenses!FJ$9:FJ$13)*Leases!$F51,MAX((Expenses!FJ$9-Leases!$AB51/12)*Leases!$AA51*Leases!$F51,0)+MAX((Expenses!FJ$10-Leases!$AB52/12)*Leases!$AA52*Leases!$F51,0)+MAX((Expenses!FJ$11-Leases!$AB53/12)*Leases!$AA53*Leases!$F51,0)+MAX((Expenses!FJ$12-Leases!$AB54/12)*Leases!$AA54*Leases!$F51,0)+MAX((Expenses!FJ$13-Leases!$AB55/12)*Leases!$AA55*Leases!$F51,0)))))</f>
        <v>0</v>
      </c>
      <c r="FM222" s="94">
        <f>IF(OR(FM$165&lt;=EOMONTH($E51,$R51*(1-$O51)),FM$165&gt;EOMONTH($E51,$P51*12*(1-$O51)+$Q51*12*$O51+$R51*(1-$O51))),0,IF($X51="NNN",Expenses!FK$14*Leases!$F51,IF(Leases!$X51="FSG",0,IF(Leases!$X51="MG",SUMPRODUCT(Leases!$Z51:$Z55,Expenses!FK$9:FK$13)*Leases!$F51,MAX((Expenses!FK$9-Leases!$AB51/12)*Leases!$AA51*Leases!$F51,0)+MAX((Expenses!FK$10-Leases!$AB52/12)*Leases!$AA52*Leases!$F51,0)+MAX((Expenses!FK$11-Leases!$AB53/12)*Leases!$AA53*Leases!$F51,0)+MAX((Expenses!FK$12-Leases!$AB54/12)*Leases!$AA54*Leases!$F51,0)+MAX((Expenses!FK$13-Leases!$AB55/12)*Leases!$AA55*Leases!$F51,0)))))</f>
        <v>0</v>
      </c>
      <c r="FN222" s="94">
        <f>IF(OR(FN$165&lt;=EOMONTH($E51,$R51*(1-$O51)),FN$165&gt;EOMONTH($E51,$P51*12*(1-$O51)+$Q51*12*$O51+$R51*(1-$O51))),0,IF($X51="NNN",Expenses!FL$14*Leases!$F51,IF(Leases!$X51="FSG",0,IF(Leases!$X51="MG",SUMPRODUCT(Leases!$Z51:$Z55,Expenses!FL$9:FL$13)*Leases!$F51,MAX((Expenses!FL$9-Leases!$AB51/12)*Leases!$AA51*Leases!$F51,0)+MAX((Expenses!FL$10-Leases!$AB52/12)*Leases!$AA52*Leases!$F51,0)+MAX((Expenses!FL$11-Leases!$AB53/12)*Leases!$AA53*Leases!$F51,0)+MAX((Expenses!FL$12-Leases!$AB54/12)*Leases!$AA54*Leases!$F51,0)+MAX((Expenses!FL$13-Leases!$AB55/12)*Leases!$AA55*Leases!$F51,0)))))</f>
        <v>0</v>
      </c>
      <c r="FO222" s="94">
        <f>IF(OR(FO$165&lt;=EOMONTH($E51,$R51*(1-$O51)),FO$165&gt;EOMONTH($E51,$P51*12*(1-$O51)+$Q51*12*$O51+$R51*(1-$O51))),0,IF($X51="NNN",Expenses!FM$14*Leases!$F51,IF(Leases!$X51="FSG",0,IF(Leases!$X51="MG",SUMPRODUCT(Leases!$Z51:$Z55,Expenses!FM$9:FM$13)*Leases!$F51,MAX((Expenses!FM$9-Leases!$AB51/12)*Leases!$AA51*Leases!$F51,0)+MAX((Expenses!FM$10-Leases!$AB52/12)*Leases!$AA52*Leases!$F51,0)+MAX((Expenses!FM$11-Leases!$AB53/12)*Leases!$AA53*Leases!$F51,0)+MAX((Expenses!FM$12-Leases!$AB54/12)*Leases!$AA54*Leases!$F51,0)+MAX((Expenses!FM$13-Leases!$AB55/12)*Leases!$AA55*Leases!$F51,0)))))</f>
        <v>0</v>
      </c>
      <c r="FP222" s="94">
        <f>IF(OR(FP$165&lt;=EOMONTH($E51,$R51*(1-$O51)),FP$165&gt;EOMONTH($E51,$P51*12*(1-$O51)+$Q51*12*$O51+$R51*(1-$O51))),0,IF($X51="NNN",Expenses!FN$14*Leases!$F51,IF(Leases!$X51="FSG",0,IF(Leases!$X51="MG",SUMPRODUCT(Leases!$Z51:$Z55,Expenses!FN$9:FN$13)*Leases!$F51,MAX((Expenses!FN$9-Leases!$AB51/12)*Leases!$AA51*Leases!$F51,0)+MAX((Expenses!FN$10-Leases!$AB52/12)*Leases!$AA52*Leases!$F51,0)+MAX((Expenses!FN$11-Leases!$AB53/12)*Leases!$AA53*Leases!$F51,0)+MAX((Expenses!FN$12-Leases!$AB54/12)*Leases!$AA54*Leases!$F51,0)+MAX((Expenses!FN$13-Leases!$AB55/12)*Leases!$AA55*Leases!$F51,0)))))</f>
        <v>0</v>
      </c>
      <c r="FQ222" s="94">
        <f>IF(OR(FQ$165&lt;=EOMONTH($E51,$R51*(1-$O51)),FQ$165&gt;EOMONTH($E51,$P51*12*(1-$O51)+$Q51*12*$O51+$R51*(1-$O51))),0,IF($X51="NNN",Expenses!FO$14*Leases!$F51,IF(Leases!$X51="FSG",0,IF(Leases!$X51="MG",SUMPRODUCT(Leases!$Z51:$Z55,Expenses!FO$9:FO$13)*Leases!$F51,MAX((Expenses!FO$9-Leases!$AB51/12)*Leases!$AA51*Leases!$F51,0)+MAX((Expenses!FO$10-Leases!$AB52/12)*Leases!$AA52*Leases!$F51,0)+MAX((Expenses!FO$11-Leases!$AB53/12)*Leases!$AA53*Leases!$F51,0)+MAX((Expenses!FO$12-Leases!$AB54/12)*Leases!$AA54*Leases!$F51,0)+MAX((Expenses!FO$13-Leases!$AB55/12)*Leases!$AA55*Leases!$F51,0)))))</f>
        <v>0</v>
      </c>
      <c r="FR222" s="94">
        <f>IF(OR(FR$165&lt;=EOMONTH($E51,$R51*(1-$O51)),FR$165&gt;EOMONTH($E51,$P51*12*(1-$O51)+$Q51*12*$O51+$R51*(1-$O51))),0,IF($X51="NNN",Expenses!FP$14*Leases!$F51,IF(Leases!$X51="FSG",0,IF(Leases!$X51="MG",SUMPRODUCT(Leases!$Z51:$Z55,Expenses!FP$9:FP$13)*Leases!$F51,MAX((Expenses!FP$9-Leases!$AB51/12)*Leases!$AA51*Leases!$F51,0)+MAX((Expenses!FP$10-Leases!$AB52/12)*Leases!$AA52*Leases!$F51,0)+MAX((Expenses!FP$11-Leases!$AB53/12)*Leases!$AA53*Leases!$F51,0)+MAX((Expenses!FP$12-Leases!$AB54/12)*Leases!$AA54*Leases!$F51,0)+MAX((Expenses!FP$13-Leases!$AB55/12)*Leases!$AA55*Leases!$F51,0)))))</f>
        <v>0</v>
      </c>
      <c r="FS222" s="94">
        <f>IF(OR(FS$165&lt;=EOMONTH($E51,$R51*(1-$O51)),FS$165&gt;EOMONTH($E51,$P51*12*(1-$O51)+$Q51*12*$O51+$R51*(1-$O51))),0,IF($X51="NNN",Expenses!FQ$14*Leases!$F51,IF(Leases!$X51="FSG",0,IF(Leases!$X51="MG",SUMPRODUCT(Leases!$Z51:$Z55,Expenses!FQ$9:FQ$13)*Leases!$F51,MAX((Expenses!FQ$9-Leases!$AB51/12)*Leases!$AA51*Leases!$F51,0)+MAX((Expenses!FQ$10-Leases!$AB52/12)*Leases!$AA52*Leases!$F51,0)+MAX((Expenses!FQ$11-Leases!$AB53/12)*Leases!$AA53*Leases!$F51,0)+MAX((Expenses!FQ$12-Leases!$AB54/12)*Leases!$AA54*Leases!$F51,0)+MAX((Expenses!FQ$13-Leases!$AB55/12)*Leases!$AA55*Leases!$F51,0)))))</f>
        <v>0</v>
      </c>
      <c r="FT222" s="94">
        <f>IF(OR(FT$165&lt;=EOMONTH($E51,$R51*(1-$O51)),FT$165&gt;EOMONTH($E51,$P51*12*(1-$O51)+$Q51*12*$O51+$R51*(1-$O51))),0,IF($X51="NNN",Expenses!FR$14*Leases!$F51,IF(Leases!$X51="FSG",0,IF(Leases!$X51="MG",SUMPRODUCT(Leases!$Z51:$Z55,Expenses!FR$9:FR$13)*Leases!$F51,MAX((Expenses!FR$9-Leases!$AB51/12)*Leases!$AA51*Leases!$F51,0)+MAX((Expenses!FR$10-Leases!$AB52/12)*Leases!$AA52*Leases!$F51,0)+MAX((Expenses!FR$11-Leases!$AB53/12)*Leases!$AA53*Leases!$F51,0)+MAX((Expenses!FR$12-Leases!$AB54/12)*Leases!$AA54*Leases!$F51,0)+MAX((Expenses!FR$13-Leases!$AB55/12)*Leases!$AA55*Leases!$F51,0)))))</f>
        <v>0</v>
      </c>
      <c r="FU222" s="94">
        <f>IF(OR(FU$165&lt;=EOMONTH($E51,$R51*(1-$O51)),FU$165&gt;EOMONTH($E51,$P51*12*(1-$O51)+$Q51*12*$O51+$R51*(1-$O51))),0,IF($X51="NNN",Expenses!FS$14*Leases!$F51,IF(Leases!$X51="FSG",0,IF(Leases!$X51="MG",SUMPRODUCT(Leases!$Z51:$Z55,Expenses!FS$9:FS$13)*Leases!$F51,MAX((Expenses!FS$9-Leases!$AB51/12)*Leases!$AA51*Leases!$F51,0)+MAX((Expenses!FS$10-Leases!$AB52/12)*Leases!$AA52*Leases!$F51,0)+MAX((Expenses!FS$11-Leases!$AB53/12)*Leases!$AA53*Leases!$F51,0)+MAX((Expenses!FS$12-Leases!$AB54/12)*Leases!$AA54*Leases!$F51,0)+MAX((Expenses!FS$13-Leases!$AB55/12)*Leases!$AA55*Leases!$F51,0)))))</f>
        <v>0</v>
      </c>
      <c r="FV222" s="94">
        <f>IF(OR(FV$165&lt;=EOMONTH($E51,$R51*(1-$O51)),FV$165&gt;EOMONTH($E51,$P51*12*(1-$O51)+$Q51*12*$O51+$R51*(1-$O51))),0,IF($X51="NNN",Expenses!FT$14*Leases!$F51,IF(Leases!$X51="FSG",0,IF(Leases!$X51="MG",SUMPRODUCT(Leases!$Z51:$Z55,Expenses!FT$9:FT$13)*Leases!$F51,MAX((Expenses!FT$9-Leases!$AB51/12)*Leases!$AA51*Leases!$F51,0)+MAX((Expenses!FT$10-Leases!$AB52/12)*Leases!$AA52*Leases!$F51,0)+MAX((Expenses!FT$11-Leases!$AB53/12)*Leases!$AA53*Leases!$F51,0)+MAX((Expenses!FT$12-Leases!$AB54/12)*Leases!$AA54*Leases!$F51,0)+MAX((Expenses!FT$13-Leases!$AB55/12)*Leases!$AA55*Leases!$F51,0)))))</f>
        <v>0</v>
      </c>
      <c r="FW222" s="94">
        <f>IF(OR(FW$165&lt;=EOMONTH($E51,$R51*(1-$O51)),FW$165&gt;EOMONTH($E51,$P51*12*(1-$O51)+$Q51*12*$O51+$R51*(1-$O51))),0,IF($X51="NNN",Expenses!FU$14*Leases!$F51,IF(Leases!$X51="FSG",0,IF(Leases!$X51="MG",SUMPRODUCT(Leases!$Z51:$Z55,Expenses!FU$9:FU$13)*Leases!$F51,MAX((Expenses!FU$9-Leases!$AB51/12)*Leases!$AA51*Leases!$F51,0)+MAX((Expenses!FU$10-Leases!$AB52/12)*Leases!$AA52*Leases!$F51,0)+MAX((Expenses!FU$11-Leases!$AB53/12)*Leases!$AA53*Leases!$F51,0)+MAX((Expenses!FU$12-Leases!$AB54/12)*Leases!$AA54*Leases!$F51,0)+MAX((Expenses!FU$13-Leases!$AB55/12)*Leases!$AA55*Leases!$F51,0)))))</f>
        <v>0</v>
      </c>
      <c r="FX222" s="94">
        <f>IF(OR(FX$165&lt;=EOMONTH($E51,$R51*(1-$O51)),FX$165&gt;EOMONTH($E51,$P51*12*(1-$O51)+$Q51*12*$O51+$R51*(1-$O51))),0,IF($X51="NNN",Expenses!FV$14*Leases!$F51,IF(Leases!$X51="FSG",0,IF(Leases!$X51="MG",SUMPRODUCT(Leases!$Z51:$Z55,Expenses!FV$9:FV$13)*Leases!$F51,MAX((Expenses!FV$9-Leases!$AB51/12)*Leases!$AA51*Leases!$F51,0)+MAX((Expenses!FV$10-Leases!$AB52/12)*Leases!$AA52*Leases!$F51,0)+MAX((Expenses!FV$11-Leases!$AB53/12)*Leases!$AA53*Leases!$F51,0)+MAX((Expenses!FV$12-Leases!$AB54/12)*Leases!$AA54*Leases!$F51,0)+MAX((Expenses!FV$13-Leases!$AB55/12)*Leases!$AA55*Leases!$F51,0)))))</f>
        <v>0</v>
      </c>
      <c r="FY222" s="94">
        <f>IF(OR(FY$165&lt;=EOMONTH($E51,$R51*(1-$O51)),FY$165&gt;EOMONTH($E51,$P51*12*(1-$O51)+$Q51*12*$O51+$R51*(1-$O51))),0,IF($X51="NNN",Expenses!FW$14*Leases!$F51,IF(Leases!$X51="FSG",0,IF(Leases!$X51="MG",SUMPRODUCT(Leases!$Z51:$Z55,Expenses!FW$9:FW$13)*Leases!$F51,MAX((Expenses!FW$9-Leases!$AB51/12)*Leases!$AA51*Leases!$F51,0)+MAX((Expenses!FW$10-Leases!$AB52/12)*Leases!$AA52*Leases!$F51,0)+MAX((Expenses!FW$11-Leases!$AB53/12)*Leases!$AA53*Leases!$F51,0)+MAX((Expenses!FW$12-Leases!$AB54/12)*Leases!$AA54*Leases!$F51,0)+MAX((Expenses!FW$13-Leases!$AB55/12)*Leases!$AA55*Leases!$F51,0)))))</f>
        <v>0</v>
      </c>
      <c r="FZ222" s="94">
        <f>IF(OR(FZ$165&lt;=EOMONTH($E51,$R51*(1-$O51)),FZ$165&gt;EOMONTH($E51,$P51*12*(1-$O51)+$Q51*12*$O51+$R51*(1-$O51))),0,IF($X51="NNN",Expenses!FX$14*Leases!$F51,IF(Leases!$X51="FSG",0,IF(Leases!$X51="MG",SUMPRODUCT(Leases!$Z51:$Z55,Expenses!FX$9:FX$13)*Leases!$F51,MAX((Expenses!FX$9-Leases!$AB51/12)*Leases!$AA51*Leases!$F51,0)+MAX((Expenses!FX$10-Leases!$AB52/12)*Leases!$AA52*Leases!$F51,0)+MAX((Expenses!FX$11-Leases!$AB53/12)*Leases!$AA53*Leases!$F51,0)+MAX((Expenses!FX$12-Leases!$AB54/12)*Leases!$AA54*Leases!$F51,0)+MAX((Expenses!FX$13-Leases!$AB55/12)*Leases!$AA55*Leases!$F51,0)))))</f>
        <v>0</v>
      </c>
      <c r="GA222" s="94">
        <f>IF(OR(GA$165&lt;=EOMONTH($E51,$R51*(1-$O51)),GA$165&gt;EOMONTH($E51,$P51*12*(1-$O51)+$Q51*12*$O51+$R51*(1-$O51))),0,IF($X51="NNN",Expenses!FY$14*Leases!$F51,IF(Leases!$X51="FSG",0,IF(Leases!$X51="MG",SUMPRODUCT(Leases!$Z51:$Z55,Expenses!FY$9:FY$13)*Leases!$F51,MAX((Expenses!FY$9-Leases!$AB51/12)*Leases!$AA51*Leases!$F51,0)+MAX((Expenses!FY$10-Leases!$AB52/12)*Leases!$AA52*Leases!$F51,0)+MAX((Expenses!FY$11-Leases!$AB53/12)*Leases!$AA53*Leases!$F51,0)+MAX((Expenses!FY$12-Leases!$AB54/12)*Leases!$AA54*Leases!$F51,0)+MAX((Expenses!FY$13-Leases!$AB55/12)*Leases!$AA55*Leases!$F51,0)))))</f>
        <v>0</v>
      </c>
      <c r="GB222" s="94">
        <f>IF(OR(GB$165&lt;=EOMONTH($E51,$R51*(1-$O51)),GB$165&gt;EOMONTH($E51,$P51*12*(1-$O51)+$Q51*12*$O51+$R51*(1-$O51))),0,IF($X51="NNN",Expenses!FZ$14*Leases!$F51,IF(Leases!$X51="FSG",0,IF(Leases!$X51="MG",SUMPRODUCT(Leases!$Z51:$Z55,Expenses!FZ$9:FZ$13)*Leases!$F51,MAX((Expenses!FZ$9-Leases!$AB51/12)*Leases!$AA51*Leases!$F51,0)+MAX((Expenses!FZ$10-Leases!$AB52/12)*Leases!$AA52*Leases!$F51,0)+MAX((Expenses!FZ$11-Leases!$AB53/12)*Leases!$AA53*Leases!$F51,0)+MAX((Expenses!FZ$12-Leases!$AB54/12)*Leases!$AA54*Leases!$F51,0)+MAX((Expenses!FZ$13-Leases!$AB55/12)*Leases!$AA55*Leases!$F51,0)))))</f>
        <v>0</v>
      </c>
      <c r="GC222" s="94">
        <f>IF(OR(GC$165&lt;=EOMONTH($E51,$R51*(1-$O51)),GC$165&gt;EOMONTH($E51,$P51*12*(1-$O51)+$Q51*12*$O51+$R51*(1-$O51))),0,IF($X51="NNN",Expenses!GA$14*Leases!$F51,IF(Leases!$X51="FSG",0,IF(Leases!$X51="MG",SUMPRODUCT(Leases!$Z51:$Z55,Expenses!GA$9:GA$13)*Leases!$F51,MAX((Expenses!GA$9-Leases!$AB51/12)*Leases!$AA51*Leases!$F51,0)+MAX((Expenses!GA$10-Leases!$AB52/12)*Leases!$AA52*Leases!$F51,0)+MAX((Expenses!GA$11-Leases!$AB53/12)*Leases!$AA53*Leases!$F51,0)+MAX((Expenses!GA$12-Leases!$AB54/12)*Leases!$AA54*Leases!$F51,0)+MAX((Expenses!GA$13-Leases!$AB55/12)*Leases!$AA55*Leases!$F51,0)))))</f>
        <v>0</v>
      </c>
      <c r="GD222" s="94">
        <f>IF(OR(GD$165&lt;=EOMONTH($E51,$R51*(1-$O51)),GD$165&gt;EOMONTH($E51,$P51*12*(1-$O51)+$Q51*12*$O51+$R51*(1-$O51))),0,IF($X51="NNN",Expenses!GB$14*Leases!$F51,IF(Leases!$X51="FSG",0,IF(Leases!$X51="MG",SUMPRODUCT(Leases!$Z51:$Z55,Expenses!GB$9:GB$13)*Leases!$F51,MAX((Expenses!GB$9-Leases!$AB51/12)*Leases!$AA51*Leases!$F51,0)+MAX((Expenses!GB$10-Leases!$AB52/12)*Leases!$AA52*Leases!$F51,0)+MAX((Expenses!GB$11-Leases!$AB53/12)*Leases!$AA53*Leases!$F51,0)+MAX((Expenses!GB$12-Leases!$AB54/12)*Leases!$AA54*Leases!$F51,0)+MAX((Expenses!GB$13-Leases!$AB55/12)*Leases!$AA55*Leases!$F51,0)))))</f>
        <v>0</v>
      </c>
      <c r="GE222" s="94">
        <f>IF(OR(GE$165&lt;=EOMONTH($E51,$R51*(1-$O51)),GE$165&gt;EOMONTH($E51,$P51*12*(1-$O51)+$Q51*12*$O51+$R51*(1-$O51))),0,IF($X51="NNN",Expenses!GC$14*Leases!$F51,IF(Leases!$X51="FSG",0,IF(Leases!$X51="MG",SUMPRODUCT(Leases!$Z51:$Z55,Expenses!GC$9:GC$13)*Leases!$F51,MAX((Expenses!GC$9-Leases!$AB51/12)*Leases!$AA51*Leases!$F51,0)+MAX((Expenses!GC$10-Leases!$AB52/12)*Leases!$AA52*Leases!$F51,0)+MAX((Expenses!GC$11-Leases!$AB53/12)*Leases!$AA53*Leases!$F51,0)+MAX((Expenses!GC$12-Leases!$AB54/12)*Leases!$AA54*Leases!$F51,0)+MAX((Expenses!GC$13-Leases!$AB55/12)*Leases!$AA55*Leases!$F51,0)))))</f>
        <v>0</v>
      </c>
      <c r="GF222" s="94">
        <f>IF(OR(GF$165&lt;=EOMONTH($E51,$R51*(1-$O51)),GF$165&gt;EOMONTH($E51,$P51*12*(1-$O51)+$Q51*12*$O51+$R51*(1-$O51))),0,IF($X51="NNN",Expenses!GD$14*Leases!$F51,IF(Leases!$X51="FSG",0,IF(Leases!$X51="MG",SUMPRODUCT(Leases!$Z51:$Z55,Expenses!GD$9:GD$13)*Leases!$F51,MAX((Expenses!GD$9-Leases!$AB51/12)*Leases!$AA51*Leases!$F51,0)+MAX((Expenses!GD$10-Leases!$AB52/12)*Leases!$AA52*Leases!$F51,0)+MAX((Expenses!GD$11-Leases!$AB53/12)*Leases!$AA53*Leases!$F51,0)+MAX((Expenses!GD$12-Leases!$AB54/12)*Leases!$AA54*Leases!$F51,0)+MAX((Expenses!GD$13-Leases!$AB55/12)*Leases!$AA55*Leases!$F51,0)))))</f>
        <v>0</v>
      </c>
      <c r="GG222" s="94">
        <f>IF(OR(GG$165&lt;=EOMONTH($E51,$R51*(1-$O51)),GG$165&gt;EOMONTH($E51,$P51*12*(1-$O51)+$Q51*12*$O51+$R51*(1-$O51))),0,IF($X51="NNN",Expenses!GE$14*Leases!$F51,IF(Leases!$X51="FSG",0,IF(Leases!$X51="MG",SUMPRODUCT(Leases!$Z51:$Z55,Expenses!GE$9:GE$13)*Leases!$F51,MAX((Expenses!GE$9-Leases!$AB51/12)*Leases!$AA51*Leases!$F51,0)+MAX((Expenses!GE$10-Leases!$AB52/12)*Leases!$AA52*Leases!$F51,0)+MAX((Expenses!GE$11-Leases!$AB53/12)*Leases!$AA53*Leases!$F51,0)+MAX((Expenses!GE$12-Leases!$AB54/12)*Leases!$AA54*Leases!$F51,0)+MAX((Expenses!GE$13-Leases!$AB55/12)*Leases!$AA55*Leases!$F51,0)))))</f>
        <v>0</v>
      </c>
      <c r="GH222" s="94">
        <f>IF(OR(GH$165&lt;=EOMONTH($E51,$R51*(1-$O51)),GH$165&gt;EOMONTH($E51,$P51*12*(1-$O51)+$Q51*12*$O51+$R51*(1-$O51))),0,IF($X51="NNN",Expenses!GF$14*Leases!$F51,IF(Leases!$X51="FSG",0,IF(Leases!$X51="MG",SUMPRODUCT(Leases!$Z51:$Z55,Expenses!GF$9:GF$13)*Leases!$F51,MAX((Expenses!GF$9-Leases!$AB51/12)*Leases!$AA51*Leases!$F51,0)+MAX((Expenses!GF$10-Leases!$AB52/12)*Leases!$AA52*Leases!$F51,0)+MAX((Expenses!GF$11-Leases!$AB53/12)*Leases!$AA53*Leases!$F51,0)+MAX((Expenses!GF$12-Leases!$AB54/12)*Leases!$AA54*Leases!$F51,0)+MAX((Expenses!GF$13-Leases!$AB55/12)*Leases!$AA55*Leases!$F51,0)))))</f>
        <v>0</v>
      </c>
      <c r="GI222" s="94">
        <f>IF(OR(GI$165&lt;=EOMONTH($E51,$R51*(1-$O51)),GI$165&gt;EOMONTH($E51,$P51*12*(1-$O51)+$Q51*12*$O51+$R51*(1-$O51))),0,IF($X51="NNN",Expenses!GG$14*Leases!$F51,IF(Leases!$X51="FSG",0,IF(Leases!$X51="MG",SUMPRODUCT(Leases!$Z51:$Z55,Expenses!GG$9:GG$13)*Leases!$F51,MAX((Expenses!GG$9-Leases!$AB51/12)*Leases!$AA51*Leases!$F51,0)+MAX((Expenses!GG$10-Leases!$AB52/12)*Leases!$AA52*Leases!$F51,0)+MAX((Expenses!GG$11-Leases!$AB53/12)*Leases!$AA53*Leases!$F51,0)+MAX((Expenses!GG$12-Leases!$AB54/12)*Leases!$AA54*Leases!$F51,0)+MAX((Expenses!GG$13-Leases!$AB55/12)*Leases!$AA55*Leases!$F51,0)))))</f>
        <v>0</v>
      </c>
      <c r="GJ222" s="94">
        <f>IF(OR(GJ$165&lt;=EOMONTH($E51,$R51*(1-$O51)),GJ$165&gt;EOMONTH($E51,$P51*12*(1-$O51)+$Q51*12*$O51+$R51*(1-$O51))),0,IF($X51="NNN",Expenses!GH$14*Leases!$F51,IF(Leases!$X51="FSG",0,IF(Leases!$X51="MG",SUMPRODUCT(Leases!$Z51:$Z55,Expenses!GH$9:GH$13)*Leases!$F51,MAX((Expenses!GH$9-Leases!$AB51/12)*Leases!$AA51*Leases!$F51,0)+MAX((Expenses!GH$10-Leases!$AB52/12)*Leases!$AA52*Leases!$F51,0)+MAX((Expenses!GH$11-Leases!$AB53/12)*Leases!$AA53*Leases!$F51,0)+MAX((Expenses!GH$12-Leases!$AB54/12)*Leases!$AA54*Leases!$F51,0)+MAX((Expenses!GH$13-Leases!$AB55/12)*Leases!$AA55*Leases!$F51,0)))))</f>
        <v>0</v>
      </c>
      <c r="GK222" s="94">
        <f>IF(OR(GK$165&lt;=EOMONTH($E51,$R51*(1-$O51)),GK$165&gt;EOMONTH($E51,$P51*12*(1-$O51)+$Q51*12*$O51+$R51*(1-$O51))),0,IF($X51="NNN",Expenses!GI$14*Leases!$F51,IF(Leases!$X51="FSG",0,IF(Leases!$X51="MG",SUMPRODUCT(Leases!$Z51:$Z55,Expenses!GI$9:GI$13)*Leases!$F51,MAX((Expenses!GI$9-Leases!$AB51/12)*Leases!$AA51*Leases!$F51,0)+MAX((Expenses!GI$10-Leases!$AB52/12)*Leases!$AA52*Leases!$F51,0)+MAX((Expenses!GI$11-Leases!$AB53/12)*Leases!$AA53*Leases!$F51,0)+MAX((Expenses!GI$12-Leases!$AB54/12)*Leases!$AA54*Leases!$F51,0)+MAX((Expenses!GI$13-Leases!$AB55/12)*Leases!$AA55*Leases!$F51,0)))))</f>
        <v>0</v>
      </c>
      <c r="GL222" s="94">
        <f>IF(OR(GL$165&lt;=EOMONTH($E51,$R51*(1-$O51)),GL$165&gt;EOMONTH($E51,$P51*12*(1-$O51)+$Q51*12*$O51+$R51*(1-$O51))),0,IF($X51="NNN",Expenses!GJ$14*Leases!$F51,IF(Leases!$X51="FSG",0,IF(Leases!$X51="MG",SUMPRODUCT(Leases!$Z51:$Z55,Expenses!GJ$9:GJ$13)*Leases!$F51,MAX((Expenses!GJ$9-Leases!$AB51/12)*Leases!$AA51*Leases!$F51,0)+MAX((Expenses!GJ$10-Leases!$AB52/12)*Leases!$AA52*Leases!$F51,0)+MAX((Expenses!GJ$11-Leases!$AB53/12)*Leases!$AA53*Leases!$F51,0)+MAX((Expenses!GJ$12-Leases!$AB54/12)*Leases!$AA54*Leases!$F51,0)+MAX((Expenses!GJ$13-Leases!$AB55/12)*Leases!$AA55*Leases!$F51,0)))))</f>
        <v>0</v>
      </c>
      <c r="GM222" s="94">
        <f>IF(OR(GM$165&lt;=EOMONTH($E51,$R51*(1-$O51)),GM$165&gt;EOMONTH($E51,$P51*12*(1-$O51)+$Q51*12*$O51+$R51*(1-$O51))),0,IF($X51="NNN",Expenses!GK$14*Leases!$F51,IF(Leases!$X51="FSG",0,IF(Leases!$X51="MG",SUMPRODUCT(Leases!$Z51:$Z55,Expenses!GK$9:GK$13)*Leases!$F51,MAX((Expenses!GK$9-Leases!$AB51/12)*Leases!$AA51*Leases!$F51,0)+MAX((Expenses!GK$10-Leases!$AB52/12)*Leases!$AA52*Leases!$F51,0)+MAX((Expenses!GK$11-Leases!$AB53/12)*Leases!$AA53*Leases!$F51,0)+MAX((Expenses!GK$12-Leases!$AB54/12)*Leases!$AA54*Leases!$F51,0)+MAX((Expenses!GK$13-Leases!$AB55/12)*Leases!$AA55*Leases!$F51,0)))))</f>
        <v>0</v>
      </c>
      <c r="GN222" s="94">
        <f>IF(OR(GN$165&lt;=EOMONTH($E51,$R51*(1-$O51)),GN$165&gt;EOMONTH($E51,$P51*12*(1-$O51)+$Q51*12*$O51+$R51*(1-$O51))),0,IF($X51="NNN",Expenses!GL$14*Leases!$F51,IF(Leases!$X51="FSG",0,IF(Leases!$X51="MG",SUMPRODUCT(Leases!$Z51:$Z55,Expenses!GL$9:GL$13)*Leases!$F51,MAX((Expenses!GL$9-Leases!$AB51/12)*Leases!$AA51*Leases!$F51,0)+MAX((Expenses!GL$10-Leases!$AB52/12)*Leases!$AA52*Leases!$F51,0)+MAX((Expenses!GL$11-Leases!$AB53/12)*Leases!$AA53*Leases!$F51,0)+MAX((Expenses!GL$12-Leases!$AB54/12)*Leases!$AA54*Leases!$F51,0)+MAX((Expenses!GL$13-Leases!$AB55/12)*Leases!$AA55*Leases!$F51,0)))))</f>
        <v>0</v>
      </c>
      <c r="GO222" s="94">
        <f>IF(OR(GO$165&lt;=EOMONTH($E51,$R51*(1-$O51)),GO$165&gt;EOMONTH($E51,$P51*12*(1-$O51)+$Q51*12*$O51+$R51*(1-$O51))),0,IF($X51="NNN",Expenses!GM$14*Leases!$F51,IF(Leases!$X51="FSG",0,IF(Leases!$X51="MG",SUMPRODUCT(Leases!$Z51:$Z55,Expenses!GM$9:GM$13)*Leases!$F51,MAX((Expenses!GM$9-Leases!$AB51/12)*Leases!$AA51*Leases!$F51,0)+MAX((Expenses!GM$10-Leases!$AB52/12)*Leases!$AA52*Leases!$F51,0)+MAX((Expenses!GM$11-Leases!$AB53/12)*Leases!$AA53*Leases!$F51,0)+MAX((Expenses!GM$12-Leases!$AB54/12)*Leases!$AA54*Leases!$F51,0)+MAX((Expenses!GM$13-Leases!$AB55/12)*Leases!$AA55*Leases!$F51,0)))))</f>
        <v>0</v>
      </c>
      <c r="GP222" s="94">
        <f>IF(OR(GP$165&lt;=EOMONTH($E51,$R51*(1-$O51)),GP$165&gt;EOMONTH($E51,$P51*12*(1-$O51)+$Q51*12*$O51+$R51*(1-$O51))),0,IF($X51="NNN",Expenses!GN$14*Leases!$F51,IF(Leases!$X51="FSG",0,IF(Leases!$X51="MG",SUMPRODUCT(Leases!$Z51:$Z55,Expenses!GN$9:GN$13)*Leases!$F51,MAX((Expenses!GN$9-Leases!$AB51/12)*Leases!$AA51*Leases!$F51,0)+MAX((Expenses!GN$10-Leases!$AB52/12)*Leases!$AA52*Leases!$F51,0)+MAX((Expenses!GN$11-Leases!$AB53/12)*Leases!$AA53*Leases!$F51,0)+MAX((Expenses!GN$12-Leases!$AB54/12)*Leases!$AA54*Leases!$F51,0)+MAX((Expenses!GN$13-Leases!$AB55/12)*Leases!$AA55*Leases!$F51,0)))))</f>
        <v>0</v>
      </c>
      <c r="GQ222" s="94">
        <f>IF(OR(GQ$165&lt;=EOMONTH($E51,$R51*(1-$O51)),GQ$165&gt;EOMONTH($E51,$P51*12*(1-$O51)+$Q51*12*$O51+$R51*(1-$O51))),0,IF($X51="NNN",Expenses!GO$14*Leases!$F51,IF(Leases!$X51="FSG",0,IF(Leases!$X51="MG",SUMPRODUCT(Leases!$Z51:$Z55,Expenses!GO$9:GO$13)*Leases!$F51,MAX((Expenses!GO$9-Leases!$AB51/12)*Leases!$AA51*Leases!$F51,0)+MAX((Expenses!GO$10-Leases!$AB52/12)*Leases!$AA52*Leases!$F51,0)+MAX((Expenses!GO$11-Leases!$AB53/12)*Leases!$AA53*Leases!$F51,0)+MAX((Expenses!GO$12-Leases!$AB54/12)*Leases!$AA54*Leases!$F51,0)+MAX((Expenses!GO$13-Leases!$AB55/12)*Leases!$AA55*Leases!$F51,0)))))</f>
        <v>0</v>
      </c>
      <c r="GR222" s="94">
        <f>IF(OR(GR$165&lt;=EOMONTH($E51,$R51*(1-$O51)),GR$165&gt;EOMONTH($E51,$P51*12*(1-$O51)+$Q51*12*$O51+$R51*(1-$O51))),0,IF($X51="NNN",Expenses!GP$14*Leases!$F51,IF(Leases!$X51="FSG",0,IF(Leases!$X51="MG",SUMPRODUCT(Leases!$Z51:$Z55,Expenses!GP$9:GP$13)*Leases!$F51,MAX((Expenses!GP$9-Leases!$AB51/12)*Leases!$AA51*Leases!$F51,0)+MAX((Expenses!GP$10-Leases!$AB52/12)*Leases!$AA52*Leases!$F51,0)+MAX((Expenses!GP$11-Leases!$AB53/12)*Leases!$AA53*Leases!$F51,0)+MAX((Expenses!GP$12-Leases!$AB54/12)*Leases!$AA54*Leases!$F51,0)+MAX((Expenses!GP$13-Leases!$AB55/12)*Leases!$AA55*Leases!$F51,0)))))</f>
        <v>0</v>
      </c>
      <c r="GS222" s="94">
        <f>IF(OR(GS$165&lt;=EOMONTH($E51,$R51*(1-$O51)),GS$165&gt;EOMONTH($E51,$P51*12*(1-$O51)+$Q51*12*$O51+$R51*(1-$O51))),0,IF($X51="NNN",Expenses!GQ$14*Leases!$F51,IF(Leases!$X51="FSG",0,IF(Leases!$X51="MG",SUMPRODUCT(Leases!$Z51:$Z55,Expenses!GQ$9:GQ$13)*Leases!$F51,MAX((Expenses!GQ$9-Leases!$AB51/12)*Leases!$AA51*Leases!$F51,0)+MAX((Expenses!GQ$10-Leases!$AB52/12)*Leases!$AA52*Leases!$F51,0)+MAX((Expenses!GQ$11-Leases!$AB53/12)*Leases!$AA53*Leases!$F51,0)+MAX((Expenses!GQ$12-Leases!$AB54/12)*Leases!$AA54*Leases!$F51,0)+MAX((Expenses!GQ$13-Leases!$AB55/12)*Leases!$AA55*Leases!$F51,0)))))</f>
        <v>0</v>
      </c>
      <c r="GT222" s="94">
        <f>IF(OR(GT$165&lt;=EOMONTH($E51,$R51*(1-$O51)),GT$165&gt;EOMONTH($E51,$P51*12*(1-$O51)+$Q51*12*$O51+$R51*(1-$O51))),0,IF($X51="NNN",Expenses!GR$14*Leases!$F51,IF(Leases!$X51="FSG",0,IF(Leases!$X51="MG",SUMPRODUCT(Leases!$Z51:$Z55,Expenses!GR$9:GR$13)*Leases!$F51,MAX((Expenses!GR$9-Leases!$AB51/12)*Leases!$AA51*Leases!$F51,0)+MAX((Expenses!GR$10-Leases!$AB52/12)*Leases!$AA52*Leases!$F51,0)+MAX((Expenses!GR$11-Leases!$AB53/12)*Leases!$AA53*Leases!$F51,0)+MAX((Expenses!GR$12-Leases!$AB54/12)*Leases!$AA54*Leases!$F51,0)+MAX((Expenses!GR$13-Leases!$AB55/12)*Leases!$AA55*Leases!$F51,0)))))</f>
        <v>0</v>
      </c>
      <c r="GU222" s="94">
        <f>IF(OR(GU$165&lt;=EOMONTH($E51,$R51*(1-$O51)),GU$165&gt;EOMONTH($E51,$P51*12*(1-$O51)+$Q51*12*$O51+$R51*(1-$O51))),0,IF($X51="NNN",Expenses!GS$14*Leases!$F51,IF(Leases!$X51="FSG",0,IF(Leases!$X51="MG",SUMPRODUCT(Leases!$Z51:$Z55,Expenses!GS$9:GS$13)*Leases!$F51,MAX((Expenses!GS$9-Leases!$AB51/12)*Leases!$AA51*Leases!$F51,0)+MAX((Expenses!GS$10-Leases!$AB52/12)*Leases!$AA52*Leases!$F51,0)+MAX((Expenses!GS$11-Leases!$AB53/12)*Leases!$AA53*Leases!$F51,0)+MAX((Expenses!GS$12-Leases!$AB54/12)*Leases!$AA54*Leases!$F51,0)+MAX((Expenses!GS$13-Leases!$AB55/12)*Leases!$AA55*Leases!$F51,0)))))</f>
        <v>0</v>
      </c>
      <c r="GV222" s="94">
        <f>IF(OR(GV$165&lt;=EOMONTH($E51,$R51*(1-$O51)),GV$165&gt;EOMONTH($E51,$P51*12*(1-$O51)+$Q51*12*$O51+$R51*(1-$O51))),0,IF($X51="NNN",Expenses!GT$14*Leases!$F51,IF(Leases!$X51="FSG",0,IF(Leases!$X51="MG",SUMPRODUCT(Leases!$Z51:$Z55,Expenses!GT$9:GT$13)*Leases!$F51,MAX((Expenses!GT$9-Leases!$AB51/12)*Leases!$AA51*Leases!$F51,0)+MAX((Expenses!GT$10-Leases!$AB52/12)*Leases!$AA52*Leases!$F51,0)+MAX((Expenses!GT$11-Leases!$AB53/12)*Leases!$AA53*Leases!$F51,0)+MAX((Expenses!GT$12-Leases!$AB54/12)*Leases!$AA54*Leases!$F51,0)+MAX((Expenses!GT$13-Leases!$AB55/12)*Leases!$AA55*Leases!$F51,0)))))</f>
        <v>0</v>
      </c>
      <c r="GW222" s="94">
        <f>IF(OR(GW$165&lt;=EOMONTH($E51,$R51*(1-$O51)),GW$165&gt;EOMONTH($E51,$P51*12*(1-$O51)+$Q51*12*$O51+$R51*(1-$O51))),0,IF($X51="NNN",Expenses!GU$14*Leases!$F51,IF(Leases!$X51="FSG",0,IF(Leases!$X51="MG",SUMPRODUCT(Leases!$Z51:$Z55,Expenses!GU$9:GU$13)*Leases!$F51,MAX((Expenses!GU$9-Leases!$AB51/12)*Leases!$AA51*Leases!$F51,0)+MAX((Expenses!GU$10-Leases!$AB52/12)*Leases!$AA52*Leases!$F51,0)+MAX((Expenses!GU$11-Leases!$AB53/12)*Leases!$AA53*Leases!$F51,0)+MAX((Expenses!GU$12-Leases!$AB54/12)*Leases!$AA54*Leases!$F51,0)+MAX((Expenses!GU$13-Leases!$AB55/12)*Leases!$AA55*Leases!$F51,0)))))</f>
        <v>0</v>
      </c>
      <c r="GX222" s="94">
        <f>IF(OR(GX$165&lt;=EOMONTH($E51,$R51*(1-$O51)),GX$165&gt;EOMONTH($E51,$P51*12*(1-$O51)+$Q51*12*$O51+$R51*(1-$O51))),0,IF($X51="NNN",Expenses!GV$14*Leases!$F51,IF(Leases!$X51="FSG",0,IF(Leases!$X51="MG",SUMPRODUCT(Leases!$Z51:$Z55,Expenses!GV$9:GV$13)*Leases!$F51,MAX((Expenses!GV$9-Leases!$AB51/12)*Leases!$AA51*Leases!$F51,0)+MAX((Expenses!GV$10-Leases!$AB52/12)*Leases!$AA52*Leases!$F51,0)+MAX((Expenses!GV$11-Leases!$AB53/12)*Leases!$AA53*Leases!$F51,0)+MAX((Expenses!GV$12-Leases!$AB54/12)*Leases!$AA54*Leases!$F51,0)+MAX((Expenses!GV$13-Leases!$AB55/12)*Leases!$AA55*Leases!$F51,0)))))</f>
        <v>0</v>
      </c>
      <c r="GY222" s="94">
        <f>IF(OR(GY$165&lt;=EOMONTH($E51,$R51*(1-$O51)),GY$165&gt;EOMONTH($E51,$P51*12*(1-$O51)+$Q51*12*$O51+$R51*(1-$O51))),0,IF($X51="NNN",Expenses!GW$14*Leases!$F51,IF(Leases!$X51="FSG",0,IF(Leases!$X51="MG",SUMPRODUCT(Leases!$Z51:$Z55,Expenses!GW$9:GW$13)*Leases!$F51,MAX((Expenses!GW$9-Leases!$AB51/12)*Leases!$AA51*Leases!$F51,0)+MAX((Expenses!GW$10-Leases!$AB52/12)*Leases!$AA52*Leases!$F51,0)+MAX((Expenses!GW$11-Leases!$AB53/12)*Leases!$AA53*Leases!$F51,0)+MAX((Expenses!GW$12-Leases!$AB54/12)*Leases!$AA54*Leases!$F51,0)+MAX((Expenses!GW$13-Leases!$AB55/12)*Leases!$AA55*Leases!$F51,0)))))</f>
        <v>0</v>
      </c>
      <c r="GZ222" s="94">
        <f>IF(OR(GZ$165&lt;=EOMONTH($E51,$R51*(1-$O51)),GZ$165&gt;EOMONTH($E51,$P51*12*(1-$O51)+$Q51*12*$O51+$R51*(1-$O51))),0,IF($X51="NNN",Expenses!GX$14*Leases!$F51,IF(Leases!$X51="FSG",0,IF(Leases!$X51="MG",SUMPRODUCT(Leases!$Z51:$Z55,Expenses!GX$9:GX$13)*Leases!$F51,MAX((Expenses!GX$9-Leases!$AB51/12)*Leases!$AA51*Leases!$F51,0)+MAX((Expenses!GX$10-Leases!$AB52/12)*Leases!$AA52*Leases!$F51,0)+MAX((Expenses!GX$11-Leases!$AB53/12)*Leases!$AA53*Leases!$F51,0)+MAX((Expenses!GX$12-Leases!$AB54/12)*Leases!$AA54*Leases!$F51,0)+MAX((Expenses!GX$13-Leases!$AB55/12)*Leases!$AA55*Leases!$F51,0)))))</f>
        <v>0</v>
      </c>
      <c r="HA222" s="94">
        <f>IF(OR(HA$165&lt;=EOMONTH($E51,$R51*(1-$O51)),HA$165&gt;EOMONTH($E51,$P51*12*(1-$O51)+$Q51*12*$O51+$R51*(1-$O51))),0,IF($X51="NNN",Expenses!GY$14*Leases!$F51,IF(Leases!$X51="FSG",0,IF(Leases!$X51="MG",SUMPRODUCT(Leases!$Z51:$Z55,Expenses!GY$9:GY$13)*Leases!$F51,MAX((Expenses!GY$9-Leases!$AB51/12)*Leases!$AA51*Leases!$F51,0)+MAX((Expenses!GY$10-Leases!$AB52/12)*Leases!$AA52*Leases!$F51,0)+MAX((Expenses!GY$11-Leases!$AB53/12)*Leases!$AA53*Leases!$F51,0)+MAX((Expenses!GY$12-Leases!$AB54/12)*Leases!$AA54*Leases!$F51,0)+MAX((Expenses!GY$13-Leases!$AB55/12)*Leases!$AA55*Leases!$F51,0)))))</f>
        <v>0</v>
      </c>
      <c r="HB222" s="94">
        <f>IF(OR(HB$165&lt;=EOMONTH($E51,$R51*(1-$O51)),HB$165&gt;EOMONTH($E51,$P51*12*(1-$O51)+$Q51*12*$O51+$R51*(1-$O51))),0,IF($X51="NNN",Expenses!GZ$14*Leases!$F51,IF(Leases!$X51="FSG",0,IF(Leases!$X51="MG",SUMPRODUCT(Leases!$Z51:$Z55,Expenses!GZ$9:GZ$13)*Leases!$F51,MAX((Expenses!GZ$9-Leases!$AB51/12)*Leases!$AA51*Leases!$F51,0)+MAX((Expenses!GZ$10-Leases!$AB52/12)*Leases!$AA52*Leases!$F51,0)+MAX((Expenses!GZ$11-Leases!$AB53/12)*Leases!$AA53*Leases!$F51,0)+MAX((Expenses!GZ$12-Leases!$AB54/12)*Leases!$AA54*Leases!$F51,0)+MAX((Expenses!GZ$13-Leases!$AB55/12)*Leases!$AA55*Leases!$F51,0)))))</f>
        <v>0</v>
      </c>
      <c r="HC222" s="94">
        <f>IF(OR(HC$165&lt;=EOMONTH($E51,$R51*(1-$O51)),HC$165&gt;EOMONTH($E51,$P51*12*(1-$O51)+$Q51*12*$O51+$R51*(1-$O51))),0,IF($X51="NNN",Expenses!HA$14*Leases!$F51,IF(Leases!$X51="FSG",0,IF(Leases!$X51="MG",SUMPRODUCT(Leases!$Z51:$Z55,Expenses!HA$9:HA$13)*Leases!$F51,MAX((Expenses!HA$9-Leases!$AB51/12)*Leases!$AA51*Leases!$F51,0)+MAX((Expenses!HA$10-Leases!$AB52/12)*Leases!$AA52*Leases!$F51,0)+MAX((Expenses!HA$11-Leases!$AB53/12)*Leases!$AA53*Leases!$F51,0)+MAX((Expenses!HA$12-Leases!$AB54/12)*Leases!$AA54*Leases!$F51,0)+MAX((Expenses!HA$13-Leases!$AB55/12)*Leases!$AA55*Leases!$F51,0)))))</f>
        <v>0</v>
      </c>
      <c r="HD222" s="94">
        <f>IF(OR(HD$165&lt;=EOMONTH($E51,$R51*(1-$O51)),HD$165&gt;EOMONTH($E51,$P51*12*(1-$O51)+$Q51*12*$O51+$R51*(1-$O51))),0,IF($X51="NNN",Expenses!HB$14*Leases!$F51,IF(Leases!$X51="FSG",0,IF(Leases!$X51="MG",SUMPRODUCT(Leases!$Z51:$Z55,Expenses!HB$9:HB$13)*Leases!$F51,MAX((Expenses!HB$9-Leases!$AB51/12)*Leases!$AA51*Leases!$F51,0)+MAX((Expenses!HB$10-Leases!$AB52/12)*Leases!$AA52*Leases!$F51,0)+MAX((Expenses!HB$11-Leases!$AB53/12)*Leases!$AA53*Leases!$F51,0)+MAX((Expenses!HB$12-Leases!$AB54/12)*Leases!$AA54*Leases!$F51,0)+MAX((Expenses!HB$13-Leases!$AB55/12)*Leases!$AA55*Leases!$F51,0)))))</f>
        <v>0</v>
      </c>
      <c r="HE222" s="94">
        <f>IF(OR(HE$165&lt;=EOMONTH($E51,$R51*(1-$O51)),HE$165&gt;EOMONTH($E51,$P51*12*(1-$O51)+$Q51*12*$O51+$R51*(1-$O51))),0,IF($X51="NNN",Expenses!HC$14*Leases!$F51,IF(Leases!$X51="FSG",0,IF(Leases!$X51="MG",SUMPRODUCT(Leases!$Z51:$Z55,Expenses!HC$9:HC$13)*Leases!$F51,MAX((Expenses!HC$9-Leases!$AB51/12)*Leases!$AA51*Leases!$F51,0)+MAX((Expenses!HC$10-Leases!$AB52/12)*Leases!$AA52*Leases!$F51,0)+MAX((Expenses!HC$11-Leases!$AB53/12)*Leases!$AA53*Leases!$F51,0)+MAX((Expenses!HC$12-Leases!$AB54/12)*Leases!$AA54*Leases!$F51,0)+MAX((Expenses!HC$13-Leases!$AB55/12)*Leases!$AA55*Leases!$F51,0)))))</f>
        <v>0</v>
      </c>
      <c r="HF222" s="94">
        <f>IF(OR(HF$165&lt;=EOMONTH($E51,$R51*(1-$O51)),HF$165&gt;EOMONTH($E51,$P51*12*(1-$O51)+$Q51*12*$O51+$R51*(1-$O51))),0,IF($X51="NNN",Expenses!HD$14*Leases!$F51,IF(Leases!$X51="FSG",0,IF(Leases!$X51="MG",SUMPRODUCT(Leases!$Z51:$Z55,Expenses!HD$9:HD$13)*Leases!$F51,MAX((Expenses!HD$9-Leases!$AB51/12)*Leases!$AA51*Leases!$F51,0)+MAX((Expenses!HD$10-Leases!$AB52/12)*Leases!$AA52*Leases!$F51,0)+MAX((Expenses!HD$11-Leases!$AB53/12)*Leases!$AA53*Leases!$F51,0)+MAX((Expenses!HD$12-Leases!$AB54/12)*Leases!$AA54*Leases!$F51,0)+MAX((Expenses!HD$13-Leases!$AB55/12)*Leases!$AA55*Leases!$F51,0)))))</f>
        <v>0</v>
      </c>
      <c r="HG222" s="94">
        <f>IF(OR(HG$165&lt;=EOMONTH($E51,$R51*(1-$O51)),HG$165&gt;EOMONTH($E51,$P51*12*(1-$O51)+$Q51*12*$O51+$R51*(1-$O51))),0,IF($X51="NNN",Expenses!HE$14*Leases!$F51,IF(Leases!$X51="FSG",0,IF(Leases!$X51="MG",SUMPRODUCT(Leases!$Z51:$Z55,Expenses!HE$9:HE$13)*Leases!$F51,MAX((Expenses!HE$9-Leases!$AB51/12)*Leases!$AA51*Leases!$F51,0)+MAX((Expenses!HE$10-Leases!$AB52/12)*Leases!$AA52*Leases!$F51,0)+MAX((Expenses!HE$11-Leases!$AB53/12)*Leases!$AA53*Leases!$F51,0)+MAX((Expenses!HE$12-Leases!$AB54/12)*Leases!$AA54*Leases!$F51,0)+MAX((Expenses!HE$13-Leases!$AB55/12)*Leases!$AA55*Leases!$F51,0)))))</f>
        <v>0</v>
      </c>
      <c r="HH222" s="94">
        <f>IF(OR(HH$165&lt;=EOMONTH($E51,$R51*(1-$O51)),HH$165&gt;EOMONTH($E51,$P51*12*(1-$O51)+$Q51*12*$O51+$R51*(1-$O51))),0,IF($X51="NNN",Expenses!HF$14*Leases!$F51,IF(Leases!$X51="FSG",0,IF(Leases!$X51="MG",SUMPRODUCT(Leases!$Z51:$Z55,Expenses!HF$9:HF$13)*Leases!$F51,MAX((Expenses!HF$9-Leases!$AB51/12)*Leases!$AA51*Leases!$F51,0)+MAX((Expenses!HF$10-Leases!$AB52/12)*Leases!$AA52*Leases!$F51,0)+MAX((Expenses!HF$11-Leases!$AB53/12)*Leases!$AA53*Leases!$F51,0)+MAX((Expenses!HF$12-Leases!$AB54/12)*Leases!$AA54*Leases!$F51,0)+MAX((Expenses!HF$13-Leases!$AB55/12)*Leases!$AA55*Leases!$F51,0)))))</f>
        <v>0</v>
      </c>
      <c r="HI222" s="94">
        <f>IF(OR(HI$165&lt;=EOMONTH($E51,$R51*(1-$O51)),HI$165&gt;EOMONTH($E51,$P51*12*(1-$O51)+$Q51*12*$O51+$R51*(1-$O51))),0,IF($X51="NNN",Expenses!HG$14*Leases!$F51,IF(Leases!$X51="FSG",0,IF(Leases!$X51="MG",SUMPRODUCT(Leases!$Z51:$Z55,Expenses!HG$9:HG$13)*Leases!$F51,MAX((Expenses!HG$9-Leases!$AB51/12)*Leases!$AA51*Leases!$F51,0)+MAX((Expenses!HG$10-Leases!$AB52/12)*Leases!$AA52*Leases!$F51,0)+MAX((Expenses!HG$11-Leases!$AB53/12)*Leases!$AA53*Leases!$F51,0)+MAX((Expenses!HG$12-Leases!$AB54/12)*Leases!$AA54*Leases!$F51,0)+MAX((Expenses!HG$13-Leases!$AB55/12)*Leases!$AA55*Leases!$F51,0)))))</f>
        <v>0</v>
      </c>
      <c r="HJ222" s="94">
        <f>IF(OR(HJ$165&lt;=EOMONTH($E51,$R51*(1-$O51)),HJ$165&gt;EOMONTH($E51,$P51*12*(1-$O51)+$Q51*12*$O51+$R51*(1-$O51))),0,IF($X51="NNN",Expenses!HH$14*Leases!$F51,IF(Leases!$X51="FSG",0,IF(Leases!$X51="MG",SUMPRODUCT(Leases!$Z51:$Z55,Expenses!HH$9:HH$13)*Leases!$F51,MAX((Expenses!HH$9-Leases!$AB51/12)*Leases!$AA51*Leases!$F51,0)+MAX((Expenses!HH$10-Leases!$AB52/12)*Leases!$AA52*Leases!$F51,0)+MAX((Expenses!HH$11-Leases!$AB53/12)*Leases!$AA53*Leases!$F51,0)+MAX((Expenses!HH$12-Leases!$AB54/12)*Leases!$AA54*Leases!$F51,0)+MAX((Expenses!HH$13-Leases!$AB55/12)*Leases!$AA55*Leases!$F51,0)))))</f>
        <v>0</v>
      </c>
      <c r="HK222" s="94">
        <f>IF(OR(HK$165&lt;=EOMONTH($E51,$R51*(1-$O51)),HK$165&gt;EOMONTH($E51,$P51*12*(1-$O51)+$Q51*12*$O51+$R51*(1-$O51))),0,IF($X51="NNN",Expenses!HI$14*Leases!$F51,IF(Leases!$X51="FSG",0,IF(Leases!$X51="MG",SUMPRODUCT(Leases!$Z51:$Z55,Expenses!HI$9:HI$13)*Leases!$F51,MAX((Expenses!HI$9-Leases!$AB51/12)*Leases!$AA51*Leases!$F51,0)+MAX((Expenses!HI$10-Leases!$AB52/12)*Leases!$AA52*Leases!$F51,0)+MAX((Expenses!HI$11-Leases!$AB53/12)*Leases!$AA53*Leases!$F51,0)+MAX((Expenses!HI$12-Leases!$AB54/12)*Leases!$AA54*Leases!$F51,0)+MAX((Expenses!HI$13-Leases!$AB55/12)*Leases!$AA55*Leases!$F51,0)))))</f>
        <v>0</v>
      </c>
      <c r="HL222" s="94">
        <f>IF(OR(HL$165&lt;=EOMONTH($E51,$R51*(1-$O51)),HL$165&gt;EOMONTH($E51,$P51*12*(1-$O51)+$Q51*12*$O51+$R51*(1-$O51))),0,IF($X51="NNN",Expenses!HJ$14*Leases!$F51,IF(Leases!$X51="FSG",0,IF(Leases!$X51="MG",SUMPRODUCT(Leases!$Z51:$Z55,Expenses!HJ$9:HJ$13)*Leases!$F51,MAX((Expenses!HJ$9-Leases!$AB51/12)*Leases!$AA51*Leases!$F51,0)+MAX((Expenses!HJ$10-Leases!$AB52/12)*Leases!$AA52*Leases!$F51,0)+MAX((Expenses!HJ$11-Leases!$AB53/12)*Leases!$AA53*Leases!$F51,0)+MAX((Expenses!HJ$12-Leases!$AB54/12)*Leases!$AA54*Leases!$F51,0)+MAX((Expenses!HJ$13-Leases!$AB55/12)*Leases!$AA55*Leases!$F51,0)))))</f>
        <v>0</v>
      </c>
      <c r="HM222" s="94">
        <f>IF(OR(HM$165&lt;=EOMONTH($E51,$R51*(1-$O51)),HM$165&gt;EOMONTH($E51,$P51*12*(1-$O51)+$Q51*12*$O51+$R51*(1-$O51))),0,IF($X51="NNN",Expenses!HK$14*Leases!$F51,IF(Leases!$X51="FSG",0,IF(Leases!$X51="MG",SUMPRODUCT(Leases!$Z51:$Z55,Expenses!HK$9:HK$13)*Leases!$F51,MAX((Expenses!HK$9-Leases!$AB51/12)*Leases!$AA51*Leases!$F51,0)+MAX((Expenses!HK$10-Leases!$AB52/12)*Leases!$AA52*Leases!$F51,0)+MAX((Expenses!HK$11-Leases!$AB53/12)*Leases!$AA53*Leases!$F51,0)+MAX((Expenses!HK$12-Leases!$AB54/12)*Leases!$AA54*Leases!$F51,0)+MAX((Expenses!HK$13-Leases!$AB55/12)*Leases!$AA55*Leases!$F51,0)))))</f>
        <v>0</v>
      </c>
      <c r="HN222" s="94">
        <f>IF(OR(HN$165&lt;=EOMONTH($E51,$R51*(1-$O51)),HN$165&gt;EOMONTH($E51,$P51*12*(1-$O51)+$Q51*12*$O51+$R51*(1-$O51))),0,IF($X51="NNN",Expenses!HL$14*Leases!$F51,IF(Leases!$X51="FSG",0,IF(Leases!$X51="MG",SUMPRODUCT(Leases!$Z51:$Z55,Expenses!HL$9:HL$13)*Leases!$F51,MAX((Expenses!HL$9-Leases!$AB51/12)*Leases!$AA51*Leases!$F51,0)+MAX((Expenses!HL$10-Leases!$AB52/12)*Leases!$AA52*Leases!$F51,0)+MAX((Expenses!HL$11-Leases!$AB53/12)*Leases!$AA53*Leases!$F51,0)+MAX((Expenses!HL$12-Leases!$AB54/12)*Leases!$AA54*Leases!$F51,0)+MAX((Expenses!HL$13-Leases!$AB55/12)*Leases!$AA55*Leases!$F51,0)))))</f>
        <v>0</v>
      </c>
      <c r="HO222" s="94">
        <f>IF(OR(HO$165&lt;=EOMONTH($E51,$R51*(1-$O51)),HO$165&gt;EOMONTH($E51,$P51*12*(1-$O51)+$Q51*12*$O51+$R51*(1-$O51))),0,IF($X51="NNN",Expenses!HM$14*Leases!$F51,IF(Leases!$X51="FSG",0,IF(Leases!$X51="MG",SUMPRODUCT(Leases!$Z51:$Z55,Expenses!HM$9:HM$13)*Leases!$F51,MAX((Expenses!HM$9-Leases!$AB51/12)*Leases!$AA51*Leases!$F51,0)+MAX((Expenses!HM$10-Leases!$AB52/12)*Leases!$AA52*Leases!$F51,0)+MAX((Expenses!HM$11-Leases!$AB53/12)*Leases!$AA53*Leases!$F51,0)+MAX((Expenses!HM$12-Leases!$AB54/12)*Leases!$AA54*Leases!$F51,0)+MAX((Expenses!HM$13-Leases!$AB55/12)*Leases!$AA55*Leases!$F51,0)))))</f>
        <v>0</v>
      </c>
      <c r="HP222" s="94">
        <f>IF(OR(HP$165&lt;=EOMONTH($E51,$R51*(1-$O51)),HP$165&gt;EOMONTH($E51,$P51*12*(1-$O51)+$Q51*12*$O51+$R51*(1-$O51))),0,IF($X51="NNN",Expenses!HN$14*Leases!$F51,IF(Leases!$X51="FSG",0,IF(Leases!$X51="MG",SUMPRODUCT(Leases!$Z51:$Z55,Expenses!HN$9:HN$13)*Leases!$F51,MAX((Expenses!HN$9-Leases!$AB51/12)*Leases!$AA51*Leases!$F51,0)+MAX((Expenses!HN$10-Leases!$AB52/12)*Leases!$AA52*Leases!$F51,0)+MAX((Expenses!HN$11-Leases!$AB53/12)*Leases!$AA53*Leases!$F51,0)+MAX((Expenses!HN$12-Leases!$AB54/12)*Leases!$AA54*Leases!$F51,0)+MAX((Expenses!HN$13-Leases!$AB55/12)*Leases!$AA55*Leases!$F51,0)))))</f>
        <v>0</v>
      </c>
      <c r="HQ222" s="94">
        <f>IF(OR(HQ$165&lt;=EOMONTH($E51,$R51*(1-$O51)),HQ$165&gt;EOMONTH($E51,$P51*12*(1-$O51)+$Q51*12*$O51+$R51*(1-$O51))),0,IF($X51="NNN",Expenses!HO$14*Leases!$F51,IF(Leases!$X51="FSG",0,IF(Leases!$X51="MG",SUMPRODUCT(Leases!$Z51:$Z55,Expenses!HO$9:HO$13)*Leases!$F51,MAX((Expenses!HO$9-Leases!$AB51/12)*Leases!$AA51*Leases!$F51,0)+MAX((Expenses!HO$10-Leases!$AB52/12)*Leases!$AA52*Leases!$F51,0)+MAX((Expenses!HO$11-Leases!$AB53/12)*Leases!$AA53*Leases!$F51,0)+MAX((Expenses!HO$12-Leases!$AB54/12)*Leases!$AA54*Leases!$F51,0)+MAX((Expenses!HO$13-Leases!$AB55/12)*Leases!$AA55*Leases!$F51,0)))))</f>
        <v>0</v>
      </c>
      <c r="HR222" s="94">
        <f>IF(OR(HR$165&lt;=EOMONTH($E51,$R51*(1-$O51)),HR$165&gt;EOMONTH($E51,$P51*12*(1-$O51)+$Q51*12*$O51+$R51*(1-$O51))),0,IF($X51="NNN",Expenses!HP$14*Leases!$F51,IF(Leases!$X51="FSG",0,IF(Leases!$X51="MG",SUMPRODUCT(Leases!$Z51:$Z55,Expenses!HP$9:HP$13)*Leases!$F51,MAX((Expenses!HP$9-Leases!$AB51/12)*Leases!$AA51*Leases!$F51,0)+MAX((Expenses!HP$10-Leases!$AB52/12)*Leases!$AA52*Leases!$F51,0)+MAX((Expenses!HP$11-Leases!$AB53/12)*Leases!$AA53*Leases!$F51,0)+MAX((Expenses!HP$12-Leases!$AB54/12)*Leases!$AA54*Leases!$F51,0)+MAX((Expenses!HP$13-Leases!$AB55/12)*Leases!$AA55*Leases!$F51,0)))))</f>
        <v>0</v>
      </c>
      <c r="HS222" s="94">
        <f>IF(OR(HS$165&lt;=EOMONTH($E51,$R51*(1-$O51)),HS$165&gt;EOMONTH($E51,$P51*12*(1-$O51)+$Q51*12*$O51+$R51*(1-$O51))),0,IF($X51="NNN",Expenses!HQ$14*Leases!$F51,IF(Leases!$X51="FSG",0,IF(Leases!$X51="MG",SUMPRODUCT(Leases!$Z51:$Z55,Expenses!HQ$9:HQ$13)*Leases!$F51,MAX((Expenses!HQ$9-Leases!$AB51/12)*Leases!$AA51*Leases!$F51,0)+MAX((Expenses!HQ$10-Leases!$AB52/12)*Leases!$AA52*Leases!$F51,0)+MAX((Expenses!HQ$11-Leases!$AB53/12)*Leases!$AA53*Leases!$F51,0)+MAX((Expenses!HQ$12-Leases!$AB54/12)*Leases!$AA54*Leases!$F51,0)+MAX((Expenses!HQ$13-Leases!$AB55/12)*Leases!$AA55*Leases!$F51,0)))))</f>
        <v>0</v>
      </c>
      <c r="HT222" s="94">
        <f>IF(OR(HT$165&lt;=EOMONTH($E51,$R51*(1-$O51)),HT$165&gt;EOMONTH($E51,$P51*12*(1-$O51)+$Q51*12*$O51+$R51*(1-$O51))),0,IF($X51="NNN",Expenses!HR$14*Leases!$F51,IF(Leases!$X51="FSG",0,IF(Leases!$X51="MG",SUMPRODUCT(Leases!$Z51:$Z55,Expenses!HR$9:HR$13)*Leases!$F51,MAX((Expenses!HR$9-Leases!$AB51/12)*Leases!$AA51*Leases!$F51,0)+MAX((Expenses!HR$10-Leases!$AB52/12)*Leases!$AA52*Leases!$F51,0)+MAX((Expenses!HR$11-Leases!$AB53/12)*Leases!$AA53*Leases!$F51,0)+MAX((Expenses!HR$12-Leases!$AB54/12)*Leases!$AA54*Leases!$F51,0)+MAX((Expenses!HR$13-Leases!$AB55/12)*Leases!$AA55*Leases!$F51,0)))))</f>
        <v>0</v>
      </c>
      <c r="HU222" s="94">
        <f>IF(OR(HU$165&lt;=EOMONTH($E51,$R51*(1-$O51)),HU$165&gt;EOMONTH($E51,$P51*12*(1-$O51)+$Q51*12*$O51+$R51*(1-$O51))),0,IF($X51="NNN",Expenses!HS$14*Leases!$F51,IF(Leases!$X51="FSG",0,IF(Leases!$X51="MG",SUMPRODUCT(Leases!$Z51:$Z55,Expenses!HS$9:HS$13)*Leases!$F51,MAX((Expenses!HS$9-Leases!$AB51/12)*Leases!$AA51*Leases!$F51,0)+MAX((Expenses!HS$10-Leases!$AB52/12)*Leases!$AA52*Leases!$F51,0)+MAX((Expenses!HS$11-Leases!$AB53/12)*Leases!$AA53*Leases!$F51,0)+MAX((Expenses!HS$12-Leases!$AB54/12)*Leases!$AA54*Leases!$F51,0)+MAX((Expenses!HS$13-Leases!$AB55/12)*Leases!$AA55*Leases!$F51,0)))))</f>
        <v>0</v>
      </c>
      <c r="HV222" s="94">
        <f>IF(OR(HV$165&lt;=EOMONTH($E51,$R51*(1-$O51)),HV$165&gt;EOMONTH($E51,$P51*12*(1-$O51)+$Q51*12*$O51+$R51*(1-$O51))),0,IF($X51="NNN",Expenses!HT$14*Leases!$F51,IF(Leases!$X51="FSG",0,IF(Leases!$X51="MG",SUMPRODUCT(Leases!$Z51:$Z55,Expenses!HT$9:HT$13)*Leases!$F51,MAX((Expenses!HT$9-Leases!$AB51/12)*Leases!$AA51*Leases!$F51,0)+MAX((Expenses!HT$10-Leases!$AB52/12)*Leases!$AA52*Leases!$F51,0)+MAX((Expenses!HT$11-Leases!$AB53/12)*Leases!$AA53*Leases!$F51,0)+MAX((Expenses!HT$12-Leases!$AB54/12)*Leases!$AA54*Leases!$F51,0)+MAX((Expenses!HT$13-Leases!$AB55/12)*Leases!$AA55*Leases!$F51,0)))))</f>
        <v>0</v>
      </c>
      <c r="HW222" s="94">
        <f>IF(OR(HW$165&lt;=EOMONTH($E51,$R51*(1-$O51)),HW$165&gt;EOMONTH($E51,$P51*12*(1-$O51)+$Q51*12*$O51+$R51*(1-$O51))),0,IF($X51="NNN",Expenses!HU$14*Leases!$F51,IF(Leases!$X51="FSG",0,IF(Leases!$X51="MG",SUMPRODUCT(Leases!$Z51:$Z55,Expenses!HU$9:HU$13)*Leases!$F51,MAX((Expenses!HU$9-Leases!$AB51/12)*Leases!$AA51*Leases!$F51,0)+MAX((Expenses!HU$10-Leases!$AB52/12)*Leases!$AA52*Leases!$F51,0)+MAX((Expenses!HU$11-Leases!$AB53/12)*Leases!$AA53*Leases!$F51,0)+MAX((Expenses!HU$12-Leases!$AB54/12)*Leases!$AA54*Leases!$F51,0)+MAX((Expenses!HU$13-Leases!$AB55/12)*Leases!$AA55*Leases!$F51,0)))))</f>
        <v>0</v>
      </c>
      <c r="HX222" s="94">
        <f>IF(OR(HX$165&lt;=EOMONTH($E51,$R51*(1-$O51)),HX$165&gt;EOMONTH($E51,$P51*12*(1-$O51)+$Q51*12*$O51+$R51*(1-$O51))),0,IF($X51="NNN",Expenses!HV$14*Leases!$F51,IF(Leases!$X51="FSG",0,IF(Leases!$X51="MG",SUMPRODUCT(Leases!$Z51:$Z55,Expenses!HV$9:HV$13)*Leases!$F51,MAX((Expenses!HV$9-Leases!$AB51/12)*Leases!$AA51*Leases!$F51,0)+MAX((Expenses!HV$10-Leases!$AB52/12)*Leases!$AA52*Leases!$F51,0)+MAX((Expenses!HV$11-Leases!$AB53/12)*Leases!$AA53*Leases!$F51,0)+MAX((Expenses!HV$12-Leases!$AB54/12)*Leases!$AA54*Leases!$F51,0)+MAX((Expenses!HV$13-Leases!$AB55/12)*Leases!$AA55*Leases!$F51,0)))))</f>
        <v>0</v>
      </c>
      <c r="HY222" s="94">
        <f>IF(OR(HY$165&lt;=EOMONTH($E51,$R51*(1-$O51)),HY$165&gt;EOMONTH($E51,$P51*12*(1-$O51)+$Q51*12*$O51+$R51*(1-$O51))),0,IF($X51="NNN",Expenses!HW$14*Leases!$F51,IF(Leases!$X51="FSG",0,IF(Leases!$X51="MG",SUMPRODUCT(Leases!$Z51:$Z55,Expenses!HW$9:HW$13)*Leases!$F51,MAX((Expenses!HW$9-Leases!$AB51/12)*Leases!$AA51*Leases!$F51,0)+MAX((Expenses!HW$10-Leases!$AB52/12)*Leases!$AA52*Leases!$F51,0)+MAX((Expenses!HW$11-Leases!$AB53/12)*Leases!$AA53*Leases!$F51,0)+MAX((Expenses!HW$12-Leases!$AB54/12)*Leases!$AA54*Leases!$F51,0)+MAX((Expenses!HW$13-Leases!$AB55/12)*Leases!$AA55*Leases!$F51,0)))))</f>
        <v>0</v>
      </c>
      <c r="HZ222" s="94">
        <f>IF(OR(HZ$165&lt;=EOMONTH($E51,$R51*(1-$O51)),HZ$165&gt;EOMONTH($E51,$P51*12*(1-$O51)+$Q51*12*$O51+$R51*(1-$O51))),0,IF($X51="NNN",Expenses!HX$14*Leases!$F51,IF(Leases!$X51="FSG",0,IF(Leases!$X51="MG",SUMPRODUCT(Leases!$Z51:$Z55,Expenses!HX$9:HX$13)*Leases!$F51,MAX((Expenses!HX$9-Leases!$AB51/12)*Leases!$AA51*Leases!$F51,0)+MAX((Expenses!HX$10-Leases!$AB52/12)*Leases!$AA52*Leases!$F51,0)+MAX((Expenses!HX$11-Leases!$AB53/12)*Leases!$AA53*Leases!$F51,0)+MAX((Expenses!HX$12-Leases!$AB54/12)*Leases!$AA54*Leases!$F51,0)+MAX((Expenses!HX$13-Leases!$AB55/12)*Leases!$AA55*Leases!$F51,0)))))</f>
        <v>0</v>
      </c>
      <c r="IA222" s="94">
        <f>IF(OR(IA$165&lt;=EOMONTH($E51,$R51*(1-$O51)),IA$165&gt;EOMONTH($E51,$P51*12*(1-$O51)+$Q51*12*$O51+$R51*(1-$O51))),0,IF($X51="NNN",Expenses!HY$14*Leases!$F51,IF(Leases!$X51="FSG",0,IF(Leases!$X51="MG",SUMPRODUCT(Leases!$Z51:$Z55,Expenses!HY$9:HY$13)*Leases!$F51,MAX((Expenses!HY$9-Leases!$AB51/12)*Leases!$AA51*Leases!$F51,0)+MAX((Expenses!HY$10-Leases!$AB52/12)*Leases!$AA52*Leases!$F51,0)+MAX((Expenses!HY$11-Leases!$AB53/12)*Leases!$AA53*Leases!$F51,0)+MAX((Expenses!HY$12-Leases!$AB54/12)*Leases!$AA54*Leases!$F51,0)+MAX((Expenses!HY$13-Leases!$AB55/12)*Leases!$AA55*Leases!$F51,0)))))</f>
        <v>0</v>
      </c>
      <c r="IB222" s="94">
        <f>IF(OR(IB$165&lt;=EOMONTH($E51,$R51*(1-$O51)),IB$165&gt;EOMONTH($E51,$P51*12*(1-$O51)+$Q51*12*$O51+$R51*(1-$O51))),0,IF($X51="NNN",Expenses!HZ$14*Leases!$F51,IF(Leases!$X51="FSG",0,IF(Leases!$X51="MG",SUMPRODUCT(Leases!$Z51:$Z55,Expenses!HZ$9:HZ$13)*Leases!$F51,MAX((Expenses!HZ$9-Leases!$AB51/12)*Leases!$AA51*Leases!$F51,0)+MAX((Expenses!HZ$10-Leases!$AB52/12)*Leases!$AA52*Leases!$F51,0)+MAX((Expenses!HZ$11-Leases!$AB53/12)*Leases!$AA53*Leases!$F51,0)+MAX((Expenses!HZ$12-Leases!$AB54/12)*Leases!$AA54*Leases!$F51,0)+MAX((Expenses!HZ$13-Leases!$AB55/12)*Leases!$AA55*Leases!$F51,0)))))</f>
        <v>0</v>
      </c>
      <c r="IC222" s="94">
        <f>IF(OR(IC$165&lt;=EOMONTH($E51,$R51*(1-$O51)),IC$165&gt;EOMONTH($E51,$P51*12*(1-$O51)+$Q51*12*$O51+$R51*(1-$O51))),0,IF($X51="NNN",Expenses!IA$14*Leases!$F51,IF(Leases!$X51="FSG",0,IF(Leases!$X51="MG",SUMPRODUCT(Leases!$Z51:$Z55,Expenses!IA$9:IA$13)*Leases!$F51,MAX((Expenses!IA$9-Leases!$AB51/12)*Leases!$AA51*Leases!$F51,0)+MAX((Expenses!IA$10-Leases!$AB52/12)*Leases!$AA52*Leases!$F51,0)+MAX((Expenses!IA$11-Leases!$AB53/12)*Leases!$AA53*Leases!$F51,0)+MAX((Expenses!IA$12-Leases!$AB54/12)*Leases!$AA54*Leases!$F51,0)+MAX((Expenses!IA$13-Leases!$AB55/12)*Leases!$AA55*Leases!$F51,0)))))</f>
        <v>0</v>
      </c>
      <c r="ID222" s="94">
        <f>IF(OR(ID$165&lt;=EOMONTH($E51,$R51*(1-$O51)),ID$165&gt;EOMONTH($E51,$P51*12*(1-$O51)+$Q51*12*$O51+$R51*(1-$O51))),0,IF($X51="NNN",Expenses!IB$14*Leases!$F51,IF(Leases!$X51="FSG",0,IF(Leases!$X51="MG",SUMPRODUCT(Leases!$Z51:$Z55,Expenses!IB$9:IB$13)*Leases!$F51,MAX((Expenses!IB$9-Leases!$AB51/12)*Leases!$AA51*Leases!$F51,0)+MAX((Expenses!IB$10-Leases!$AB52/12)*Leases!$AA52*Leases!$F51,0)+MAX((Expenses!IB$11-Leases!$AB53/12)*Leases!$AA53*Leases!$F51,0)+MAX((Expenses!IB$12-Leases!$AB54/12)*Leases!$AA54*Leases!$F51,0)+MAX((Expenses!IB$13-Leases!$AB55/12)*Leases!$AA55*Leases!$F51,0)))))</f>
        <v>0</v>
      </c>
      <c r="IE222" s="94">
        <f>IF(OR(IE$165&lt;=EOMONTH($E51,$R51*(1-$O51)),IE$165&gt;EOMONTH($E51,$P51*12*(1-$O51)+$Q51*12*$O51+$R51*(1-$O51))),0,IF($X51="NNN",Expenses!IC$14*Leases!$F51,IF(Leases!$X51="FSG",0,IF(Leases!$X51="MG",SUMPRODUCT(Leases!$Z51:$Z55,Expenses!IC$9:IC$13)*Leases!$F51,MAX((Expenses!IC$9-Leases!$AB51/12)*Leases!$AA51*Leases!$F51,0)+MAX((Expenses!IC$10-Leases!$AB52/12)*Leases!$AA52*Leases!$F51,0)+MAX((Expenses!IC$11-Leases!$AB53/12)*Leases!$AA53*Leases!$F51,0)+MAX((Expenses!IC$12-Leases!$AB54/12)*Leases!$AA54*Leases!$F51,0)+MAX((Expenses!IC$13-Leases!$AB55/12)*Leases!$AA55*Leases!$F51,0)))))</f>
        <v>0</v>
      </c>
      <c r="IF222" s="94">
        <f>IF(OR(IF$165&lt;=EOMONTH($E51,$R51*(1-$O51)),IF$165&gt;EOMONTH($E51,$P51*12*(1-$O51)+$Q51*12*$O51+$R51*(1-$O51))),0,IF($X51="NNN",Expenses!ID$14*Leases!$F51,IF(Leases!$X51="FSG",0,IF(Leases!$X51="MG",SUMPRODUCT(Leases!$Z51:$Z55,Expenses!ID$9:ID$13)*Leases!$F51,MAX((Expenses!ID$9-Leases!$AB51/12)*Leases!$AA51*Leases!$F51,0)+MAX((Expenses!ID$10-Leases!$AB52/12)*Leases!$AA52*Leases!$F51,0)+MAX((Expenses!ID$11-Leases!$AB53/12)*Leases!$AA53*Leases!$F51,0)+MAX((Expenses!ID$12-Leases!$AB54/12)*Leases!$AA54*Leases!$F51,0)+MAX((Expenses!ID$13-Leases!$AB55/12)*Leases!$AA55*Leases!$F51,0)))))</f>
        <v>0</v>
      </c>
      <c r="IG222" s="94">
        <f>IF(OR(IG$165&lt;=EOMONTH($E51,$R51*(1-$O51)),IG$165&gt;EOMONTH($E51,$P51*12*(1-$O51)+$Q51*12*$O51+$R51*(1-$O51))),0,IF($X51="NNN",Expenses!IE$14*Leases!$F51,IF(Leases!$X51="FSG",0,IF(Leases!$X51="MG",SUMPRODUCT(Leases!$Z51:$Z55,Expenses!IE$9:IE$13)*Leases!$F51,MAX((Expenses!IE$9-Leases!$AB51/12)*Leases!$AA51*Leases!$F51,0)+MAX((Expenses!IE$10-Leases!$AB52/12)*Leases!$AA52*Leases!$F51,0)+MAX((Expenses!IE$11-Leases!$AB53/12)*Leases!$AA53*Leases!$F51,0)+MAX((Expenses!IE$12-Leases!$AB54/12)*Leases!$AA54*Leases!$F51,0)+MAX((Expenses!IE$13-Leases!$AB55/12)*Leases!$AA55*Leases!$F51,0)))))</f>
        <v>0</v>
      </c>
      <c r="IH222" s="94">
        <f>IF(OR(IH$165&lt;=EOMONTH($E51,$R51*(1-$O51)),IH$165&gt;EOMONTH($E51,$P51*12*(1-$O51)+$Q51*12*$O51+$R51*(1-$O51))),0,IF($X51="NNN",Expenses!IF$14*Leases!$F51,IF(Leases!$X51="FSG",0,IF(Leases!$X51="MG",SUMPRODUCT(Leases!$Z51:$Z55,Expenses!IF$9:IF$13)*Leases!$F51,MAX((Expenses!IF$9-Leases!$AB51/12)*Leases!$AA51*Leases!$F51,0)+MAX((Expenses!IF$10-Leases!$AB52/12)*Leases!$AA52*Leases!$F51,0)+MAX((Expenses!IF$11-Leases!$AB53/12)*Leases!$AA53*Leases!$F51,0)+MAX((Expenses!IF$12-Leases!$AB54/12)*Leases!$AA54*Leases!$F51,0)+MAX((Expenses!IF$13-Leases!$AB55/12)*Leases!$AA55*Leases!$F51,0)))))</f>
        <v>0</v>
      </c>
      <c r="II222" s="94">
        <f>IF(OR(II$165&lt;=EOMONTH($E51,$R51*(1-$O51)),II$165&gt;EOMONTH($E51,$P51*12*(1-$O51)+$Q51*12*$O51+$R51*(1-$O51))),0,IF($X51="NNN",Expenses!IG$14*Leases!$F51,IF(Leases!$X51="FSG",0,IF(Leases!$X51="MG",SUMPRODUCT(Leases!$Z51:$Z55,Expenses!IG$9:IG$13)*Leases!$F51,MAX((Expenses!IG$9-Leases!$AB51/12)*Leases!$AA51*Leases!$F51,0)+MAX((Expenses!IG$10-Leases!$AB52/12)*Leases!$AA52*Leases!$F51,0)+MAX((Expenses!IG$11-Leases!$AB53/12)*Leases!$AA53*Leases!$F51,0)+MAX((Expenses!IG$12-Leases!$AB54/12)*Leases!$AA54*Leases!$F51,0)+MAX((Expenses!IG$13-Leases!$AB55/12)*Leases!$AA55*Leases!$F51,0)))))</f>
        <v>0</v>
      </c>
      <c r="IJ222" s="94">
        <f>IF(OR(IJ$165&lt;=EOMONTH($E51,$R51*(1-$O51)),IJ$165&gt;EOMONTH($E51,$P51*12*(1-$O51)+$Q51*12*$O51+$R51*(1-$O51))),0,IF($X51="NNN",Expenses!IH$14*Leases!$F51,IF(Leases!$X51="FSG",0,IF(Leases!$X51="MG",SUMPRODUCT(Leases!$Z51:$Z55,Expenses!IH$9:IH$13)*Leases!$F51,MAX((Expenses!IH$9-Leases!$AB51/12)*Leases!$AA51*Leases!$F51,0)+MAX((Expenses!IH$10-Leases!$AB52/12)*Leases!$AA52*Leases!$F51,0)+MAX((Expenses!IH$11-Leases!$AB53/12)*Leases!$AA53*Leases!$F51,0)+MAX((Expenses!IH$12-Leases!$AB54/12)*Leases!$AA54*Leases!$F51,0)+MAX((Expenses!IH$13-Leases!$AB55/12)*Leases!$AA55*Leases!$F51,0)))))</f>
        <v>0</v>
      </c>
      <c r="IK222" s="94">
        <f>IF(OR(IK$165&lt;=EOMONTH($E51,$R51*(1-$O51)),IK$165&gt;EOMONTH($E51,$P51*12*(1-$O51)+$Q51*12*$O51+$R51*(1-$O51))),0,IF($X51="NNN",Expenses!II$14*Leases!$F51,IF(Leases!$X51="FSG",0,IF(Leases!$X51="MG",SUMPRODUCT(Leases!$Z51:$Z55,Expenses!II$9:II$13)*Leases!$F51,MAX((Expenses!II$9-Leases!$AB51/12)*Leases!$AA51*Leases!$F51,0)+MAX((Expenses!II$10-Leases!$AB52/12)*Leases!$AA52*Leases!$F51,0)+MAX((Expenses!II$11-Leases!$AB53/12)*Leases!$AA53*Leases!$F51,0)+MAX((Expenses!II$12-Leases!$AB54/12)*Leases!$AA54*Leases!$F51,0)+MAX((Expenses!II$13-Leases!$AB55/12)*Leases!$AA55*Leases!$F51,0)))))</f>
        <v>0</v>
      </c>
      <c r="IL222" s="94">
        <f>IF(OR(IL$165&lt;=EOMONTH($E51,$R51*(1-$O51)),IL$165&gt;EOMONTH($E51,$P51*12*(1-$O51)+$Q51*12*$O51+$R51*(1-$O51))),0,IF($X51="NNN",Expenses!IJ$14*Leases!$F51,IF(Leases!$X51="FSG",0,IF(Leases!$X51="MG",SUMPRODUCT(Leases!$Z51:$Z55,Expenses!IJ$9:IJ$13)*Leases!$F51,MAX((Expenses!IJ$9-Leases!$AB51/12)*Leases!$AA51*Leases!$F51,0)+MAX((Expenses!IJ$10-Leases!$AB52/12)*Leases!$AA52*Leases!$F51,0)+MAX((Expenses!IJ$11-Leases!$AB53/12)*Leases!$AA53*Leases!$F51,0)+MAX((Expenses!IJ$12-Leases!$AB54/12)*Leases!$AA54*Leases!$F51,0)+MAX((Expenses!IJ$13-Leases!$AB55/12)*Leases!$AA55*Leases!$F51,0)))))</f>
        <v>0</v>
      </c>
      <c r="IM222" s="94">
        <f>IF(OR(IM$165&lt;=EOMONTH($E51,$R51*(1-$O51)),IM$165&gt;EOMONTH($E51,$P51*12*(1-$O51)+$Q51*12*$O51+$R51*(1-$O51))),0,IF($X51="NNN",Expenses!IK$14*Leases!$F51,IF(Leases!$X51="FSG",0,IF(Leases!$X51="MG",SUMPRODUCT(Leases!$Z51:$Z55,Expenses!IK$9:IK$13)*Leases!$F51,MAX((Expenses!IK$9-Leases!$AB51/12)*Leases!$AA51*Leases!$F51,0)+MAX((Expenses!IK$10-Leases!$AB52/12)*Leases!$AA52*Leases!$F51,0)+MAX((Expenses!IK$11-Leases!$AB53/12)*Leases!$AA53*Leases!$F51,0)+MAX((Expenses!IK$12-Leases!$AB54/12)*Leases!$AA54*Leases!$F51,0)+MAX((Expenses!IK$13-Leases!$AB55/12)*Leases!$AA55*Leases!$F51,0)))))</f>
        <v>0</v>
      </c>
      <c r="IN222" s="94">
        <f>IF(OR(IN$165&lt;=EOMONTH($E51,$R51*(1-$O51)),IN$165&gt;EOMONTH($E51,$P51*12*(1-$O51)+$Q51*12*$O51+$R51*(1-$O51))),0,IF($X51="NNN",Expenses!IL$14*Leases!$F51,IF(Leases!$X51="FSG",0,IF(Leases!$X51="MG",SUMPRODUCT(Leases!$Z51:$Z55,Expenses!IL$9:IL$13)*Leases!$F51,MAX((Expenses!IL$9-Leases!$AB51/12)*Leases!$AA51*Leases!$F51,0)+MAX((Expenses!IL$10-Leases!$AB52/12)*Leases!$AA52*Leases!$F51,0)+MAX((Expenses!IL$11-Leases!$AB53/12)*Leases!$AA53*Leases!$F51,0)+MAX((Expenses!IL$12-Leases!$AB54/12)*Leases!$AA54*Leases!$F51,0)+MAX((Expenses!IL$13-Leases!$AB55/12)*Leases!$AA55*Leases!$F51,0)))))</f>
        <v>0</v>
      </c>
      <c r="IO222" s="94">
        <f>IF(OR(IO$165&lt;=EOMONTH($E51,$R51*(1-$O51)),IO$165&gt;EOMONTH($E51,$P51*12*(1-$O51)+$Q51*12*$O51+$R51*(1-$O51))),0,IF($X51="NNN",Expenses!IM$14*Leases!$F51,IF(Leases!$X51="FSG",0,IF(Leases!$X51="MG",SUMPRODUCT(Leases!$Z51:$Z55,Expenses!IM$9:IM$13)*Leases!$F51,MAX((Expenses!IM$9-Leases!$AB51/12)*Leases!$AA51*Leases!$F51,0)+MAX((Expenses!IM$10-Leases!$AB52/12)*Leases!$AA52*Leases!$F51,0)+MAX((Expenses!IM$11-Leases!$AB53/12)*Leases!$AA53*Leases!$F51,0)+MAX((Expenses!IM$12-Leases!$AB54/12)*Leases!$AA54*Leases!$F51,0)+MAX((Expenses!IM$13-Leases!$AB55/12)*Leases!$AA55*Leases!$F51,0)))))</f>
        <v>0</v>
      </c>
      <c r="IP222" s="94">
        <f>IF(OR(IP$165&lt;=EOMONTH($E51,$R51*(1-$O51)),IP$165&gt;EOMONTH($E51,$P51*12*(1-$O51)+$Q51*12*$O51+$R51*(1-$O51))),0,IF($X51="NNN",Expenses!IN$14*Leases!$F51,IF(Leases!$X51="FSG",0,IF(Leases!$X51="MG",SUMPRODUCT(Leases!$Z51:$Z55,Expenses!IN$9:IN$13)*Leases!$F51,MAX((Expenses!IN$9-Leases!$AB51/12)*Leases!$AA51*Leases!$F51,0)+MAX((Expenses!IN$10-Leases!$AB52/12)*Leases!$AA52*Leases!$F51,0)+MAX((Expenses!IN$11-Leases!$AB53/12)*Leases!$AA53*Leases!$F51,0)+MAX((Expenses!IN$12-Leases!$AB54/12)*Leases!$AA54*Leases!$F51,0)+MAX((Expenses!IN$13-Leases!$AB55/12)*Leases!$AA55*Leases!$F51,0)))))</f>
        <v>0</v>
      </c>
      <c r="IQ222" s="94">
        <f>IF(OR(IQ$165&lt;=EOMONTH($E51,$R51*(1-$O51)),IQ$165&gt;EOMONTH($E51,$P51*12*(1-$O51)+$Q51*12*$O51+$R51*(1-$O51))),0,IF($X51="NNN",Expenses!IO$14*Leases!$F51,IF(Leases!$X51="FSG",0,IF(Leases!$X51="MG",SUMPRODUCT(Leases!$Z51:$Z55,Expenses!IO$9:IO$13)*Leases!$F51,MAX((Expenses!IO$9-Leases!$AB51/12)*Leases!$AA51*Leases!$F51,0)+MAX((Expenses!IO$10-Leases!$AB52/12)*Leases!$AA52*Leases!$F51,0)+MAX((Expenses!IO$11-Leases!$AB53/12)*Leases!$AA53*Leases!$F51,0)+MAX((Expenses!IO$12-Leases!$AB54/12)*Leases!$AA54*Leases!$F51,0)+MAX((Expenses!IO$13-Leases!$AB55/12)*Leases!$AA55*Leases!$F51,0)))))</f>
        <v>0</v>
      </c>
      <c r="IR222" s="94">
        <f>IF(OR(IR$165&lt;=EOMONTH($E51,$R51*(1-$O51)),IR$165&gt;EOMONTH($E51,$P51*12*(1-$O51)+$Q51*12*$O51+$R51*(1-$O51))),0,IF($X51="NNN",Expenses!IP$14*Leases!$F51,IF(Leases!$X51="FSG",0,IF(Leases!$X51="MG",SUMPRODUCT(Leases!$Z51:$Z55,Expenses!IP$9:IP$13)*Leases!$F51,MAX((Expenses!IP$9-Leases!$AB51/12)*Leases!$AA51*Leases!$F51,0)+MAX((Expenses!IP$10-Leases!$AB52/12)*Leases!$AA52*Leases!$F51,0)+MAX((Expenses!IP$11-Leases!$AB53/12)*Leases!$AA53*Leases!$F51,0)+MAX((Expenses!IP$12-Leases!$AB54/12)*Leases!$AA54*Leases!$F51,0)+MAX((Expenses!IP$13-Leases!$AB55/12)*Leases!$AA55*Leases!$F51,0)))))</f>
        <v>0</v>
      </c>
      <c r="IS222" s="94">
        <f>IF(OR(IS$165&lt;=EOMONTH($E51,$R51*(1-$O51)),IS$165&gt;EOMONTH($E51,$P51*12*(1-$O51)+$Q51*12*$O51+$R51*(1-$O51))),0,IF($X51="NNN",Expenses!IQ$14*Leases!$F51,IF(Leases!$X51="FSG",0,IF(Leases!$X51="MG",SUMPRODUCT(Leases!$Z51:$Z55,Expenses!IQ$9:IQ$13)*Leases!$F51,MAX((Expenses!IQ$9-Leases!$AB51/12)*Leases!$AA51*Leases!$F51,0)+MAX((Expenses!IQ$10-Leases!$AB52/12)*Leases!$AA52*Leases!$F51,0)+MAX((Expenses!IQ$11-Leases!$AB53/12)*Leases!$AA53*Leases!$F51,0)+MAX((Expenses!IQ$12-Leases!$AB54/12)*Leases!$AA54*Leases!$F51,0)+MAX((Expenses!IQ$13-Leases!$AB55/12)*Leases!$AA55*Leases!$F51,0)))))</f>
        <v>0</v>
      </c>
      <c r="IT222" s="94">
        <f>IF(OR(IT$165&lt;=EOMONTH($E51,$R51*(1-$O51)),IT$165&gt;EOMONTH($E51,$P51*12*(1-$O51)+$Q51*12*$O51+$R51*(1-$O51))),0,IF($X51="NNN",Expenses!IR$14*Leases!$F51,IF(Leases!$X51="FSG",0,IF(Leases!$X51="MG",SUMPRODUCT(Leases!$Z51:$Z55,Expenses!IR$9:IR$13)*Leases!$F51,MAX((Expenses!IR$9-Leases!$AB51/12)*Leases!$AA51*Leases!$F51,0)+MAX((Expenses!IR$10-Leases!$AB52/12)*Leases!$AA52*Leases!$F51,0)+MAX((Expenses!IR$11-Leases!$AB53/12)*Leases!$AA53*Leases!$F51,0)+MAX((Expenses!IR$12-Leases!$AB54/12)*Leases!$AA54*Leases!$F51,0)+MAX((Expenses!IR$13-Leases!$AB55/12)*Leases!$AA55*Leases!$F51,0)))))</f>
        <v>0</v>
      </c>
      <c r="IU222" s="94">
        <f>IF(OR(IU$165&lt;=EOMONTH($E51,$R51*(1-$O51)),IU$165&gt;EOMONTH($E51,$P51*12*(1-$O51)+$Q51*12*$O51+$R51*(1-$O51))),0,IF($X51="NNN",Expenses!IS$14*Leases!$F51,IF(Leases!$X51="FSG",0,IF(Leases!$X51="MG",SUMPRODUCT(Leases!$Z51:$Z55,Expenses!IS$9:IS$13)*Leases!$F51,MAX((Expenses!IS$9-Leases!$AB51/12)*Leases!$AA51*Leases!$F51,0)+MAX((Expenses!IS$10-Leases!$AB52/12)*Leases!$AA52*Leases!$F51,0)+MAX((Expenses!IS$11-Leases!$AB53/12)*Leases!$AA53*Leases!$F51,0)+MAX((Expenses!IS$12-Leases!$AB54/12)*Leases!$AA54*Leases!$F51,0)+MAX((Expenses!IS$13-Leases!$AB55/12)*Leases!$AA55*Leases!$F51,0)))))</f>
        <v>0</v>
      </c>
      <c r="IV222" s="94">
        <f>IF(OR(IV$165&lt;=EOMONTH($E51,$R51*(1-$O51)),IV$165&gt;EOMONTH($E51,$P51*12*(1-$O51)+$Q51*12*$O51+$R51*(1-$O51))),0,IF($X51="NNN",Expenses!IT$14*Leases!$F51,IF(Leases!$X51="FSG",0,IF(Leases!$X51="MG",SUMPRODUCT(Leases!$Z51:$Z55,Expenses!IT$9:IT$13)*Leases!$F51,MAX((Expenses!IT$9-Leases!$AB51/12)*Leases!$AA51*Leases!$F51,0)+MAX((Expenses!IT$10-Leases!$AB52/12)*Leases!$AA52*Leases!$F51,0)+MAX((Expenses!IT$11-Leases!$AB53/12)*Leases!$AA53*Leases!$F51,0)+MAX((Expenses!IT$12-Leases!$AB54/12)*Leases!$AA54*Leases!$F51,0)+MAX((Expenses!IT$13-Leases!$AB55/12)*Leases!$AA55*Leases!$F51,0)))))</f>
        <v>0</v>
      </c>
      <c r="IW222" s="94">
        <f>IF(OR(IW$165&lt;=EOMONTH($E51,$R51*(1-$O51)),IW$165&gt;EOMONTH($E51,$P51*12*(1-$O51)+$Q51*12*$O51+$R51*(1-$O51))),0,IF($X51="NNN",Expenses!IU$14*Leases!$F51,IF(Leases!$X51="FSG",0,IF(Leases!$X51="MG",SUMPRODUCT(Leases!$Z51:$Z55,Expenses!IU$9:IU$13)*Leases!$F51,MAX((Expenses!IU$9-Leases!$AB51/12)*Leases!$AA51*Leases!$F51,0)+MAX((Expenses!IU$10-Leases!$AB52/12)*Leases!$AA52*Leases!$F51,0)+MAX((Expenses!IU$11-Leases!$AB53/12)*Leases!$AA53*Leases!$F51,0)+MAX((Expenses!IU$12-Leases!$AB54/12)*Leases!$AA54*Leases!$F51,0)+MAX((Expenses!IU$13-Leases!$AB55/12)*Leases!$AA55*Leases!$F51,0)))))</f>
        <v>0</v>
      </c>
      <c r="IX222" s="94">
        <f>IF(OR(IX$165&lt;=EOMONTH($E51,$R51*(1-$O51)),IX$165&gt;EOMONTH($E51,$P51*12*(1-$O51)+$Q51*12*$O51+$R51*(1-$O51))),0,IF($X51="NNN",Expenses!IV$14*Leases!$F51,IF(Leases!$X51="FSG",0,IF(Leases!$X51="MG",SUMPRODUCT(Leases!$Z51:$Z55,Expenses!IV$9:IV$13)*Leases!$F51,MAX((Expenses!IV$9-Leases!$AB51/12)*Leases!$AA51*Leases!$F51,0)+MAX((Expenses!IV$10-Leases!$AB52/12)*Leases!$AA52*Leases!$F51,0)+MAX((Expenses!IV$11-Leases!$AB53/12)*Leases!$AA53*Leases!$F51,0)+MAX((Expenses!IV$12-Leases!$AB54/12)*Leases!$AA54*Leases!$F51,0)+MAX((Expenses!IV$13-Leases!$AB55/12)*Leases!$AA55*Leases!$F51,0)))))</f>
        <v>0</v>
      </c>
      <c r="IY222" s="94">
        <f>IF(OR(IY$165&lt;=EOMONTH($E51,$R51*(1-$O51)),IY$165&gt;EOMONTH($E51,$P51*12*(1-$O51)+$Q51*12*$O51+$R51*(1-$O51))),0,IF($X51="NNN",Expenses!IW$14*Leases!$F51,IF(Leases!$X51="FSG",0,IF(Leases!$X51="MG",SUMPRODUCT(Leases!$Z51:$Z55,Expenses!IW$9:IW$13)*Leases!$F51,MAX((Expenses!IW$9-Leases!$AB51/12)*Leases!$AA51*Leases!$F51,0)+MAX((Expenses!IW$10-Leases!$AB52/12)*Leases!$AA52*Leases!$F51,0)+MAX((Expenses!IW$11-Leases!$AB53/12)*Leases!$AA53*Leases!$F51,0)+MAX((Expenses!IW$12-Leases!$AB54/12)*Leases!$AA54*Leases!$F51,0)+MAX((Expenses!IW$13-Leases!$AB55/12)*Leases!$AA55*Leases!$F51,0)))))</f>
        <v>0</v>
      </c>
      <c r="IZ222" s="94">
        <f>IF(OR(IZ$165&lt;=EOMONTH($E51,$R51*(1-$O51)),IZ$165&gt;EOMONTH($E51,$P51*12*(1-$O51)+$Q51*12*$O51+$R51*(1-$O51))),0,IF($X51="NNN",Expenses!IX$14*Leases!$F51,IF(Leases!$X51="FSG",0,IF(Leases!$X51="MG",SUMPRODUCT(Leases!$Z51:$Z55,Expenses!IX$9:IX$13)*Leases!$F51,MAX((Expenses!IX$9-Leases!$AB51/12)*Leases!$AA51*Leases!$F51,0)+MAX((Expenses!IX$10-Leases!$AB52/12)*Leases!$AA52*Leases!$F51,0)+MAX((Expenses!IX$11-Leases!$AB53/12)*Leases!$AA53*Leases!$F51,0)+MAX((Expenses!IX$12-Leases!$AB54/12)*Leases!$AA54*Leases!$F51,0)+MAX((Expenses!IX$13-Leases!$AB55/12)*Leases!$AA55*Leases!$F51,0)))))</f>
        <v>0</v>
      </c>
      <c r="JA222" s="94">
        <f>IF(OR(JA$165&lt;=EOMONTH($E51,$R51*(1-$O51)),JA$165&gt;EOMONTH($E51,$P51*12*(1-$O51)+$Q51*12*$O51+$R51*(1-$O51))),0,IF($X51="NNN",Expenses!IY$14*Leases!$F51,IF(Leases!$X51="FSG",0,IF(Leases!$X51="MG",SUMPRODUCT(Leases!$Z51:$Z55,Expenses!IY$9:IY$13)*Leases!$F51,MAX((Expenses!IY$9-Leases!$AB51/12)*Leases!$AA51*Leases!$F51,0)+MAX((Expenses!IY$10-Leases!$AB52/12)*Leases!$AA52*Leases!$F51,0)+MAX((Expenses!IY$11-Leases!$AB53/12)*Leases!$AA53*Leases!$F51,0)+MAX((Expenses!IY$12-Leases!$AB54/12)*Leases!$AA54*Leases!$F51,0)+MAX((Expenses!IY$13-Leases!$AB55/12)*Leases!$AA55*Leases!$F51,0)))))</f>
        <v>0</v>
      </c>
      <c r="JB222" s="94">
        <f>IF(OR(JB$165&lt;=EOMONTH($E51,$R51*(1-$O51)),JB$165&gt;EOMONTH($E51,$P51*12*(1-$O51)+$Q51*12*$O51+$R51*(1-$O51))),0,IF($X51="NNN",Expenses!IZ$14*Leases!$F51,IF(Leases!$X51="FSG",0,IF(Leases!$X51="MG",SUMPRODUCT(Leases!$Z51:$Z55,Expenses!IZ$9:IZ$13)*Leases!$F51,MAX((Expenses!IZ$9-Leases!$AB51/12)*Leases!$AA51*Leases!$F51,0)+MAX((Expenses!IZ$10-Leases!$AB52/12)*Leases!$AA52*Leases!$F51,0)+MAX((Expenses!IZ$11-Leases!$AB53/12)*Leases!$AA53*Leases!$F51,0)+MAX((Expenses!IZ$12-Leases!$AB54/12)*Leases!$AA54*Leases!$F51,0)+MAX((Expenses!IZ$13-Leases!$AB55/12)*Leases!$AA55*Leases!$F51,0)))))</f>
        <v>0</v>
      </c>
      <c r="JC222" s="94">
        <f>IF(OR(JC$165&lt;=EOMONTH($E51,$R51*(1-$O51)),JC$165&gt;EOMONTH($E51,$P51*12*(1-$O51)+$Q51*12*$O51+$R51*(1-$O51))),0,IF($X51="NNN",Expenses!JA$14*Leases!$F51,IF(Leases!$X51="FSG",0,IF(Leases!$X51="MG",SUMPRODUCT(Leases!$Z51:$Z55,Expenses!JA$9:JA$13)*Leases!$F51,MAX((Expenses!JA$9-Leases!$AB51/12)*Leases!$AA51*Leases!$F51,0)+MAX((Expenses!JA$10-Leases!$AB52/12)*Leases!$AA52*Leases!$F51,0)+MAX((Expenses!JA$11-Leases!$AB53/12)*Leases!$AA53*Leases!$F51,0)+MAX((Expenses!JA$12-Leases!$AB54/12)*Leases!$AA54*Leases!$F51,0)+MAX((Expenses!JA$13-Leases!$AB55/12)*Leases!$AA55*Leases!$F51,0)))))</f>
        <v>0</v>
      </c>
      <c r="JD222" s="94">
        <f>IF(OR(JD$165&lt;=EOMONTH($E51,$R51*(1-$O51)),JD$165&gt;EOMONTH($E51,$P51*12*(1-$O51)+$Q51*12*$O51+$R51*(1-$O51))),0,IF($X51="NNN",Expenses!JB$14*Leases!$F51,IF(Leases!$X51="FSG",0,IF(Leases!$X51="MG",SUMPRODUCT(Leases!$Z51:$Z55,Expenses!JB$9:JB$13)*Leases!$F51,MAX((Expenses!JB$9-Leases!$AB51/12)*Leases!$AA51*Leases!$F51,0)+MAX((Expenses!JB$10-Leases!$AB52/12)*Leases!$AA52*Leases!$F51,0)+MAX((Expenses!JB$11-Leases!$AB53/12)*Leases!$AA53*Leases!$F51,0)+MAX((Expenses!JB$12-Leases!$AB54/12)*Leases!$AA54*Leases!$F51,0)+MAX((Expenses!JB$13-Leases!$AB55/12)*Leases!$AA55*Leases!$F51,0)))))</f>
        <v>0</v>
      </c>
      <c r="JE222" s="94">
        <f>IF(OR(JE$165&lt;=EOMONTH($E51,$R51*(1-$O51)),JE$165&gt;EOMONTH($E51,$P51*12*(1-$O51)+$Q51*12*$O51+$R51*(1-$O51))),0,IF($X51="NNN",Expenses!JC$14*Leases!$F51,IF(Leases!$X51="FSG",0,IF(Leases!$X51="MG",SUMPRODUCT(Leases!$Z51:$Z55,Expenses!JC$9:JC$13)*Leases!$F51,MAX((Expenses!JC$9-Leases!$AB51/12)*Leases!$AA51*Leases!$F51,0)+MAX((Expenses!JC$10-Leases!$AB52/12)*Leases!$AA52*Leases!$F51,0)+MAX((Expenses!JC$11-Leases!$AB53/12)*Leases!$AA53*Leases!$F51,0)+MAX((Expenses!JC$12-Leases!$AB54/12)*Leases!$AA54*Leases!$F51,0)+MAX((Expenses!JC$13-Leases!$AB55/12)*Leases!$AA55*Leases!$F51,0)))))</f>
        <v>0</v>
      </c>
      <c r="JF222" s="94">
        <f>IF(OR(JF$165&lt;=EOMONTH($E51,$R51*(1-$O51)),JF$165&gt;EOMONTH($E51,$P51*12*(1-$O51)+$Q51*12*$O51+$R51*(1-$O51))),0,IF($X51="NNN",Expenses!JD$14*Leases!$F51,IF(Leases!$X51="FSG",0,IF(Leases!$X51="MG",SUMPRODUCT(Leases!$Z51:$Z55,Expenses!JD$9:JD$13)*Leases!$F51,MAX((Expenses!JD$9-Leases!$AB51/12)*Leases!$AA51*Leases!$F51,0)+MAX((Expenses!JD$10-Leases!$AB52/12)*Leases!$AA52*Leases!$F51,0)+MAX((Expenses!JD$11-Leases!$AB53/12)*Leases!$AA53*Leases!$F51,0)+MAX((Expenses!JD$12-Leases!$AB54/12)*Leases!$AA54*Leases!$F51,0)+MAX((Expenses!JD$13-Leases!$AB55/12)*Leases!$AA55*Leases!$F51,0)))))</f>
        <v>0</v>
      </c>
      <c r="JG222" s="94">
        <f>IF(OR(JG$165&lt;=EOMONTH($E51,$R51*(1-$O51)),JG$165&gt;EOMONTH($E51,$P51*12*(1-$O51)+$Q51*12*$O51+$R51*(1-$O51))),0,IF($X51="NNN",Expenses!JE$14*Leases!$F51,IF(Leases!$X51="FSG",0,IF(Leases!$X51="MG",SUMPRODUCT(Leases!$Z51:$Z55,Expenses!JE$9:JE$13)*Leases!$F51,MAX((Expenses!JE$9-Leases!$AB51/12)*Leases!$AA51*Leases!$F51,0)+MAX((Expenses!JE$10-Leases!$AB52/12)*Leases!$AA52*Leases!$F51,0)+MAX((Expenses!JE$11-Leases!$AB53/12)*Leases!$AA53*Leases!$F51,0)+MAX((Expenses!JE$12-Leases!$AB54/12)*Leases!$AA54*Leases!$F51,0)+MAX((Expenses!JE$13-Leases!$AB55/12)*Leases!$AA55*Leases!$F51,0)))))</f>
        <v>0</v>
      </c>
      <c r="JH222" s="94">
        <f>IF(OR(JH$165&lt;=EOMONTH($E51,$R51*(1-$O51)),JH$165&gt;EOMONTH($E51,$P51*12*(1-$O51)+$Q51*12*$O51+$R51*(1-$O51))),0,IF($X51="NNN",Expenses!JF$14*Leases!$F51,IF(Leases!$X51="FSG",0,IF(Leases!$X51="MG",SUMPRODUCT(Leases!$Z51:$Z55,Expenses!JF$9:JF$13)*Leases!$F51,MAX((Expenses!JF$9-Leases!$AB51/12)*Leases!$AA51*Leases!$F51,0)+MAX((Expenses!JF$10-Leases!$AB52/12)*Leases!$AA52*Leases!$F51,0)+MAX((Expenses!JF$11-Leases!$AB53/12)*Leases!$AA53*Leases!$F51,0)+MAX((Expenses!JF$12-Leases!$AB54/12)*Leases!$AA54*Leases!$F51,0)+MAX((Expenses!JF$13-Leases!$AB55/12)*Leases!$AA55*Leases!$F51,0)))))</f>
        <v>0</v>
      </c>
      <c r="JI222" s="94">
        <f>IF(OR(JI$165&lt;=EOMONTH($E51,$R51*(1-$O51)),JI$165&gt;EOMONTH($E51,$P51*12*(1-$O51)+$Q51*12*$O51+$R51*(1-$O51))),0,IF($X51="NNN",Expenses!JG$14*Leases!$F51,IF(Leases!$X51="FSG",0,IF(Leases!$X51="MG",SUMPRODUCT(Leases!$Z51:$Z55,Expenses!JG$9:JG$13)*Leases!$F51,MAX((Expenses!JG$9-Leases!$AB51/12)*Leases!$AA51*Leases!$F51,0)+MAX((Expenses!JG$10-Leases!$AB52/12)*Leases!$AA52*Leases!$F51,0)+MAX((Expenses!JG$11-Leases!$AB53/12)*Leases!$AA53*Leases!$F51,0)+MAX((Expenses!JG$12-Leases!$AB54/12)*Leases!$AA54*Leases!$F51,0)+MAX((Expenses!JG$13-Leases!$AB55/12)*Leases!$AA55*Leases!$F51,0)))))</f>
        <v>0</v>
      </c>
      <c r="JJ222" s="94">
        <f>IF(OR(JJ$165&lt;=EOMONTH($E51,$R51*(1-$O51)),JJ$165&gt;EOMONTH($E51,$P51*12*(1-$O51)+$Q51*12*$O51+$R51*(1-$O51))),0,IF($X51="NNN",Expenses!JH$14*Leases!$F51,IF(Leases!$X51="FSG",0,IF(Leases!$X51="MG",SUMPRODUCT(Leases!$Z51:$Z55,Expenses!JH$9:JH$13)*Leases!$F51,MAX((Expenses!JH$9-Leases!$AB51/12)*Leases!$AA51*Leases!$F51,0)+MAX((Expenses!JH$10-Leases!$AB52/12)*Leases!$AA52*Leases!$F51,0)+MAX((Expenses!JH$11-Leases!$AB53/12)*Leases!$AA53*Leases!$F51,0)+MAX((Expenses!JH$12-Leases!$AB54/12)*Leases!$AA54*Leases!$F51,0)+MAX((Expenses!JH$13-Leases!$AB55/12)*Leases!$AA55*Leases!$F51,0)))))</f>
        <v>0</v>
      </c>
      <c r="JK222" s="94">
        <f>IF(OR(JK$165&lt;=EOMONTH($E51,$R51*(1-$O51)),JK$165&gt;EOMONTH($E51,$P51*12*(1-$O51)+$Q51*12*$O51+$R51*(1-$O51))),0,IF($X51="NNN",Expenses!JI$14*Leases!$F51,IF(Leases!$X51="FSG",0,IF(Leases!$X51="MG",SUMPRODUCT(Leases!$Z51:$Z55,Expenses!JI$9:JI$13)*Leases!$F51,MAX((Expenses!JI$9-Leases!$AB51/12)*Leases!$AA51*Leases!$F51,0)+MAX((Expenses!JI$10-Leases!$AB52/12)*Leases!$AA52*Leases!$F51,0)+MAX((Expenses!JI$11-Leases!$AB53/12)*Leases!$AA53*Leases!$F51,0)+MAX((Expenses!JI$12-Leases!$AB54/12)*Leases!$AA54*Leases!$F51,0)+MAX((Expenses!JI$13-Leases!$AB55/12)*Leases!$AA55*Leases!$F51,0)))))</f>
        <v>0</v>
      </c>
      <c r="JL222" s="94">
        <f>IF(OR(JL$165&lt;=EOMONTH($E51,$R51*(1-$O51)),JL$165&gt;EOMONTH($E51,$P51*12*(1-$O51)+$Q51*12*$O51+$R51*(1-$O51))),0,IF($X51="NNN",Expenses!JJ$14*Leases!$F51,IF(Leases!$X51="FSG",0,IF(Leases!$X51="MG",SUMPRODUCT(Leases!$Z51:$Z55,Expenses!JJ$9:JJ$13)*Leases!$F51,MAX((Expenses!JJ$9-Leases!$AB51/12)*Leases!$AA51*Leases!$F51,0)+MAX((Expenses!JJ$10-Leases!$AB52/12)*Leases!$AA52*Leases!$F51,0)+MAX((Expenses!JJ$11-Leases!$AB53/12)*Leases!$AA53*Leases!$F51,0)+MAX((Expenses!JJ$12-Leases!$AB54/12)*Leases!$AA54*Leases!$F51,0)+MAX((Expenses!JJ$13-Leases!$AB55/12)*Leases!$AA55*Leases!$F51,0)))))</f>
        <v>0</v>
      </c>
      <c r="JM222" s="94">
        <f>IF(OR(JM$165&lt;=EOMONTH($E51,$R51*(1-$O51)),JM$165&gt;EOMONTH($E51,$P51*12*(1-$O51)+$Q51*12*$O51+$R51*(1-$O51))),0,IF($X51="NNN",Expenses!JK$14*Leases!$F51,IF(Leases!$X51="FSG",0,IF(Leases!$X51="MG",SUMPRODUCT(Leases!$Z51:$Z55,Expenses!JK$9:JK$13)*Leases!$F51,MAX((Expenses!JK$9-Leases!$AB51/12)*Leases!$AA51*Leases!$F51,0)+MAX((Expenses!JK$10-Leases!$AB52/12)*Leases!$AA52*Leases!$F51,0)+MAX((Expenses!JK$11-Leases!$AB53/12)*Leases!$AA53*Leases!$F51,0)+MAX((Expenses!JK$12-Leases!$AB54/12)*Leases!$AA54*Leases!$F51,0)+MAX((Expenses!JK$13-Leases!$AB55/12)*Leases!$AA55*Leases!$F51,0)))))</f>
        <v>0</v>
      </c>
      <c r="JN222" s="94">
        <f>IF(OR(JN$165&lt;=EOMONTH($E51,$R51*(1-$O51)),JN$165&gt;EOMONTH($E51,$P51*12*(1-$O51)+$Q51*12*$O51+$R51*(1-$O51))),0,IF($X51="NNN",Expenses!JL$14*Leases!$F51,IF(Leases!$X51="FSG",0,IF(Leases!$X51="MG",SUMPRODUCT(Leases!$Z51:$Z55,Expenses!JL$9:JL$13)*Leases!$F51,MAX((Expenses!JL$9-Leases!$AB51/12)*Leases!$AA51*Leases!$F51,0)+MAX((Expenses!JL$10-Leases!$AB52/12)*Leases!$AA52*Leases!$F51,0)+MAX((Expenses!JL$11-Leases!$AB53/12)*Leases!$AA53*Leases!$F51,0)+MAX((Expenses!JL$12-Leases!$AB54/12)*Leases!$AA54*Leases!$F51,0)+MAX((Expenses!JL$13-Leases!$AB55/12)*Leases!$AA55*Leases!$F51,0)))))</f>
        <v>0</v>
      </c>
      <c r="JO222" s="94">
        <f>IF(OR(JO$165&lt;=EOMONTH($E51,$R51*(1-$O51)),JO$165&gt;EOMONTH($E51,$P51*12*(1-$O51)+$Q51*12*$O51+$R51*(1-$O51))),0,IF($X51="NNN",Expenses!JM$14*Leases!$F51,IF(Leases!$X51="FSG",0,IF(Leases!$X51="MG",SUMPRODUCT(Leases!$Z51:$Z55,Expenses!JM$9:JM$13)*Leases!$F51,MAX((Expenses!JM$9-Leases!$AB51/12)*Leases!$AA51*Leases!$F51,0)+MAX((Expenses!JM$10-Leases!$AB52/12)*Leases!$AA52*Leases!$F51,0)+MAX((Expenses!JM$11-Leases!$AB53/12)*Leases!$AA53*Leases!$F51,0)+MAX((Expenses!JM$12-Leases!$AB54/12)*Leases!$AA54*Leases!$F51,0)+MAX((Expenses!JM$13-Leases!$AB55/12)*Leases!$AA55*Leases!$F51,0)))))</f>
        <v>0</v>
      </c>
      <c r="JP222" s="94">
        <f>IF(OR(JP$165&lt;=EOMONTH($E51,$R51*(1-$O51)),JP$165&gt;EOMONTH($E51,$P51*12*(1-$O51)+$Q51*12*$O51+$R51*(1-$O51))),0,IF($X51="NNN",Expenses!JN$14*Leases!$F51,IF(Leases!$X51="FSG",0,IF(Leases!$X51="MG",SUMPRODUCT(Leases!$Z51:$Z55,Expenses!JN$9:JN$13)*Leases!$F51,MAX((Expenses!JN$9-Leases!$AB51/12)*Leases!$AA51*Leases!$F51,0)+MAX((Expenses!JN$10-Leases!$AB52/12)*Leases!$AA52*Leases!$F51,0)+MAX((Expenses!JN$11-Leases!$AB53/12)*Leases!$AA53*Leases!$F51,0)+MAX((Expenses!JN$12-Leases!$AB54/12)*Leases!$AA54*Leases!$F51,0)+MAX((Expenses!JN$13-Leases!$AB55/12)*Leases!$AA55*Leases!$F51,0)))))</f>
        <v>0</v>
      </c>
      <c r="JQ222" s="94">
        <f>IF(OR(JQ$165&lt;=EOMONTH($E51,$R51*(1-$O51)),JQ$165&gt;EOMONTH($E51,$P51*12*(1-$O51)+$Q51*12*$O51+$R51*(1-$O51))),0,IF($X51="NNN",Expenses!JO$14*Leases!$F51,IF(Leases!$X51="FSG",0,IF(Leases!$X51="MG",SUMPRODUCT(Leases!$Z51:$Z55,Expenses!JO$9:JO$13)*Leases!$F51,MAX((Expenses!JO$9-Leases!$AB51/12)*Leases!$AA51*Leases!$F51,0)+MAX((Expenses!JO$10-Leases!$AB52/12)*Leases!$AA52*Leases!$F51,0)+MAX((Expenses!JO$11-Leases!$AB53/12)*Leases!$AA53*Leases!$F51,0)+MAX((Expenses!JO$12-Leases!$AB54/12)*Leases!$AA54*Leases!$F51,0)+MAX((Expenses!JO$13-Leases!$AB55/12)*Leases!$AA55*Leases!$F51,0)))))</f>
        <v>0</v>
      </c>
      <c r="JR222" s="94">
        <f>IF(OR(JR$165&lt;=EOMONTH($E51,$R51*(1-$O51)),JR$165&gt;EOMONTH($E51,$P51*12*(1-$O51)+$Q51*12*$O51+$R51*(1-$O51))),0,IF($X51="NNN",Expenses!JP$14*Leases!$F51,IF(Leases!$X51="FSG",0,IF(Leases!$X51="MG",SUMPRODUCT(Leases!$Z51:$Z55,Expenses!JP$9:JP$13)*Leases!$F51,MAX((Expenses!JP$9-Leases!$AB51/12)*Leases!$AA51*Leases!$F51,0)+MAX((Expenses!JP$10-Leases!$AB52/12)*Leases!$AA52*Leases!$F51,0)+MAX((Expenses!JP$11-Leases!$AB53/12)*Leases!$AA53*Leases!$F51,0)+MAX((Expenses!JP$12-Leases!$AB54/12)*Leases!$AA54*Leases!$F51,0)+MAX((Expenses!JP$13-Leases!$AB55/12)*Leases!$AA55*Leases!$F51,0)))))</f>
        <v>0</v>
      </c>
      <c r="JS222" s="94">
        <f>IF(OR(JS$165&lt;=EOMONTH($E51,$R51*(1-$O51)),JS$165&gt;EOMONTH($E51,$P51*12*(1-$O51)+$Q51*12*$O51+$R51*(1-$O51))),0,IF($X51="NNN",Expenses!JQ$14*Leases!$F51,IF(Leases!$X51="FSG",0,IF(Leases!$X51="MG",SUMPRODUCT(Leases!$Z51:$Z55,Expenses!JQ$9:JQ$13)*Leases!$F51,MAX((Expenses!JQ$9-Leases!$AB51/12)*Leases!$AA51*Leases!$F51,0)+MAX((Expenses!JQ$10-Leases!$AB52/12)*Leases!$AA52*Leases!$F51,0)+MAX((Expenses!JQ$11-Leases!$AB53/12)*Leases!$AA53*Leases!$F51,0)+MAX((Expenses!JQ$12-Leases!$AB54/12)*Leases!$AA54*Leases!$F51,0)+MAX((Expenses!JQ$13-Leases!$AB55/12)*Leases!$AA55*Leases!$F51,0)))))</f>
        <v>0</v>
      </c>
      <c r="JT222" s="94">
        <f>IF(OR(JT$165&lt;=EOMONTH($E51,$R51*(1-$O51)),JT$165&gt;EOMONTH($E51,$P51*12*(1-$O51)+$Q51*12*$O51+$R51*(1-$O51))),0,IF($X51="NNN",Expenses!JR$14*Leases!$F51,IF(Leases!$X51="FSG",0,IF(Leases!$X51="MG",SUMPRODUCT(Leases!$Z51:$Z55,Expenses!JR$9:JR$13)*Leases!$F51,MAX((Expenses!JR$9-Leases!$AB51/12)*Leases!$AA51*Leases!$F51,0)+MAX((Expenses!JR$10-Leases!$AB52/12)*Leases!$AA52*Leases!$F51,0)+MAX((Expenses!JR$11-Leases!$AB53/12)*Leases!$AA53*Leases!$F51,0)+MAX((Expenses!JR$12-Leases!$AB54/12)*Leases!$AA54*Leases!$F51,0)+MAX((Expenses!JR$13-Leases!$AB55/12)*Leases!$AA55*Leases!$F51,0)))))</f>
        <v>0</v>
      </c>
      <c r="JU222" s="94">
        <f>IF(OR(JU$165&lt;=EOMONTH($E51,$R51*(1-$O51)),JU$165&gt;EOMONTH($E51,$P51*12*(1-$O51)+$Q51*12*$O51+$R51*(1-$O51))),0,IF($X51="NNN",Expenses!JS$14*Leases!$F51,IF(Leases!$X51="FSG",0,IF(Leases!$X51="MG",SUMPRODUCT(Leases!$Z51:$Z55,Expenses!JS$9:JS$13)*Leases!$F51,MAX((Expenses!JS$9-Leases!$AB51/12)*Leases!$AA51*Leases!$F51,0)+MAX((Expenses!JS$10-Leases!$AB52/12)*Leases!$AA52*Leases!$F51,0)+MAX((Expenses!JS$11-Leases!$AB53/12)*Leases!$AA53*Leases!$F51,0)+MAX((Expenses!JS$12-Leases!$AB54/12)*Leases!$AA54*Leases!$F51,0)+MAX((Expenses!JS$13-Leases!$AB55/12)*Leases!$AA55*Leases!$F51,0)))))</f>
        <v>0</v>
      </c>
      <c r="JV222" s="94">
        <f>IF(OR(JV$165&lt;=EOMONTH($E51,$R51*(1-$O51)),JV$165&gt;EOMONTH($E51,$P51*12*(1-$O51)+$Q51*12*$O51+$R51*(1-$O51))),0,IF($X51="NNN",Expenses!JT$14*Leases!$F51,IF(Leases!$X51="FSG",0,IF(Leases!$X51="MG",SUMPRODUCT(Leases!$Z51:$Z55,Expenses!JT$9:JT$13)*Leases!$F51,MAX((Expenses!JT$9-Leases!$AB51/12)*Leases!$AA51*Leases!$F51,0)+MAX((Expenses!JT$10-Leases!$AB52/12)*Leases!$AA52*Leases!$F51,0)+MAX((Expenses!JT$11-Leases!$AB53/12)*Leases!$AA53*Leases!$F51,0)+MAX((Expenses!JT$12-Leases!$AB54/12)*Leases!$AA54*Leases!$F51,0)+MAX((Expenses!JT$13-Leases!$AB55/12)*Leases!$AA55*Leases!$F51,0)))))</f>
        <v>0</v>
      </c>
      <c r="JW222" s="94">
        <f>IF(OR(JW$165&lt;=EOMONTH($E51,$R51*(1-$O51)),JW$165&gt;EOMONTH($E51,$P51*12*(1-$O51)+$Q51*12*$O51+$R51*(1-$O51))),0,IF($X51="NNN",Expenses!JU$14*Leases!$F51,IF(Leases!$X51="FSG",0,IF(Leases!$X51="MG",SUMPRODUCT(Leases!$Z51:$Z55,Expenses!JU$9:JU$13)*Leases!$F51,MAX((Expenses!JU$9-Leases!$AB51/12)*Leases!$AA51*Leases!$F51,0)+MAX((Expenses!JU$10-Leases!$AB52/12)*Leases!$AA52*Leases!$F51,0)+MAX((Expenses!JU$11-Leases!$AB53/12)*Leases!$AA53*Leases!$F51,0)+MAX((Expenses!JU$12-Leases!$AB54/12)*Leases!$AA54*Leases!$F51,0)+MAX((Expenses!JU$13-Leases!$AB55/12)*Leases!$AA55*Leases!$F51,0)))))</f>
        <v>0</v>
      </c>
      <c r="JX222" s="94">
        <f>IF(OR(JX$165&lt;=EOMONTH($E51,$R51*(1-$O51)),JX$165&gt;EOMONTH($E51,$P51*12*(1-$O51)+$Q51*12*$O51+$R51*(1-$O51))),0,IF($X51="NNN",Expenses!JV$14*Leases!$F51,IF(Leases!$X51="FSG",0,IF(Leases!$X51="MG",SUMPRODUCT(Leases!$Z51:$Z55,Expenses!JV$9:JV$13)*Leases!$F51,MAX((Expenses!JV$9-Leases!$AB51/12)*Leases!$AA51*Leases!$F51,0)+MAX((Expenses!JV$10-Leases!$AB52/12)*Leases!$AA52*Leases!$F51,0)+MAX((Expenses!JV$11-Leases!$AB53/12)*Leases!$AA53*Leases!$F51,0)+MAX((Expenses!JV$12-Leases!$AB54/12)*Leases!$AA54*Leases!$F51,0)+MAX((Expenses!JV$13-Leases!$AB55/12)*Leases!$AA55*Leases!$F51,0)))))</f>
        <v>0</v>
      </c>
      <c r="JY222" s="94">
        <f>IF(OR(JY$165&lt;=EOMONTH($E51,$R51*(1-$O51)),JY$165&gt;EOMONTH($E51,$P51*12*(1-$O51)+$Q51*12*$O51+$R51*(1-$O51))),0,IF($X51="NNN",Expenses!JW$14*Leases!$F51,IF(Leases!$X51="FSG",0,IF(Leases!$X51="MG",SUMPRODUCT(Leases!$Z51:$Z55,Expenses!JW$9:JW$13)*Leases!$F51,MAX((Expenses!JW$9-Leases!$AB51/12)*Leases!$AA51*Leases!$F51,0)+MAX((Expenses!JW$10-Leases!$AB52/12)*Leases!$AA52*Leases!$F51,0)+MAX((Expenses!JW$11-Leases!$AB53/12)*Leases!$AA53*Leases!$F51,0)+MAX((Expenses!JW$12-Leases!$AB54/12)*Leases!$AA54*Leases!$F51,0)+MAX((Expenses!JW$13-Leases!$AB55/12)*Leases!$AA55*Leases!$F51,0)))))</f>
        <v>0</v>
      </c>
      <c r="JZ222" s="94">
        <f>IF(OR(JZ$165&lt;=EOMONTH($E51,$R51*(1-$O51)),JZ$165&gt;EOMONTH($E51,$P51*12*(1-$O51)+$Q51*12*$O51+$R51*(1-$O51))),0,IF($X51="NNN",Expenses!JX$14*Leases!$F51,IF(Leases!$X51="FSG",0,IF(Leases!$X51="MG",SUMPRODUCT(Leases!$Z51:$Z55,Expenses!JX$9:JX$13)*Leases!$F51,MAX((Expenses!JX$9-Leases!$AB51/12)*Leases!$AA51*Leases!$F51,0)+MAX((Expenses!JX$10-Leases!$AB52/12)*Leases!$AA52*Leases!$F51,0)+MAX((Expenses!JX$11-Leases!$AB53/12)*Leases!$AA53*Leases!$F51,0)+MAX((Expenses!JX$12-Leases!$AB54/12)*Leases!$AA54*Leases!$F51,0)+MAX((Expenses!JX$13-Leases!$AB55/12)*Leases!$AA55*Leases!$F51,0)))))</f>
        <v>0</v>
      </c>
      <c r="KA222" s="94">
        <f>IF(OR(KA$165&lt;=EOMONTH($E51,$R51*(1-$O51)),KA$165&gt;EOMONTH($E51,$P51*12*(1-$O51)+$Q51*12*$O51+$R51*(1-$O51))),0,IF($X51="NNN",Expenses!JY$14*Leases!$F51,IF(Leases!$X51="FSG",0,IF(Leases!$X51="MG",SUMPRODUCT(Leases!$Z51:$Z55,Expenses!JY$9:JY$13)*Leases!$F51,MAX((Expenses!JY$9-Leases!$AB51/12)*Leases!$AA51*Leases!$F51,0)+MAX((Expenses!JY$10-Leases!$AB52/12)*Leases!$AA52*Leases!$F51,0)+MAX((Expenses!JY$11-Leases!$AB53/12)*Leases!$AA53*Leases!$F51,0)+MAX((Expenses!JY$12-Leases!$AB54/12)*Leases!$AA54*Leases!$F51,0)+MAX((Expenses!JY$13-Leases!$AB55/12)*Leases!$AA55*Leases!$F51,0)))))</f>
        <v>0</v>
      </c>
      <c r="KB222" s="94">
        <f>IF(OR(KB$165&lt;=EOMONTH($E51,$R51*(1-$O51)),KB$165&gt;EOMONTH($E51,$P51*12*(1-$O51)+$Q51*12*$O51+$R51*(1-$O51))),0,IF($X51="NNN",Expenses!JZ$14*Leases!$F51,IF(Leases!$X51="FSG",0,IF(Leases!$X51="MG",SUMPRODUCT(Leases!$Z51:$Z55,Expenses!JZ$9:JZ$13)*Leases!$F51,MAX((Expenses!JZ$9-Leases!$AB51/12)*Leases!$AA51*Leases!$F51,0)+MAX((Expenses!JZ$10-Leases!$AB52/12)*Leases!$AA52*Leases!$F51,0)+MAX((Expenses!JZ$11-Leases!$AB53/12)*Leases!$AA53*Leases!$F51,0)+MAX((Expenses!JZ$12-Leases!$AB54/12)*Leases!$AA54*Leases!$F51,0)+MAX((Expenses!JZ$13-Leases!$AB55/12)*Leases!$AA55*Leases!$F51,0)))))</f>
        <v>0</v>
      </c>
      <c r="KC222" s="94">
        <f>IF(OR(KC$165&lt;=EOMONTH($E51,$R51*(1-$O51)),KC$165&gt;EOMONTH($E51,$P51*12*(1-$O51)+$Q51*12*$O51+$R51*(1-$O51))),0,IF($X51="NNN",Expenses!KA$14*Leases!$F51,IF(Leases!$X51="FSG",0,IF(Leases!$X51="MG",SUMPRODUCT(Leases!$Z51:$Z55,Expenses!KA$9:KA$13)*Leases!$F51,MAX((Expenses!KA$9-Leases!$AB51/12)*Leases!$AA51*Leases!$F51,0)+MAX((Expenses!KA$10-Leases!$AB52/12)*Leases!$AA52*Leases!$F51,0)+MAX((Expenses!KA$11-Leases!$AB53/12)*Leases!$AA53*Leases!$F51,0)+MAX((Expenses!KA$12-Leases!$AB54/12)*Leases!$AA54*Leases!$F51,0)+MAX((Expenses!KA$13-Leases!$AB55/12)*Leases!$AA55*Leases!$F51,0)))))</f>
        <v>0</v>
      </c>
      <c r="KD222" s="94">
        <f>IF(OR(KD$165&lt;=EOMONTH($E51,$R51*(1-$O51)),KD$165&gt;EOMONTH($E51,$P51*12*(1-$O51)+$Q51*12*$O51+$R51*(1-$O51))),0,IF($X51="NNN",Expenses!KB$14*Leases!$F51,IF(Leases!$X51="FSG",0,IF(Leases!$X51="MG",SUMPRODUCT(Leases!$Z51:$Z55,Expenses!KB$9:KB$13)*Leases!$F51,MAX((Expenses!KB$9-Leases!$AB51/12)*Leases!$AA51*Leases!$F51,0)+MAX((Expenses!KB$10-Leases!$AB52/12)*Leases!$AA52*Leases!$F51,0)+MAX((Expenses!KB$11-Leases!$AB53/12)*Leases!$AA53*Leases!$F51,0)+MAX((Expenses!KB$12-Leases!$AB54/12)*Leases!$AA54*Leases!$F51,0)+MAX((Expenses!KB$13-Leases!$AB55/12)*Leases!$AA55*Leases!$F51,0)))))</f>
        <v>0</v>
      </c>
      <c r="KE222" s="94">
        <f>IF(OR(KE$165&lt;=EOMONTH($E51,$R51*(1-$O51)),KE$165&gt;EOMONTH($E51,$P51*12*(1-$O51)+$Q51*12*$O51+$R51*(1-$O51))),0,IF($X51="NNN",Expenses!KC$14*Leases!$F51,IF(Leases!$X51="FSG",0,IF(Leases!$X51="MG",SUMPRODUCT(Leases!$Z51:$Z55,Expenses!KC$9:KC$13)*Leases!$F51,MAX((Expenses!KC$9-Leases!$AB51/12)*Leases!$AA51*Leases!$F51,0)+MAX((Expenses!KC$10-Leases!$AB52/12)*Leases!$AA52*Leases!$F51,0)+MAX((Expenses!KC$11-Leases!$AB53/12)*Leases!$AA53*Leases!$F51,0)+MAX((Expenses!KC$12-Leases!$AB54/12)*Leases!$AA54*Leases!$F51,0)+MAX((Expenses!KC$13-Leases!$AB55/12)*Leases!$AA55*Leases!$F51,0)))))</f>
        <v>0</v>
      </c>
      <c r="KF222" s="94">
        <f>IF(OR(KF$165&lt;=EOMONTH($E51,$R51*(1-$O51)),KF$165&gt;EOMONTH($E51,$P51*12*(1-$O51)+$Q51*12*$O51+$R51*(1-$O51))),0,IF($X51="NNN",Expenses!KD$14*Leases!$F51,IF(Leases!$X51="FSG",0,IF(Leases!$X51="MG",SUMPRODUCT(Leases!$Z51:$Z55,Expenses!KD$9:KD$13)*Leases!$F51,MAX((Expenses!KD$9-Leases!$AB51/12)*Leases!$AA51*Leases!$F51,0)+MAX((Expenses!KD$10-Leases!$AB52/12)*Leases!$AA52*Leases!$F51,0)+MAX((Expenses!KD$11-Leases!$AB53/12)*Leases!$AA53*Leases!$F51,0)+MAX((Expenses!KD$12-Leases!$AB54/12)*Leases!$AA54*Leases!$F51,0)+MAX((Expenses!KD$13-Leases!$AB55/12)*Leases!$AA55*Leases!$F51,0)))))</f>
        <v>0</v>
      </c>
      <c r="KG222" s="94">
        <f>IF(OR(KG$165&lt;=EOMONTH($E51,$R51*(1-$O51)),KG$165&gt;EOMONTH($E51,$P51*12*(1-$O51)+$Q51*12*$O51+$R51*(1-$O51))),0,IF($X51="NNN",Expenses!KE$14*Leases!$F51,IF(Leases!$X51="FSG",0,IF(Leases!$X51="MG",SUMPRODUCT(Leases!$Z51:$Z55,Expenses!KE$9:KE$13)*Leases!$F51,MAX((Expenses!KE$9-Leases!$AB51/12)*Leases!$AA51*Leases!$F51,0)+MAX((Expenses!KE$10-Leases!$AB52/12)*Leases!$AA52*Leases!$F51,0)+MAX((Expenses!KE$11-Leases!$AB53/12)*Leases!$AA53*Leases!$F51,0)+MAX((Expenses!KE$12-Leases!$AB54/12)*Leases!$AA54*Leases!$F51,0)+MAX((Expenses!KE$13-Leases!$AB55/12)*Leases!$AA55*Leases!$F51,0)))))</f>
        <v>0</v>
      </c>
      <c r="KH222" s="94">
        <f>IF(OR(KH$165&lt;=EOMONTH($E51,$R51*(1-$O51)),KH$165&gt;EOMONTH($E51,$P51*12*(1-$O51)+$Q51*12*$O51+$R51*(1-$O51))),0,IF($X51="NNN",Expenses!KF$14*Leases!$F51,IF(Leases!$X51="FSG",0,IF(Leases!$X51="MG",SUMPRODUCT(Leases!$Z51:$Z55,Expenses!KF$9:KF$13)*Leases!$F51,MAX((Expenses!KF$9-Leases!$AB51/12)*Leases!$AA51*Leases!$F51,0)+MAX((Expenses!KF$10-Leases!$AB52/12)*Leases!$AA52*Leases!$F51,0)+MAX((Expenses!KF$11-Leases!$AB53/12)*Leases!$AA53*Leases!$F51,0)+MAX((Expenses!KF$12-Leases!$AB54/12)*Leases!$AA54*Leases!$F51,0)+MAX((Expenses!KF$13-Leases!$AB55/12)*Leases!$AA55*Leases!$F51,0)))))</f>
        <v>0</v>
      </c>
      <c r="KI222" s="94">
        <f>IF(OR(KI$165&lt;=EOMONTH($E51,$R51*(1-$O51)),KI$165&gt;EOMONTH($E51,$P51*12*(1-$O51)+$Q51*12*$O51+$R51*(1-$O51))),0,IF($X51="NNN",Expenses!KG$14*Leases!$F51,IF(Leases!$X51="FSG",0,IF(Leases!$X51="MG",SUMPRODUCT(Leases!$Z51:$Z55,Expenses!KG$9:KG$13)*Leases!$F51,MAX((Expenses!KG$9-Leases!$AB51/12)*Leases!$AA51*Leases!$F51,0)+MAX((Expenses!KG$10-Leases!$AB52/12)*Leases!$AA52*Leases!$F51,0)+MAX((Expenses!KG$11-Leases!$AB53/12)*Leases!$AA53*Leases!$F51,0)+MAX((Expenses!KG$12-Leases!$AB54/12)*Leases!$AA54*Leases!$F51,0)+MAX((Expenses!KG$13-Leases!$AB55/12)*Leases!$AA55*Leases!$F51,0)))))</f>
        <v>0</v>
      </c>
      <c r="KJ222" s="94">
        <f>IF(OR(KJ$165&lt;=EOMONTH($E51,$R51*(1-$O51)),KJ$165&gt;EOMONTH($E51,$P51*12*(1-$O51)+$Q51*12*$O51+$R51*(1-$O51))),0,IF($X51="NNN",Expenses!KH$14*Leases!$F51,IF(Leases!$X51="FSG",0,IF(Leases!$X51="MG",SUMPRODUCT(Leases!$Z51:$Z55,Expenses!KH$9:KH$13)*Leases!$F51,MAX((Expenses!KH$9-Leases!$AB51/12)*Leases!$AA51*Leases!$F51,0)+MAX((Expenses!KH$10-Leases!$AB52/12)*Leases!$AA52*Leases!$F51,0)+MAX((Expenses!KH$11-Leases!$AB53/12)*Leases!$AA53*Leases!$F51,0)+MAX((Expenses!KH$12-Leases!$AB54/12)*Leases!$AA54*Leases!$F51,0)+MAX((Expenses!KH$13-Leases!$AB55/12)*Leases!$AA55*Leases!$F51,0)))))</f>
        <v>0</v>
      </c>
      <c r="KK222" s="94">
        <f>IF(OR(KK$165&lt;=EOMONTH($E51,$R51*(1-$O51)),KK$165&gt;EOMONTH($E51,$P51*12*(1-$O51)+$Q51*12*$O51+$R51*(1-$O51))),0,IF($X51="NNN",Expenses!KI$14*Leases!$F51,IF(Leases!$X51="FSG",0,IF(Leases!$X51="MG",SUMPRODUCT(Leases!$Z51:$Z55,Expenses!KI$9:KI$13)*Leases!$F51,MAX((Expenses!KI$9-Leases!$AB51/12)*Leases!$AA51*Leases!$F51,0)+MAX((Expenses!KI$10-Leases!$AB52/12)*Leases!$AA52*Leases!$F51,0)+MAX((Expenses!KI$11-Leases!$AB53/12)*Leases!$AA53*Leases!$F51,0)+MAX((Expenses!KI$12-Leases!$AB54/12)*Leases!$AA54*Leases!$F51,0)+MAX((Expenses!KI$13-Leases!$AB55/12)*Leases!$AA55*Leases!$F51,0)))))</f>
        <v>0</v>
      </c>
      <c r="KL222" s="94">
        <f>IF(OR(KL$165&lt;=EOMONTH($E51,$R51*(1-$O51)),KL$165&gt;EOMONTH($E51,$P51*12*(1-$O51)+$Q51*12*$O51+$R51*(1-$O51))),0,IF($X51="NNN",Expenses!KJ$14*Leases!$F51,IF(Leases!$X51="FSG",0,IF(Leases!$X51="MG",SUMPRODUCT(Leases!$Z51:$Z55,Expenses!KJ$9:KJ$13)*Leases!$F51,MAX((Expenses!KJ$9-Leases!$AB51/12)*Leases!$AA51*Leases!$F51,0)+MAX((Expenses!KJ$10-Leases!$AB52/12)*Leases!$AA52*Leases!$F51,0)+MAX((Expenses!KJ$11-Leases!$AB53/12)*Leases!$AA53*Leases!$F51,0)+MAX((Expenses!KJ$12-Leases!$AB54/12)*Leases!$AA54*Leases!$F51,0)+MAX((Expenses!KJ$13-Leases!$AB55/12)*Leases!$AA55*Leases!$F51,0)))))</f>
        <v>0</v>
      </c>
      <c r="KM222" s="94">
        <f>IF(OR(KM$165&lt;=EOMONTH($E51,$R51*(1-$O51)),KM$165&gt;EOMONTH($E51,$P51*12*(1-$O51)+$Q51*12*$O51+$R51*(1-$O51))),0,IF($X51="NNN",Expenses!KK$14*Leases!$F51,IF(Leases!$X51="FSG",0,IF(Leases!$X51="MG",SUMPRODUCT(Leases!$Z51:$Z55,Expenses!KK$9:KK$13)*Leases!$F51,MAX((Expenses!KK$9-Leases!$AB51/12)*Leases!$AA51*Leases!$F51,0)+MAX((Expenses!KK$10-Leases!$AB52/12)*Leases!$AA52*Leases!$F51,0)+MAX((Expenses!KK$11-Leases!$AB53/12)*Leases!$AA53*Leases!$F51,0)+MAX((Expenses!KK$12-Leases!$AB54/12)*Leases!$AA54*Leases!$F51,0)+MAX((Expenses!KK$13-Leases!$AB55/12)*Leases!$AA55*Leases!$F51,0)))))</f>
        <v>0</v>
      </c>
      <c r="KN222" s="94">
        <f>IF(OR(KN$165&lt;=EOMONTH($E51,$R51*(1-$O51)),KN$165&gt;EOMONTH($E51,$P51*12*(1-$O51)+$Q51*12*$O51+$R51*(1-$O51))),0,IF($X51="NNN",Expenses!KL$14*Leases!$F51,IF(Leases!$X51="FSG",0,IF(Leases!$X51="MG",SUMPRODUCT(Leases!$Z51:$Z55,Expenses!KL$9:KL$13)*Leases!$F51,MAX((Expenses!KL$9-Leases!$AB51/12)*Leases!$AA51*Leases!$F51,0)+MAX((Expenses!KL$10-Leases!$AB52/12)*Leases!$AA52*Leases!$F51,0)+MAX((Expenses!KL$11-Leases!$AB53/12)*Leases!$AA53*Leases!$F51,0)+MAX((Expenses!KL$12-Leases!$AB54/12)*Leases!$AA54*Leases!$F51,0)+MAX((Expenses!KL$13-Leases!$AB55/12)*Leases!$AA55*Leases!$F51,0)))))</f>
        <v>0</v>
      </c>
      <c r="KO222" s="94">
        <f>IF(OR(KO$165&lt;=EOMONTH($E51,$R51*(1-$O51)),KO$165&gt;EOMONTH($E51,$P51*12*(1-$O51)+$Q51*12*$O51+$R51*(1-$O51))),0,IF($X51="NNN",Expenses!KM$14*Leases!$F51,IF(Leases!$X51="FSG",0,IF(Leases!$X51="MG",SUMPRODUCT(Leases!$Z51:$Z55,Expenses!KM$9:KM$13)*Leases!$F51,MAX((Expenses!KM$9-Leases!$AB51/12)*Leases!$AA51*Leases!$F51,0)+MAX((Expenses!KM$10-Leases!$AB52/12)*Leases!$AA52*Leases!$F51,0)+MAX((Expenses!KM$11-Leases!$AB53/12)*Leases!$AA53*Leases!$F51,0)+MAX((Expenses!KM$12-Leases!$AB54/12)*Leases!$AA54*Leases!$F51,0)+MAX((Expenses!KM$13-Leases!$AB55/12)*Leases!$AA55*Leases!$F51,0)))))</f>
        <v>0</v>
      </c>
      <c r="KP222" s="94">
        <f>IF(OR(KP$165&lt;=EOMONTH($E51,$R51*(1-$O51)),KP$165&gt;EOMONTH($E51,$P51*12*(1-$O51)+$Q51*12*$O51+$R51*(1-$O51))),0,IF($X51="NNN",Expenses!KN$14*Leases!$F51,IF(Leases!$X51="FSG",0,IF(Leases!$X51="MG",SUMPRODUCT(Leases!$Z51:$Z55,Expenses!KN$9:KN$13)*Leases!$F51,MAX((Expenses!KN$9-Leases!$AB51/12)*Leases!$AA51*Leases!$F51,0)+MAX((Expenses!KN$10-Leases!$AB52/12)*Leases!$AA52*Leases!$F51,0)+MAX((Expenses!KN$11-Leases!$AB53/12)*Leases!$AA53*Leases!$F51,0)+MAX((Expenses!KN$12-Leases!$AB54/12)*Leases!$AA54*Leases!$F51,0)+MAX((Expenses!KN$13-Leases!$AB55/12)*Leases!$AA55*Leases!$F51,0)))))</f>
        <v>0</v>
      </c>
      <c r="KQ222" s="94">
        <f>IF(OR(KQ$165&lt;=EOMONTH($E51,$R51*(1-$O51)),KQ$165&gt;EOMONTH($E51,$P51*12*(1-$O51)+$Q51*12*$O51+$R51*(1-$O51))),0,IF($X51="NNN",Expenses!KO$14*Leases!$F51,IF(Leases!$X51="FSG",0,IF(Leases!$X51="MG",SUMPRODUCT(Leases!$Z51:$Z55,Expenses!KO$9:KO$13)*Leases!$F51,MAX((Expenses!KO$9-Leases!$AB51/12)*Leases!$AA51*Leases!$F51,0)+MAX((Expenses!KO$10-Leases!$AB52/12)*Leases!$AA52*Leases!$F51,0)+MAX((Expenses!KO$11-Leases!$AB53/12)*Leases!$AA53*Leases!$F51,0)+MAX((Expenses!KO$12-Leases!$AB54/12)*Leases!$AA54*Leases!$F51,0)+MAX((Expenses!KO$13-Leases!$AB55/12)*Leases!$AA55*Leases!$F51,0)))))</f>
        <v>0</v>
      </c>
      <c r="KR222" s="94">
        <f>IF(OR(KR$165&lt;=EOMONTH($E51,$R51*(1-$O51)),KR$165&gt;EOMONTH($E51,$P51*12*(1-$O51)+$Q51*12*$O51+$R51*(1-$O51))),0,IF($X51="NNN",Expenses!KP$14*Leases!$F51,IF(Leases!$X51="FSG",0,IF(Leases!$X51="MG",SUMPRODUCT(Leases!$Z51:$Z55,Expenses!KP$9:KP$13)*Leases!$F51,MAX((Expenses!KP$9-Leases!$AB51/12)*Leases!$AA51*Leases!$F51,0)+MAX((Expenses!KP$10-Leases!$AB52/12)*Leases!$AA52*Leases!$F51,0)+MAX((Expenses!KP$11-Leases!$AB53/12)*Leases!$AA53*Leases!$F51,0)+MAX((Expenses!KP$12-Leases!$AB54/12)*Leases!$AA54*Leases!$F51,0)+MAX((Expenses!KP$13-Leases!$AB55/12)*Leases!$AA55*Leases!$F51,0)))))</f>
        <v>0</v>
      </c>
      <c r="KS222" s="94">
        <f>IF(OR(KS$165&lt;=EOMONTH($E51,$R51*(1-$O51)),KS$165&gt;EOMONTH($E51,$P51*12*(1-$O51)+$Q51*12*$O51+$R51*(1-$O51))),0,IF($X51="NNN",Expenses!KQ$14*Leases!$F51,IF(Leases!$X51="FSG",0,IF(Leases!$X51="MG",SUMPRODUCT(Leases!$Z51:$Z55,Expenses!KQ$9:KQ$13)*Leases!$F51,MAX((Expenses!KQ$9-Leases!$AB51/12)*Leases!$AA51*Leases!$F51,0)+MAX((Expenses!KQ$10-Leases!$AB52/12)*Leases!$AA52*Leases!$F51,0)+MAX((Expenses!KQ$11-Leases!$AB53/12)*Leases!$AA53*Leases!$F51,0)+MAX((Expenses!KQ$12-Leases!$AB54/12)*Leases!$AA54*Leases!$F51,0)+MAX((Expenses!KQ$13-Leases!$AB55/12)*Leases!$AA55*Leases!$F51,0)))))</f>
        <v>0</v>
      </c>
      <c r="KT222" s="94">
        <f>IF(OR(KT$165&lt;=EOMONTH($E51,$R51*(1-$O51)),KT$165&gt;EOMONTH($E51,$P51*12*(1-$O51)+$Q51*12*$O51+$R51*(1-$O51))),0,IF($X51="NNN",Expenses!KR$14*Leases!$F51,IF(Leases!$X51="FSG",0,IF(Leases!$X51="MG",SUMPRODUCT(Leases!$Z51:$Z55,Expenses!KR$9:KR$13)*Leases!$F51,MAX((Expenses!KR$9-Leases!$AB51/12)*Leases!$AA51*Leases!$F51,0)+MAX((Expenses!KR$10-Leases!$AB52/12)*Leases!$AA52*Leases!$F51,0)+MAX((Expenses!KR$11-Leases!$AB53/12)*Leases!$AA53*Leases!$F51,0)+MAX((Expenses!KR$12-Leases!$AB54/12)*Leases!$AA54*Leases!$F51,0)+MAX((Expenses!KR$13-Leases!$AB55/12)*Leases!$AA55*Leases!$F51,0)))))</f>
        <v>0</v>
      </c>
      <c r="KU222" s="94">
        <f>IF(OR(KU$165&lt;=EOMONTH($E51,$R51*(1-$O51)),KU$165&gt;EOMONTH($E51,$P51*12*(1-$O51)+$Q51*12*$O51+$R51*(1-$O51))),0,IF($X51="NNN",Expenses!KS$14*Leases!$F51,IF(Leases!$X51="FSG",0,IF(Leases!$X51="MG",SUMPRODUCT(Leases!$Z51:$Z55,Expenses!KS$9:KS$13)*Leases!$F51,MAX((Expenses!KS$9-Leases!$AB51/12)*Leases!$AA51*Leases!$F51,0)+MAX((Expenses!KS$10-Leases!$AB52/12)*Leases!$AA52*Leases!$F51,0)+MAX((Expenses!KS$11-Leases!$AB53/12)*Leases!$AA53*Leases!$F51,0)+MAX((Expenses!KS$12-Leases!$AB54/12)*Leases!$AA54*Leases!$F51,0)+MAX((Expenses!KS$13-Leases!$AB55/12)*Leases!$AA55*Leases!$F51,0)))))</f>
        <v>0</v>
      </c>
      <c r="KV222" s="94">
        <f>IF(OR(KV$165&lt;=EOMONTH($E51,$R51*(1-$O51)),KV$165&gt;EOMONTH($E51,$P51*12*(1-$O51)+$Q51*12*$O51+$R51*(1-$O51))),0,IF($X51="NNN",Expenses!KT$14*Leases!$F51,IF(Leases!$X51="FSG",0,IF(Leases!$X51="MG",SUMPRODUCT(Leases!$Z51:$Z55,Expenses!KT$9:KT$13)*Leases!$F51,MAX((Expenses!KT$9-Leases!$AB51/12)*Leases!$AA51*Leases!$F51,0)+MAX((Expenses!KT$10-Leases!$AB52/12)*Leases!$AA52*Leases!$F51,0)+MAX((Expenses!KT$11-Leases!$AB53/12)*Leases!$AA53*Leases!$F51,0)+MAX((Expenses!KT$12-Leases!$AB54/12)*Leases!$AA54*Leases!$F51,0)+MAX((Expenses!KT$13-Leases!$AB55/12)*Leases!$AA55*Leases!$F51,0)))))</f>
        <v>0</v>
      </c>
      <c r="KW222" s="94">
        <f>IF(OR(KW$165&lt;=EOMONTH($E51,$R51*(1-$O51)),KW$165&gt;EOMONTH($E51,$P51*12*(1-$O51)+$Q51*12*$O51+$R51*(1-$O51))),0,IF($X51="NNN",Expenses!KU$14*Leases!$F51,IF(Leases!$X51="FSG",0,IF(Leases!$X51="MG",SUMPRODUCT(Leases!$Z51:$Z55,Expenses!KU$9:KU$13)*Leases!$F51,MAX((Expenses!KU$9-Leases!$AB51/12)*Leases!$AA51*Leases!$F51,0)+MAX((Expenses!KU$10-Leases!$AB52/12)*Leases!$AA52*Leases!$F51,0)+MAX((Expenses!KU$11-Leases!$AB53/12)*Leases!$AA53*Leases!$F51,0)+MAX((Expenses!KU$12-Leases!$AB54/12)*Leases!$AA54*Leases!$F51,0)+MAX((Expenses!KU$13-Leases!$AB55/12)*Leases!$AA55*Leases!$F51,0)))))</f>
        <v>0</v>
      </c>
      <c r="KX222" s="94">
        <f>IF(OR(KX$165&lt;=EOMONTH($E51,$R51*(1-$O51)),KX$165&gt;EOMONTH($E51,$P51*12*(1-$O51)+$Q51*12*$O51+$R51*(1-$O51))),0,IF($X51="NNN",Expenses!KV$14*Leases!$F51,IF(Leases!$X51="FSG",0,IF(Leases!$X51="MG",SUMPRODUCT(Leases!$Z51:$Z55,Expenses!KV$9:KV$13)*Leases!$F51,MAX((Expenses!KV$9-Leases!$AB51/12)*Leases!$AA51*Leases!$F51,0)+MAX((Expenses!KV$10-Leases!$AB52/12)*Leases!$AA52*Leases!$F51,0)+MAX((Expenses!KV$11-Leases!$AB53/12)*Leases!$AA53*Leases!$F51,0)+MAX((Expenses!KV$12-Leases!$AB54/12)*Leases!$AA54*Leases!$F51,0)+MAX((Expenses!KV$13-Leases!$AB55/12)*Leases!$AA55*Leases!$F51,0)))))</f>
        <v>0</v>
      </c>
      <c r="KY222" s="94">
        <f>IF(OR(KY$165&lt;=EOMONTH($E51,$R51*(1-$O51)),KY$165&gt;EOMONTH($E51,$P51*12*(1-$O51)+$Q51*12*$O51+$R51*(1-$O51))),0,IF($X51="NNN",Expenses!KW$14*Leases!$F51,IF(Leases!$X51="FSG",0,IF(Leases!$X51="MG",SUMPRODUCT(Leases!$Z51:$Z55,Expenses!KW$9:KW$13)*Leases!$F51,MAX((Expenses!KW$9-Leases!$AB51/12)*Leases!$AA51*Leases!$F51,0)+MAX((Expenses!KW$10-Leases!$AB52/12)*Leases!$AA52*Leases!$F51,0)+MAX((Expenses!KW$11-Leases!$AB53/12)*Leases!$AA53*Leases!$F51,0)+MAX((Expenses!KW$12-Leases!$AB54/12)*Leases!$AA54*Leases!$F51,0)+MAX((Expenses!KW$13-Leases!$AB55/12)*Leases!$AA55*Leases!$F51,0)))))</f>
        <v>0</v>
      </c>
      <c r="KZ222" s="94">
        <f>IF(OR(KZ$165&lt;=EOMONTH($E51,$R51*(1-$O51)),KZ$165&gt;EOMONTH($E51,$P51*12*(1-$O51)+$Q51*12*$O51+$R51*(1-$O51))),0,IF($X51="NNN",Expenses!KX$14*Leases!$F51,IF(Leases!$X51="FSG",0,IF(Leases!$X51="MG",SUMPRODUCT(Leases!$Z51:$Z55,Expenses!KX$9:KX$13)*Leases!$F51,MAX((Expenses!KX$9-Leases!$AB51/12)*Leases!$AA51*Leases!$F51,0)+MAX((Expenses!KX$10-Leases!$AB52/12)*Leases!$AA52*Leases!$F51,0)+MAX((Expenses!KX$11-Leases!$AB53/12)*Leases!$AA53*Leases!$F51,0)+MAX((Expenses!KX$12-Leases!$AB54/12)*Leases!$AA54*Leases!$F51,0)+MAX((Expenses!KX$13-Leases!$AB55/12)*Leases!$AA55*Leases!$F51,0)))))</f>
        <v>0</v>
      </c>
      <c r="LA222" s="94">
        <f>IF(OR(LA$165&lt;=EOMONTH($E51,$R51*(1-$O51)),LA$165&gt;EOMONTH($E51,$P51*12*(1-$O51)+$Q51*12*$O51+$R51*(1-$O51))),0,IF($X51="NNN",Expenses!KY$14*Leases!$F51,IF(Leases!$X51="FSG",0,IF(Leases!$X51="MG",SUMPRODUCT(Leases!$Z51:$Z55,Expenses!KY$9:KY$13)*Leases!$F51,MAX((Expenses!KY$9-Leases!$AB51/12)*Leases!$AA51*Leases!$F51,0)+MAX((Expenses!KY$10-Leases!$AB52/12)*Leases!$AA52*Leases!$F51,0)+MAX((Expenses!KY$11-Leases!$AB53/12)*Leases!$AA53*Leases!$F51,0)+MAX((Expenses!KY$12-Leases!$AB54/12)*Leases!$AA54*Leases!$F51,0)+MAX((Expenses!KY$13-Leases!$AB55/12)*Leases!$AA55*Leases!$F51,0)))))</f>
        <v>0</v>
      </c>
      <c r="LB222" s="94">
        <f>IF(OR(LB$165&lt;=EOMONTH($E51,$R51*(1-$O51)),LB$165&gt;EOMONTH($E51,$P51*12*(1-$O51)+$Q51*12*$O51+$R51*(1-$O51))),0,IF($X51="NNN",Expenses!KZ$14*Leases!$F51,IF(Leases!$X51="FSG",0,IF(Leases!$X51="MG",SUMPRODUCT(Leases!$Z51:$Z55,Expenses!KZ$9:KZ$13)*Leases!$F51,MAX((Expenses!KZ$9-Leases!$AB51/12)*Leases!$AA51*Leases!$F51,0)+MAX((Expenses!KZ$10-Leases!$AB52/12)*Leases!$AA52*Leases!$F51,0)+MAX((Expenses!KZ$11-Leases!$AB53/12)*Leases!$AA53*Leases!$F51,0)+MAX((Expenses!KZ$12-Leases!$AB54/12)*Leases!$AA54*Leases!$F51,0)+MAX((Expenses!KZ$13-Leases!$AB55/12)*Leases!$AA55*Leases!$F51,0)))))</f>
        <v>0</v>
      </c>
      <c r="LC222" s="94">
        <f>IF(OR(LC$165&lt;=EOMONTH($E51,$R51*(1-$O51)),LC$165&gt;EOMONTH($E51,$P51*12*(1-$O51)+$Q51*12*$O51+$R51*(1-$O51))),0,IF($X51="NNN",Expenses!LA$14*Leases!$F51,IF(Leases!$X51="FSG",0,IF(Leases!$X51="MG",SUMPRODUCT(Leases!$Z51:$Z55,Expenses!LA$9:LA$13)*Leases!$F51,MAX((Expenses!LA$9-Leases!$AB51/12)*Leases!$AA51*Leases!$F51,0)+MAX((Expenses!LA$10-Leases!$AB52/12)*Leases!$AA52*Leases!$F51,0)+MAX((Expenses!LA$11-Leases!$AB53/12)*Leases!$AA53*Leases!$F51,0)+MAX((Expenses!LA$12-Leases!$AB54/12)*Leases!$AA54*Leases!$F51,0)+MAX((Expenses!LA$13-Leases!$AB55/12)*Leases!$AA55*Leases!$F51,0)))))</f>
        <v>0</v>
      </c>
      <c r="LD222" s="94">
        <f>IF(OR(LD$165&lt;=EOMONTH($E51,$R51*(1-$O51)),LD$165&gt;EOMONTH($E51,$P51*12*(1-$O51)+$Q51*12*$O51+$R51*(1-$O51))),0,IF($X51="NNN",Expenses!LB$14*Leases!$F51,IF(Leases!$X51="FSG",0,IF(Leases!$X51="MG",SUMPRODUCT(Leases!$Z51:$Z55,Expenses!LB$9:LB$13)*Leases!$F51,MAX((Expenses!LB$9-Leases!$AB51/12)*Leases!$AA51*Leases!$F51,0)+MAX((Expenses!LB$10-Leases!$AB52/12)*Leases!$AA52*Leases!$F51,0)+MAX((Expenses!LB$11-Leases!$AB53/12)*Leases!$AA53*Leases!$F51,0)+MAX((Expenses!LB$12-Leases!$AB54/12)*Leases!$AA54*Leases!$F51,0)+MAX((Expenses!LB$13-Leases!$AB55/12)*Leases!$AA55*Leases!$F51,0)))))</f>
        <v>0</v>
      </c>
      <c r="LE222" s="94">
        <f>IF(OR(LE$165&lt;=EOMONTH($E51,$R51*(1-$O51)),LE$165&gt;EOMONTH($E51,$P51*12*(1-$O51)+$Q51*12*$O51+$R51*(1-$O51))),0,IF($X51="NNN",Expenses!LC$14*Leases!$F51,IF(Leases!$X51="FSG",0,IF(Leases!$X51="MG",SUMPRODUCT(Leases!$Z51:$Z55,Expenses!LC$9:LC$13)*Leases!$F51,MAX((Expenses!LC$9-Leases!$AB51/12)*Leases!$AA51*Leases!$F51,0)+MAX((Expenses!LC$10-Leases!$AB52/12)*Leases!$AA52*Leases!$F51,0)+MAX((Expenses!LC$11-Leases!$AB53/12)*Leases!$AA53*Leases!$F51,0)+MAX((Expenses!LC$12-Leases!$AB54/12)*Leases!$AA54*Leases!$F51,0)+MAX((Expenses!LC$13-Leases!$AB55/12)*Leases!$AA55*Leases!$F51,0)))))</f>
        <v>0</v>
      </c>
      <c r="LF222" s="94">
        <f>IF(OR(LF$165&lt;=EOMONTH($E51,$R51*(1-$O51)),LF$165&gt;EOMONTH($E51,$P51*12*(1-$O51)+$Q51*12*$O51+$R51*(1-$O51))),0,IF($X51="NNN",Expenses!LD$14*Leases!$F51,IF(Leases!$X51="FSG",0,IF(Leases!$X51="MG",SUMPRODUCT(Leases!$Z51:$Z55,Expenses!LD$9:LD$13)*Leases!$F51,MAX((Expenses!LD$9-Leases!$AB51/12)*Leases!$AA51*Leases!$F51,0)+MAX((Expenses!LD$10-Leases!$AB52/12)*Leases!$AA52*Leases!$F51,0)+MAX((Expenses!LD$11-Leases!$AB53/12)*Leases!$AA53*Leases!$F51,0)+MAX((Expenses!LD$12-Leases!$AB54/12)*Leases!$AA54*Leases!$F51,0)+MAX((Expenses!LD$13-Leases!$AB55/12)*Leases!$AA55*Leases!$F51,0)))))</f>
        <v>0</v>
      </c>
      <c r="LG222" s="94">
        <f>IF(OR(LG$165&lt;=EOMONTH($E51,$R51*(1-$O51)),LG$165&gt;EOMONTH($E51,$P51*12*(1-$O51)+$Q51*12*$O51+$R51*(1-$O51))),0,IF($X51="NNN",Expenses!LE$14*Leases!$F51,IF(Leases!$X51="FSG",0,IF(Leases!$X51="MG",SUMPRODUCT(Leases!$Z51:$Z55,Expenses!LE$9:LE$13)*Leases!$F51,MAX((Expenses!LE$9-Leases!$AB51/12)*Leases!$AA51*Leases!$F51,0)+MAX((Expenses!LE$10-Leases!$AB52/12)*Leases!$AA52*Leases!$F51,0)+MAX((Expenses!LE$11-Leases!$AB53/12)*Leases!$AA53*Leases!$F51,0)+MAX((Expenses!LE$12-Leases!$AB54/12)*Leases!$AA54*Leases!$F51,0)+MAX((Expenses!LE$13-Leases!$AB55/12)*Leases!$AA55*Leases!$F51,0)))))</f>
        <v>0</v>
      </c>
      <c r="LH222" s="94">
        <f>IF(OR(LH$165&lt;=EOMONTH($E51,$R51*(1-$O51)),LH$165&gt;EOMONTH($E51,$P51*12*(1-$O51)+$Q51*12*$O51+$R51*(1-$O51))),0,IF($X51="NNN",Expenses!LF$14*Leases!$F51,IF(Leases!$X51="FSG",0,IF(Leases!$X51="MG",SUMPRODUCT(Leases!$Z51:$Z55,Expenses!LF$9:LF$13)*Leases!$F51,MAX((Expenses!LF$9-Leases!$AB51/12)*Leases!$AA51*Leases!$F51,0)+MAX((Expenses!LF$10-Leases!$AB52/12)*Leases!$AA52*Leases!$F51,0)+MAX((Expenses!LF$11-Leases!$AB53/12)*Leases!$AA53*Leases!$F51,0)+MAX((Expenses!LF$12-Leases!$AB54/12)*Leases!$AA54*Leases!$F51,0)+MAX((Expenses!LF$13-Leases!$AB55/12)*Leases!$AA55*Leases!$F51,0)))))</f>
        <v>0</v>
      </c>
      <c r="LI222" s="94">
        <f>IF(OR(LI$165&lt;=EOMONTH($E51,$R51*(1-$O51)),LI$165&gt;EOMONTH($E51,$P51*12*(1-$O51)+$Q51*12*$O51+$R51*(1-$O51))),0,IF($X51="NNN",Expenses!LG$14*Leases!$F51,IF(Leases!$X51="FSG",0,IF(Leases!$X51="MG",SUMPRODUCT(Leases!$Z51:$Z55,Expenses!LG$9:LG$13)*Leases!$F51,MAX((Expenses!LG$9-Leases!$AB51/12)*Leases!$AA51*Leases!$F51,0)+MAX((Expenses!LG$10-Leases!$AB52/12)*Leases!$AA52*Leases!$F51,0)+MAX((Expenses!LG$11-Leases!$AB53/12)*Leases!$AA53*Leases!$F51,0)+MAX((Expenses!LG$12-Leases!$AB54/12)*Leases!$AA54*Leases!$F51,0)+MAX((Expenses!LG$13-Leases!$AB55/12)*Leases!$AA55*Leases!$F51,0)))))</f>
        <v>0</v>
      </c>
      <c r="LJ222" s="94">
        <f>IF(OR(LJ$165&lt;=EOMONTH($E51,$R51*(1-$O51)),LJ$165&gt;EOMONTH($E51,$P51*12*(1-$O51)+$Q51*12*$O51+$R51*(1-$O51))),0,IF($X51="NNN",Expenses!LH$14*Leases!$F51,IF(Leases!$X51="FSG",0,IF(Leases!$X51="MG",SUMPRODUCT(Leases!$Z51:$Z55,Expenses!LH$9:LH$13)*Leases!$F51,MAX((Expenses!LH$9-Leases!$AB51/12)*Leases!$AA51*Leases!$F51,0)+MAX((Expenses!LH$10-Leases!$AB52/12)*Leases!$AA52*Leases!$F51,0)+MAX((Expenses!LH$11-Leases!$AB53/12)*Leases!$AA53*Leases!$F51,0)+MAX((Expenses!LH$12-Leases!$AB54/12)*Leases!$AA54*Leases!$F51,0)+MAX((Expenses!LH$13-Leases!$AB55/12)*Leases!$AA55*Leases!$F51,0)))))</f>
        <v>0</v>
      </c>
      <c r="LK222" s="94">
        <f>IF(OR(LK$165&lt;=EOMONTH($E51,$R51*(1-$O51)),LK$165&gt;EOMONTH($E51,$P51*12*(1-$O51)+$Q51*12*$O51+$R51*(1-$O51))),0,IF($X51="NNN",Expenses!LI$14*Leases!$F51,IF(Leases!$X51="FSG",0,IF(Leases!$X51="MG",SUMPRODUCT(Leases!$Z51:$Z55,Expenses!LI$9:LI$13)*Leases!$F51,MAX((Expenses!LI$9-Leases!$AB51/12)*Leases!$AA51*Leases!$F51,0)+MAX((Expenses!LI$10-Leases!$AB52/12)*Leases!$AA52*Leases!$F51,0)+MAX((Expenses!LI$11-Leases!$AB53/12)*Leases!$AA53*Leases!$F51,0)+MAX((Expenses!LI$12-Leases!$AB54/12)*Leases!$AA54*Leases!$F51,0)+MAX((Expenses!LI$13-Leases!$AB55/12)*Leases!$AA55*Leases!$F51,0)))))</f>
        <v>0</v>
      </c>
      <c r="LL222" s="94">
        <f>IF(OR(LL$165&lt;=EOMONTH($E51,$R51*(1-$O51)),LL$165&gt;EOMONTH($E51,$P51*12*(1-$O51)+$Q51*12*$O51+$R51*(1-$O51))),0,IF($X51="NNN",Expenses!LJ$14*Leases!$F51,IF(Leases!$X51="FSG",0,IF(Leases!$X51="MG",SUMPRODUCT(Leases!$Z51:$Z55,Expenses!LJ$9:LJ$13)*Leases!$F51,MAX((Expenses!LJ$9-Leases!$AB51/12)*Leases!$AA51*Leases!$F51,0)+MAX((Expenses!LJ$10-Leases!$AB52/12)*Leases!$AA52*Leases!$F51,0)+MAX((Expenses!LJ$11-Leases!$AB53/12)*Leases!$AA53*Leases!$F51,0)+MAX((Expenses!LJ$12-Leases!$AB54/12)*Leases!$AA54*Leases!$F51,0)+MAX((Expenses!LJ$13-Leases!$AB55/12)*Leases!$AA55*Leases!$F51,0)))))</f>
        <v>0</v>
      </c>
      <c r="LM222" s="94">
        <f>IF(OR(LM$165&lt;=EOMONTH($E51,$R51*(1-$O51)),LM$165&gt;EOMONTH($E51,$P51*12*(1-$O51)+$Q51*12*$O51+$R51*(1-$O51))),0,IF($X51="NNN",Expenses!LK$14*Leases!$F51,IF(Leases!$X51="FSG",0,IF(Leases!$X51="MG",SUMPRODUCT(Leases!$Z51:$Z55,Expenses!LK$9:LK$13)*Leases!$F51,MAX((Expenses!LK$9-Leases!$AB51/12)*Leases!$AA51*Leases!$F51,0)+MAX((Expenses!LK$10-Leases!$AB52/12)*Leases!$AA52*Leases!$F51,0)+MAX((Expenses!LK$11-Leases!$AB53/12)*Leases!$AA53*Leases!$F51,0)+MAX((Expenses!LK$12-Leases!$AB54/12)*Leases!$AA54*Leases!$F51,0)+MAX((Expenses!LK$13-Leases!$AB55/12)*Leases!$AA55*Leases!$F51,0)))))</f>
        <v>0</v>
      </c>
      <c r="LN222" s="94">
        <f>IF(OR(LN$165&lt;=EOMONTH($E51,$R51*(1-$O51)),LN$165&gt;EOMONTH($E51,$P51*12*(1-$O51)+$Q51*12*$O51+$R51*(1-$O51))),0,IF($X51="NNN",Expenses!LL$14*Leases!$F51,IF(Leases!$X51="FSG",0,IF(Leases!$X51="MG",SUMPRODUCT(Leases!$Z51:$Z55,Expenses!LL$9:LL$13)*Leases!$F51,MAX((Expenses!LL$9-Leases!$AB51/12)*Leases!$AA51*Leases!$F51,0)+MAX((Expenses!LL$10-Leases!$AB52/12)*Leases!$AA52*Leases!$F51,0)+MAX((Expenses!LL$11-Leases!$AB53/12)*Leases!$AA53*Leases!$F51,0)+MAX((Expenses!LL$12-Leases!$AB54/12)*Leases!$AA54*Leases!$F51,0)+MAX((Expenses!LL$13-Leases!$AB55/12)*Leases!$AA55*Leases!$F51,0)))))</f>
        <v>0</v>
      </c>
      <c r="LO222" s="94">
        <f>IF(OR(LO$165&lt;=EOMONTH($E51,$R51*(1-$O51)),LO$165&gt;EOMONTH($E51,$P51*12*(1-$O51)+$Q51*12*$O51+$R51*(1-$O51))),0,IF($X51="NNN",Expenses!LM$14*Leases!$F51,IF(Leases!$X51="FSG",0,IF(Leases!$X51="MG",SUMPRODUCT(Leases!$Z51:$Z55,Expenses!LM$9:LM$13)*Leases!$F51,MAX((Expenses!LM$9-Leases!$AB51/12)*Leases!$AA51*Leases!$F51,0)+MAX((Expenses!LM$10-Leases!$AB52/12)*Leases!$AA52*Leases!$F51,0)+MAX((Expenses!LM$11-Leases!$AB53/12)*Leases!$AA53*Leases!$F51,0)+MAX((Expenses!LM$12-Leases!$AB54/12)*Leases!$AA54*Leases!$F51,0)+MAX((Expenses!LM$13-Leases!$AB55/12)*Leases!$AA55*Leases!$F51,0)))))</f>
        <v>0</v>
      </c>
      <c r="LP222" s="94">
        <f>IF(OR(LP$165&lt;=EOMONTH($E51,$R51*(1-$O51)),LP$165&gt;EOMONTH($E51,$P51*12*(1-$O51)+$Q51*12*$O51+$R51*(1-$O51))),0,IF($X51="NNN",Expenses!LN$14*Leases!$F51,IF(Leases!$X51="FSG",0,IF(Leases!$X51="MG",SUMPRODUCT(Leases!$Z51:$Z55,Expenses!LN$9:LN$13)*Leases!$F51,MAX((Expenses!LN$9-Leases!$AB51/12)*Leases!$AA51*Leases!$F51,0)+MAX((Expenses!LN$10-Leases!$AB52/12)*Leases!$AA52*Leases!$F51,0)+MAX((Expenses!LN$11-Leases!$AB53/12)*Leases!$AA53*Leases!$F51,0)+MAX((Expenses!LN$12-Leases!$AB54/12)*Leases!$AA54*Leases!$F51,0)+MAX((Expenses!LN$13-Leases!$AB55/12)*Leases!$AA55*Leases!$F51,0)))))</f>
        <v>0</v>
      </c>
      <c r="LQ222" s="94">
        <f>IF(OR(LQ$165&lt;=EOMONTH($E51,$R51*(1-$O51)),LQ$165&gt;EOMONTH($E51,$P51*12*(1-$O51)+$Q51*12*$O51+$R51*(1-$O51))),0,IF($X51="NNN",Expenses!LO$14*Leases!$F51,IF(Leases!$X51="FSG",0,IF(Leases!$X51="MG",SUMPRODUCT(Leases!$Z51:$Z55,Expenses!LO$9:LO$13)*Leases!$F51,MAX((Expenses!LO$9-Leases!$AB51/12)*Leases!$AA51*Leases!$F51,0)+MAX((Expenses!LO$10-Leases!$AB52/12)*Leases!$AA52*Leases!$F51,0)+MAX((Expenses!LO$11-Leases!$AB53/12)*Leases!$AA53*Leases!$F51,0)+MAX((Expenses!LO$12-Leases!$AB54/12)*Leases!$AA54*Leases!$F51,0)+MAX((Expenses!LO$13-Leases!$AB55/12)*Leases!$AA55*Leases!$F51,0)))))</f>
        <v>0</v>
      </c>
      <c r="LR222" s="94">
        <f>IF(OR(LR$165&lt;=EOMONTH($E51,$R51*(1-$O51)),LR$165&gt;EOMONTH($E51,$P51*12*(1-$O51)+$Q51*12*$O51+$R51*(1-$O51))),0,IF($X51="NNN",Expenses!LP$14*Leases!$F51,IF(Leases!$X51="FSG",0,IF(Leases!$X51="MG",SUMPRODUCT(Leases!$Z51:$Z55,Expenses!LP$9:LP$13)*Leases!$F51,MAX((Expenses!LP$9-Leases!$AB51/12)*Leases!$AA51*Leases!$F51,0)+MAX((Expenses!LP$10-Leases!$AB52/12)*Leases!$AA52*Leases!$F51,0)+MAX((Expenses!LP$11-Leases!$AB53/12)*Leases!$AA53*Leases!$F51,0)+MAX((Expenses!LP$12-Leases!$AB54/12)*Leases!$AA54*Leases!$F51,0)+MAX((Expenses!LP$13-Leases!$AB55/12)*Leases!$AA55*Leases!$F51,0)))))</f>
        <v>0</v>
      </c>
      <c r="LS222" s="94">
        <f>IF(OR(LS$165&lt;=EOMONTH($E51,$R51*(1-$O51)),LS$165&gt;EOMONTH($E51,$P51*12*(1-$O51)+$Q51*12*$O51+$R51*(1-$O51))),0,IF($X51="NNN",Expenses!LQ$14*Leases!$F51,IF(Leases!$X51="FSG",0,IF(Leases!$X51="MG",SUMPRODUCT(Leases!$Z51:$Z55,Expenses!LQ$9:LQ$13)*Leases!$F51,MAX((Expenses!LQ$9-Leases!$AB51/12)*Leases!$AA51*Leases!$F51,0)+MAX((Expenses!LQ$10-Leases!$AB52/12)*Leases!$AA52*Leases!$F51,0)+MAX((Expenses!LQ$11-Leases!$AB53/12)*Leases!$AA53*Leases!$F51,0)+MAX((Expenses!LQ$12-Leases!$AB54/12)*Leases!$AA54*Leases!$F51,0)+MAX((Expenses!LQ$13-Leases!$AB55/12)*Leases!$AA55*Leases!$F51,0)))))</f>
        <v>0</v>
      </c>
      <c r="LT222" s="94">
        <f>IF(OR(LT$165&lt;=EOMONTH($E51,$R51*(1-$O51)),LT$165&gt;EOMONTH($E51,$P51*12*(1-$O51)+$Q51*12*$O51+$R51*(1-$O51))),0,IF($X51="NNN",Expenses!LR$14*Leases!$F51,IF(Leases!$X51="FSG",0,IF(Leases!$X51="MG",SUMPRODUCT(Leases!$Z51:$Z55,Expenses!LR$9:LR$13)*Leases!$F51,MAX((Expenses!LR$9-Leases!$AB51/12)*Leases!$AA51*Leases!$F51,0)+MAX((Expenses!LR$10-Leases!$AB52/12)*Leases!$AA52*Leases!$F51,0)+MAX((Expenses!LR$11-Leases!$AB53/12)*Leases!$AA53*Leases!$F51,0)+MAX((Expenses!LR$12-Leases!$AB54/12)*Leases!$AA54*Leases!$F51,0)+MAX((Expenses!LR$13-Leases!$AB55/12)*Leases!$AA55*Leases!$F51,0)))))</f>
        <v>0</v>
      </c>
      <c r="LU222" s="94">
        <f>IF(OR(LU$165&lt;=EOMONTH($E51,$R51*(1-$O51)),LU$165&gt;EOMONTH($E51,$P51*12*(1-$O51)+$Q51*12*$O51+$R51*(1-$O51))),0,IF($X51="NNN",Expenses!LS$14*Leases!$F51,IF(Leases!$X51="FSG",0,IF(Leases!$X51="MG",SUMPRODUCT(Leases!$Z51:$Z55,Expenses!LS$9:LS$13)*Leases!$F51,MAX((Expenses!LS$9-Leases!$AB51/12)*Leases!$AA51*Leases!$F51,0)+MAX((Expenses!LS$10-Leases!$AB52/12)*Leases!$AA52*Leases!$F51,0)+MAX((Expenses!LS$11-Leases!$AB53/12)*Leases!$AA53*Leases!$F51,0)+MAX((Expenses!LS$12-Leases!$AB54/12)*Leases!$AA54*Leases!$F51,0)+MAX((Expenses!LS$13-Leases!$AB55/12)*Leases!$AA55*Leases!$F51,0)))))</f>
        <v>0</v>
      </c>
      <c r="LV222" s="94">
        <f>IF(OR(LV$165&lt;=EOMONTH($E51,$R51*(1-$O51)),LV$165&gt;EOMONTH($E51,$P51*12*(1-$O51)+$Q51*12*$O51+$R51*(1-$O51))),0,IF($X51="NNN",Expenses!LT$14*Leases!$F51,IF(Leases!$X51="FSG",0,IF(Leases!$X51="MG",SUMPRODUCT(Leases!$Z51:$Z55,Expenses!LT$9:LT$13)*Leases!$F51,MAX((Expenses!LT$9-Leases!$AB51/12)*Leases!$AA51*Leases!$F51,0)+MAX((Expenses!LT$10-Leases!$AB52/12)*Leases!$AA52*Leases!$F51,0)+MAX((Expenses!LT$11-Leases!$AB53/12)*Leases!$AA53*Leases!$F51,0)+MAX((Expenses!LT$12-Leases!$AB54/12)*Leases!$AA54*Leases!$F51,0)+MAX((Expenses!LT$13-Leases!$AB55/12)*Leases!$AA55*Leases!$F51,0)))))</f>
        <v>0</v>
      </c>
      <c r="LW222" s="94">
        <f>IF(OR(LW$165&lt;=EOMONTH($E51,$R51*(1-$O51)),LW$165&gt;EOMONTH($E51,$P51*12*(1-$O51)+$Q51*12*$O51+$R51*(1-$O51))),0,IF($X51="NNN",Expenses!LU$14*Leases!$F51,IF(Leases!$X51="FSG",0,IF(Leases!$X51="MG",SUMPRODUCT(Leases!$Z51:$Z55,Expenses!LU$9:LU$13)*Leases!$F51,MAX((Expenses!LU$9-Leases!$AB51/12)*Leases!$AA51*Leases!$F51,0)+MAX((Expenses!LU$10-Leases!$AB52/12)*Leases!$AA52*Leases!$F51,0)+MAX((Expenses!LU$11-Leases!$AB53/12)*Leases!$AA53*Leases!$F51,0)+MAX((Expenses!LU$12-Leases!$AB54/12)*Leases!$AA54*Leases!$F51,0)+MAX((Expenses!LU$13-Leases!$AB55/12)*Leases!$AA55*Leases!$F51,0)))))</f>
        <v>0</v>
      </c>
      <c r="LX222" s="94">
        <f>IF(OR(LX$165&lt;=EOMONTH($E51,$R51*(1-$O51)),LX$165&gt;EOMONTH($E51,$P51*12*(1-$O51)+$Q51*12*$O51+$R51*(1-$O51))),0,IF($X51="NNN",Expenses!LV$14*Leases!$F51,IF(Leases!$X51="FSG",0,IF(Leases!$X51="MG",SUMPRODUCT(Leases!$Z51:$Z55,Expenses!LV$9:LV$13)*Leases!$F51,MAX((Expenses!LV$9-Leases!$AB51/12)*Leases!$AA51*Leases!$F51,0)+MAX((Expenses!LV$10-Leases!$AB52/12)*Leases!$AA52*Leases!$F51,0)+MAX((Expenses!LV$11-Leases!$AB53/12)*Leases!$AA53*Leases!$F51,0)+MAX((Expenses!LV$12-Leases!$AB54/12)*Leases!$AA54*Leases!$F51,0)+MAX((Expenses!LV$13-Leases!$AB55/12)*Leases!$AA55*Leases!$F51,0)))))</f>
        <v>0</v>
      </c>
      <c r="LY222" s="94">
        <f>IF(OR(LY$165&lt;=EOMONTH($E51,$R51*(1-$O51)),LY$165&gt;EOMONTH($E51,$P51*12*(1-$O51)+$Q51*12*$O51+$R51*(1-$O51))),0,IF($X51="NNN",Expenses!LW$14*Leases!$F51,IF(Leases!$X51="FSG",0,IF(Leases!$X51="MG",SUMPRODUCT(Leases!$Z51:$Z55,Expenses!LW$9:LW$13)*Leases!$F51,MAX((Expenses!LW$9-Leases!$AB51/12)*Leases!$AA51*Leases!$F51,0)+MAX((Expenses!LW$10-Leases!$AB52/12)*Leases!$AA52*Leases!$F51,0)+MAX((Expenses!LW$11-Leases!$AB53/12)*Leases!$AA53*Leases!$F51,0)+MAX((Expenses!LW$12-Leases!$AB54/12)*Leases!$AA54*Leases!$F51,0)+MAX((Expenses!LW$13-Leases!$AB55/12)*Leases!$AA55*Leases!$F51,0)))))</f>
        <v>0</v>
      </c>
      <c r="LZ222" s="94">
        <f>IF(OR(LZ$165&lt;=EOMONTH($E51,$R51*(1-$O51)),LZ$165&gt;EOMONTH($E51,$P51*12*(1-$O51)+$Q51*12*$O51+$R51*(1-$O51))),0,IF($X51="NNN",Expenses!LX$14*Leases!$F51,IF(Leases!$X51="FSG",0,IF(Leases!$X51="MG",SUMPRODUCT(Leases!$Z51:$Z55,Expenses!LX$9:LX$13)*Leases!$F51,MAX((Expenses!LX$9-Leases!$AB51/12)*Leases!$AA51*Leases!$F51,0)+MAX((Expenses!LX$10-Leases!$AB52/12)*Leases!$AA52*Leases!$F51,0)+MAX((Expenses!LX$11-Leases!$AB53/12)*Leases!$AA53*Leases!$F51,0)+MAX((Expenses!LX$12-Leases!$AB54/12)*Leases!$AA54*Leases!$F51,0)+MAX((Expenses!LX$13-Leases!$AB55/12)*Leases!$AA55*Leases!$F51,0)))))</f>
        <v>0</v>
      </c>
      <c r="MA222" s="94">
        <f>IF(OR(MA$165&lt;=EOMONTH($E51,$R51*(1-$O51)),MA$165&gt;EOMONTH($E51,$P51*12*(1-$O51)+$Q51*12*$O51+$R51*(1-$O51))),0,IF($X51="NNN",Expenses!LY$14*Leases!$F51,IF(Leases!$X51="FSG",0,IF(Leases!$X51="MG",SUMPRODUCT(Leases!$Z51:$Z55,Expenses!LY$9:LY$13)*Leases!$F51,MAX((Expenses!LY$9-Leases!$AB51/12)*Leases!$AA51*Leases!$F51,0)+MAX((Expenses!LY$10-Leases!$AB52/12)*Leases!$AA52*Leases!$F51,0)+MAX((Expenses!LY$11-Leases!$AB53/12)*Leases!$AA53*Leases!$F51,0)+MAX((Expenses!LY$12-Leases!$AB54/12)*Leases!$AA54*Leases!$F51,0)+MAX((Expenses!LY$13-Leases!$AB55/12)*Leases!$AA55*Leases!$F51,0)))))</f>
        <v>0</v>
      </c>
      <c r="MB222" s="94">
        <f>IF(OR(MB$165&lt;=EOMONTH($E51,$R51*(1-$O51)),MB$165&gt;EOMONTH($E51,$P51*12*(1-$O51)+$Q51*12*$O51+$R51*(1-$O51))),0,IF($X51="NNN",Expenses!LZ$14*Leases!$F51,IF(Leases!$X51="FSG",0,IF(Leases!$X51="MG",SUMPRODUCT(Leases!$Z51:$Z55,Expenses!LZ$9:LZ$13)*Leases!$F51,MAX((Expenses!LZ$9-Leases!$AB51/12)*Leases!$AA51*Leases!$F51,0)+MAX((Expenses!LZ$10-Leases!$AB52/12)*Leases!$AA52*Leases!$F51,0)+MAX((Expenses!LZ$11-Leases!$AB53/12)*Leases!$AA53*Leases!$F51,0)+MAX((Expenses!LZ$12-Leases!$AB54/12)*Leases!$AA54*Leases!$F51,0)+MAX((Expenses!LZ$13-Leases!$AB55/12)*Leases!$AA55*Leases!$F51,0)))))</f>
        <v>0</v>
      </c>
      <c r="MC222" s="94">
        <f>IF(OR(MC$165&lt;=EOMONTH($E51,$R51*(1-$O51)),MC$165&gt;EOMONTH($E51,$P51*12*(1-$O51)+$Q51*12*$O51+$R51*(1-$O51))),0,IF($X51="NNN",Expenses!MA$14*Leases!$F51,IF(Leases!$X51="FSG",0,IF(Leases!$X51="MG",SUMPRODUCT(Leases!$Z51:$Z55,Expenses!MA$9:MA$13)*Leases!$F51,MAX((Expenses!MA$9-Leases!$AB51/12)*Leases!$AA51*Leases!$F51,0)+MAX((Expenses!MA$10-Leases!$AB52/12)*Leases!$AA52*Leases!$F51,0)+MAX((Expenses!MA$11-Leases!$AB53/12)*Leases!$AA53*Leases!$F51,0)+MAX((Expenses!MA$12-Leases!$AB54/12)*Leases!$AA54*Leases!$F51,0)+MAX((Expenses!MA$13-Leases!$AB55/12)*Leases!$AA55*Leases!$F51,0)))))</f>
        <v>0</v>
      </c>
      <c r="MD222" s="94">
        <f>IF(OR(MD$165&lt;=EOMONTH($E51,$R51*(1-$O51)),MD$165&gt;EOMONTH($E51,$P51*12*(1-$O51)+$Q51*12*$O51+$R51*(1-$O51))),0,IF($X51="NNN",Expenses!MB$14*Leases!$F51,IF(Leases!$X51="FSG",0,IF(Leases!$X51="MG",SUMPRODUCT(Leases!$Z51:$Z55,Expenses!MB$9:MB$13)*Leases!$F51,MAX((Expenses!MB$9-Leases!$AB51/12)*Leases!$AA51*Leases!$F51,0)+MAX((Expenses!MB$10-Leases!$AB52/12)*Leases!$AA52*Leases!$F51,0)+MAX((Expenses!MB$11-Leases!$AB53/12)*Leases!$AA53*Leases!$F51,0)+MAX((Expenses!MB$12-Leases!$AB54/12)*Leases!$AA54*Leases!$F51,0)+MAX((Expenses!MB$13-Leases!$AB55/12)*Leases!$AA55*Leases!$F51,0)))))</f>
        <v>0</v>
      </c>
      <c r="ME222" s="94">
        <f>IF(OR(ME$165&lt;=EOMONTH($E51,$R51*(1-$O51)),ME$165&gt;EOMONTH($E51,$P51*12*(1-$O51)+$Q51*12*$O51+$R51*(1-$O51))),0,IF($X51="NNN",Expenses!MC$14*Leases!$F51,IF(Leases!$X51="FSG",0,IF(Leases!$X51="MG",SUMPRODUCT(Leases!$Z51:$Z55,Expenses!MC$9:MC$13)*Leases!$F51,MAX((Expenses!MC$9-Leases!$AB51/12)*Leases!$AA51*Leases!$F51,0)+MAX((Expenses!MC$10-Leases!$AB52/12)*Leases!$AA52*Leases!$F51,0)+MAX((Expenses!MC$11-Leases!$AB53/12)*Leases!$AA53*Leases!$F51,0)+MAX((Expenses!MC$12-Leases!$AB54/12)*Leases!$AA54*Leases!$F51,0)+MAX((Expenses!MC$13-Leases!$AB55/12)*Leases!$AA55*Leases!$F51,0)))))</f>
        <v>0</v>
      </c>
      <c r="MF222" s="94">
        <f>IF(OR(MF$165&lt;=EOMONTH($E51,$R51*(1-$O51)),MF$165&gt;EOMONTH($E51,$P51*12*(1-$O51)+$Q51*12*$O51+$R51*(1-$O51))),0,IF($X51="NNN",Expenses!MD$14*Leases!$F51,IF(Leases!$X51="FSG",0,IF(Leases!$X51="MG",SUMPRODUCT(Leases!$Z51:$Z55,Expenses!MD$9:MD$13)*Leases!$F51,MAX((Expenses!MD$9-Leases!$AB51/12)*Leases!$AA51*Leases!$F51,0)+MAX((Expenses!MD$10-Leases!$AB52/12)*Leases!$AA52*Leases!$F51,0)+MAX((Expenses!MD$11-Leases!$AB53/12)*Leases!$AA53*Leases!$F51,0)+MAX((Expenses!MD$12-Leases!$AB54/12)*Leases!$AA54*Leases!$F51,0)+MAX((Expenses!MD$13-Leases!$AB55/12)*Leases!$AA55*Leases!$F51,0)))))</f>
        <v>0</v>
      </c>
      <c r="MG222" s="94">
        <f>IF(OR(MG$165&lt;=EOMONTH($E51,$R51*(1-$O51)),MG$165&gt;EOMONTH($E51,$P51*12*(1-$O51)+$Q51*12*$O51+$R51*(1-$O51))),0,IF($X51="NNN",Expenses!ME$14*Leases!$F51,IF(Leases!$X51="FSG",0,IF(Leases!$X51="MG",SUMPRODUCT(Leases!$Z51:$Z55,Expenses!ME$9:ME$13)*Leases!$F51,MAX((Expenses!ME$9-Leases!$AB51/12)*Leases!$AA51*Leases!$F51,0)+MAX((Expenses!ME$10-Leases!$AB52/12)*Leases!$AA52*Leases!$F51,0)+MAX((Expenses!ME$11-Leases!$AB53/12)*Leases!$AA53*Leases!$F51,0)+MAX((Expenses!ME$12-Leases!$AB54/12)*Leases!$AA54*Leases!$F51,0)+MAX((Expenses!ME$13-Leases!$AB55/12)*Leases!$AA55*Leases!$F51,0)))))</f>
        <v>0</v>
      </c>
      <c r="MH222" s="94">
        <f>IF(OR(MH$165&lt;=EOMONTH($E51,$R51*(1-$O51)),MH$165&gt;EOMONTH($E51,$P51*12*(1-$O51)+$Q51*12*$O51+$R51*(1-$O51))),0,IF($X51="NNN",Expenses!MF$14*Leases!$F51,IF(Leases!$X51="FSG",0,IF(Leases!$X51="MG",SUMPRODUCT(Leases!$Z51:$Z55,Expenses!MF$9:MF$13)*Leases!$F51,MAX((Expenses!MF$9-Leases!$AB51/12)*Leases!$AA51*Leases!$F51,0)+MAX((Expenses!MF$10-Leases!$AB52/12)*Leases!$AA52*Leases!$F51,0)+MAX((Expenses!MF$11-Leases!$AB53/12)*Leases!$AA53*Leases!$F51,0)+MAX((Expenses!MF$12-Leases!$AB54/12)*Leases!$AA54*Leases!$F51,0)+MAX((Expenses!MF$13-Leases!$AB55/12)*Leases!$AA55*Leases!$F51,0)))))</f>
        <v>0</v>
      </c>
      <c r="MI222" s="94">
        <f>IF(OR(MI$165&lt;=EOMONTH($E51,$R51*(1-$O51)),MI$165&gt;EOMONTH($E51,$P51*12*(1-$O51)+$Q51*12*$O51+$R51*(1-$O51))),0,IF($X51="NNN",Expenses!MG$14*Leases!$F51,IF(Leases!$X51="FSG",0,IF(Leases!$X51="MG",SUMPRODUCT(Leases!$Z51:$Z55,Expenses!MG$9:MG$13)*Leases!$F51,MAX((Expenses!MG$9-Leases!$AB51/12)*Leases!$AA51*Leases!$F51,0)+MAX((Expenses!MG$10-Leases!$AB52/12)*Leases!$AA52*Leases!$F51,0)+MAX((Expenses!MG$11-Leases!$AB53/12)*Leases!$AA53*Leases!$F51,0)+MAX((Expenses!MG$12-Leases!$AB54/12)*Leases!$AA54*Leases!$F51,0)+MAX((Expenses!MG$13-Leases!$AB55/12)*Leases!$AA55*Leases!$F51,0)))))</f>
        <v>0</v>
      </c>
      <c r="MJ222" s="94">
        <f>IF(OR(MJ$165&lt;=EOMONTH($E51,$R51*(1-$O51)),MJ$165&gt;EOMONTH($E51,$P51*12*(1-$O51)+$Q51*12*$O51+$R51*(1-$O51))),0,IF($X51="NNN",Expenses!MH$14*Leases!$F51,IF(Leases!$X51="FSG",0,IF(Leases!$X51="MG",SUMPRODUCT(Leases!$Z51:$Z55,Expenses!MH$9:MH$13)*Leases!$F51,MAX((Expenses!MH$9-Leases!$AB51/12)*Leases!$AA51*Leases!$F51,0)+MAX((Expenses!MH$10-Leases!$AB52/12)*Leases!$AA52*Leases!$F51,0)+MAX((Expenses!MH$11-Leases!$AB53/12)*Leases!$AA53*Leases!$F51,0)+MAX((Expenses!MH$12-Leases!$AB54/12)*Leases!$AA54*Leases!$F51,0)+MAX((Expenses!MH$13-Leases!$AB55/12)*Leases!$AA55*Leases!$F51,0)))))</f>
        <v>0</v>
      </c>
      <c r="MK222" s="94">
        <f>IF(OR(MK$165&lt;=EOMONTH($E51,$R51*(1-$O51)),MK$165&gt;EOMONTH($E51,$P51*12*(1-$O51)+$Q51*12*$O51+$R51*(1-$O51))),0,IF($X51="NNN",Expenses!MI$14*Leases!$F51,IF(Leases!$X51="FSG",0,IF(Leases!$X51="MG",SUMPRODUCT(Leases!$Z51:$Z55,Expenses!MI$9:MI$13)*Leases!$F51,MAX((Expenses!MI$9-Leases!$AB51/12)*Leases!$AA51*Leases!$F51,0)+MAX((Expenses!MI$10-Leases!$AB52/12)*Leases!$AA52*Leases!$F51,0)+MAX((Expenses!MI$11-Leases!$AB53/12)*Leases!$AA53*Leases!$F51,0)+MAX((Expenses!MI$12-Leases!$AB54/12)*Leases!$AA54*Leases!$F51,0)+MAX((Expenses!MI$13-Leases!$AB55/12)*Leases!$AA55*Leases!$F51,0)))))</f>
        <v>0</v>
      </c>
      <c r="ML222" s="94">
        <f>IF(OR(ML$165&lt;=EOMONTH($E51,$R51*(1-$O51)),ML$165&gt;EOMONTH($E51,$P51*12*(1-$O51)+$Q51*12*$O51+$R51*(1-$O51))),0,IF($X51="NNN",Expenses!MJ$14*Leases!$F51,IF(Leases!$X51="FSG",0,IF(Leases!$X51="MG",SUMPRODUCT(Leases!$Z51:$Z55,Expenses!MJ$9:MJ$13)*Leases!$F51,MAX((Expenses!MJ$9-Leases!$AB51/12)*Leases!$AA51*Leases!$F51,0)+MAX((Expenses!MJ$10-Leases!$AB52/12)*Leases!$AA52*Leases!$F51,0)+MAX((Expenses!MJ$11-Leases!$AB53/12)*Leases!$AA53*Leases!$F51,0)+MAX((Expenses!MJ$12-Leases!$AB54/12)*Leases!$AA54*Leases!$F51,0)+MAX((Expenses!MJ$13-Leases!$AB55/12)*Leases!$AA55*Leases!$F51,0)))))</f>
        <v>0</v>
      </c>
      <c r="MM222" s="94">
        <f>IF(OR(MM$165&lt;=EOMONTH($E51,$R51*(1-$O51)),MM$165&gt;EOMONTH($E51,$P51*12*(1-$O51)+$Q51*12*$O51+$R51*(1-$O51))),0,IF($X51="NNN",Expenses!MK$14*Leases!$F51,IF(Leases!$X51="FSG",0,IF(Leases!$X51="MG",SUMPRODUCT(Leases!$Z51:$Z55,Expenses!MK$9:MK$13)*Leases!$F51,MAX((Expenses!MK$9-Leases!$AB51/12)*Leases!$AA51*Leases!$F51,0)+MAX((Expenses!MK$10-Leases!$AB52/12)*Leases!$AA52*Leases!$F51,0)+MAX((Expenses!MK$11-Leases!$AB53/12)*Leases!$AA53*Leases!$F51,0)+MAX((Expenses!MK$12-Leases!$AB54/12)*Leases!$AA54*Leases!$F51,0)+MAX((Expenses!MK$13-Leases!$AB55/12)*Leases!$AA55*Leases!$F51,0)))))</f>
        <v>0</v>
      </c>
      <c r="MN222" s="94">
        <f>IF(OR(MN$165&lt;=EOMONTH($E51,$R51*(1-$O51)),MN$165&gt;EOMONTH($E51,$P51*12*(1-$O51)+$Q51*12*$O51+$R51*(1-$O51))),0,IF($X51="NNN",Expenses!ML$14*Leases!$F51,IF(Leases!$X51="FSG",0,IF(Leases!$X51="MG",SUMPRODUCT(Leases!$Z51:$Z55,Expenses!ML$9:ML$13)*Leases!$F51,MAX((Expenses!ML$9-Leases!$AB51/12)*Leases!$AA51*Leases!$F51,0)+MAX((Expenses!ML$10-Leases!$AB52/12)*Leases!$AA52*Leases!$F51,0)+MAX((Expenses!ML$11-Leases!$AB53/12)*Leases!$AA53*Leases!$F51,0)+MAX((Expenses!ML$12-Leases!$AB54/12)*Leases!$AA54*Leases!$F51,0)+MAX((Expenses!ML$13-Leases!$AB55/12)*Leases!$AA55*Leases!$F51,0)))))</f>
        <v>0</v>
      </c>
      <c r="MO222" s="94">
        <f>IF(OR(MO$165&lt;=EOMONTH($E51,$R51*(1-$O51)),MO$165&gt;EOMONTH($E51,$P51*12*(1-$O51)+$Q51*12*$O51+$R51*(1-$O51))),0,IF($X51="NNN",Expenses!MM$14*Leases!$F51,IF(Leases!$X51="FSG",0,IF(Leases!$X51="MG",SUMPRODUCT(Leases!$Z51:$Z55,Expenses!MM$9:MM$13)*Leases!$F51,MAX((Expenses!MM$9-Leases!$AB51/12)*Leases!$AA51*Leases!$F51,0)+MAX((Expenses!MM$10-Leases!$AB52/12)*Leases!$AA52*Leases!$F51,0)+MAX((Expenses!MM$11-Leases!$AB53/12)*Leases!$AA53*Leases!$F51,0)+MAX((Expenses!MM$12-Leases!$AB54/12)*Leases!$AA54*Leases!$F51,0)+MAX((Expenses!MM$13-Leases!$AB55/12)*Leases!$AA55*Leases!$F51,0)))))</f>
        <v>0</v>
      </c>
      <c r="MP222" s="94">
        <f>IF(OR(MP$165&lt;=EOMONTH($E51,$R51*(1-$O51)),MP$165&gt;EOMONTH($E51,$P51*12*(1-$O51)+$Q51*12*$O51+$R51*(1-$O51))),0,IF($X51="NNN",Expenses!MN$14*Leases!$F51,IF(Leases!$X51="FSG",0,IF(Leases!$X51="MG",SUMPRODUCT(Leases!$Z51:$Z55,Expenses!MN$9:MN$13)*Leases!$F51,MAX((Expenses!MN$9-Leases!$AB51/12)*Leases!$AA51*Leases!$F51,0)+MAX((Expenses!MN$10-Leases!$AB52/12)*Leases!$AA52*Leases!$F51,0)+MAX((Expenses!MN$11-Leases!$AB53/12)*Leases!$AA53*Leases!$F51,0)+MAX((Expenses!MN$12-Leases!$AB54/12)*Leases!$AA54*Leases!$F51,0)+MAX((Expenses!MN$13-Leases!$AB55/12)*Leases!$AA55*Leases!$F51,0)))))</f>
        <v>0</v>
      </c>
      <c r="MQ222" s="94">
        <f>IF(OR(MQ$165&lt;=EOMONTH($E51,$R51*(1-$O51)),MQ$165&gt;EOMONTH($E51,$P51*12*(1-$O51)+$Q51*12*$O51+$R51*(1-$O51))),0,IF($X51="NNN",Expenses!MO$14*Leases!$F51,IF(Leases!$X51="FSG",0,IF(Leases!$X51="MG",SUMPRODUCT(Leases!$Z51:$Z55,Expenses!MO$9:MO$13)*Leases!$F51,MAX((Expenses!MO$9-Leases!$AB51/12)*Leases!$AA51*Leases!$F51,0)+MAX((Expenses!MO$10-Leases!$AB52/12)*Leases!$AA52*Leases!$F51,0)+MAX((Expenses!MO$11-Leases!$AB53/12)*Leases!$AA53*Leases!$F51,0)+MAX((Expenses!MO$12-Leases!$AB54/12)*Leases!$AA54*Leases!$F51,0)+MAX((Expenses!MO$13-Leases!$AB55/12)*Leases!$AA55*Leases!$F51,0)))))</f>
        <v>0</v>
      </c>
      <c r="MR222" s="94">
        <f>IF(OR(MR$165&lt;=EOMONTH($E51,$R51*(1-$O51)),MR$165&gt;EOMONTH($E51,$P51*12*(1-$O51)+$Q51*12*$O51+$R51*(1-$O51))),0,IF($X51="NNN",Expenses!MP$14*Leases!$F51,IF(Leases!$X51="FSG",0,IF(Leases!$X51="MG",SUMPRODUCT(Leases!$Z51:$Z55,Expenses!MP$9:MP$13)*Leases!$F51,MAX((Expenses!MP$9-Leases!$AB51/12)*Leases!$AA51*Leases!$F51,0)+MAX((Expenses!MP$10-Leases!$AB52/12)*Leases!$AA52*Leases!$F51,0)+MAX((Expenses!MP$11-Leases!$AB53/12)*Leases!$AA53*Leases!$F51,0)+MAX((Expenses!MP$12-Leases!$AB54/12)*Leases!$AA54*Leases!$F51,0)+MAX((Expenses!MP$13-Leases!$AB55/12)*Leases!$AA55*Leases!$F51,0)))))</f>
        <v>0</v>
      </c>
      <c r="MS222" s="94">
        <f>IF(OR(MS$165&lt;=EOMONTH($E51,$R51*(1-$O51)),MS$165&gt;EOMONTH($E51,$P51*12*(1-$O51)+$Q51*12*$O51+$R51*(1-$O51))),0,IF($X51="NNN",Expenses!MQ$14*Leases!$F51,IF(Leases!$X51="FSG",0,IF(Leases!$X51="MG",SUMPRODUCT(Leases!$Z51:$Z55,Expenses!MQ$9:MQ$13)*Leases!$F51,MAX((Expenses!MQ$9-Leases!$AB51/12)*Leases!$AA51*Leases!$F51,0)+MAX((Expenses!MQ$10-Leases!$AB52/12)*Leases!$AA52*Leases!$F51,0)+MAX((Expenses!MQ$11-Leases!$AB53/12)*Leases!$AA53*Leases!$F51,0)+MAX((Expenses!MQ$12-Leases!$AB54/12)*Leases!$AA54*Leases!$F51,0)+MAX((Expenses!MQ$13-Leases!$AB55/12)*Leases!$AA55*Leases!$F51,0)))))</f>
        <v>0</v>
      </c>
      <c r="MT222" s="94">
        <f>IF(OR(MT$165&lt;=EOMONTH($E51,$R51*(1-$O51)),MT$165&gt;EOMONTH($E51,$P51*12*(1-$O51)+$Q51*12*$O51+$R51*(1-$O51))),0,IF($X51="NNN",Expenses!MR$14*Leases!$F51,IF(Leases!$X51="FSG",0,IF(Leases!$X51="MG",SUMPRODUCT(Leases!$Z51:$Z55,Expenses!MR$9:MR$13)*Leases!$F51,MAX((Expenses!MR$9-Leases!$AB51/12)*Leases!$AA51*Leases!$F51,0)+MAX((Expenses!MR$10-Leases!$AB52/12)*Leases!$AA52*Leases!$F51,0)+MAX((Expenses!MR$11-Leases!$AB53/12)*Leases!$AA53*Leases!$F51,0)+MAX((Expenses!MR$12-Leases!$AB54/12)*Leases!$AA54*Leases!$F51,0)+MAX((Expenses!MR$13-Leases!$AB55/12)*Leases!$AA55*Leases!$F51,0)))))</f>
        <v>0</v>
      </c>
      <c r="MU222" s="94">
        <f>IF(OR(MU$165&lt;=EOMONTH($E51,$R51*(1-$O51)),MU$165&gt;EOMONTH($E51,$P51*12*(1-$O51)+$Q51*12*$O51+$R51*(1-$O51))),0,IF($X51="NNN",Expenses!MS$14*Leases!$F51,IF(Leases!$X51="FSG",0,IF(Leases!$X51="MG",SUMPRODUCT(Leases!$Z51:$Z55,Expenses!MS$9:MS$13)*Leases!$F51,MAX((Expenses!MS$9-Leases!$AB51/12)*Leases!$AA51*Leases!$F51,0)+MAX((Expenses!MS$10-Leases!$AB52/12)*Leases!$AA52*Leases!$F51,0)+MAX((Expenses!MS$11-Leases!$AB53/12)*Leases!$AA53*Leases!$F51,0)+MAX((Expenses!MS$12-Leases!$AB54/12)*Leases!$AA54*Leases!$F51,0)+MAX((Expenses!MS$13-Leases!$AB55/12)*Leases!$AA55*Leases!$F51,0)))))</f>
        <v>0</v>
      </c>
      <c r="MV222" s="94">
        <f>IF(OR(MV$165&lt;=EOMONTH($E51,$R51*(1-$O51)),MV$165&gt;EOMONTH($E51,$P51*12*(1-$O51)+$Q51*12*$O51+$R51*(1-$O51))),0,IF($X51="NNN",Expenses!MT$14*Leases!$F51,IF(Leases!$X51="FSG",0,IF(Leases!$X51="MG",SUMPRODUCT(Leases!$Z51:$Z55,Expenses!MT$9:MT$13)*Leases!$F51,MAX((Expenses!MT$9-Leases!$AB51/12)*Leases!$AA51*Leases!$F51,0)+MAX((Expenses!MT$10-Leases!$AB52/12)*Leases!$AA52*Leases!$F51,0)+MAX((Expenses!MT$11-Leases!$AB53/12)*Leases!$AA53*Leases!$F51,0)+MAX((Expenses!MT$12-Leases!$AB54/12)*Leases!$AA54*Leases!$F51,0)+MAX((Expenses!MT$13-Leases!$AB55/12)*Leases!$AA55*Leases!$F51,0)))))</f>
        <v>0</v>
      </c>
      <c r="MW222" s="94">
        <f>IF(OR(MW$165&lt;=EOMONTH($E51,$R51*(1-$O51)),MW$165&gt;EOMONTH($E51,$P51*12*(1-$O51)+$Q51*12*$O51+$R51*(1-$O51))),0,IF($X51="NNN",Expenses!MU$14*Leases!$F51,IF(Leases!$X51="FSG",0,IF(Leases!$X51="MG",SUMPRODUCT(Leases!$Z51:$Z55,Expenses!MU$9:MU$13)*Leases!$F51,MAX((Expenses!MU$9-Leases!$AB51/12)*Leases!$AA51*Leases!$F51,0)+MAX((Expenses!MU$10-Leases!$AB52/12)*Leases!$AA52*Leases!$F51,0)+MAX((Expenses!MU$11-Leases!$AB53/12)*Leases!$AA53*Leases!$F51,0)+MAX((Expenses!MU$12-Leases!$AB54/12)*Leases!$AA54*Leases!$F51,0)+MAX((Expenses!MU$13-Leases!$AB55/12)*Leases!$AA55*Leases!$F51,0)))))</f>
        <v>0</v>
      </c>
      <c r="MX222" s="94">
        <f>IF(OR(MX$165&lt;=EOMONTH($E51,$R51*(1-$O51)),MX$165&gt;EOMONTH($E51,$P51*12*(1-$O51)+$Q51*12*$O51+$R51*(1-$O51))),0,IF($X51="NNN",Expenses!MV$14*Leases!$F51,IF(Leases!$X51="FSG",0,IF(Leases!$X51="MG",SUMPRODUCT(Leases!$Z51:$Z55,Expenses!MV$9:MV$13)*Leases!$F51,MAX((Expenses!MV$9-Leases!$AB51/12)*Leases!$AA51*Leases!$F51,0)+MAX((Expenses!MV$10-Leases!$AB52/12)*Leases!$AA52*Leases!$F51,0)+MAX((Expenses!MV$11-Leases!$AB53/12)*Leases!$AA53*Leases!$F51,0)+MAX((Expenses!MV$12-Leases!$AB54/12)*Leases!$AA54*Leases!$F51,0)+MAX((Expenses!MV$13-Leases!$AB55/12)*Leases!$AA55*Leases!$F51,0)))))</f>
        <v>0</v>
      </c>
      <c r="MY222" s="94">
        <f>IF(OR(MY$165&lt;=EOMONTH($E51,$R51*(1-$O51)),MY$165&gt;EOMONTH($E51,$P51*12*(1-$O51)+$Q51*12*$O51+$R51*(1-$O51))),0,IF($X51="NNN",Expenses!MW$14*Leases!$F51,IF(Leases!$X51="FSG",0,IF(Leases!$X51="MG",SUMPRODUCT(Leases!$Z51:$Z55,Expenses!MW$9:MW$13)*Leases!$F51,MAX((Expenses!MW$9-Leases!$AB51/12)*Leases!$AA51*Leases!$F51,0)+MAX((Expenses!MW$10-Leases!$AB52/12)*Leases!$AA52*Leases!$F51,0)+MAX((Expenses!MW$11-Leases!$AB53/12)*Leases!$AA53*Leases!$F51,0)+MAX((Expenses!MW$12-Leases!$AB54/12)*Leases!$AA54*Leases!$F51,0)+MAX((Expenses!MW$13-Leases!$AB55/12)*Leases!$AA55*Leases!$F51,0)))))</f>
        <v>0</v>
      </c>
      <c r="MZ222" s="94">
        <f>IF(OR(MZ$165&lt;=EOMONTH($E51,$R51*(1-$O51)),MZ$165&gt;EOMONTH($E51,$P51*12*(1-$O51)+$Q51*12*$O51+$R51*(1-$O51))),0,IF($X51="NNN",Expenses!MX$14*Leases!$F51,IF(Leases!$X51="FSG",0,IF(Leases!$X51="MG",SUMPRODUCT(Leases!$Z51:$Z55,Expenses!MX$9:MX$13)*Leases!$F51,MAX((Expenses!MX$9-Leases!$AB51/12)*Leases!$AA51*Leases!$F51,0)+MAX((Expenses!MX$10-Leases!$AB52/12)*Leases!$AA52*Leases!$F51,0)+MAX((Expenses!MX$11-Leases!$AB53/12)*Leases!$AA53*Leases!$F51,0)+MAX((Expenses!MX$12-Leases!$AB54/12)*Leases!$AA54*Leases!$F51,0)+MAX((Expenses!MX$13-Leases!$AB55/12)*Leases!$AA55*Leases!$F51,0)))))</f>
        <v>0</v>
      </c>
      <c r="NA222" s="94">
        <f>IF(OR(NA$165&lt;=EOMONTH($E51,$R51*(1-$O51)),NA$165&gt;EOMONTH($E51,$P51*12*(1-$O51)+$Q51*12*$O51+$R51*(1-$O51))),0,IF($X51="NNN",Expenses!MY$14*Leases!$F51,IF(Leases!$X51="FSG",0,IF(Leases!$X51="MG",SUMPRODUCT(Leases!$Z51:$Z55,Expenses!MY$9:MY$13)*Leases!$F51,MAX((Expenses!MY$9-Leases!$AB51/12)*Leases!$AA51*Leases!$F51,0)+MAX((Expenses!MY$10-Leases!$AB52/12)*Leases!$AA52*Leases!$F51,0)+MAX((Expenses!MY$11-Leases!$AB53/12)*Leases!$AA53*Leases!$F51,0)+MAX((Expenses!MY$12-Leases!$AB54/12)*Leases!$AA54*Leases!$F51,0)+MAX((Expenses!MY$13-Leases!$AB55/12)*Leases!$AA55*Leases!$F51,0)))))</f>
        <v>0</v>
      </c>
      <c r="NB222" s="94">
        <f>IF(OR(NB$165&lt;=EOMONTH($E51,$R51*(1-$O51)),NB$165&gt;EOMONTH($E51,$P51*12*(1-$O51)+$Q51*12*$O51+$R51*(1-$O51))),0,IF($X51="NNN",Expenses!MZ$14*Leases!$F51,IF(Leases!$X51="FSG",0,IF(Leases!$X51="MG",SUMPRODUCT(Leases!$Z51:$Z55,Expenses!MZ$9:MZ$13)*Leases!$F51,MAX((Expenses!MZ$9-Leases!$AB51/12)*Leases!$AA51*Leases!$F51,0)+MAX((Expenses!MZ$10-Leases!$AB52/12)*Leases!$AA52*Leases!$F51,0)+MAX((Expenses!MZ$11-Leases!$AB53/12)*Leases!$AA53*Leases!$F51,0)+MAX((Expenses!MZ$12-Leases!$AB54/12)*Leases!$AA54*Leases!$F51,0)+MAX((Expenses!MZ$13-Leases!$AB55/12)*Leases!$AA55*Leases!$F51,0)))))</f>
        <v>0</v>
      </c>
      <c r="NC222" s="94">
        <f>IF(OR(NC$165&lt;=EOMONTH($E51,$R51*(1-$O51)),NC$165&gt;EOMONTH($E51,$P51*12*(1-$O51)+$Q51*12*$O51+$R51*(1-$O51))),0,IF($X51="NNN",Expenses!NA$14*Leases!$F51,IF(Leases!$X51="FSG",0,IF(Leases!$X51="MG",SUMPRODUCT(Leases!$Z51:$Z55,Expenses!NA$9:NA$13)*Leases!$F51,MAX((Expenses!NA$9-Leases!$AB51/12)*Leases!$AA51*Leases!$F51,0)+MAX((Expenses!NA$10-Leases!$AB52/12)*Leases!$AA52*Leases!$F51,0)+MAX((Expenses!NA$11-Leases!$AB53/12)*Leases!$AA53*Leases!$F51,0)+MAX((Expenses!NA$12-Leases!$AB54/12)*Leases!$AA54*Leases!$F51,0)+MAX((Expenses!NA$13-Leases!$AB55/12)*Leases!$AA55*Leases!$F51,0)))))</f>
        <v>0</v>
      </c>
      <c r="ND222" s="94">
        <f>IF(OR(ND$165&lt;=EOMONTH($E51,$R51*(1-$O51)),ND$165&gt;EOMONTH($E51,$P51*12*(1-$O51)+$Q51*12*$O51+$R51*(1-$O51))),0,IF($X51="NNN",Expenses!NB$14*Leases!$F51,IF(Leases!$X51="FSG",0,IF(Leases!$X51="MG",SUMPRODUCT(Leases!$Z51:$Z55,Expenses!NB$9:NB$13)*Leases!$F51,MAX((Expenses!NB$9-Leases!$AB51/12)*Leases!$AA51*Leases!$F51,0)+MAX((Expenses!NB$10-Leases!$AB52/12)*Leases!$AA52*Leases!$F51,0)+MAX((Expenses!NB$11-Leases!$AB53/12)*Leases!$AA53*Leases!$F51,0)+MAX((Expenses!NB$12-Leases!$AB54/12)*Leases!$AA54*Leases!$F51,0)+MAX((Expenses!NB$13-Leases!$AB55/12)*Leases!$AA55*Leases!$F51,0)))))</f>
        <v>0</v>
      </c>
      <c r="NE222" s="94">
        <f>IF(OR(NE$165&lt;=EOMONTH($E51,$R51*(1-$O51)),NE$165&gt;EOMONTH($E51,$P51*12*(1-$O51)+$Q51*12*$O51+$R51*(1-$O51))),0,IF($X51="NNN",Expenses!NC$14*Leases!$F51,IF(Leases!$X51="FSG",0,IF(Leases!$X51="MG",SUMPRODUCT(Leases!$Z51:$Z55,Expenses!NC$9:NC$13)*Leases!$F51,MAX((Expenses!NC$9-Leases!$AB51/12)*Leases!$AA51*Leases!$F51,0)+MAX((Expenses!NC$10-Leases!$AB52/12)*Leases!$AA52*Leases!$F51,0)+MAX((Expenses!NC$11-Leases!$AB53/12)*Leases!$AA53*Leases!$F51,0)+MAX((Expenses!NC$12-Leases!$AB54/12)*Leases!$AA54*Leases!$F51,0)+MAX((Expenses!NC$13-Leases!$AB55/12)*Leases!$AA55*Leases!$F51,0)))))</f>
        <v>0</v>
      </c>
      <c r="NF222" s="94">
        <f>IF(OR(NF$165&lt;=EOMONTH($E51,$R51*(1-$O51)),NF$165&gt;EOMONTH($E51,$P51*12*(1-$O51)+$Q51*12*$O51+$R51*(1-$O51))),0,IF($X51="NNN",Expenses!ND$14*Leases!$F51,IF(Leases!$X51="FSG",0,IF(Leases!$X51="MG",SUMPRODUCT(Leases!$Z51:$Z55,Expenses!ND$9:ND$13)*Leases!$F51,MAX((Expenses!ND$9-Leases!$AB51/12)*Leases!$AA51*Leases!$F51,0)+MAX((Expenses!ND$10-Leases!$AB52/12)*Leases!$AA52*Leases!$F51,0)+MAX((Expenses!ND$11-Leases!$AB53/12)*Leases!$AA53*Leases!$F51,0)+MAX((Expenses!ND$12-Leases!$AB54/12)*Leases!$AA54*Leases!$F51,0)+MAX((Expenses!ND$13-Leases!$AB55/12)*Leases!$AA55*Leases!$F51,0)))))</f>
        <v>0</v>
      </c>
      <c r="NG222" s="94">
        <f>IF(OR(NG$165&lt;=EOMONTH($E51,$R51*(1-$O51)),NG$165&gt;EOMONTH($E51,$P51*12*(1-$O51)+$Q51*12*$O51+$R51*(1-$O51))),0,IF($X51="NNN",Expenses!NE$14*Leases!$F51,IF(Leases!$X51="FSG",0,IF(Leases!$X51="MG",SUMPRODUCT(Leases!$Z51:$Z55,Expenses!NE$9:NE$13)*Leases!$F51,MAX((Expenses!NE$9-Leases!$AB51/12)*Leases!$AA51*Leases!$F51,0)+MAX((Expenses!NE$10-Leases!$AB52/12)*Leases!$AA52*Leases!$F51,0)+MAX((Expenses!NE$11-Leases!$AB53/12)*Leases!$AA53*Leases!$F51,0)+MAX((Expenses!NE$12-Leases!$AB54/12)*Leases!$AA54*Leases!$F51,0)+MAX((Expenses!NE$13-Leases!$AB55/12)*Leases!$AA55*Leases!$F51,0)))))</f>
        <v>0</v>
      </c>
      <c r="NH222" s="94">
        <f>IF(OR(NH$165&lt;=EOMONTH($E51,$R51*(1-$O51)),NH$165&gt;EOMONTH($E51,$P51*12*(1-$O51)+$Q51*12*$O51+$R51*(1-$O51))),0,IF($X51="NNN",Expenses!NF$14*Leases!$F51,IF(Leases!$X51="FSG",0,IF(Leases!$X51="MG",SUMPRODUCT(Leases!$Z51:$Z55,Expenses!NF$9:NF$13)*Leases!$F51,MAX((Expenses!NF$9-Leases!$AB51/12)*Leases!$AA51*Leases!$F51,0)+MAX((Expenses!NF$10-Leases!$AB52/12)*Leases!$AA52*Leases!$F51,0)+MAX((Expenses!NF$11-Leases!$AB53/12)*Leases!$AA53*Leases!$F51,0)+MAX((Expenses!NF$12-Leases!$AB54/12)*Leases!$AA54*Leases!$F51,0)+MAX((Expenses!NF$13-Leases!$AB55/12)*Leases!$AA55*Leases!$F51,0)))))</f>
        <v>0</v>
      </c>
      <c r="NI222" s="94">
        <f>IF(OR(NI$165&lt;=EOMONTH($E51,$R51*(1-$O51)),NI$165&gt;EOMONTH($E51,$P51*12*(1-$O51)+$Q51*12*$O51+$R51*(1-$O51))),0,IF($X51="NNN",Expenses!NG$14*Leases!$F51,IF(Leases!$X51="FSG",0,IF(Leases!$X51="MG",SUMPRODUCT(Leases!$Z51:$Z55,Expenses!NG$9:NG$13)*Leases!$F51,MAX((Expenses!NG$9-Leases!$AB51/12)*Leases!$AA51*Leases!$F51,0)+MAX((Expenses!NG$10-Leases!$AB52/12)*Leases!$AA52*Leases!$F51,0)+MAX((Expenses!NG$11-Leases!$AB53/12)*Leases!$AA53*Leases!$F51,0)+MAX((Expenses!NG$12-Leases!$AB54/12)*Leases!$AA54*Leases!$F51,0)+MAX((Expenses!NG$13-Leases!$AB55/12)*Leases!$AA55*Leases!$F51,0)))))</f>
        <v>0</v>
      </c>
      <c r="NJ222" s="94">
        <f>IF(OR(NJ$165&lt;=EOMONTH($E51,$R51*(1-$O51)),NJ$165&gt;EOMONTH($E51,$P51*12*(1-$O51)+$Q51*12*$O51+$R51*(1-$O51))),0,IF($X51="NNN",Expenses!NH$14*Leases!$F51,IF(Leases!$X51="FSG",0,IF(Leases!$X51="MG",SUMPRODUCT(Leases!$Z51:$Z55,Expenses!NH$9:NH$13)*Leases!$F51,MAX((Expenses!NH$9-Leases!$AB51/12)*Leases!$AA51*Leases!$F51,0)+MAX((Expenses!NH$10-Leases!$AB52/12)*Leases!$AA52*Leases!$F51,0)+MAX((Expenses!NH$11-Leases!$AB53/12)*Leases!$AA53*Leases!$F51,0)+MAX((Expenses!NH$12-Leases!$AB54/12)*Leases!$AA54*Leases!$F51,0)+MAX((Expenses!NH$13-Leases!$AB55/12)*Leases!$AA55*Leases!$F51,0)))))</f>
        <v>0</v>
      </c>
      <c r="NK222" s="97">
        <f>IF(OR(NK$165&lt;=EOMONTH($E51,$R51*(1-$O51)),NK$165&gt;EOMONTH($E51,$P51*12*(1-$O51)+$Q51*12*$O51+$R51*(1-$O51))),0,IF($X51="NNN",Expenses!NI$14*Leases!$F51,IF(Leases!$X51="FSG",0,IF(Leases!$X51="MG",SUMPRODUCT(Leases!$Z51:$Z55,Expenses!NI$9:NI$13)*Leases!$F51,MAX((Expenses!NI$9-Leases!$AB51/12)*Leases!$AA51*Leases!$F51,0)+MAX((Expenses!NI$10-Leases!$AB52/12)*Leases!$AA52*Leases!$F51,0)+MAX((Expenses!NI$11-Leases!$AB53/12)*Leases!$AA53*Leases!$F51,0)+MAX((Expenses!NI$12-Leases!$AB54/12)*Leases!$AA54*Leases!$F51,0)+MAX((Expenses!NI$13-Leases!$AB55/12)*Leases!$AA55*Leases!$F51,0)))))</f>
        <v>0</v>
      </c>
    </row>
    <row r="223" spans="1:375" x14ac:dyDescent="0.25">
      <c r="A223" s="98">
        <f ca="1">SUMIF($D$163:$NK$163,"&lt;="&amp;Summary!$B$3,Leases!D223:NK223)</f>
        <v>0</v>
      </c>
      <c r="B223" s="41"/>
      <c r="C223" s="99" t="s">
        <v>96</v>
      </c>
      <c r="D223" s="100">
        <f ca="1">SUM(D216:D222)</f>
        <v>0</v>
      </c>
      <c r="E223" s="100">
        <f t="shared" ref="E223:BP223" ca="1" si="1350">SUM(E216:E222)</f>
        <v>0</v>
      </c>
      <c r="F223" s="100">
        <f t="shared" ca="1" si="1350"/>
        <v>0</v>
      </c>
      <c r="G223" s="100">
        <f t="shared" ca="1" si="1350"/>
        <v>0</v>
      </c>
      <c r="H223" s="100">
        <f t="shared" ca="1" si="1350"/>
        <v>0</v>
      </c>
      <c r="I223" s="100">
        <f t="shared" ca="1" si="1350"/>
        <v>0</v>
      </c>
      <c r="J223" s="100">
        <f t="shared" ca="1" si="1350"/>
        <v>0</v>
      </c>
      <c r="K223" s="100">
        <f t="shared" ca="1" si="1350"/>
        <v>0</v>
      </c>
      <c r="L223" s="100">
        <f t="shared" ca="1" si="1350"/>
        <v>0</v>
      </c>
      <c r="M223" s="100">
        <f t="shared" ca="1" si="1350"/>
        <v>0</v>
      </c>
      <c r="N223" s="100">
        <f t="shared" ca="1" si="1350"/>
        <v>0</v>
      </c>
      <c r="O223" s="100">
        <f t="shared" ca="1" si="1350"/>
        <v>0</v>
      </c>
      <c r="P223" s="100">
        <f t="shared" ca="1" si="1350"/>
        <v>0</v>
      </c>
      <c r="Q223" s="100">
        <f t="shared" ca="1" si="1350"/>
        <v>0</v>
      </c>
      <c r="R223" s="100">
        <f t="shared" ca="1" si="1350"/>
        <v>0</v>
      </c>
      <c r="S223" s="100">
        <f t="shared" ca="1" si="1350"/>
        <v>0</v>
      </c>
      <c r="T223" s="100">
        <f t="shared" ca="1" si="1350"/>
        <v>0</v>
      </c>
      <c r="U223" s="100">
        <f t="shared" ca="1" si="1350"/>
        <v>0</v>
      </c>
      <c r="V223" s="100">
        <f t="shared" ca="1" si="1350"/>
        <v>0</v>
      </c>
      <c r="W223" s="100">
        <f t="shared" ca="1" si="1350"/>
        <v>0</v>
      </c>
      <c r="X223" s="100">
        <f t="shared" ca="1" si="1350"/>
        <v>0</v>
      </c>
      <c r="Y223" s="100">
        <f t="shared" ca="1" si="1350"/>
        <v>0</v>
      </c>
      <c r="Z223" s="100">
        <f t="shared" ca="1" si="1350"/>
        <v>0</v>
      </c>
      <c r="AA223" s="100">
        <f t="shared" ca="1" si="1350"/>
        <v>0</v>
      </c>
      <c r="AB223" s="100">
        <f t="shared" ca="1" si="1350"/>
        <v>0</v>
      </c>
      <c r="AC223" s="100">
        <f t="shared" ca="1" si="1350"/>
        <v>0</v>
      </c>
      <c r="AD223" s="100">
        <f t="shared" ca="1" si="1350"/>
        <v>0</v>
      </c>
      <c r="AE223" s="100">
        <f t="shared" ca="1" si="1350"/>
        <v>0</v>
      </c>
      <c r="AF223" s="100">
        <f t="shared" ca="1" si="1350"/>
        <v>0</v>
      </c>
      <c r="AG223" s="100">
        <f t="shared" ca="1" si="1350"/>
        <v>0</v>
      </c>
      <c r="AH223" s="100">
        <f t="shared" ca="1" si="1350"/>
        <v>0</v>
      </c>
      <c r="AI223" s="100">
        <f t="shared" ca="1" si="1350"/>
        <v>0</v>
      </c>
      <c r="AJ223" s="100">
        <f t="shared" ca="1" si="1350"/>
        <v>0</v>
      </c>
      <c r="AK223" s="100">
        <f t="shared" ca="1" si="1350"/>
        <v>0</v>
      </c>
      <c r="AL223" s="100">
        <f t="shared" ca="1" si="1350"/>
        <v>0</v>
      </c>
      <c r="AM223" s="100">
        <f t="shared" ca="1" si="1350"/>
        <v>0</v>
      </c>
      <c r="AN223" s="100">
        <f t="shared" ca="1" si="1350"/>
        <v>0</v>
      </c>
      <c r="AO223" s="100">
        <f t="shared" ca="1" si="1350"/>
        <v>0</v>
      </c>
      <c r="AP223" s="100">
        <f t="shared" ca="1" si="1350"/>
        <v>0</v>
      </c>
      <c r="AQ223" s="100">
        <f t="shared" ca="1" si="1350"/>
        <v>0</v>
      </c>
      <c r="AR223" s="100">
        <f t="shared" ca="1" si="1350"/>
        <v>0</v>
      </c>
      <c r="AS223" s="100">
        <f t="shared" ca="1" si="1350"/>
        <v>0</v>
      </c>
      <c r="AT223" s="100">
        <f t="shared" ca="1" si="1350"/>
        <v>0</v>
      </c>
      <c r="AU223" s="100">
        <f t="shared" ca="1" si="1350"/>
        <v>0</v>
      </c>
      <c r="AV223" s="100">
        <f t="shared" ca="1" si="1350"/>
        <v>0</v>
      </c>
      <c r="AW223" s="100">
        <f t="shared" ca="1" si="1350"/>
        <v>0</v>
      </c>
      <c r="AX223" s="100">
        <f t="shared" ca="1" si="1350"/>
        <v>0</v>
      </c>
      <c r="AY223" s="100">
        <f t="shared" ca="1" si="1350"/>
        <v>0</v>
      </c>
      <c r="AZ223" s="100">
        <f t="shared" ca="1" si="1350"/>
        <v>0</v>
      </c>
      <c r="BA223" s="100">
        <f t="shared" ca="1" si="1350"/>
        <v>0</v>
      </c>
      <c r="BB223" s="100">
        <f t="shared" ca="1" si="1350"/>
        <v>0</v>
      </c>
      <c r="BC223" s="100">
        <f t="shared" ca="1" si="1350"/>
        <v>0</v>
      </c>
      <c r="BD223" s="100">
        <f t="shared" ca="1" si="1350"/>
        <v>0</v>
      </c>
      <c r="BE223" s="100">
        <f t="shared" ca="1" si="1350"/>
        <v>0</v>
      </c>
      <c r="BF223" s="100">
        <f t="shared" ca="1" si="1350"/>
        <v>0</v>
      </c>
      <c r="BG223" s="100">
        <f t="shared" ca="1" si="1350"/>
        <v>0</v>
      </c>
      <c r="BH223" s="100">
        <f t="shared" ca="1" si="1350"/>
        <v>0</v>
      </c>
      <c r="BI223" s="100">
        <f t="shared" ca="1" si="1350"/>
        <v>0</v>
      </c>
      <c r="BJ223" s="100">
        <f t="shared" ca="1" si="1350"/>
        <v>0</v>
      </c>
      <c r="BK223" s="100">
        <f t="shared" ca="1" si="1350"/>
        <v>0</v>
      </c>
      <c r="BL223" s="100">
        <f t="shared" ca="1" si="1350"/>
        <v>0</v>
      </c>
      <c r="BM223" s="100">
        <f t="shared" ca="1" si="1350"/>
        <v>0</v>
      </c>
      <c r="BN223" s="100">
        <f t="shared" si="1350"/>
        <v>0</v>
      </c>
      <c r="BO223" s="100">
        <f t="shared" si="1350"/>
        <v>0</v>
      </c>
      <c r="BP223" s="100">
        <f t="shared" si="1350"/>
        <v>0</v>
      </c>
      <c r="BQ223" s="100">
        <f t="shared" ref="BQ223:EB223" ca="1" si="1351">SUM(BQ216:BQ222)</f>
        <v>0</v>
      </c>
      <c r="BR223" s="100">
        <f t="shared" ca="1" si="1351"/>
        <v>0</v>
      </c>
      <c r="BS223" s="100">
        <f t="shared" ca="1" si="1351"/>
        <v>0</v>
      </c>
      <c r="BT223" s="100">
        <f t="shared" ca="1" si="1351"/>
        <v>0</v>
      </c>
      <c r="BU223" s="100">
        <f t="shared" ca="1" si="1351"/>
        <v>0</v>
      </c>
      <c r="BV223" s="100">
        <f t="shared" ca="1" si="1351"/>
        <v>0</v>
      </c>
      <c r="BW223" s="100">
        <f t="shared" ca="1" si="1351"/>
        <v>0</v>
      </c>
      <c r="BX223" s="100">
        <f t="shared" ca="1" si="1351"/>
        <v>0</v>
      </c>
      <c r="BY223" s="100">
        <f t="shared" ca="1" si="1351"/>
        <v>0</v>
      </c>
      <c r="BZ223" s="100">
        <f t="shared" ca="1" si="1351"/>
        <v>0</v>
      </c>
      <c r="CA223" s="100">
        <f t="shared" ca="1" si="1351"/>
        <v>0</v>
      </c>
      <c r="CB223" s="100">
        <f t="shared" ca="1" si="1351"/>
        <v>0</v>
      </c>
      <c r="CC223" s="100">
        <f t="shared" ca="1" si="1351"/>
        <v>0</v>
      </c>
      <c r="CD223" s="100">
        <f t="shared" ca="1" si="1351"/>
        <v>0</v>
      </c>
      <c r="CE223" s="100">
        <f t="shared" ca="1" si="1351"/>
        <v>0</v>
      </c>
      <c r="CF223" s="100">
        <f t="shared" ca="1" si="1351"/>
        <v>0</v>
      </c>
      <c r="CG223" s="100">
        <f t="shared" ca="1" si="1351"/>
        <v>0</v>
      </c>
      <c r="CH223" s="100">
        <f t="shared" ca="1" si="1351"/>
        <v>0</v>
      </c>
      <c r="CI223" s="100">
        <f t="shared" ca="1" si="1351"/>
        <v>0</v>
      </c>
      <c r="CJ223" s="100">
        <f t="shared" ca="1" si="1351"/>
        <v>0</v>
      </c>
      <c r="CK223" s="100">
        <f t="shared" ca="1" si="1351"/>
        <v>0</v>
      </c>
      <c r="CL223" s="100">
        <f t="shared" ca="1" si="1351"/>
        <v>0</v>
      </c>
      <c r="CM223" s="100">
        <f t="shared" ca="1" si="1351"/>
        <v>0</v>
      </c>
      <c r="CN223" s="100">
        <f t="shared" ca="1" si="1351"/>
        <v>0</v>
      </c>
      <c r="CO223" s="100">
        <f t="shared" ca="1" si="1351"/>
        <v>0</v>
      </c>
      <c r="CP223" s="100">
        <f t="shared" ca="1" si="1351"/>
        <v>0</v>
      </c>
      <c r="CQ223" s="100">
        <f t="shared" ca="1" si="1351"/>
        <v>0</v>
      </c>
      <c r="CR223" s="100">
        <f t="shared" ca="1" si="1351"/>
        <v>0</v>
      </c>
      <c r="CS223" s="100">
        <f t="shared" ca="1" si="1351"/>
        <v>0</v>
      </c>
      <c r="CT223" s="100">
        <f t="shared" ca="1" si="1351"/>
        <v>0</v>
      </c>
      <c r="CU223" s="100">
        <f t="shared" ca="1" si="1351"/>
        <v>0</v>
      </c>
      <c r="CV223" s="100">
        <f t="shared" ca="1" si="1351"/>
        <v>0</v>
      </c>
      <c r="CW223" s="100">
        <f t="shared" ca="1" si="1351"/>
        <v>0</v>
      </c>
      <c r="CX223" s="100">
        <f t="shared" ca="1" si="1351"/>
        <v>0</v>
      </c>
      <c r="CY223" s="100">
        <f t="shared" ca="1" si="1351"/>
        <v>0</v>
      </c>
      <c r="CZ223" s="100">
        <f t="shared" ca="1" si="1351"/>
        <v>0</v>
      </c>
      <c r="DA223" s="100">
        <f t="shared" ca="1" si="1351"/>
        <v>0</v>
      </c>
      <c r="DB223" s="100">
        <f t="shared" ca="1" si="1351"/>
        <v>0</v>
      </c>
      <c r="DC223" s="100">
        <f t="shared" ca="1" si="1351"/>
        <v>0</v>
      </c>
      <c r="DD223" s="100">
        <f t="shared" ca="1" si="1351"/>
        <v>0</v>
      </c>
      <c r="DE223" s="100">
        <f t="shared" ca="1" si="1351"/>
        <v>0</v>
      </c>
      <c r="DF223" s="100">
        <f t="shared" ca="1" si="1351"/>
        <v>0</v>
      </c>
      <c r="DG223" s="100">
        <f t="shared" ca="1" si="1351"/>
        <v>0</v>
      </c>
      <c r="DH223" s="100">
        <f t="shared" ca="1" si="1351"/>
        <v>0</v>
      </c>
      <c r="DI223" s="100">
        <f t="shared" ca="1" si="1351"/>
        <v>0</v>
      </c>
      <c r="DJ223" s="100">
        <f t="shared" ca="1" si="1351"/>
        <v>0</v>
      </c>
      <c r="DK223" s="100">
        <f t="shared" ca="1" si="1351"/>
        <v>0</v>
      </c>
      <c r="DL223" s="100">
        <f t="shared" ca="1" si="1351"/>
        <v>0</v>
      </c>
      <c r="DM223" s="100">
        <f t="shared" ca="1" si="1351"/>
        <v>0</v>
      </c>
      <c r="DN223" s="100">
        <f t="shared" ca="1" si="1351"/>
        <v>0</v>
      </c>
      <c r="DO223" s="100">
        <f t="shared" ca="1" si="1351"/>
        <v>0</v>
      </c>
      <c r="DP223" s="100">
        <f t="shared" ca="1" si="1351"/>
        <v>0</v>
      </c>
      <c r="DQ223" s="100">
        <f t="shared" ca="1" si="1351"/>
        <v>0</v>
      </c>
      <c r="DR223" s="100">
        <f t="shared" ca="1" si="1351"/>
        <v>0</v>
      </c>
      <c r="DS223" s="100">
        <f t="shared" ca="1" si="1351"/>
        <v>0</v>
      </c>
      <c r="DT223" s="100">
        <f t="shared" ca="1" si="1351"/>
        <v>0</v>
      </c>
      <c r="DU223" s="100">
        <f t="shared" ca="1" si="1351"/>
        <v>0</v>
      </c>
      <c r="DV223" s="100">
        <f t="shared" ca="1" si="1351"/>
        <v>0</v>
      </c>
      <c r="DW223" s="100">
        <f t="shared" ca="1" si="1351"/>
        <v>0</v>
      </c>
      <c r="DX223" s="100">
        <f t="shared" ca="1" si="1351"/>
        <v>0</v>
      </c>
      <c r="DY223" s="100">
        <f t="shared" ca="1" si="1351"/>
        <v>0</v>
      </c>
      <c r="DZ223" s="100">
        <f t="shared" ca="1" si="1351"/>
        <v>0</v>
      </c>
      <c r="EA223" s="100">
        <f t="shared" ca="1" si="1351"/>
        <v>0</v>
      </c>
      <c r="EB223" s="100">
        <f t="shared" ca="1" si="1351"/>
        <v>0</v>
      </c>
      <c r="EC223" s="100">
        <f t="shared" ref="EC223:GN223" ca="1" si="1352">SUM(EC216:EC222)</f>
        <v>0</v>
      </c>
      <c r="ED223" s="100">
        <f t="shared" ca="1" si="1352"/>
        <v>0</v>
      </c>
      <c r="EE223" s="100">
        <f t="shared" ca="1" si="1352"/>
        <v>0</v>
      </c>
      <c r="EF223" s="100">
        <f t="shared" si="1352"/>
        <v>0</v>
      </c>
      <c r="EG223" s="100">
        <f t="shared" si="1352"/>
        <v>0</v>
      </c>
      <c r="EH223" s="100">
        <f t="shared" si="1352"/>
        <v>0</v>
      </c>
      <c r="EI223" s="100">
        <f t="shared" si="1352"/>
        <v>0</v>
      </c>
      <c r="EJ223" s="100">
        <f t="shared" si="1352"/>
        <v>0</v>
      </c>
      <c r="EK223" s="100">
        <f t="shared" si="1352"/>
        <v>0</v>
      </c>
      <c r="EL223" s="100">
        <f t="shared" si="1352"/>
        <v>0</v>
      </c>
      <c r="EM223" s="100">
        <f t="shared" si="1352"/>
        <v>0</v>
      </c>
      <c r="EN223" s="100">
        <f t="shared" si="1352"/>
        <v>0</v>
      </c>
      <c r="EO223" s="100">
        <f t="shared" si="1352"/>
        <v>0</v>
      </c>
      <c r="EP223" s="100">
        <f t="shared" si="1352"/>
        <v>0</v>
      </c>
      <c r="EQ223" s="100">
        <f t="shared" si="1352"/>
        <v>0</v>
      </c>
      <c r="ER223" s="100">
        <f t="shared" si="1352"/>
        <v>0</v>
      </c>
      <c r="ES223" s="100">
        <f t="shared" si="1352"/>
        <v>0</v>
      </c>
      <c r="ET223" s="100">
        <f t="shared" si="1352"/>
        <v>0</v>
      </c>
      <c r="EU223" s="100">
        <f t="shared" si="1352"/>
        <v>0</v>
      </c>
      <c r="EV223" s="100">
        <f t="shared" si="1352"/>
        <v>0</v>
      </c>
      <c r="EW223" s="100">
        <f t="shared" si="1352"/>
        <v>0</v>
      </c>
      <c r="EX223" s="100">
        <f t="shared" si="1352"/>
        <v>0</v>
      </c>
      <c r="EY223" s="100">
        <f t="shared" si="1352"/>
        <v>0</v>
      </c>
      <c r="EZ223" s="100">
        <f t="shared" si="1352"/>
        <v>0</v>
      </c>
      <c r="FA223" s="100">
        <f t="shared" si="1352"/>
        <v>0</v>
      </c>
      <c r="FB223" s="100">
        <f t="shared" si="1352"/>
        <v>0</v>
      </c>
      <c r="FC223" s="100">
        <f t="shared" si="1352"/>
        <v>0</v>
      </c>
      <c r="FD223" s="100">
        <f t="shared" si="1352"/>
        <v>0</v>
      </c>
      <c r="FE223" s="100">
        <f t="shared" si="1352"/>
        <v>0</v>
      </c>
      <c r="FF223" s="100">
        <f t="shared" si="1352"/>
        <v>0</v>
      </c>
      <c r="FG223" s="100">
        <f t="shared" si="1352"/>
        <v>0</v>
      </c>
      <c r="FH223" s="100">
        <f t="shared" si="1352"/>
        <v>0</v>
      </c>
      <c r="FI223" s="100">
        <f t="shared" si="1352"/>
        <v>0</v>
      </c>
      <c r="FJ223" s="100">
        <f t="shared" si="1352"/>
        <v>0</v>
      </c>
      <c r="FK223" s="100">
        <f t="shared" si="1352"/>
        <v>0</v>
      </c>
      <c r="FL223" s="100">
        <f t="shared" si="1352"/>
        <v>0</v>
      </c>
      <c r="FM223" s="100">
        <f t="shared" si="1352"/>
        <v>0</v>
      </c>
      <c r="FN223" s="100">
        <f t="shared" si="1352"/>
        <v>0</v>
      </c>
      <c r="FO223" s="100">
        <f t="shared" si="1352"/>
        <v>0</v>
      </c>
      <c r="FP223" s="100">
        <f t="shared" si="1352"/>
        <v>0</v>
      </c>
      <c r="FQ223" s="100">
        <f t="shared" si="1352"/>
        <v>0</v>
      </c>
      <c r="FR223" s="100">
        <f t="shared" si="1352"/>
        <v>0</v>
      </c>
      <c r="FS223" s="100">
        <f t="shared" si="1352"/>
        <v>0</v>
      </c>
      <c r="FT223" s="100">
        <f t="shared" si="1352"/>
        <v>0</v>
      </c>
      <c r="FU223" s="100">
        <f t="shared" si="1352"/>
        <v>0</v>
      </c>
      <c r="FV223" s="100">
        <f t="shared" si="1352"/>
        <v>0</v>
      </c>
      <c r="FW223" s="100">
        <f t="shared" si="1352"/>
        <v>0</v>
      </c>
      <c r="FX223" s="100">
        <f t="shared" si="1352"/>
        <v>0</v>
      </c>
      <c r="FY223" s="100">
        <f t="shared" si="1352"/>
        <v>0</v>
      </c>
      <c r="FZ223" s="100">
        <f t="shared" si="1352"/>
        <v>0</v>
      </c>
      <c r="GA223" s="100">
        <f t="shared" si="1352"/>
        <v>0</v>
      </c>
      <c r="GB223" s="100">
        <f t="shared" si="1352"/>
        <v>0</v>
      </c>
      <c r="GC223" s="100">
        <f t="shared" si="1352"/>
        <v>0</v>
      </c>
      <c r="GD223" s="100">
        <f t="shared" si="1352"/>
        <v>0</v>
      </c>
      <c r="GE223" s="100">
        <f t="shared" si="1352"/>
        <v>0</v>
      </c>
      <c r="GF223" s="100">
        <f t="shared" si="1352"/>
        <v>0</v>
      </c>
      <c r="GG223" s="100">
        <f t="shared" si="1352"/>
        <v>0</v>
      </c>
      <c r="GH223" s="100">
        <f t="shared" si="1352"/>
        <v>0</v>
      </c>
      <c r="GI223" s="100">
        <f t="shared" si="1352"/>
        <v>0</v>
      </c>
      <c r="GJ223" s="100">
        <f t="shared" si="1352"/>
        <v>0</v>
      </c>
      <c r="GK223" s="100">
        <f t="shared" si="1352"/>
        <v>0</v>
      </c>
      <c r="GL223" s="100">
        <f t="shared" si="1352"/>
        <v>0</v>
      </c>
      <c r="GM223" s="100">
        <f t="shared" si="1352"/>
        <v>0</v>
      </c>
      <c r="GN223" s="100">
        <f t="shared" si="1352"/>
        <v>0</v>
      </c>
      <c r="GO223" s="100">
        <f t="shared" ref="GO223:IZ223" si="1353">SUM(GO216:GO222)</f>
        <v>0</v>
      </c>
      <c r="GP223" s="100">
        <f t="shared" si="1353"/>
        <v>0</v>
      </c>
      <c r="GQ223" s="100">
        <f t="shared" si="1353"/>
        <v>0</v>
      </c>
      <c r="GR223" s="100">
        <f t="shared" si="1353"/>
        <v>0</v>
      </c>
      <c r="GS223" s="100">
        <f t="shared" si="1353"/>
        <v>0</v>
      </c>
      <c r="GT223" s="100">
        <f t="shared" si="1353"/>
        <v>0</v>
      </c>
      <c r="GU223" s="100">
        <f t="shared" si="1353"/>
        <v>0</v>
      </c>
      <c r="GV223" s="100">
        <f t="shared" si="1353"/>
        <v>0</v>
      </c>
      <c r="GW223" s="100">
        <f t="shared" si="1353"/>
        <v>0</v>
      </c>
      <c r="GX223" s="100">
        <f t="shared" si="1353"/>
        <v>0</v>
      </c>
      <c r="GY223" s="100">
        <f t="shared" si="1353"/>
        <v>0</v>
      </c>
      <c r="GZ223" s="100">
        <f t="shared" si="1353"/>
        <v>0</v>
      </c>
      <c r="HA223" s="100">
        <f t="shared" si="1353"/>
        <v>0</v>
      </c>
      <c r="HB223" s="100">
        <f t="shared" si="1353"/>
        <v>0</v>
      </c>
      <c r="HC223" s="100">
        <f t="shared" si="1353"/>
        <v>0</v>
      </c>
      <c r="HD223" s="100">
        <f t="shared" si="1353"/>
        <v>0</v>
      </c>
      <c r="HE223" s="100">
        <f t="shared" si="1353"/>
        <v>0</v>
      </c>
      <c r="HF223" s="100">
        <f t="shared" si="1353"/>
        <v>0</v>
      </c>
      <c r="HG223" s="100">
        <f t="shared" si="1353"/>
        <v>0</v>
      </c>
      <c r="HH223" s="100">
        <f t="shared" si="1353"/>
        <v>0</v>
      </c>
      <c r="HI223" s="100">
        <f t="shared" si="1353"/>
        <v>0</v>
      </c>
      <c r="HJ223" s="100">
        <f t="shared" si="1353"/>
        <v>0</v>
      </c>
      <c r="HK223" s="100">
        <f t="shared" si="1353"/>
        <v>0</v>
      </c>
      <c r="HL223" s="100">
        <f t="shared" si="1353"/>
        <v>0</v>
      </c>
      <c r="HM223" s="100">
        <f t="shared" si="1353"/>
        <v>0</v>
      </c>
      <c r="HN223" s="100">
        <f t="shared" si="1353"/>
        <v>0</v>
      </c>
      <c r="HO223" s="100">
        <f t="shared" si="1353"/>
        <v>0</v>
      </c>
      <c r="HP223" s="100">
        <f t="shared" si="1353"/>
        <v>0</v>
      </c>
      <c r="HQ223" s="100">
        <f t="shared" si="1353"/>
        <v>0</v>
      </c>
      <c r="HR223" s="100">
        <f t="shared" si="1353"/>
        <v>0</v>
      </c>
      <c r="HS223" s="100">
        <f t="shared" si="1353"/>
        <v>0</v>
      </c>
      <c r="HT223" s="100">
        <f t="shared" si="1353"/>
        <v>0</v>
      </c>
      <c r="HU223" s="100">
        <f t="shared" si="1353"/>
        <v>0</v>
      </c>
      <c r="HV223" s="100">
        <f t="shared" si="1353"/>
        <v>0</v>
      </c>
      <c r="HW223" s="100">
        <f t="shared" si="1353"/>
        <v>0</v>
      </c>
      <c r="HX223" s="100">
        <f t="shared" si="1353"/>
        <v>0</v>
      </c>
      <c r="HY223" s="100">
        <f t="shared" si="1353"/>
        <v>0</v>
      </c>
      <c r="HZ223" s="100">
        <f t="shared" si="1353"/>
        <v>0</v>
      </c>
      <c r="IA223" s="100">
        <f t="shared" si="1353"/>
        <v>0</v>
      </c>
      <c r="IB223" s="100">
        <f t="shared" si="1353"/>
        <v>0</v>
      </c>
      <c r="IC223" s="100">
        <f t="shared" si="1353"/>
        <v>0</v>
      </c>
      <c r="ID223" s="100">
        <f t="shared" si="1353"/>
        <v>0</v>
      </c>
      <c r="IE223" s="100">
        <f t="shared" si="1353"/>
        <v>0</v>
      </c>
      <c r="IF223" s="100">
        <f t="shared" si="1353"/>
        <v>0</v>
      </c>
      <c r="IG223" s="100">
        <f t="shared" si="1353"/>
        <v>0</v>
      </c>
      <c r="IH223" s="100">
        <f t="shared" si="1353"/>
        <v>0</v>
      </c>
      <c r="II223" s="100">
        <f t="shared" si="1353"/>
        <v>0</v>
      </c>
      <c r="IJ223" s="100">
        <f t="shared" si="1353"/>
        <v>0</v>
      </c>
      <c r="IK223" s="100">
        <f t="shared" si="1353"/>
        <v>0</v>
      </c>
      <c r="IL223" s="100">
        <f t="shared" si="1353"/>
        <v>0</v>
      </c>
      <c r="IM223" s="100">
        <f t="shared" si="1353"/>
        <v>0</v>
      </c>
      <c r="IN223" s="100">
        <f t="shared" si="1353"/>
        <v>0</v>
      </c>
      <c r="IO223" s="100">
        <f t="shared" si="1353"/>
        <v>0</v>
      </c>
      <c r="IP223" s="100">
        <f t="shared" si="1353"/>
        <v>0</v>
      </c>
      <c r="IQ223" s="100">
        <f t="shared" si="1353"/>
        <v>0</v>
      </c>
      <c r="IR223" s="100">
        <f t="shared" si="1353"/>
        <v>0</v>
      </c>
      <c r="IS223" s="100">
        <f t="shared" si="1353"/>
        <v>0</v>
      </c>
      <c r="IT223" s="100">
        <f t="shared" si="1353"/>
        <v>0</v>
      </c>
      <c r="IU223" s="100">
        <f t="shared" si="1353"/>
        <v>0</v>
      </c>
      <c r="IV223" s="100">
        <f t="shared" si="1353"/>
        <v>0</v>
      </c>
      <c r="IW223" s="100">
        <f t="shared" si="1353"/>
        <v>0</v>
      </c>
      <c r="IX223" s="100">
        <f t="shared" si="1353"/>
        <v>0</v>
      </c>
      <c r="IY223" s="100">
        <f t="shared" si="1353"/>
        <v>0</v>
      </c>
      <c r="IZ223" s="100">
        <f t="shared" si="1353"/>
        <v>0</v>
      </c>
      <c r="JA223" s="100">
        <f t="shared" ref="JA223:LL223" si="1354">SUM(JA216:JA222)</f>
        <v>0</v>
      </c>
      <c r="JB223" s="100">
        <f t="shared" si="1354"/>
        <v>0</v>
      </c>
      <c r="JC223" s="100">
        <f t="shared" si="1354"/>
        <v>0</v>
      </c>
      <c r="JD223" s="100">
        <f t="shared" si="1354"/>
        <v>0</v>
      </c>
      <c r="JE223" s="100">
        <f t="shared" si="1354"/>
        <v>0</v>
      </c>
      <c r="JF223" s="100">
        <f t="shared" si="1354"/>
        <v>0</v>
      </c>
      <c r="JG223" s="100">
        <f t="shared" si="1354"/>
        <v>0</v>
      </c>
      <c r="JH223" s="100">
        <f t="shared" si="1354"/>
        <v>0</v>
      </c>
      <c r="JI223" s="100">
        <f t="shared" si="1354"/>
        <v>0</v>
      </c>
      <c r="JJ223" s="100">
        <f t="shared" si="1354"/>
        <v>0</v>
      </c>
      <c r="JK223" s="100">
        <f t="shared" si="1354"/>
        <v>0</v>
      </c>
      <c r="JL223" s="100">
        <f t="shared" si="1354"/>
        <v>0</v>
      </c>
      <c r="JM223" s="100">
        <f t="shared" si="1354"/>
        <v>0</v>
      </c>
      <c r="JN223" s="100">
        <f t="shared" si="1354"/>
        <v>0</v>
      </c>
      <c r="JO223" s="100">
        <f t="shared" si="1354"/>
        <v>0</v>
      </c>
      <c r="JP223" s="100">
        <f t="shared" si="1354"/>
        <v>0</v>
      </c>
      <c r="JQ223" s="100">
        <f t="shared" si="1354"/>
        <v>0</v>
      </c>
      <c r="JR223" s="100">
        <f t="shared" si="1354"/>
        <v>0</v>
      </c>
      <c r="JS223" s="100">
        <f t="shared" si="1354"/>
        <v>0</v>
      </c>
      <c r="JT223" s="100">
        <f t="shared" si="1354"/>
        <v>0</v>
      </c>
      <c r="JU223" s="100">
        <f t="shared" si="1354"/>
        <v>0</v>
      </c>
      <c r="JV223" s="100">
        <f t="shared" si="1354"/>
        <v>0</v>
      </c>
      <c r="JW223" s="100">
        <f t="shared" si="1354"/>
        <v>0</v>
      </c>
      <c r="JX223" s="100">
        <f t="shared" si="1354"/>
        <v>0</v>
      </c>
      <c r="JY223" s="100">
        <f t="shared" si="1354"/>
        <v>0</v>
      </c>
      <c r="JZ223" s="100">
        <f t="shared" si="1354"/>
        <v>0</v>
      </c>
      <c r="KA223" s="100">
        <f t="shared" si="1354"/>
        <v>0</v>
      </c>
      <c r="KB223" s="100">
        <f t="shared" si="1354"/>
        <v>0</v>
      </c>
      <c r="KC223" s="100">
        <f t="shared" si="1354"/>
        <v>0</v>
      </c>
      <c r="KD223" s="100">
        <f t="shared" si="1354"/>
        <v>0</v>
      </c>
      <c r="KE223" s="100">
        <f t="shared" si="1354"/>
        <v>0</v>
      </c>
      <c r="KF223" s="100">
        <f t="shared" si="1354"/>
        <v>0</v>
      </c>
      <c r="KG223" s="100">
        <f t="shared" si="1354"/>
        <v>0</v>
      </c>
      <c r="KH223" s="100">
        <f t="shared" si="1354"/>
        <v>0</v>
      </c>
      <c r="KI223" s="100">
        <f t="shared" si="1354"/>
        <v>0</v>
      </c>
      <c r="KJ223" s="100">
        <f t="shared" si="1354"/>
        <v>0</v>
      </c>
      <c r="KK223" s="100">
        <f t="shared" si="1354"/>
        <v>0</v>
      </c>
      <c r="KL223" s="100">
        <f t="shared" si="1354"/>
        <v>0</v>
      </c>
      <c r="KM223" s="100">
        <f t="shared" si="1354"/>
        <v>0</v>
      </c>
      <c r="KN223" s="100">
        <f t="shared" si="1354"/>
        <v>0</v>
      </c>
      <c r="KO223" s="100">
        <f t="shared" si="1354"/>
        <v>0</v>
      </c>
      <c r="KP223" s="100">
        <f t="shared" si="1354"/>
        <v>0</v>
      </c>
      <c r="KQ223" s="100">
        <f t="shared" si="1354"/>
        <v>0</v>
      </c>
      <c r="KR223" s="100">
        <f t="shared" si="1354"/>
        <v>0</v>
      </c>
      <c r="KS223" s="100">
        <f t="shared" si="1354"/>
        <v>0</v>
      </c>
      <c r="KT223" s="100">
        <f t="shared" si="1354"/>
        <v>0</v>
      </c>
      <c r="KU223" s="100">
        <f t="shared" si="1354"/>
        <v>0</v>
      </c>
      <c r="KV223" s="100">
        <f t="shared" si="1354"/>
        <v>0</v>
      </c>
      <c r="KW223" s="100">
        <f t="shared" si="1354"/>
        <v>0</v>
      </c>
      <c r="KX223" s="100">
        <f t="shared" si="1354"/>
        <v>0</v>
      </c>
      <c r="KY223" s="100">
        <f t="shared" si="1354"/>
        <v>0</v>
      </c>
      <c r="KZ223" s="100">
        <f t="shared" si="1354"/>
        <v>0</v>
      </c>
      <c r="LA223" s="100">
        <f t="shared" si="1354"/>
        <v>0</v>
      </c>
      <c r="LB223" s="100">
        <f t="shared" si="1354"/>
        <v>0</v>
      </c>
      <c r="LC223" s="100">
        <f t="shared" si="1354"/>
        <v>0</v>
      </c>
      <c r="LD223" s="100">
        <f t="shared" si="1354"/>
        <v>0</v>
      </c>
      <c r="LE223" s="100">
        <f t="shared" si="1354"/>
        <v>0</v>
      </c>
      <c r="LF223" s="100">
        <f t="shared" si="1354"/>
        <v>0</v>
      </c>
      <c r="LG223" s="100">
        <f t="shared" si="1354"/>
        <v>0</v>
      </c>
      <c r="LH223" s="100">
        <f t="shared" si="1354"/>
        <v>0</v>
      </c>
      <c r="LI223" s="100">
        <f t="shared" si="1354"/>
        <v>0</v>
      </c>
      <c r="LJ223" s="100">
        <f t="shared" si="1354"/>
        <v>0</v>
      </c>
      <c r="LK223" s="100">
        <f t="shared" si="1354"/>
        <v>0</v>
      </c>
      <c r="LL223" s="100">
        <f t="shared" si="1354"/>
        <v>0</v>
      </c>
      <c r="LM223" s="100">
        <f t="shared" ref="LM223:NK223" si="1355">SUM(LM216:LM222)</f>
        <v>0</v>
      </c>
      <c r="LN223" s="100">
        <f t="shared" si="1355"/>
        <v>0</v>
      </c>
      <c r="LO223" s="100">
        <f t="shared" si="1355"/>
        <v>0</v>
      </c>
      <c r="LP223" s="100">
        <f t="shared" si="1355"/>
        <v>0</v>
      </c>
      <c r="LQ223" s="100">
        <f t="shared" si="1355"/>
        <v>0</v>
      </c>
      <c r="LR223" s="100">
        <f t="shared" si="1355"/>
        <v>0</v>
      </c>
      <c r="LS223" s="100">
        <f t="shared" si="1355"/>
        <v>0</v>
      </c>
      <c r="LT223" s="100">
        <f t="shared" si="1355"/>
        <v>0</v>
      </c>
      <c r="LU223" s="100">
        <f t="shared" si="1355"/>
        <v>0</v>
      </c>
      <c r="LV223" s="100">
        <f t="shared" si="1355"/>
        <v>0</v>
      </c>
      <c r="LW223" s="100">
        <f t="shared" si="1355"/>
        <v>0</v>
      </c>
      <c r="LX223" s="100">
        <f t="shared" si="1355"/>
        <v>0</v>
      </c>
      <c r="LY223" s="100">
        <f t="shared" si="1355"/>
        <v>0</v>
      </c>
      <c r="LZ223" s="100">
        <f t="shared" si="1355"/>
        <v>0</v>
      </c>
      <c r="MA223" s="100">
        <f t="shared" si="1355"/>
        <v>0</v>
      </c>
      <c r="MB223" s="100">
        <f t="shared" si="1355"/>
        <v>0</v>
      </c>
      <c r="MC223" s="100">
        <f t="shared" si="1355"/>
        <v>0</v>
      </c>
      <c r="MD223" s="100">
        <f t="shared" si="1355"/>
        <v>0</v>
      </c>
      <c r="ME223" s="100">
        <f t="shared" si="1355"/>
        <v>0</v>
      </c>
      <c r="MF223" s="100">
        <f t="shared" si="1355"/>
        <v>0</v>
      </c>
      <c r="MG223" s="100">
        <f t="shared" si="1355"/>
        <v>0</v>
      </c>
      <c r="MH223" s="100">
        <f t="shared" si="1355"/>
        <v>0</v>
      </c>
      <c r="MI223" s="100">
        <f t="shared" si="1355"/>
        <v>0</v>
      </c>
      <c r="MJ223" s="100">
        <f t="shared" si="1355"/>
        <v>0</v>
      </c>
      <c r="MK223" s="100">
        <f t="shared" si="1355"/>
        <v>0</v>
      </c>
      <c r="ML223" s="100">
        <f t="shared" si="1355"/>
        <v>0</v>
      </c>
      <c r="MM223" s="100">
        <f t="shared" si="1355"/>
        <v>0</v>
      </c>
      <c r="MN223" s="100">
        <f t="shared" si="1355"/>
        <v>0</v>
      </c>
      <c r="MO223" s="100">
        <f t="shared" si="1355"/>
        <v>0</v>
      </c>
      <c r="MP223" s="100">
        <f t="shared" si="1355"/>
        <v>0</v>
      </c>
      <c r="MQ223" s="100">
        <f t="shared" si="1355"/>
        <v>0</v>
      </c>
      <c r="MR223" s="100">
        <f t="shared" si="1355"/>
        <v>0</v>
      </c>
      <c r="MS223" s="100">
        <f t="shared" si="1355"/>
        <v>0</v>
      </c>
      <c r="MT223" s="100">
        <f t="shared" si="1355"/>
        <v>0</v>
      </c>
      <c r="MU223" s="100">
        <f t="shared" si="1355"/>
        <v>0</v>
      </c>
      <c r="MV223" s="100">
        <f t="shared" si="1355"/>
        <v>0</v>
      </c>
      <c r="MW223" s="100">
        <f t="shared" si="1355"/>
        <v>0</v>
      </c>
      <c r="MX223" s="100">
        <f t="shared" si="1355"/>
        <v>0</v>
      </c>
      <c r="MY223" s="100">
        <f t="shared" si="1355"/>
        <v>0</v>
      </c>
      <c r="MZ223" s="100">
        <f t="shared" si="1355"/>
        <v>0</v>
      </c>
      <c r="NA223" s="100">
        <f t="shared" si="1355"/>
        <v>0</v>
      </c>
      <c r="NB223" s="100">
        <f t="shared" si="1355"/>
        <v>0</v>
      </c>
      <c r="NC223" s="100">
        <f t="shared" si="1355"/>
        <v>0</v>
      </c>
      <c r="ND223" s="100">
        <f t="shared" si="1355"/>
        <v>0</v>
      </c>
      <c r="NE223" s="100">
        <f t="shared" si="1355"/>
        <v>0</v>
      </c>
      <c r="NF223" s="100">
        <f t="shared" si="1355"/>
        <v>0</v>
      </c>
      <c r="NG223" s="100">
        <f t="shared" si="1355"/>
        <v>0</v>
      </c>
      <c r="NH223" s="100">
        <f t="shared" si="1355"/>
        <v>0</v>
      </c>
      <c r="NI223" s="100">
        <f t="shared" si="1355"/>
        <v>0</v>
      </c>
      <c r="NJ223" s="100">
        <f t="shared" si="1355"/>
        <v>0</v>
      </c>
      <c r="NK223" s="101">
        <f t="shared" si="1355"/>
        <v>0</v>
      </c>
    </row>
    <row r="224" spans="1:375" x14ac:dyDescent="0.25">
      <c r="A224" s="96">
        <f>SUMIF($D$163:$NK$163,"&lt;="&amp;Summary!$B$3,Leases!D224:NK224)</f>
        <v>0</v>
      </c>
      <c r="B224" s="23" t="s">
        <v>102</v>
      </c>
      <c r="C224" s="45" t="s">
        <v>24</v>
      </c>
      <c r="D224" s="94">
        <f t="shared" ref="D224:BO224" si="1356">IF(D$165=EOMONTH($D51,-1),-FV($AE51,ROUNDDOWN(YEARFRAC($D$165,D$165,1),0),,-$AC51*$B51,0),0)</f>
        <v>0</v>
      </c>
      <c r="E224" s="94">
        <f t="shared" si="1356"/>
        <v>0</v>
      </c>
      <c r="F224" s="94">
        <f t="shared" si="1356"/>
        <v>0</v>
      </c>
      <c r="G224" s="94">
        <f t="shared" si="1356"/>
        <v>0</v>
      </c>
      <c r="H224" s="94">
        <f t="shared" si="1356"/>
        <v>0</v>
      </c>
      <c r="I224" s="94">
        <f t="shared" si="1356"/>
        <v>0</v>
      </c>
      <c r="J224" s="94">
        <f t="shared" si="1356"/>
        <v>0</v>
      </c>
      <c r="K224" s="94">
        <f t="shared" si="1356"/>
        <v>0</v>
      </c>
      <c r="L224" s="94">
        <f t="shared" si="1356"/>
        <v>0</v>
      </c>
      <c r="M224" s="94">
        <f t="shared" si="1356"/>
        <v>0</v>
      </c>
      <c r="N224" s="94">
        <f t="shared" si="1356"/>
        <v>0</v>
      </c>
      <c r="O224" s="94">
        <f t="shared" si="1356"/>
        <v>0</v>
      </c>
      <c r="P224" s="94">
        <f t="shared" si="1356"/>
        <v>0</v>
      </c>
      <c r="Q224" s="94">
        <f t="shared" si="1356"/>
        <v>0</v>
      </c>
      <c r="R224" s="94">
        <f t="shared" si="1356"/>
        <v>0</v>
      </c>
      <c r="S224" s="94">
        <f t="shared" si="1356"/>
        <v>0</v>
      </c>
      <c r="T224" s="94">
        <f t="shared" si="1356"/>
        <v>0</v>
      </c>
      <c r="U224" s="94">
        <f t="shared" si="1356"/>
        <v>0</v>
      </c>
      <c r="V224" s="94">
        <f t="shared" si="1356"/>
        <v>0</v>
      </c>
      <c r="W224" s="94">
        <f t="shared" si="1356"/>
        <v>0</v>
      </c>
      <c r="X224" s="94">
        <f t="shared" si="1356"/>
        <v>0</v>
      </c>
      <c r="Y224" s="94">
        <f t="shared" si="1356"/>
        <v>0</v>
      </c>
      <c r="Z224" s="94">
        <f t="shared" si="1356"/>
        <v>0</v>
      </c>
      <c r="AA224" s="94">
        <f t="shared" si="1356"/>
        <v>0</v>
      </c>
      <c r="AB224" s="94">
        <f t="shared" si="1356"/>
        <v>0</v>
      </c>
      <c r="AC224" s="94">
        <f t="shared" si="1356"/>
        <v>0</v>
      </c>
      <c r="AD224" s="94">
        <f t="shared" si="1356"/>
        <v>0</v>
      </c>
      <c r="AE224" s="94">
        <f t="shared" si="1356"/>
        <v>0</v>
      </c>
      <c r="AF224" s="94">
        <f t="shared" si="1356"/>
        <v>0</v>
      </c>
      <c r="AG224" s="94">
        <f t="shared" si="1356"/>
        <v>0</v>
      </c>
      <c r="AH224" s="94">
        <f t="shared" si="1356"/>
        <v>0</v>
      </c>
      <c r="AI224" s="94">
        <f t="shared" si="1356"/>
        <v>0</v>
      </c>
      <c r="AJ224" s="94">
        <f t="shared" si="1356"/>
        <v>0</v>
      </c>
      <c r="AK224" s="94">
        <f t="shared" si="1356"/>
        <v>0</v>
      </c>
      <c r="AL224" s="94">
        <f t="shared" si="1356"/>
        <v>0</v>
      </c>
      <c r="AM224" s="94">
        <f t="shared" si="1356"/>
        <v>0</v>
      </c>
      <c r="AN224" s="94">
        <f t="shared" si="1356"/>
        <v>0</v>
      </c>
      <c r="AO224" s="94">
        <f t="shared" si="1356"/>
        <v>0</v>
      </c>
      <c r="AP224" s="94">
        <f t="shared" si="1356"/>
        <v>0</v>
      </c>
      <c r="AQ224" s="94">
        <f t="shared" si="1356"/>
        <v>0</v>
      </c>
      <c r="AR224" s="94">
        <f t="shared" si="1356"/>
        <v>0</v>
      </c>
      <c r="AS224" s="94">
        <f t="shared" si="1356"/>
        <v>0</v>
      </c>
      <c r="AT224" s="94">
        <f t="shared" si="1356"/>
        <v>0</v>
      </c>
      <c r="AU224" s="94">
        <f t="shared" si="1356"/>
        <v>0</v>
      </c>
      <c r="AV224" s="94">
        <f t="shared" si="1356"/>
        <v>0</v>
      </c>
      <c r="AW224" s="94">
        <f t="shared" si="1356"/>
        <v>0</v>
      </c>
      <c r="AX224" s="94">
        <f t="shared" si="1356"/>
        <v>0</v>
      </c>
      <c r="AY224" s="94">
        <f t="shared" si="1356"/>
        <v>0</v>
      </c>
      <c r="AZ224" s="94">
        <f t="shared" si="1356"/>
        <v>0</v>
      </c>
      <c r="BA224" s="94">
        <f t="shared" si="1356"/>
        <v>0</v>
      </c>
      <c r="BB224" s="94">
        <f t="shared" si="1356"/>
        <v>0</v>
      </c>
      <c r="BC224" s="94">
        <f t="shared" si="1356"/>
        <v>0</v>
      </c>
      <c r="BD224" s="94">
        <f t="shared" si="1356"/>
        <v>0</v>
      </c>
      <c r="BE224" s="94">
        <f t="shared" si="1356"/>
        <v>0</v>
      </c>
      <c r="BF224" s="94">
        <f t="shared" si="1356"/>
        <v>0</v>
      </c>
      <c r="BG224" s="94">
        <f t="shared" si="1356"/>
        <v>0</v>
      </c>
      <c r="BH224" s="94">
        <f t="shared" si="1356"/>
        <v>0</v>
      </c>
      <c r="BI224" s="94">
        <f t="shared" si="1356"/>
        <v>0</v>
      </c>
      <c r="BJ224" s="94">
        <f t="shared" si="1356"/>
        <v>0</v>
      </c>
      <c r="BK224" s="94">
        <f t="shared" si="1356"/>
        <v>0</v>
      </c>
      <c r="BL224" s="94">
        <f t="shared" si="1356"/>
        <v>0</v>
      </c>
      <c r="BM224" s="94">
        <f t="shared" si="1356"/>
        <v>0</v>
      </c>
      <c r="BN224" s="94">
        <f t="shared" si="1356"/>
        <v>0</v>
      </c>
      <c r="BO224" s="94">
        <f t="shared" si="1356"/>
        <v>0</v>
      </c>
      <c r="BP224" s="94">
        <f t="shared" ref="BP224:EA224" si="1357">IF(BP$165=EOMONTH($D51,-1),-FV($AE51,ROUNDDOWN(YEARFRAC($D$165,BP$165,1),0),,-$AC51*$B51,0),0)</f>
        <v>0</v>
      </c>
      <c r="BQ224" s="94">
        <f t="shared" si="1357"/>
        <v>0</v>
      </c>
      <c r="BR224" s="94">
        <f t="shared" si="1357"/>
        <v>0</v>
      </c>
      <c r="BS224" s="94">
        <f t="shared" si="1357"/>
        <v>0</v>
      </c>
      <c r="BT224" s="94">
        <f t="shared" si="1357"/>
        <v>0</v>
      </c>
      <c r="BU224" s="94">
        <f t="shared" si="1357"/>
        <v>0</v>
      </c>
      <c r="BV224" s="94">
        <f t="shared" si="1357"/>
        <v>0</v>
      </c>
      <c r="BW224" s="94">
        <f t="shared" si="1357"/>
        <v>0</v>
      </c>
      <c r="BX224" s="94">
        <f t="shared" si="1357"/>
        <v>0</v>
      </c>
      <c r="BY224" s="94">
        <f t="shared" si="1357"/>
        <v>0</v>
      </c>
      <c r="BZ224" s="94">
        <f t="shared" si="1357"/>
        <v>0</v>
      </c>
      <c r="CA224" s="94">
        <f t="shared" si="1357"/>
        <v>0</v>
      </c>
      <c r="CB224" s="94">
        <f t="shared" si="1357"/>
        <v>0</v>
      </c>
      <c r="CC224" s="94">
        <f t="shared" si="1357"/>
        <v>0</v>
      </c>
      <c r="CD224" s="94">
        <f t="shared" si="1357"/>
        <v>0</v>
      </c>
      <c r="CE224" s="94">
        <f t="shared" si="1357"/>
        <v>0</v>
      </c>
      <c r="CF224" s="94">
        <f t="shared" si="1357"/>
        <v>0</v>
      </c>
      <c r="CG224" s="94">
        <f t="shared" si="1357"/>
        <v>0</v>
      </c>
      <c r="CH224" s="94">
        <f t="shared" si="1357"/>
        <v>0</v>
      </c>
      <c r="CI224" s="94">
        <f t="shared" si="1357"/>
        <v>0</v>
      </c>
      <c r="CJ224" s="94">
        <f t="shared" si="1357"/>
        <v>0</v>
      </c>
      <c r="CK224" s="94">
        <f t="shared" si="1357"/>
        <v>0</v>
      </c>
      <c r="CL224" s="94">
        <f t="shared" si="1357"/>
        <v>0</v>
      </c>
      <c r="CM224" s="94">
        <f t="shared" si="1357"/>
        <v>0</v>
      </c>
      <c r="CN224" s="94">
        <f t="shared" si="1357"/>
        <v>0</v>
      </c>
      <c r="CO224" s="94">
        <f t="shared" si="1357"/>
        <v>0</v>
      </c>
      <c r="CP224" s="94">
        <f t="shared" si="1357"/>
        <v>0</v>
      </c>
      <c r="CQ224" s="94">
        <f t="shared" si="1357"/>
        <v>0</v>
      </c>
      <c r="CR224" s="94">
        <f t="shared" si="1357"/>
        <v>0</v>
      </c>
      <c r="CS224" s="94">
        <f t="shared" si="1357"/>
        <v>0</v>
      </c>
      <c r="CT224" s="94">
        <f t="shared" si="1357"/>
        <v>0</v>
      </c>
      <c r="CU224" s="94">
        <f t="shared" si="1357"/>
        <v>0</v>
      </c>
      <c r="CV224" s="94">
        <f t="shared" si="1357"/>
        <v>0</v>
      </c>
      <c r="CW224" s="94">
        <f t="shared" si="1357"/>
        <v>0</v>
      </c>
      <c r="CX224" s="94">
        <f t="shared" si="1357"/>
        <v>0</v>
      </c>
      <c r="CY224" s="94">
        <f t="shared" si="1357"/>
        <v>0</v>
      </c>
      <c r="CZ224" s="94">
        <f t="shared" si="1357"/>
        <v>0</v>
      </c>
      <c r="DA224" s="94">
        <f t="shared" si="1357"/>
        <v>0</v>
      </c>
      <c r="DB224" s="94">
        <f t="shared" si="1357"/>
        <v>0</v>
      </c>
      <c r="DC224" s="94">
        <f t="shared" si="1357"/>
        <v>0</v>
      </c>
      <c r="DD224" s="94">
        <f t="shared" si="1357"/>
        <v>0</v>
      </c>
      <c r="DE224" s="94">
        <f t="shared" si="1357"/>
        <v>0</v>
      </c>
      <c r="DF224" s="94">
        <f t="shared" si="1357"/>
        <v>0</v>
      </c>
      <c r="DG224" s="94">
        <f t="shared" si="1357"/>
        <v>0</v>
      </c>
      <c r="DH224" s="94">
        <f t="shared" si="1357"/>
        <v>0</v>
      </c>
      <c r="DI224" s="94">
        <f t="shared" si="1357"/>
        <v>0</v>
      </c>
      <c r="DJ224" s="94">
        <f t="shared" si="1357"/>
        <v>0</v>
      </c>
      <c r="DK224" s="94">
        <f t="shared" si="1357"/>
        <v>0</v>
      </c>
      <c r="DL224" s="94">
        <f t="shared" si="1357"/>
        <v>0</v>
      </c>
      <c r="DM224" s="94">
        <f t="shared" si="1357"/>
        <v>0</v>
      </c>
      <c r="DN224" s="94">
        <f t="shared" si="1357"/>
        <v>0</v>
      </c>
      <c r="DO224" s="94">
        <f t="shared" si="1357"/>
        <v>0</v>
      </c>
      <c r="DP224" s="94">
        <f t="shared" si="1357"/>
        <v>0</v>
      </c>
      <c r="DQ224" s="94">
        <f t="shared" si="1357"/>
        <v>0</v>
      </c>
      <c r="DR224" s="94">
        <f t="shared" si="1357"/>
        <v>0</v>
      </c>
      <c r="DS224" s="94">
        <f t="shared" si="1357"/>
        <v>0</v>
      </c>
      <c r="DT224" s="94">
        <f t="shared" si="1357"/>
        <v>0</v>
      </c>
      <c r="DU224" s="94">
        <f t="shared" si="1357"/>
        <v>0</v>
      </c>
      <c r="DV224" s="94">
        <f t="shared" si="1357"/>
        <v>0</v>
      </c>
      <c r="DW224" s="94">
        <f t="shared" si="1357"/>
        <v>0</v>
      </c>
      <c r="DX224" s="94">
        <f t="shared" si="1357"/>
        <v>0</v>
      </c>
      <c r="DY224" s="94">
        <f t="shared" si="1357"/>
        <v>0</v>
      </c>
      <c r="DZ224" s="94">
        <f t="shared" si="1357"/>
        <v>0</v>
      </c>
      <c r="EA224" s="94">
        <f t="shared" si="1357"/>
        <v>0</v>
      </c>
      <c r="EB224" s="94">
        <f t="shared" ref="EB224:GM224" si="1358">IF(EB$165=EOMONTH($D51,-1),-FV($AE51,ROUNDDOWN(YEARFRAC($D$165,EB$165,1),0),,-$AC51*$B51,0),0)</f>
        <v>0</v>
      </c>
      <c r="EC224" s="94">
        <f t="shared" si="1358"/>
        <v>0</v>
      </c>
      <c r="ED224" s="94">
        <f t="shared" si="1358"/>
        <v>0</v>
      </c>
      <c r="EE224" s="94">
        <f t="shared" si="1358"/>
        <v>0</v>
      </c>
      <c r="EF224" s="94">
        <f t="shared" si="1358"/>
        <v>0</v>
      </c>
      <c r="EG224" s="94">
        <f t="shared" si="1358"/>
        <v>0</v>
      </c>
      <c r="EH224" s="94">
        <f t="shared" si="1358"/>
        <v>0</v>
      </c>
      <c r="EI224" s="94">
        <f t="shared" si="1358"/>
        <v>0</v>
      </c>
      <c r="EJ224" s="94">
        <f t="shared" si="1358"/>
        <v>0</v>
      </c>
      <c r="EK224" s="94">
        <f t="shared" si="1358"/>
        <v>0</v>
      </c>
      <c r="EL224" s="94">
        <f t="shared" si="1358"/>
        <v>0</v>
      </c>
      <c r="EM224" s="94">
        <f t="shared" si="1358"/>
        <v>0</v>
      </c>
      <c r="EN224" s="94">
        <f t="shared" si="1358"/>
        <v>0</v>
      </c>
      <c r="EO224" s="94">
        <f t="shared" si="1358"/>
        <v>0</v>
      </c>
      <c r="EP224" s="94">
        <f t="shared" si="1358"/>
        <v>0</v>
      </c>
      <c r="EQ224" s="94">
        <f t="shared" si="1358"/>
        <v>0</v>
      </c>
      <c r="ER224" s="94">
        <f t="shared" si="1358"/>
        <v>0</v>
      </c>
      <c r="ES224" s="94">
        <f t="shared" si="1358"/>
        <v>0</v>
      </c>
      <c r="ET224" s="94">
        <f t="shared" si="1358"/>
        <v>0</v>
      </c>
      <c r="EU224" s="94">
        <f t="shared" si="1358"/>
        <v>0</v>
      </c>
      <c r="EV224" s="94">
        <f t="shared" si="1358"/>
        <v>0</v>
      </c>
      <c r="EW224" s="94">
        <f t="shared" si="1358"/>
        <v>0</v>
      </c>
      <c r="EX224" s="94">
        <f t="shared" si="1358"/>
        <v>0</v>
      </c>
      <c r="EY224" s="94">
        <f t="shared" si="1358"/>
        <v>0</v>
      </c>
      <c r="EZ224" s="94">
        <f t="shared" si="1358"/>
        <v>0</v>
      </c>
      <c r="FA224" s="94">
        <f t="shared" si="1358"/>
        <v>0</v>
      </c>
      <c r="FB224" s="94">
        <f t="shared" si="1358"/>
        <v>0</v>
      </c>
      <c r="FC224" s="94">
        <f t="shared" si="1358"/>
        <v>0</v>
      </c>
      <c r="FD224" s="94">
        <f t="shared" si="1358"/>
        <v>0</v>
      </c>
      <c r="FE224" s="94">
        <f t="shared" si="1358"/>
        <v>0</v>
      </c>
      <c r="FF224" s="94">
        <f t="shared" si="1358"/>
        <v>0</v>
      </c>
      <c r="FG224" s="94">
        <f t="shared" si="1358"/>
        <v>0</v>
      </c>
      <c r="FH224" s="94">
        <f t="shared" si="1358"/>
        <v>0</v>
      </c>
      <c r="FI224" s="94">
        <f t="shared" si="1358"/>
        <v>0</v>
      </c>
      <c r="FJ224" s="94">
        <f t="shared" si="1358"/>
        <v>0</v>
      </c>
      <c r="FK224" s="94">
        <f t="shared" si="1358"/>
        <v>0</v>
      </c>
      <c r="FL224" s="94">
        <f t="shared" si="1358"/>
        <v>0</v>
      </c>
      <c r="FM224" s="94">
        <f t="shared" si="1358"/>
        <v>0</v>
      </c>
      <c r="FN224" s="94">
        <f t="shared" si="1358"/>
        <v>0</v>
      </c>
      <c r="FO224" s="94">
        <f t="shared" si="1358"/>
        <v>0</v>
      </c>
      <c r="FP224" s="94">
        <f t="shared" si="1358"/>
        <v>0</v>
      </c>
      <c r="FQ224" s="94">
        <f t="shared" si="1358"/>
        <v>0</v>
      </c>
      <c r="FR224" s="94">
        <f t="shared" si="1358"/>
        <v>0</v>
      </c>
      <c r="FS224" s="94">
        <f t="shared" si="1358"/>
        <v>0</v>
      </c>
      <c r="FT224" s="94">
        <f t="shared" si="1358"/>
        <v>0</v>
      </c>
      <c r="FU224" s="94">
        <f t="shared" si="1358"/>
        <v>0</v>
      </c>
      <c r="FV224" s="94">
        <f t="shared" si="1358"/>
        <v>0</v>
      </c>
      <c r="FW224" s="94">
        <f t="shared" si="1358"/>
        <v>0</v>
      </c>
      <c r="FX224" s="94">
        <f t="shared" si="1358"/>
        <v>0</v>
      </c>
      <c r="FY224" s="94">
        <f t="shared" si="1358"/>
        <v>0</v>
      </c>
      <c r="FZ224" s="94">
        <f t="shared" si="1358"/>
        <v>0</v>
      </c>
      <c r="GA224" s="94">
        <f t="shared" si="1358"/>
        <v>0</v>
      </c>
      <c r="GB224" s="94">
        <f t="shared" si="1358"/>
        <v>0</v>
      </c>
      <c r="GC224" s="94">
        <f t="shared" si="1358"/>
        <v>0</v>
      </c>
      <c r="GD224" s="94">
        <f t="shared" si="1358"/>
        <v>0</v>
      </c>
      <c r="GE224" s="94">
        <f t="shared" si="1358"/>
        <v>0</v>
      </c>
      <c r="GF224" s="94">
        <f t="shared" si="1358"/>
        <v>0</v>
      </c>
      <c r="GG224" s="94">
        <f t="shared" si="1358"/>
        <v>0</v>
      </c>
      <c r="GH224" s="94">
        <f t="shared" si="1358"/>
        <v>0</v>
      </c>
      <c r="GI224" s="94">
        <f t="shared" si="1358"/>
        <v>0</v>
      </c>
      <c r="GJ224" s="94">
        <f t="shared" si="1358"/>
        <v>0</v>
      </c>
      <c r="GK224" s="94">
        <f t="shared" si="1358"/>
        <v>0</v>
      </c>
      <c r="GL224" s="94">
        <f t="shared" si="1358"/>
        <v>0</v>
      </c>
      <c r="GM224" s="94">
        <f t="shared" si="1358"/>
        <v>0</v>
      </c>
      <c r="GN224" s="94">
        <f t="shared" ref="GN224:IY224" si="1359">IF(GN$165=EOMONTH($D51,-1),-FV($AE51,ROUNDDOWN(YEARFRAC($D$165,GN$165,1),0),,-$AC51*$B51,0),0)</f>
        <v>0</v>
      </c>
      <c r="GO224" s="94">
        <f t="shared" si="1359"/>
        <v>0</v>
      </c>
      <c r="GP224" s="94">
        <f t="shared" si="1359"/>
        <v>0</v>
      </c>
      <c r="GQ224" s="94">
        <f t="shared" si="1359"/>
        <v>0</v>
      </c>
      <c r="GR224" s="94">
        <f t="shared" si="1359"/>
        <v>0</v>
      </c>
      <c r="GS224" s="94">
        <f t="shared" si="1359"/>
        <v>0</v>
      </c>
      <c r="GT224" s="94">
        <f t="shared" si="1359"/>
        <v>0</v>
      </c>
      <c r="GU224" s="94">
        <f t="shared" si="1359"/>
        <v>0</v>
      </c>
      <c r="GV224" s="94">
        <f t="shared" si="1359"/>
        <v>0</v>
      </c>
      <c r="GW224" s="94">
        <f t="shared" si="1359"/>
        <v>0</v>
      </c>
      <c r="GX224" s="94">
        <f t="shared" si="1359"/>
        <v>0</v>
      </c>
      <c r="GY224" s="94">
        <f t="shared" si="1359"/>
        <v>0</v>
      </c>
      <c r="GZ224" s="94">
        <f t="shared" si="1359"/>
        <v>0</v>
      </c>
      <c r="HA224" s="94">
        <f t="shared" si="1359"/>
        <v>0</v>
      </c>
      <c r="HB224" s="94">
        <f t="shared" si="1359"/>
        <v>0</v>
      </c>
      <c r="HC224" s="94">
        <f t="shared" si="1359"/>
        <v>0</v>
      </c>
      <c r="HD224" s="94">
        <f t="shared" si="1359"/>
        <v>0</v>
      </c>
      <c r="HE224" s="94">
        <f t="shared" si="1359"/>
        <v>0</v>
      </c>
      <c r="HF224" s="94">
        <f t="shared" si="1359"/>
        <v>0</v>
      </c>
      <c r="HG224" s="94">
        <f t="shared" si="1359"/>
        <v>0</v>
      </c>
      <c r="HH224" s="94">
        <f t="shared" si="1359"/>
        <v>0</v>
      </c>
      <c r="HI224" s="94">
        <f t="shared" si="1359"/>
        <v>0</v>
      </c>
      <c r="HJ224" s="94">
        <f t="shared" si="1359"/>
        <v>0</v>
      </c>
      <c r="HK224" s="94">
        <f t="shared" si="1359"/>
        <v>0</v>
      </c>
      <c r="HL224" s="94">
        <f t="shared" si="1359"/>
        <v>0</v>
      </c>
      <c r="HM224" s="94">
        <f t="shared" si="1359"/>
        <v>0</v>
      </c>
      <c r="HN224" s="94">
        <f t="shared" si="1359"/>
        <v>0</v>
      </c>
      <c r="HO224" s="94">
        <f t="shared" si="1359"/>
        <v>0</v>
      </c>
      <c r="HP224" s="94">
        <f t="shared" si="1359"/>
        <v>0</v>
      </c>
      <c r="HQ224" s="94">
        <f t="shared" si="1359"/>
        <v>0</v>
      </c>
      <c r="HR224" s="94">
        <f t="shared" si="1359"/>
        <v>0</v>
      </c>
      <c r="HS224" s="94">
        <f t="shared" si="1359"/>
        <v>0</v>
      </c>
      <c r="HT224" s="94">
        <f t="shared" si="1359"/>
        <v>0</v>
      </c>
      <c r="HU224" s="94">
        <f t="shared" si="1359"/>
        <v>0</v>
      </c>
      <c r="HV224" s="94">
        <f t="shared" si="1359"/>
        <v>0</v>
      </c>
      <c r="HW224" s="94">
        <f t="shared" si="1359"/>
        <v>0</v>
      </c>
      <c r="HX224" s="94">
        <f t="shared" si="1359"/>
        <v>0</v>
      </c>
      <c r="HY224" s="94">
        <f t="shared" si="1359"/>
        <v>0</v>
      </c>
      <c r="HZ224" s="94">
        <f t="shared" si="1359"/>
        <v>0</v>
      </c>
      <c r="IA224" s="94">
        <f t="shared" si="1359"/>
        <v>0</v>
      </c>
      <c r="IB224" s="94">
        <f t="shared" si="1359"/>
        <v>0</v>
      </c>
      <c r="IC224" s="94">
        <f t="shared" si="1359"/>
        <v>0</v>
      </c>
      <c r="ID224" s="94">
        <f t="shared" si="1359"/>
        <v>0</v>
      </c>
      <c r="IE224" s="94">
        <f t="shared" si="1359"/>
        <v>0</v>
      </c>
      <c r="IF224" s="94">
        <f t="shared" si="1359"/>
        <v>0</v>
      </c>
      <c r="IG224" s="94">
        <f t="shared" si="1359"/>
        <v>0</v>
      </c>
      <c r="IH224" s="94">
        <f t="shared" si="1359"/>
        <v>0</v>
      </c>
      <c r="II224" s="94">
        <f t="shared" si="1359"/>
        <v>0</v>
      </c>
      <c r="IJ224" s="94">
        <f t="shared" si="1359"/>
        <v>0</v>
      </c>
      <c r="IK224" s="94">
        <f t="shared" si="1359"/>
        <v>0</v>
      </c>
      <c r="IL224" s="94">
        <f t="shared" si="1359"/>
        <v>0</v>
      </c>
      <c r="IM224" s="94">
        <f t="shared" si="1359"/>
        <v>0</v>
      </c>
      <c r="IN224" s="94">
        <f t="shared" si="1359"/>
        <v>0</v>
      </c>
      <c r="IO224" s="94">
        <f t="shared" si="1359"/>
        <v>0</v>
      </c>
      <c r="IP224" s="94">
        <f t="shared" si="1359"/>
        <v>0</v>
      </c>
      <c r="IQ224" s="94">
        <f t="shared" si="1359"/>
        <v>0</v>
      </c>
      <c r="IR224" s="94">
        <f t="shared" si="1359"/>
        <v>0</v>
      </c>
      <c r="IS224" s="94">
        <f t="shared" si="1359"/>
        <v>0</v>
      </c>
      <c r="IT224" s="94">
        <f t="shared" si="1359"/>
        <v>0</v>
      </c>
      <c r="IU224" s="94">
        <f t="shared" si="1359"/>
        <v>0</v>
      </c>
      <c r="IV224" s="94">
        <f t="shared" si="1359"/>
        <v>0</v>
      </c>
      <c r="IW224" s="94">
        <f t="shared" si="1359"/>
        <v>0</v>
      </c>
      <c r="IX224" s="94">
        <f t="shared" si="1359"/>
        <v>0</v>
      </c>
      <c r="IY224" s="94">
        <f t="shared" si="1359"/>
        <v>0</v>
      </c>
      <c r="IZ224" s="94">
        <f t="shared" ref="IZ224:LK224" si="1360">IF(IZ$165=EOMONTH($D51,-1),-FV($AE51,ROUNDDOWN(YEARFRAC($D$165,IZ$165,1),0),,-$AC51*$B51,0),0)</f>
        <v>0</v>
      </c>
      <c r="JA224" s="94">
        <f t="shared" si="1360"/>
        <v>0</v>
      </c>
      <c r="JB224" s="94">
        <f t="shared" si="1360"/>
        <v>0</v>
      </c>
      <c r="JC224" s="94">
        <f t="shared" si="1360"/>
        <v>0</v>
      </c>
      <c r="JD224" s="94">
        <f t="shared" si="1360"/>
        <v>0</v>
      </c>
      <c r="JE224" s="94">
        <f t="shared" si="1360"/>
        <v>0</v>
      </c>
      <c r="JF224" s="94">
        <f t="shared" si="1360"/>
        <v>0</v>
      </c>
      <c r="JG224" s="94">
        <f t="shared" si="1360"/>
        <v>0</v>
      </c>
      <c r="JH224" s="94">
        <f t="shared" si="1360"/>
        <v>0</v>
      </c>
      <c r="JI224" s="94">
        <f t="shared" si="1360"/>
        <v>0</v>
      </c>
      <c r="JJ224" s="94">
        <f t="shared" si="1360"/>
        <v>0</v>
      </c>
      <c r="JK224" s="94">
        <f t="shared" si="1360"/>
        <v>0</v>
      </c>
      <c r="JL224" s="94">
        <f t="shared" si="1360"/>
        <v>0</v>
      </c>
      <c r="JM224" s="94">
        <f t="shared" si="1360"/>
        <v>0</v>
      </c>
      <c r="JN224" s="94">
        <f t="shared" si="1360"/>
        <v>0</v>
      </c>
      <c r="JO224" s="94">
        <f t="shared" si="1360"/>
        <v>0</v>
      </c>
      <c r="JP224" s="94">
        <f t="shared" si="1360"/>
        <v>0</v>
      </c>
      <c r="JQ224" s="94">
        <f t="shared" si="1360"/>
        <v>0</v>
      </c>
      <c r="JR224" s="94">
        <f t="shared" si="1360"/>
        <v>0</v>
      </c>
      <c r="JS224" s="94">
        <f t="shared" si="1360"/>
        <v>0</v>
      </c>
      <c r="JT224" s="94">
        <f t="shared" si="1360"/>
        <v>0</v>
      </c>
      <c r="JU224" s="94">
        <f t="shared" si="1360"/>
        <v>0</v>
      </c>
      <c r="JV224" s="94">
        <f t="shared" si="1360"/>
        <v>0</v>
      </c>
      <c r="JW224" s="94">
        <f t="shared" si="1360"/>
        <v>0</v>
      </c>
      <c r="JX224" s="94">
        <f t="shared" si="1360"/>
        <v>0</v>
      </c>
      <c r="JY224" s="94">
        <f t="shared" si="1360"/>
        <v>0</v>
      </c>
      <c r="JZ224" s="94">
        <f t="shared" si="1360"/>
        <v>0</v>
      </c>
      <c r="KA224" s="94">
        <f t="shared" si="1360"/>
        <v>0</v>
      </c>
      <c r="KB224" s="94">
        <f t="shared" si="1360"/>
        <v>0</v>
      </c>
      <c r="KC224" s="94">
        <f t="shared" si="1360"/>
        <v>0</v>
      </c>
      <c r="KD224" s="94">
        <f t="shared" si="1360"/>
        <v>0</v>
      </c>
      <c r="KE224" s="94">
        <f t="shared" si="1360"/>
        <v>0</v>
      </c>
      <c r="KF224" s="94">
        <f t="shared" si="1360"/>
        <v>0</v>
      </c>
      <c r="KG224" s="94">
        <f t="shared" si="1360"/>
        <v>0</v>
      </c>
      <c r="KH224" s="94">
        <f t="shared" si="1360"/>
        <v>0</v>
      </c>
      <c r="KI224" s="94">
        <f t="shared" si="1360"/>
        <v>0</v>
      </c>
      <c r="KJ224" s="94">
        <f t="shared" si="1360"/>
        <v>0</v>
      </c>
      <c r="KK224" s="94">
        <f t="shared" si="1360"/>
        <v>0</v>
      </c>
      <c r="KL224" s="94">
        <f t="shared" si="1360"/>
        <v>0</v>
      </c>
      <c r="KM224" s="94">
        <f t="shared" si="1360"/>
        <v>0</v>
      </c>
      <c r="KN224" s="94">
        <f t="shared" si="1360"/>
        <v>0</v>
      </c>
      <c r="KO224" s="94">
        <f t="shared" si="1360"/>
        <v>0</v>
      </c>
      <c r="KP224" s="94">
        <f t="shared" si="1360"/>
        <v>0</v>
      </c>
      <c r="KQ224" s="94">
        <f t="shared" si="1360"/>
        <v>0</v>
      </c>
      <c r="KR224" s="94">
        <f t="shared" si="1360"/>
        <v>0</v>
      </c>
      <c r="KS224" s="94">
        <f t="shared" si="1360"/>
        <v>0</v>
      </c>
      <c r="KT224" s="94">
        <f t="shared" si="1360"/>
        <v>0</v>
      </c>
      <c r="KU224" s="94">
        <f t="shared" si="1360"/>
        <v>0</v>
      </c>
      <c r="KV224" s="94">
        <f t="shared" si="1360"/>
        <v>0</v>
      </c>
      <c r="KW224" s="94">
        <f t="shared" si="1360"/>
        <v>0</v>
      </c>
      <c r="KX224" s="94">
        <f t="shared" si="1360"/>
        <v>0</v>
      </c>
      <c r="KY224" s="94">
        <f t="shared" si="1360"/>
        <v>0</v>
      </c>
      <c r="KZ224" s="94">
        <f t="shared" si="1360"/>
        <v>0</v>
      </c>
      <c r="LA224" s="94">
        <f t="shared" si="1360"/>
        <v>0</v>
      </c>
      <c r="LB224" s="94">
        <f t="shared" si="1360"/>
        <v>0</v>
      </c>
      <c r="LC224" s="94">
        <f t="shared" si="1360"/>
        <v>0</v>
      </c>
      <c r="LD224" s="94">
        <f t="shared" si="1360"/>
        <v>0</v>
      </c>
      <c r="LE224" s="94">
        <f t="shared" si="1360"/>
        <v>0</v>
      </c>
      <c r="LF224" s="94">
        <f t="shared" si="1360"/>
        <v>0</v>
      </c>
      <c r="LG224" s="94">
        <f t="shared" si="1360"/>
        <v>0</v>
      </c>
      <c r="LH224" s="94">
        <f t="shared" si="1360"/>
        <v>0</v>
      </c>
      <c r="LI224" s="94">
        <f t="shared" si="1360"/>
        <v>0</v>
      </c>
      <c r="LJ224" s="94">
        <f t="shared" si="1360"/>
        <v>0</v>
      </c>
      <c r="LK224" s="94">
        <f t="shared" si="1360"/>
        <v>0</v>
      </c>
      <c r="LL224" s="94">
        <f t="shared" ref="LL224:NK224" si="1361">IF(LL$165=EOMONTH($D51,-1),-FV($AE51,ROUNDDOWN(YEARFRAC($D$165,LL$165,1),0),,-$AC51*$B51,0),0)</f>
        <v>0</v>
      </c>
      <c r="LM224" s="94">
        <f t="shared" si="1361"/>
        <v>0</v>
      </c>
      <c r="LN224" s="94">
        <f t="shared" si="1361"/>
        <v>0</v>
      </c>
      <c r="LO224" s="94">
        <f t="shared" si="1361"/>
        <v>0</v>
      </c>
      <c r="LP224" s="94">
        <f t="shared" si="1361"/>
        <v>0</v>
      </c>
      <c r="LQ224" s="94">
        <f t="shared" si="1361"/>
        <v>0</v>
      </c>
      <c r="LR224" s="94">
        <f t="shared" si="1361"/>
        <v>0</v>
      </c>
      <c r="LS224" s="94">
        <f t="shared" si="1361"/>
        <v>0</v>
      </c>
      <c r="LT224" s="94">
        <f t="shared" si="1361"/>
        <v>0</v>
      </c>
      <c r="LU224" s="94">
        <f t="shared" si="1361"/>
        <v>0</v>
      </c>
      <c r="LV224" s="94">
        <f t="shared" si="1361"/>
        <v>0</v>
      </c>
      <c r="LW224" s="94">
        <f t="shared" si="1361"/>
        <v>0</v>
      </c>
      <c r="LX224" s="94">
        <f t="shared" si="1361"/>
        <v>0</v>
      </c>
      <c r="LY224" s="94">
        <f t="shared" si="1361"/>
        <v>0</v>
      </c>
      <c r="LZ224" s="94">
        <f t="shared" si="1361"/>
        <v>0</v>
      </c>
      <c r="MA224" s="94">
        <f t="shared" si="1361"/>
        <v>0</v>
      </c>
      <c r="MB224" s="94">
        <f t="shared" si="1361"/>
        <v>0</v>
      </c>
      <c r="MC224" s="94">
        <f t="shared" si="1361"/>
        <v>0</v>
      </c>
      <c r="MD224" s="94">
        <f t="shared" si="1361"/>
        <v>0</v>
      </c>
      <c r="ME224" s="94">
        <f t="shared" si="1361"/>
        <v>0</v>
      </c>
      <c r="MF224" s="94">
        <f t="shared" si="1361"/>
        <v>0</v>
      </c>
      <c r="MG224" s="94">
        <f t="shared" si="1361"/>
        <v>0</v>
      </c>
      <c r="MH224" s="94">
        <f t="shared" si="1361"/>
        <v>0</v>
      </c>
      <c r="MI224" s="94">
        <f t="shared" si="1361"/>
        <v>0</v>
      </c>
      <c r="MJ224" s="94">
        <f t="shared" si="1361"/>
        <v>0</v>
      </c>
      <c r="MK224" s="94">
        <f t="shared" si="1361"/>
        <v>0</v>
      </c>
      <c r="ML224" s="94">
        <f t="shared" si="1361"/>
        <v>0</v>
      </c>
      <c r="MM224" s="94">
        <f t="shared" si="1361"/>
        <v>0</v>
      </c>
      <c r="MN224" s="94">
        <f t="shared" si="1361"/>
        <v>0</v>
      </c>
      <c r="MO224" s="94">
        <f t="shared" si="1361"/>
        <v>0</v>
      </c>
      <c r="MP224" s="94">
        <f t="shared" si="1361"/>
        <v>0</v>
      </c>
      <c r="MQ224" s="94">
        <f t="shared" si="1361"/>
        <v>0</v>
      </c>
      <c r="MR224" s="94">
        <f t="shared" si="1361"/>
        <v>0</v>
      </c>
      <c r="MS224" s="94">
        <f t="shared" si="1361"/>
        <v>0</v>
      </c>
      <c r="MT224" s="94">
        <f t="shared" si="1361"/>
        <v>0</v>
      </c>
      <c r="MU224" s="94">
        <f t="shared" si="1361"/>
        <v>0</v>
      </c>
      <c r="MV224" s="94">
        <f t="shared" si="1361"/>
        <v>0</v>
      </c>
      <c r="MW224" s="94">
        <f t="shared" si="1361"/>
        <v>0</v>
      </c>
      <c r="MX224" s="94">
        <f t="shared" si="1361"/>
        <v>0</v>
      </c>
      <c r="MY224" s="94">
        <f t="shared" si="1361"/>
        <v>0</v>
      </c>
      <c r="MZ224" s="94">
        <f t="shared" si="1361"/>
        <v>0</v>
      </c>
      <c r="NA224" s="94">
        <f t="shared" si="1361"/>
        <v>0</v>
      </c>
      <c r="NB224" s="94">
        <f t="shared" si="1361"/>
        <v>0</v>
      </c>
      <c r="NC224" s="94">
        <f t="shared" si="1361"/>
        <v>0</v>
      </c>
      <c r="ND224" s="94">
        <f t="shared" si="1361"/>
        <v>0</v>
      </c>
      <c r="NE224" s="94">
        <f t="shared" si="1361"/>
        <v>0</v>
      </c>
      <c r="NF224" s="94">
        <f t="shared" si="1361"/>
        <v>0</v>
      </c>
      <c r="NG224" s="94">
        <f t="shared" si="1361"/>
        <v>0</v>
      </c>
      <c r="NH224" s="94">
        <f t="shared" si="1361"/>
        <v>0</v>
      </c>
      <c r="NI224" s="94">
        <f t="shared" si="1361"/>
        <v>0</v>
      </c>
      <c r="NJ224" s="94">
        <f t="shared" si="1361"/>
        <v>0</v>
      </c>
      <c r="NK224" s="97">
        <f t="shared" si="1361"/>
        <v>0</v>
      </c>
    </row>
    <row r="225" spans="1:375" x14ac:dyDescent="0.25">
      <c r="A225" s="102">
        <f>SUMIF($D$163:$NK$163,"&lt;="&amp;Summary!$B$3,Leases!D225:NK225)</f>
        <v>0</v>
      </c>
      <c r="B225" s="23" t="s">
        <v>101</v>
      </c>
      <c r="C225" s="45" t="s">
        <v>25</v>
      </c>
      <c r="D225" s="94">
        <f>IF(D$165=EOMONTH($D51,-1),SUMIFS($D216:$NK216,$D$165:$NK$165,"&gt;="&amp;EOMONTH($D51,$S51),$D$165:$NK$165,"&lt;"&amp;EOMONTH($D51,60))*-$AF51+SUMIFS($D216:$NK216,$D$165:$NK$165,"&gt;="&amp;EOMONTH($D51,60),$D$165:$NK$165,"&lt;"&amp;EOMONTH($D51,300))*-$AG51,0)</f>
        <v>0</v>
      </c>
      <c r="E225" s="94">
        <f t="shared" ref="E225:BP225" si="1362">IF(E$165=EOMONTH($D51,-1),SUMIFS($D216:$NK216,$D$165:$NK$165,"&gt;="&amp;EOMONTH($D51,$S51),$D$165:$NK$165,"&lt;"&amp;EOMONTH($D51,60))*-$AF51+SUMIFS($D216:$NK216,$D$165:$NK$165,"&gt;="&amp;EOMONTH($D51,60),$D$165:$NK$165,"&lt;"&amp;EOMONTH($D51,300))*-$AG51,0)</f>
        <v>0</v>
      </c>
      <c r="F225" s="94">
        <f t="shared" si="1362"/>
        <v>0</v>
      </c>
      <c r="G225" s="94">
        <f t="shared" si="1362"/>
        <v>0</v>
      </c>
      <c r="H225" s="94">
        <f t="shared" si="1362"/>
        <v>0</v>
      </c>
      <c r="I225" s="94">
        <f t="shared" si="1362"/>
        <v>0</v>
      </c>
      <c r="J225" s="94">
        <f t="shared" si="1362"/>
        <v>0</v>
      </c>
      <c r="K225" s="94">
        <f t="shared" si="1362"/>
        <v>0</v>
      </c>
      <c r="L225" s="94">
        <f t="shared" si="1362"/>
        <v>0</v>
      </c>
      <c r="M225" s="94">
        <f t="shared" si="1362"/>
        <v>0</v>
      </c>
      <c r="N225" s="94">
        <f t="shared" si="1362"/>
        <v>0</v>
      </c>
      <c r="O225" s="94">
        <f t="shared" si="1362"/>
        <v>0</v>
      </c>
      <c r="P225" s="94">
        <f t="shared" si="1362"/>
        <v>0</v>
      </c>
      <c r="Q225" s="94">
        <f t="shared" si="1362"/>
        <v>0</v>
      </c>
      <c r="R225" s="94">
        <f t="shared" si="1362"/>
        <v>0</v>
      </c>
      <c r="S225" s="94">
        <f t="shared" si="1362"/>
        <v>0</v>
      </c>
      <c r="T225" s="94">
        <f t="shared" si="1362"/>
        <v>0</v>
      </c>
      <c r="U225" s="94">
        <f t="shared" si="1362"/>
        <v>0</v>
      </c>
      <c r="V225" s="94">
        <f t="shared" si="1362"/>
        <v>0</v>
      </c>
      <c r="W225" s="94">
        <f t="shared" si="1362"/>
        <v>0</v>
      </c>
      <c r="X225" s="94">
        <f t="shared" si="1362"/>
        <v>0</v>
      </c>
      <c r="Y225" s="94">
        <f t="shared" si="1362"/>
        <v>0</v>
      </c>
      <c r="Z225" s="94">
        <f t="shared" si="1362"/>
        <v>0</v>
      </c>
      <c r="AA225" s="94">
        <f t="shared" si="1362"/>
        <v>0</v>
      </c>
      <c r="AB225" s="94">
        <f t="shared" si="1362"/>
        <v>0</v>
      </c>
      <c r="AC225" s="94">
        <f t="shared" si="1362"/>
        <v>0</v>
      </c>
      <c r="AD225" s="94">
        <f t="shared" si="1362"/>
        <v>0</v>
      </c>
      <c r="AE225" s="94">
        <f t="shared" si="1362"/>
        <v>0</v>
      </c>
      <c r="AF225" s="94">
        <f t="shared" si="1362"/>
        <v>0</v>
      </c>
      <c r="AG225" s="94">
        <f t="shared" si="1362"/>
        <v>0</v>
      </c>
      <c r="AH225" s="94">
        <f t="shared" si="1362"/>
        <v>0</v>
      </c>
      <c r="AI225" s="94">
        <f t="shared" si="1362"/>
        <v>0</v>
      </c>
      <c r="AJ225" s="94">
        <f t="shared" si="1362"/>
        <v>0</v>
      </c>
      <c r="AK225" s="94">
        <f t="shared" si="1362"/>
        <v>0</v>
      </c>
      <c r="AL225" s="94">
        <f t="shared" si="1362"/>
        <v>0</v>
      </c>
      <c r="AM225" s="94">
        <f t="shared" si="1362"/>
        <v>0</v>
      </c>
      <c r="AN225" s="94">
        <f t="shared" si="1362"/>
        <v>0</v>
      </c>
      <c r="AO225" s="94">
        <f t="shared" si="1362"/>
        <v>0</v>
      </c>
      <c r="AP225" s="94">
        <f t="shared" si="1362"/>
        <v>0</v>
      </c>
      <c r="AQ225" s="94">
        <f t="shared" si="1362"/>
        <v>0</v>
      </c>
      <c r="AR225" s="94">
        <f t="shared" si="1362"/>
        <v>0</v>
      </c>
      <c r="AS225" s="94">
        <f t="shared" si="1362"/>
        <v>0</v>
      </c>
      <c r="AT225" s="94">
        <f t="shared" si="1362"/>
        <v>0</v>
      </c>
      <c r="AU225" s="94">
        <f t="shared" si="1362"/>
        <v>0</v>
      </c>
      <c r="AV225" s="94">
        <f t="shared" si="1362"/>
        <v>0</v>
      </c>
      <c r="AW225" s="94">
        <f t="shared" si="1362"/>
        <v>0</v>
      </c>
      <c r="AX225" s="94">
        <f t="shared" si="1362"/>
        <v>0</v>
      </c>
      <c r="AY225" s="94">
        <f t="shared" si="1362"/>
        <v>0</v>
      </c>
      <c r="AZ225" s="94">
        <f t="shared" si="1362"/>
        <v>0</v>
      </c>
      <c r="BA225" s="94">
        <f t="shared" si="1362"/>
        <v>0</v>
      </c>
      <c r="BB225" s="94">
        <f t="shared" si="1362"/>
        <v>0</v>
      </c>
      <c r="BC225" s="94">
        <f t="shared" si="1362"/>
        <v>0</v>
      </c>
      <c r="BD225" s="94">
        <f t="shared" si="1362"/>
        <v>0</v>
      </c>
      <c r="BE225" s="94">
        <f t="shared" si="1362"/>
        <v>0</v>
      </c>
      <c r="BF225" s="94">
        <f t="shared" si="1362"/>
        <v>0</v>
      </c>
      <c r="BG225" s="94">
        <f t="shared" si="1362"/>
        <v>0</v>
      </c>
      <c r="BH225" s="94">
        <f t="shared" si="1362"/>
        <v>0</v>
      </c>
      <c r="BI225" s="94">
        <f t="shared" si="1362"/>
        <v>0</v>
      </c>
      <c r="BJ225" s="94">
        <f t="shared" si="1362"/>
        <v>0</v>
      </c>
      <c r="BK225" s="94">
        <f t="shared" si="1362"/>
        <v>0</v>
      </c>
      <c r="BL225" s="94">
        <f t="shared" si="1362"/>
        <v>0</v>
      </c>
      <c r="BM225" s="94">
        <f t="shared" si="1362"/>
        <v>0</v>
      </c>
      <c r="BN225" s="94">
        <f t="shared" si="1362"/>
        <v>0</v>
      </c>
      <c r="BO225" s="94">
        <f t="shared" si="1362"/>
        <v>0</v>
      </c>
      <c r="BP225" s="94">
        <f t="shared" si="1362"/>
        <v>0</v>
      </c>
      <c r="BQ225" s="94">
        <f t="shared" ref="BQ225:EB225" si="1363">IF(BQ$165=EOMONTH($D51,-1),SUMIFS($D216:$NK216,$D$165:$NK$165,"&gt;="&amp;EOMONTH($D51,$S51),$D$165:$NK$165,"&lt;"&amp;EOMONTH($D51,60))*-$AF51+SUMIFS($D216:$NK216,$D$165:$NK$165,"&gt;="&amp;EOMONTH($D51,60),$D$165:$NK$165,"&lt;"&amp;EOMONTH($D51,300))*-$AG51,0)</f>
        <v>0</v>
      </c>
      <c r="BR225" s="94">
        <f t="shared" si="1363"/>
        <v>0</v>
      </c>
      <c r="BS225" s="94">
        <f t="shared" si="1363"/>
        <v>0</v>
      </c>
      <c r="BT225" s="94">
        <f t="shared" si="1363"/>
        <v>0</v>
      </c>
      <c r="BU225" s="94">
        <f t="shared" si="1363"/>
        <v>0</v>
      </c>
      <c r="BV225" s="94">
        <f t="shared" si="1363"/>
        <v>0</v>
      </c>
      <c r="BW225" s="94">
        <f t="shared" si="1363"/>
        <v>0</v>
      </c>
      <c r="BX225" s="94">
        <f t="shared" si="1363"/>
        <v>0</v>
      </c>
      <c r="BY225" s="94">
        <f t="shared" si="1363"/>
        <v>0</v>
      </c>
      <c r="BZ225" s="94">
        <f t="shared" si="1363"/>
        <v>0</v>
      </c>
      <c r="CA225" s="94">
        <f t="shared" si="1363"/>
        <v>0</v>
      </c>
      <c r="CB225" s="94">
        <f t="shared" si="1363"/>
        <v>0</v>
      </c>
      <c r="CC225" s="94">
        <f t="shared" si="1363"/>
        <v>0</v>
      </c>
      <c r="CD225" s="94">
        <f t="shared" si="1363"/>
        <v>0</v>
      </c>
      <c r="CE225" s="94">
        <f t="shared" si="1363"/>
        <v>0</v>
      </c>
      <c r="CF225" s="94">
        <f t="shared" si="1363"/>
        <v>0</v>
      </c>
      <c r="CG225" s="94">
        <f t="shared" si="1363"/>
        <v>0</v>
      </c>
      <c r="CH225" s="94">
        <f t="shared" si="1363"/>
        <v>0</v>
      </c>
      <c r="CI225" s="94">
        <f t="shared" si="1363"/>
        <v>0</v>
      </c>
      <c r="CJ225" s="94">
        <f t="shared" si="1363"/>
        <v>0</v>
      </c>
      <c r="CK225" s="94">
        <f t="shared" si="1363"/>
        <v>0</v>
      </c>
      <c r="CL225" s="94">
        <f t="shared" si="1363"/>
        <v>0</v>
      </c>
      <c r="CM225" s="94">
        <f t="shared" si="1363"/>
        <v>0</v>
      </c>
      <c r="CN225" s="94">
        <f t="shared" si="1363"/>
        <v>0</v>
      </c>
      <c r="CO225" s="94">
        <f t="shared" si="1363"/>
        <v>0</v>
      </c>
      <c r="CP225" s="94">
        <f t="shared" si="1363"/>
        <v>0</v>
      </c>
      <c r="CQ225" s="94">
        <f t="shared" si="1363"/>
        <v>0</v>
      </c>
      <c r="CR225" s="94">
        <f t="shared" si="1363"/>
        <v>0</v>
      </c>
      <c r="CS225" s="94">
        <f t="shared" si="1363"/>
        <v>0</v>
      </c>
      <c r="CT225" s="94">
        <f t="shared" si="1363"/>
        <v>0</v>
      </c>
      <c r="CU225" s="94">
        <f t="shared" si="1363"/>
        <v>0</v>
      </c>
      <c r="CV225" s="94">
        <f t="shared" si="1363"/>
        <v>0</v>
      </c>
      <c r="CW225" s="94">
        <f t="shared" si="1363"/>
        <v>0</v>
      </c>
      <c r="CX225" s="94">
        <f t="shared" si="1363"/>
        <v>0</v>
      </c>
      <c r="CY225" s="94">
        <f t="shared" si="1363"/>
        <v>0</v>
      </c>
      <c r="CZ225" s="94">
        <f t="shared" si="1363"/>
        <v>0</v>
      </c>
      <c r="DA225" s="94">
        <f t="shared" si="1363"/>
        <v>0</v>
      </c>
      <c r="DB225" s="94">
        <f t="shared" si="1363"/>
        <v>0</v>
      </c>
      <c r="DC225" s="94">
        <f t="shared" si="1363"/>
        <v>0</v>
      </c>
      <c r="DD225" s="94">
        <f t="shared" si="1363"/>
        <v>0</v>
      </c>
      <c r="DE225" s="94">
        <f t="shared" si="1363"/>
        <v>0</v>
      </c>
      <c r="DF225" s="94">
        <f t="shared" si="1363"/>
        <v>0</v>
      </c>
      <c r="DG225" s="94">
        <f t="shared" si="1363"/>
        <v>0</v>
      </c>
      <c r="DH225" s="94">
        <f t="shared" si="1363"/>
        <v>0</v>
      </c>
      <c r="DI225" s="94">
        <f t="shared" si="1363"/>
        <v>0</v>
      </c>
      <c r="DJ225" s="94">
        <f t="shared" si="1363"/>
        <v>0</v>
      </c>
      <c r="DK225" s="94">
        <f t="shared" si="1363"/>
        <v>0</v>
      </c>
      <c r="DL225" s="94">
        <f t="shared" si="1363"/>
        <v>0</v>
      </c>
      <c r="DM225" s="94">
        <f t="shared" si="1363"/>
        <v>0</v>
      </c>
      <c r="DN225" s="94">
        <f t="shared" si="1363"/>
        <v>0</v>
      </c>
      <c r="DO225" s="94">
        <f t="shared" si="1363"/>
        <v>0</v>
      </c>
      <c r="DP225" s="94">
        <f t="shared" si="1363"/>
        <v>0</v>
      </c>
      <c r="DQ225" s="94">
        <f t="shared" si="1363"/>
        <v>0</v>
      </c>
      <c r="DR225" s="94">
        <f t="shared" si="1363"/>
        <v>0</v>
      </c>
      <c r="DS225" s="94">
        <f t="shared" si="1363"/>
        <v>0</v>
      </c>
      <c r="DT225" s="94">
        <f t="shared" si="1363"/>
        <v>0</v>
      </c>
      <c r="DU225" s="94">
        <f t="shared" si="1363"/>
        <v>0</v>
      </c>
      <c r="DV225" s="94">
        <f t="shared" si="1363"/>
        <v>0</v>
      </c>
      <c r="DW225" s="94">
        <f t="shared" si="1363"/>
        <v>0</v>
      </c>
      <c r="DX225" s="94">
        <f t="shared" si="1363"/>
        <v>0</v>
      </c>
      <c r="DY225" s="94">
        <f t="shared" si="1363"/>
        <v>0</v>
      </c>
      <c r="DZ225" s="94">
        <f t="shared" si="1363"/>
        <v>0</v>
      </c>
      <c r="EA225" s="94">
        <f t="shared" si="1363"/>
        <v>0</v>
      </c>
      <c r="EB225" s="94">
        <f t="shared" si="1363"/>
        <v>0</v>
      </c>
      <c r="EC225" s="94">
        <f t="shared" ref="EC225:GN225" si="1364">IF(EC$165=EOMONTH($D51,-1),SUMIFS($D216:$NK216,$D$165:$NK$165,"&gt;="&amp;EOMONTH($D51,$S51),$D$165:$NK$165,"&lt;"&amp;EOMONTH($D51,60))*-$AF51+SUMIFS($D216:$NK216,$D$165:$NK$165,"&gt;="&amp;EOMONTH($D51,60),$D$165:$NK$165,"&lt;"&amp;EOMONTH($D51,300))*-$AG51,0)</f>
        <v>0</v>
      </c>
      <c r="ED225" s="94">
        <f t="shared" si="1364"/>
        <v>0</v>
      </c>
      <c r="EE225" s="94">
        <f t="shared" si="1364"/>
        <v>0</v>
      </c>
      <c r="EF225" s="94">
        <f t="shared" si="1364"/>
        <v>0</v>
      </c>
      <c r="EG225" s="94">
        <f t="shared" si="1364"/>
        <v>0</v>
      </c>
      <c r="EH225" s="94">
        <f t="shared" si="1364"/>
        <v>0</v>
      </c>
      <c r="EI225" s="94">
        <f t="shared" si="1364"/>
        <v>0</v>
      </c>
      <c r="EJ225" s="94">
        <f t="shared" si="1364"/>
        <v>0</v>
      </c>
      <c r="EK225" s="94">
        <f t="shared" si="1364"/>
        <v>0</v>
      </c>
      <c r="EL225" s="94">
        <f t="shared" si="1364"/>
        <v>0</v>
      </c>
      <c r="EM225" s="94">
        <f t="shared" si="1364"/>
        <v>0</v>
      </c>
      <c r="EN225" s="94">
        <f t="shared" si="1364"/>
        <v>0</v>
      </c>
      <c r="EO225" s="94">
        <f t="shared" si="1364"/>
        <v>0</v>
      </c>
      <c r="EP225" s="94">
        <f t="shared" si="1364"/>
        <v>0</v>
      </c>
      <c r="EQ225" s="94">
        <f t="shared" si="1364"/>
        <v>0</v>
      </c>
      <c r="ER225" s="94">
        <f t="shared" si="1364"/>
        <v>0</v>
      </c>
      <c r="ES225" s="94">
        <f t="shared" si="1364"/>
        <v>0</v>
      </c>
      <c r="ET225" s="94">
        <f t="shared" si="1364"/>
        <v>0</v>
      </c>
      <c r="EU225" s="94">
        <f t="shared" si="1364"/>
        <v>0</v>
      </c>
      <c r="EV225" s="94">
        <f t="shared" si="1364"/>
        <v>0</v>
      </c>
      <c r="EW225" s="94">
        <f t="shared" si="1364"/>
        <v>0</v>
      </c>
      <c r="EX225" s="94">
        <f t="shared" si="1364"/>
        <v>0</v>
      </c>
      <c r="EY225" s="94">
        <f t="shared" si="1364"/>
        <v>0</v>
      </c>
      <c r="EZ225" s="94">
        <f t="shared" si="1364"/>
        <v>0</v>
      </c>
      <c r="FA225" s="94">
        <f t="shared" si="1364"/>
        <v>0</v>
      </c>
      <c r="FB225" s="94">
        <f t="shared" si="1364"/>
        <v>0</v>
      </c>
      <c r="FC225" s="94">
        <f t="shared" si="1364"/>
        <v>0</v>
      </c>
      <c r="FD225" s="94">
        <f t="shared" si="1364"/>
        <v>0</v>
      </c>
      <c r="FE225" s="94">
        <f t="shared" si="1364"/>
        <v>0</v>
      </c>
      <c r="FF225" s="94">
        <f t="shared" si="1364"/>
        <v>0</v>
      </c>
      <c r="FG225" s="94">
        <f t="shared" si="1364"/>
        <v>0</v>
      </c>
      <c r="FH225" s="94">
        <f t="shared" si="1364"/>
        <v>0</v>
      </c>
      <c r="FI225" s="94">
        <f t="shared" si="1364"/>
        <v>0</v>
      </c>
      <c r="FJ225" s="94">
        <f t="shared" si="1364"/>
        <v>0</v>
      </c>
      <c r="FK225" s="94">
        <f t="shared" si="1364"/>
        <v>0</v>
      </c>
      <c r="FL225" s="94">
        <f t="shared" si="1364"/>
        <v>0</v>
      </c>
      <c r="FM225" s="94">
        <f t="shared" si="1364"/>
        <v>0</v>
      </c>
      <c r="FN225" s="94">
        <f t="shared" si="1364"/>
        <v>0</v>
      </c>
      <c r="FO225" s="94">
        <f t="shared" si="1364"/>
        <v>0</v>
      </c>
      <c r="FP225" s="94">
        <f t="shared" si="1364"/>
        <v>0</v>
      </c>
      <c r="FQ225" s="94">
        <f t="shared" si="1364"/>
        <v>0</v>
      </c>
      <c r="FR225" s="94">
        <f t="shared" si="1364"/>
        <v>0</v>
      </c>
      <c r="FS225" s="94">
        <f t="shared" si="1364"/>
        <v>0</v>
      </c>
      <c r="FT225" s="94">
        <f t="shared" si="1364"/>
        <v>0</v>
      </c>
      <c r="FU225" s="94">
        <f t="shared" si="1364"/>
        <v>0</v>
      </c>
      <c r="FV225" s="94">
        <f t="shared" si="1364"/>
        <v>0</v>
      </c>
      <c r="FW225" s="94">
        <f t="shared" si="1364"/>
        <v>0</v>
      </c>
      <c r="FX225" s="94">
        <f t="shared" si="1364"/>
        <v>0</v>
      </c>
      <c r="FY225" s="94">
        <f t="shared" si="1364"/>
        <v>0</v>
      </c>
      <c r="FZ225" s="94">
        <f t="shared" si="1364"/>
        <v>0</v>
      </c>
      <c r="GA225" s="94">
        <f t="shared" si="1364"/>
        <v>0</v>
      </c>
      <c r="GB225" s="94">
        <f t="shared" si="1364"/>
        <v>0</v>
      </c>
      <c r="GC225" s="94">
        <f t="shared" si="1364"/>
        <v>0</v>
      </c>
      <c r="GD225" s="94">
        <f t="shared" si="1364"/>
        <v>0</v>
      </c>
      <c r="GE225" s="94">
        <f t="shared" si="1364"/>
        <v>0</v>
      </c>
      <c r="GF225" s="94">
        <f t="shared" si="1364"/>
        <v>0</v>
      </c>
      <c r="GG225" s="94">
        <f t="shared" si="1364"/>
        <v>0</v>
      </c>
      <c r="GH225" s="94">
        <f t="shared" si="1364"/>
        <v>0</v>
      </c>
      <c r="GI225" s="94">
        <f t="shared" si="1364"/>
        <v>0</v>
      </c>
      <c r="GJ225" s="94">
        <f t="shared" si="1364"/>
        <v>0</v>
      </c>
      <c r="GK225" s="94">
        <f t="shared" si="1364"/>
        <v>0</v>
      </c>
      <c r="GL225" s="94">
        <f t="shared" si="1364"/>
        <v>0</v>
      </c>
      <c r="GM225" s="94">
        <f t="shared" si="1364"/>
        <v>0</v>
      </c>
      <c r="GN225" s="94">
        <f t="shared" si="1364"/>
        <v>0</v>
      </c>
      <c r="GO225" s="94">
        <f t="shared" ref="GO225:IZ225" si="1365">IF(GO$165=EOMONTH($D51,-1),SUMIFS($D216:$NK216,$D$165:$NK$165,"&gt;="&amp;EOMONTH($D51,$S51),$D$165:$NK$165,"&lt;"&amp;EOMONTH($D51,60))*-$AF51+SUMIFS($D216:$NK216,$D$165:$NK$165,"&gt;="&amp;EOMONTH($D51,60),$D$165:$NK$165,"&lt;"&amp;EOMONTH($D51,300))*-$AG51,0)</f>
        <v>0</v>
      </c>
      <c r="GP225" s="94">
        <f t="shared" si="1365"/>
        <v>0</v>
      </c>
      <c r="GQ225" s="94">
        <f t="shared" si="1365"/>
        <v>0</v>
      </c>
      <c r="GR225" s="94">
        <f t="shared" si="1365"/>
        <v>0</v>
      </c>
      <c r="GS225" s="94">
        <f t="shared" si="1365"/>
        <v>0</v>
      </c>
      <c r="GT225" s="94">
        <f t="shared" si="1365"/>
        <v>0</v>
      </c>
      <c r="GU225" s="94">
        <f t="shared" si="1365"/>
        <v>0</v>
      </c>
      <c r="GV225" s="94">
        <f t="shared" si="1365"/>
        <v>0</v>
      </c>
      <c r="GW225" s="94">
        <f t="shared" si="1365"/>
        <v>0</v>
      </c>
      <c r="GX225" s="94">
        <f t="shared" si="1365"/>
        <v>0</v>
      </c>
      <c r="GY225" s="94">
        <f t="shared" si="1365"/>
        <v>0</v>
      </c>
      <c r="GZ225" s="94">
        <f t="shared" si="1365"/>
        <v>0</v>
      </c>
      <c r="HA225" s="94">
        <f t="shared" si="1365"/>
        <v>0</v>
      </c>
      <c r="HB225" s="94">
        <f t="shared" si="1365"/>
        <v>0</v>
      </c>
      <c r="HC225" s="94">
        <f t="shared" si="1365"/>
        <v>0</v>
      </c>
      <c r="HD225" s="94">
        <f t="shared" si="1365"/>
        <v>0</v>
      </c>
      <c r="HE225" s="94">
        <f t="shared" si="1365"/>
        <v>0</v>
      </c>
      <c r="HF225" s="94">
        <f t="shared" si="1365"/>
        <v>0</v>
      </c>
      <c r="HG225" s="94">
        <f t="shared" si="1365"/>
        <v>0</v>
      </c>
      <c r="HH225" s="94">
        <f t="shared" si="1365"/>
        <v>0</v>
      </c>
      <c r="HI225" s="94">
        <f t="shared" si="1365"/>
        <v>0</v>
      </c>
      <c r="HJ225" s="94">
        <f t="shared" si="1365"/>
        <v>0</v>
      </c>
      <c r="HK225" s="94">
        <f t="shared" si="1365"/>
        <v>0</v>
      </c>
      <c r="HL225" s="94">
        <f t="shared" si="1365"/>
        <v>0</v>
      </c>
      <c r="HM225" s="94">
        <f t="shared" si="1365"/>
        <v>0</v>
      </c>
      <c r="HN225" s="94">
        <f t="shared" si="1365"/>
        <v>0</v>
      </c>
      <c r="HO225" s="94">
        <f t="shared" si="1365"/>
        <v>0</v>
      </c>
      <c r="HP225" s="94">
        <f t="shared" si="1365"/>
        <v>0</v>
      </c>
      <c r="HQ225" s="94">
        <f t="shared" si="1365"/>
        <v>0</v>
      </c>
      <c r="HR225" s="94">
        <f t="shared" si="1365"/>
        <v>0</v>
      </c>
      <c r="HS225" s="94">
        <f t="shared" si="1365"/>
        <v>0</v>
      </c>
      <c r="HT225" s="94">
        <f t="shared" si="1365"/>
        <v>0</v>
      </c>
      <c r="HU225" s="94">
        <f t="shared" si="1365"/>
        <v>0</v>
      </c>
      <c r="HV225" s="94">
        <f t="shared" si="1365"/>
        <v>0</v>
      </c>
      <c r="HW225" s="94">
        <f t="shared" si="1365"/>
        <v>0</v>
      </c>
      <c r="HX225" s="94">
        <f t="shared" si="1365"/>
        <v>0</v>
      </c>
      <c r="HY225" s="94">
        <f t="shared" si="1365"/>
        <v>0</v>
      </c>
      <c r="HZ225" s="94">
        <f t="shared" si="1365"/>
        <v>0</v>
      </c>
      <c r="IA225" s="94">
        <f t="shared" si="1365"/>
        <v>0</v>
      </c>
      <c r="IB225" s="94">
        <f t="shared" si="1365"/>
        <v>0</v>
      </c>
      <c r="IC225" s="94">
        <f t="shared" si="1365"/>
        <v>0</v>
      </c>
      <c r="ID225" s="94">
        <f t="shared" si="1365"/>
        <v>0</v>
      </c>
      <c r="IE225" s="94">
        <f t="shared" si="1365"/>
        <v>0</v>
      </c>
      <c r="IF225" s="94">
        <f t="shared" si="1365"/>
        <v>0</v>
      </c>
      <c r="IG225" s="94">
        <f t="shared" si="1365"/>
        <v>0</v>
      </c>
      <c r="IH225" s="94">
        <f t="shared" si="1365"/>
        <v>0</v>
      </c>
      <c r="II225" s="94">
        <f t="shared" si="1365"/>
        <v>0</v>
      </c>
      <c r="IJ225" s="94">
        <f t="shared" si="1365"/>
        <v>0</v>
      </c>
      <c r="IK225" s="94">
        <f t="shared" si="1365"/>
        <v>0</v>
      </c>
      <c r="IL225" s="94">
        <f t="shared" si="1365"/>
        <v>0</v>
      </c>
      <c r="IM225" s="94">
        <f t="shared" si="1365"/>
        <v>0</v>
      </c>
      <c r="IN225" s="94">
        <f t="shared" si="1365"/>
        <v>0</v>
      </c>
      <c r="IO225" s="94">
        <f t="shared" si="1365"/>
        <v>0</v>
      </c>
      <c r="IP225" s="94">
        <f t="shared" si="1365"/>
        <v>0</v>
      </c>
      <c r="IQ225" s="94">
        <f t="shared" si="1365"/>
        <v>0</v>
      </c>
      <c r="IR225" s="94">
        <f t="shared" si="1365"/>
        <v>0</v>
      </c>
      <c r="IS225" s="94">
        <f t="shared" si="1365"/>
        <v>0</v>
      </c>
      <c r="IT225" s="94">
        <f t="shared" si="1365"/>
        <v>0</v>
      </c>
      <c r="IU225" s="94">
        <f t="shared" si="1365"/>
        <v>0</v>
      </c>
      <c r="IV225" s="94">
        <f t="shared" si="1365"/>
        <v>0</v>
      </c>
      <c r="IW225" s="94">
        <f t="shared" si="1365"/>
        <v>0</v>
      </c>
      <c r="IX225" s="94">
        <f t="shared" si="1365"/>
        <v>0</v>
      </c>
      <c r="IY225" s="94">
        <f t="shared" si="1365"/>
        <v>0</v>
      </c>
      <c r="IZ225" s="94">
        <f t="shared" si="1365"/>
        <v>0</v>
      </c>
      <c r="JA225" s="94">
        <f t="shared" ref="JA225:LL225" si="1366">IF(JA$165=EOMONTH($D51,-1),SUMIFS($D216:$NK216,$D$165:$NK$165,"&gt;="&amp;EOMONTH($D51,$S51),$D$165:$NK$165,"&lt;"&amp;EOMONTH($D51,60))*-$AF51+SUMIFS($D216:$NK216,$D$165:$NK$165,"&gt;="&amp;EOMONTH($D51,60),$D$165:$NK$165,"&lt;"&amp;EOMONTH($D51,300))*-$AG51,0)</f>
        <v>0</v>
      </c>
      <c r="JB225" s="94">
        <f t="shared" si="1366"/>
        <v>0</v>
      </c>
      <c r="JC225" s="94">
        <f t="shared" si="1366"/>
        <v>0</v>
      </c>
      <c r="JD225" s="94">
        <f t="shared" si="1366"/>
        <v>0</v>
      </c>
      <c r="JE225" s="94">
        <f t="shared" si="1366"/>
        <v>0</v>
      </c>
      <c r="JF225" s="94">
        <f t="shared" si="1366"/>
        <v>0</v>
      </c>
      <c r="JG225" s="94">
        <f t="shared" si="1366"/>
        <v>0</v>
      </c>
      <c r="JH225" s="94">
        <f t="shared" si="1366"/>
        <v>0</v>
      </c>
      <c r="JI225" s="94">
        <f t="shared" si="1366"/>
        <v>0</v>
      </c>
      <c r="JJ225" s="94">
        <f t="shared" si="1366"/>
        <v>0</v>
      </c>
      <c r="JK225" s="94">
        <f t="shared" si="1366"/>
        <v>0</v>
      </c>
      <c r="JL225" s="94">
        <f t="shared" si="1366"/>
        <v>0</v>
      </c>
      <c r="JM225" s="94">
        <f t="shared" si="1366"/>
        <v>0</v>
      </c>
      <c r="JN225" s="94">
        <f t="shared" si="1366"/>
        <v>0</v>
      </c>
      <c r="JO225" s="94">
        <f t="shared" si="1366"/>
        <v>0</v>
      </c>
      <c r="JP225" s="94">
        <f t="shared" si="1366"/>
        <v>0</v>
      </c>
      <c r="JQ225" s="94">
        <f t="shared" si="1366"/>
        <v>0</v>
      </c>
      <c r="JR225" s="94">
        <f t="shared" si="1366"/>
        <v>0</v>
      </c>
      <c r="JS225" s="94">
        <f t="shared" si="1366"/>
        <v>0</v>
      </c>
      <c r="JT225" s="94">
        <f t="shared" si="1366"/>
        <v>0</v>
      </c>
      <c r="JU225" s="94">
        <f t="shared" si="1366"/>
        <v>0</v>
      </c>
      <c r="JV225" s="94">
        <f t="shared" si="1366"/>
        <v>0</v>
      </c>
      <c r="JW225" s="94">
        <f t="shared" si="1366"/>
        <v>0</v>
      </c>
      <c r="JX225" s="94">
        <f t="shared" si="1366"/>
        <v>0</v>
      </c>
      <c r="JY225" s="94">
        <f t="shared" si="1366"/>
        <v>0</v>
      </c>
      <c r="JZ225" s="94">
        <f t="shared" si="1366"/>
        <v>0</v>
      </c>
      <c r="KA225" s="94">
        <f t="shared" si="1366"/>
        <v>0</v>
      </c>
      <c r="KB225" s="94">
        <f t="shared" si="1366"/>
        <v>0</v>
      </c>
      <c r="KC225" s="94">
        <f t="shared" si="1366"/>
        <v>0</v>
      </c>
      <c r="KD225" s="94">
        <f t="shared" si="1366"/>
        <v>0</v>
      </c>
      <c r="KE225" s="94">
        <f t="shared" si="1366"/>
        <v>0</v>
      </c>
      <c r="KF225" s="94">
        <f t="shared" si="1366"/>
        <v>0</v>
      </c>
      <c r="KG225" s="94">
        <f t="shared" si="1366"/>
        <v>0</v>
      </c>
      <c r="KH225" s="94">
        <f t="shared" si="1366"/>
        <v>0</v>
      </c>
      <c r="KI225" s="94">
        <f t="shared" si="1366"/>
        <v>0</v>
      </c>
      <c r="KJ225" s="94">
        <f t="shared" si="1366"/>
        <v>0</v>
      </c>
      <c r="KK225" s="94">
        <f t="shared" si="1366"/>
        <v>0</v>
      </c>
      <c r="KL225" s="94">
        <f t="shared" si="1366"/>
        <v>0</v>
      </c>
      <c r="KM225" s="94">
        <f t="shared" si="1366"/>
        <v>0</v>
      </c>
      <c r="KN225" s="94">
        <f t="shared" si="1366"/>
        <v>0</v>
      </c>
      <c r="KO225" s="94">
        <f t="shared" si="1366"/>
        <v>0</v>
      </c>
      <c r="KP225" s="94">
        <f t="shared" si="1366"/>
        <v>0</v>
      </c>
      <c r="KQ225" s="94">
        <f t="shared" si="1366"/>
        <v>0</v>
      </c>
      <c r="KR225" s="94">
        <f t="shared" si="1366"/>
        <v>0</v>
      </c>
      <c r="KS225" s="94">
        <f t="shared" si="1366"/>
        <v>0</v>
      </c>
      <c r="KT225" s="94">
        <f t="shared" si="1366"/>
        <v>0</v>
      </c>
      <c r="KU225" s="94">
        <f t="shared" si="1366"/>
        <v>0</v>
      </c>
      <c r="KV225" s="94">
        <f t="shared" si="1366"/>
        <v>0</v>
      </c>
      <c r="KW225" s="94">
        <f t="shared" si="1366"/>
        <v>0</v>
      </c>
      <c r="KX225" s="94">
        <f t="shared" si="1366"/>
        <v>0</v>
      </c>
      <c r="KY225" s="94">
        <f t="shared" si="1366"/>
        <v>0</v>
      </c>
      <c r="KZ225" s="94">
        <f t="shared" si="1366"/>
        <v>0</v>
      </c>
      <c r="LA225" s="94">
        <f t="shared" si="1366"/>
        <v>0</v>
      </c>
      <c r="LB225" s="94">
        <f t="shared" si="1366"/>
        <v>0</v>
      </c>
      <c r="LC225" s="94">
        <f t="shared" si="1366"/>
        <v>0</v>
      </c>
      <c r="LD225" s="94">
        <f t="shared" si="1366"/>
        <v>0</v>
      </c>
      <c r="LE225" s="94">
        <f t="shared" si="1366"/>
        <v>0</v>
      </c>
      <c r="LF225" s="94">
        <f t="shared" si="1366"/>
        <v>0</v>
      </c>
      <c r="LG225" s="94">
        <f t="shared" si="1366"/>
        <v>0</v>
      </c>
      <c r="LH225" s="94">
        <f t="shared" si="1366"/>
        <v>0</v>
      </c>
      <c r="LI225" s="94">
        <f t="shared" si="1366"/>
        <v>0</v>
      </c>
      <c r="LJ225" s="94">
        <f t="shared" si="1366"/>
        <v>0</v>
      </c>
      <c r="LK225" s="94">
        <f t="shared" si="1366"/>
        <v>0</v>
      </c>
      <c r="LL225" s="94">
        <f t="shared" si="1366"/>
        <v>0</v>
      </c>
      <c r="LM225" s="94">
        <f t="shared" ref="LM225:NK225" si="1367">IF(LM$165=EOMONTH($D51,-1),SUMIFS($D216:$NK216,$D$165:$NK$165,"&gt;="&amp;EOMONTH($D51,$S51),$D$165:$NK$165,"&lt;"&amp;EOMONTH($D51,60))*-$AF51+SUMIFS($D216:$NK216,$D$165:$NK$165,"&gt;="&amp;EOMONTH($D51,60),$D$165:$NK$165,"&lt;"&amp;EOMONTH($D51,300))*-$AG51,0)</f>
        <v>0</v>
      </c>
      <c r="LN225" s="94">
        <f t="shared" si="1367"/>
        <v>0</v>
      </c>
      <c r="LO225" s="94">
        <f t="shared" si="1367"/>
        <v>0</v>
      </c>
      <c r="LP225" s="94">
        <f t="shared" si="1367"/>
        <v>0</v>
      </c>
      <c r="LQ225" s="94">
        <f t="shared" si="1367"/>
        <v>0</v>
      </c>
      <c r="LR225" s="94">
        <f t="shared" si="1367"/>
        <v>0</v>
      </c>
      <c r="LS225" s="94">
        <f t="shared" si="1367"/>
        <v>0</v>
      </c>
      <c r="LT225" s="94">
        <f t="shared" si="1367"/>
        <v>0</v>
      </c>
      <c r="LU225" s="94">
        <f t="shared" si="1367"/>
        <v>0</v>
      </c>
      <c r="LV225" s="94">
        <f t="shared" si="1367"/>
        <v>0</v>
      </c>
      <c r="LW225" s="94">
        <f t="shared" si="1367"/>
        <v>0</v>
      </c>
      <c r="LX225" s="94">
        <f t="shared" si="1367"/>
        <v>0</v>
      </c>
      <c r="LY225" s="94">
        <f t="shared" si="1367"/>
        <v>0</v>
      </c>
      <c r="LZ225" s="94">
        <f t="shared" si="1367"/>
        <v>0</v>
      </c>
      <c r="MA225" s="94">
        <f t="shared" si="1367"/>
        <v>0</v>
      </c>
      <c r="MB225" s="94">
        <f t="shared" si="1367"/>
        <v>0</v>
      </c>
      <c r="MC225" s="94">
        <f t="shared" si="1367"/>
        <v>0</v>
      </c>
      <c r="MD225" s="94">
        <f t="shared" si="1367"/>
        <v>0</v>
      </c>
      <c r="ME225" s="94">
        <f t="shared" si="1367"/>
        <v>0</v>
      </c>
      <c r="MF225" s="94">
        <f t="shared" si="1367"/>
        <v>0</v>
      </c>
      <c r="MG225" s="94">
        <f t="shared" si="1367"/>
        <v>0</v>
      </c>
      <c r="MH225" s="94">
        <f t="shared" si="1367"/>
        <v>0</v>
      </c>
      <c r="MI225" s="94">
        <f t="shared" si="1367"/>
        <v>0</v>
      </c>
      <c r="MJ225" s="94">
        <f t="shared" si="1367"/>
        <v>0</v>
      </c>
      <c r="MK225" s="94">
        <f t="shared" si="1367"/>
        <v>0</v>
      </c>
      <c r="ML225" s="94">
        <f t="shared" si="1367"/>
        <v>0</v>
      </c>
      <c r="MM225" s="94">
        <f t="shared" si="1367"/>
        <v>0</v>
      </c>
      <c r="MN225" s="94">
        <f t="shared" si="1367"/>
        <v>0</v>
      </c>
      <c r="MO225" s="94">
        <f t="shared" si="1367"/>
        <v>0</v>
      </c>
      <c r="MP225" s="94">
        <f t="shared" si="1367"/>
        <v>0</v>
      </c>
      <c r="MQ225" s="94">
        <f t="shared" si="1367"/>
        <v>0</v>
      </c>
      <c r="MR225" s="94">
        <f t="shared" si="1367"/>
        <v>0</v>
      </c>
      <c r="MS225" s="94">
        <f t="shared" si="1367"/>
        <v>0</v>
      </c>
      <c r="MT225" s="94">
        <f t="shared" si="1367"/>
        <v>0</v>
      </c>
      <c r="MU225" s="94">
        <f t="shared" si="1367"/>
        <v>0</v>
      </c>
      <c r="MV225" s="94">
        <f t="shared" si="1367"/>
        <v>0</v>
      </c>
      <c r="MW225" s="94">
        <f t="shared" si="1367"/>
        <v>0</v>
      </c>
      <c r="MX225" s="94">
        <f t="shared" si="1367"/>
        <v>0</v>
      </c>
      <c r="MY225" s="94">
        <f t="shared" si="1367"/>
        <v>0</v>
      </c>
      <c r="MZ225" s="94">
        <f t="shared" si="1367"/>
        <v>0</v>
      </c>
      <c r="NA225" s="94">
        <f t="shared" si="1367"/>
        <v>0</v>
      </c>
      <c r="NB225" s="94">
        <f t="shared" si="1367"/>
        <v>0</v>
      </c>
      <c r="NC225" s="94">
        <f t="shared" si="1367"/>
        <v>0</v>
      </c>
      <c r="ND225" s="94">
        <f t="shared" si="1367"/>
        <v>0</v>
      </c>
      <c r="NE225" s="94">
        <f t="shared" si="1367"/>
        <v>0</v>
      </c>
      <c r="NF225" s="94">
        <f t="shared" si="1367"/>
        <v>0</v>
      </c>
      <c r="NG225" s="94">
        <f t="shared" si="1367"/>
        <v>0</v>
      </c>
      <c r="NH225" s="94">
        <f t="shared" si="1367"/>
        <v>0</v>
      </c>
      <c r="NI225" s="94">
        <f t="shared" si="1367"/>
        <v>0</v>
      </c>
      <c r="NJ225" s="94">
        <f t="shared" si="1367"/>
        <v>0</v>
      </c>
      <c r="NK225" s="97">
        <f t="shared" si="1367"/>
        <v>0</v>
      </c>
    </row>
    <row r="226" spans="1:375" x14ac:dyDescent="0.25">
      <c r="A226" s="102">
        <f>SUMIF($D$163:$NK$163,"&lt;="&amp;Summary!$B$3,Leases!D226:NK226)</f>
        <v>0</v>
      </c>
      <c r="B226" s="23" t="s">
        <v>102</v>
      </c>
      <c r="C226" s="45" t="s">
        <v>30</v>
      </c>
      <c r="D226" s="94">
        <f>IF(D$165=EOMONTH($E51,$R51*(1-$O51)),-FV($AE51,ROUNDDOWN(YEARFRAC($D$165,D$165,1),0),,-($AC51*(1-$O51)+$AD51*$O51)*$B51,0),0)</f>
        <v>0</v>
      </c>
      <c r="E226" s="94">
        <f t="shared" ref="E226:BP226" si="1368">IF(E$165=EOMONTH($E51,$R51*(1-$O51)),-FV($AE51,ROUNDDOWN(YEARFRAC($D$165,E$165,1),0),,-($AC51*(1-$O51)+$AD51*$O51)*$B51,0),0)</f>
        <v>0</v>
      </c>
      <c r="F226" s="94">
        <f t="shared" si="1368"/>
        <v>0</v>
      </c>
      <c r="G226" s="94">
        <f t="shared" si="1368"/>
        <v>0</v>
      </c>
      <c r="H226" s="94">
        <f t="shared" si="1368"/>
        <v>0</v>
      </c>
      <c r="I226" s="94">
        <f t="shared" si="1368"/>
        <v>0</v>
      </c>
      <c r="J226" s="94">
        <f t="shared" si="1368"/>
        <v>0</v>
      </c>
      <c r="K226" s="94">
        <f t="shared" si="1368"/>
        <v>0</v>
      </c>
      <c r="L226" s="94">
        <f t="shared" si="1368"/>
        <v>0</v>
      </c>
      <c r="M226" s="94">
        <f t="shared" si="1368"/>
        <v>0</v>
      </c>
      <c r="N226" s="94">
        <f t="shared" si="1368"/>
        <v>0</v>
      </c>
      <c r="O226" s="94">
        <f t="shared" si="1368"/>
        <v>0</v>
      </c>
      <c r="P226" s="94">
        <f t="shared" si="1368"/>
        <v>0</v>
      </c>
      <c r="Q226" s="94">
        <f t="shared" si="1368"/>
        <v>0</v>
      </c>
      <c r="R226" s="94">
        <f t="shared" si="1368"/>
        <v>0</v>
      </c>
      <c r="S226" s="94">
        <f t="shared" si="1368"/>
        <v>0</v>
      </c>
      <c r="T226" s="94">
        <f t="shared" si="1368"/>
        <v>0</v>
      </c>
      <c r="U226" s="94">
        <f t="shared" si="1368"/>
        <v>0</v>
      </c>
      <c r="V226" s="94">
        <f t="shared" si="1368"/>
        <v>0</v>
      </c>
      <c r="W226" s="94">
        <f t="shared" si="1368"/>
        <v>0</v>
      </c>
      <c r="X226" s="94">
        <f t="shared" si="1368"/>
        <v>0</v>
      </c>
      <c r="Y226" s="94">
        <f t="shared" si="1368"/>
        <v>0</v>
      </c>
      <c r="Z226" s="94">
        <f t="shared" si="1368"/>
        <v>0</v>
      </c>
      <c r="AA226" s="94">
        <f t="shared" si="1368"/>
        <v>0</v>
      </c>
      <c r="AB226" s="94">
        <f t="shared" si="1368"/>
        <v>0</v>
      </c>
      <c r="AC226" s="94">
        <f t="shared" si="1368"/>
        <v>0</v>
      </c>
      <c r="AD226" s="94">
        <f t="shared" si="1368"/>
        <v>0</v>
      </c>
      <c r="AE226" s="94">
        <f t="shared" si="1368"/>
        <v>0</v>
      </c>
      <c r="AF226" s="94">
        <f t="shared" si="1368"/>
        <v>0</v>
      </c>
      <c r="AG226" s="94">
        <f t="shared" si="1368"/>
        <v>0</v>
      </c>
      <c r="AH226" s="94">
        <f t="shared" si="1368"/>
        <v>0</v>
      </c>
      <c r="AI226" s="94">
        <f t="shared" si="1368"/>
        <v>0</v>
      </c>
      <c r="AJ226" s="94">
        <f t="shared" si="1368"/>
        <v>0</v>
      </c>
      <c r="AK226" s="94">
        <f t="shared" si="1368"/>
        <v>0</v>
      </c>
      <c r="AL226" s="94">
        <f t="shared" si="1368"/>
        <v>0</v>
      </c>
      <c r="AM226" s="94">
        <f t="shared" si="1368"/>
        <v>0</v>
      </c>
      <c r="AN226" s="94">
        <f t="shared" si="1368"/>
        <v>0</v>
      </c>
      <c r="AO226" s="94">
        <f t="shared" si="1368"/>
        <v>0</v>
      </c>
      <c r="AP226" s="94">
        <f t="shared" si="1368"/>
        <v>0</v>
      </c>
      <c r="AQ226" s="94">
        <f t="shared" si="1368"/>
        <v>0</v>
      </c>
      <c r="AR226" s="94">
        <f t="shared" si="1368"/>
        <v>0</v>
      </c>
      <c r="AS226" s="94">
        <f t="shared" si="1368"/>
        <v>0</v>
      </c>
      <c r="AT226" s="94">
        <f t="shared" si="1368"/>
        <v>0</v>
      </c>
      <c r="AU226" s="94">
        <f t="shared" si="1368"/>
        <v>0</v>
      </c>
      <c r="AV226" s="94">
        <f t="shared" si="1368"/>
        <v>0</v>
      </c>
      <c r="AW226" s="94">
        <f t="shared" si="1368"/>
        <v>0</v>
      </c>
      <c r="AX226" s="94">
        <f t="shared" si="1368"/>
        <v>0</v>
      </c>
      <c r="AY226" s="94">
        <f t="shared" si="1368"/>
        <v>0</v>
      </c>
      <c r="AZ226" s="94">
        <f t="shared" si="1368"/>
        <v>0</v>
      </c>
      <c r="BA226" s="94">
        <f t="shared" si="1368"/>
        <v>0</v>
      </c>
      <c r="BB226" s="94">
        <f t="shared" si="1368"/>
        <v>0</v>
      </c>
      <c r="BC226" s="94">
        <f t="shared" si="1368"/>
        <v>0</v>
      </c>
      <c r="BD226" s="94">
        <f t="shared" si="1368"/>
        <v>0</v>
      </c>
      <c r="BE226" s="94">
        <f t="shared" si="1368"/>
        <v>0</v>
      </c>
      <c r="BF226" s="94">
        <f t="shared" si="1368"/>
        <v>0</v>
      </c>
      <c r="BG226" s="94">
        <f t="shared" si="1368"/>
        <v>0</v>
      </c>
      <c r="BH226" s="94">
        <f t="shared" si="1368"/>
        <v>0</v>
      </c>
      <c r="BI226" s="94">
        <f t="shared" si="1368"/>
        <v>0</v>
      </c>
      <c r="BJ226" s="94">
        <f t="shared" si="1368"/>
        <v>0</v>
      </c>
      <c r="BK226" s="94">
        <f t="shared" si="1368"/>
        <v>0</v>
      </c>
      <c r="BL226" s="94">
        <f t="shared" si="1368"/>
        <v>0</v>
      </c>
      <c r="BM226" s="94">
        <f t="shared" si="1368"/>
        <v>0</v>
      </c>
      <c r="BN226" s="94">
        <f t="shared" si="1368"/>
        <v>0</v>
      </c>
      <c r="BO226" s="94">
        <f t="shared" si="1368"/>
        <v>0</v>
      </c>
      <c r="BP226" s="94">
        <f t="shared" si="1368"/>
        <v>0</v>
      </c>
      <c r="BQ226" s="94">
        <f t="shared" ref="BQ226:EB226" si="1369">IF(BQ$165=EOMONTH($E51,$R51*(1-$O51)),-FV($AE51,ROUNDDOWN(YEARFRAC($D$165,BQ$165,1),0),,-($AC51*(1-$O51)+$AD51*$O51)*$B51,0),0)</f>
        <v>0</v>
      </c>
      <c r="BR226" s="94">
        <f t="shared" si="1369"/>
        <v>0</v>
      </c>
      <c r="BS226" s="94">
        <f t="shared" si="1369"/>
        <v>0</v>
      </c>
      <c r="BT226" s="94">
        <f t="shared" si="1369"/>
        <v>0</v>
      </c>
      <c r="BU226" s="94">
        <f t="shared" si="1369"/>
        <v>0</v>
      </c>
      <c r="BV226" s="94">
        <f t="shared" si="1369"/>
        <v>0</v>
      </c>
      <c r="BW226" s="94">
        <f t="shared" si="1369"/>
        <v>0</v>
      </c>
      <c r="BX226" s="94">
        <f t="shared" si="1369"/>
        <v>0</v>
      </c>
      <c r="BY226" s="94">
        <f t="shared" si="1369"/>
        <v>0</v>
      </c>
      <c r="BZ226" s="94">
        <f t="shared" si="1369"/>
        <v>0</v>
      </c>
      <c r="CA226" s="94">
        <f t="shared" si="1369"/>
        <v>0</v>
      </c>
      <c r="CB226" s="94">
        <f t="shared" si="1369"/>
        <v>0</v>
      </c>
      <c r="CC226" s="94">
        <f t="shared" si="1369"/>
        <v>0</v>
      </c>
      <c r="CD226" s="94">
        <f t="shared" si="1369"/>
        <v>0</v>
      </c>
      <c r="CE226" s="94">
        <f t="shared" si="1369"/>
        <v>0</v>
      </c>
      <c r="CF226" s="94">
        <f t="shared" si="1369"/>
        <v>0</v>
      </c>
      <c r="CG226" s="94">
        <f t="shared" si="1369"/>
        <v>0</v>
      </c>
      <c r="CH226" s="94">
        <f t="shared" si="1369"/>
        <v>0</v>
      </c>
      <c r="CI226" s="94">
        <f t="shared" si="1369"/>
        <v>0</v>
      </c>
      <c r="CJ226" s="94">
        <f t="shared" si="1369"/>
        <v>0</v>
      </c>
      <c r="CK226" s="94">
        <f t="shared" si="1369"/>
        <v>0</v>
      </c>
      <c r="CL226" s="94">
        <f t="shared" si="1369"/>
        <v>0</v>
      </c>
      <c r="CM226" s="94">
        <f t="shared" si="1369"/>
        <v>0</v>
      </c>
      <c r="CN226" s="94">
        <f t="shared" si="1369"/>
        <v>0</v>
      </c>
      <c r="CO226" s="94">
        <f t="shared" si="1369"/>
        <v>0</v>
      </c>
      <c r="CP226" s="94">
        <f t="shared" si="1369"/>
        <v>0</v>
      </c>
      <c r="CQ226" s="94">
        <f t="shared" si="1369"/>
        <v>0</v>
      </c>
      <c r="CR226" s="94">
        <f t="shared" si="1369"/>
        <v>0</v>
      </c>
      <c r="CS226" s="94">
        <f t="shared" si="1369"/>
        <v>0</v>
      </c>
      <c r="CT226" s="94">
        <f t="shared" si="1369"/>
        <v>0</v>
      </c>
      <c r="CU226" s="94">
        <f t="shared" si="1369"/>
        <v>0</v>
      </c>
      <c r="CV226" s="94">
        <f t="shared" si="1369"/>
        <v>0</v>
      </c>
      <c r="CW226" s="94">
        <f t="shared" si="1369"/>
        <v>0</v>
      </c>
      <c r="CX226" s="94">
        <f t="shared" si="1369"/>
        <v>0</v>
      </c>
      <c r="CY226" s="94">
        <f t="shared" si="1369"/>
        <v>0</v>
      </c>
      <c r="CZ226" s="94">
        <f t="shared" si="1369"/>
        <v>0</v>
      </c>
      <c r="DA226" s="94">
        <f t="shared" si="1369"/>
        <v>0</v>
      </c>
      <c r="DB226" s="94">
        <f t="shared" si="1369"/>
        <v>0</v>
      </c>
      <c r="DC226" s="94">
        <f t="shared" si="1369"/>
        <v>0</v>
      </c>
      <c r="DD226" s="94">
        <f t="shared" si="1369"/>
        <v>0</v>
      </c>
      <c r="DE226" s="94">
        <f t="shared" si="1369"/>
        <v>0</v>
      </c>
      <c r="DF226" s="94">
        <f t="shared" si="1369"/>
        <v>0</v>
      </c>
      <c r="DG226" s="94">
        <f t="shared" si="1369"/>
        <v>0</v>
      </c>
      <c r="DH226" s="94">
        <f t="shared" si="1369"/>
        <v>0</v>
      </c>
      <c r="DI226" s="94">
        <f t="shared" si="1369"/>
        <v>0</v>
      </c>
      <c r="DJ226" s="94">
        <f t="shared" si="1369"/>
        <v>0</v>
      </c>
      <c r="DK226" s="94">
        <f t="shared" si="1369"/>
        <v>0</v>
      </c>
      <c r="DL226" s="94">
        <f t="shared" si="1369"/>
        <v>0</v>
      </c>
      <c r="DM226" s="94">
        <f t="shared" si="1369"/>
        <v>0</v>
      </c>
      <c r="DN226" s="94">
        <f t="shared" si="1369"/>
        <v>0</v>
      </c>
      <c r="DO226" s="94">
        <f t="shared" si="1369"/>
        <v>0</v>
      </c>
      <c r="DP226" s="94">
        <f t="shared" si="1369"/>
        <v>0</v>
      </c>
      <c r="DQ226" s="94">
        <f t="shared" si="1369"/>
        <v>0</v>
      </c>
      <c r="DR226" s="94">
        <f t="shared" si="1369"/>
        <v>0</v>
      </c>
      <c r="DS226" s="94">
        <f t="shared" si="1369"/>
        <v>0</v>
      </c>
      <c r="DT226" s="94">
        <f t="shared" si="1369"/>
        <v>0</v>
      </c>
      <c r="DU226" s="94">
        <f t="shared" si="1369"/>
        <v>0</v>
      </c>
      <c r="DV226" s="94">
        <f t="shared" si="1369"/>
        <v>0</v>
      </c>
      <c r="DW226" s="94">
        <f t="shared" si="1369"/>
        <v>0</v>
      </c>
      <c r="DX226" s="94">
        <f t="shared" si="1369"/>
        <v>0</v>
      </c>
      <c r="DY226" s="94">
        <f t="shared" si="1369"/>
        <v>0</v>
      </c>
      <c r="DZ226" s="94">
        <f t="shared" si="1369"/>
        <v>0</v>
      </c>
      <c r="EA226" s="94">
        <f t="shared" si="1369"/>
        <v>0</v>
      </c>
      <c r="EB226" s="94">
        <f t="shared" si="1369"/>
        <v>0</v>
      </c>
      <c r="EC226" s="94">
        <f t="shared" ref="EC226:GN226" si="1370">IF(EC$165=EOMONTH($E51,$R51*(1-$O51)),-FV($AE51,ROUNDDOWN(YEARFRAC($D$165,EC$165,1),0),,-($AC51*(1-$O51)+$AD51*$O51)*$B51,0),0)</f>
        <v>0</v>
      </c>
      <c r="ED226" s="94">
        <f t="shared" si="1370"/>
        <v>0</v>
      </c>
      <c r="EE226" s="94">
        <f t="shared" si="1370"/>
        <v>0</v>
      </c>
      <c r="EF226" s="94">
        <f t="shared" si="1370"/>
        <v>0</v>
      </c>
      <c r="EG226" s="94">
        <f t="shared" si="1370"/>
        <v>0</v>
      </c>
      <c r="EH226" s="94">
        <f t="shared" si="1370"/>
        <v>0</v>
      </c>
      <c r="EI226" s="94">
        <f t="shared" si="1370"/>
        <v>0</v>
      </c>
      <c r="EJ226" s="94">
        <f t="shared" si="1370"/>
        <v>0</v>
      </c>
      <c r="EK226" s="94">
        <f t="shared" si="1370"/>
        <v>0</v>
      </c>
      <c r="EL226" s="94">
        <f t="shared" si="1370"/>
        <v>0</v>
      </c>
      <c r="EM226" s="94">
        <f t="shared" si="1370"/>
        <v>0</v>
      </c>
      <c r="EN226" s="94">
        <f t="shared" si="1370"/>
        <v>0</v>
      </c>
      <c r="EO226" s="94">
        <f t="shared" si="1370"/>
        <v>0</v>
      </c>
      <c r="EP226" s="94">
        <f t="shared" si="1370"/>
        <v>0</v>
      </c>
      <c r="EQ226" s="94">
        <f t="shared" si="1370"/>
        <v>0</v>
      </c>
      <c r="ER226" s="94">
        <f t="shared" si="1370"/>
        <v>0</v>
      </c>
      <c r="ES226" s="94">
        <f t="shared" si="1370"/>
        <v>0</v>
      </c>
      <c r="ET226" s="94">
        <f t="shared" si="1370"/>
        <v>0</v>
      </c>
      <c r="EU226" s="94">
        <f t="shared" si="1370"/>
        <v>0</v>
      </c>
      <c r="EV226" s="94">
        <f t="shared" si="1370"/>
        <v>0</v>
      </c>
      <c r="EW226" s="94">
        <f t="shared" si="1370"/>
        <v>0</v>
      </c>
      <c r="EX226" s="94">
        <f t="shared" si="1370"/>
        <v>0</v>
      </c>
      <c r="EY226" s="94">
        <f t="shared" si="1370"/>
        <v>0</v>
      </c>
      <c r="EZ226" s="94">
        <f t="shared" si="1370"/>
        <v>0</v>
      </c>
      <c r="FA226" s="94">
        <f t="shared" si="1370"/>
        <v>0</v>
      </c>
      <c r="FB226" s="94">
        <f t="shared" si="1370"/>
        <v>0</v>
      </c>
      <c r="FC226" s="94">
        <f t="shared" si="1370"/>
        <v>0</v>
      </c>
      <c r="FD226" s="94">
        <f t="shared" si="1370"/>
        <v>0</v>
      </c>
      <c r="FE226" s="94">
        <f t="shared" si="1370"/>
        <v>0</v>
      </c>
      <c r="FF226" s="94">
        <f t="shared" si="1370"/>
        <v>0</v>
      </c>
      <c r="FG226" s="94">
        <f t="shared" si="1370"/>
        <v>0</v>
      </c>
      <c r="FH226" s="94">
        <f t="shared" si="1370"/>
        <v>0</v>
      </c>
      <c r="FI226" s="94">
        <f t="shared" si="1370"/>
        <v>0</v>
      </c>
      <c r="FJ226" s="94">
        <f t="shared" si="1370"/>
        <v>0</v>
      </c>
      <c r="FK226" s="94">
        <f t="shared" si="1370"/>
        <v>0</v>
      </c>
      <c r="FL226" s="94">
        <f t="shared" si="1370"/>
        <v>0</v>
      </c>
      <c r="FM226" s="94">
        <f t="shared" si="1370"/>
        <v>0</v>
      </c>
      <c r="FN226" s="94">
        <f t="shared" si="1370"/>
        <v>0</v>
      </c>
      <c r="FO226" s="94">
        <f t="shared" si="1370"/>
        <v>0</v>
      </c>
      <c r="FP226" s="94">
        <f t="shared" si="1370"/>
        <v>0</v>
      </c>
      <c r="FQ226" s="94">
        <f t="shared" si="1370"/>
        <v>0</v>
      </c>
      <c r="FR226" s="94">
        <f t="shared" si="1370"/>
        <v>0</v>
      </c>
      <c r="FS226" s="94">
        <f t="shared" si="1370"/>
        <v>0</v>
      </c>
      <c r="FT226" s="94">
        <f t="shared" si="1370"/>
        <v>0</v>
      </c>
      <c r="FU226" s="94">
        <f t="shared" si="1370"/>
        <v>0</v>
      </c>
      <c r="FV226" s="94">
        <f t="shared" si="1370"/>
        <v>0</v>
      </c>
      <c r="FW226" s="94">
        <f t="shared" si="1370"/>
        <v>0</v>
      </c>
      <c r="FX226" s="94">
        <f t="shared" si="1370"/>
        <v>0</v>
      </c>
      <c r="FY226" s="94">
        <f t="shared" si="1370"/>
        <v>0</v>
      </c>
      <c r="FZ226" s="94">
        <f t="shared" si="1370"/>
        <v>0</v>
      </c>
      <c r="GA226" s="94">
        <f t="shared" si="1370"/>
        <v>0</v>
      </c>
      <c r="GB226" s="94">
        <f t="shared" si="1370"/>
        <v>0</v>
      </c>
      <c r="GC226" s="94">
        <f t="shared" si="1370"/>
        <v>0</v>
      </c>
      <c r="GD226" s="94">
        <f t="shared" si="1370"/>
        <v>0</v>
      </c>
      <c r="GE226" s="94">
        <f t="shared" si="1370"/>
        <v>0</v>
      </c>
      <c r="GF226" s="94">
        <f t="shared" si="1370"/>
        <v>0</v>
      </c>
      <c r="GG226" s="94">
        <f t="shared" si="1370"/>
        <v>0</v>
      </c>
      <c r="GH226" s="94">
        <f t="shared" si="1370"/>
        <v>0</v>
      </c>
      <c r="GI226" s="94">
        <f t="shared" si="1370"/>
        <v>0</v>
      </c>
      <c r="GJ226" s="94">
        <f t="shared" si="1370"/>
        <v>0</v>
      </c>
      <c r="GK226" s="94">
        <f t="shared" si="1370"/>
        <v>0</v>
      </c>
      <c r="GL226" s="94">
        <f t="shared" si="1370"/>
        <v>0</v>
      </c>
      <c r="GM226" s="94">
        <f t="shared" si="1370"/>
        <v>0</v>
      </c>
      <c r="GN226" s="94">
        <f t="shared" si="1370"/>
        <v>0</v>
      </c>
      <c r="GO226" s="94">
        <f t="shared" ref="GO226:IZ226" si="1371">IF(GO$165=EOMONTH($E51,$R51*(1-$O51)),-FV($AE51,ROUNDDOWN(YEARFRAC($D$165,GO$165,1),0),,-($AC51*(1-$O51)+$AD51*$O51)*$B51,0),0)</f>
        <v>0</v>
      </c>
      <c r="GP226" s="94">
        <f t="shared" si="1371"/>
        <v>0</v>
      </c>
      <c r="GQ226" s="94">
        <f t="shared" si="1371"/>
        <v>0</v>
      </c>
      <c r="GR226" s="94">
        <f t="shared" si="1371"/>
        <v>0</v>
      </c>
      <c r="GS226" s="94">
        <f t="shared" si="1371"/>
        <v>0</v>
      </c>
      <c r="GT226" s="94">
        <f t="shared" si="1371"/>
        <v>0</v>
      </c>
      <c r="GU226" s="94">
        <f t="shared" si="1371"/>
        <v>0</v>
      </c>
      <c r="GV226" s="94">
        <f t="shared" si="1371"/>
        <v>0</v>
      </c>
      <c r="GW226" s="94">
        <f t="shared" si="1371"/>
        <v>0</v>
      </c>
      <c r="GX226" s="94">
        <f t="shared" si="1371"/>
        <v>0</v>
      </c>
      <c r="GY226" s="94">
        <f t="shared" si="1371"/>
        <v>0</v>
      </c>
      <c r="GZ226" s="94">
        <f t="shared" si="1371"/>
        <v>0</v>
      </c>
      <c r="HA226" s="94">
        <f t="shared" si="1371"/>
        <v>0</v>
      </c>
      <c r="HB226" s="94">
        <f t="shared" si="1371"/>
        <v>0</v>
      </c>
      <c r="HC226" s="94">
        <f t="shared" si="1371"/>
        <v>0</v>
      </c>
      <c r="HD226" s="94">
        <f t="shared" si="1371"/>
        <v>0</v>
      </c>
      <c r="HE226" s="94">
        <f t="shared" si="1371"/>
        <v>0</v>
      </c>
      <c r="HF226" s="94">
        <f t="shared" si="1371"/>
        <v>0</v>
      </c>
      <c r="HG226" s="94">
        <f t="shared" si="1371"/>
        <v>0</v>
      </c>
      <c r="HH226" s="94">
        <f t="shared" si="1371"/>
        <v>0</v>
      </c>
      <c r="HI226" s="94">
        <f t="shared" si="1371"/>
        <v>0</v>
      </c>
      <c r="HJ226" s="94">
        <f t="shared" si="1371"/>
        <v>0</v>
      </c>
      <c r="HK226" s="94">
        <f t="shared" si="1371"/>
        <v>0</v>
      </c>
      <c r="HL226" s="94">
        <f t="shared" si="1371"/>
        <v>0</v>
      </c>
      <c r="HM226" s="94">
        <f t="shared" si="1371"/>
        <v>0</v>
      </c>
      <c r="HN226" s="94">
        <f t="shared" si="1371"/>
        <v>0</v>
      </c>
      <c r="HO226" s="94">
        <f t="shared" si="1371"/>
        <v>0</v>
      </c>
      <c r="HP226" s="94">
        <f t="shared" si="1371"/>
        <v>0</v>
      </c>
      <c r="HQ226" s="94">
        <f t="shared" si="1371"/>
        <v>0</v>
      </c>
      <c r="HR226" s="94">
        <f t="shared" si="1371"/>
        <v>0</v>
      </c>
      <c r="HS226" s="94">
        <f t="shared" si="1371"/>
        <v>0</v>
      </c>
      <c r="HT226" s="94">
        <f t="shared" si="1371"/>
        <v>0</v>
      </c>
      <c r="HU226" s="94">
        <f t="shared" si="1371"/>
        <v>0</v>
      </c>
      <c r="HV226" s="94">
        <f t="shared" si="1371"/>
        <v>0</v>
      </c>
      <c r="HW226" s="94">
        <f t="shared" si="1371"/>
        <v>0</v>
      </c>
      <c r="HX226" s="94">
        <f t="shared" si="1371"/>
        <v>0</v>
      </c>
      <c r="HY226" s="94">
        <f t="shared" si="1371"/>
        <v>0</v>
      </c>
      <c r="HZ226" s="94">
        <f t="shared" si="1371"/>
        <v>0</v>
      </c>
      <c r="IA226" s="94">
        <f t="shared" si="1371"/>
        <v>0</v>
      </c>
      <c r="IB226" s="94">
        <f t="shared" si="1371"/>
        <v>0</v>
      </c>
      <c r="IC226" s="94">
        <f t="shared" si="1371"/>
        <v>0</v>
      </c>
      <c r="ID226" s="94">
        <f t="shared" si="1371"/>
        <v>0</v>
      </c>
      <c r="IE226" s="94">
        <f t="shared" si="1371"/>
        <v>0</v>
      </c>
      <c r="IF226" s="94">
        <f t="shared" si="1371"/>
        <v>0</v>
      </c>
      <c r="IG226" s="94">
        <f t="shared" si="1371"/>
        <v>0</v>
      </c>
      <c r="IH226" s="94">
        <f t="shared" si="1371"/>
        <v>0</v>
      </c>
      <c r="II226" s="94">
        <f t="shared" si="1371"/>
        <v>0</v>
      </c>
      <c r="IJ226" s="94">
        <f t="shared" si="1371"/>
        <v>0</v>
      </c>
      <c r="IK226" s="94">
        <f t="shared" si="1371"/>
        <v>0</v>
      </c>
      <c r="IL226" s="94">
        <f t="shared" si="1371"/>
        <v>0</v>
      </c>
      <c r="IM226" s="94">
        <f t="shared" si="1371"/>
        <v>0</v>
      </c>
      <c r="IN226" s="94">
        <f t="shared" si="1371"/>
        <v>0</v>
      </c>
      <c r="IO226" s="94">
        <f t="shared" si="1371"/>
        <v>0</v>
      </c>
      <c r="IP226" s="94">
        <f t="shared" si="1371"/>
        <v>0</v>
      </c>
      <c r="IQ226" s="94">
        <f t="shared" si="1371"/>
        <v>0</v>
      </c>
      <c r="IR226" s="94">
        <f t="shared" si="1371"/>
        <v>0</v>
      </c>
      <c r="IS226" s="94">
        <f t="shared" si="1371"/>
        <v>0</v>
      </c>
      <c r="IT226" s="94">
        <f t="shared" si="1371"/>
        <v>0</v>
      </c>
      <c r="IU226" s="94">
        <f t="shared" si="1371"/>
        <v>0</v>
      </c>
      <c r="IV226" s="94">
        <f t="shared" si="1371"/>
        <v>0</v>
      </c>
      <c r="IW226" s="94">
        <f t="shared" si="1371"/>
        <v>0</v>
      </c>
      <c r="IX226" s="94">
        <f t="shared" si="1371"/>
        <v>0</v>
      </c>
      <c r="IY226" s="94">
        <f t="shared" si="1371"/>
        <v>0</v>
      </c>
      <c r="IZ226" s="94">
        <f t="shared" si="1371"/>
        <v>0</v>
      </c>
      <c r="JA226" s="94">
        <f t="shared" ref="JA226:LL226" si="1372">IF(JA$165=EOMONTH($E51,$R51*(1-$O51)),-FV($AE51,ROUNDDOWN(YEARFRAC($D$165,JA$165,1),0),,-($AC51*(1-$O51)+$AD51*$O51)*$B51,0),0)</f>
        <v>0</v>
      </c>
      <c r="JB226" s="94">
        <f t="shared" si="1372"/>
        <v>0</v>
      </c>
      <c r="JC226" s="94">
        <f t="shared" si="1372"/>
        <v>0</v>
      </c>
      <c r="JD226" s="94">
        <f t="shared" si="1372"/>
        <v>0</v>
      </c>
      <c r="JE226" s="94">
        <f t="shared" si="1372"/>
        <v>0</v>
      </c>
      <c r="JF226" s="94">
        <f t="shared" si="1372"/>
        <v>0</v>
      </c>
      <c r="JG226" s="94">
        <f t="shared" si="1372"/>
        <v>0</v>
      </c>
      <c r="JH226" s="94">
        <f t="shared" si="1372"/>
        <v>0</v>
      </c>
      <c r="JI226" s="94">
        <f t="shared" si="1372"/>
        <v>0</v>
      </c>
      <c r="JJ226" s="94">
        <f t="shared" si="1372"/>
        <v>0</v>
      </c>
      <c r="JK226" s="94">
        <f t="shared" si="1372"/>
        <v>0</v>
      </c>
      <c r="JL226" s="94">
        <f t="shared" si="1372"/>
        <v>0</v>
      </c>
      <c r="JM226" s="94">
        <f t="shared" si="1372"/>
        <v>0</v>
      </c>
      <c r="JN226" s="94">
        <f t="shared" si="1372"/>
        <v>0</v>
      </c>
      <c r="JO226" s="94">
        <f t="shared" si="1372"/>
        <v>0</v>
      </c>
      <c r="JP226" s="94">
        <f t="shared" si="1372"/>
        <v>0</v>
      </c>
      <c r="JQ226" s="94">
        <f t="shared" si="1372"/>
        <v>0</v>
      </c>
      <c r="JR226" s="94">
        <f t="shared" si="1372"/>
        <v>0</v>
      </c>
      <c r="JS226" s="94">
        <f t="shared" si="1372"/>
        <v>0</v>
      </c>
      <c r="JT226" s="94">
        <f t="shared" si="1372"/>
        <v>0</v>
      </c>
      <c r="JU226" s="94">
        <f t="shared" si="1372"/>
        <v>0</v>
      </c>
      <c r="JV226" s="94">
        <f t="shared" si="1372"/>
        <v>0</v>
      </c>
      <c r="JW226" s="94">
        <f t="shared" si="1372"/>
        <v>0</v>
      </c>
      <c r="JX226" s="94">
        <f t="shared" si="1372"/>
        <v>0</v>
      </c>
      <c r="JY226" s="94">
        <f t="shared" si="1372"/>
        <v>0</v>
      </c>
      <c r="JZ226" s="94">
        <f t="shared" si="1372"/>
        <v>0</v>
      </c>
      <c r="KA226" s="94">
        <f t="shared" si="1372"/>
        <v>0</v>
      </c>
      <c r="KB226" s="94">
        <f t="shared" si="1372"/>
        <v>0</v>
      </c>
      <c r="KC226" s="94">
        <f t="shared" si="1372"/>
        <v>0</v>
      </c>
      <c r="KD226" s="94">
        <f t="shared" si="1372"/>
        <v>0</v>
      </c>
      <c r="KE226" s="94">
        <f t="shared" si="1372"/>
        <v>0</v>
      </c>
      <c r="KF226" s="94">
        <f t="shared" si="1372"/>
        <v>0</v>
      </c>
      <c r="KG226" s="94">
        <f t="shared" si="1372"/>
        <v>0</v>
      </c>
      <c r="KH226" s="94">
        <f t="shared" si="1372"/>
        <v>0</v>
      </c>
      <c r="KI226" s="94">
        <f t="shared" si="1372"/>
        <v>0</v>
      </c>
      <c r="KJ226" s="94">
        <f t="shared" si="1372"/>
        <v>0</v>
      </c>
      <c r="KK226" s="94">
        <f t="shared" si="1372"/>
        <v>0</v>
      </c>
      <c r="KL226" s="94">
        <f t="shared" si="1372"/>
        <v>0</v>
      </c>
      <c r="KM226" s="94">
        <f t="shared" si="1372"/>
        <v>0</v>
      </c>
      <c r="KN226" s="94">
        <f t="shared" si="1372"/>
        <v>0</v>
      </c>
      <c r="KO226" s="94">
        <f t="shared" si="1372"/>
        <v>0</v>
      </c>
      <c r="KP226" s="94">
        <f t="shared" si="1372"/>
        <v>0</v>
      </c>
      <c r="KQ226" s="94">
        <f t="shared" si="1372"/>
        <v>0</v>
      </c>
      <c r="KR226" s="94">
        <f t="shared" si="1372"/>
        <v>0</v>
      </c>
      <c r="KS226" s="94">
        <f t="shared" si="1372"/>
        <v>0</v>
      </c>
      <c r="KT226" s="94">
        <f t="shared" si="1372"/>
        <v>0</v>
      </c>
      <c r="KU226" s="94">
        <f t="shared" si="1372"/>
        <v>0</v>
      </c>
      <c r="KV226" s="94">
        <f t="shared" si="1372"/>
        <v>0</v>
      </c>
      <c r="KW226" s="94">
        <f t="shared" si="1372"/>
        <v>0</v>
      </c>
      <c r="KX226" s="94">
        <f t="shared" si="1372"/>
        <v>0</v>
      </c>
      <c r="KY226" s="94">
        <f t="shared" si="1372"/>
        <v>0</v>
      </c>
      <c r="KZ226" s="94">
        <f t="shared" si="1372"/>
        <v>0</v>
      </c>
      <c r="LA226" s="94">
        <f t="shared" si="1372"/>
        <v>0</v>
      </c>
      <c r="LB226" s="94">
        <f t="shared" si="1372"/>
        <v>0</v>
      </c>
      <c r="LC226" s="94">
        <f t="shared" si="1372"/>
        <v>0</v>
      </c>
      <c r="LD226" s="94">
        <f t="shared" si="1372"/>
        <v>0</v>
      </c>
      <c r="LE226" s="94">
        <f t="shared" si="1372"/>
        <v>0</v>
      </c>
      <c r="LF226" s="94">
        <f t="shared" si="1372"/>
        <v>0</v>
      </c>
      <c r="LG226" s="94">
        <f t="shared" si="1372"/>
        <v>0</v>
      </c>
      <c r="LH226" s="94">
        <f t="shared" si="1372"/>
        <v>0</v>
      </c>
      <c r="LI226" s="94">
        <f t="shared" si="1372"/>
        <v>0</v>
      </c>
      <c r="LJ226" s="94">
        <f t="shared" si="1372"/>
        <v>0</v>
      </c>
      <c r="LK226" s="94">
        <f t="shared" si="1372"/>
        <v>0</v>
      </c>
      <c r="LL226" s="94">
        <f t="shared" si="1372"/>
        <v>0</v>
      </c>
      <c r="LM226" s="94">
        <f t="shared" ref="LM226:NK226" si="1373">IF(LM$165=EOMONTH($E51,$R51*(1-$O51)),-FV($AE51,ROUNDDOWN(YEARFRAC($D$165,LM$165,1),0),,-($AC51*(1-$O51)+$AD51*$O51)*$B51,0),0)</f>
        <v>0</v>
      </c>
      <c r="LN226" s="94">
        <f t="shared" si="1373"/>
        <v>0</v>
      </c>
      <c r="LO226" s="94">
        <f t="shared" si="1373"/>
        <v>0</v>
      </c>
      <c r="LP226" s="94">
        <f t="shared" si="1373"/>
        <v>0</v>
      </c>
      <c r="LQ226" s="94">
        <f t="shared" si="1373"/>
        <v>0</v>
      </c>
      <c r="LR226" s="94">
        <f t="shared" si="1373"/>
        <v>0</v>
      </c>
      <c r="LS226" s="94">
        <f t="shared" si="1373"/>
        <v>0</v>
      </c>
      <c r="LT226" s="94">
        <f t="shared" si="1373"/>
        <v>0</v>
      </c>
      <c r="LU226" s="94">
        <f t="shared" si="1373"/>
        <v>0</v>
      </c>
      <c r="LV226" s="94">
        <f t="shared" si="1373"/>
        <v>0</v>
      </c>
      <c r="LW226" s="94">
        <f t="shared" si="1373"/>
        <v>0</v>
      </c>
      <c r="LX226" s="94">
        <f t="shared" si="1373"/>
        <v>0</v>
      </c>
      <c r="LY226" s="94">
        <f t="shared" si="1373"/>
        <v>0</v>
      </c>
      <c r="LZ226" s="94">
        <f t="shared" si="1373"/>
        <v>0</v>
      </c>
      <c r="MA226" s="94">
        <f t="shared" si="1373"/>
        <v>0</v>
      </c>
      <c r="MB226" s="94">
        <f t="shared" si="1373"/>
        <v>0</v>
      </c>
      <c r="MC226" s="94">
        <f t="shared" si="1373"/>
        <v>0</v>
      </c>
      <c r="MD226" s="94">
        <f t="shared" si="1373"/>
        <v>0</v>
      </c>
      <c r="ME226" s="94">
        <f t="shared" si="1373"/>
        <v>0</v>
      </c>
      <c r="MF226" s="94">
        <f t="shared" si="1373"/>
        <v>0</v>
      </c>
      <c r="MG226" s="94">
        <f t="shared" si="1373"/>
        <v>0</v>
      </c>
      <c r="MH226" s="94">
        <f t="shared" si="1373"/>
        <v>0</v>
      </c>
      <c r="MI226" s="94">
        <f t="shared" si="1373"/>
        <v>0</v>
      </c>
      <c r="MJ226" s="94">
        <f t="shared" si="1373"/>
        <v>0</v>
      </c>
      <c r="MK226" s="94">
        <f t="shared" si="1373"/>
        <v>0</v>
      </c>
      <c r="ML226" s="94">
        <f t="shared" si="1373"/>
        <v>0</v>
      </c>
      <c r="MM226" s="94">
        <f t="shared" si="1373"/>
        <v>0</v>
      </c>
      <c r="MN226" s="94">
        <f t="shared" si="1373"/>
        <v>0</v>
      </c>
      <c r="MO226" s="94">
        <f t="shared" si="1373"/>
        <v>0</v>
      </c>
      <c r="MP226" s="94">
        <f t="shared" si="1373"/>
        <v>0</v>
      </c>
      <c r="MQ226" s="94">
        <f t="shared" si="1373"/>
        <v>0</v>
      </c>
      <c r="MR226" s="94">
        <f t="shared" si="1373"/>
        <v>0</v>
      </c>
      <c r="MS226" s="94">
        <f t="shared" si="1373"/>
        <v>0</v>
      </c>
      <c r="MT226" s="94">
        <f t="shared" si="1373"/>
        <v>0</v>
      </c>
      <c r="MU226" s="94">
        <f t="shared" si="1373"/>
        <v>0</v>
      </c>
      <c r="MV226" s="94">
        <f t="shared" si="1373"/>
        <v>0</v>
      </c>
      <c r="MW226" s="94">
        <f t="shared" si="1373"/>
        <v>0</v>
      </c>
      <c r="MX226" s="94">
        <f t="shared" si="1373"/>
        <v>0</v>
      </c>
      <c r="MY226" s="94">
        <f t="shared" si="1373"/>
        <v>0</v>
      </c>
      <c r="MZ226" s="94">
        <f t="shared" si="1373"/>
        <v>0</v>
      </c>
      <c r="NA226" s="94">
        <f t="shared" si="1373"/>
        <v>0</v>
      </c>
      <c r="NB226" s="94">
        <f t="shared" si="1373"/>
        <v>0</v>
      </c>
      <c r="NC226" s="94">
        <f t="shared" si="1373"/>
        <v>0</v>
      </c>
      <c r="ND226" s="94">
        <f t="shared" si="1373"/>
        <v>0</v>
      </c>
      <c r="NE226" s="94">
        <f t="shared" si="1373"/>
        <v>0</v>
      </c>
      <c r="NF226" s="94">
        <f t="shared" si="1373"/>
        <v>0</v>
      </c>
      <c r="NG226" s="94">
        <f t="shared" si="1373"/>
        <v>0</v>
      </c>
      <c r="NH226" s="94">
        <f t="shared" si="1373"/>
        <v>0</v>
      </c>
      <c r="NI226" s="94">
        <f t="shared" si="1373"/>
        <v>0</v>
      </c>
      <c r="NJ226" s="94">
        <f t="shared" si="1373"/>
        <v>0</v>
      </c>
      <c r="NK226" s="97">
        <f t="shared" si="1373"/>
        <v>0</v>
      </c>
    </row>
    <row r="227" spans="1:375" x14ac:dyDescent="0.25">
      <c r="A227" s="102">
        <f>SUMIF($D$163:$NK$163,"&lt;="&amp;Summary!$B$3,Leases!D227:NK227)</f>
        <v>0</v>
      </c>
      <c r="B227" s="23" t="s">
        <v>101</v>
      </c>
      <c r="C227" s="45" t="s">
        <v>31</v>
      </c>
      <c r="D227" s="94">
        <f>IF(D$165=EOMONTH($E51,$R51*(1-$O51)),SUMIFS($D220:$NK220,$D$165:$NK$165,"&gt;"&amp;EOMONTH($E51,$R51*(1-$O51)+$S51*(1-$O51)+$T51*$O51),$D$165:$NK$165,"&lt;="&amp;EOMONTH($E51,$R51*(1-$O51)+60))*-($AF51*(1-$O51)+$AH51*$O51)+SUMIFS($D220:$NK220,$D$165:$NK$165,"&gt;"&amp;EOMONTH($E51,$R51*(1-$O51)+60),$D$165:$NK$165,"&lt;="&amp;EOMONTH($E51,$R51*(1-$O51)+300))*-($AG51*(1-$O51)+$AI51*$O51),0)</f>
        <v>0</v>
      </c>
      <c r="E227" s="94">
        <f t="shared" ref="E227:BP227" si="1374">IF(E$165=EOMONTH($E51,$R51*(1-$O51)),SUMIFS($D220:$NK220,$D$165:$NK$165,"&gt;"&amp;EOMONTH($E51,$R51*(1-$O51)+$S51*(1-$O51)+$T51*$O51),$D$165:$NK$165,"&lt;="&amp;EOMONTH($E51,$R51*(1-$O51)+60))*-($AF51*(1-$O51)+$AH51*$O51)+SUMIFS($D220:$NK220,$D$165:$NK$165,"&gt;"&amp;EOMONTH($E51,$R51*(1-$O51)+60),$D$165:$NK$165,"&lt;="&amp;EOMONTH($E51,$R51*(1-$O51)+300))*-($AG51*(1-$O51)+$AI51*$O51),0)</f>
        <v>0</v>
      </c>
      <c r="F227" s="94">
        <f t="shared" si="1374"/>
        <v>0</v>
      </c>
      <c r="G227" s="94">
        <f t="shared" si="1374"/>
        <v>0</v>
      </c>
      <c r="H227" s="94">
        <f t="shared" si="1374"/>
        <v>0</v>
      </c>
      <c r="I227" s="94">
        <f t="shared" si="1374"/>
        <v>0</v>
      </c>
      <c r="J227" s="94">
        <f t="shared" si="1374"/>
        <v>0</v>
      </c>
      <c r="K227" s="94">
        <f t="shared" si="1374"/>
        <v>0</v>
      </c>
      <c r="L227" s="94">
        <f t="shared" si="1374"/>
        <v>0</v>
      </c>
      <c r="M227" s="94">
        <f t="shared" si="1374"/>
        <v>0</v>
      </c>
      <c r="N227" s="94">
        <f t="shared" si="1374"/>
        <v>0</v>
      </c>
      <c r="O227" s="94">
        <f t="shared" si="1374"/>
        <v>0</v>
      </c>
      <c r="P227" s="94">
        <f t="shared" si="1374"/>
        <v>0</v>
      </c>
      <c r="Q227" s="94">
        <f t="shared" si="1374"/>
        <v>0</v>
      </c>
      <c r="R227" s="94">
        <f t="shared" si="1374"/>
        <v>0</v>
      </c>
      <c r="S227" s="94">
        <f t="shared" si="1374"/>
        <v>0</v>
      </c>
      <c r="T227" s="94">
        <f t="shared" si="1374"/>
        <v>0</v>
      </c>
      <c r="U227" s="94">
        <f t="shared" si="1374"/>
        <v>0</v>
      </c>
      <c r="V227" s="94">
        <f t="shared" si="1374"/>
        <v>0</v>
      </c>
      <c r="W227" s="94">
        <f t="shared" si="1374"/>
        <v>0</v>
      </c>
      <c r="X227" s="94">
        <f t="shared" si="1374"/>
        <v>0</v>
      </c>
      <c r="Y227" s="94">
        <f t="shared" si="1374"/>
        <v>0</v>
      </c>
      <c r="Z227" s="94">
        <f t="shared" si="1374"/>
        <v>0</v>
      </c>
      <c r="AA227" s="94">
        <f t="shared" si="1374"/>
        <v>0</v>
      </c>
      <c r="AB227" s="94">
        <f t="shared" si="1374"/>
        <v>0</v>
      </c>
      <c r="AC227" s="94">
        <f t="shared" si="1374"/>
        <v>0</v>
      </c>
      <c r="AD227" s="94">
        <f t="shared" si="1374"/>
        <v>0</v>
      </c>
      <c r="AE227" s="94">
        <f t="shared" si="1374"/>
        <v>0</v>
      </c>
      <c r="AF227" s="94">
        <f t="shared" si="1374"/>
        <v>0</v>
      </c>
      <c r="AG227" s="94">
        <f t="shared" si="1374"/>
        <v>0</v>
      </c>
      <c r="AH227" s="94">
        <f t="shared" si="1374"/>
        <v>0</v>
      </c>
      <c r="AI227" s="94">
        <f t="shared" si="1374"/>
        <v>0</v>
      </c>
      <c r="AJ227" s="94">
        <f t="shared" si="1374"/>
        <v>0</v>
      </c>
      <c r="AK227" s="94">
        <f t="shared" si="1374"/>
        <v>0</v>
      </c>
      <c r="AL227" s="94">
        <f t="shared" si="1374"/>
        <v>0</v>
      </c>
      <c r="AM227" s="94">
        <f t="shared" si="1374"/>
        <v>0</v>
      </c>
      <c r="AN227" s="94">
        <f t="shared" si="1374"/>
        <v>0</v>
      </c>
      <c r="AO227" s="94">
        <f t="shared" si="1374"/>
        <v>0</v>
      </c>
      <c r="AP227" s="94">
        <f t="shared" si="1374"/>
        <v>0</v>
      </c>
      <c r="AQ227" s="94">
        <f t="shared" si="1374"/>
        <v>0</v>
      </c>
      <c r="AR227" s="94">
        <f t="shared" si="1374"/>
        <v>0</v>
      </c>
      <c r="AS227" s="94">
        <f t="shared" si="1374"/>
        <v>0</v>
      </c>
      <c r="AT227" s="94">
        <f t="shared" si="1374"/>
        <v>0</v>
      </c>
      <c r="AU227" s="94">
        <f t="shared" si="1374"/>
        <v>0</v>
      </c>
      <c r="AV227" s="94">
        <f t="shared" si="1374"/>
        <v>0</v>
      </c>
      <c r="AW227" s="94">
        <f t="shared" si="1374"/>
        <v>0</v>
      </c>
      <c r="AX227" s="94">
        <f t="shared" si="1374"/>
        <v>0</v>
      </c>
      <c r="AY227" s="94">
        <f t="shared" si="1374"/>
        <v>0</v>
      </c>
      <c r="AZ227" s="94">
        <f t="shared" si="1374"/>
        <v>0</v>
      </c>
      <c r="BA227" s="94">
        <f t="shared" si="1374"/>
        <v>0</v>
      </c>
      <c r="BB227" s="94">
        <f t="shared" si="1374"/>
        <v>0</v>
      </c>
      <c r="BC227" s="94">
        <f t="shared" si="1374"/>
        <v>0</v>
      </c>
      <c r="BD227" s="94">
        <f t="shared" si="1374"/>
        <v>0</v>
      </c>
      <c r="BE227" s="94">
        <f t="shared" si="1374"/>
        <v>0</v>
      </c>
      <c r="BF227" s="94">
        <f t="shared" si="1374"/>
        <v>0</v>
      </c>
      <c r="BG227" s="94">
        <f t="shared" si="1374"/>
        <v>0</v>
      </c>
      <c r="BH227" s="94">
        <f t="shared" si="1374"/>
        <v>0</v>
      </c>
      <c r="BI227" s="94">
        <f t="shared" si="1374"/>
        <v>0</v>
      </c>
      <c r="BJ227" s="94">
        <f t="shared" si="1374"/>
        <v>0</v>
      </c>
      <c r="BK227" s="94">
        <f t="shared" si="1374"/>
        <v>0</v>
      </c>
      <c r="BL227" s="94">
        <f t="shared" si="1374"/>
        <v>0</v>
      </c>
      <c r="BM227" s="94">
        <f t="shared" si="1374"/>
        <v>0</v>
      </c>
      <c r="BN227" s="94">
        <f t="shared" si="1374"/>
        <v>0</v>
      </c>
      <c r="BO227" s="94">
        <f t="shared" si="1374"/>
        <v>0</v>
      </c>
      <c r="BP227" s="94">
        <f t="shared" si="1374"/>
        <v>0</v>
      </c>
      <c r="BQ227" s="94">
        <f t="shared" ref="BQ227:EB227" si="1375">IF(BQ$165=EOMONTH($E51,$R51*(1-$O51)),SUMIFS($D220:$NK220,$D$165:$NK$165,"&gt;"&amp;EOMONTH($E51,$R51*(1-$O51)+$S51*(1-$O51)+$T51*$O51),$D$165:$NK$165,"&lt;="&amp;EOMONTH($E51,$R51*(1-$O51)+60))*-($AF51*(1-$O51)+$AH51*$O51)+SUMIFS($D220:$NK220,$D$165:$NK$165,"&gt;"&amp;EOMONTH($E51,$R51*(1-$O51)+60),$D$165:$NK$165,"&lt;="&amp;EOMONTH($E51,$R51*(1-$O51)+300))*-($AG51*(1-$O51)+$AI51*$O51),0)</f>
        <v>0</v>
      </c>
      <c r="BR227" s="94">
        <f t="shared" si="1375"/>
        <v>0</v>
      </c>
      <c r="BS227" s="94">
        <f t="shared" si="1375"/>
        <v>0</v>
      </c>
      <c r="BT227" s="94">
        <f t="shared" si="1375"/>
        <v>0</v>
      </c>
      <c r="BU227" s="94">
        <f t="shared" si="1375"/>
        <v>0</v>
      </c>
      <c r="BV227" s="94">
        <f t="shared" si="1375"/>
        <v>0</v>
      </c>
      <c r="BW227" s="94">
        <f t="shared" si="1375"/>
        <v>0</v>
      </c>
      <c r="BX227" s="94">
        <f t="shared" si="1375"/>
        <v>0</v>
      </c>
      <c r="BY227" s="94">
        <f t="shared" si="1375"/>
        <v>0</v>
      </c>
      <c r="BZ227" s="94">
        <f t="shared" si="1375"/>
        <v>0</v>
      </c>
      <c r="CA227" s="94">
        <f t="shared" si="1375"/>
        <v>0</v>
      </c>
      <c r="CB227" s="94">
        <f t="shared" si="1375"/>
        <v>0</v>
      </c>
      <c r="CC227" s="94">
        <f t="shared" si="1375"/>
        <v>0</v>
      </c>
      <c r="CD227" s="94">
        <f t="shared" si="1375"/>
        <v>0</v>
      </c>
      <c r="CE227" s="94">
        <f t="shared" si="1375"/>
        <v>0</v>
      </c>
      <c r="CF227" s="94">
        <f t="shared" si="1375"/>
        <v>0</v>
      </c>
      <c r="CG227" s="94">
        <f t="shared" si="1375"/>
        <v>0</v>
      </c>
      <c r="CH227" s="94">
        <f t="shared" si="1375"/>
        <v>0</v>
      </c>
      <c r="CI227" s="94">
        <f t="shared" si="1375"/>
        <v>0</v>
      </c>
      <c r="CJ227" s="94">
        <f t="shared" si="1375"/>
        <v>0</v>
      </c>
      <c r="CK227" s="94">
        <f t="shared" si="1375"/>
        <v>0</v>
      </c>
      <c r="CL227" s="94">
        <f t="shared" si="1375"/>
        <v>0</v>
      </c>
      <c r="CM227" s="94">
        <f t="shared" si="1375"/>
        <v>0</v>
      </c>
      <c r="CN227" s="94">
        <f t="shared" si="1375"/>
        <v>0</v>
      </c>
      <c r="CO227" s="94">
        <f t="shared" si="1375"/>
        <v>0</v>
      </c>
      <c r="CP227" s="94">
        <f t="shared" si="1375"/>
        <v>0</v>
      </c>
      <c r="CQ227" s="94">
        <f t="shared" si="1375"/>
        <v>0</v>
      </c>
      <c r="CR227" s="94">
        <f t="shared" si="1375"/>
        <v>0</v>
      </c>
      <c r="CS227" s="94">
        <f t="shared" si="1375"/>
        <v>0</v>
      </c>
      <c r="CT227" s="94">
        <f t="shared" si="1375"/>
        <v>0</v>
      </c>
      <c r="CU227" s="94">
        <f t="shared" si="1375"/>
        <v>0</v>
      </c>
      <c r="CV227" s="94">
        <f t="shared" si="1375"/>
        <v>0</v>
      </c>
      <c r="CW227" s="94">
        <f t="shared" si="1375"/>
        <v>0</v>
      </c>
      <c r="CX227" s="94">
        <f t="shared" si="1375"/>
        <v>0</v>
      </c>
      <c r="CY227" s="94">
        <f t="shared" si="1375"/>
        <v>0</v>
      </c>
      <c r="CZ227" s="94">
        <f t="shared" si="1375"/>
        <v>0</v>
      </c>
      <c r="DA227" s="94">
        <f t="shared" si="1375"/>
        <v>0</v>
      </c>
      <c r="DB227" s="94">
        <f t="shared" si="1375"/>
        <v>0</v>
      </c>
      <c r="DC227" s="94">
        <f t="shared" si="1375"/>
        <v>0</v>
      </c>
      <c r="DD227" s="94">
        <f t="shared" si="1375"/>
        <v>0</v>
      </c>
      <c r="DE227" s="94">
        <f t="shared" si="1375"/>
        <v>0</v>
      </c>
      <c r="DF227" s="94">
        <f t="shared" si="1375"/>
        <v>0</v>
      </c>
      <c r="DG227" s="94">
        <f t="shared" si="1375"/>
        <v>0</v>
      </c>
      <c r="DH227" s="94">
        <f t="shared" si="1375"/>
        <v>0</v>
      </c>
      <c r="DI227" s="94">
        <f t="shared" si="1375"/>
        <v>0</v>
      </c>
      <c r="DJ227" s="94">
        <f t="shared" si="1375"/>
        <v>0</v>
      </c>
      <c r="DK227" s="94">
        <f t="shared" si="1375"/>
        <v>0</v>
      </c>
      <c r="DL227" s="94">
        <f t="shared" si="1375"/>
        <v>0</v>
      </c>
      <c r="DM227" s="94">
        <f t="shared" si="1375"/>
        <v>0</v>
      </c>
      <c r="DN227" s="94">
        <f t="shared" si="1375"/>
        <v>0</v>
      </c>
      <c r="DO227" s="94">
        <f t="shared" si="1375"/>
        <v>0</v>
      </c>
      <c r="DP227" s="94">
        <f t="shared" si="1375"/>
        <v>0</v>
      </c>
      <c r="DQ227" s="94">
        <f t="shared" si="1375"/>
        <v>0</v>
      </c>
      <c r="DR227" s="94">
        <f t="shared" si="1375"/>
        <v>0</v>
      </c>
      <c r="DS227" s="94">
        <f t="shared" si="1375"/>
        <v>0</v>
      </c>
      <c r="DT227" s="94">
        <f t="shared" si="1375"/>
        <v>0</v>
      </c>
      <c r="DU227" s="94">
        <f t="shared" si="1375"/>
        <v>0</v>
      </c>
      <c r="DV227" s="94">
        <f t="shared" si="1375"/>
        <v>0</v>
      </c>
      <c r="DW227" s="94">
        <f t="shared" si="1375"/>
        <v>0</v>
      </c>
      <c r="DX227" s="94">
        <f t="shared" si="1375"/>
        <v>0</v>
      </c>
      <c r="DY227" s="94">
        <f t="shared" si="1375"/>
        <v>0</v>
      </c>
      <c r="DZ227" s="94">
        <f t="shared" si="1375"/>
        <v>0</v>
      </c>
      <c r="EA227" s="94">
        <f t="shared" si="1375"/>
        <v>0</v>
      </c>
      <c r="EB227" s="94">
        <f t="shared" si="1375"/>
        <v>0</v>
      </c>
      <c r="EC227" s="94">
        <f t="shared" ref="EC227:GN227" si="1376">IF(EC$165=EOMONTH($E51,$R51*(1-$O51)),SUMIFS($D220:$NK220,$D$165:$NK$165,"&gt;"&amp;EOMONTH($E51,$R51*(1-$O51)+$S51*(1-$O51)+$T51*$O51),$D$165:$NK$165,"&lt;="&amp;EOMONTH($E51,$R51*(1-$O51)+60))*-($AF51*(1-$O51)+$AH51*$O51)+SUMIFS($D220:$NK220,$D$165:$NK$165,"&gt;"&amp;EOMONTH($E51,$R51*(1-$O51)+60),$D$165:$NK$165,"&lt;="&amp;EOMONTH($E51,$R51*(1-$O51)+300))*-($AG51*(1-$O51)+$AI51*$O51),0)</f>
        <v>0</v>
      </c>
      <c r="ED227" s="94">
        <f t="shared" si="1376"/>
        <v>0</v>
      </c>
      <c r="EE227" s="94">
        <f t="shared" si="1376"/>
        <v>0</v>
      </c>
      <c r="EF227" s="94">
        <f t="shared" si="1376"/>
        <v>0</v>
      </c>
      <c r="EG227" s="94">
        <f t="shared" si="1376"/>
        <v>0</v>
      </c>
      <c r="EH227" s="94">
        <f t="shared" si="1376"/>
        <v>0</v>
      </c>
      <c r="EI227" s="94">
        <f t="shared" si="1376"/>
        <v>0</v>
      </c>
      <c r="EJ227" s="94">
        <f t="shared" si="1376"/>
        <v>0</v>
      </c>
      <c r="EK227" s="94">
        <f t="shared" si="1376"/>
        <v>0</v>
      </c>
      <c r="EL227" s="94">
        <f t="shared" si="1376"/>
        <v>0</v>
      </c>
      <c r="EM227" s="94">
        <f t="shared" si="1376"/>
        <v>0</v>
      </c>
      <c r="EN227" s="94">
        <f t="shared" si="1376"/>
        <v>0</v>
      </c>
      <c r="EO227" s="94">
        <f t="shared" si="1376"/>
        <v>0</v>
      </c>
      <c r="EP227" s="94">
        <f t="shared" si="1376"/>
        <v>0</v>
      </c>
      <c r="EQ227" s="94">
        <f t="shared" si="1376"/>
        <v>0</v>
      </c>
      <c r="ER227" s="94">
        <f t="shared" si="1376"/>
        <v>0</v>
      </c>
      <c r="ES227" s="94">
        <f t="shared" si="1376"/>
        <v>0</v>
      </c>
      <c r="ET227" s="94">
        <f t="shared" si="1376"/>
        <v>0</v>
      </c>
      <c r="EU227" s="94">
        <f t="shared" si="1376"/>
        <v>0</v>
      </c>
      <c r="EV227" s="94">
        <f t="shared" si="1376"/>
        <v>0</v>
      </c>
      <c r="EW227" s="94">
        <f t="shared" si="1376"/>
        <v>0</v>
      </c>
      <c r="EX227" s="94">
        <f t="shared" si="1376"/>
        <v>0</v>
      </c>
      <c r="EY227" s="94">
        <f t="shared" si="1376"/>
        <v>0</v>
      </c>
      <c r="EZ227" s="94">
        <f t="shared" si="1376"/>
        <v>0</v>
      </c>
      <c r="FA227" s="94">
        <f t="shared" si="1376"/>
        <v>0</v>
      </c>
      <c r="FB227" s="94">
        <f t="shared" si="1376"/>
        <v>0</v>
      </c>
      <c r="FC227" s="94">
        <f t="shared" si="1376"/>
        <v>0</v>
      </c>
      <c r="FD227" s="94">
        <f t="shared" si="1376"/>
        <v>0</v>
      </c>
      <c r="FE227" s="94">
        <f t="shared" si="1376"/>
        <v>0</v>
      </c>
      <c r="FF227" s="94">
        <f t="shared" si="1376"/>
        <v>0</v>
      </c>
      <c r="FG227" s="94">
        <f t="shared" si="1376"/>
        <v>0</v>
      </c>
      <c r="FH227" s="94">
        <f t="shared" si="1376"/>
        <v>0</v>
      </c>
      <c r="FI227" s="94">
        <f t="shared" si="1376"/>
        <v>0</v>
      </c>
      <c r="FJ227" s="94">
        <f t="shared" si="1376"/>
        <v>0</v>
      </c>
      <c r="FK227" s="94">
        <f t="shared" si="1376"/>
        <v>0</v>
      </c>
      <c r="FL227" s="94">
        <f t="shared" si="1376"/>
        <v>0</v>
      </c>
      <c r="FM227" s="94">
        <f t="shared" si="1376"/>
        <v>0</v>
      </c>
      <c r="FN227" s="94">
        <f t="shared" si="1376"/>
        <v>0</v>
      </c>
      <c r="FO227" s="94">
        <f t="shared" si="1376"/>
        <v>0</v>
      </c>
      <c r="FP227" s="94">
        <f t="shared" si="1376"/>
        <v>0</v>
      </c>
      <c r="FQ227" s="94">
        <f t="shared" si="1376"/>
        <v>0</v>
      </c>
      <c r="FR227" s="94">
        <f t="shared" si="1376"/>
        <v>0</v>
      </c>
      <c r="FS227" s="94">
        <f t="shared" si="1376"/>
        <v>0</v>
      </c>
      <c r="FT227" s="94">
        <f t="shared" si="1376"/>
        <v>0</v>
      </c>
      <c r="FU227" s="94">
        <f t="shared" si="1376"/>
        <v>0</v>
      </c>
      <c r="FV227" s="94">
        <f t="shared" si="1376"/>
        <v>0</v>
      </c>
      <c r="FW227" s="94">
        <f t="shared" si="1376"/>
        <v>0</v>
      </c>
      <c r="FX227" s="94">
        <f t="shared" si="1376"/>
        <v>0</v>
      </c>
      <c r="FY227" s="94">
        <f t="shared" si="1376"/>
        <v>0</v>
      </c>
      <c r="FZ227" s="94">
        <f t="shared" si="1376"/>
        <v>0</v>
      </c>
      <c r="GA227" s="94">
        <f t="shared" si="1376"/>
        <v>0</v>
      </c>
      <c r="GB227" s="94">
        <f t="shared" si="1376"/>
        <v>0</v>
      </c>
      <c r="GC227" s="94">
        <f t="shared" si="1376"/>
        <v>0</v>
      </c>
      <c r="GD227" s="94">
        <f t="shared" si="1376"/>
        <v>0</v>
      </c>
      <c r="GE227" s="94">
        <f t="shared" si="1376"/>
        <v>0</v>
      </c>
      <c r="GF227" s="94">
        <f t="shared" si="1376"/>
        <v>0</v>
      </c>
      <c r="GG227" s="94">
        <f t="shared" si="1376"/>
        <v>0</v>
      </c>
      <c r="GH227" s="94">
        <f t="shared" si="1376"/>
        <v>0</v>
      </c>
      <c r="GI227" s="94">
        <f t="shared" si="1376"/>
        <v>0</v>
      </c>
      <c r="GJ227" s="94">
        <f t="shared" si="1376"/>
        <v>0</v>
      </c>
      <c r="GK227" s="94">
        <f t="shared" si="1376"/>
        <v>0</v>
      </c>
      <c r="GL227" s="94">
        <f t="shared" si="1376"/>
        <v>0</v>
      </c>
      <c r="GM227" s="94">
        <f t="shared" si="1376"/>
        <v>0</v>
      </c>
      <c r="GN227" s="94">
        <f t="shared" si="1376"/>
        <v>0</v>
      </c>
      <c r="GO227" s="94">
        <f t="shared" ref="GO227:IZ227" si="1377">IF(GO$165=EOMONTH($E51,$R51*(1-$O51)),SUMIFS($D220:$NK220,$D$165:$NK$165,"&gt;"&amp;EOMONTH($E51,$R51*(1-$O51)+$S51*(1-$O51)+$T51*$O51),$D$165:$NK$165,"&lt;="&amp;EOMONTH($E51,$R51*(1-$O51)+60))*-($AF51*(1-$O51)+$AH51*$O51)+SUMIFS($D220:$NK220,$D$165:$NK$165,"&gt;"&amp;EOMONTH($E51,$R51*(1-$O51)+60),$D$165:$NK$165,"&lt;="&amp;EOMONTH($E51,$R51*(1-$O51)+300))*-($AG51*(1-$O51)+$AI51*$O51),0)</f>
        <v>0</v>
      </c>
      <c r="GP227" s="94">
        <f t="shared" si="1377"/>
        <v>0</v>
      </c>
      <c r="GQ227" s="94">
        <f t="shared" si="1377"/>
        <v>0</v>
      </c>
      <c r="GR227" s="94">
        <f t="shared" si="1377"/>
        <v>0</v>
      </c>
      <c r="GS227" s="94">
        <f t="shared" si="1377"/>
        <v>0</v>
      </c>
      <c r="GT227" s="94">
        <f t="shared" si="1377"/>
        <v>0</v>
      </c>
      <c r="GU227" s="94">
        <f t="shared" si="1377"/>
        <v>0</v>
      </c>
      <c r="GV227" s="94">
        <f t="shared" si="1377"/>
        <v>0</v>
      </c>
      <c r="GW227" s="94">
        <f t="shared" si="1377"/>
        <v>0</v>
      </c>
      <c r="GX227" s="94">
        <f t="shared" si="1377"/>
        <v>0</v>
      </c>
      <c r="GY227" s="94">
        <f t="shared" si="1377"/>
        <v>0</v>
      </c>
      <c r="GZ227" s="94">
        <f t="shared" si="1377"/>
        <v>0</v>
      </c>
      <c r="HA227" s="94">
        <f t="shared" si="1377"/>
        <v>0</v>
      </c>
      <c r="HB227" s="94">
        <f t="shared" si="1377"/>
        <v>0</v>
      </c>
      <c r="HC227" s="94">
        <f t="shared" si="1377"/>
        <v>0</v>
      </c>
      <c r="HD227" s="94">
        <f t="shared" si="1377"/>
        <v>0</v>
      </c>
      <c r="HE227" s="94">
        <f t="shared" si="1377"/>
        <v>0</v>
      </c>
      <c r="HF227" s="94">
        <f t="shared" si="1377"/>
        <v>0</v>
      </c>
      <c r="HG227" s="94">
        <f t="shared" si="1377"/>
        <v>0</v>
      </c>
      <c r="HH227" s="94">
        <f t="shared" si="1377"/>
        <v>0</v>
      </c>
      <c r="HI227" s="94">
        <f t="shared" si="1377"/>
        <v>0</v>
      </c>
      <c r="HJ227" s="94">
        <f t="shared" si="1377"/>
        <v>0</v>
      </c>
      <c r="HK227" s="94">
        <f t="shared" si="1377"/>
        <v>0</v>
      </c>
      <c r="HL227" s="94">
        <f t="shared" si="1377"/>
        <v>0</v>
      </c>
      <c r="HM227" s="94">
        <f t="shared" si="1377"/>
        <v>0</v>
      </c>
      <c r="HN227" s="94">
        <f t="shared" si="1377"/>
        <v>0</v>
      </c>
      <c r="HO227" s="94">
        <f t="shared" si="1377"/>
        <v>0</v>
      </c>
      <c r="HP227" s="94">
        <f t="shared" si="1377"/>
        <v>0</v>
      </c>
      <c r="HQ227" s="94">
        <f t="shared" si="1377"/>
        <v>0</v>
      </c>
      <c r="HR227" s="94">
        <f t="shared" si="1377"/>
        <v>0</v>
      </c>
      <c r="HS227" s="94">
        <f t="shared" si="1377"/>
        <v>0</v>
      </c>
      <c r="HT227" s="94">
        <f t="shared" si="1377"/>
        <v>0</v>
      </c>
      <c r="HU227" s="94">
        <f t="shared" si="1377"/>
        <v>0</v>
      </c>
      <c r="HV227" s="94">
        <f t="shared" si="1377"/>
        <v>0</v>
      </c>
      <c r="HW227" s="94">
        <f t="shared" si="1377"/>
        <v>0</v>
      </c>
      <c r="HX227" s="94">
        <f t="shared" si="1377"/>
        <v>0</v>
      </c>
      <c r="HY227" s="94">
        <f t="shared" si="1377"/>
        <v>0</v>
      </c>
      <c r="HZ227" s="94">
        <f t="shared" si="1377"/>
        <v>0</v>
      </c>
      <c r="IA227" s="94">
        <f t="shared" si="1377"/>
        <v>0</v>
      </c>
      <c r="IB227" s="94">
        <f t="shared" si="1377"/>
        <v>0</v>
      </c>
      <c r="IC227" s="94">
        <f t="shared" si="1377"/>
        <v>0</v>
      </c>
      <c r="ID227" s="94">
        <f t="shared" si="1377"/>
        <v>0</v>
      </c>
      <c r="IE227" s="94">
        <f t="shared" si="1377"/>
        <v>0</v>
      </c>
      <c r="IF227" s="94">
        <f t="shared" si="1377"/>
        <v>0</v>
      </c>
      <c r="IG227" s="94">
        <f t="shared" si="1377"/>
        <v>0</v>
      </c>
      <c r="IH227" s="94">
        <f t="shared" si="1377"/>
        <v>0</v>
      </c>
      <c r="II227" s="94">
        <f t="shared" si="1377"/>
        <v>0</v>
      </c>
      <c r="IJ227" s="94">
        <f t="shared" si="1377"/>
        <v>0</v>
      </c>
      <c r="IK227" s="94">
        <f t="shared" si="1377"/>
        <v>0</v>
      </c>
      <c r="IL227" s="94">
        <f t="shared" si="1377"/>
        <v>0</v>
      </c>
      <c r="IM227" s="94">
        <f t="shared" si="1377"/>
        <v>0</v>
      </c>
      <c r="IN227" s="94">
        <f t="shared" si="1377"/>
        <v>0</v>
      </c>
      <c r="IO227" s="94">
        <f t="shared" si="1377"/>
        <v>0</v>
      </c>
      <c r="IP227" s="94">
        <f t="shared" si="1377"/>
        <v>0</v>
      </c>
      <c r="IQ227" s="94">
        <f t="shared" si="1377"/>
        <v>0</v>
      </c>
      <c r="IR227" s="94">
        <f t="shared" si="1377"/>
        <v>0</v>
      </c>
      <c r="IS227" s="94">
        <f t="shared" si="1377"/>
        <v>0</v>
      </c>
      <c r="IT227" s="94">
        <f t="shared" si="1377"/>
        <v>0</v>
      </c>
      <c r="IU227" s="94">
        <f t="shared" si="1377"/>
        <v>0</v>
      </c>
      <c r="IV227" s="94">
        <f t="shared" si="1377"/>
        <v>0</v>
      </c>
      <c r="IW227" s="94">
        <f t="shared" si="1377"/>
        <v>0</v>
      </c>
      <c r="IX227" s="94">
        <f t="shared" si="1377"/>
        <v>0</v>
      </c>
      <c r="IY227" s="94">
        <f t="shared" si="1377"/>
        <v>0</v>
      </c>
      <c r="IZ227" s="94">
        <f t="shared" si="1377"/>
        <v>0</v>
      </c>
      <c r="JA227" s="94">
        <f t="shared" ref="JA227:LL227" si="1378">IF(JA$165=EOMONTH($E51,$R51*(1-$O51)),SUMIFS($D220:$NK220,$D$165:$NK$165,"&gt;"&amp;EOMONTH($E51,$R51*(1-$O51)+$S51*(1-$O51)+$T51*$O51),$D$165:$NK$165,"&lt;="&amp;EOMONTH($E51,$R51*(1-$O51)+60))*-($AF51*(1-$O51)+$AH51*$O51)+SUMIFS($D220:$NK220,$D$165:$NK$165,"&gt;"&amp;EOMONTH($E51,$R51*(1-$O51)+60),$D$165:$NK$165,"&lt;="&amp;EOMONTH($E51,$R51*(1-$O51)+300))*-($AG51*(1-$O51)+$AI51*$O51),0)</f>
        <v>0</v>
      </c>
      <c r="JB227" s="94">
        <f t="shared" si="1378"/>
        <v>0</v>
      </c>
      <c r="JC227" s="94">
        <f t="shared" si="1378"/>
        <v>0</v>
      </c>
      <c r="JD227" s="94">
        <f t="shared" si="1378"/>
        <v>0</v>
      </c>
      <c r="JE227" s="94">
        <f t="shared" si="1378"/>
        <v>0</v>
      </c>
      <c r="JF227" s="94">
        <f t="shared" si="1378"/>
        <v>0</v>
      </c>
      <c r="JG227" s="94">
        <f t="shared" si="1378"/>
        <v>0</v>
      </c>
      <c r="JH227" s="94">
        <f t="shared" si="1378"/>
        <v>0</v>
      </c>
      <c r="JI227" s="94">
        <f t="shared" si="1378"/>
        <v>0</v>
      </c>
      <c r="JJ227" s="94">
        <f t="shared" si="1378"/>
        <v>0</v>
      </c>
      <c r="JK227" s="94">
        <f t="shared" si="1378"/>
        <v>0</v>
      </c>
      <c r="JL227" s="94">
        <f t="shared" si="1378"/>
        <v>0</v>
      </c>
      <c r="JM227" s="94">
        <f t="shared" si="1378"/>
        <v>0</v>
      </c>
      <c r="JN227" s="94">
        <f t="shared" si="1378"/>
        <v>0</v>
      </c>
      <c r="JO227" s="94">
        <f t="shared" si="1378"/>
        <v>0</v>
      </c>
      <c r="JP227" s="94">
        <f t="shared" si="1378"/>
        <v>0</v>
      </c>
      <c r="JQ227" s="94">
        <f t="shared" si="1378"/>
        <v>0</v>
      </c>
      <c r="JR227" s="94">
        <f t="shared" si="1378"/>
        <v>0</v>
      </c>
      <c r="JS227" s="94">
        <f t="shared" si="1378"/>
        <v>0</v>
      </c>
      <c r="JT227" s="94">
        <f t="shared" si="1378"/>
        <v>0</v>
      </c>
      <c r="JU227" s="94">
        <f t="shared" si="1378"/>
        <v>0</v>
      </c>
      <c r="JV227" s="94">
        <f t="shared" si="1378"/>
        <v>0</v>
      </c>
      <c r="JW227" s="94">
        <f t="shared" si="1378"/>
        <v>0</v>
      </c>
      <c r="JX227" s="94">
        <f t="shared" si="1378"/>
        <v>0</v>
      </c>
      <c r="JY227" s="94">
        <f t="shared" si="1378"/>
        <v>0</v>
      </c>
      <c r="JZ227" s="94">
        <f t="shared" si="1378"/>
        <v>0</v>
      </c>
      <c r="KA227" s="94">
        <f t="shared" si="1378"/>
        <v>0</v>
      </c>
      <c r="KB227" s="94">
        <f t="shared" si="1378"/>
        <v>0</v>
      </c>
      <c r="KC227" s="94">
        <f t="shared" si="1378"/>
        <v>0</v>
      </c>
      <c r="KD227" s="94">
        <f t="shared" si="1378"/>
        <v>0</v>
      </c>
      <c r="KE227" s="94">
        <f t="shared" si="1378"/>
        <v>0</v>
      </c>
      <c r="KF227" s="94">
        <f t="shared" si="1378"/>
        <v>0</v>
      </c>
      <c r="KG227" s="94">
        <f t="shared" si="1378"/>
        <v>0</v>
      </c>
      <c r="KH227" s="94">
        <f t="shared" si="1378"/>
        <v>0</v>
      </c>
      <c r="KI227" s="94">
        <f t="shared" si="1378"/>
        <v>0</v>
      </c>
      <c r="KJ227" s="94">
        <f t="shared" si="1378"/>
        <v>0</v>
      </c>
      <c r="KK227" s="94">
        <f t="shared" si="1378"/>
        <v>0</v>
      </c>
      <c r="KL227" s="94">
        <f t="shared" si="1378"/>
        <v>0</v>
      </c>
      <c r="KM227" s="94">
        <f t="shared" si="1378"/>
        <v>0</v>
      </c>
      <c r="KN227" s="94">
        <f t="shared" si="1378"/>
        <v>0</v>
      </c>
      <c r="KO227" s="94">
        <f t="shared" si="1378"/>
        <v>0</v>
      </c>
      <c r="KP227" s="94">
        <f t="shared" si="1378"/>
        <v>0</v>
      </c>
      <c r="KQ227" s="94">
        <f t="shared" si="1378"/>
        <v>0</v>
      </c>
      <c r="KR227" s="94">
        <f t="shared" si="1378"/>
        <v>0</v>
      </c>
      <c r="KS227" s="94">
        <f t="shared" si="1378"/>
        <v>0</v>
      </c>
      <c r="KT227" s="94">
        <f t="shared" si="1378"/>
        <v>0</v>
      </c>
      <c r="KU227" s="94">
        <f t="shared" si="1378"/>
        <v>0</v>
      </c>
      <c r="KV227" s="94">
        <f t="shared" si="1378"/>
        <v>0</v>
      </c>
      <c r="KW227" s="94">
        <f t="shared" si="1378"/>
        <v>0</v>
      </c>
      <c r="KX227" s="94">
        <f t="shared" si="1378"/>
        <v>0</v>
      </c>
      <c r="KY227" s="94">
        <f t="shared" si="1378"/>
        <v>0</v>
      </c>
      <c r="KZ227" s="94">
        <f t="shared" si="1378"/>
        <v>0</v>
      </c>
      <c r="LA227" s="94">
        <f t="shared" si="1378"/>
        <v>0</v>
      </c>
      <c r="LB227" s="94">
        <f t="shared" si="1378"/>
        <v>0</v>
      </c>
      <c r="LC227" s="94">
        <f t="shared" si="1378"/>
        <v>0</v>
      </c>
      <c r="LD227" s="94">
        <f t="shared" si="1378"/>
        <v>0</v>
      </c>
      <c r="LE227" s="94">
        <f t="shared" si="1378"/>
        <v>0</v>
      </c>
      <c r="LF227" s="94">
        <f t="shared" si="1378"/>
        <v>0</v>
      </c>
      <c r="LG227" s="94">
        <f t="shared" si="1378"/>
        <v>0</v>
      </c>
      <c r="LH227" s="94">
        <f t="shared" si="1378"/>
        <v>0</v>
      </c>
      <c r="LI227" s="94">
        <f t="shared" si="1378"/>
        <v>0</v>
      </c>
      <c r="LJ227" s="94">
        <f t="shared" si="1378"/>
        <v>0</v>
      </c>
      <c r="LK227" s="94">
        <f t="shared" si="1378"/>
        <v>0</v>
      </c>
      <c r="LL227" s="94">
        <f t="shared" si="1378"/>
        <v>0</v>
      </c>
      <c r="LM227" s="94">
        <f t="shared" ref="LM227:NK227" si="1379">IF(LM$165=EOMONTH($E51,$R51*(1-$O51)),SUMIFS($D220:$NK220,$D$165:$NK$165,"&gt;"&amp;EOMONTH($E51,$R51*(1-$O51)+$S51*(1-$O51)+$T51*$O51),$D$165:$NK$165,"&lt;="&amp;EOMONTH($E51,$R51*(1-$O51)+60))*-($AF51*(1-$O51)+$AH51*$O51)+SUMIFS($D220:$NK220,$D$165:$NK$165,"&gt;"&amp;EOMONTH($E51,$R51*(1-$O51)+60),$D$165:$NK$165,"&lt;="&amp;EOMONTH($E51,$R51*(1-$O51)+300))*-($AG51*(1-$O51)+$AI51*$O51),0)</f>
        <v>0</v>
      </c>
      <c r="LN227" s="94">
        <f t="shared" si="1379"/>
        <v>0</v>
      </c>
      <c r="LO227" s="94">
        <f t="shared" si="1379"/>
        <v>0</v>
      </c>
      <c r="LP227" s="94">
        <f t="shared" si="1379"/>
        <v>0</v>
      </c>
      <c r="LQ227" s="94">
        <f t="shared" si="1379"/>
        <v>0</v>
      </c>
      <c r="LR227" s="94">
        <f t="shared" si="1379"/>
        <v>0</v>
      </c>
      <c r="LS227" s="94">
        <f t="shared" si="1379"/>
        <v>0</v>
      </c>
      <c r="LT227" s="94">
        <f t="shared" si="1379"/>
        <v>0</v>
      </c>
      <c r="LU227" s="94">
        <f t="shared" si="1379"/>
        <v>0</v>
      </c>
      <c r="LV227" s="94">
        <f t="shared" si="1379"/>
        <v>0</v>
      </c>
      <c r="LW227" s="94">
        <f t="shared" si="1379"/>
        <v>0</v>
      </c>
      <c r="LX227" s="94">
        <f t="shared" si="1379"/>
        <v>0</v>
      </c>
      <c r="LY227" s="94">
        <f t="shared" si="1379"/>
        <v>0</v>
      </c>
      <c r="LZ227" s="94">
        <f t="shared" si="1379"/>
        <v>0</v>
      </c>
      <c r="MA227" s="94">
        <f t="shared" si="1379"/>
        <v>0</v>
      </c>
      <c r="MB227" s="94">
        <f t="shared" si="1379"/>
        <v>0</v>
      </c>
      <c r="MC227" s="94">
        <f t="shared" si="1379"/>
        <v>0</v>
      </c>
      <c r="MD227" s="94">
        <f t="shared" si="1379"/>
        <v>0</v>
      </c>
      <c r="ME227" s="94">
        <f t="shared" si="1379"/>
        <v>0</v>
      </c>
      <c r="MF227" s="94">
        <f t="shared" si="1379"/>
        <v>0</v>
      </c>
      <c r="MG227" s="94">
        <f t="shared" si="1379"/>
        <v>0</v>
      </c>
      <c r="MH227" s="94">
        <f t="shared" si="1379"/>
        <v>0</v>
      </c>
      <c r="MI227" s="94">
        <f t="shared" si="1379"/>
        <v>0</v>
      </c>
      <c r="MJ227" s="94">
        <f t="shared" si="1379"/>
        <v>0</v>
      </c>
      <c r="MK227" s="94">
        <f t="shared" si="1379"/>
        <v>0</v>
      </c>
      <c r="ML227" s="94">
        <f t="shared" si="1379"/>
        <v>0</v>
      </c>
      <c r="MM227" s="94">
        <f t="shared" si="1379"/>
        <v>0</v>
      </c>
      <c r="MN227" s="94">
        <f t="shared" si="1379"/>
        <v>0</v>
      </c>
      <c r="MO227" s="94">
        <f t="shared" si="1379"/>
        <v>0</v>
      </c>
      <c r="MP227" s="94">
        <f t="shared" si="1379"/>
        <v>0</v>
      </c>
      <c r="MQ227" s="94">
        <f t="shared" si="1379"/>
        <v>0</v>
      </c>
      <c r="MR227" s="94">
        <f t="shared" si="1379"/>
        <v>0</v>
      </c>
      <c r="MS227" s="94">
        <f t="shared" si="1379"/>
        <v>0</v>
      </c>
      <c r="MT227" s="94">
        <f t="shared" si="1379"/>
        <v>0</v>
      </c>
      <c r="MU227" s="94">
        <f t="shared" si="1379"/>
        <v>0</v>
      </c>
      <c r="MV227" s="94">
        <f t="shared" si="1379"/>
        <v>0</v>
      </c>
      <c r="MW227" s="94">
        <f t="shared" si="1379"/>
        <v>0</v>
      </c>
      <c r="MX227" s="94">
        <f t="shared" si="1379"/>
        <v>0</v>
      </c>
      <c r="MY227" s="94">
        <f t="shared" si="1379"/>
        <v>0</v>
      </c>
      <c r="MZ227" s="94">
        <f t="shared" si="1379"/>
        <v>0</v>
      </c>
      <c r="NA227" s="94">
        <f t="shared" si="1379"/>
        <v>0</v>
      </c>
      <c r="NB227" s="94">
        <f t="shared" si="1379"/>
        <v>0</v>
      </c>
      <c r="NC227" s="94">
        <f t="shared" si="1379"/>
        <v>0</v>
      </c>
      <c r="ND227" s="94">
        <f t="shared" si="1379"/>
        <v>0</v>
      </c>
      <c r="NE227" s="94">
        <f t="shared" si="1379"/>
        <v>0</v>
      </c>
      <c r="NF227" s="94">
        <f t="shared" si="1379"/>
        <v>0</v>
      </c>
      <c r="NG227" s="94">
        <f t="shared" si="1379"/>
        <v>0</v>
      </c>
      <c r="NH227" s="94">
        <f t="shared" si="1379"/>
        <v>0</v>
      </c>
      <c r="NI227" s="94">
        <f t="shared" si="1379"/>
        <v>0</v>
      </c>
      <c r="NJ227" s="94">
        <f t="shared" si="1379"/>
        <v>0</v>
      </c>
      <c r="NK227" s="97">
        <f t="shared" si="1379"/>
        <v>0</v>
      </c>
    </row>
    <row r="228" spans="1:375" x14ac:dyDescent="0.25">
      <c r="A228" s="98">
        <f ca="1">SUMIF($D$163:$NK$163,"&lt;="&amp;Summary!$B$3,Leases!D228:NK228)</f>
        <v>0</v>
      </c>
      <c r="B228" s="103"/>
      <c r="C228" s="99" t="s">
        <v>97</v>
      </c>
      <c r="D228" s="100">
        <f ca="1">SUM(D223:D227)</f>
        <v>0</v>
      </c>
      <c r="E228" s="100">
        <f t="shared" ref="E228:BP228" ca="1" si="1380">SUM(E223:E227)</f>
        <v>0</v>
      </c>
      <c r="F228" s="100">
        <f t="shared" ca="1" si="1380"/>
        <v>0</v>
      </c>
      <c r="G228" s="100">
        <f t="shared" ca="1" si="1380"/>
        <v>0</v>
      </c>
      <c r="H228" s="100">
        <f t="shared" ca="1" si="1380"/>
        <v>0</v>
      </c>
      <c r="I228" s="100">
        <f t="shared" ca="1" si="1380"/>
        <v>0</v>
      </c>
      <c r="J228" s="100">
        <f t="shared" ca="1" si="1380"/>
        <v>0</v>
      </c>
      <c r="K228" s="100">
        <f t="shared" ca="1" si="1380"/>
        <v>0</v>
      </c>
      <c r="L228" s="100">
        <f t="shared" ca="1" si="1380"/>
        <v>0</v>
      </c>
      <c r="M228" s="100">
        <f t="shared" ca="1" si="1380"/>
        <v>0</v>
      </c>
      <c r="N228" s="100">
        <f t="shared" ca="1" si="1380"/>
        <v>0</v>
      </c>
      <c r="O228" s="100">
        <f t="shared" ca="1" si="1380"/>
        <v>0</v>
      </c>
      <c r="P228" s="100">
        <f t="shared" ca="1" si="1380"/>
        <v>0</v>
      </c>
      <c r="Q228" s="100">
        <f t="shared" ca="1" si="1380"/>
        <v>0</v>
      </c>
      <c r="R228" s="100">
        <f t="shared" ca="1" si="1380"/>
        <v>0</v>
      </c>
      <c r="S228" s="100">
        <f t="shared" ca="1" si="1380"/>
        <v>0</v>
      </c>
      <c r="T228" s="100">
        <f t="shared" ca="1" si="1380"/>
        <v>0</v>
      </c>
      <c r="U228" s="100">
        <f t="shared" ca="1" si="1380"/>
        <v>0</v>
      </c>
      <c r="V228" s="100">
        <f t="shared" ca="1" si="1380"/>
        <v>0</v>
      </c>
      <c r="W228" s="100">
        <f t="shared" ca="1" si="1380"/>
        <v>0</v>
      </c>
      <c r="X228" s="100">
        <f t="shared" ca="1" si="1380"/>
        <v>0</v>
      </c>
      <c r="Y228" s="100">
        <f t="shared" ca="1" si="1380"/>
        <v>0</v>
      </c>
      <c r="Z228" s="100">
        <f t="shared" ca="1" si="1380"/>
        <v>0</v>
      </c>
      <c r="AA228" s="100">
        <f t="shared" ca="1" si="1380"/>
        <v>0</v>
      </c>
      <c r="AB228" s="100">
        <f t="shared" ca="1" si="1380"/>
        <v>0</v>
      </c>
      <c r="AC228" s="100">
        <f t="shared" ca="1" si="1380"/>
        <v>0</v>
      </c>
      <c r="AD228" s="100">
        <f t="shared" ca="1" si="1380"/>
        <v>0</v>
      </c>
      <c r="AE228" s="100">
        <f t="shared" ca="1" si="1380"/>
        <v>0</v>
      </c>
      <c r="AF228" s="100">
        <f t="shared" ca="1" si="1380"/>
        <v>0</v>
      </c>
      <c r="AG228" s="100">
        <f t="shared" ca="1" si="1380"/>
        <v>0</v>
      </c>
      <c r="AH228" s="100">
        <f t="shared" ca="1" si="1380"/>
        <v>0</v>
      </c>
      <c r="AI228" s="100">
        <f t="shared" ca="1" si="1380"/>
        <v>0</v>
      </c>
      <c r="AJ228" s="100">
        <f t="shared" ca="1" si="1380"/>
        <v>0</v>
      </c>
      <c r="AK228" s="100">
        <f t="shared" ca="1" si="1380"/>
        <v>0</v>
      </c>
      <c r="AL228" s="100">
        <f t="shared" ca="1" si="1380"/>
        <v>0</v>
      </c>
      <c r="AM228" s="100">
        <f t="shared" ca="1" si="1380"/>
        <v>0</v>
      </c>
      <c r="AN228" s="100">
        <f t="shared" ca="1" si="1380"/>
        <v>0</v>
      </c>
      <c r="AO228" s="100">
        <f t="shared" ca="1" si="1380"/>
        <v>0</v>
      </c>
      <c r="AP228" s="100">
        <f t="shared" ca="1" si="1380"/>
        <v>0</v>
      </c>
      <c r="AQ228" s="100">
        <f t="shared" ca="1" si="1380"/>
        <v>0</v>
      </c>
      <c r="AR228" s="100">
        <f t="shared" ca="1" si="1380"/>
        <v>0</v>
      </c>
      <c r="AS228" s="100">
        <f t="shared" ca="1" si="1380"/>
        <v>0</v>
      </c>
      <c r="AT228" s="100">
        <f t="shared" ca="1" si="1380"/>
        <v>0</v>
      </c>
      <c r="AU228" s="100">
        <f t="shared" ca="1" si="1380"/>
        <v>0</v>
      </c>
      <c r="AV228" s="100">
        <f t="shared" ca="1" si="1380"/>
        <v>0</v>
      </c>
      <c r="AW228" s="100">
        <f t="shared" ca="1" si="1380"/>
        <v>0</v>
      </c>
      <c r="AX228" s="100">
        <f t="shared" ca="1" si="1380"/>
        <v>0</v>
      </c>
      <c r="AY228" s="100">
        <f t="shared" ca="1" si="1380"/>
        <v>0</v>
      </c>
      <c r="AZ228" s="100">
        <f t="shared" ca="1" si="1380"/>
        <v>0</v>
      </c>
      <c r="BA228" s="100">
        <f t="shared" ca="1" si="1380"/>
        <v>0</v>
      </c>
      <c r="BB228" s="100">
        <f t="shared" ca="1" si="1380"/>
        <v>0</v>
      </c>
      <c r="BC228" s="100">
        <f t="shared" ca="1" si="1380"/>
        <v>0</v>
      </c>
      <c r="BD228" s="100">
        <f t="shared" ca="1" si="1380"/>
        <v>0</v>
      </c>
      <c r="BE228" s="100">
        <f t="shared" ca="1" si="1380"/>
        <v>0</v>
      </c>
      <c r="BF228" s="100">
        <f t="shared" ca="1" si="1380"/>
        <v>0</v>
      </c>
      <c r="BG228" s="100">
        <f t="shared" ca="1" si="1380"/>
        <v>0</v>
      </c>
      <c r="BH228" s="100">
        <f t="shared" ca="1" si="1380"/>
        <v>0</v>
      </c>
      <c r="BI228" s="100">
        <f t="shared" ca="1" si="1380"/>
        <v>0</v>
      </c>
      <c r="BJ228" s="100">
        <f t="shared" ca="1" si="1380"/>
        <v>0</v>
      </c>
      <c r="BK228" s="100">
        <f t="shared" ca="1" si="1380"/>
        <v>0</v>
      </c>
      <c r="BL228" s="100">
        <f t="shared" ca="1" si="1380"/>
        <v>0</v>
      </c>
      <c r="BM228" s="100">
        <f t="shared" ca="1" si="1380"/>
        <v>0</v>
      </c>
      <c r="BN228" s="100">
        <f t="shared" si="1380"/>
        <v>0</v>
      </c>
      <c r="BO228" s="100">
        <f t="shared" si="1380"/>
        <v>0</v>
      </c>
      <c r="BP228" s="100">
        <f t="shared" si="1380"/>
        <v>0</v>
      </c>
      <c r="BQ228" s="100">
        <f t="shared" ref="BQ228:EB228" ca="1" si="1381">SUM(BQ223:BQ227)</f>
        <v>0</v>
      </c>
      <c r="BR228" s="100">
        <f t="shared" ca="1" si="1381"/>
        <v>0</v>
      </c>
      <c r="BS228" s="100">
        <f t="shared" ca="1" si="1381"/>
        <v>0</v>
      </c>
      <c r="BT228" s="100">
        <f t="shared" ca="1" si="1381"/>
        <v>0</v>
      </c>
      <c r="BU228" s="100">
        <f t="shared" ca="1" si="1381"/>
        <v>0</v>
      </c>
      <c r="BV228" s="100">
        <f t="shared" ca="1" si="1381"/>
        <v>0</v>
      </c>
      <c r="BW228" s="100">
        <f t="shared" ca="1" si="1381"/>
        <v>0</v>
      </c>
      <c r="BX228" s="100">
        <f t="shared" ca="1" si="1381"/>
        <v>0</v>
      </c>
      <c r="BY228" s="100">
        <f t="shared" ca="1" si="1381"/>
        <v>0</v>
      </c>
      <c r="BZ228" s="100">
        <f t="shared" ca="1" si="1381"/>
        <v>0</v>
      </c>
      <c r="CA228" s="100">
        <f t="shared" ca="1" si="1381"/>
        <v>0</v>
      </c>
      <c r="CB228" s="100">
        <f t="shared" ca="1" si="1381"/>
        <v>0</v>
      </c>
      <c r="CC228" s="100">
        <f t="shared" ca="1" si="1381"/>
        <v>0</v>
      </c>
      <c r="CD228" s="100">
        <f t="shared" ca="1" si="1381"/>
        <v>0</v>
      </c>
      <c r="CE228" s="100">
        <f t="shared" ca="1" si="1381"/>
        <v>0</v>
      </c>
      <c r="CF228" s="100">
        <f t="shared" ca="1" si="1381"/>
        <v>0</v>
      </c>
      <c r="CG228" s="100">
        <f t="shared" ca="1" si="1381"/>
        <v>0</v>
      </c>
      <c r="CH228" s="100">
        <f t="shared" ca="1" si="1381"/>
        <v>0</v>
      </c>
      <c r="CI228" s="100">
        <f t="shared" ca="1" si="1381"/>
        <v>0</v>
      </c>
      <c r="CJ228" s="100">
        <f t="shared" ca="1" si="1381"/>
        <v>0</v>
      </c>
      <c r="CK228" s="100">
        <f t="shared" ca="1" si="1381"/>
        <v>0</v>
      </c>
      <c r="CL228" s="100">
        <f t="shared" ca="1" si="1381"/>
        <v>0</v>
      </c>
      <c r="CM228" s="100">
        <f t="shared" ca="1" si="1381"/>
        <v>0</v>
      </c>
      <c r="CN228" s="100">
        <f t="shared" ca="1" si="1381"/>
        <v>0</v>
      </c>
      <c r="CO228" s="100">
        <f t="shared" ca="1" si="1381"/>
        <v>0</v>
      </c>
      <c r="CP228" s="100">
        <f t="shared" ca="1" si="1381"/>
        <v>0</v>
      </c>
      <c r="CQ228" s="100">
        <f t="shared" ca="1" si="1381"/>
        <v>0</v>
      </c>
      <c r="CR228" s="100">
        <f t="shared" ca="1" si="1381"/>
        <v>0</v>
      </c>
      <c r="CS228" s="100">
        <f t="shared" ca="1" si="1381"/>
        <v>0</v>
      </c>
      <c r="CT228" s="100">
        <f t="shared" ca="1" si="1381"/>
        <v>0</v>
      </c>
      <c r="CU228" s="100">
        <f t="shared" ca="1" si="1381"/>
        <v>0</v>
      </c>
      <c r="CV228" s="100">
        <f t="shared" ca="1" si="1381"/>
        <v>0</v>
      </c>
      <c r="CW228" s="100">
        <f t="shared" ca="1" si="1381"/>
        <v>0</v>
      </c>
      <c r="CX228" s="100">
        <f t="shared" ca="1" si="1381"/>
        <v>0</v>
      </c>
      <c r="CY228" s="100">
        <f t="shared" ca="1" si="1381"/>
        <v>0</v>
      </c>
      <c r="CZ228" s="100">
        <f t="shared" ca="1" si="1381"/>
        <v>0</v>
      </c>
      <c r="DA228" s="100">
        <f t="shared" ca="1" si="1381"/>
        <v>0</v>
      </c>
      <c r="DB228" s="100">
        <f t="shared" ca="1" si="1381"/>
        <v>0</v>
      </c>
      <c r="DC228" s="100">
        <f t="shared" ca="1" si="1381"/>
        <v>0</v>
      </c>
      <c r="DD228" s="100">
        <f t="shared" ca="1" si="1381"/>
        <v>0</v>
      </c>
      <c r="DE228" s="100">
        <f t="shared" ca="1" si="1381"/>
        <v>0</v>
      </c>
      <c r="DF228" s="100">
        <f t="shared" ca="1" si="1381"/>
        <v>0</v>
      </c>
      <c r="DG228" s="100">
        <f t="shared" ca="1" si="1381"/>
        <v>0</v>
      </c>
      <c r="DH228" s="100">
        <f t="shared" ca="1" si="1381"/>
        <v>0</v>
      </c>
      <c r="DI228" s="100">
        <f t="shared" ca="1" si="1381"/>
        <v>0</v>
      </c>
      <c r="DJ228" s="100">
        <f t="shared" ca="1" si="1381"/>
        <v>0</v>
      </c>
      <c r="DK228" s="100">
        <f t="shared" ca="1" si="1381"/>
        <v>0</v>
      </c>
      <c r="DL228" s="100">
        <f t="shared" ca="1" si="1381"/>
        <v>0</v>
      </c>
      <c r="DM228" s="100">
        <f t="shared" ca="1" si="1381"/>
        <v>0</v>
      </c>
      <c r="DN228" s="100">
        <f t="shared" ca="1" si="1381"/>
        <v>0</v>
      </c>
      <c r="DO228" s="100">
        <f t="shared" ca="1" si="1381"/>
        <v>0</v>
      </c>
      <c r="DP228" s="100">
        <f t="shared" ca="1" si="1381"/>
        <v>0</v>
      </c>
      <c r="DQ228" s="100">
        <f t="shared" ca="1" si="1381"/>
        <v>0</v>
      </c>
      <c r="DR228" s="100">
        <f t="shared" ca="1" si="1381"/>
        <v>0</v>
      </c>
      <c r="DS228" s="100">
        <f t="shared" ca="1" si="1381"/>
        <v>0</v>
      </c>
      <c r="DT228" s="100">
        <f t="shared" ca="1" si="1381"/>
        <v>0</v>
      </c>
      <c r="DU228" s="100">
        <f t="shared" ca="1" si="1381"/>
        <v>0</v>
      </c>
      <c r="DV228" s="100">
        <f t="shared" ca="1" si="1381"/>
        <v>0</v>
      </c>
      <c r="DW228" s="100">
        <f t="shared" ca="1" si="1381"/>
        <v>0</v>
      </c>
      <c r="DX228" s="100">
        <f t="shared" ca="1" si="1381"/>
        <v>0</v>
      </c>
      <c r="DY228" s="100">
        <f t="shared" ca="1" si="1381"/>
        <v>0</v>
      </c>
      <c r="DZ228" s="100">
        <f t="shared" ca="1" si="1381"/>
        <v>0</v>
      </c>
      <c r="EA228" s="100">
        <f t="shared" ca="1" si="1381"/>
        <v>0</v>
      </c>
      <c r="EB228" s="100">
        <f t="shared" ca="1" si="1381"/>
        <v>0</v>
      </c>
      <c r="EC228" s="100">
        <f t="shared" ref="EC228:GN228" ca="1" si="1382">SUM(EC223:EC227)</f>
        <v>0</v>
      </c>
      <c r="ED228" s="100">
        <f t="shared" ca="1" si="1382"/>
        <v>0</v>
      </c>
      <c r="EE228" s="100">
        <f t="shared" ca="1" si="1382"/>
        <v>0</v>
      </c>
      <c r="EF228" s="100">
        <f t="shared" si="1382"/>
        <v>0</v>
      </c>
      <c r="EG228" s="100">
        <f t="shared" si="1382"/>
        <v>0</v>
      </c>
      <c r="EH228" s="100">
        <f t="shared" si="1382"/>
        <v>0</v>
      </c>
      <c r="EI228" s="100">
        <f t="shared" si="1382"/>
        <v>0</v>
      </c>
      <c r="EJ228" s="100">
        <f t="shared" si="1382"/>
        <v>0</v>
      </c>
      <c r="EK228" s="100">
        <f t="shared" si="1382"/>
        <v>0</v>
      </c>
      <c r="EL228" s="100">
        <f t="shared" si="1382"/>
        <v>0</v>
      </c>
      <c r="EM228" s="100">
        <f t="shared" si="1382"/>
        <v>0</v>
      </c>
      <c r="EN228" s="100">
        <f t="shared" si="1382"/>
        <v>0</v>
      </c>
      <c r="EO228" s="100">
        <f t="shared" si="1382"/>
        <v>0</v>
      </c>
      <c r="EP228" s="100">
        <f t="shared" si="1382"/>
        <v>0</v>
      </c>
      <c r="EQ228" s="100">
        <f t="shared" si="1382"/>
        <v>0</v>
      </c>
      <c r="ER228" s="100">
        <f t="shared" si="1382"/>
        <v>0</v>
      </c>
      <c r="ES228" s="100">
        <f t="shared" si="1382"/>
        <v>0</v>
      </c>
      <c r="ET228" s="100">
        <f t="shared" si="1382"/>
        <v>0</v>
      </c>
      <c r="EU228" s="100">
        <f t="shared" si="1382"/>
        <v>0</v>
      </c>
      <c r="EV228" s="100">
        <f t="shared" si="1382"/>
        <v>0</v>
      </c>
      <c r="EW228" s="100">
        <f t="shared" si="1382"/>
        <v>0</v>
      </c>
      <c r="EX228" s="100">
        <f t="shared" si="1382"/>
        <v>0</v>
      </c>
      <c r="EY228" s="100">
        <f t="shared" si="1382"/>
        <v>0</v>
      </c>
      <c r="EZ228" s="100">
        <f t="shared" si="1382"/>
        <v>0</v>
      </c>
      <c r="FA228" s="100">
        <f t="shared" si="1382"/>
        <v>0</v>
      </c>
      <c r="FB228" s="100">
        <f t="shared" si="1382"/>
        <v>0</v>
      </c>
      <c r="FC228" s="100">
        <f t="shared" si="1382"/>
        <v>0</v>
      </c>
      <c r="FD228" s="100">
        <f t="shared" si="1382"/>
        <v>0</v>
      </c>
      <c r="FE228" s="100">
        <f t="shared" si="1382"/>
        <v>0</v>
      </c>
      <c r="FF228" s="100">
        <f t="shared" si="1382"/>
        <v>0</v>
      </c>
      <c r="FG228" s="100">
        <f t="shared" si="1382"/>
        <v>0</v>
      </c>
      <c r="FH228" s="100">
        <f t="shared" si="1382"/>
        <v>0</v>
      </c>
      <c r="FI228" s="100">
        <f t="shared" si="1382"/>
        <v>0</v>
      </c>
      <c r="FJ228" s="100">
        <f t="shared" si="1382"/>
        <v>0</v>
      </c>
      <c r="FK228" s="100">
        <f t="shared" si="1382"/>
        <v>0</v>
      </c>
      <c r="FL228" s="100">
        <f t="shared" si="1382"/>
        <v>0</v>
      </c>
      <c r="FM228" s="100">
        <f t="shared" si="1382"/>
        <v>0</v>
      </c>
      <c r="FN228" s="100">
        <f t="shared" si="1382"/>
        <v>0</v>
      </c>
      <c r="FO228" s="100">
        <f t="shared" si="1382"/>
        <v>0</v>
      </c>
      <c r="FP228" s="100">
        <f t="shared" si="1382"/>
        <v>0</v>
      </c>
      <c r="FQ228" s="100">
        <f t="shared" si="1382"/>
        <v>0</v>
      </c>
      <c r="FR228" s="100">
        <f t="shared" si="1382"/>
        <v>0</v>
      </c>
      <c r="FS228" s="100">
        <f t="shared" si="1382"/>
        <v>0</v>
      </c>
      <c r="FT228" s="100">
        <f t="shared" si="1382"/>
        <v>0</v>
      </c>
      <c r="FU228" s="100">
        <f t="shared" si="1382"/>
        <v>0</v>
      </c>
      <c r="FV228" s="100">
        <f t="shared" si="1382"/>
        <v>0</v>
      </c>
      <c r="FW228" s="100">
        <f t="shared" si="1382"/>
        <v>0</v>
      </c>
      <c r="FX228" s="100">
        <f t="shared" si="1382"/>
        <v>0</v>
      </c>
      <c r="FY228" s="100">
        <f t="shared" si="1382"/>
        <v>0</v>
      </c>
      <c r="FZ228" s="100">
        <f t="shared" si="1382"/>
        <v>0</v>
      </c>
      <c r="GA228" s="100">
        <f t="shared" si="1382"/>
        <v>0</v>
      </c>
      <c r="GB228" s="100">
        <f t="shared" si="1382"/>
        <v>0</v>
      </c>
      <c r="GC228" s="100">
        <f t="shared" si="1382"/>
        <v>0</v>
      </c>
      <c r="GD228" s="100">
        <f t="shared" si="1382"/>
        <v>0</v>
      </c>
      <c r="GE228" s="100">
        <f t="shared" si="1382"/>
        <v>0</v>
      </c>
      <c r="GF228" s="100">
        <f t="shared" si="1382"/>
        <v>0</v>
      </c>
      <c r="GG228" s="100">
        <f t="shared" si="1382"/>
        <v>0</v>
      </c>
      <c r="GH228" s="100">
        <f t="shared" si="1382"/>
        <v>0</v>
      </c>
      <c r="GI228" s="100">
        <f t="shared" si="1382"/>
        <v>0</v>
      </c>
      <c r="GJ228" s="100">
        <f t="shared" si="1382"/>
        <v>0</v>
      </c>
      <c r="GK228" s="100">
        <f t="shared" si="1382"/>
        <v>0</v>
      </c>
      <c r="GL228" s="100">
        <f t="shared" si="1382"/>
        <v>0</v>
      </c>
      <c r="GM228" s="100">
        <f t="shared" si="1382"/>
        <v>0</v>
      </c>
      <c r="GN228" s="100">
        <f t="shared" si="1382"/>
        <v>0</v>
      </c>
      <c r="GO228" s="100">
        <f t="shared" ref="GO228:IZ228" si="1383">SUM(GO223:GO227)</f>
        <v>0</v>
      </c>
      <c r="GP228" s="100">
        <f t="shared" si="1383"/>
        <v>0</v>
      </c>
      <c r="GQ228" s="100">
        <f t="shared" si="1383"/>
        <v>0</v>
      </c>
      <c r="GR228" s="100">
        <f t="shared" si="1383"/>
        <v>0</v>
      </c>
      <c r="GS228" s="100">
        <f t="shared" si="1383"/>
        <v>0</v>
      </c>
      <c r="GT228" s="100">
        <f t="shared" si="1383"/>
        <v>0</v>
      </c>
      <c r="GU228" s="100">
        <f t="shared" si="1383"/>
        <v>0</v>
      </c>
      <c r="GV228" s="100">
        <f t="shared" si="1383"/>
        <v>0</v>
      </c>
      <c r="GW228" s="100">
        <f t="shared" si="1383"/>
        <v>0</v>
      </c>
      <c r="GX228" s="100">
        <f t="shared" si="1383"/>
        <v>0</v>
      </c>
      <c r="GY228" s="100">
        <f t="shared" si="1383"/>
        <v>0</v>
      </c>
      <c r="GZ228" s="100">
        <f t="shared" si="1383"/>
        <v>0</v>
      </c>
      <c r="HA228" s="100">
        <f t="shared" si="1383"/>
        <v>0</v>
      </c>
      <c r="HB228" s="100">
        <f t="shared" si="1383"/>
        <v>0</v>
      </c>
      <c r="HC228" s="100">
        <f t="shared" si="1383"/>
        <v>0</v>
      </c>
      <c r="HD228" s="100">
        <f t="shared" si="1383"/>
        <v>0</v>
      </c>
      <c r="HE228" s="100">
        <f t="shared" si="1383"/>
        <v>0</v>
      </c>
      <c r="HF228" s="100">
        <f t="shared" si="1383"/>
        <v>0</v>
      </c>
      <c r="HG228" s="100">
        <f t="shared" si="1383"/>
        <v>0</v>
      </c>
      <c r="HH228" s="100">
        <f t="shared" si="1383"/>
        <v>0</v>
      </c>
      <c r="HI228" s="100">
        <f t="shared" si="1383"/>
        <v>0</v>
      </c>
      <c r="HJ228" s="100">
        <f t="shared" si="1383"/>
        <v>0</v>
      </c>
      <c r="HK228" s="100">
        <f t="shared" si="1383"/>
        <v>0</v>
      </c>
      <c r="HL228" s="100">
        <f t="shared" si="1383"/>
        <v>0</v>
      </c>
      <c r="HM228" s="100">
        <f t="shared" si="1383"/>
        <v>0</v>
      </c>
      <c r="HN228" s="100">
        <f t="shared" si="1383"/>
        <v>0</v>
      </c>
      <c r="HO228" s="100">
        <f t="shared" si="1383"/>
        <v>0</v>
      </c>
      <c r="HP228" s="100">
        <f t="shared" si="1383"/>
        <v>0</v>
      </c>
      <c r="HQ228" s="100">
        <f t="shared" si="1383"/>
        <v>0</v>
      </c>
      <c r="HR228" s="100">
        <f t="shared" si="1383"/>
        <v>0</v>
      </c>
      <c r="HS228" s="100">
        <f t="shared" si="1383"/>
        <v>0</v>
      </c>
      <c r="HT228" s="100">
        <f t="shared" si="1383"/>
        <v>0</v>
      </c>
      <c r="HU228" s="100">
        <f t="shared" si="1383"/>
        <v>0</v>
      </c>
      <c r="HV228" s="100">
        <f t="shared" si="1383"/>
        <v>0</v>
      </c>
      <c r="HW228" s="100">
        <f t="shared" si="1383"/>
        <v>0</v>
      </c>
      <c r="HX228" s="100">
        <f t="shared" si="1383"/>
        <v>0</v>
      </c>
      <c r="HY228" s="100">
        <f t="shared" si="1383"/>
        <v>0</v>
      </c>
      <c r="HZ228" s="100">
        <f t="shared" si="1383"/>
        <v>0</v>
      </c>
      <c r="IA228" s="100">
        <f t="shared" si="1383"/>
        <v>0</v>
      </c>
      <c r="IB228" s="100">
        <f t="shared" si="1383"/>
        <v>0</v>
      </c>
      <c r="IC228" s="100">
        <f t="shared" si="1383"/>
        <v>0</v>
      </c>
      <c r="ID228" s="100">
        <f t="shared" si="1383"/>
        <v>0</v>
      </c>
      <c r="IE228" s="100">
        <f t="shared" si="1383"/>
        <v>0</v>
      </c>
      <c r="IF228" s="100">
        <f t="shared" si="1383"/>
        <v>0</v>
      </c>
      <c r="IG228" s="100">
        <f t="shared" si="1383"/>
        <v>0</v>
      </c>
      <c r="IH228" s="100">
        <f t="shared" si="1383"/>
        <v>0</v>
      </c>
      <c r="II228" s="100">
        <f t="shared" si="1383"/>
        <v>0</v>
      </c>
      <c r="IJ228" s="100">
        <f t="shared" si="1383"/>
        <v>0</v>
      </c>
      <c r="IK228" s="100">
        <f t="shared" si="1383"/>
        <v>0</v>
      </c>
      <c r="IL228" s="100">
        <f t="shared" si="1383"/>
        <v>0</v>
      </c>
      <c r="IM228" s="100">
        <f t="shared" si="1383"/>
        <v>0</v>
      </c>
      <c r="IN228" s="100">
        <f t="shared" si="1383"/>
        <v>0</v>
      </c>
      <c r="IO228" s="100">
        <f t="shared" si="1383"/>
        <v>0</v>
      </c>
      <c r="IP228" s="100">
        <f t="shared" si="1383"/>
        <v>0</v>
      </c>
      <c r="IQ228" s="100">
        <f t="shared" si="1383"/>
        <v>0</v>
      </c>
      <c r="IR228" s="100">
        <f t="shared" si="1383"/>
        <v>0</v>
      </c>
      <c r="IS228" s="100">
        <f t="shared" si="1383"/>
        <v>0</v>
      </c>
      <c r="IT228" s="100">
        <f t="shared" si="1383"/>
        <v>0</v>
      </c>
      <c r="IU228" s="100">
        <f t="shared" si="1383"/>
        <v>0</v>
      </c>
      <c r="IV228" s="100">
        <f t="shared" si="1383"/>
        <v>0</v>
      </c>
      <c r="IW228" s="100">
        <f t="shared" si="1383"/>
        <v>0</v>
      </c>
      <c r="IX228" s="100">
        <f t="shared" si="1383"/>
        <v>0</v>
      </c>
      <c r="IY228" s="100">
        <f t="shared" si="1383"/>
        <v>0</v>
      </c>
      <c r="IZ228" s="100">
        <f t="shared" si="1383"/>
        <v>0</v>
      </c>
      <c r="JA228" s="100">
        <f t="shared" ref="JA228:LL228" si="1384">SUM(JA223:JA227)</f>
        <v>0</v>
      </c>
      <c r="JB228" s="100">
        <f t="shared" si="1384"/>
        <v>0</v>
      </c>
      <c r="JC228" s="100">
        <f t="shared" si="1384"/>
        <v>0</v>
      </c>
      <c r="JD228" s="100">
        <f t="shared" si="1384"/>
        <v>0</v>
      </c>
      <c r="JE228" s="100">
        <f t="shared" si="1384"/>
        <v>0</v>
      </c>
      <c r="JF228" s="100">
        <f t="shared" si="1384"/>
        <v>0</v>
      </c>
      <c r="JG228" s="100">
        <f t="shared" si="1384"/>
        <v>0</v>
      </c>
      <c r="JH228" s="100">
        <f t="shared" si="1384"/>
        <v>0</v>
      </c>
      <c r="JI228" s="100">
        <f t="shared" si="1384"/>
        <v>0</v>
      </c>
      <c r="JJ228" s="100">
        <f t="shared" si="1384"/>
        <v>0</v>
      </c>
      <c r="JK228" s="100">
        <f t="shared" si="1384"/>
        <v>0</v>
      </c>
      <c r="JL228" s="100">
        <f t="shared" si="1384"/>
        <v>0</v>
      </c>
      <c r="JM228" s="100">
        <f t="shared" si="1384"/>
        <v>0</v>
      </c>
      <c r="JN228" s="100">
        <f t="shared" si="1384"/>
        <v>0</v>
      </c>
      <c r="JO228" s="100">
        <f t="shared" si="1384"/>
        <v>0</v>
      </c>
      <c r="JP228" s="100">
        <f t="shared" si="1384"/>
        <v>0</v>
      </c>
      <c r="JQ228" s="100">
        <f t="shared" si="1384"/>
        <v>0</v>
      </c>
      <c r="JR228" s="100">
        <f t="shared" si="1384"/>
        <v>0</v>
      </c>
      <c r="JS228" s="100">
        <f t="shared" si="1384"/>
        <v>0</v>
      </c>
      <c r="JT228" s="100">
        <f t="shared" si="1384"/>
        <v>0</v>
      </c>
      <c r="JU228" s="100">
        <f t="shared" si="1384"/>
        <v>0</v>
      </c>
      <c r="JV228" s="100">
        <f t="shared" si="1384"/>
        <v>0</v>
      </c>
      <c r="JW228" s="100">
        <f t="shared" si="1384"/>
        <v>0</v>
      </c>
      <c r="JX228" s="100">
        <f t="shared" si="1384"/>
        <v>0</v>
      </c>
      <c r="JY228" s="100">
        <f t="shared" si="1384"/>
        <v>0</v>
      </c>
      <c r="JZ228" s="100">
        <f t="shared" si="1384"/>
        <v>0</v>
      </c>
      <c r="KA228" s="100">
        <f t="shared" si="1384"/>
        <v>0</v>
      </c>
      <c r="KB228" s="100">
        <f t="shared" si="1384"/>
        <v>0</v>
      </c>
      <c r="KC228" s="100">
        <f t="shared" si="1384"/>
        <v>0</v>
      </c>
      <c r="KD228" s="100">
        <f t="shared" si="1384"/>
        <v>0</v>
      </c>
      <c r="KE228" s="100">
        <f t="shared" si="1384"/>
        <v>0</v>
      </c>
      <c r="KF228" s="100">
        <f t="shared" si="1384"/>
        <v>0</v>
      </c>
      <c r="KG228" s="100">
        <f t="shared" si="1384"/>
        <v>0</v>
      </c>
      <c r="KH228" s="100">
        <f t="shared" si="1384"/>
        <v>0</v>
      </c>
      <c r="KI228" s="100">
        <f t="shared" si="1384"/>
        <v>0</v>
      </c>
      <c r="KJ228" s="100">
        <f t="shared" si="1384"/>
        <v>0</v>
      </c>
      <c r="KK228" s="100">
        <f t="shared" si="1384"/>
        <v>0</v>
      </c>
      <c r="KL228" s="100">
        <f t="shared" si="1384"/>
        <v>0</v>
      </c>
      <c r="KM228" s="100">
        <f t="shared" si="1384"/>
        <v>0</v>
      </c>
      <c r="KN228" s="100">
        <f t="shared" si="1384"/>
        <v>0</v>
      </c>
      <c r="KO228" s="100">
        <f t="shared" si="1384"/>
        <v>0</v>
      </c>
      <c r="KP228" s="100">
        <f t="shared" si="1384"/>
        <v>0</v>
      </c>
      <c r="KQ228" s="100">
        <f t="shared" si="1384"/>
        <v>0</v>
      </c>
      <c r="KR228" s="100">
        <f t="shared" si="1384"/>
        <v>0</v>
      </c>
      <c r="KS228" s="100">
        <f t="shared" si="1384"/>
        <v>0</v>
      </c>
      <c r="KT228" s="100">
        <f t="shared" si="1384"/>
        <v>0</v>
      </c>
      <c r="KU228" s="100">
        <f t="shared" si="1384"/>
        <v>0</v>
      </c>
      <c r="KV228" s="100">
        <f t="shared" si="1384"/>
        <v>0</v>
      </c>
      <c r="KW228" s="100">
        <f t="shared" si="1384"/>
        <v>0</v>
      </c>
      <c r="KX228" s="100">
        <f t="shared" si="1384"/>
        <v>0</v>
      </c>
      <c r="KY228" s="100">
        <f t="shared" si="1384"/>
        <v>0</v>
      </c>
      <c r="KZ228" s="100">
        <f t="shared" si="1384"/>
        <v>0</v>
      </c>
      <c r="LA228" s="100">
        <f t="shared" si="1384"/>
        <v>0</v>
      </c>
      <c r="LB228" s="100">
        <f t="shared" si="1384"/>
        <v>0</v>
      </c>
      <c r="LC228" s="100">
        <f t="shared" si="1384"/>
        <v>0</v>
      </c>
      <c r="LD228" s="100">
        <f t="shared" si="1384"/>
        <v>0</v>
      </c>
      <c r="LE228" s="100">
        <f t="shared" si="1384"/>
        <v>0</v>
      </c>
      <c r="LF228" s="100">
        <f t="shared" si="1384"/>
        <v>0</v>
      </c>
      <c r="LG228" s="100">
        <f t="shared" si="1384"/>
        <v>0</v>
      </c>
      <c r="LH228" s="100">
        <f t="shared" si="1384"/>
        <v>0</v>
      </c>
      <c r="LI228" s="100">
        <f t="shared" si="1384"/>
        <v>0</v>
      </c>
      <c r="LJ228" s="100">
        <f t="shared" si="1384"/>
        <v>0</v>
      </c>
      <c r="LK228" s="100">
        <f t="shared" si="1384"/>
        <v>0</v>
      </c>
      <c r="LL228" s="100">
        <f t="shared" si="1384"/>
        <v>0</v>
      </c>
      <c r="LM228" s="100">
        <f t="shared" ref="LM228:NK228" si="1385">SUM(LM223:LM227)</f>
        <v>0</v>
      </c>
      <c r="LN228" s="100">
        <f t="shared" si="1385"/>
        <v>0</v>
      </c>
      <c r="LO228" s="100">
        <f t="shared" si="1385"/>
        <v>0</v>
      </c>
      <c r="LP228" s="100">
        <f t="shared" si="1385"/>
        <v>0</v>
      </c>
      <c r="LQ228" s="100">
        <f t="shared" si="1385"/>
        <v>0</v>
      </c>
      <c r="LR228" s="100">
        <f t="shared" si="1385"/>
        <v>0</v>
      </c>
      <c r="LS228" s="100">
        <f t="shared" si="1385"/>
        <v>0</v>
      </c>
      <c r="LT228" s="100">
        <f t="shared" si="1385"/>
        <v>0</v>
      </c>
      <c r="LU228" s="100">
        <f t="shared" si="1385"/>
        <v>0</v>
      </c>
      <c r="LV228" s="100">
        <f t="shared" si="1385"/>
        <v>0</v>
      </c>
      <c r="LW228" s="100">
        <f t="shared" si="1385"/>
        <v>0</v>
      </c>
      <c r="LX228" s="100">
        <f t="shared" si="1385"/>
        <v>0</v>
      </c>
      <c r="LY228" s="100">
        <f t="shared" si="1385"/>
        <v>0</v>
      </c>
      <c r="LZ228" s="100">
        <f t="shared" si="1385"/>
        <v>0</v>
      </c>
      <c r="MA228" s="100">
        <f t="shared" si="1385"/>
        <v>0</v>
      </c>
      <c r="MB228" s="100">
        <f t="shared" si="1385"/>
        <v>0</v>
      </c>
      <c r="MC228" s="100">
        <f t="shared" si="1385"/>
        <v>0</v>
      </c>
      <c r="MD228" s="100">
        <f t="shared" si="1385"/>
        <v>0</v>
      </c>
      <c r="ME228" s="100">
        <f t="shared" si="1385"/>
        <v>0</v>
      </c>
      <c r="MF228" s="100">
        <f t="shared" si="1385"/>
        <v>0</v>
      </c>
      <c r="MG228" s="100">
        <f t="shared" si="1385"/>
        <v>0</v>
      </c>
      <c r="MH228" s="100">
        <f t="shared" si="1385"/>
        <v>0</v>
      </c>
      <c r="MI228" s="100">
        <f t="shared" si="1385"/>
        <v>0</v>
      </c>
      <c r="MJ228" s="100">
        <f t="shared" si="1385"/>
        <v>0</v>
      </c>
      <c r="MK228" s="100">
        <f t="shared" si="1385"/>
        <v>0</v>
      </c>
      <c r="ML228" s="100">
        <f t="shared" si="1385"/>
        <v>0</v>
      </c>
      <c r="MM228" s="100">
        <f t="shared" si="1385"/>
        <v>0</v>
      </c>
      <c r="MN228" s="100">
        <f t="shared" si="1385"/>
        <v>0</v>
      </c>
      <c r="MO228" s="100">
        <f t="shared" si="1385"/>
        <v>0</v>
      </c>
      <c r="MP228" s="100">
        <f t="shared" si="1385"/>
        <v>0</v>
      </c>
      <c r="MQ228" s="100">
        <f t="shared" si="1385"/>
        <v>0</v>
      </c>
      <c r="MR228" s="100">
        <f t="shared" si="1385"/>
        <v>0</v>
      </c>
      <c r="MS228" s="100">
        <f t="shared" si="1385"/>
        <v>0</v>
      </c>
      <c r="MT228" s="100">
        <f t="shared" si="1385"/>
        <v>0</v>
      </c>
      <c r="MU228" s="100">
        <f t="shared" si="1385"/>
        <v>0</v>
      </c>
      <c r="MV228" s="100">
        <f t="shared" si="1385"/>
        <v>0</v>
      </c>
      <c r="MW228" s="100">
        <f t="shared" si="1385"/>
        <v>0</v>
      </c>
      <c r="MX228" s="100">
        <f t="shared" si="1385"/>
        <v>0</v>
      </c>
      <c r="MY228" s="100">
        <f t="shared" si="1385"/>
        <v>0</v>
      </c>
      <c r="MZ228" s="100">
        <f t="shared" si="1385"/>
        <v>0</v>
      </c>
      <c r="NA228" s="100">
        <f t="shared" si="1385"/>
        <v>0</v>
      </c>
      <c r="NB228" s="100">
        <f t="shared" si="1385"/>
        <v>0</v>
      </c>
      <c r="NC228" s="100">
        <f t="shared" si="1385"/>
        <v>0</v>
      </c>
      <c r="ND228" s="100">
        <f t="shared" si="1385"/>
        <v>0</v>
      </c>
      <c r="NE228" s="100">
        <f t="shared" si="1385"/>
        <v>0</v>
      </c>
      <c r="NF228" s="100">
        <f t="shared" si="1385"/>
        <v>0</v>
      </c>
      <c r="NG228" s="100">
        <f t="shared" si="1385"/>
        <v>0</v>
      </c>
      <c r="NH228" s="100">
        <f t="shared" si="1385"/>
        <v>0</v>
      </c>
      <c r="NI228" s="100">
        <f t="shared" si="1385"/>
        <v>0</v>
      </c>
      <c r="NJ228" s="100">
        <f t="shared" si="1385"/>
        <v>0</v>
      </c>
      <c r="NK228" s="101">
        <f t="shared" si="1385"/>
        <v>0</v>
      </c>
    </row>
    <row r="229" spans="1:375" x14ac:dyDescent="0.25">
      <c r="A229" s="104"/>
      <c r="B229" s="104"/>
      <c r="C229" s="45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  <c r="AA229" s="94"/>
      <c r="AB229" s="94"/>
      <c r="AC229" s="94"/>
      <c r="AD229" s="94"/>
      <c r="AE229" s="94"/>
      <c r="AF229" s="94"/>
      <c r="AG229" s="94"/>
      <c r="AH229" s="94"/>
      <c r="AI229" s="94"/>
      <c r="AJ229" s="94"/>
      <c r="AK229" s="94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  <c r="BE229" s="94"/>
      <c r="BF229" s="94"/>
      <c r="BG229" s="94"/>
      <c r="BH229" s="94"/>
      <c r="BI229" s="94"/>
      <c r="BJ229" s="94"/>
      <c r="BK229" s="94"/>
      <c r="BL229" s="94"/>
      <c r="BM229" s="94"/>
      <c r="BN229" s="94"/>
      <c r="BO229" s="94"/>
      <c r="BP229" s="94"/>
      <c r="BQ229" s="94"/>
      <c r="BR229" s="94"/>
      <c r="BS229" s="94"/>
      <c r="BT229" s="94"/>
      <c r="BU229" s="94"/>
      <c r="BV229" s="94"/>
      <c r="BW229" s="94"/>
      <c r="BX229" s="94"/>
      <c r="BY229" s="94"/>
      <c r="BZ229" s="94"/>
      <c r="CA229" s="94"/>
      <c r="CB229" s="94"/>
      <c r="CC229" s="94"/>
      <c r="CD229" s="94"/>
      <c r="CE229" s="94"/>
      <c r="CF229" s="94"/>
      <c r="CG229" s="94"/>
      <c r="CH229" s="94"/>
      <c r="CI229" s="94"/>
      <c r="CJ229" s="94"/>
      <c r="CK229" s="94"/>
      <c r="CL229" s="94"/>
      <c r="CM229" s="94"/>
      <c r="CN229" s="94"/>
      <c r="CO229" s="94"/>
      <c r="CP229" s="94"/>
      <c r="CQ229" s="94"/>
      <c r="CR229" s="94"/>
      <c r="CS229" s="94"/>
      <c r="CT229" s="94"/>
      <c r="CU229" s="94"/>
      <c r="CV229" s="94"/>
      <c r="CW229" s="94"/>
      <c r="CX229" s="94"/>
      <c r="CY229" s="94"/>
      <c r="CZ229" s="94"/>
      <c r="DA229" s="94"/>
      <c r="DB229" s="94"/>
      <c r="DC229" s="94"/>
      <c r="DD229" s="94"/>
      <c r="DE229" s="94"/>
      <c r="DF229" s="94"/>
      <c r="DG229" s="94"/>
      <c r="DH229" s="94"/>
      <c r="DI229" s="94"/>
      <c r="DJ229" s="94"/>
      <c r="DK229" s="94"/>
      <c r="DL229" s="94"/>
      <c r="DM229" s="94"/>
      <c r="DN229" s="94"/>
      <c r="DO229" s="94"/>
      <c r="DP229" s="94"/>
      <c r="DQ229" s="94"/>
      <c r="DR229" s="94"/>
      <c r="DS229" s="94"/>
      <c r="DT229" s="94"/>
      <c r="DU229" s="94"/>
      <c r="DV229" s="94"/>
      <c r="DW229" s="94"/>
      <c r="DX229" s="94"/>
      <c r="DY229" s="94"/>
      <c r="DZ229" s="94"/>
      <c r="EA229" s="94"/>
      <c r="EB229" s="94"/>
      <c r="EC229" s="94"/>
      <c r="ED229" s="94"/>
      <c r="EE229" s="94"/>
      <c r="EF229" s="94"/>
      <c r="EG229" s="94"/>
      <c r="EH229" s="94"/>
      <c r="EI229" s="94"/>
      <c r="EJ229" s="94"/>
      <c r="EK229" s="94"/>
      <c r="EL229" s="94"/>
      <c r="EM229" s="94"/>
      <c r="EN229" s="94"/>
      <c r="EO229" s="94"/>
      <c r="EP229" s="94"/>
      <c r="EQ229" s="94"/>
      <c r="ER229" s="94"/>
      <c r="ES229" s="94"/>
      <c r="ET229" s="94"/>
      <c r="EU229" s="94"/>
      <c r="EV229" s="94"/>
      <c r="EW229" s="94"/>
      <c r="EX229" s="94"/>
      <c r="EY229" s="94"/>
      <c r="EZ229" s="94"/>
      <c r="FA229" s="94"/>
      <c r="FB229" s="94"/>
      <c r="FC229" s="94"/>
      <c r="FD229" s="94"/>
      <c r="FE229" s="94"/>
      <c r="FF229" s="94"/>
      <c r="FG229" s="94"/>
      <c r="FH229" s="94"/>
      <c r="FI229" s="94"/>
      <c r="FJ229" s="94"/>
      <c r="FK229" s="94"/>
      <c r="FL229" s="94"/>
      <c r="FM229" s="94"/>
      <c r="FN229" s="94"/>
      <c r="FO229" s="94"/>
      <c r="FP229" s="94"/>
      <c r="FQ229" s="94"/>
      <c r="FR229" s="94"/>
      <c r="FS229" s="94"/>
      <c r="FT229" s="94"/>
      <c r="FU229" s="94"/>
      <c r="FV229" s="94"/>
      <c r="FW229" s="94"/>
      <c r="FX229" s="94"/>
      <c r="FY229" s="94"/>
      <c r="FZ229" s="94"/>
      <c r="GA229" s="94"/>
      <c r="GB229" s="94"/>
      <c r="GC229" s="94"/>
      <c r="GD229" s="94"/>
      <c r="GE229" s="94"/>
      <c r="GF229" s="94"/>
      <c r="GG229" s="94"/>
      <c r="GH229" s="94"/>
      <c r="GI229" s="94"/>
      <c r="GJ229" s="94"/>
      <c r="GK229" s="94"/>
      <c r="GL229" s="94"/>
      <c r="GM229" s="94"/>
      <c r="GN229" s="94"/>
      <c r="GO229" s="94"/>
      <c r="GP229" s="94"/>
      <c r="GQ229" s="94"/>
      <c r="GR229" s="94"/>
      <c r="GS229" s="94"/>
      <c r="GT229" s="94"/>
      <c r="GU229" s="94"/>
      <c r="GV229" s="94"/>
      <c r="GW229" s="94"/>
      <c r="GX229" s="94"/>
      <c r="GY229" s="94"/>
      <c r="GZ229" s="94"/>
      <c r="HA229" s="94"/>
      <c r="HB229" s="94"/>
      <c r="HC229" s="94"/>
      <c r="HD229" s="94"/>
      <c r="HE229" s="94"/>
      <c r="HF229" s="94"/>
      <c r="HG229" s="94"/>
      <c r="HH229" s="94"/>
      <c r="HI229" s="94"/>
      <c r="HJ229" s="94"/>
      <c r="HK229" s="94"/>
      <c r="HL229" s="94"/>
      <c r="HM229" s="94"/>
      <c r="HN229" s="94"/>
      <c r="HO229" s="94"/>
      <c r="HP229" s="94"/>
      <c r="HQ229" s="94"/>
      <c r="HR229" s="94"/>
      <c r="HS229" s="94"/>
      <c r="HT229" s="94"/>
      <c r="HU229" s="94"/>
      <c r="HV229" s="94"/>
      <c r="HW229" s="94"/>
      <c r="HX229" s="94"/>
      <c r="HY229" s="94"/>
      <c r="HZ229" s="94"/>
      <c r="IA229" s="94"/>
      <c r="IB229" s="94"/>
      <c r="IC229" s="94"/>
      <c r="ID229" s="94"/>
      <c r="IE229" s="94"/>
      <c r="IF229" s="94"/>
      <c r="IG229" s="94"/>
      <c r="IH229" s="94"/>
      <c r="II229" s="94"/>
      <c r="IJ229" s="94"/>
      <c r="IK229" s="94"/>
      <c r="IL229" s="94"/>
      <c r="IM229" s="94"/>
      <c r="IN229" s="94"/>
      <c r="IO229" s="94"/>
      <c r="IP229" s="94"/>
      <c r="IQ229" s="94"/>
      <c r="IR229" s="94"/>
      <c r="IS229" s="94"/>
      <c r="IT229" s="94"/>
      <c r="IU229" s="94"/>
      <c r="IV229" s="94"/>
      <c r="IW229" s="94"/>
      <c r="IX229" s="94"/>
      <c r="IY229" s="94"/>
      <c r="IZ229" s="94"/>
      <c r="JA229" s="94"/>
      <c r="JB229" s="94"/>
      <c r="JC229" s="94"/>
      <c r="JD229" s="94"/>
      <c r="JE229" s="94"/>
      <c r="JF229" s="94"/>
      <c r="JG229" s="94"/>
      <c r="JH229" s="94"/>
      <c r="JI229" s="94"/>
      <c r="JJ229" s="94"/>
      <c r="JK229" s="94"/>
      <c r="JL229" s="94"/>
      <c r="JM229" s="94"/>
      <c r="JN229" s="94"/>
      <c r="JO229" s="94"/>
      <c r="JP229" s="94"/>
      <c r="JQ229" s="94"/>
      <c r="JR229" s="94"/>
      <c r="JS229" s="94"/>
      <c r="JT229" s="94"/>
      <c r="JU229" s="94"/>
      <c r="JV229" s="94"/>
      <c r="JW229" s="94"/>
      <c r="JX229" s="94"/>
      <c r="JY229" s="94"/>
      <c r="JZ229" s="94"/>
      <c r="KA229" s="94"/>
      <c r="KB229" s="94"/>
      <c r="KC229" s="94"/>
      <c r="KD229" s="94"/>
      <c r="KE229" s="94"/>
      <c r="KF229" s="94"/>
      <c r="KG229" s="94"/>
      <c r="KH229" s="94"/>
      <c r="KI229" s="94"/>
      <c r="KJ229" s="94"/>
      <c r="KK229" s="94"/>
      <c r="KL229" s="94"/>
      <c r="KM229" s="94"/>
      <c r="KN229" s="94"/>
      <c r="KO229" s="94"/>
      <c r="KP229" s="94"/>
      <c r="KQ229" s="94"/>
      <c r="KR229" s="94"/>
      <c r="KS229" s="94"/>
      <c r="KT229" s="94"/>
      <c r="KU229" s="94"/>
      <c r="KV229" s="94"/>
      <c r="KW229" s="94"/>
      <c r="KX229" s="94"/>
      <c r="KY229" s="94"/>
      <c r="KZ229" s="94"/>
      <c r="LA229" s="94"/>
      <c r="LB229" s="94"/>
      <c r="LC229" s="94"/>
      <c r="LD229" s="94"/>
      <c r="LE229" s="94"/>
      <c r="LF229" s="94"/>
      <c r="LG229" s="94"/>
      <c r="LH229" s="94"/>
      <c r="LI229" s="94"/>
      <c r="LJ229" s="94"/>
      <c r="LK229" s="94"/>
      <c r="LL229" s="94"/>
      <c r="LM229" s="94"/>
      <c r="LN229" s="94"/>
      <c r="LO229" s="94"/>
      <c r="LP229" s="94"/>
      <c r="LQ229" s="94"/>
      <c r="LR229" s="94"/>
      <c r="LS229" s="94"/>
      <c r="LT229" s="94"/>
      <c r="LU229" s="94"/>
      <c r="LV229" s="94"/>
      <c r="LW229" s="94"/>
      <c r="LX229" s="94"/>
      <c r="LY229" s="94"/>
      <c r="LZ229" s="94"/>
      <c r="MA229" s="94"/>
      <c r="MB229" s="94"/>
      <c r="MC229" s="94"/>
      <c r="MD229" s="94"/>
      <c r="ME229" s="94"/>
      <c r="MF229" s="94"/>
      <c r="MG229" s="94"/>
      <c r="MH229" s="94"/>
      <c r="MI229" s="94"/>
      <c r="MJ229" s="94"/>
      <c r="MK229" s="94"/>
      <c r="ML229" s="94"/>
      <c r="MM229" s="94"/>
      <c r="MN229" s="94"/>
      <c r="MO229" s="94"/>
      <c r="MP229" s="94"/>
      <c r="MQ229" s="94"/>
      <c r="MR229" s="94"/>
      <c r="MS229" s="94"/>
      <c r="MT229" s="94"/>
      <c r="MU229" s="94"/>
      <c r="MV229" s="94"/>
      <c r="MW229" s="94"/>
      <c r="MX229" s="94"/>
      <c r="MY229" s="94"/>
      <c r="MZ229" s="94"/>
      <c r="NA229" s="94"/>
      <c r="NB229" s="94"/>
      <c r="NC229" s="94"/>
      <c r="ND229" s="94"/>
      <c r="NE229" s="94"/>
      <c r="NF229" s="94"/>
      <c r="NG229" s="94"/>
      <c r="NH229" s="94"/>
      <c r="NI229" s="94"/>
      <c r="NJ229" s="94"/>
      <c r="NK229" s="94"/>
    </row>
    <row r="230" spans="1:375" x14ac:dyDescent="0.25">
      <c r="A230" s="84"/>
      <c r="B230" s="85"/>
      <c r="C230" s="86" t="s">
        <v>90</v>
      </c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D230" s="87"/>
      <c r="AE230" s="87"/>
      <c r="AF230" s="87"/>
      <c r="AG230" s="87"/>
      <c r="AH230" s="87"/>
      <c r="AI230" s="87"/>
      <c r="AJ230" s="87"/>
      <c r="AK230" s="87"/>
      <c r="AL230" s="87"/>
      <c r="AM230" s="87"/>
      <c r="AN230" s="87"/>
      <c r="AO230" s="87"/>
      <c r="AP230" s="87"/>
      <c r="AQ230" s="87"/>
      <c r="AR230" s="87"/>
      <c r="AS230" s="87"/>
      <c r="AT230" s="87"/>
      <c r="AU230" s="87"/>
      <c r="AV230" s="87"/>
      <c r="AW230" s="87"/>
      <c r="AX230" s="87"/>
      <c r="AY230" s="87"/>
      <c r="AZ230" s="87"/>
      <c r="BA230" s="87"/>
      <c r="BB230" s="87"/>
      <c r="BC230" s="87"/>
      <c r="BD230" s="87"/>
      <c r="BE230" s="87"/>
      <c r="BF230" s="87"/>
      <c r="BG230" s="87"/>
      <c r="BH230" s="87"/>
      <c r="BI230" s="87"/>
      <c r="BJ230" s="87"/>
      <c r="BK230" s="87"/>
      <c r="BL230" s="87"/>
      <c r="BM230" s="87"/>
      <c r="BN230" s="87"/>
      <c r="BO230" s="87"/>
      <c r="BP230" s="87"/>
      <c r="BQ230" s="87"/>
      <c r="BR230" s="87"/>
      <c r="BS230" s="87"/>
      <c r="BT230" s="87"/>
      <c r="BU230" s="87"/>
      <c r="BV230" s="87"/>
      <c r="BW230" s="87"/>
      <c r="BX230" s="87"/>
      <c r="BY230" s="87"/>
      <c r="BZ230" s="87"/>
      <c r="CA230" s="87"/>
      <c r="CB230" s="87"/>
      <c r="CC230" s="87"/>
      <c r="CD230" s="87"/>
      <c r="CE230" s="87"/>
      <c r="CF230" s="87"/>
      <c r="CG230" s="87"/>
      <c r="CH230" s="87"/>
      <c r="CI230" s="87"/>
      <c r="CJ230" s="87"/>
      <c r="CK230" s="87"/>
      <c r="CL230" s="87"/>
      <c r="CM230" s="87"/>
      <c r="CN230" s="87"/>
      <c r="CO230" s="87"/>
      <c r="CP230" s="87"/>
      <c r="CQ230" s="87"/>
      <c r="CR230" s="87"/>
      <c r="CS230" s="87"/>
      <c r="CT230" s="87"/>
      <c r="CU230" s="87"/>
      <c r="CV230" s="87"/>
      <c r="CW230" s="87"/>
      <c r="CX230" s="87"/>
      <c r="CY230" s="87"/>
      <c r="CZ230" s="87"/>
      <c r="DA230" s="87"/>
      <c r="DB230" s="87"/>
      <c r="DC230" s="87"/>
      <c r="DD230" s="87"/>
      <c r="DE230" s="87"/>
      <c r="DF230" s="87"/>
      <c r="DG230" s="87"/>
      <c r="DH230" s="87"/>
      <c r="DI230" s="87"/>
      <c r="DJ230" s="87"/>
      <c r="DK230" s="87"/>
      <c r="DL230" s="87"/>
      <c r="DM230" s="87"/>
      <c r="DN230" s="87"/>
      <c r="DO230" s="87"/>
      <c r="DP230" s="87"/>
      <c r="DQ230" s="87"/>
      <c r="DR230" s="87"/>
      <c r="DS230" s="87"/>
      <c r="DT230" s="87"/>
      <c r="DU230" s="87"/>
      <c r="DV230" s="87"/>
      <c r="DW230" s="87"/>
      <c r="DX230" s="87"/>
      <c r="DY230" s="87"/>
      <c r="DZ230" s="87"/>
      <c r="EA230" s="87"/>
      <c r="EB230" s="87"/>
      <c r="EC230" s="87"/>
      <c r="ED230" s="87"/>
      <c r="EE230" s="87"/>
      <c r="EF230" s="87"/>
      <c r="EG230" s="87"/>
      <c r="EH230" s="87"/>
      <c r="EI230" s="87"/>
      <c r="EJ230" s="87"/>
      <c r="EK230" s="87"/>
      <c r="EL230" s="87"/>
      <c r="EM230" s="87"/>
      <c r="EN230" s="87"/>
      <c r="EO230" s="87"/>
      <c r="EP230" s="87"/>
      <c r="EQ230" s="87"/>
      <c r="ER230" s="87"/>
      <c r="ES230" s="87"/>
      <c r="ET230" s="87"/>
      <c r="EU230" s="87"/>
      <c r="EV230" s="87"/>
      <c r="EW230" s="87"/>
      <c r="EX230" s="87"/>
      <c r="EY230" s="87"/>
      <c r="EZ230" s="87"/>
      <c r="FA230" s="87"/>
      <c r="FB230" s="87"/>
      <c r="FC230" s="87"/>
      <c r="FD230" s="87"/>
      <c r="FE230" s="87"/>
      <c r="FF230" s="87"/>
      <c r="FG230" s="87"/>
      <c r="FH230" s="87"/>
      <c r="FI230" s="87"/>
      <c r="FJ230" s="87"/>
      <c r="FK230" s="87"/>
      <c r="FL230" s="87"/>
      <c r="FM230" s="87"/>
      <c r="FN230" s="87"/>
      <c r="FO230" s="87"/>
      <c r="FP230" s="87"/>
      <c r="FQ230" s="87"/>
      <c r="FR230" s="87"/>
      <c r="FS230" s="87"/>
      <c r="FT230" s="87"/>
      <c r="FU230" s="87"/>
      <c r="FV230" s="87"/>
      <c r="FW230" s="87"/>
      <c r="FX230" s="87"/>
      <c r="FY230" s="87"/>
      <c r="FZ230" s="87"/>
      <c r="GA230" s="87"/>
      <c r="GB230" s="87"/>
      <c r="GC230" s="87"/>
      <c r="GD230" s="87"/>
      <c r="GE230" s="87"/>
      <c r="GF230" s="87"/>
      <c r="GG230" s="87"/>
      <c r="GH230" s="87"/>
      <c r="GI230" s="87"/>
      <c r="GJ230" s="87"/>
      <c r="GK230" s="87"/>
      <c r="GL230" s="87"/>
      <c r="GM230" s="87"/>
      <c r="GN230" s="87"/>
      <c r="GO230" s="87"/>
      <c r="GP230" s="87"/>
      <c r="GQ230" s="87"/>
      <c r="GR230" s="87"/>
      <c r="GS230" s="87"/>
      <c r="GT230" s="87"/>
      <c r="GU230" s="87"/>
      <c r="GV230" s="87"/>
      <c r="GW230" s="87"/>
      <c r="GX230" s="87"/>
      <c r="GY230" s="87"/>
      <c r="GZ230" s="87"/>
      <c r="HA230" s="87"/>
      <c r="HB230" s="87"/>
      <c r="HC230" s="87"/>
      <c r="HD230" s="87"/>
      <c r="HE230" s="87"/>
      <c r="HF230" s="87"/>
      <c r="HG230" s="87"/>
      <c r="HH230" s="87"/>
      <c r="HI230" s="87"/>
      <c r="HJ230" s="87"/>
      <c r="HK230" s="87"/>
      <c r="HL230" s="87"/>
      <c r="HM230" s="87"/>
      <c r="HN230" s="87"/>
      <c r="HO230" s="87"/>
      <c r="HP230" s="87"/>
      <c r="HQ230" s="87"/>
      <c r="HR230" s="87"/>
      <c r="HS230" s="87"/>
      <c r="HT230" s="87"/>
      <c r="HU230" s="87"/>
      <c r="HV230" s="87"/>
      <c r="HW230" s="87"/>
      <c r="HX230" s="87"/>
      <c r="HY230" s="87"/>
      <c r="HZ230" s="87"/>
      <c r="IA230" s="87"/>
      <c r="IB230" s="87"/>
      <c r="IC230" s="87"/>
      <c r="ID230" s="87"/>
      <c r="IE230" s="87"/>
      <c r="IF230" s="87"/>
      <c r="IG230" s="87"/>
      <c r="IH230" s="87"/>
      <c r="II230" s="87"/>
      <c r="IJ230" s="87"/>
      <c r="IK230" s="87"/>
      <c r="IL230" s="87"/>
      <c r="IM230" s="87"/>
      <c r="IN230" s="87"/>
      <c r="IO230" s="87"/>
      <c r="IP230" s="87"/>
      <c r="IQ230" s="87"/>
      <c r="IR230" s="87"/>
      <c r="IS230" s="87"/>
      <c r="IT230" s="87"/>
      <c r="IU230" s="87"/>
      <c r="IV230" s="87"/>
      <c r="IW230" s="87"/>
      <c r="IX230" s="87"/>
      <c r="IY230" s="87"/>
      <c r="IZ230" s="87"/>
      <c r="JA230" s="87"/>
      <c r="JB230" s="87"/>
      <c r="JC230" s="87"/>
      <c r="JD230" s="87"/>
      <c r="JE230" s="87"/>
      <c r="JF230" s="87"/>
      <c r="JG230" s="87"/>
      <c r="JH230" s="87"/>
      <c r="JI230" s="87"/>
      <c r="JJ230" s="87"/>
      <c r="JK230" s="87"/>
      <c r="JL230" s="87"/>
      <c r="JM230" s="87"/>
      <c r="JN230" s="87"/>
      <c r="JO230" s="87"/>
      <c r="JP230" s="87"/>
      <c r="JQ230" s="87"/>
      <c r="JR230" s="87"/>
      <c r="JS230" s="87"/>
      <c r="JT230" s="87"/>
      <c r="JU230" s="87"/>
      <c r="JV230" s="87"/>
      <c r="JW230" s="87"/>
      <c r="JX230" s="87"/>
      <c r="JY230" s="87"/>
      <c r="JZ230" s="87"/>
      <c r="KA230" s="87"/>
      <c r="KB230" s="87"/>
      <c r="KC230" s="87"/>
      <c r="KD230" s="87"/>
      <c r="KE230" s="87"/>
      <c r="KF230" s="87"/>
      <c r="KG230" s="87"/>
      <c r="KH230" s="87"/>
      <c r="KI230" s="87"/>
      <c r="KJ230" s="87"/>
      <c r="KK230" s="87"/>
      <c r="KL230" s="87"/>
      <c r="KM230" s="87"/>
      <c r="KN230" s="87"/>
      <c r="KO230" s="87"/>
      <c r="KP230" s="87"/>
      <c r="KQ230" s="87"/>
      <c r="KR230" s="87"/>
      <c r="KS230" s="87"/>
      <c r="KT230" s="87"/>
      <c r="KU230" s="87"/>
      <c r="KV230" s="87"/>
      <c r="KW230" s="87"/>
      <c r="KX230" s="87"/>
      <c r="KY230" s="87"/>
      <c r="KZ230" s="87"/>
      <c r="LA230" s="87"/>
      <c r="LB230" s="87"/>
      <c r="LC230" s="87"/>
      <c r="LD230" s="87"/>
      <c r="LE230" s="87"/>
      <c r="LF230" s="87"/>
      <c r="LG230" s="87"/>
      <c r="LH230" s="87"/>
      <c r="LI230" s="87"/>
      <c r="LJ230" s="87"/>
      <c r="LK230" s="87"/>
      <c r="LL230" s="87"/>
      <c r="LM230" s="87"/>
      <c r="LN230" s="87"/>
      <c r="LO230" s="87"/>
      <c r="LP230" s="87"/>
      <c r="LQ230" s="87"/>
      <c r="LR230" s="87"/>
      <c r="LS230" s="87"/>
      <c r="LT230" s="87"/>
      <c r="LU230" s="87"/>
      <c r="LV230" s="87"/>
      <c r="LW230" s="87"/>
      <c r="LX230" s="87"/>
      <c r="LY230" s="87"/>
      <c r="LZ230" s="87"/>
      <c r="MA230" s="87"/>
      <c r="MB230" s="87"/>
      <c r="MC230" s="87"/>
      <c r="MD230" s="87"/>
      <c r="ME230" s="87"/>
      <c r="MF230" s="87"/>
      <c r="MG230" s="87"/>
      <c r="MH230" s="87"/>
      <c r="MI230" s="87"/>
      <c r="MJ230" s="87"/>
      <c r="MK230" s="87"/>
      <c r="ML230" s="87"/>
      <c r="MM230" s="87"/>
      <c r="MN230" s="87"/>
      <c r="MO230" s="87"/>
      <c r="MP230" s="87"/>
      <c r="MQ230" s="87"/>
      <c r="MR230" s="87"/>
      <c r="MS230" s="87"/>
      <c r="MT230" s="87"/>
      <c r="MU230" s="87"/>
      <c r="MV230" s="87"/>
      <c r="MW230" s="87"/>
      <c r="MX230" s="87"/>
      <c r="MY230" s="87"/>
      <c r="MZ230" s="87"/>
      <c r="NA230" s="87"/>
      <c r="NB230" s="87"/>
      <c r="NC230" s="87"/>
      <c r="ND230" s="87"/>
      <c r="NE230" s="87"/>
      <c r="NF230" s="87"/>
      <c r="NG230" s="87"/>
      <c r="NH230" s="87"/>
      <c r="NI230" s="87"/>
      <c r="NJ230" s="87"/>
      <c r="NK230" s="88"/>
    </row>
    <row r="231" spans="1:375" x14ac:dyDescent="0.25">
      <c r="A231" s="89" t="s">
        <v>88</v>
      </c>
      <c r="B231" s="90" t="s">
        <v>89</v>
      </c>
      <c r="C231" s="90" t="str">
        <f>A67&amp;" / "&amp;C67</f>
        <v>500 / Tenant #1</v>
      </c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1"/>
      <c r="AK231" s="91"/>
      <c r="AL231" s="91"/>
      <c r="AM231" s="91"/>
      <c r="AN231" s="91"/>
      <c r="AO231" s="91"/>
      <c r="AP231" s="91"/>
      <c r="AQ231" s="91"/>
      <c r="AR231" s="91"/>
      <c r="AS231" s="91"/>
      <c r="AT231" s="91"/>
      <c r="AU231" s="91"/>
      <c r="AV231" s="91"/>
      <c r="AW231" s="91"/>
      <c r="AX231" s="91"/>
      <c r="AY231" s="91"/>
      <c r="AZ231" s="91"/>
      <c r="BA231" s="91"/>
      <c r="BB231" s="91"/>
      <c r="BC231" s="91"/>
      <c r="BD231" s="91"/>
      <c r="BE231" s="91"/>
      <c r="BF231" s="91"/>
      <c r="BG231" s="91"/>
      <c r="BH231" s="91"/>
      <c r="BI231" s="91"/>
      <c r="BJ231" s="91"/>
      <c r="BK231" s="91"/>
      <c r="BL231" s="91"/>
      <c r="BM231" s="91"/>
      <c r="BN231" s="91"/>
      <c r="BO231" s="91"/>
      <c r="BP231" s="91"/>
      <c r="BQ231" s="91"/>
      <c r="BR231" s="91"/>
      <c r="BS231" s="91"/>
      <c r="BT231" s="91"/>
      <c r="BU231" s="91"/>
      <c r="BV231" s="91"/>
      <c r="BW231" s="91"/>
      <c r="BX231" s="91"/>
      <c r="BY231" s="91"/>
      <c r="BZ231" s="91"/>
      <c r="CA231" s="91"/>
      <c r="CB231" s="91"/>
      <c r="CC231" s="91"/>
      <c r="CD231" s="91"/>
      <c r="CE231" s="91"/>
      <c r="CF231" s="91"/>
      <c r="CG231" s="91"/>
      <c r="CH231" s="91"/>
      <c r="CI231" s="91"/>
      <c r="CJ231" s="91"/>
      <c r="CK231" s="91"/>
      <c r="CL231" s="91"/>
      <c r="CM231" s="91"/>
      <c r="CN231" s="91"/>
      <c r="CO231" s="91"/>
      <c r="CP231" s="91"/>
      <c r="CQ231" s="91"/>
      <c r="CR231" s="91"/>
      <c r="CS231" s="91"/>
      <c r="CT231" s="91"/>
      <c r="CU231" s="91"/>
      <c r="CV231" s="91"/>
      <c r="CW231" s="91"/>
      <c r="CX231" s="91"/>
      <c r="CY231" s="91"/>
      <c r="CZ231" s="91"/>
      <c r="DA231" s="91"/>
      <c r="DB231" s="91"/>
      <c r="DC231" s="91"/>
      <c r="DD231" s="91"/>
      <c r="DE231" s="91"/>
      <c r="DF231" s="91"/>
      <c r="DG231" s="91"/>
      <c r="DH231" s="91"/>
      <c r="DI231" s="91"/>
      <c r="DJ231" s="91"/>
      <c r="DK231" s="91"/>
      <c r="DL231" s="91"/>
      <c r="DM231" s="91"/>
      <c r="DN231" s="91"/>
      <c r="DO231" s="91"/>
      <c r="DP231" s="91"/>
      <c r="DQ231" s="91"/>
      <c r="DR231" s="91"/>
      <c r="DS231" s="91"/>
      <c r="DT231" s="91"/>
      <c r="DU231" s="91"/>
      <c r="DV231" s="91"/>
      <c r="DW231" s="91"/>
      <c r="DX231" s="91"/>
      <c r="DY231" s="91"/>
      <c r="DZ231" s="91"/>
      <c r="EA231" s="91"/>
      <c r="EB231" s="91"/>
      <c r="EC231" s="91"/>
      <c r="ED231" s="91"/>
      <c r="EE231" s="91"/>
      <c r="EF231" s="91"/>
      <c r="EG231" s="91"/>
      <c r="EH231" s="91"/>
      <c r="EI231" s="91"/>
      <c r="EJ231" s="91"/>
      <c r="EK231" s="91"/>
      <c r="EL231" s="91"/>
      <c r="EM231" s="91"/>
      <c r="EN231" s="91"/>
      <c r="EO231" s="91"/>
      <c r="EP231" s="91"/>
      <c r="EQ231" s="91"/>
      <c r="ER231" s="91"/>
      <c r="ES231" s="91"/>
      <c r="ET231" s="91"/>
      <c r="EU231" s="91"/>
      <c r="EV231" s="91"/>
      <c r="EW231" s="91"/>
      <c r="EX231" s="91"/>
      <c r="EY231" s="91"/>
      <c r="EZ231" s="91"/>
      <c r="FA231" s="91"/>
      <c r="FB231" s="91"/>
      <c r="FC231" s="91"/>
      <c r="FD231" s="91"/>
      <c r="FE231" s="91"/>
      <c r="FF231" s="91"/>
      <c r="FG231" s="91"/>
      <c r="FH231" s="91"/>
      <c r="FI231" s="91"/>
      <c r="FJ231" s="91"/>
      <c r="FK231" s="91"/>
      <c r="FL231" s="91"/>
      <c r="FM231" s="91"/>
      <c r="FN231" s="91"/>
      <c r="FO231" s="91"/>
      <c r="FP231" s="91"/>
      <c r="FQ231" s="91"/>
      <c r="FR231" s="91"/>
      <c r="FS231" s="91"/>
      <c r="FT231" s="91"/>
      <c r="FU231" s="91"/>
      <c r="FV231" s="91"/>
      <c r="FW231" s="91"/>
      <c r="FX231" s="91"/>
      <c r="FY231" s="91"/>
      <c r="FZ231" s="91"/>
      <c r="GA231" s="91"/>
      <c r="GB231" s="91"/>
      <c r="GC231" s="91"/>
      <c r="GD231" s="91"/>
      <c r="GE231" s="91"/>
      <c r="GF231" s="91"/>
      <c r="GG231" s="91"/>
      <c r="GH231" s="91"/>
      <c r="GI231" s="91"/>
      <c r="GJ231" s="91"/>
      <c r="GK231" s="91"/>
      <c r="GL231" s="91"/>
      <c r="GM231" s="91"/>
      <c r="GN231" s="91"/>
      <c r="GO231" s="91"/>
      <c r="GP231" s="91"/>
      <c r="GQ231" s="91"/>
      <c r="GR231" s="91"/>
      <c r="GS231" s="91"/>
      <c r="GT231" s="91"/>
      <c r="GU231" s="91"/>
      <c r="GV231" s="91"/>
      <c r="GW231" s="91"/>
      <c r="GX231" s="91"/>
      <c r="GY231" s="91"/>
      <c r="GZ231" s="91"/>
      <c r="HA231" s="91"/>
      <c r="HB231" s="91"/>
      <c r="HC231" s="91"/>
      <c r="HD231" s="91"/>
      <c r="HE231" s="91"/>
      <c r="HF231" s="91"/>
      <c r="HG231" s="91"/>
      <c r="HH231" s="91"/>
      <c r="HI231" s="91"/>
      <c r="HJ231" s="91"/>
      <c r="HK231" s="91"/>
      <c r="HL231" s="91"/>
      <c r="HM231" s="91"/>
      <c r="HN231" s="91"/>
      <c r="HO231" s="91"/>
      <c r="HP231" s="91"/>
      <c r="HQ231" s="91"/>
      <c r="HR231" s="91"/>
      <c r="HS231" s="91"/>
      <c r="HT231" s="91"/>
      <c r="HU231" s="91"/>
      <c r="HV231" s="91"/>
      <c r="HW231" s="91"/>
      <c r="HX231" s="91"/>
      <c r="HY231" s="91"/>
      <c r="HZ231" s="91"/>
      <c r="IA231" s="91"/>
      <c r="IB231" s="91"/>
      <c r="IC231" s="91"/>
      <c r="ID231" s="91"/>
      <c r="IE231" s="91"/>
      <c r="IF231" s="91"/>
      <c r="IG231" s="91"/>
      <c r="IH231" s="91"/>
      <c r="II231" s="91"/>
      <c r="IJ231" s="91"/>
      <c r="IK231" s="91"/>
      <c r="IL231" s="91"/>
      <c r="IM231" s="91"/>
      <c r="IN231" s="91"/>
      <c r="IO231" s="91"/>
      <c r="IP231" s="91"/>
      <c r="IQ231" s="91"/>
      <c r="IR231" s="91"/>
      <c r="IS231" s="91"/>
      <c r="IT231" s="91"/>
      <c r="IU231" s="91"/>
      <c r="IV231" s="91"/>
      <c r="IW231" s="91"/>
      <c r="IX231" s="91"/>
      <c r="IY231" s="91"/>
      <c r="IZ231" s="91"/>
      <c r="JA231" s="91"/>
      <c r="JB231" s="91"/>
      <c r="JC231" s="91"/>
      <c r="JD231" s="91"/>
      <c r="JE231" s="91"/>
      <c r="JF231" s="91"/>
      <c r="JG231" s="91"/>
      <c r="JH231" s="91"/>
      <c r="JI231" s="91"/>
      <c r="JJ231" s="91"/>
      <c r="JK231" s="91"/>
      <c r="JL231" s="91"/>
      <c r="JM231" s="91"/>
      <c r="JN231" s="91"/>
      <c r="JO231" s="91"/>
      <c r="JP231" s="91"/>
      <c r="JQ231" s="91"/>
      <c r="JR231" s="91"/>
      <c r="JS231" s="91"/>
      <c r="JT231" s="91"/>
      <c r="JU231" s="91"/>
      <c r="JV231" s="91"/>
      <c r="JW231" s="91"/>
      <c r="JX231" s="91"/>
      <c r="JY231" s="91"/>
      <c r="JZ231" s="91"/>
      <c r="KA231" s="91"/>
      <c r="KB231" s="91"/>
      <c r="KC231" s="91"/>
      <c r="KD231" s="91"/>
      <c r="KE231" s="91"/>
      <c r="KF231" s="91"/>
      <c r="KG231" s="91"/>
      <c r="KH231" s="91"/>
      <c r="KI231" s="91"/>
      <c r="KJ231" s="91"/>
      <c r="KK231" s="91"/>
      <c r="KL231" s="91"/>
      <c r="KM231" s="91"/>
      <c r="KN231" s="91"/>
      <c r="KO231" s="91"/>
      <c r="KP231" s="91"/>
      <c r="KQ231" s="91"/>
      <c r="KR231" s="91"/>
      <c r="KS231" s="91"/>
      <c r="KT231" s="91"/>
      <c r="KU231" s="91"/>
      <c r="KV231" s="91"/>
      <c r="KW231" s="91"/>
      <c r="KX231" s="91"/>
      <c r="KY231" s="91"/>
      <c r="KZ231" s="91"/>
      <c r="LA231" s="91"/>
      <c r="LB231" s="91"/>
      <c r="LC231" s="91"/>
      <c r="LD231" s="91"/>
      <c r="LE231" s="91"/>
      <c r="LF231" s="91"/>
      <c r="LG231" s="91"/>
      <c r="LH231" s="91"/>
      <c r="LI231" s="91"/>
      <c r="LJ231" s="91"/>
      <c r="LK231" s="91"/>
      <c r="LL231" s="91"/>
      <c r="LM231" s="91"/>
      <c r="LN231" s="91"/>
      <c r="LO231" s="91"/>
      <c r="LP231" s="91"/>
      <c r="LQ231" s="91"/>
      <c r="LR231" s="91"/>
      <c r="LS231" s="91"/>
      <c r="LT231" s="91"/>
      <c r="LU231" s="91"/>
      <c r="LV231" s="91"/>
      <c r="LW231" s="91"/>
      <c r="LX231" s="91"/>
      <c r="LY231" s="91"/>
      <c r="LZ231" s="91"/>
      <c r="MA231" s="91"/>
      <c r="MB231" s="91"/>
      <c r="MC231" s="91"/>
      <c r="MD231" s="91"/>
      <c r="ME231" s="91"/>
      <c r="MF231" s="91"/>
      <c r="MG231" s="91"/>
      <c r="MH231" s="91"/>
      <c r="MI231" s="91"/>
      <c r="MJ231" s="91"/>
      <c r="MK231" s="91"/>
      <c r="ML231" s="91"/>
      <c r="MM231" s="91"/>
      <c r="MN231" s="91"/>
      <c r="MO231" s="91"/>
      <c r="MP231" s="91"/>
      <c r="MQ231" s="91"/>
      <c r="MR231" s="91"/>
      <c r="MS231" s="91"/>
      <c r="MT231" s="91"/>
      <c r="MU231" s="91"/>
      <c r="MV231" s="91"/>
      <c r="MW231" s="91"/>
      <c r="MX231" s="91"/>
      <c r="MY231" s="91"/>
      <c r="MZ231" s="91"/>
      <c r="NA231" s="91"/>
      <c r="NB231" s="91"/>
      <c r="NC231" s="91"/>
      <c r="ND231" s="91"/>
      <c r="NE231" s="91"/>
      <c r="NF231" s="91"/>
      <c r="NG231" s="91"/>
      <c r="NH231" s="91"/>
      <c r="NI231" s="91"/>
      <c r="NJ231" s="91"/>
      <c r="NK231" s="92"/>
    </row>
    <row r="232" spans="1:375" x14ac:dyDescent="0.25">
      <c r="A232" s="93">
        <f>SUMIF($D$163:$NK$163,"&lt;="&amp;Summary!$B$3,Leases!D232:NK232)</f>
        <v>0</v>
      </c>
      <c r="B232" s="16" t="s">
        <v>98</v>
      </c>
      <c r="C232" s="45" t="s">
        <v>20</v>
      </c>
      <c r="D232" s="94">
        <f t="array" ref="D232">IFERROR(INDEX($N67:$N81,MATCH(1,IF($L67:$L81&lt;=D$165,IF($M67:$M81&gt;=D$165,1)),0))*$B67/12,0)</f>
        <v>0</v>
      </c>
      <c r="E232" s="94">
        <f t="array" ref="E232">IFERROR(INDEX($N67:$N81,MATCH(1,IF($L67:$L81&lt;=E$165,IF($M67:$M81&gt;=E$165,1)),0))*$B67/12,0)</f>
        <v>0</v>
      </c>
      <c r="F232" s="94">
        <f t="array" ref="F232">IFERROR(INDEX($N67:$N81,MATCH(1,IF($L67:$L81&lt;=F$165,IF($M67:$M81&gt;=F$165,1)),0))*$B67/12,0)</f>
        <v>0</v>
      </c>
      <c r="G232" s="94">
        <f t="array" ref="G232">IFERROR(INDEX($N67:$N81,MATCH(1,IF($L67:$L81&lt;=G$165,IF($M67:$M81&gt;=G$165,1)),0))*$B67/12,0)</f>
        <v>0</v>
      </c>
      <c r="H232" s="94">
        <f t="array" ref="H232">IFERROR(INDEX($N67:$N81,MATCH(1,IF($L67:$L81&lt;=H$165,IF($M67:$M81&gt;=H$165,1)),0))*$B67/12,0)</f>
        <v>0</v>
      </c>
      <c r="I232" s="94">
        <f t="array" ref="I232">IFERROR(INDEX($N67:$N81,MATCH(1,IF($L67:$L81&lt;=I$165,IF($M67:$M81&gt;=I$165,1)),0))*$B67/12,0)</f>
        <v>0</v>
      </c>
      <c r="J232" s="94">
        <f t="array" ref="J232">IFERROR(INDEX($N67:$N81,MATCH(1,IF($L67:$L81&lt;=J$165,IF($M67:$M81&gt;=J$165,1)),0))*$B67/12,0)</f>
        <v>0</v>
      </c>
      <c r="K232" s="94">
        <f t="array" ref="K232">IFERROR(INDEX($N67:$N81,MATCH(1,IF($L67:$L81&lt;=K$165,IF($M67:$M81&gt;=K$165,1)),0))*$B67/12,0)</f>
        <v>0</v>
      </c>
      <c r="L232" s="94">
        <f t="array" ref="L232">IFERROR(INDEX($N67:$N81,MATCH(1,IF($L67:$L81&lt;=L$165,IF($M67:$M81&gt;=L$165,1)),0))*$B67/12,0)</f>
        <v>0</v>
      </c>
      <c r="M232" s="94">
        <f t="array" ref="M232">IFERROR(INDEX($N67:$N81,MATCH(1,IF($L67:$L81&lt;=M$165,IF($M67:$M81&gt;=M$165,1)),0))*$B67/12,0)</f>
        <v>0</v>
      </c>
      <c r="N232" s="94">
        <f t="array" ref="N232">IFERROR(INDEX($N67:$N81,MATCH(1,IF($L67:$L81&lt;=N$165,IF($M67:$M81&gt;=N$165,1)),0))*$B67/12,0)</f>
        <v>0</v>
      </c>
      <c r="O232" s="94">
        <f t="array" ref="O232">IFERROR(INDEX($N67:$N81,MATCH(1,IF($L67:$L81&lt;=O$165,IF($M67:$M81&gt;=O$165,1)),0))*$B67/12,0)</f>
        <v>0</v>
      </c>
      <c r="P232" s="94">
        <f t="array" ref="P232">IFERROR(INDEX($N67:$N81,MATCH(1,IF($L67:$L81&lt;=P$165,IF($M67:$M81&gt;=P$165,1)),0))*$B67/12,0)</f>
        <v>0</v>
      </c>
      <c r="Q232" s="94">
        <f t="array" ref="Q232">IFERROR(INDEX($N67:$N81,MATCH(1,IF($L67:$L81&lt;=Q$165,IF($M67:$M81&gt;=Q$165,1)),0))*$B67/12,0)</f>
        <v>0</v>
      </c>
      <c r="R232" s="94">
        <f t="array" ref="R232">IFERROR(INDEX($N67:$N81,MATCH(1,IF($L67:$L81&lt;=R$165,IF($M67:$M81&gt;=R$165,1)),0))*$B67/12,0)</f>
        <v>0</v>
      </c>
      <c r="S232" s="94">
        <f t="array" ref="S232">IFERROR(INDEX($N67:$N81,MATCH(1,IF($L67:$L81&lt;=S$165,IF($M67:$M81&gt;=S$165,1)),0))*$B67/12,0)</f>
        <v>0</v>
      </c>
      <c r="T232" s="94">
        <f t="array" ref="T232">IFERROR(INDEX($N67:$N81,MATCH(1,IF($L67:$L81&lt;=T$165,IF($M67:$M81&gt;=T$165,1)),0))*$B67/12,0)</f>
        <v>0</v>
      </c>
      <c r="U232" s="94">
        <f t="array" ref="U232">IFERROR(INDEX($N67:$N81,MATCH(1,IF($L67:$L81&lt;=U$165,IF($M67:$M81&gt;=U$165,1)),0))*$B67/12,0)</f>
        <v>0</v>
      </c>
      <c r="V232" s="94">
        <f t="array" ref="V232">IFERROR(INDEX($N67:$N81,MATCH(1,IF($L67:$L81&lt;=V$165,IF($M67:$M81&gt;=V$165,1)),0))*$B67/12,0)</f>
        <v>0</v>
      </c>
      <c r="W232" s="94">
        <f t="array" ref="W232">IFERROR(INDEX($N67:$N81,MATCH(1,IF($L67:$L81&lt;=W$165,IF($M67:$M81&gt;=W$165,1)),0))*$B67/12,0)</f>
        <v>0</v>
      </c>
      <c r="X232" s="94">
        <f t="array" ref="X232">IFERROR(INDEX($N67:$N81,MATCH(1,IF($L67:$L81&lt;=X$165,IF($M67:$M81&gt;=X$165,1)),0))*$B67/12,0)</f>
        <v>0</v>
      </c>
      <c r="Y232" s="94">
        <f t="array" ref="Y232">IFERROR(INDEX($N67:$N81,MATCH(1,IF($L67:$L81&lt;=Y$165,IF($M67:$M81&gt;=Y$165,1)),0))*$B67/12,0)</f>
        <v>0</v>
      </c>
      <c r="Z232" s="94">
        <f t="array" ref="Z232">IFERROR(INDEX($N67:$N81,MATCH(1,IF($L67:$L81&lt;=Z$165,IF($M67:$M81&gt;=Z$165,1)),0))*$B67/12,0)</f>
        <v>0</v>
      </c>
      <c r="AA232" s="94">
        <f t="array" ref="AA232">IFERROR(INDEX($N67:$N81,MATCH(1,IF($L67:$L81&lt;=AA$165,IF($M67:$M81&gt;=AA$165,1)),0))*$B67/12,0)</f>
        <v>0</v>
      </c>
      <c r="AB232" s="94">
        <f t="array" ref="AB232">IFERROR(INDEX($N67:$N81,MATCH(1,IF($L67:$L81&lt;=AB$165,IF($M67:$M81&gt;=AB$165,1)),0))*$B67/12,0)</f>
        <v>0</v>
      </c>
      <c r="AC232" s="94">
        <f t="array" ref="AC232">IFERROR(INDEX($N67:$N81,MATCH(1,IF($L67:$L81&lt;=AC$165,IF($M67:$M81&gt;=AC$165,1)),0))*$B67/12,0)</f>
        <v>0</v>
      </c>
      <c r="AD232" s="94">
        <f t="array" ref="AD232">IFERROR(INDEX($N67:$N81,MATCH(1,IF($L67:$L81&lt;=AD$165,IF($M67:$M81&gt;=AD$165,1)),0))*$B67/12,0)</f>
        <v>0</v>
      </c>
      <c r="AE232" s="94">
        <f t="array" ref="AE232">IFERROR(INDEX($N67:$N81,MATCH(1,IF($L67:$L81&lt;=AE$165,IF($M67:$M81&gt;=AE$165,1)),0))*$B67/12,0)</f>
        <v>0</v>
      </c>
      <c r="AF232" s="94">
        <f t="array" ref="AF232">IFERROR(INDEX($N67:$N81,MATCH(1,IF($L67:$L81&lt;=AF$165,IF($M67:$M81&gt;=AF$165,1)),0))*$B67/12,0)</f>
        <v>0</v>
      </c>
      <c r="AG232" s="94">
        <f t="array" ref="AG232">IFERROR(INDEX($N67:$N81,MATCH(1,IF($L67:$L81&lt;=AG$165,IF($M67:$M81&gt;=AG$165,1)),0))*$B67/12,0)</f>
        <v>0</v>
      </c>
      <c r="AH232" s="94">
        <f t="array" ref="AH232">IFERROR(INDEX($N67:$N81,MATCH(1,IF($L67:$L81&lt;=AH$165,IF($M67:$M81&gt;=AH$165,1)),0))*$B67/12,0)</f>
        <v>0</v>
      </c>
      <c r="AI232" s="94">
        <f t="array" ref="AI232">IFERROR(INDEX($N67:$N81,MATCH(1,IF($L67:$L81&lt;=AI$165,IF($M67:$M81&gt;=AI$165,1)),0))*$B67/12,0)</f>
        <v>0</v>
      </c>
      <c r="AJ232" s="94">
        <f t="array" ref="AJ232">IFERROR(INDEX($N67:$N81,MATCH(1,IF($L67:$L81&lt;=AJ$165,IF($M67:$M81&gt;=AJ$165,1)),0))*$B67/12,0)</f>
        <v>0</v>
      </c>
      <c r="AK232" s="94">
        <f t="array" ref="AK232">IFERROR(INDEX($N67:$N81,MATCH(1,IF($L67:$L81&lt;=AK$165,IF($M67:$M81&gt;=AK$165,1)),0))*$B67/12,0)</f>
        <v>0</v>
      </c>
      <c r="AL232" s="94">
        <f t="array" ref="AL232">IFERROR(INDEX($N67:$N81,MATCH(1,IF($L67:$L81&lt;=AL$165,IF($M67:$M81&gt;=AL$165,1)),0))*$B67/12,0)</f>
        <v>0</v>
      </c>
      <c r="AM232" s="94">
        <f t="array" ref="AM232">IFERROR(INDEX($N67:$N81,MATCH(1,IF($L67:$L81&lt;=AM$165,IF($M67:$M81&gt;=AM$165,1)),0))*$B67/12,0)</f>
        <v>0</v>
      </c>
      <c r="AN232" s="94">
        <f t="array" ref="AN232">IFERROR(INDEX($N67:$N81,MATCH(1,IF($L67:$L81&lt;=AN$165,IF($M67:$M81&gt;=AN$165,1)),0))*$B67/12,0)</f>
        <v>0</v>
      </c>
      <c r="AO232" s="94">
        <f t="array" ref="AO232">IFERROR(INDEX($N67:$N81,MATCH(1,IF($L67:$L81&lt;=AO$165,IF($M67:$M81&gt;=AO$165,1)),0))*$B67/12,0)</f>
        <v>0</v>
      </c>
      <c r="AP232" s="94">
        <f t="array" ref="AP232">IFERROR(INDEX($N67:$N81,MATCH(1,IF($L67:$L81&lt;=AP$165,IF($M67:$M81&gt;=AP$165,1)),0))*$B67/12,0)</f>
        <v>0</v>
      </c>
      <c r="AQ232" s="94">
        <f t="array" ref="AQ232">IFERROR(INDEX($N67:$N81,MATCH(1,IF($L67:$L81&lt;=AQ$165,IF($M67:$M81&gt;=AQ$165,1)),0))*$B67/12,0)</f>
        <v>0</v>
      </c>
      <c r="AR232" s="94">
        <f t="array" ref="AR232">IFERROR(INDEX($N67:$N81,MATCH(1,IF($L67:$L81&lt;=AR$165,IF($M67:$M81&gt;=AR$165,1)),0))*$B67/12,0)</f>
        <v>0</v>
      </c>
      <c r="AS232" s="94">
        <f t="array" ref="AS232">IFERROR(INDEX($N67:$N81,MATCH(1,IF($L67:$L81&lt;=AS$165,IF($M67:$M81&gt;=AS$165,1)),0))*$B67/12,0)</f>
        <v>0</v>
      </c>
      <c r="AT232" s="94">
        <f t="array" ref="AT232">IFERROR(INDEX($N67:$N81,MATCH(1,IF($L67:$L81&lt;=AT$165,IF($M67:$M81&gt;=AT$165,1)),0))*$B67/12,0)</f>
        <v>0</v>
      </c>
      <c r="AU232" s="94">
        <f t="array" ref="AU232">IFERROR(INDEX($N67:$N81,MATCH(1,IF($L67:$L81&lt;=AU$165,IF($M67:$M81&gt;=AU$165,1)),0))*$B67/12,0)</f>
        <v>0</v>
      </c>
      <c r="AV232" s="94">
        <f t="array" ref="AV232">IFERROR(INDEX($N67:$N81,MATCH(1,IF($L67:$L81&lt;=AV$165,IF($M67:$M81&gt;=AV$165,1)),0))*$B67/12,0)</f>
        <v>0</v>
      </c>
      <c r="AW232" s="94">
        <f t="array" ref="AW232">IFERROR(INDEX($N67:$N81,MATCH(1,IF($L67:$L81&lt;=AW$165,IF($M67:$M81&gt;=AW$165,1)),0))*$B67/12,0)</f>
        <v>0</v>
      </c>
      <c r="AX232" s="94">
        <f t="array" ref="AX232">IFERROR(INDEX($N67:$N81,MATCH(1,IF($L67:$L81&lt;=AX$165,IF($M67:$M81&gt;=AX$165,1)),0))*$B67/12,0)</f>
        <v>0</v>
      </c>
      <c r="AY232" s="94">
        <f t="array" ref="AY232">IFERROR(INDEX($N67:$N81,MATCH(1,IF($L67:$L81&lt;=AY$165,IF($M67:$M81&gt;=AY$165,1)),0))*$B67/12,0)</f>
        <v>0</v>
      </c>
      <c r="AZ232" s="94">
        <f t="array" ref="AZ232">IFERROR(INDEX($N67:$N81,MATCH(1,IF($L67:$L81&lt;=AZ$165,IF($M67:$M81&gt;=AZ$165,1)),0))*$B67/12,0)</f>
        <v>0</v>
      </c>
      <c r="BA232" s="94">
        <f t="array" ref="BA232">IFERROR(INDEX($N67:$N81,MATCH(1,IF($L67:$L81&lt;=BA$165,IF($M67:$M81&gt;=BA$165,1)),0))*$B67/12,0)</f>
        <v>0</v>
      </c>
      <c r="BB232" s="94">
        <f t="array" ref="BB232">IFERROR(INDEX($N67:$N81,MATCH(1,IF($L67:$L81&lt;=BB$165,IF($M67:$M81&gt;=BB$165,1)),0))*$B67/12,0)</f>
        <v>0</v>
      </c>
      <c r="BC232" s="94">
        <f t="array" ref="BC232">IFERROR(INDEX($N67:$N81,MATCH(1,IF($L67:$L81&lt;=BC$165,IF($M67:$M81&gt;=BC$165,1)),0))*$B67/12,0)</f>
        <v>0</v>
      </c>
      <c r="BD232" s="94">
        <f t="array" ref="BD232">IFERROR(INDEX($N67:$N81,MATCH(1,IF($L67:$L81&lt;=BD$165,IF($M67:$M81&gt;=BD$165,1)),0))*$B67/12,0)</f>
        <v>0</v>
      </c>
      <c r="BE232" s="94">
        <f t="array" ref="BE232">IFERROR(INDEX($N67:$N81,MATCH(1,IF($L67:$L81&lt;=BE$165,IF($M67:$M81&gt;=BE$165,1)),0))*$B67/12,0)</f>
        <v>0</v>
      </c>
      <c r="BF232" s="94">
        <f t="array" ref="BF232">IFERROR(INDEX($N67:$N81,MATCH(1,IF($L67:$L81&lt;=BF$165,IF($M67:$M81&gt;=BF$165,1)),0))*$B67/12,0)</f>
        <v>0</v>
      </c>
      <c r="BG232" s="94">
        <f t="array" ref="BG232">IFERROR(INDEX($N67:$N81,MATCH(1,IF($L67:$L81&lt;=BG$165,IF($M67:$M81&gt;=BG$165,1)),0))*$B67/12,0)</f>
        <v>0</v>
      </c>
      <c r="BH232" s="94">
        <f t="array" ref="BH232">IFERROR(INDEX($N67:$N81,MATCH(1,IF($L67:$L81&lt;=BH$165,IF($M67:$M81&gt;=BH$165,1)),0))*$B67/12,0)</f>
        <v>0</v>
      </c>
      <c r="BI232" s="94">
        <f t="array" ref="BI232">IFERROR(INDEX($N67:$N81,MATCH(1,IF($L67:$L81&lt;=BI$165,IF($M67:$M81&gt;=BI$165,1)),0))*$B67/12,0)</f>
        <v>0</v>
      </c>
      <c r="BJ232" s="94">
        <f t="array" ref="BJ232">IFERROR(INDEX($N67:$N81,MATCH(1,IF($L67:$L81&lt;=BJ$165,IF($M67:$M81&gt;=BJ$165,1)),0))*$B67/12,0)</f>
        <v>0</v>
      </c>
      <c r="BK232" s="94">
        <f t="array" ref="BK232">IFERROR(INDEX($N67:$N81,MATCH(1,IF($L67:$L81&lt;=BK$165,IF($M67:$M81&gt;=BK$165,1)),0))*$B67/12,0)</f>
        <v>0</v>
      </c>
      <c r="BL232" s="94">
        <f t="array" ref="BL232">IFERROR(INDEX($N67:$N81,MATCH(1,IF($L67:$L81&lt;=BL$165,IF($M67:$M81&gt;=BL$165,1)),0))*$B67/12,0)</f>
        <v>0</v>
      </c>
      <c r="BM232" s="94">
        <f t="array" ref="BM232">IFERROR(INDEX($N67:$N81,MATCH(1,IF($L67:$L81&lt;=BM$165,IF($M67:$M81&gt;=BM$165,1)),0))*$B67/12,0)</f>
        <v>0</v>
      </c>
      <c r="BN232" s="94">
        <f t="array" ref="BN232">IFERROR(INDEX($N67:$N81,MATCH(1,IF($L67:$L81&lt;=BN$165,IF($M67:$M81&gt;=BN$165,1)),0))*$B67/12,0)</f>
        <v>0</v>
      </c>
      <c r="BO232" s="94">
        <f t="array" ref="BO232">IFERROR(INDEX($N67:$N81,MATCH(1,IF($L67:$L81&lt;=BO$165,IF($M67:$M81&gt;=BO$165,1)),0))*$B67/12,0)</f>
        <v>0</v>
      </c>
      <c r="BP232" s="94">
        <f t="array" ref="BP232">IFERROR(INDEX($N67:$N81,MATCH(1,IF($L67:$L81&lt;=BP$165,IF($M67:$M81&gt;=BP$165,1)),0))*$B67/12,0)</f>
        <v>0</v>
      </c>
      <c r="BQ232" s="94">
        <f t="array" ref="BQ232">IFERROR(INDEX($N67:$N81,MATCH(1,IF($L67:$L81&lt;=BQ$165,IF($M67:$M81&gt;=BQ$165,1)),0))*$B67/12,0)</f>
        <v>0</v>
      </c>
      <c r="BR232" s="94">
        <f t="array" ref="BR232">IFERROR(INDEX($N67:$N81,MATCH(1,IF($L67:$L81&lt;=BR$165,IF($M67:$M81&gt;=BR$165,1)),0))*$B67/12,0)</f>
        <v>0</v>
      </c>
      <c r="BS232" s="94">
        <f t="array" ref="BS232">IFERROR(INDEX($N67:$N81,MATCH(1,IF($L67:$L81&lt;=BS$165,IF($M67:$M81&gt;=BS$165,1)),0))*$B67/12,0)</f>
        <v>0</v>
      </c>
      <c r="BT232" s="94">
        <f t="array" ref="BT232">IFERROR(INDEX($N67:$N81,MATCH(1,IF($L67:$L81&lt;=BT$165,IF($M67:$M81&gt;=BT$165,1)),0))*$B67/12,0)</f>
        <v>0</v>
      </c>
      <c r="BU232" s="94">
        <f t="array" ref="BU232">IFERROR(INDEX($N67:$N81,MATCH(1,IF($L67:$L81&lt;=BU$165,IF($M67:$M81&gt;=BU$165,1)),0))*$B67/12,0)</f>
        <v>0</v>
      </c>
      <c r="BV232" s="94">
        <f t="array" ref="BV232">IFERROR(INDEX($N67:$N81,MATCH(1,IF($L67:$L81&lt;=BV$165,IF($M67:$M81&gt;=BV$165,1)),0))*$B67/12,0)</f>
        <v>0</v>
      </c>
      <c r="BW232" s="94">
        <f t="array" ref="BW232">IFERROR(INDEX($N67:$N81,MATCH(1,IF($L67:$L81&lt;=BW$165,IF($M67:$M81&gt;=BW$165,1)),0))*$B67/12,0)</f>
        <v>0</v>
      </c>
      <c r="BX232" s="94">
        <f t="array" ref="BX232">IFERROR(INDEX($N67:$N81,MATCH(1,IF($L67:$L81&lt;=BX$165,IF($M67:$M81&gt;=BX$165,1)),0))*$B67/12,0)</f>
        <v>0</v>
      </c>
      <c r="BY232" s="94">
        <f t="array" ref="BY232">IFERROR(INDEX($N67:$N81,MATCH(1,IF($L67:$L81&lt;=BY$165,IF($M67:$M81&gt;=BY$165,1)),0))*$B67/12,0)</f>
        <v>0</v>
      </c>
      <c r="BZ232" s="94">
        <f t="array" ref="BZ232">IFERROR(INDEX($N67:$N81,MATCH(1,IF($L67:$L81&lt;=BZ$165,IF($M67:$M81&gt;=BZ$165,1)),0))*$B67/12,0)</f>
        <v>0</v>
      </c>
      <c r="CA232" s="94">
        <f t="array" ref="CA232">IFERROR(INDEX($N67:$N81,MATCH(1,IF($L67:$L81&lt;=CA$165,IF($M67:$M81&gt;=CA$165,1)),0))*$B67/12,0)</f>
        <v>0</v>
      </c>
      <c r="CB232" s="94">
        <f t="array" ref="CB232">IFERROR(INDEX($N67:$N81,MATCH(1,IF($L67:$L81&lt;=CB$165,IF($M67:$M81&gt;=CB$165,1)),0))*$B67/12,0)</f>
        <v>0</v>
      </c>
      <c r="CC232" s="94">
        <f t="array" ref="CC232">IFERROR(INDEX($N67:$N81,MATCH(1,IF($L67:$L81&lt;=CC$165,IF($M67:$M81&gt;=CC$165,1)),0))*$B67/12,0)</f>
        <v>0</v>
      </c>
      <c r="CD232" s="94">
        <f t="array" ref="CD232">IFERROR(INDEX($N67:$N81,MATCH(1,IF($L67:$L81&lt;=CD$165,IF($M67:$M81&gt;=CD$165,1)),0))*$B67/12,0)</f>
        <v>0</v>
      </c>
      <c r="CE232" s="94">
        <f t="array" ref="CE232">IFERROR(INDEX($N67:$N81,MATCH(1,IF($L67:$L81&lt;=CE$165,IF($M67:$M81&gt;=CE$165,1)),0))*$B67/12,0)</f>
        <v>0</v>
      </c>
      <c r="CF232" s="94">
        <f t="array" ref="CF232">IFERROR(INDEX($N67:$N81,MATCH(1,IF($L67:$L81&lt;=CF$165,IF($M67:$M81&gt;=CF$165,1)),0))*$B67/12,0)</f>
        <v>0</v>
      </c>
      <c r="CG232" s="94">
        <f t="array" ref="CG232">IFERROR(INDEX($N67:$N81,MATCH(1,IF($L67:$L81&lt;=CG$165,IF($M67:$M81&gt;=CG$165,1)),0))*$B67/12,0)</f>
        <v>0</v>
      </c>
      <c r="CH232" s="94">
        <f t="array" ref="CH232">IFERROR(INDEX($N67:$N81,MATCH(1,IF($L67:$L81&lt;=CH$165,IF($M67:$M81&gt;=CH$165,1)),0))*$B67/12,0)</f>
        <v>0</v>
      </c>
      <c r="CI232" s="94">
        <f t="array" ref="CI232">IFERROR(INDEX($N67:$N81,MATCH(1,IF($L67:$L81&lt;=CI$165,IF($M67:$M81&gt;=CI$165,1)),0))*$B67/12,0)</f>
        <v>0</v>
      </c>
      <c r="CJ232" s="94">
        <f t="array" ref="CJ232">IFERROR(INDEX($N67:$N81,MATCH(1,IF($L67:$L81&lt;=CJ$165,IF($M67:$M81&gt;=CJ$165,1)),0))*$B67/12,0)</f>
        <v>0</v>
      </c>
      <c r="CK232" s="94">
        <f t="array" ref="CK232">IFERROR(INDEX($N67:$N81,MATCH(1,IF($L67:$L81&lt;=CK$165,IF($M67:$M81&gt;=CK$165,1)),0))*$B67/12,0)</f>
        <v>0</v>
      </c>
      <c r="CL232" s="94">
        <f t="array" ref="CL232">IFERROR(INDEX($N67:$N81,MATCH(1,IF($L67:$L81&lt;=CL$165,IF($M67:$M81&gt;=CL$165,1)),0))*$B67/12,0)</f>
        <v>0</v>
      </c>
      <c r="CM232" s="94">
        <f t="array" ref="CM232">IFERROR(INDEX($N67:$N81,MATCH(1,IF($L67:$L81&lt;=CM$165,IF($M67:$M81&gt;=CM$165,1)),0))*$B67/12,0)</f>
        <v>0</v>
      </c>
      <c r="CN232" s="94">
        <f t="array" ref="CN232">IFERROR(INDEX($N67:$N81,MATCH(1,IF($L67:$L81&lt;=CN$165,IF($M67:$M81&gt;=CN$165,1)),0))*$B67/12,0)</f>
        <v>0</v>
      </c>
      <c r="CO232" s="94">
        <f t="array" ref="CO232">IFERROR(INDEX($N67:$N81,MATCH(1,IF($L67:$L81&lt;=CO$165,IF($M67:$M81&gt;=CO$165,1)),0))*$B67/12,0)</f>
        <v>0</v>
      </c>
      <c r="CP232" s="94">
        <f t="array" ref="CP232">IFERROR(INDEX($N67:$N81,MATCH(1,IF($L67:$L81&lt;=CP$165,IF($M67:$M81&gt;=CP$165,1)),0))*$B67/12,0)</f>
        <v>0</v>
      </c>
      <c r="CQ232" s="94">
        <f t="array" ref="CQ232">IFERROR(INDEX($N67:$N81,MATCH(1,IF($L67:$L81&lt;=CQ$165,IF($M67:$M81&gt;=CQ$165,1)),0))*$B67/12,0)</f>
        <v>0</v>
      </c>
      <c r="CR232" s="94">
        <f t="array" ref="CR232">IFERROR(INDEX($N67:$N81,MATCH(1,IF($L67:$L81&lt;=CR$165,IF($M67:$M81&gt;=CR$165,1)),0))*$B67/12,0)</f>
        <v>0</v>
      </c>
      <c r="CS232" s="94">
        <f t="array" ref="CS232">IFERROR(INDEX($N67:$N81,MATCH(1,IF($L67:$L81&lt;=CS$165,IF($M67:$M81&gt;=CS$165,1)),0))*$B67/12,0)</f>
        <v>0</v>
      </c>
      <c r="CT232" s="94">
        <f t="array" ref="CT232">IFERROR(INDEX($N67:$N81,MATCH(1,IF($L67:$L81&lt;=CT$165,IF($M67:$M81&gt;=CT$165,1)),0))*$B67/12,0)</f>
        <v>0</v>
      </c>
      <c r="CU232" s="94">
        <f t="array" ref="CU232">IFERROR(INDEX($N67:$N81,MATCH(1,IF($L67:$L81&lt;=CU$165,IF($M67:$M81&gt;=CU$165,1)),0))*$B67/12,0)</f>
        <v>0</v>
      </c>
      <c r="CV232" s="94">
        <f t="array" ref="CV232">IFERROR(INDEX($N67:$N81,MATCH(1,IF($L67:$L81&lt;=CV$165,IF($M67:$M81&gt;=CV$165,1)),0))*$B67/12,0)</f>
        <v>0</v>
      </c>
      <c r="CW232" s="94">
        <f t="array" ref="CW232">IFERROR(INDEX($N67:$N81,MATCH(1,IF($L67:$L81&lt;=CW$165,IF($M67:$M81&gt;=CW$165,1)),0))*$B67/12,0)</f>
        <v>0</v>
      </c>
      <c r="CX232" s="94">
        <f t="array" ref="CX232">IFERROR(INDEX($N67:$N81,MATCH(1,IF($L67:$L81&lt;=CX$165,IF($M67:$M81&gt;=CX$165,1)),0))*$B67/12,0)</f>
        <v>0</v>
      </c>
      <c r="CY232" s="94">
        <f t="array" ref="CY232">IFERROR(INDEX($N67:$N81,MATCH(1,IF($L67:$L81&lt;=CY$165,IF($M67:$M81&gt;=CY$165,1)),0))*$B67/12,0)</f>
        <v>0</v>
      </c>
      <c r="CZ232" s="94">
        <f t="array" ref="CZ232">IFERROR(INDEX($N67:$N81,MATCH(1,IF($L67:$L81&lt;=CZ$165,IF($M67:$M81&gt;=CZ$165,1)),0))*$B67/12,0)</f>
        <v>0</v>
      </c>
      <c r="DA232" s="94">
        <f t="array" ref="DA232">IFERROR(INDEX($N67:$N81,MATCH(1,IF($L67:$L81&lt;=DA$165,IF($M67:$M81&gt;=DA$165,1)),0))*$B67/12,0)</f>
        <v>0</v>
      </c>
      <c r="DB232" s="94">
        <f t="array" ref="DB232">IFERROR(INDEX($N67:$N81,MATCH(1,IF($L67:$L81&lt;=DB$165,IF($M67:$M81&gt;=DB$165,1)),0))*$B67/12,0)</f>
        <v>0</v>
      </c>
      <c r="DC232" s="94">
        <f t="array" ref="DC232">IFERROR(INDEX($N67:$N81,MATCH(1,IF($L67:$L81&lt;=DC$165,IF($M67:$M81&gt;=DC$165,1)),0))*$B67/12,0)</f>
        <v>0</v>
      </c>
      <c r="DD232" s="94">
        <f t="array" ref="DD232">IFERROR(INDEX($N67:$N81,MATCH(1,IF($L67:$L81&lt;=DD$165,IF($M67:$M81&gt;=DD$165,1)),0))*$B67/12,0)</f>
        <v>0</v>
      </c>
      <c r="DE232" s="94">
        <f t="array" ref="DE232">IFERROR(INDEX($N67:$N81,MATCH(1,IF($L67:$L81&lt;=DE$165,IF($M67:$M81&gt;=DE$165,1)),0))*$B67/12,0)</f>
        <v>0</v>
      </c>
      <c r="DF232" s="94">
        <f t="array" ref="DF232">IFERROR(INDEX($N67:$N81,MATCH(1,IF($L67:$L81&lt;=DF$165,IF($M67:$M81&gt;=DF$165,1)),0))*$B67/12,0)</f>
        <v>0</v>
      </c>
      <c r="DG232" s="94">
        <f t="array" ref="DG232">IFERROR(INDEX($N67:$N81,MATCH(1,IF($L67:$L81&lt;=DG$165,IF($M67:$M81&gt;=DG$165,1)),0))*$B67/12,0)</f>
        <v>0</v>
      </c>
      <c r="DH232" s="94">
        <f t="array" ref="DH232">IFERROR(INDEX($N67:$N81,MATCH(1,IF($L67:$L81&lt;=DH$165,IF($M67:$M81&gt;=DH$165,1)),0))*$B67/12,0)</f>
        <v>0</v>
      </c>
      <c r="DI232" s="94">
        <f t="array" ref="DI232">IFERROR(INDEX($N67:$N81,MATCH(1,IF($L67:$L81&lt;=DI$165,IF($M67:$M81&gt;=DI$165,1)),0))*$B67/12,0)</f>
        <v>0</v>
      </c>
      <c r="DJ232" s="94">
        <f t="array" ref="DJ232">IFERROR(INDEX($N67:$N81,MATCH(1,IF($L67:$L81&lt;=DJ$165,IF($M67:$M81&gt;=DJ$165,1)),0))*$B67/12,0)</f>
        <v>0</v>
      </c>
      <c r="DK232" s="94">
        <f t="array" ref="DK232">IFERROR(INDEX($N67:$N81,MATCH(1,IF($L67:$L81&lt;=DK$165,IF($M67:$M81&gt;=DK$165,1)),0))*$B67/12,0)</f>
        <v>0</v>
      </c>
      <c r="DL232" s="94">
        <f t="array" ref="DL232">IFERROR(INDEX($N67:$N81,MATCH(1,IF($L67:$L81&lt;=DL$165,IF($M67:$M81&gt;=DL$165,1)),0))*$B67/12,0)</f>
        <v>0</v>
      </c>
      <c r="DM232" s="94">
        <f t="array" ref="DM232">IFERROR(INDEX($N67:$N81,MATCH(1,IF($L67:$L81&lt;=DM$165,IF($M67:$M81&gt;=DM$165,1)),0))*$B67/12,0)</f>
        <v>0</v>
      </c>
      <c r="DN232" s="94">
        <f t="array" ref="DN232">IFERROR(INDEX($N67:$N81,MATCH(1,IF($L67:$L81&lt;=DN$165,IF($M67:$M81&gt;=DN$165,1)),0))*$B67/12,0)</f>
        <v>0</v>
      </c>
      <c r="DO232" s="94">
        <f t="array" ref="DO232">IFERROR(INDEX($N67:$N81,MATCH(1,IF($L67:$L81&lt;=DO$165,IF($M67:$M81&gt;=DO$165,1)),0))*$B67/12,0)</f>
        <v>0</v>
      </c>
      <c r="DP232" s="94">
        <f t="array" ref="DP232">IFERROR(INDEX($N67:$N81,MATCH(1,IF($L67:$L81&lt;=DP$165,IF($M67:$M81&gt;=DP$165,1)),0))*$B67/12,0)</f>
        <v>0</v>
      </c>
      <c r="DQ232" s="94">
        <f t="array" ref="DQ232">IFERROR(INDEX($N67:$N81,MATCH(1,IF($L67:$L81&lt;=DQ$165,IF($M67:$M81&gt;=DQ$165,1)),0))*$B67/12,0)</f>
        <v>0</v>
      </c>
      <c r="DR232" s="94">
        <f t="array" ref="DR232">IFERROR(INDEX($N67:$N81,MATCH(1,IF($L67:$L81&lt;=DR$165,IF($M67:$M81&gt;=DR$165,1)),0))*$B67/12,0)</f>
        <v>0</v>
      </c>
      <c r="DS232" s="94">
        <f t="array" ref="DS232">IFERROR(INDEX($N67:$N81,MATCH(1,IF($L67:$L81&lt;=DS$165,IF($M67:$M81&gt;=DS$165,1)),0))*$B67/12,0)</f>
        <v>0</v>
      </c>
      <c r="DT232" s="94">
        <f t="array" ref="DT232">IFERROR(INDEX($N67:$N81,MATCH(1,IF($L67:$L81&lt;=DT$165,IF($M67:$M81&gt;=DT$165,1)),0))*$B67/12,0)</f>
        <v>0</v>
      </c>
      <c r="DU232" s="94">
        <f t="array" ref="DU232">IFERROR(INDEX($N67:$N81,MATCH(1,IF($L67:$L81&lt;=DU$165,IF($M67:$M81&gt;=DU$165,1)),0))*$B67/12,0)</f>
        <v>0</v>
      </c>
      <c r="DV232" s="94">
        <f t="array" ref="DV232">IFERROR(INDEX($N67:$N81,MATCH(1,IF($L67:$L81&lt;=DV$165,IF($M67:$M81&gt;=DV$165,1)),0))*$B67/12,0)</f>
        <v>0</v>
      </c>
      <c r="DW232" s="94">
        <f t="array" ref="DW232">IFERROR(INDEX($N67:$N81,MATCH(1,IF($L67:$L81&lt;=DW$165,IF($M67:$M81&gt;=DW$165,1)),0))*$B67/12,0)</f>
        <v>0</v>
      </c>
      <c r="DX232" s="94">
        <f t="array" ref="DX232">IFERROR(INDEX($N67:$N81,MATCH(1,IF($L67:$L81&lt;=DX$165,IF($M67:$M81&gt;=DX$165,1)),0))*$B67/12,0)</f>
        <v>0</v>
      </c>
      <c r="DY232" s="94">
        <f t="array" ref="DY232">IFERROR(INDEX($N67:$N81,MATCH(1,IF($L67:$L81&lt;=DY$165,IF($M67:$M81&gt;=DY$165,1)),0))*$B67/12,0)</f>
        <v>0</v>
      </c>
      <c r="DZ232" s="94">
        <f t="array" ref="DZ232">IFERROR(INDEX($N67:$N81,MATCH(1,IF($L67:$L81&lt;=DZ$165,IF($M67:$M81&gt;=DZ$165,1)),0))*$B67/12,0)</f>
        <v>0</v>
      </c>
      <c r="EA232" s="94">
        <f t="array" ref="EA232">IFERROR(INDEX($N67:$N81,MATCH(1,IF($L67:$L81&lt;=EA$165,IF($M67:$M81&gt;=EA$165,1)),0))*$B67/12,0)</f>
        <v>0</v>
      </c>
      <c r="EB232" s="94">
        <f t="array" ref="EB232">IFERROR(INDEX($N67:$N81,MATCH(1,IF($L67:$L81&lt;=EB$165,IF($M67:$M81&gt;=EB$165,1)),0))*$B67/12,0)</f>
        <v>0</v>
      </c>
      <c r="EC232" s="94">
        <f t="array" ref="EC232">IFERROR(INDEX($N67:$N81,MATCH(1,IF($L67:$L81&lt;=EC$165,IF($M67:$M81&gt;=EC$165,1)),0))*$B67/12,0)</f>
        <v>0</v>
      </c>
      <c r="ED232" s="94">
        <f t="array" ref="ED232">IFERROR(INDEX($N67:$N81,MATCH(1,IF($L67:$L81&lt;=ED$165,IF($M67:$M81&gt;=ED$165,1)),0))*$B67/12,0)</f>
        <v>0</v>
      </c>
      <c r="EE232" s="94">
        <f t="array" ref="EE232">IFERROR(INDEX($N67:$N81,MATCH(1,IF($L67:$L81&lt;=EE$165,IF($M67:$M81&gt;=EE$165,1)),0))*$B67/12,0)</f>
        <v>0</v>
      </c>
      <c r="EF232" s="94">
        <f t="array" ref="EF232">IFERROR(INDEX($N67:$N81,MATCH(1,IF($L67:$L81&lt;=EF$165,IF($M67:$M81&gt;=EF$165,1)),0))*$B67/12,0)</f>
        <v>0</v>
      </c>
      <c r="EG232" s="94">
        <f t="array" ref="EG232">IFERROR(INDEX($N67:$N81,MATCH(1,IF($L67:$L81&lt;=EG$165,IF($M67:$M81&gt;=EG$165,1)),0))*$B67/12,0)</f>
        <v>0</v>
      </c>
      <c r="EH232" s="94">
        <f t="array" ref="EH232">IFERROR(INDEX($N67:$N81,MATCH(1,IF($L67:$L81&lt;=EH$165,IF($M67:$M81&gt;=EH$165,1)),0))*$B67/12,0)</f>
        <v>0</v>
      </c>
      <c r="EI232" s="94">
        <f t="array" ref="EI232">IFERROR(INDEX($N67:$N81,MATCH(1,IF($L67:$L81&lt;=EI$165,IF($M67:$M81&gt;=EI$165,1)),0))*$B67/12,0)</f>
        <v>0</v>
      </c>
      <c r="EJ232" s="94">
        <f t="array" ref="EJ232">IFERROR(INDEX($N67:$N81,MATCH(1,IF($L67:$L81&lt;=EJ$165,IF($M67:$M81&gt;=EJ$165,1)),0))*$B67/12,0)</f>
        <v>0</v>
      </c>
      <c r="EK232" s="94">
        <f t="array" ref="EK232">IFERROR(INDEX($N67:$N81,MATCH(1,IF($L67:$L81&lt;=EK$165,IF($M67:$M81&gt;=EK$165,1)),0))*$B67/12,0)</f>
        <v>0</v>
      </c>
      <c r="EL232" s="94">
        <f t="array" ref="EL232">IFERROR(INDEX($N67:$N81,MATCH(1,IF($L67:$L81&lt;=EL$165,IF($M67:$M81&gt;=EL$165,1)),0))*$B67/12,0)</f>
        <v>0</v>
      </c>
      <c r="EM232" s="94">
        <f t="array" ref="EM232">IFERROR(INDEX($N67:$N81,MATCH(1,IF($L67:$L81&lt;=EM$165,IF($M67:$M81&gt;=EM$165,1)),0))*$B67/12,0)</f>
        <v>0</v>
      </c>
      <c r="EN232" s="94">
        <f t="array" ref="EN232">IFERROR(INDEX($N67:$N81,MATCH(1,IF($L67:$L81&lt;=EN$165,IF($M67:$M81&gt;=EN$165,1)),0))*$B67/12,0)</f>
        <v>0</v>
      </c>
      <c r="EO232" s="94">
        <f t="array" ref="EO232">IFERROR(INDEX($N67:$N81,MATCH(1,IF($L67:$L81&lt;=EO$165,IF($M67:$M81&gt;=EO$165,1)),0))*$B67/12,0)</f>
        <v>0</v>
      </c>
      <c r="EP232" s="94">
        <f t="array" ref="EP232">IFERROR(INDEX($N67:$N81,MATCH(1,IF($L67:$L81&lt;=EP$165,IF($M67:$M81&gt;=EP$165,1)),0))*$B67/12,0)</f>
        <v>0</v>
      </c>
      <c r="EQ232" s="94">
        <f t="array" ref="EQ232">IFERROR(INDEX($N67:$N81,MATCH(1,IF($L67:$L81&lt;=EQ$165,IF($M67:$M81&gt;=EQ$165,1)),0))*$B67/12,0)</f>
        <v>0</v>
      </c>
      <c r="ER232" s="94">
        <f t="array" ref="ER232">IFERROR(INDEX($N67:$N81,MATCH(1,IF($L67:$L81&lt;=ER$165,IF($M67:$M81&gt;=ER$165,1)),0))*$B67/12,0)</f>
        <v>0</v>
      </c>
      <c r="ES232" s="94">
        <f t="array" ref="ES232">IFERROR(INDEX($N67:$N81,MATCH(1,IF($L67:$L81&lt;=ES$165,IF($M67:$M81&gt;=ES$165,1)),0))*$B67/12,0)</f>
        <v>0</v>
      </c>
      <c r="ET232" s="94">
        <f t="array" ref="ET232">IFERROR(INDEX($N67:$N81,MATCH(1,IF($L67:$L81&lt;=ET$165,IF($M67:$M81&gt;=ET$165,1)),0))*$B67/12,0)</f>
        <v>0</v>
      </c>
      <c r="EU232" s="94">
        <f t="array" ref="EU232">IFERROR(INDEX($N67:$N81,MATCH(1,IF($L67:$L81&lt;=EU$165,IF($M67:$M81&gt;=EU$165,1)),0))*$B67/12,0)</f>
        <v>0</v>
      </c>
      <c r="EV232" s="94">
        <f t="array" ref="EV232">IFERROR(INDEX($N67:$N81,MATCH(1,IF($L67:$L81&lt;=EV$165,IF($M67:$M81&gt;=EV$165,1)),0))*$B67/12,0)</f>
        <v>0</v>
      </c>
      <c r="EW232" s="94">
        <f t="array" ref="EW232">IFERROR(INDEX($N67:$N81,MATCH(1,IF($L67:$L81&lt;=EW$165,IF($M67:$M81&gt;=EW$165,1)),0))*$B67/12,0)</f>
        <v>0</v>
      </c>
      <c r="EX232" s="94">
        <f t="array" ref="EX232">IFERROR(INDEX($N67:$N81,MATCH(1,IF($L67:$L81&lt;=EX$165,IF($M67:$M81&gt;=EX$165,1)),0))*$B67/12,0)</f>
        <v>0</v>
      </c>
      <c r="EY232" s="94">
        <f t="array" ref="EY232">IFERROR(INDEX($N67:$N81,MATCH(1,IF($L67:$L81&lt;=EY$165,IF($M67:$M81&gt;=EY$165,1)),0))*$B67/12,0)</f>
        <v>0</v>
      </c>
      <c r="EZ232" s="94">
        <f t="array" ref="EZ232">IFERROR(INDEX($N67:$N81,MATCH(1,IF($L67:$L81&lt;=EZ$165,IF($M67:$M81&gt;=EZ$165,1)),0))*$B67/12,0)</f>
        <v>0</v>
      </c>
      <c r="FA232" s="94">
        <f t="array" ref="FA232">IFERROR(INDEX($N67:$N81,MATCH(1,IF($L67:$L81&lt;=FA$165,IF($M67:$M81&gt;=FA$165,1)),0))*$B67/12,0)</f>
        <v>0</v>
      </c>
      <c r="FB232" s="94">
        <f t="array" ref="FB232">IFERROR(INDEX($N67:$N81,MATCH(1,IF($L67:$L81&lt;=FB$165,IF($M67:$M81&gt;=FB$165,1)),0))*$B67/12,0)</f>
        <v>0</v>
      </c>
      <c r="FC232" s="94">
        <f t="array" ref="FC232">IFERROR(INDEX($N67:$N81,MATCH(1,IF($L67:$L81&lt;=FC$165,IF($M67:$M81&gt;=FC$165,1)),0))*$B67/12,0)</f>
        <v>0</v>
      </c>
      <c r="FD232" s="94">
        <f t="array" ref="FD232">IFERROR(INDEX($N67:$N81,MATCH(1,IF($L67:$L81&lt;=FD$165,IF($M67:$M81&gt;=FD$165,1)),0))*$B67/12,0)</f>
        <v>0</v>
      </c>
      <c r="FE232" s="94">
        <f t="array" ref="FE232">IFERROR(INDEX($N67:$N81,MATCH(1,IF($L67:$L81&lt;=FE$165,IF($M67:$M81&gt;=FE$165,1)),0))*$B67/12,0)</f>
        <v>0</v>
      </c>
      <c r="FF232" s="94">
        <f t="array" ref="FF232">IFERROR(INDEX($N67:$N81,MATCH(1,IF($L67:$L81&lt;=FF$165,IF($M67:$M81&gt;=FF$165,1)),0))*$B67/12,0)</f>
        <v>0</v>
      </c>
      <c r="FG232" s="94">
        <f t="array" ref="FG232">IFERROR(INDEX($N67:$N81,MATCH(1,IF($L67:$L81&lt;=FG$165,IF($M67:$M81&gt;=FG$165,1)),0))*$B67/12,0)</f>
        <v>0</v>
      </c>
      <c r="FH232" s="94">
        <f t="array" ref="FH232">IFERROR(INDEX($N67:$N81,MATCH(1,IF($L67:$L81&lt;=FH$165,IF($M67:$M81&gt;=FH$165,1)),0))*$B67/12,0)</f>
        <v>0</v>
      </c>
      <c r="FI232" s="94">
        <f t="array" ref="FI232">IFERROR(INDEX($N67:$N81,MATCH(1,IF($L67:$L81&lt;=FI$165,IF($M67:$M81&gt;=FI$165,1)),0))*$B67/12,0)</f>
        <v>0</v>
      </c>
      <c r="FJ232" s="94">
        <f t="array" ref="FJ232">IFERROR(INDEX($N67:$N81,MATCH(1,IF($L67:$L81&lt;=FJ$165,IF($M67:$M81&gt;=FJ$165,1)),0))*$B67/12,0)</f>
        <v>0</v>
      </c>
      <c r="FK232" s="94">
        <f t="array" ref="FK232">IFERROR(INDEX($N67:$N81,MATCH(1,IF($L67:$L81&lt;=FK$165,IF($M67:$M81&gt;=FK$165,1)),0))*$B67/12,0)</f>
        <v>0</v>
      </c>
      <c r="FL232" s="94">
        <f t="array" ref="FL232">IFERROR(INDEX($N67:$N81,MATCH(1,IF($L67:$L81&lt;=FL$165,IF($M67:$M81&gt;=FL$165,1)),0))*$B67/12,0)</f>
        <v>0</v>
      </c>
      <c r="FM232" s="94">
        <f t="array" ref="FM232">IFERROR(INDEX($N67:$N81,MATCH(1,IF($L67:$L81&lt;=FM$165,IF($M67:$M81&gt;=FM$165,1)),0))*$B67/12,0)</f>
        <v>0</v>
      </c>
      <c r="FN232" s="94">
        <f t="array" ref="FN232">IFERROR(INDEX($N67:$N81,MATCH(1,IF($L67:$L81&lt;=FN$165,IF($M67:$M81&gt;=FN$165,1)),0))*$B67/12,0)</f>
        <v>0</v>
      </c>
      <c r="FO232" s="94">
        <f t="array" ref="FO232">IFERROR(INDEX($N67:$N81,MATCH(1,IF($L67:$L81&lt;=FO$165,IF($M67:$M81&gt;=FO$165,1)),0))*$B67/12,0)</f>
        <v>0</v>
      </c>
      <c r="FP232" s="94">
        <f t="array" ref="FP232">IFERROR(INDEX($N67:$N81,MATCH(1,IF($L67:$L81&lt;=FP$165,IF($M67:$M81&gt;=FP$165,1)),0))*$B67/12,0)</f>
        <v>0</v>
      </c>
      <c r="FQ232" s="94">
        <f t="array" ref="FQ232">IFERROR(INDEX($N67:$N81,MATCH(1,IF($L67:$L81&lt;=FQ$165,IF($M67:$M81&gt;=FQ$165,1)),0))*$B67/12,0)</f>
        <v>0</v>
      </c>
      <c r="FR232" s="94">
        <f t="array" ref="FR232">IFERROR(INDEX($N67:$N81,MATCH(1,IF($L67:$L81&lt;=FR$165,IF($M67:$M81&gt;=FR$165,1)),0))*$B67/12,0)</f>
        <v>0</v>
      </c>
      <c r="FS232" s="94">
        <f t="array" ref="FS232">IFERROR(INDEX($N67:$N81,MATCH(1,IF($L67:$L81&lt;=FS$165,IF($M67:$M81&gt;=FS$165,1)),0))*$B67/12,0)</f>
        <v>0</v>
      </c>
      <c r="FT232" s="94">
        <f t="array" ref="FT232">IFERROR(INDEX($N67:$N81,MATCH(1,IF($L67:$L81&lt;=FT$165,IF($M67:$M81&gt;=FT$165,1)),0))*$B67/12,0)</f>
        <v>0</v>
      </c>
      <c r="FU232" s="94">
        <f t="array" ref="FU232">IFERROR(INDEX($N67:$N81,MATCH(1,IF($L67:$L81&lt;=FU$165,IF($M67:$M81&gt;=FU$165,1)),0))*$B67/12,0)</f>
        <v>0</v>
      </c>
      <c r="FV232" s="94">
        <f t="array" ref="FV232">IFERROR(INDEX($N67:$N81,MATCH(1,IF($L67:$L81&lt;=FV$165,IF($M67:$M81&gt;=FV$165,1)),0))*$B67/12,0)</f>
        <v>0</v>
      </c>
      <c r="FW232" s="94">
        <f t="array" ref="FW232">IFERROR(INDEX($N67:$N81,MATCH(1,IF($L67:$L81&lt;=FW$165,IF($M67:$M81&gt;=FW$165,1)),0))*$B67/12,0)</f>
        <v>0</v>
      </c>
      <c r="FX232" s="94">
        <f t="array" ref="FX232">IFERROR(INDEX($N67:$N81,MATCH(1,IF($L67:$L81&lt;=FX$165,IF($M67:$M81&gt;=FX$165,1)),0))*$B67/12,0)</f>
        <v>0</v>
      </c>
      <c r="FY232" s="94">
        <f t="array" ref="FY232">IFERROR(INDEX($N67:$N81,MATCH(1,IF($L67:$L81&lt;=FY$165,IF($M67:$M81&gt;=FY$165,1)),0))*$B67/12,0)</f>
        <v>0</v>
      </c>
      <c r="FZ232" s="94">
        <f t="array" ref="FZ232">IFERROR(INDEX($N67:$N81,MATCH(1,IF($L67:$L81&lt;=FZ$165,IF($M67:$M81&gt;=FZ$165,1)),0))*$B67/12,0)</f>
        <v>0</v>
      </c>
      <c r="GA232" s="94">
        <f t="array" ref="GA232">IFERROR(INDEX($N67:$N81,MATCH(1,IF($L67:$L81&lt;=GA$165,IF($M67:$M81&gt;=GA$165,1)),0))*$B67/12,0)</f>
        <v>0</v>
      </c>
      <c r="GB232" s="94">
        <f t="array" ref="GB232">IFERROR(INDEX($N67:$N81,MATCH(1,IF($L67:$L81&lt;=GB$165,IF($M67:$M81&gt;=GB$165,1)),0))*$B67/12,0)</f>
        <v>0</v>
      </c>
      <c r="GC232" s="94">
        <f t="array" ref="GC232">IFERROR(INDEX($N67:$N81,MATCH(1,IF($L67:$L81&lt;=GC$165,IF($M67:$M81&gt;=GC$165,1)),0))*$B67/12,0)</f>
        <v>0</v>
      </c>
      <c r="GD232" s="94">
        <f t="array" ref="GD232">IFERROR(INDEX($N67:$N81,MATCH(1,IF($L67:$L81&lt;=GD$165,IF($M67:$M81&gt;=GD$165,1)),0))*$B67/12,0)</f>
        <v>0</v>
      </c>
      <c r="GE232" s="94">
        <f t="array" ref="GE232">IFERROR(INDEX($N67:$N81,MATCH(1,IF($L67:$L81&lt;=GE$165,IF($M67:$M81&gt;=GE$165,1)),0))*$B67/12,0)</f>
        <v>0</v>
      </c>
      <c r="GF232" s="94">
        <f t="array" ref="GF232">IFERROR(INDEX($N67:$N81,MATCH(1,IF($L67:$L81&lt;=GF$165,IF($M67:$M81&gt;=GF$165,1)),0))*$B67/12,0)</f>
        <v>0</v>
      </c>
      <c r="GG232" s="94">
        <f t="array" ref="GG232">IFERROR(INDEX($N67:$N81,MATCH(1,IF($L67:$L81&lt;=GG$165,IF($M67:$M81&gt;=GG$165,1)),0))*$B67/12,0)</f>
        <v>0</v>
      </c>
      <c r="GH232" s="94">
        <f t="array" ref="GH232">IFERROR(INDEX($N67:$N81,MATCH(1,IF($L67:$L81&lt;=GH$165,IF($M67:$M81&gt;=GH$165,1)),0))*$B67/12,0)</f>
        <v>0</v>
      </c>
      <c r="GI232" s="94">
        <f t="array" ref="GI232">IFERROR(INDEX($N67:$N81,MATCH(1,IF($L67:$L81&lt;=GI$165,IF($M67:$M81&gt;=GI$165,1)),0))*$B67/12,0)</f>
        <v>0</v>
      </c>
      <c r="GJ232" s="94">
        <f t="array" ref="GJ232">IFERROR(INDEX($N67:$N81,MATCH(1,IF($L67:$L81&lt;=GJ$165,IF($M67:$M81&gt;=GJ$165,1)),0))*$B67/12,0)</f>
        <v>0</v>
      </c>
      <c r="GK232" s="94">
        <f t="array" ref="GK232">IFERROR(INDEX($N67:$N81,MATCH(1,IF($L67:$L81&lt;=GK$165,IF($M67:$M81&gt;=GK$165,1)),0))*$B67/12,0)</f>
        <v>0</v>
      </c>
      <c r="GL232" s="94">
        <f t="array" ref="GL232">IFERROR(INDEX($N67:$N81,MATCH(1,IF($L67:$L81&lt;=GL$165,IF($M67:$M81&gt;=GL$165,1)),0))*$B67/12,0)</f>
        <v>0</v>
      </c>
      <c r="GM232" s="94">
        <f t="array" ref="GM232">IFERROR(INDEX($N67:$N81,MATCH(1,IF($L67:$L81&lt;=GM$165,IF($M67:$M81&gt;=GM$165,1)),0))*$B67/12,0)</f>
        <v>0</v>
      </c>
      <c r="GN232" s="94">
        <f t="array" ref="GN232">IFERROR(INDEX($N67:$N81,MATCH(1,IF($L67:$L81&lt;=GN$165,IF($M67:$M81&gt;=GN$165,1)),0))*$B67/12,0)</f>
        <v>0</v>
      </c>
      <c r="GO232" s="94">
        <f t="array" ref="GO232">IFERROR(INDEX($N67:$N81,MATCH(1,IF($L67:$L81&lt;=GO$165,IF($M67:$M81&gt;=GO$165,1)),0))*$B67/12,0)</f>
        <v>0</v>
      </c>
      <c r="GP232" s="94">
        <f t="array" ref="GP232">IFERROR(INDEX($N67:$N81,MATCH(1,IF($L67:$L81&lt;=GP$165,IF($M67:$M81&gt;=GP$165,1)),0))*$B67/12,0)</f>
        <v>0</v>
      </c>
      <c r="GQ232" s="94">
        <f t="array" ref="GQ232">IFERROR(INDEX($N67:$N81,MATCH(1,IF($L67:$L81&lt;=GQ$165,IF($M67:$M81&gt;=GQ$165,1)),0))*$B67/12,0)</f>
        <v>0</v>
      </c>
      <c r="GR232" s="94">
        <f t="array" ref="GR232">IFERROR(INDEX($N67:$N81,MATCH(1,IF($L67:$L81&lt;=GR$165,IF($M67:$M81&gt;=GR$165,1)),0))*$B67/12,0)</f>
        <v>0</v>
      </c>
      <c r="GS232" s="94">
        <f t="array" ref="GS232">IFERROR(INDEX($N67:$N81,MATCH(1,IF($L67:$L81&lt;=GS$165,IF($M67:$M81&gt;=GS$165,1)),0))*$B67/12,0)</f>
        <v>0</v>
      </c>
      <c r="GT232" s="94">
        <f t="array" ref="GT232">IFERROR(INDEX($N67:$N81,MATCH(1,IF($L67:$L81&lt;=GT$165,IF($M67:$M81&gt;=GT$165,1)),0))*$B67/12,0)</f>
        <v>0</v>
      </c>
      <c r="GU232" s="94">
        <f t="array" ref="GU232">IFERROR(INDEX($N67:$N81,MATCH(1,IF($L67:$L81&lt;=GU$165,IF($M67:$M81&gt;=GU$165,1)),0))*$B67/12,0)</f>
        <v>0</v>
      </c>
      <c r="GV232" s="94">
        <f t="array" ref="GV232">IFERROR(INDEX($N67:$N81,MATCH(1,IF($L67:$L81&lt;=GV$165,IF($M67:$M81&gt;=GV$165,1)),0))*$B67/12,0)</f>
        <v>0</v>
      </c>
      <c r="GW232" s="94">
        <f t="array" ref="GW232">IFERROR(INDEX($N67:$N81,MATCH(1,IF($L67:$L81&lt;=GW$165,IF($M67:$M81&gt;=GW$165,1)),0))*$B67/12,0)</f>
        <v>0</v>
      </c>
      <c r="GX232" s="94">
        <f t="array" ref="GX232">IFERROR(INDEX($N67:$N81,MATCH(1,IF($L67:$L81&lt;=GX$165,IF($M67:$M81&gt;=GX$165,1)),0))*$B67/12,0)</f>
        <v>0</v>
      </c>
      <c r="GY232" s="94">
        <f t="array" ref="GY232">IFERROR(INDEX($N67:$N81,MATCH(1,IF($L67:$L81&lt;=GY$165,IF($M67:$M81&gt;=GY$165,1)),0))*$B67/12,0)</f>
        <v>0</v>
      </c>
      <c r="GZ232" s="94">
        <f t="array" ref="GZ232">IFERROR(INDEX($N67:$N81,MATCH(1,IF($L67:$L81&lt;=GZ$165,IF($M67:$M81&gt;=GZ$165,1)),0))*$B67/12,0)</f>
        <v>0</v>
      </c>
      <c r="HA232" s="94">
        <f t="array" ref="HA232">IFERROR(INDEX($N67:$N81,MATCH(1,IF($L67:$L81&lt;=HA$165,IF($M67:$M81&gt;=HA$165,1)),0))*$B67/12,0)</f>
        <v>0</v>
      </c>
      <c r="HB232" s="94">
        <f t="array" ref="HB232">IFERROR(INDEX($N67:$N81,MATCH(1,IF($L67:$L81&lt;=HB$165,IF($M67:$M81&gt;=HB$165,1)),0))*$B67/12,0)</f>
        <v>0</v>
      </c>
      <c r="HC232" s="94">
        <f t="array" ref="HC232">IFERROR(INDEX($N67:$N81,MATCH(1,IF($L67:$L81&lt;=HC$165,IF($M67:$M81&gt;=HC$165,1)),0))*$B67/12,0)</f>
        <v>0</v>
      </c>
      <c r="HD232" s="94">
        <f t="array" ref="HD232">IFERROR(INDEX($N67:$N81,MATCH(1,IF($L67:$L81&lt;=HD$165,IF($M67:$M81&gt;=HD$165,1)),0))*$B67/12,0)</f>
        <v>0</v>
      </c>
      <c r="HE232" s="94">
        <f t="array" ref="HE232">IFERROR(INDEX($N67:$N81,MATCH(1,IF($L67:$L81&lt;=HE$165,IF($M67:$M81&gt;=HE$165,1)),0))*$B67/12,0)</f>
        <v>0</v>
      </c>
      <c r="HF232" s="94">
        <f t="array" ref="HF232">IFERROR(INDEX($N67:$N81,MATCH(1,IF($L67:$L81&lt;=HF$165,IF($M67:$M81&gt;=HF$165,1)),0))*$B67/12,0)</f>
        <v>0</v>
      </c>
      <c r="HG232" s="94">
        <f t="array" ref="HG232">IFERROR(INDEX($N67:$N81,MATCH(1,IF($L67:$L81&lt;=HG$165,IF($M67:$M81&gt;=HG$165,1)),0))*$B67/12,0)</f>
        <v>0</v>
      </c>
      <c r="HH232" s="94">
        <f t="array" ref="HH232">IFERROR(INDEX($N67:$N81,MATCH(1,IF($L67:$L81&lt;=HH$165,IF($M67:$M81&gt;=HH$165,1)),0))*$B67/12,0)</f>
        <v>0</v>
      </c>
      <c r="HI232" s="94">
        <f t="array" ref="HI232">IFERROR(INDEX($N67:$N81,MATCH(1,IF($L67:$L81&lt;=HI$165,IF($M67:$M81&gt;=HI$165,1)),0))*$B67/12,0)</f>
        <v>0</v>
      </c>
      <c r="HJ232" s="94">
        <f t="array" ref="HJ232">IFERROR(INDEX($N67:$N81,MATCH(1,IF($L67:$L81&lt;=HJ$165,IF($M67:$M81&gt;=HJ$165,1)),0))*$B67/12,0)</f>
        <v>0</v>
      </c>
      <c r="HK232" s="94">
        <f t="array" ref="HK232">IFERROR(INDEX($N67:$N81,MATCH(1,IF($L67:$L81&lt;=HK$165,IF($M67:$M81&gt;=HK$165,1)),0))*$B67/12,0)</f>
        <v>0</v>
      </c>
      <c r="HL232" s="94">
        <f t="array" ref="HL232">IFERROR(INDEX($N67:$N81,MATCH(1,IF($L67:$L81&lt;=HL$165,IF($M67:$M81&gt;=HL$165,1)),0))*$B67/12,0)</f>
        <v>0</v>
      </c>
      <c r="HM232" s="94">
        <f t="array" ref="HM232">IFERROR(INDEX($N67:$N81,MATCH(1,IF($L67:$L81&lt;=HM$165,IF($M67:$M81&gt;=HM$165,1)),0))*$B67/12,0)</f>
        <v>0</v>
      </c>
      <c r="HN232" s="94">
        <f t="array" ref="HN232">IFERROR(INDEX($N67:$N81,MATCH(1,IF($L67:$L81&lt;=HN$165,IF($M67:$M81&gt;=HN$165,1)),0))*$B67/12,0)</f>
        <v>0</v>
      </c>
      <c r="HO232" s="94">
        <f t="array" ref="HO232">IFERROR(INDEX($N67:$N81,MATCH(1,IF($L67:$L81&lt;=HO$165,IF($M67:$M81&gt;=HO$165,1)),0))*$B67/12,0)</f>
        <v>0</v>
      </c>
      <c r="HP232" s="94">
        <f t="array" ref="HP232">IFERROR(INDEX($N67:$N81,MATCH(1,IF($L67:$L81&lt;=HP$165,IF($M67:$M81&gt;=HP$165,1)),0))*$B67/12,0)</f>
        <v>0</v>
      </c>
      <c r="HQ232" s="94">
        <f t="array" ref="HQ232">IFERROR(INDEX($N67:$N81,MATCH(1,IF($L67:$L81&lt;=HQ$165,IF($M67:$M81&gt;=HQ$165,1)),0))*$B67/12,0)</f>
        <v>0</v>
      </c>
      <c r="HR232" s="94">
        <f t="array" ref="HR232">IFERROR(INDEX($N67:$N81,MATCH(1,IF($L67:$L81&lt;=HR$165,IF($M67:$M81&gt;=HR$165,1)),0))*$B67/12,0)</f>
        <v>0</v>
      </c>
      <c r="HS232" s="94">
        <f t="array" ref="HS232">IFERROR(INDEX($N67:$N81,MATCH(1,IF($L67:$L81&lt;=HS$165,IF($M67:$M81&gt;=HS$165,1)),0))*$B67/12,0)</f>
        <v>0</v>
      </c>
      <c r="HT232" s="94">
        <f t="array" ref="HT232">IFERROR(INDEX($N67:$N81,MATCH(1,IF($L67:$L81&lt;=HT$165,IF($M67:$M81&gt;=HT$165,1)),0))*$B67/12,0)</f>
        <v>0</v>
      </c>
      <c r="HU232" s="94">
        <f t="array" ref="HU232">IFERROR(INDEX($N67:$N81,MATCH(1,IF($L67:$L81&lt;=HU$165,IF($M67:$M81&gt;=HU$165,1)),0))*$B67/12,0)</f>
        <v>0</v>
      </c>
      <c r="HV232" s="94">
        <f t="array" ref="HV232">IFERROR(INDEX($N67:$N81,MATCH(1,IF($L67:$L81&lt;=HV$165,IF($M67:$M81&gt;=HV$165,1)),0))*$B67/12,0)</f>
        <v>0</v>
      </c>
      <c r="HW232" s="94">
        <f t="array" ref="HW232">IFERROR(INDEX($N67:$N81,MATCH(1,IF($L67:$L81&lt;=HW$165,IF($M67:$M81&gt;=HW$165,1)),0))*$B67/12,0)</f>
        <v>0</v>
      </c>
      <c r="HX232" s="94">
        <f t="array" ref="HX232">IFERROR(INDEX($N67:$N81,MATCH(1,IF($L67:$L81&lt;=HX$165,IF($M67:$M81&gt;=HX$165,1)),0))*$B67/12,0)</f>
        <v>0</v>
      </c>
      <c r="HY232" s="94">
        <f t="array" ref="HY232">IFERROR(INDEX($N67:$N81,MATCH(1,IF($L67:$L81&lt;=HY$165,IF($M67:$M81&gt;=HY$165,1)),0))*$B67/12,0)</f>
        <v>0</v>
      </c>
      <c r="HZ232" s="94">
        <f t="array" ref="HZ232">IFERROR(INDEX($N67:$N81,MATCH(1,IF($L67:$L81&lt;=HZ$165,IF($M67:$M81&gt;=HZ$165,1)),0))*$B67/12,0)</f>
        <v>0</v>
      </c>
      <c r="IA232" s="94">
        <f t="array" ref="IA232">IFERROR(INDEX($N67:$N81,MATCH(1,IF($L67:$L81&lt;=IA$165,IF($M67:$M81&gt;=IA$165,1)),0))*$B67/12,0)</f>
        <v>0</v>
      </c>
      <c r="IB232" s="94">
        <f t="array" ref="IB232">IFERROR(INDEX($N67:$N81,MATCH(1,IF($L67:$L81&lt;=IB$165,IF($M67:$M81&gt;=IB$165,1)),0))*$B67/12,0)</f>
        <v>0</v>
      </c>
      <c r="IC232" s="94">
        <f t="array" ref="IC232">IFERROR(INDEX($N67:$N81,MATCH(1,IF($L67:$L81&lt;=IC$165,IF($M67:$M81&gt;=IC$165,1)),0))*$B67/12,0)</f>
        <v>0</v>
      </c>
      <c r="ID232" s="94">
        <f t="array" ref="ID232">IFERROR(INDEX($N67:$N81,MATCH(1,IF($L67:$L81&lt;=ID$165,IF($M67:$M81&gt;=ID$165,1)),0))*$B67/12,0)</f>
        <v>0</v>
      </c>
      <c r="IE232" s="94">
        <f t="array" ref="IE232">IFERROR(INDEX($N67:$N81,MATCH(1,IF($L67:$L81&lt;=IE$165,IF($M67:$M81&gt;=IE$165,1)),0))*$B67/12,0)</f>
        <v>0</v>
      </c>
      <c r="IF232" s="94">
        <f t="array" ref="IF232">IFERROR(INDEX($N67:$N81,MATCH(1,IF($L67:$L81&lt;=IF$165,IF($M67:$M81&gt;=IF$165,1)),0))*$B67/12,0)</f>
        <v>0</v>
      </c>
      <c r="IG232" s="94">
        <f t="array" ref="IG232">IFERROR(INDEX($N67:$N81,MATCH(1,IF($L67:$L81&lt;=IG$165,IF($M67:$M81&gt;=IG$165,1)),0))*$B67/12,0)</f>
        <v>0</v>
      </c>
      <c r="IH232" s="94">
        <f t="array" ref="IH232">IFERROR(INDEX($N67:$N81,MATCH(1,IF($L67:$L81&lt;=IH$165,IF($M67:$M81&gt;=IH$165,1)),0))*$B67/12,0)</f>
        <v>0</v>
      </c>
      <c r="II232" s="94">
        <f t="array" ref="II232">IFERROR(INDEX($N67:$N81,MATCH(1,IF($L67:$L81&lt;=II$165,IF($M67:$M81&gt;=II$165,1)),0))*$B67/12,0)</f>
        <v>0</v>
      </c>
      <c r="IJ232" s="94">
        <f t="array" ref="IJ232">IFERROR(INDEX($N67:$N81,MATCH(1,IF($L67:$L81&lt;=IJ$165,IF($M67:$M81&gt;=IJ$165,1)),0))*$B67/12,0)</f>
        <v>0</v>
      </c>
      <c r="IK232" s="94">
        <f t="array" ref="IK232">IFERROR(INDEX($N67:$N81,MATCH(1,IF($L67:$L81&lt;=IK$165,IF($M67:$M81&gt;=IK$165,1)),0))*$B67/12,0)</f>
        <v>0</v>
      </c>
      <c r="IL232" s="94">
        <f t="array" ref="IL232">IFERROR(INDEX($N67:$N81,MATCH(1,IF($L67:$L81&lt;=IL$165,IF($M67:$M81&gt;=IL$165,1)),0))*$B67/12,0)</f>
        <v>0</v>
      </c>
      <c r="IM232" s="94">
        <f t="array" ref="IM232">IFERROR(INDEX($N67:$N81,MATCH(1,IF($L67:$L81&lt;=IM$165,IF($M67:$M81&gt;=IM$165,1)),0))*$B67/12,0)</f>
        <v>0</v>
      </c>
      <c r="IN232" s="94">
        <f t="array" ref="IN232">IFERROR(INDEX($N67:$N81,MATCH(1,IF($L67:$L81&lt;=IN$165,IF($M67:$M81&gt;=IN$165,1)),0))*$B67/12,0)</f>
        <v>0</v>
      </c>
      <c r="IO232" s="94">
        <f t="array" ref="IO232">IFERROR(INDEX($N67:$N81,MATCH(1,IF($L67:$L81&lt;=IO$165,IF($M67:$M81&gt;=IO$165,1)),0))*$B67/12,0)</f>
        <v>0</v>
      </c>
      <c r="IP232" s="94">
        <f t="array" ref="IP232">IFERROR(INDEX($N67:$N81,MATCH(1,IF($L67:$L81&lt;=IP$165,IF($M67:$M81&gt;=IP$165,1)),0))*$B67/12,0)</f>
        <v>0</v>
      </c>
      <c r="IQ232" s="94">
        <f t="array" ref="IQ232">IFERROR(INDEX($N67:$N81,MATCH(1,IF($L67:$L81&lt;=IQ$165,IF($M67:$M81&gt;=IQ$165,1)),0))*$B67/12,0)</f>
        <v>0</v>
      </c>
      <c r="IR232" s="94">
        <f t="array" ref="IR232">IFERROR(INDEX($N67:$N81,MATCH(1,IF($L67:$L81&lt;=IR$165,IF($M67:$M81&gt;=IR$165,1)),0))*$B67/12,0)</f>
        <v>0</v>
      </c>
      <c r="IS232" s="94">
        <f t="array" ref="IS232">IFERROR(INDEX($N67:$N81,MATCH(1,IF($L67:$L81&lt;=IS$165,IF($M67:$M81&gt;=IS$165,1)),0))*$B67/12,0)</f>
        <v>0</v>
      </c>
      <c r="IT232" s="94">
        <f t="array" ref="IT232">IFERROR(INDEX($N67:$N81,MATCH(1,IF($L67:$L81&lt;=IT$165,IF($M67:$M81&gt;=IT$165,1)),0))*$B67/12,0)</f>
        <v>0</v>
      </c>
      <c r="IU232" s="94">
        <f t="array" ref="IU232">IFERROR(INDEX($N67:$N81,MATCH(1,IF($L67:$L81&lt;=IU$165,IF($M67:$M81&gt;=IU$165,1)),0))*$B67/12,0)</f>
        <v>0</v>
      </c>
      <c r="IV232" s="94">
        <f t="array" ref="IV232">IFERROR(INDEX($N67:$N81,MATCH(1,IF($L67:$L81&lt;=IV$165,IF($M67:$M81&gt;=IV$165,1)),0))*$B67/12,0)</f>
        <v>0</v>
      </c>
      <c r="IW232" s="94">
        <f t="array" ref="IW232">IFERROR(INDEX($N67:$N81,MATCH(1,IF($L67:$L81&lt;=IW$165,IF($M67:$M81&gt;=IW$165,1)),0))*$B67/12,0)</f>
        <v>0</v>
      </c>
      <c r="IX232" s="94">
        <f t="array" ref="IX232">IFERROR(INDEX($N67:$N81,MATCH(1,IF($L67:$L81&lt;=IX$165,IF($M67:$M81&gt;=IX$165,1)),0))*$B67/12,0)</f>
        <v>0</v>
      </c>
      <c r="IY232" s="94">
        <f t="array" ref="IY232">IFERROR(INDEX($N67:$N81,MATCH(1,IF($L67:$L81&lt;=IY$165,IF($M67:$M81&gt;=IY$165,1)),0))*$B67/12,0)</f>
        <v>0</v>
      </c>
      <c r="IZ232" s="94">
        <f t="array" ref="IZ232">IFERROR(INDEX($N67:$N81,MATCH(1,IF($L67:$L81&lt;=IZ$165,IF($M67:$M81&gt;=IZ$165,1)),0))*$B67/12,0)</f>
        <v>0</v>
      </c>
      <c r="JA232" s="94">
        <f t="array" ref="JA232">IFERROR(INDEX($N67:$N81,MATCH(1,IF($L67:$L81&lt;=JA$165,IF($M67:$M81&gt;=JA$165,1)),0))*$B67/12,0)</f>
        <v>0</v>
      </c>
      <c r="JB232" s="94">
        <f t="array" ref="JB232">IFERROR(INDEX($N67:$N81,MATCH(1,IF($L67:$L81&lt;=JB$165,IF($M67:$M81&gt;=JB$165,1)),0))*$B67/12,0)</f>
        <v>0</v>
      </c>
      <c r="JC232" s="94">
        <f t="array" ref="JC232">IFERROR(INDEX($N67:$N81,MATCH(1,IF($L67:$L81&lt;=JC$165,IF($M67:$M81&gt;=JC$165,1)),0))*$B67/12,0)</f>
        <v>0</v>
      </c>
      <c r="JD232" s="94">
        <f t="array" ref="JD232">IFERROR(INDEX($N67:$N81,MATCH(1,IF($L67:$L81&lt;=JD$165,IF($M67:$M81&gt;=JD$165,1)),0))*$B67/12,0)</f>
        <v>0</v>
      </c>
      <c r="JE232" s="94">
        <f t="array" ref="JE232">IFERROR(INDEX($N67:$N81,MATCH(1,IF($L67:$L81&lt;=JE$165,IF($M67:$M81&gt;=JE$165,1)),0))*$B67/12,0)</f>
        <v>0</v>
      </c>
      <c r="JF232" s="94">
        <f t="array" ref="JF232">IFERROR(INDEX($N67:$N81,MATCH(1,IF($L67:$L81&lt;=JF$165,IF($M67:$M81&gt;=JF$165,1)),0))*$B67/12,0)</f>
        <v>0</v>
      </c>
      <c r="JG232" s="94">
        <f t="array" ref="JG232">IFERROR(INDEX($N67:$N81,MATCH(1,IF($L67:$L81&lt;=JG$165,IF($M67:$M81&gt;=JG$165,1)),0))*$B67/12,0)</f>
        <v>0</v>
      </c>
      <c r="JH232" s="94">
        <f t="array" ref="JH232">IFERROR(INDEX($N67:$N81,MATCH(1,IF($L67:$L81&lt;=JH$165,IF($M67:$M81&gt;=JH$165,1)),0))*$B67/12,0)</f>
        <v>0</v>
      </c>
      <c r="JI232" s="94">
        <f t="array" ref="JI232">IFERROR(INDEX($N67:$N81,MATCH(1,IF($L67:$L81&lt;=JI$165,IF($M67:$M81&gt;=JI$165,1)),0))*$B67/12,0)</f>
        <v>0</v>
      </c>
      <c r="JJ232" s="94">
        <f t="array" ref="JJ232">IFERROR(INDEX($N67:$N81,MATCH(1,IF($L67:$L81&lt;=JJ$165,IF($M67:$M81&gt;=JJ$165,1)),0))*$B67/12,0)</f>
        <v>0</v>
      </c>
      <c r="JK232" s="94">
        <f t="array" ref="JK232">IFERROR(INDEX($N67:$N81,MATCH(1,IF($L67:$L81&lt;=JK$165,IF($M67:$M81&gt;=JK$165,1)),0))*$B67/12,0)</f>
        <v>0</v>
      </c>
      <c r="JL232" s="94">
        <f t="array" ref="JL232">IFERROR(INDEX($N67:$N81,MATCH(1,IF($L67:$L81&lt;=JL$165,IF($M67:$M81&gt;=JL$165,1)),0))*$B67/12,0)</f>
        <v>0</v>
      </c>
      <c r="JM232" s="94">
        <f t="array" ref="JM232">IFERROR(INDEX($N67:$N81,MATCH(1,IF($L67:$L81&lt;=JM$165,IF($M67:$M81&gt;=JM$165,1)),0))*$B67/12,0)</f>
        <v>0</v>
      </c>
      <c r="JN232" s="94">
        <f t="array" ref="JN232">IFERROR(INDEX($N67:$N81,MATCH(1,IF($L67:$L81&lt;=JN$165,IF($M67:$M81&gt;=JN$165,1)),0))*$B67/12,0)</f>
        <v>0</v>
      </c>
      <c r="JO232" s="94">
        <f t="array" ref="JO232">IFERROR(INDEX($N67:$N81,MATCH(1,IF($L67:$L81&lt;=JO$165,IF($M67:$M81&gt;=JO$165,1)),0))*$B67/12,0)</f>
        <v>0</v>
      </c>
      <c r="JP232" s="94">
        <f t="array" ref="JP232">IFERROR(INDEX($N67:$N81,MATCH(1,IF($L67:$L81&lt;=JP$165,IF($M67:$M81&gt;=JP$165,1)),0))*$B67/12,0)</f>
        <v>0</v>
      </c>
      <c r="JQ232" s="94">
        <f t="array" ref="JQ232">IFERROR(INDEX($N67:$N81,MATCH(1,IF($L67:$L81&lt;=JQ$165,IF($M67:$M81&gt;=JQ$165,1)),0))*$B67/12,0)</f>
        <v>0</v>
      </c>
      <c r="JR232" s="94">
        <f t="array" ref="JR232">IFERROR(INDEX($N67:$N81,MATCH(1,IF($L67:$L81&lt;=JR$165,IF($M67:$M81&gt;=JR$165,1)),0))*$B67/12,0)</f>
        <v>0</v>
      </c>
      <c r="JS232" s="94">
        <f t="array" ref="JS232">IFERROR(INDEX($N67:$N81,MATCH(1,IF($L67:$L81&lt;=JS$165,IF($M67:$M81&gt;=JS$165,1)),0))*$B67/12,0)</f>
        <v>0</v>
      </c>
      <c r="JT232" s="94">
        <f t="array" ref="JT232">IFERROR(INDEX($N67:$N81,MATCH(1,IF($L67:$L81&lt;=JT$165,IF($M67:$M81&gt;=JT$165,1)),0))*$B67/12,0)</f>
        <v>0</v>
      </c>
      <c r="JU232" s="94">
        <f t="array" ref="JU232">IFERROR(INDEX($N67:$N81,MATCH(1,IF($L67:$L81&lt;=JU$165,IF($M67:$M81&gt;=JU$165,1)),0))*$B67/12,0)</f>
        <v>0</v>
      </c>
      <c r="JV232" s="94">
        <f t="array" ref="JV232">IFERROR(INDEX($N67:$N81,MATCH(1,IF($L67:$L81&lt;=JV$165,IF($M67:$M81&gt;=JV$165,1)),0))*$B67/12,0)</f>
        <v>0</v>
      </c>
      <c r="JW232" s="94">
        <f t="array" ref="JW232">IFERROR(INDEX($N67:$N81,MATCH(1,IF($L67:$L81&lt;=JW$165,IF($M67:$M81&gt;=JW$165,1)),0))*$B67/12,0)</f>
        <v>0</v>
      </c>
      <c r="JX232" s="94">
        <f t="array" ref="JX232">IFERROR(INDEX($N67:$N81,MATCH(1,IF($L67:$L81&lt;=JX$165,IF($M67:$M81&gt;=JX$165,1)),0))*$B67/12,0)</f>
        <v>0</v>
      </c>
      <c r="JY232" s="94">
        <f t="array" ref="JY232">IFERROR(INDEX($N67:$N81,MATCH(1,IF($L67:$L81&lt;=JY$165,IF($M67:$M81&gt;=JY$165,1)),0))*$B67/12,0)</f>
        <v>0</v>
      </c>
      <c r="JZ232" s="94">
        <f t="array" ref="JZ232">IFERROR(INDEX($N67:$N81,MATCH(1,IF($L67:$L81&lt;=JZ$165,IF($M67:$M81&gt;=JZ$165,1)),0))*$B67/12,0)</f>
        <v>0</v>
      </c>
      <c r="KA232" s="94">
        <f t="array" ref="KA232">IFERROR(INDEX($N67:$N81,MATCH(1,IF($L67:$L81&lt;=KA$165,IF($M67:$M81&gt;=KA$165,1)),0))*$B67/12,0)</f>
        <v>0</v>
      </c>
      <c r="KB232" s="94">
        <f t="array" ref="KB232">IFERROR(INDEX($N67:$N81,MATCH(1,IF($L67:$L81&lt;=KB$165,IF($M67:$M81&gt;=KB$165,1)),0))*$B67/12,0)</f>
        <v>0</v>
      </c>
      <c r="KC232" s="94">
        <f t="array" ref="KC232">IFERROR(INDEX($N67:$N81,MATCH(1,IF($L67:$L81&lt;=KC$165,IF($M67:$M81&gt;=KC$165,1)),0))*$B67/12,0)</f>
        <v>0</v>
      </c>
      <c r="KD232" s="94">
        <f t="array" ref="KD232">IFERROR(INDEX($N67:$N81,MATCH(1,IF($L67:$L81&lt;=KD$165,IF($M67:$M81&gt;=KD$165,1)),0))*$B67/12,0)</f>
        <v>0</v>
      </c>
      <c r="KE232" s="94">
        <f t="array" ref="KE232">IFERROR(INDEX($N67:$N81,MATCH(1,IF($L67:$L81&lt;=KE$165,IF($M67:$M81&gt;=KE$165,1)),0))*$B67/12,0)</f>
        <v>0</v>
      </c>
      <c r="KF232" s="94">
        <f t="array" ref="KF232">IFERROR(INDEX($N67:$N81,MATCH(1,IF($L67:$L81&lt;=KF$165,IF($M67:$M81&gt;=KF$165,1)),0))*$B67/12,0)</f>
        <v>0</v>
      </c>
      <c r="KG232" s="94">
        <f t="array" ref="KG232">IFERROR(INDEX($N67:$N81,MATCH(1,IF($L67:$L81&lt;=KG$165,IF($M67:$M81&gt;=KG$165,1)),0))*$B67/12,0)</f>
        <v>0</v>
      </c>
      <c r="KH232" s="94">
        <f t="array" ref="KH232">IFERROR(INDEX($N67:$N81,MATCH(1,IF($L67:$L81&lt;=KH$165,IF($M67:$M81&gt;=KH$165,1)),0))*$B67/12,0)</f>
        <v>0</v>
      </c>
      <c r="KI232" s="94">
        <f t="array" ref="KI232">IFERROR(INDEX($N67:$N81,MATCH(1,IF($L67:$L81&lt;=KI$165,IF($M67:$M81&gt;=KI$165,1)),0))*$B67/12,0)</f>
        <v>0</v>
      </c>
      <c r="KJ232" s="94">
        <f t="array" ref="KJ232">IFERROR(INDEX($N67:$N81,MATCH(1,IF($L67:$L81&lt;=KJ$165,IF($M67:$M81&gt;=KJ$165,1)),0))*$B67/12,0)</f>
        <v>0</v>
      </c>
      <c r="KK232" s="94">
        <f t="array" ref="KK232">IFERROR(INDEX($N67:$N81,MATCH(1,IF($L67:$L81&lt;=KK$165,IF($M67:$M81&gt;=KK$165,1)),0))*$B67/12,0)</f>
        <v>0</v>
      </c>
      <c r="KL232" s="94">
        <f t="array" ref="KL232">IFERROR(INDEX($N67:$N81,MATCH(1,IF($L67:$L81&lt;=KL$165,IF($M67:$M81&gt;=KL$165,1)),0))*$B67/12,0)</f>
        <v>0</v>
      </c>
      <c r="KM232" s="94">
        <f t="array" ref="KM232">IFERROR(INDEX($N67:$N81,MATCH(1,IF($L67:$L81&lt;=KM$165,IF($M67:$M81&gt;=KM$165,1)),0))*$B67/12,0)</f>
        <v>0</v>
      </c>
      <c r="KN232" s="94">
        <f t="array" ref="KN232">IFERROR(INDEX($N67:$N81,MATCH(1,IF($L67:$L81&lt;=KN$165,IF($M67:$M81&gt;=KN$165,1)),0))*$B67/12,0)</f>
        <v>0</v>
      </c>
      <c r="KO232" s="94">
        <f t="array" ref="KO232">IFERROR(INDEX($N67:$N81,MATCH(1,IF($L67:$L81&lt;=KO$165,IF($M67:$M81&gt;=KO$165,1)),0))*$B67/12,0)</f>
        <v>0</v>
      </c>
      <c r="KP232" s="94">
        <f t="array" ref="KP232">IFERROR(INDEX($N67:$N81,MATCH(1,IF($L67:$L81&lt;=KP$165,IF($M67:$M81&gt;=KP$165,1)),0))*$B67/12,0)</f>
        <v>0</v>
      </c>
      <c r="KQ232" s="94">
        <f t="array" ref="KQ232">IFERROR(INDEX($N67:$N81,MATCH(1,IF($L67:$L81&lt;=KQ$165,IF($M67:$M81&gt;=KQ$165,1)),0))*$B67/12,0)</f>
        <v>0</v>
      </c>
      <c r="KR232" s="94">
        <f t="array" ref="KR232">IFERROR(INDEX($N67:$N81,MATCH(1,IF($L67:$L81&lt;=KR$165,IF($M67:$M81&gt;=KR$165,1)),0))*$B67/12,0)</f>
        <v>0</v>
      </c>
      <c r="KS232" s="94">
        <f t="array" ref="KS232">IFERROR(INDEX($N67:$N81,MATCH(1,IF($L67:$L81&lt;=KS$165,IF($M67:$M81&gt;=KS$165,1)),0))*$B67/12,0)</f>
        <v>0</v>
      </c>
      <c r="KT232" s="94">
        <f t="array" ref="KT232">IFERROR(INDEX($N67:$N81,MATCH(1,IF($L67:$L81&lt;=KT$165,IF($M67:$M81&gt;=KT$165,1)),0))*$B67/12,0)</f>
        <v>0</v>
      </c>
      <c r="KU232" s="94">
        <f t="array" ref="KU232">IFERROR(INDEX($N67:$N81,MATCH(1,IF($L67:$L81&lt;=KU$165,IF($M67:$M81&gt;=KU$165,1)),0))*$B67/12,0)</f>
        <v>0</v>
      </c>
      <c r="KV232" s="94">
        <f t="array" ref="KV232">IFERROR(INDEX($N67:$N81,MATCH(1,IF($L67:$L81&lt;=KV$165,IF($M67:$M81&gt;=KV$165,1)),0))*$B67/12,0)</f>
        <v>0</v>
      </c>
      <c r="KW232" s="94">
        <f t="array" ref="KW232">IFERROR(INDEX($N67:$N81,MATCH(1,IF($L67:$L81&lt;=KW$165,IF($M67:$M81&gt;=KW$165,1)),0))*$B67/12,0)</f>
        <v>0</v>
      </c>
      <c r="KX232" s="94">
        <f t="array" ref="KX232">IFERROR(INDEX($N67:$N81,MATCH(1,IF($L67:$L81&lt;=KX$165,IF($M67:$M81&gt;=KX$165,1)),0))*$B67/12,0)</f>
        <v>0</v>
      </c>
      <c r="KY232" s="94">
        <f t="array" ref="KY232">IFERROR(INDEX($N67:$N81,MATCH(1,IF($L67:$L81&lt;=KY$165,IF($M67:$M81&gt;=KY$165,1)),0))*$B67/12,0)</f>
        <v>0</v>
      </c>
      <c r="KZ232" s="94">
        <f t="array" ref="KZ232">IFERROR(INDEX($N67:$N81,MATCH(1,IF($L67:$L81&lt;=KZ$165,IF($M67:$M81&gt;=KZ$165,1)),0))*$B67/12,0)</f>
        <v>0</v>
      </c>
      <c r="LA232" s="94">
        <f t="array" ref="LA232">IFERROR(INDEX($N67:$N81,MATCH(1,IF($L67:$L81&lt;=LA$165,IF($M67:$M81&gt;=LA$165,1)),0))*$B67/12,0)</f>
        <v>0</v>
      </c>
      <c r="LB232" s="94">
        <f t="array" ref="LB232">IFERROR(INDEX($N67:$N81,MATCH(1,IF($L67:$L81&lt;=LB$165,IF($M67:$M81&gt;=LB$165,1)),0))*$B67/12,0)</f>
        <v>0</v>
      </c>
      <c r="LC232" s="94">
        <f t="array" ref="LC232">IFERROR(INDEX($N67:$N81,MATCH(1,IF($L67:$L81&lt;=LC$165,IF($M67:$M81&gt;=LC$165,1)),0))*$B67/12,0)</f>
        <v>0</v>
      </c>
      <c r="LD232" s="94">
        <f t="array" ref="LD232">IFERROR(INDEX($N67:$N81,MATCH(1,IF($L67:$L81&lt;=LD$165,IF($M67:$M81&gt;=LD$165,1)),0))*$B67/12,0)</f>
        <v>0</v>
      </c>
      <c r="LE232" s="94">
        <f t="array" ref="LE232">IFERROR(INDEX($N67:$N81,MATCH(1,IF($L67:$L81&lt;=LE$165,IF($M67:$M81&gt;=LE$165,1)),0))*$B67/12,0)</f>
        <v>0</v>
      </c>
      <c r="LF232" s="94">
        <f t="array" ref="LF232">IFERROR(INDEX($N67:$N81,MATCH(1,IF($L67:$L81&lt;=LF$165,IF($M67:$M81&gt;=LF$165,1)),0))*$B67/12,0)</f>
        <v>0</v>
      </c>
      <c r="LG232" s="94">
        <f t="array" ref="LG232">IFERROR(INDEX($N67:$N81,MATCH(1,IF($L67:$L81&lt;=LG$165,IF($M67:$M81&gt;=LG$165,1)),0))*$B67/12,0)</f>
        <v>0</v>
      </c>
      <c r="LH232" s="94">
        <f t="array" ref="LH232">IFERROR(INDEX($N67:$N81,MATCH(1,IF($L67:$L81&lt;=LH$165,IF($M67:$M81&gt;=LH$165,1)),0))*$B67/12,0)</f>
        <v>0</v>
      </c>
      <c r="LI232" s="94">
        <f t="array" ref="LI232">IFERROR(INDEX($N67:$N81,MATCH(1,IF($L67:$L81&lt;=LI$165,IF($M67:$M81&gt;=LI$165,1)),0))*$B67/12,0)</f>
        <v>0</v>
      </c>
      <c r="LJ232" s="94">
        <f t="array" ref="LJ232">IFERROR(INDEX($N67:$N81,MATCH(1,IF($L67:$L81&lt;=LJ$165,IF($M67:$M81&gt;=LJ$165,1)),0))*$B67/12,0)</f>
        <v>0</v>
      </c>
      <c r="LK232" s="94">
        <f t="array" ref="LK232">IFERROR(INDEX($N67:$N81,MATCH(1,IF($L67:$L81&lt;=LK$165,IF($M67:$M81&gt;=LK$165,1)),0))*$B67/12,0)</f>
        <v>0</v>
      </c>
      <c r="LL232" s="94">
        <f t="array" ref="LL232">IFERROR(INDEX($N67:$N81,MATCH(1,IF($L67:$L81&lt;=LL$165,IF($M67:$M81&gt;=LL$165,1)),0))*$B67/12,0)</f>
        <v>0</v>
      </c>
      <c r="LM232" s="94">
        <f t="array" ref="LM232">IFERROR(INDEX($N67:$N81,MATCH(1,IF($L67:$L81&lt;=LM$165,IF($M67:$M81&gt;=LM$165,1)),0))*$B67/12,0)</f>
        <v>0</v>
      </c>
      <c r="LN232" s="94">
        <f t="array" ref="LN232">IFERROR(INDEX($N67:$N81,MATCH(1,IF($L67:$L81&lt;=LN$165,IF($M67:$M81&gt;=LN$165,1)),0))*$B67/12,0)</f>
        <v>0</v>
      </c>
      <c r="LO232" s="94">
        <f t="array" ref="LO232">IFERROR(INDEX($N67:$N81,MATCH(1,IF($L67:$L81&lt;=LO$165,IF($M67:$M81&gt;=LO$165,1)),0))*$B67/12,0)</f>
        <v>0</v>
      </c>
      <c r="LP232" s="94">
        <f t="array" ref="LP232">IFERROR(INDEX($N67:$N81,MATCH(1,IF($L67:$L81&lt;=LP$165,IF($M67:$M81&gt;=LP$165,1)),0))*$B67/12,0)</f>
        <v>0</v>
      </c>
      <c r="LQ232" s="94">
        <f t="array" ref="LQ232">IFERROR(INDEX($N67:$N81,MATCH(1,IF($L67:$L81&lt;=LQ$165,IF($M67:$M81&gt;=LQ$165,1)),0))*$B67/12,0)</f>
        <v>0</v>
      </c>
      <c r="LR232" s="94">
        <f t="array" ref="LR232">IFERROR(INDEX($N67:$N81,MATCH(1,IF($L67:$L81&lt;=LR$165,IF($M67:$M81&gt;=LR$165,1)),0))*$B67/12,0)</f>
        <v>0</v>
      </c>
      <c r="LS232" s="94">
        <f t="array" ref="LS232">IFERROR(INDEX($N67:$N81,MATCH(1,IF($L67:$L81&lt;=LS$165,IF($M67:$M81&gt;=LS$165,1)),0))*$B67/12,0)</f>
        <v>0</v>
      </c>
      <c r="LT232" s="94">
        <f t="array" ref="LT232">IFERROR(INDEX($N67:$N81,MATCH(1,IF($L67:$L81&lt;=LT$165,IF($M67:$M81&gt;=LT$165,1)),0))*$B67/12,0)</f>
        <v>0</v>
      </c>
      <c r="LU232" s="94">
        <f t="array" ref="LU232">IFERROR(INDEX($N67:$N81,MATCH(1,IF($L67:$L81&lt;=LU$165,IF($M67:$M81&gt;=LU$165,1)),0))*$B67/12,0)</f>
        <v>0</v>
      </c>
      <c r="LV232" s="94">
        <f t="array" ref="LV232">IFERROR(INDEX($N67:$N81,MATCH(1,IF($L67:$L81&lt;=LV$165,IF($M67:$M81&gt;=LV$165,1)),0))*$B67/12,0)</f>
        <v>0</v>
      </c>
      <c r="LW232" s="94">
        <f t="array" ref="LW232">IFERROR(INDEX($N67:$N81,MATCH(1,IF($L67:$L81&lt;=LW$165,IF($M67:$M81&gt;=LW$165,1)),0))*$B67/12,0)</f>
        <v>0</v>
      </c>
      <c r="LX232" s="94">
        <f t="array" ref="LX232">IFERROR(INDEX($N67:$N81,MATCH(1,IF($L67:$L81&lt;=LX$165,IF($M67:$M81&gt;=LX$165,1)),0))*$B67/12,0)</f>
        <v>0</v>
      </c>
      <c r="LY232" s="94">
        <f t="array" ref="LY232">IFERROR(INDEX($N67:$N81,MATCH(1,IF($L67:$L81&lt;=LY$165,IF($M67:$M81&gt;=LY$165,1)),0))*$B67/12,0)</f>
        <v>0</v>
      </c>
      <c r="LZ232" s="94">
        <f t="array" ref="LZ232">IFERROR(INDEX($N67:$N81,MATCH(1,IF($L67:$L81&lt;=LZ$165,IF($M67:$M81&gt;=LZ$165,1)),0))*$B67/12,0)</f>
        <v>0</v>
      </c>
      <c r="MA232" s="94">
        <f t="array" ref="MA232">IFERROR(INDEX($N67:$N81,MATCH(1,IF($L67:$L81&lt;=MA$165,IF($M67:$M81&gt;=MA$165,1)),0))*$B67/12,0)</f>
        <v>0</v>
      </c>
      <c r="MB232" s="94">
        <f t="array" ref="MB232">IFERROR(INDEX($N67:$N81,MATCH(1,IF($L67:$L81&lt;=MB$165,IF($M67:$M81&gt;=MB$165,1)),0))*$B67/12,0)</f>
        <v>0</v>
      </c>
      <c r="MC232" s="94">
        <f t="array" ref="MC232">IFERROR(INDEX($N67:$N81,MATCH(1,IF($L67:$L81&lt;=MC$165,IF($M67:$M81&gt;=MC$165,1)),0))*$B67/12,0)</f>
        <v>0</v>
      </c>
      <c r="MD232" s="94">
        <f t="array" ref="MD232">IFERROR(INDEX($N67:$N81,MATCH(1,IF($L67:$L81&lt;=MD$165,IF($M67:$M81&gt;=MD$165,1)),0))*$B67/12,0)</f>
        <v>0</v>
      </c>
      <c r="ME232" s="94">
        <f t="array" ref="ME232">IFERROR(INDEX($N67:$N81,MATCH(1,IF($L67:$L81&lt;=ME$165,IF($M67:$M81&gt;=ME$165,1)),0))*$B67/12,0)</f>
        <v>0</v>
      </c>
      <c r="MF232" s="94">
        <f t="array" ref="MF232">IFERROR(INDEX($N67:$N81,MATCH(1,IF($L67:$L81&lt;=MF$165,IF($M67:$M81&gt;=MF$165,1)),0))*$B67/12,0)</f>
        <v>0</v>
      </c>
      <c r="MG232" s="94">
        <f t="array" ref="MG232">IFERROR(INDEX($N67:$N81,MATCH(1,IF($L67:$L81&lt;=MG$165,IF($M67:$M81&gt;=MG$165,1)),0))*$B67/12,0)</f>
        <v>0</v>
      </c>
      <c r="MH232" s="94">
        <f t="array" ref="MH232">IFERROR(INDEX($N67:$N81,MATCH(1,IF($L67:$L81&lt;=MH$165,IF($M67:$M81&gt;=MH$165,1)),0))*$B67/12,0)</f>
        <v>0</v>
      </c>
      <c r="MI232" s="94">
        <f t="array" ref="MI232">IFERROR(INDEX($N67:$N81,MATCH(1,IF($L67:$L81&lt;=MI$165,IF($M67:$M81&gt;=MI$165,1)),0))*$B67/12,0)</f>
        <v>0</v>
      </c>
      <c r="MJ232" s="94">
        <f t="array" ref="MJ232">IFERROR(INDEX($N67:$N81,MATCH(1,IF($L67:$L81&lt;=MJ$165,IF($M67:$M81&gt;=MJ$165,1)),0))*$B67/12,0)</f>
        <v>0</v>
      </c>
      <c r="MK232" s="94">
        <f t="array" ref="MK232">IFERROR(INDEX($N67:$N81,MATCH(1,IF($L67:$L81&lt;=MK$165,IF($M67:$M81&gt;=MK$165,1)),0))*$B67/12,0)</f>
        <v>0</v>
      </c>
      <c r="ML232" s="94">
        <f t="array" ref="ML232">IFERROR(INDEX($N67:$N81,MATCH(1,IF($L67:$L81&lt;=ML$165,IF($M67:$M81&gt;=ML$165,1)),0))*$B67/12,0)</f>
        <v>0</v>
      </c>
      <c r="MM232" s="94">
        <f t="array" ref="MM232">IFERROR(INDEX($N67:$N81,MATCH(1,IF($L67:$L81&lt;=MM$165,IF($M67:$M81&gt;=MM$165,1)),0))*$B67/12,0)</f>
        <v>0</v>
      </c>
      <c r="MN232" s="94">
        <f t="array" ref="MN232">IFERROR(INDEX($N67:$N81,MATCH(1,IF($L67:$L81&lt;=MN$165,IF($M67:$M81&gt;=MN$165,1)),0))*$B67/12,0)</f>
        <v>0</v>
      </c>
      <c r="MO232" s="94">
        <f t="array" ref="MO232">IFERROR(INDEX($N67:$N81,MATCH(1,IF($L67:$L81&lt;=MO$165,IF($M67:$M81&gt;=MO$165,1)),0))*$B67/12,0)</f>
        <v>0</v>
      </c>
      <c r="MP232" s="94">
        <f t="array" ref="MP232">IFERROR(INDEX($N67:$N81,MATCH(1,IF($L67:$L81&lt;=MP$165,IF($M67:$M81&gt;=MP$165,1)),0))*$B67/12,0)</f>
        <v>0</v>
      </c>
      <c r="MQ232" s="94">
        <f t="array" ref="MQ232">IFERROR(INDEX($N67:$N81,MATCH(1,IF($L67:$L81&lt;=MQ$165,IF($M67:$M81&gt;=MQ$165,1)),0))*$B67/12,0)</f>
        <v>0</v>
      </c>
      <c r="MR232" s="94">
        <f t="array" ref="MR232">IFERROR(INDEX($N67:$N81,MATCH(1,IF($L67:$L81&lt;=MR$165,IF($M67:$M81&gt;=MR$165,1)),0))*$B67/12,0)</f>
        <v>0</v>
      </c>
      <c r="MS232" s="94">
        <f t="array" ref="MS232">IFERROR(INDEX($N67:$N81,MATCH(1,IF($L67:$L81&lt;=MS$165,IF($M67:$M81&gt;=MS$165,1)),0))*$B67/12,0)</f>
        <v>0</v>
      </c>
      <c r="MT232" s="94">
        <f t="array" ref="MT232">IFERROR(INDEX($N67:$N81,MATCH(1,IF($L67:$L81&lt;=MT$165,IF($M67:$M81&gt;=MT$165,1)),0))*$B67/12,0)</f>
        <v>0</v>
      </c>
      <c r="MU232" s="94">
        <f t="array" ref="MU232">IFERROR(INDEX($N67:$N81,MATCH(1,IF($L67:$L81&lt;=MU$165,IF($M67:$M81&gt;=MU$165,1)),0))*$B67/12,0)</f>
        <v>0</v>
      </c>
      <c r="MV232" s="94">
        <f t="array" ref="MV232">IFERROR(INDEX($N67:$N81,MATCH(1,IF($L67:$L81&lt;=MV$165,IF($M67:$M81&gt;=MV$165,1)),0))*$B67/12,0)</f>
        <v>0</v>
      </c>
      <c r="MW232" s="94">
        <f t="array" ref="MW232">IFERROR(INDEX($N67:$N81,MATCH(1,IF($L67:$L81&lt;=MW$165,IF($M67:$M81&gt;=MW$165,1)),0))*$B67/12,0)</f>
        <v>0</v>
      </c>
      <c r="MX232" s="94">
        <f t="array" ref="MX232">IFERROR(INDEX($N67:$N81,MATCH(1,IF($L67:$L81&lt;=MX$165,IF($M67:$M81&gt;=MX$165,1)),0))*$B67/12,0)</f>
        <v>0</v>
      </c>
      <c r="MY232" s="94">
        <f t="array" ref="MY232">IFERROR(INDEX($N67:$N81,MATCH(1,IF($L67:$L81&lt;=MY$165,IF($M67:$M81&gt;=MY$165,1)),0))*$B67/12,0)</f>
        <v>0</v>
      </c>
      <c r="MZ232" s="94">
        <f t="array" ref="MZ232">IFERROR(INDEX($N67:$N81,MATCH(1,IF($L67:$L81&lt;=MZ$165,IF($M67:$M81&gt;=MZ$165,1)),0))*$B67/12,0)</f>
        <v>0</v>
      </c>
      <c r="NA232" s="94">
        <f t="array" ref="NA232">IFERROR(INDEX($N67:$N81,MATCH(1,IF($L67:$L81&lt;=NA$165,IF($M67:$M81&gt;=NA$165,1)),0))*$B67/12,0)</f>
        <v>0</v>
      </c>
      <c r="NB232" s="94">
        <f t="array" ref="NB232">IFERROR(INDEX($N67:$N81,MATCH(1,IF($L67:$L81&lt;=NB$165,IF($M67:$M81&gt;=NB$165,1)),0))*$B67/12,0)</f>
        <v>0</v>
      </c>
      <c r="NC232" s="94">
        <f t="array" ref="NC232">IFERROR(INDEX($N67:$N81,MATCH(1,IF($L67:$L81&lt;=NC$165,IF($M67:$M81&gt;=NC$165,1)),0))*$B67/12,0)</f>
        <v>0</v>
      </c>
      <c r="ND232" s="94">
        <f t="array" ref="ND232">IFERROR(INDEX($N67:$N81,MATCH(1,IF($L67:$L81&lt;=ND$165,IF($M67:$M81&gt;=ND$165,1)),0))*$B67/12,0)</f>
        <v>0</v>
      </c>
      <c r="NE232" s="94">
        <f t="array" ref="NE232">IFERROR(INDEX($N67:$N81,MATCH(1,IF($L67:$L81&lt;=NE$165,IF($M67:$M81&gt;=NE$165,1)),0))*$B67/12,0)</f>
        <v>0</v>
      </c>
      <c r="NF232" s="94">
        <f t="array" ref="NF232">IFERROR(INDEX($N67:$N81,MATCH(1,IF($L67:$L81&lt;=NF$165,IF($M67:$M81&gt;=NF$165,1)),0))*$B67/12,0)</f>
        <v>0</v>
      </c>
      <c r="NG232" s="94">
        <f t="array" ref="NG232">IFERROR(INDEX($N67:$N81,MATCH(1,IF($L67:$L81&lt;=NG$165,IF($M67:$M81&gt;=NG$165,1)),0))*$B67/12,0)</f>
        <v>0</v>
      </c>
      <c r="NH232" s="94">
        <f t="array" ref="NH232">IFERROR(INDEX($N67:$N81,MATCH(1,IF($L67:$L81&lt;=NH$165,IF($M67:$M81&gt;=NH$165,1)),0))*$B67/12,0)</f>
        <v>0</v>
      </c>
      <c r="NI232" s="94">
        <f t="array" ref="NI232">IFERROR(INDEX($N67:$N81,MATCH(1,IF($L67:$L81&lt;=NI$165,IF($M67:$M81&gt;=NI$165,1)),0))*$B67/12,0)</f>
        <v>0</v>
      </c>
      <c r="NJ232" s="94">
        <f t="array" ref="NJ232">IFERROR(INDEX($N67:$N81,MATCH(1,IF($L67:$L81&lt;=NJ$165,IF($M67:$M81&gt;=NJ$165,1)),0))*$B67/12,0)</f>
        <v>0</v>
      </c>
      <c r="NK232" s="95">
        <f t="array" ref="NK232">IFERROR(INDEX($N67:$N81,MATCH(1,IF($L67:$L81&lt;=NK$165,IF($M67:$M81&gt;=NK$165,1)),0))*$B67/12,0)</f>
        <v>0</v>
      </c>
    </row>
    <row r="233" spans="1:375" x14ac:dyDescent="0.25">
      <c r="A233" s="96">
        <f ca="1">SUMIF($D$163:$NK$163,"&lt;="&amp;Summary!$B$3,Leases!D233:NK233)</f>
        <v>0</v>
      </c>
      <c r="B233" s="23" t="s">
        <v>55</v>
      </c>
      <c r="C233" s="45" t="s">
        <v>22</v>
      </c>
      <c r="D233" s="94">
        <f ca="1">IF(AND(D$165&lt;=$E67,D$165&gt;=EOMONTH($D67,0)),IF($G67="NNN",Expenses!B$14*Leases!$F67,IF(Leases!$G67="FSG",0,IF(Leases!$G67="MG",SUMPRODUCT(Leases!$I67:$I71,Expenses!B$9:B$13)*Leases!$F67,MAX((Expenses!B$9-Leases!$K67/12)*Leases!$J67*Leases!$F67,0)+MAX((Expenses!B$10-Leases!$K68/12)*Leases!$J68*Leases!$F67,0)+MAX((Expenses!B$11-Leases!$K69/12)*Leases!$J69*Leases!$F67,0)+MAX((Expenses!B$12-Leases!$K70/12)*Leases!$J70*Leases!$F67,0)+MAX((Expenses!B$13-Leases!$K71/12)*Leases!$J71*Leases!$F67,0)))),0)</f>
        <v>0</v>
      </c>
      <c r="E233" s="94">
        <f ca="1">IF(AND(E$165&lt;=$E67,E$165&gt;=EOMONTH($D67,0)),IF($G67="NNN",Expenses!C$14*Leases!$F67,IF(Leases!$G67="FSG",0,IF(Leases!$G67="MG",SUMPRODUCT(Leases!$I67:$I71,Expenses!C$9:C$13)*Leases!$F67,MAX((Expenses!C$9-Leases!$K67/12)*Leases!$J67*Leases!$F67,0)+MAX((Expenses!C$10-Leases!$K68/12)*Leases!$J68*Leases!$F67,0)+MAX((Expenses!C$11-Leases!$K69/12)*Leases!$J69*Leases!$F67,0)+MAX((Expenses!C$12-Leases!$K70/12)*Leases!$J70*Leases!$F67,0)+MAX((Expenses!C$13-Leases!$K71/12)*Leases!$J71*Leases!$F67,0)))),0)</f>
        <v>0</v>
      </c>
      <c r="F233" s="94">
        <f ca="1">IF(AND(F$165&lt;=$E67,F$165&gt;=EOMONTH($D67,0)),IF($G67="NNN",Expenses!D$14*Leases!$F67,IF(Leases!$G67="FSG",0,IF(Leases!$G67="MG",SUMPRODUCT(Leases!$I67:$I71,Expenses!D$9:D$13)*Leases!$F67,MAX((Expenses!D$9-Leases!$K67/12)*Leases!$J67*Leases!$F67,0)+MAX((Expenses!D$10-Leases!$K68/12)*Leases!$J68*Leases!$F67,0)+MAX((Expenses!D$11-Leases!$K69/12)*Leases!$J69*Leases!$F67,0)+MAX((Expenses!D$12-Leases!$K70/12)*Leases!$J70*Leases!$F67,0)+MAX((Expenses!D$13-Leases!$K71/12)*Leases!$J71*Leases!$F67,0)))),0)</f>
        <v>0</v>
      </c>
      <c r="G233" s="94">
        <f ca="1">IF(AND(G$165&lt;=$E67,G$165&gt;=EOMONTH($D67,0)),IF($G67="NNN",Expenses!E$14*Leases!$F67,IF(Leases!$G67="FSG",0,IF(Leases!$G67="MG",SUMPRODUCT(Leases!$I67:$I71,Expenses!E$9:E$13)*Leases!$F67,MAX((Expenses!E$9-Leases!$K67/12)*Leases!$J67*Leases!$F67,0)+MAX((Expenses!E$10-Leases!$K68/12)*Leases!$J68*Leases!$F67,0)+MAX((Expenses!E$11-Leases!$K69/12)*Leases!$J69*Leases!$F67,0)+MAX((Expenses!E$12-Leases!$K70/12)*Leases!$J70*Leases!$F67,0)+MAX((Expenses!E$13-Leases!$K71/12)*Leases!$J71*Leases!$F67,0)))),0)</f>
        <v>0</v>
      </c>
      <c r="H233" s="94">
        <f ca="1">IF(AND(H$165&lt;=$E67,H$165&gt;=EOMONTH($D67,0)),IF($G67="NNN",Expenses!F$14*Leases!$F67,IF(Leases!$G67="FSG",0,IF(Leases!$G67="MG",SUMPRODUCT(Leases!$I67:$I71,Expenses!F$9:F$13)*Leases!$F67,MAX((Expenses!F$9-Leases!$K67/12)*Leases!$J67*Leases!$F67,0)+MAX((Expenses!F$10-Leases!$K68/12)*Leases!$J68*Leases!$F67,0)+MAX((Expenses!F$11-Leases!$K69/12)*Leases!$J69*Leases!$F67,0)+MAX((Expenses!F$12-Leases!$K70/12)*Leases!$J70*Leases!$F67,0)+MAX((Expenses!F$13-Leases!$K71/12)*Leases!$J71*Leases!$F67,0)))),0)</f>
        <v>0</v>
      </c>
      <c r="I233" s="94">
        <f ca="1">IF(AND(I$165&lt;=$E67,I$165&gt;=EOMONTH($D67,0)),IF($G67="NNN",Expenses!G$14*Leases!$F67,IF(Leases!$G67="FSG",0,IF(Leases!$G67="MG",SUMPRODUCT(Leases!$I67:$I71,Expenses!G$9:G$13)*Leases!$F67,MAX((Expenses!G$9-Leases!$K67/12)*Leases!$J67*Leases!$F67,0)+MAX((Expenses!G$10-Leases!$K68/12)*Leases!$J68*Leases!$F67,0)+MAX((Expenses!G$11-Leases!$K69/12)*Leases!$J69*Leases!$F67,0)+MAX((Expenses!G$12-Leases!$K70/12)*Leases!$J70*Leases!$F67,0)+MAX((Expenses!G$13-Leases!$K71/12)*Leases!$J71*Leases!$F67,0)))),0)</f>
        <v>0</v>
      </c>
      <c r="J233" s="94">
        <f ca="1">IF(AND(J$165&lt;=$E67,J$165&gt;=EOMONTH($D67,0)),IF($G67="NNN",Expenses!H$14*Leases!$F67,IF(Leases!$G67="FSG",0,IF(Leases!$G67="MG",SUMPRODUCT(Leases!$I67:$I71,Expenses!H$9:H$13)*Leases!$F67,MAX((Expenses!H$9-Leases!$K67/12)*Leases!$J67*Leases!$F67,0)+MAX((Expenses!H$10-Leases!$K68/12)*Leases!$J68*Leases!$F67,0)+MAX((Expenses!H$11-Leases!$K69/12)*Leases!$J69*Leases!$F67,0)+MAX((Expenses!H$12-Leases!$K70/12)*Leases!$J70*Leases!$F67,0)+MAX((Expenses!H$13-Leases!$K71/12)*Leases!$J71*Leases!$F67,0)))),0)</f>
        <v>0</v>
      </c>
      <c r="K233" s="94">
        <f ca="1">IF(AND(K$165&lt;=$E67,K$165&gt;=EOMONTH($D67,0)),IF($G67="NNN",Expenses!I$14*Leases!$F67,IF(Leases!$G67="FSG",0,IF(Leases!$G67="MG",SUMPRODUCT(Leases!$I67:$I71,Expenses!I$9:I$13)*Leases!$F67,MAX((Expenses!I$9-Leases!$K67/12)*Leases!$J67*Leases!$F67,0)+MAX((Expenses!I$10-Leases!$K68/12)*Leases!$J68*Leases!$F67,0)+MAX((Expenses!I$11-Leases!$K69/12)*Leases!$J69*Leases!$F67,0)+MAX((Expenses!I$12-Leases!$K70/12)*Leases!$J70*Leases!$F67,0)+MAX((Expenses!I$13-Leases!$K71/12)*Leases!$J71*Leases!$F67,0)))),0)</f>
        <v>0</v>
      </c>
      <c r="L233" s="94">
        <f ca="1">IF(AND(L$165&lt;=$E67,L$165&gt;=EOMONTH($D67,0)),IF($G67="NNN",Expenses!J$14*Leases!$F67,IF(Leases!$G67="FSG",0,IF(Leases!$G67="MG",SUMPRODUCT(Leases!$I67:$I71,Expenses!J$9:J$13)*Leases!$F67,MAX((Expenses!J$9-Leases!$K67/12)*Leases!$J67*Leases!$F67,0)+MAX((Expenses!J$10-Leases!$K68/12)*Leases!$J68*Leases!$F67,0)+MAX((Expenses!J$11-Leases!$K69/12)*Leases!$J69*Leases!$F67,0)+MAX((Expenses!J$12-Leases!$K70/12)*Leases!$J70*Leases!$F67,0)+MAX((Expenses!J$13-Leases!$K71/12)*Leases!$J71*Leases!$F67,0)))),0)</f>
        <v>0</v>
      </c>
      <c r="M233" s="94">
        <f ca="1">IF(AND(M$165&lt;=$E67,M$165&gt;=EOMONTH($D67,0)),IF($G67="NNN",Expenses!K$14*Leases!$F67,IF(Leases!$G67="FSG",0,IF(Leases!$G67="MG",SUMPRODUCT(Leases!$I67:$I71,Expenses!K$9:K$13)*Leases!$F67,MAX((Expenses!K$9-Leases!$K67/12)*Leases!$J67*Leases!$F67,0)+MAX((Expenses!K$10-Leases!$K68/12)*Leases!$J68*Leases!$F67,0)+MAX((Expenses!K$11-Leases!$K69/12)*Leases!$J69*Leases!$F67,0)+MAX((Expenses!K$12-Leases!$K70/12)*Leases!$J70*Leases!$F67,0)+MAX((Expenses!K$13-Leases!$K71/12)*Leases!$J71*Leases!$F67,0)))),0)</f>
        <v>0</v>
      </c>
      <c r="N233" s="94">
        <f ca="1">IF(AND(N$165&lt;=$E67,N$165&gt;=EOMONTH($D67,0)),IF($G67="NNN",Expenses!L$14*Leases!$F67,IF(Leases!$G67="FSG",0,IF(Leases!$G67="MG",SUMPRODUCT(Leases!$I67:$I71,Expenses!L$9:L$13)*Leases!$F67,MAX((Expenses!L$9-Leases!$K67/12)*Leases!$J67*Leases!$F67,0)+MAX((Expenses!L$10-Leases!$K68/12)*Leases!$J68*Leases!$F67,0)+MAX((Expenses!L$11-Leases!$K69/12)*Leases!$J69*Leases!$F67,0)+MAX((Expenses!L$12-Leases!$K70/12)*Leases!$J70*Leases!$F67,0)+MAX((Expenses!L$13-Leases!$K71/12)*Leases!$J71*Leases!$F67,0)))),0)</f>
        <v>0</v>
      </c>
      <c r="O233" s="94">
        <f ca="1">IF(AND(O$165&lt;=$E67,O$165&gt;=EOMONTH($D67,0)),IF($G67="NNN",Expenses!M$14*Leases!$F67,IF(Leases!$G67="FSG",0,IF(Leases!$G67="MG",SUMPRODUCT(Leases!$I67:$I71,Expenses!M$9:M$13)*Leases!$F67,MAX((Expenses!M$9-Leases!$K67/12)*Leases!$J67*Leases!$F67,0)+MAX((Expenses!M$10-Leases!$K68/12)*Leases!$J68*Leases!$F67,0)+MAX((Expenses!M$11-Leases!$K69/12)*Leases!$J69*Leases!$F67,0)+MAX((Expenses!M$12-Leases!$K70/12)*Leases!$J70*Leases!$F67,0)+MAX((Expenses!M$13-Leases!$K71/12)*Leases!$J71*Leases!$F67,0)))),0)</f>
        <v>0</v>
      </c>
      <c r="P233" s="94">
        <f ca="1">IF(AND(P$165&lt;=$E67,P$165&gt;=EOMONTH($D67,0)),IF($G67="NNN",Expenses!N$14*Leases!$F67,IF(Leases!$G67="FSG",0,IF(Leases!$G67="MG",SUMPRODUCT(Leases!$I67:$I71,Expenses!N$9:N$13)*Leases!$F67,MAX((Expenses!N$9-Leases!$K67/12)*Leases!$J67*Leases!$F67,0)+MAX((Expenses!N$10-Leases!$K68/12)*Leases!$J68*Leases!$F67,0)+MAX((Expenses!N$11-Leases!$K69/12)*Leases!$J69*Leases!$F67,0)+MAX((Expenses!N$12-Leases!$K70/12)*Leases!$J70*Leases!$F67,0)+MAX((Expenses!N$13-Leases!$K71/12)*Leases!$J71*Leases!$F67,0)))),0)</f>
        <v>0</v>
      </c>
      <c r="Q233" s="94">
        <f ca="1">IF(AND(Q$165&lt;=$E67,Q$165&gt;=EOMONTH($D67,0)),IF($G67="NNN",Expenses!O$14*Leases!$F67,IF(Leases!$G67="FSG",0,IF(Leases!$G67="MG",SUMPRODUCT(Leases!$I67:$I71,Expenses!O$9:O$13)*Leases!$F67,MAX((Expenses!O$9-Leases!$K67/12)*Leases!$J67*Leases!$F67,0)+MAX((Expenses!O$10-Leases!$K68/12)*Leases!$J68*Leases!$F67,0)+MAX((Expenses!O$11-Leases!$K69/12)*Leases!$J69*Leases!$F67,0)+MAX((Expenses!O$12-Leases!$K70/12)*Leases!$J70*Leases!$F67,0)+MAX((Expenses!O$13-Leases!$K71/12)*Leases!$J71*Leases!$F67,0)))),0)</f>
        <v>0</v>
      </c>
      <c r="R233" s="94">
        <f ca="1">IF(AND(R$165&lt;=$E67,R$165&gt;=EOMONTH($D67,0)),IF($G67="NNN",Expenses!P$14*Leases!$F67,IF(Leases!$G67="FSG",0,IF(Leases!$G67="MG",SUMPRODUCT(Leases!$I67:$I71,Expenses!P$9:P$13)*Leases!$F67,MAX((Expenses!P$9-Leases!$K67/12)*Leases!$J67*Leases!$F67,0)+MAX((Expenses!P$10-Leases!$K68/12)*Leases!$J68*Leases!$F67,0)+MAX((Expenses!P$11-Leases!$K69/12)*Leases!$J69*Leases!$F67,0)+MAX((Expenses!P$12-Leases!$K70/12)*Leases!$J70*Leases!$F67,0)+MAX((Expenses!P$13-Leases!$K71/12)*Leases!$J71*Leases!$F67,0)))),0)</f>
        <v>0</v>
      </c>
      <c r="S233" s="94">
        <f ca="1">IF(AND(S$165&lt;=$E67,S$165&gt;=EOMONTH($D67,0)),IF($G67="NNN",Expenses!Q$14*Leases!$F67,IF(Leases!$G67="FSG",0,IF(Leases!$G67="MG",SUMPRODUCT(Leases!$I67:$I71,Expenses!Q$9:Q$13)*Leases!$F67,MAX((Expenses!Q$9-Leases!$K67/12)*Leases!$J67*Leases!$F67,0)+MAX((Expenses!Q$10-Leases!$K68/12)*Leases!$J68*Leases!$F67,0)+MAX((Expenses!Q$11-Leases!$K69/12)*Leases!$J69*Leases!$F67,0)+MAX((Expenses!Q$12-Leases!$K70/12)*Leases!$J70*Leases!$F67,0)+MAX((Expenses!Q$13-Leases!$K71/12)*Leases!$J71*Leases!$F67,0)))),0)</f>
        <v>0</v>
      </c>
      <c r="T233" s="94">
        <f ca="1">IF(AND(T$165&lt;=$E67,T$165&gt;=EOMONTH($D67,0)),IF($G67="NNN",Expenses!R$14*Leases!$F67,IF(Leases!$G67="FSG",0,IF(Leases!$G67="MG",SUMPRODUCT(Leases!$I67:$I71,Expenses!R$9:R$13)*Leases!$F67,MAX((Expenses!R$9-Leases!$K67/12)*Leases!$J67*Leases!$F67,0)+MAX((Expenses!R$10-Leases!$K68/12)*Leases!$J68*Leases!$F67,0)+MAX((Expenses!R$11-Leases!$K69/12)*Leases!$J69*Leases!$F67,0)+MAX((Expenses!R$12-Leases!$K70/12)*Leases!$J70*Leases!$F67,0)+MAX((Expenses!R$13-Leases!$K71/12)*Leases!$J71*Leases!$F67,0)))),0)</f>
        <v>0</v>
      </c>
      <c r="U233" s="94">
        <f ca="1">IF(AND(U$165&lt;=$E67,U$165&gt;=EOMONTH($D67,0)),IF($G67="NNN",Expenses!S$14*Leases!$F67,IF(Leases!$G67="FSG",0,IF(Leases!$G67="MG",SUMPRODUCT(Leases!$I67:$I71,Expenses!S$9:S$13)*Leases!$F67,MAX((Expenses!S$9-Leases!$K67/12)*Leases!$J67*Leases!$F67,0)+MAX((Expenses!S$10-Leases!$K68/12)*Leases!$J68*Leases!$F67,0)+MAX((Expenses!S$11-Leases!$K69/12)*Leases!$J69*Leases!$F67,0)+MAX((Expenses!S$12-Leases!$K70/12)*Leases!$J70*Leases!$F67,0)+MAX((Expenses!S$13-Leases!$K71/12)*Leases!$J71*Leases!$F67,0)))),0)</f>
        <v>0</v>
      </c>
      <c r="V233" s="94">
        <f ca="1">IF(AND(V$165&lt;=$E67,V$165&gt;=EOMONTH($D67,0)),IF($G67="NNN",Expenses!T$14*Leases!$F67,IF(Leases!$G67="FSG",0,IF(Leases!$G67="MG",SUMPRODUCT(Leases!$I67:$I71,Expenses!T$9:T$13)*Leases!$F67,MAX((Expenses!T$9-Leases!$K67/12)*Leases!$J67*Leases!$F67,0)+MAX((Expenses!T$10-Leases!$K68/12)*Leases!$J68*Leases!$F67,0)+MAX((Expenses!T$11-Leases!$K69/12)*Leases!$J69*Leases!$F67,0)+MAX((Expenses!T$12-Leases!$K70/12)*Leases!$J70*Leases!$F67,0)+MAX((Expenses!T$13-Leases!$K71/12)*Leases!$J71*Leases!$F67,0)))),0)</f>
        <v>0</v>
      </c>
      <c r="W233" s="94">
        <f ca="1">IF(AND(W$165&lt;=$E67,W$165&gt;=EOMONTH($D67,0)),IF($G67="NNN",Expenses!U$14*Leases!$F67,IF(Leases!$G67="FSG",0,IF(Leases!$G67="MG",SUMPRODUCT(Leases!$I67:$I71,Expenses!U$9:U$13)*Leases!$F67,MAX((Expenses!U$9-Leases!$K67/12)*Leases!$J67*Leases!$F67,0)+MAX((Expenses!U$10-Leases!$K68/12)*Leases!$J68*Leases!$F67,0)+MAX((Expenses!U$11-Leases!$K69/12)*Leases!$J69*Leases!$F67,0)+MAX((Expenses!U$12-Leases!$K70/12)*Leases!$J70*Leases!$F67,0)+MAX((Expenses!U$13-Leases!$K71/12)*Leases!$J71*Leases!$F67,0)))),0)</f>
        <v>0</v>
      </c>
      <c r="X233" s="94">
        <f ca="1">IF(AND(X$165&lt;=$E67,X$165&gt;=EOMONTH($D67,0)),IF($G67="NNN",Expenses!V$14*Leases!$F67,IF(Leases!$G67="FSG",0,IF(Leases!$G67="MG",SUMPRODUCT(Leases!$I67:$I71,Expenses!V$9:V$13)*Leases!$F67,MAX((Expenses!V$9-Leases!$K67/12)*Leases!$J67*Leases!$F67,0)+MAX((Expenses!V$10-Leases!$K68/12)*Leases!$J68*Leases!$F67,0)+MAX((Expenses!V$11-Leases!$K69/12)*Leases!$J69*Leases!$F67,0)+MAX((Expenses!V$12-Leases!$K70/12)*Leases!$J70*Leases!$F67,0)+MAX((Expenses!V$13-Leases!$K71/12)*Leases!$J71*Leases!$F67,0)))),0)</f>
        <v>0</v>
      </c>
      <c r="Y233" s="94">
        <f ca="1">IF(AND(Y$165&lt;=$E67,Y$165&gt;=EOMONTH($D67,0)),IF($G67="NNN",Expenses!W$14*Leases!$F67,IF(Leases!$G67="FSG",0,IF(Leases!$G67="MG",SUMPRODUCT(Leases!$I67:$I71,Expenses!W$9:W$13)*Leases!$F67,MAX((Expenses!W$9-Leases!$K67/12)*Leases!$J67*Leases!$F67,0)+MAX((Expenses!W$10-Leases!$K68/12)*Leases!$J68*Leases!$F67,0)+MAX((Expenses!W$11-Leases!$K69/12)*Leases!$J69*Leases!$F67,0)+MAX((Expenses!W$12-Leases!$K70/12)*Leases!$J70*Leases!$F67,0)+MAX((Expenses!W$13-Leases!$K71/12)*Leases!$J71*Leases!$F67,0)))),0)</f>
        <v>0</v>
      </c>
      <c r="Z233" s="94">
        <f ca="1">IF(AND(Z$165&lt;=$E67,Z$165&gt;=EOMONTH($D67,0)),IF($G67="NNN",Expenses!X$14*Leases!$F67,IF(Leases!$G67="FSG",0,IF(Leases!$G67="MG",SUMPRODUCT(Leases!$I67:$I71,Expenses!X$9:X$13)*Leases!$F67,MAX((Expenses!X$9-Leases!$K67/12)*Leases!$J67*Leases!$F67,0)+MAX((Expenses!X$10-Leases!$K68/12)*Leases!$J68*Leases!$F67,0)+MAX((Expenses!X$11-Leases!$K69/12)*Leases!$J69*Leases!$F67,0)+MAX((Expenses!X$12-Leases!$K70/12)*Leases!$J70*Leases!$F67,0)+MAX((Expenses!X$13-Leases!$K71/12)*Leases!$J71*Leases!$F67,0)))),0)</f>
        <v>0</v>
      </c>
      <c r="AA233" s="94">
        <f ca="1">IF(AND(AA$165&lt;=$E67,AA$165&gt;=EOMONTH($D67,0)),IF($G67="NNN",Expenses!Y$14*Leases!$F67,IF(Leases!$G67="FSG",0,IF(Leases!$G67="MG",SUMPRODUCT(Leases!$I67:$I71,Expenses!Y$9:Y$13)*Leases!$F67,MAX((Expenses!Y$9-Leases!$K67/12)*Leases!$J67*Leases!$F67,0)+MAX((Expenses!Y$10-Leases!$K68/12)*Leases!$J68*Leases!$F67,0)+MAX((Expenses!Y$11-Leases!$K69/12)*Leases!$J69*Leases!$F67,0)+MAX((Expenses!Y$12-Leases!$K70/12)*Leases!$J70*Leases!$F67,0)+MAX((Expenses!Y$13-Leases!$K71/12)*Leases!$J71*Leases!$F67,0)))),0)</f>
        <v>0</v>
      </c>
      <c r="AB233" s="94">
        <f ca="1">IF(AND(AB$165&lt;=$E67,AB$165&gt;=EOMONTH($D67,0)),IF($G67="NNN",Expenses!Z$14*Leases!$F67,IF(Leases!$G67="FSG",0,IF(Leases!$G67="MG",SUMPRODUCT(Leases!$I67:$I71,Expenses!Z$9:Z$13)*Leases!$F67,MAX((Expenses!Z$9-Leases!$K67/12)*Leases!$J67*Leases!$F67,0)+MAX((Expenses!Z$10-Leases!$K68/12)*Leases!$J68*Leases!$F67,0)+MAX((Expenses!Z$11-Leases!$K69/12)*Leases!$J69*Leases!$F67,0)+MAX((Expenses!Z$12-Leases!$K70/12)*Leases!$J70*Leases!$F67,0)+MAX((Expenses!Z$13-Leases!$K71/12)*Leases!$J71*Leases!$F67,0)))),0)</f>
        <v>0</v>
      </c>
      <c r="AC233" s="94">
        <f ca="1">IF(AND(AC$165&lt;=$E67,AC$165&gt;=EOMONTH($D67,0)),IF($G67="NNN",Expenses!AA$14*Leases!$F67,IF(Leases!$G67="FSG",0,IF(Leases!$G67="MG",SUMPRODUCT(Leases!$I67:$I71,Expenses!AA$9:AA$13)*Leases!$F67,MAX((Expenses!AA$9-Leases!$K67/12)*Leases!$J67*Leases!$F67,0)+MAX((Expenses!AA$10-Leases!$K68/12)*Leases!$J68*Leases!$F67,0)+MAX((Expenses!AA$11-Leases!$K69/12)*Leases!$J69*Leases!$F67,0)+MAX((Expenses!AA$12-Leases!$K70/12)*Leases!$J70*Leases!$F67,0)+MAX((Expenses!AA$13-Leases!$K71/12)*Leases!$J71*Leases!$F67,0)))),0)</f>
        <v>0</v>
      </c>
      <c r="AD233" s="94">
        <f ca="1">IF(AND(AD$165&lt;=$E67,AD$165&gt;=EOMONTH($D67,0)),IF($G67="NNN",Expenses!AB$14*Leases!$F67,IF(Leases!$G67="FSG",0,IF(Leases!$G67="MG",SUMPRODUCT(Leases!$I67:$I71,Expenses!AB$9:AB$13)*Leases!$F67,MAX((Expenses!AB$9-Leases!$K67/12)*Leases!$J67*Leases!$F67,0)+MAX((Expenses!AB$10-Leases!$K68/12)*Leases!$J68*Leases!$F67,0)+MAX((Expenses!AB$11-Leases!$K69/12)*Leases!$J69*Leases!$F67,0)+MAX((Expenses!AB$12-Leases!$K70/12)*Leases!$J70*Leases!$F67,0)+MAX((Expenses!AB$13-Leases!$K71/12)*Leases!$J71*Leases!$F67,0)))),0)</f>
        <v>0</v>
      </c>
      <c r="AE233" s="94">
        <f ca="1">IF(AND(AE$165&lt;=$E67,AE$165&gt;=EOMONTH($D67,0)),IF($G67="NNN",Expenses!AC$14*Leases!$F67,IF(Leases!$G67="FSG",0,IF(Leases!$G67="MG",SUMPRODUCT(Leases!$I67:$I71,Expenses!AC$9:AC$13)*Leases!$F67,MAX((Expenses!AC$9-Leases!$K67/12)*Leases!$J67*Leases!$F67,0)+MAX((Expenses!AC$10-Leases!$K68/12)*Leases!$J68*Leases!$F67,0)+MAX((Expenses!AC$11-Leases!$K69/12)*Leases!$J69*Leases!$F67,0)+MAX((Expenses!AC$12-Leases!$K70/12)*Leases!$J70*Leases!$F67,0)+MAX((Expenses!AC$13-Leases!$K71/12)*Leases!$J71*Leases!$F67,0)))),0)</f>
        <v>0</v>
      </c>
      <c r="AF233" s="94">
        <f ca="1">IF(AND(AF$165&lt;=$E67,AF$165&gt;=EOMONTH($D67,0)),IF($G67="NNN",Expenses!AD$14*Leases!$F67,IF(Leases!$G67="FSG",0,IF(Leases!$G67="MG",SUMPRODUCT(Leases!$I67:$I71,Expenses!AD$9:AD$13)*Leases!$F67,MAX((Expenses!AD$9-Leases!$K67/12)*Leases!$J67*Leases!$F67,0)+MAX((Expenses!AD$10-Leases!$K68/12)*Leases!$J68*Leases!$F67,0)+MAX((Expenses!AD$11-Leases!$K69/12)*Leases!$J69*Leases!$F67,0)+MAX((Expenses!AD$12-Leases!$K70/12)*Leases!$J70*Leases!$F67,0)+MAX((Expenses!AD$13-Leases!$K71/12)*Leases!$J71*Leases!$F67,0)))),0)</f>
        <v>0</v>
      </c>
      <c r="AG233" s="94">
        <f ca="1">IF(AND(AG$165&lt;=$E67,AG$165&gt;=EOMONTH($D67,0)),IF($G67="NNN",Expenses!AE$14*Leases!$F67,IF(Leases!$G67="FSG",0,IF(Leases!$G67="MG",SUMPRODUCT(Leases!$I67:$I71,Expenses!AE$9:AE$13)*Leases!$F67,MAX((Expenses!AE$9-Leases!$K67/12)*Leases!$J67*Leases!$F67,0)+MAX((Expenses!AE$10-Leases!$K68/12)*Leases!$J68*Leases!$F67,0)+MAX((Expenses!AE$11-Leases!$K69/12)*Leases!$J69*Leases!$F67,0)+MAX((Expenses!AE$12-Leases!$K70/12)*Leases!$J70*Leases!$F67,0)+MAX((Expenses!AE$13-Leases!$K71/12)*Leases!$J71*Leases!$F67,0)))),0)</f>
        <v>0</v>
      </c>
      <c r="AH233" s="94">
        <f ca="1">IF(AND(AH$165&lt;=$E67,AH$165&gt;=EOMONTH($D67,0)),IF($G67="NNN",Expenses!AF$14*Leases!$F67,IF(Leases!$G67="FSG",0,IF(Leases!$G67="MG",SUMPRODUCT(Leases!$I67:$I71,Expenses!AF$9:AF$13)*Leases!$F67,MAX((Expenses!AF$9-Leases!$K67/12)*Leases!$J67*Leases!$F67,0)+MAX((Expenses!AF$10-Leases!$K68/12)*Leases!$J68*Leases!$F67,0)+MAX((Expenses!AF$11-Leases!$K69/12)*Leases!$J69*Leases!$F67,0)+MAX((Expenses!AF$12-Leases!$K70/12)*Leases!$J70*Leases!$F67,0)+MAX((Expenses!AF$13-Leases!$K71/12)*Leases!$J71*Leases!$F67,0)))),0)</f>
        <v>0</v>
      </c>
      <c r="AI233" s="94">
        <f ca="1">IF(AND(AI$165&lt;=$E67,AI$165&gt;=EOMONTH($D67,0)),IF($G67="NNN",Expenses!AG$14*Leases!$F67,IF(Leases!$G67="FSG",0,IF(Leases!$G67="MG",SUMPRODUCT(Leases!$I67:$I71,Expenses!AG$9:AG$13)*Leases!$F67,MAX((Expenses!AG$9-Leases!$K67/12)*Leases!$J67*Leases!$F67,0)+MAX((Expenses!AG$10-Leases!$K68/12)*Leases!$J68*Leases!$F67,0)+MAX((Expenses!AG$11-Leases!$K69/12)*Leases!$J69*Leases!$F67,0)+MAX((Expenses!AG$12-Leases!$K70/12)*Leases!$J70*Leases!$F67,0)+MAX((Expenses!AG$13-Leases!$K71/12)*Leases!$J71*Leases!$F67,0)))),0)</f>
        <v>0</v>
      </c>
      <c r="AJ233" s="94">
        <f ca="1">IF(AND(AJ$165&lt;=$E67,AJ$165&gt;=EOMONTH($D67,0)),IF($G67="NNN",Expenses!AH$14*Leases!$F67,IF(Leases!$G67="FSG",0,IF(Leases!$G67="MG",SUMPRODUCT(Leases!$I67:$I71,Expenses!AH$9:AH$13)*Leases!$F67,MAX((Expenses!AH$9-Leases!$K67/12)*Leases!$J67*Leases!$F67,0)+MAX((Expenses!AH$10-Leases!$K68/12)*Leases!$J68*Leases!$F67,0)+MAX((Expenses!AH$11-Leases!$K69/12)*Leases!$J69*Leases!$F67,0)+MAX((Expenses!AH$12-Leases!$K70/12)*Leases!$J70*Leases!$F67,0)+MAX((Expenses!AH$13-Leases!$K71/12)*Leases!$J71*Leases!$F67,0)))),0)</f>
        <v>0</v>
      </c>
      <c r="AK233" s="94">
        <f ca="1">IF(AND(AK$165&lt;=$E67,AK$165&gt;=EOMONTH($D67,0)),IF($G67="NNN",Expenses!AI$14*Leases!$F67,IF(Leases!$G67="FSG",0,IF(Leases!$G67="MG",SUMPRODUCT(Leases!$I67:$I71,Expenses!AI$9:AI$13)*Leases!$F67,MAX((Expenses!AI$9-Leases!$K67/12)*Leases!$J67*Leases!$F67,0)+MAX((Expenses!AI$10-Leases!$K68/12)*Leases!$J68*Leases!$F67,0)+MAX((Expenses!AI$11-Leases!$K69/12)*Leases!$J69*Leases!$F67,0)+MAX((Expenses!AI$12-Leases!$K70/12)*Leases!$J70*Leases!$F67,0)+MAX((Expenses!AI$13-Leases!$K71/12)*Leases!$J71*Leases!$F67,0)))),0)</f>
        <v>0</v>
      </c>
      <c r="AL233" s="94">
        <f ca="1">IF(AND(AL$165&lt;=$E67,AL$165&gt;=EOMONTH($D67,0)),IF($G67="NNN",Expenses!AJ$14*Leases!$F67,IF(Leases!$G67="FSG",0,IF(Leases!$G67="MG",SUMPRODUCT(Leases!$I67:$I71,Expenses!AJ$9:AJ$13)*Leases!$F67,MAX((Expenses!AJ$9-Leases!$K67/12)*Leases!$J67*Leases!$F67,0)+MAX((Expenses!AJ$10-Leases!$K68/12)*Leases!$J68*Leases!$F67,0)+MAX((Expenses!AJ$11-Leases!$K69/12)*Leases!$J69*Leases!$F67,0)+MAX((Expenses!AJ$12-Leases!$K70/12)*Leases!$J70*Leases!$F67,0)+MAX((Expenses!AJ$13-Leases!$K71/12)*Leases!$J71*Leases!$F67,0)))),0)</f>
        <v>0</v>
      </c>
      <c r="AM233" s="94">
        <f ca="1">IF(AND(AM$165&lt;=$E67,AM$165&gt;=EOMONTH($D67,0)),IF($G67="NNN",Expenses!AK$14*Leases!$F67,IF(Leases!$G67="FSG",0,IF(Leases!$G67="MG",SUMPRODUCT(Leases!$I67:$I71,Expenses!AK$9:AK$13)*Leases!$F67,MAX((Expenses!AK$9-Leases!$K67/12)*Leases!$J67*Leases!$F67,0)+MAX((Expenses!AK$10-Leases!$K68/12)*Leases!$J68*Leases!$F67,0)+MAX((Expenses!AK$11-Leases!$K69/12)*Leases!$J69*Leases!$F67,0)+MAX((Expenses!AK$12-Leases!$K70/12)*Leases!$J70*Leases!$F67,0)+MAX((Expenses!AK$13-Leases!$K71/12)*Leases!$J71*Leases!$F67,0)))),0)</f>
        <v>0</v>
      </c>
      <c r="AN233" s="94">
        <f ca="1">IF(AND(AN$165&lt;=$E67,AN$165&gt;=EOMONTH($D67,0)),IF($G67="NNN",Expenses!AL$14*Leases!$F67,IF(Leases!$G67="FSG",0,IF(Leases!$G67="MG",SUMPRODUCT(Leases!$I67:$I71,Expenses!AL$9:AL$13)*Leases!$F67,MAX((Expenses!AL$9-Leases!$K67/12)*Leases!$J67*Leases!$F67,0)+MAX((Expenses!AL$10-Leases!$K68/12)*Leases!$J68*Leases!$F67,0)+MAX((Expenses!AL$11-Leases!$K69/12)*Leases!$J69*Leases!$F67,0)+MAX((Expenses!AL$12-Leases!$K70/12)*Leases!$J70*Leases!$F67,0)+MAX((Expenses!AL$13-Leases!$K71/12)*Leases!$J71*Leases!$F67,0)))),0)</f>
        <v>0</v>
      </c>
      <c r="AO233" s="94">
        <f ca="1">IF(AND(AO$165&lt;=$E67,AO$165&gt;=EOMONTH($D67,0)),IF($G67="NNN",Expenses!AM$14*Leases!$F67,IF(Leases!$G67="FSG",0,IF(Leases!$G67="MG",SUMPRODUCT(Leases!$I67:$I71,Expenses!AM$9:AM$13)*Leases!$F67,MAX((Expenses!AM$9-Leases!$K67/12)*Leases!$J67*Leases!$F67,0)+MAX((Expenses!AM$10-Leases!$K68/12)*Leases!$J68*Leases!$F67,0)+MAX((Expenses!AM$11-Leases!$K69/12)*Leases!$J69*Leases!$F67,0)+MAX((Expenses!AM$12-Leases!$K70/12)*Leases!$J70*Leases!$F67,0)+MAX((Expenses!AM$13-Leases!$K71/12)*Leases!$J71*Leases!$F67,0)))),0)</f>
        <v>0</v>
      </c>
      <c r="AP233" s="94">
        <f ca="1">IF(AND(AP$165&lt;=$E67,AP$165&gt;=EOMONTH($D67,0)),IF($G67="NNN",Expenses!AN$14*Leases!$F67,IF(Leases!$G67="FSG",0,IF(Leases!$G67="MG",SUMPRODUCT(Leases!$I67:$I71,Expenses!AN$9:AN$13)*Leases!$F67,MAX((Expenses!AN$9-Leases!$K67/12)*Leases!$J67*Leases!$F67,0)+MAX((Expenses!AN$10-Leases!$K68/12)*Leases!$J68*Leases!$F67,0)+MAX((Expenses!AN$11-Leases!$K69/12)*Leases!$J69*Leases!$F67,0)+MAX((Expenses!AN$12-Leases!$K70/12)*Leases!$J70*Leases!$F67,0)+MAX((Expenses!AN$13-Leases!$K71/12)*Leases!$J71*Leases!$F67,0)))),0)</f>
        <v>0</v>
      </c>
      <c r="AQ233" s="94">
        <f ca="1">IF(AND(AQ$165&lt;=$E67,AQ$165&gt;=EOMONTH($D67,0)),IF($G67="NNN",Expenses!AO$14*Leases!$F67,IF(Leases!$G67="FSG",0,IF(Leases!$G67="MG",SUMPRODUCT(Leases!$I67:$I71,Expenses!AO$9:AO$13)*Leases!$F67,MAX((Expenses!AO$9-Leases!$K67/12)*Leases!$J67*Leases!$F67,0)+MAX((Expenses!AO$10-Leases!$K68/12)*Leases!$J68*Leases!$F67,0)+MAX((Expenses!AO$11-Leases!$K69/12)*Leases!$J69*Leases!$F67,0)+MAX((Expenses!AO$12-Leases!$K70/12)*Leases!$J70*Leases!$F67,0)+MAX((Expenses!AO$13-Leases!$K71/12)*Leases!$J71*Leases!$F67,0)))),0)</f>
        <v>0</v>
      </c>
      <c r="AR233" s="94">
        <f ca="1">IF(AND(AR$165&lt;=$E67,AR$165&gt;=EOMONTH($D67,0)),IF($G67="NNN",Expenses!AP$14*Leases!$F67,IF(Leases!$G67="FSG",0,IF(Leases!$G67="MG",SUMPRODUCT(Leases!$I67:$I71,Expenses!AP$9:AP$13)*Leases!$F67,MAX((Expenses!AP$9-Leases!$K67/12)*Leases!$J67*Leases!$F67,0)+MAX((Expenses!AP$10-Leases!$K68/12)*Leases!$J68*Leases!$F67,0)+MAX((Expenses!AP$11-Leases!$K69/12)*Leases!$J69*Leases!$F67,0)+MAX((Expenses!AP$12-Leases!$K70/12)*Leases!$J70*Leases!$F67,0)+MAX((Expenses!AP$13-Leases!$K71/12)*Leases!$J71*Leases!$F67,0)))),0)</f>
        <v>0</v>
      </c>
      <c r="AS233" s="94">
        <f ca="1">IF(AND(AS$165&lt;=$E67,AS$165&gt;=EOMONTH($D67,0)),IF($G67="NNN",Expenses!AQ$14*Leases!$F67,IF(Leases!$G67="FSG",0,IF(Leases!$G67="MG",SUMPRODUCT(Leases!$I67:$I71,Expenses!AQ$9:AQ$13)*Leases!$F67,MAX((Expenses!AQ$9-Leases!$K67/12)*Leases!$J67*Leases!$F67,0)+MAX((Expenses!AQ$10-Leases!$K68/12)*Leases!$J68*Leases!$F67,0)+MAX((Expenses!AQ$11-Leases!$K69/12)*Leases!$J69*Leases!$F67,0)+MAX((Expenses!AQ$12-Leases!$K70/12)*Leases!$J70*Leases!$F67,0)+MAX((Expenses!AQ$13-Leases!$K71/12)*Leases!$J71*Leases!$F67,0)))),0)</f>
        <v>0</v>
      </c>
      <c r="AT233" s="94">
        <f ca="1">IF(AND(AT$165&lt;=$E67,AT$165&gt;=EOMONTH($D67,0)),IF($G67="NNN",Expenses!AR$14*Leases!$F67,IF(Leases!$G67="FSG",0,IF(Leases!$G67="MG",SUMPRODUCT(Leases!$I67:$I71,Expenses!AR$9:AR$13)*Leases!$F67,MAX((Expenses!AR$9-Leases!$K67/12)*Leases!$J67*Leases!$F67,0)+MAX((Expenses!AR$10-Leases!$K68/12)*Leases!$J68*Leases!$F67,0)+MAX((Expenses!AR$11-Leases!$K69/12)*Leases!$J69*Leases!$F67,0)+MAX((Expenses!AR$12-Leases!$K70/12)*Leases!$J70*Leases!$F67,0)+MAX((Expenses!AR$13-Leases!$K71/12)*Leases!$J71*Leases!$F67,0)))),0)</f>
        <v>0</v>
      </c>
      <c r="AU233" s="94">
        <f ca="1">IF(AND(AU$165&lt;=$E67,AU$165&gt;=EOMONTH($D67,0)),IF($G67="NNN",Expenses!AS$14*Leases!$F67,IF(Leases!$G67="FSG",0,IF(Leases!$G67="MG",SUMPRODUCT(Leases!$I67:$I71,Expenses!AS$9:AS$13)*Leases!$F67,MAX((Expenses!AS$9-Leases!$K67/12)*Leases!$J67*Leases!$F67,0)+MAX((Expenses!AS$10-Leases!$K68/12)*Leases!$J68*Leases!$F67,0)+MAX((Expenses!AS$11-Leases!$K69/12)*Leases!$J69*Leases!$F67,0)+MAX((Expenses!AS$12-Leases!$K70/12)*Leases!$J70*Leases!$F67,0)+MAX((Expenses!AS$13-Leases!$K71/12)*Leases!$J71*Leases!$F67,0)))),0)</f>
        <v>0</v>
      </c>
      <c r="AV233" s="94">
        <f ca="1">IF(AND(AV$165&lt;=$E67,AV$165&gt;=EOMONTH($D67,0)),IF($G67="NNN",Expenses!AT$14*Leases!$F67,IF(Leases!$G67="FSG",0,IF(Leases!$G67="MG",SUMPRODUCT(Leases!$I67:$I71,Expenses!AT$9:AT$13)*Leases!$F67,MAX((Expenses!AT$9-Leases!$K67/12)*Leases!$J67*Leases!$F67,0)+MAX((Expenses!AT$10-Leases!$K68/12)*Leases!$J68*Leases!$F67,0)+MAX((Expenses!AT$11-Leases!$K69/12)*Leases!$J69*Leases!$F67,0)+MAX((Expenses!AT$12-Leases!$K70/12)*Leases!$J70*Leases!$F67,0)+MAX((Expenses!AT$13-Leases!$K71/12)*Leases!$J71*Leases!$F67,0)))),0)</f>
        <v>0</v>
      </c>
      <c r="AW233" s="94">
        <f ca="1">IF(AND(AW$165&lt;=$E67,AW$165&gt;=EOMONTH($D67,0)),IF($G67="NNN",Expenses!AU$14*Leases!$F67,IF(Leases!$G67="FSG",0,IF(Leases!$G67="MG",SUMPRODUCT(Leases!$I67:$I71,Expenses!AU$9:AU$13)*Leases!$F67,MAX((Expenses!AU$9-Leases!$K67/12)*Leases!$J67*Leases!$F67,0)+MAX((Expenses!AU$10-Leases!$K68/12)*Leases!$J68*Leases!$F67,0)+MAX((Expenses!AU$11-Leases!$K69/12)*Leases!$J69*Leases!$F67,0)+MAX((Expenses!AU$12-Leases!$K70/12)*Leases!$J70*Leases!$F67,0)+MAX((Expenses!AU$13-Leases!$K71/12)*Leases!$J71*Leases!$F67,0)))),0)</f>
        <v>0</v>
      </c>
      <c r="AX233" s="94">
        <f ca="1">IF(AND(AX$165&lt;=$E67,AX$165&gt;=EOMONTH($D67,0)),IF($G67="NNN",Expenses!AV$14*Leases!$F67,IF(Leases!$G67="FSG",0,IF(Leases!$G67="MG",SUMPRODUCT(Leases!$I67:$I71,Expenses!AV$9:AV$13)*Leases!$F67,MAX((Expenses!AV$9-Leases!$K67/12)*Leases!$J67*Leases!$F67,0)+MAX((Expenses!AV$10-Leases!$K68/12)*Leases!$J68*Leases!$F67,0)+MAX((Expenses!AV$11-Leases!$K69/12)*Leases!$J69*Leases!$F67,0)+MAX((Expenses!AV$12-Leases!$K70/12)*Leases!$J70*Leases!$F67,0)+MAX((Expenses!AV$13-Leases!$K71/12)*Leases!$J71*Leases!$F67,0)))),0)</f>
        <v>0</v>
      </c>
      <c r="AY233" s="94">
        <f ca="1">IF(AND(AY$165&lt;=$E67,AY$165&gt;=EOMONTH($D67,0)),IF($G67="NNN",Expenses!AW$14*Leases!$F67,IF(Leases!$G67="FSG",0,IF(Leases!$G67="MG",SUMPRODUCT(Leases!$I67:$I71,Expenses!AW$9:AW$13)*Leases!$F67,MAX((Expenses!AW$9-Leases!$K67/12)*Leases!$J67*Leases!$F67,0)+MAX((Expenses!AW$10-Leases!$K68/12)*Leases!$J68*Leases!$F67,0)+MAX((Expenses!AW$11-Leases!$K69/12)*Leases!$J69*Leases!$F67,0)+MAX((Expenses!AW$12-Leases!$K70/12)*Leases!$J70*Leases!$F67,0)+MAX((Expenses!AW$13-Leases!$K71/12)*Leases!$J71*Leases!$F67,0)))),0)</f>
        <v>0</v>
      </c>
      <c r="AZ233" s="94">
        <f ca="1">IF(AND(AZ$165&lt;=$E67,AZ$165&gt;=EOMONTH($D67,0)),IF($G67="NNN",Expenses!AX$14*Leases!$F67,IF(Leases!$G67="FSG",0,IF(Leases!$G67="MG",SUMPRODUCT(Leases!$I67:$I71,Expenses!AX$9:AX$13)*Leases!$F67,MAX((Expenses!AX$9-Leases!$K67/12)*Leases!$J67*Leases!$F67,0)+MAX((Expenses!AX$10-Leases!$K68/12)*Leases!$J68*Leases!$F67,0)+MAX((Expenses!AX$11-Leases!$K69/12)*Leases!$J69*Leases!$F67,0)+MAX((Expenses!AX$12-Leases!$K70/12)*Leases!$J70*Leases!$F67,0)+MAX((Expenses!AX$13-Leases!$K71/12)*Leases!$J71*Leases!$F67,0)))),0)</f>
        <v>0</v>
      </c>
      <c r="BA233" s="94">
        <f ca="1">IF(AND(BA$165&lt;=$E67,BA$165&gt;=EOMONTH($D67,0)),IF($G67="NNN",Expenses!AY$14*Leases!$F67,IF(Leases!$G67="FSG",0,IF(Leases!$G67="MG",SUMPRODUCT(Leases!$I67:$I71,Expenses!AY$9:AY$13)*Leases!$F67,MAX((Expenses!AY$9-Leases!$K67/12)*Leases!$J67*Leases!$F67,0)+MAX((Expenses!AY$10-Leases!$K68/12)*Leases!$J68*Leases!$F67,0)+MAX((Expenses!AY$11-Leases!$K69/12)*Leases!$J69*Leases!$F67,0)+MAX((Expenses!AY$12-Leases!$K70/12)*Leases!$J70*Leases!$F67,0)+MAX((Expenses!AY$13-Leases!$K71/12)*Leases!$J71*Leases!$F67,0)))),0)</f>
        <v>0</v>
      </c>
      <c r="BB233" s="94">
        <f ca="1">IF(AND(BB$165&lt;=$E67,BB$165&gt;=EOMONTH($D67,0)),IF($G67="NNN",Expenses!AZ$14*Leases!$F67,IF(Leases!$G67="FSG",0,IF(Leases!$G67="MG",SUMPRODUCT(Leases!$I67:$I71,Expenses!AZ$9:AZ$13)*Leases!$F67,MAX((Expenses!AZ$9-Leases!$K67/12)*Leases!$J67*Leases!$F67,0)+MAX((Expenses!AZ$10-Leases!$K68/12)*Leases!$J68*Leases!$F67,0)+MAX((Expenses!AZ$11-Leases!$K69/12)*Leases!$J69*Leases!$F67,0)+MAX((Expenses!AZ$12-Leases!$K70/12)*Leases!$J70*Leases!$F67,0)+MAX((Expenses!AZ$13-Leases!$K71/12)*Leases!$J71*Leases!$F67,0)))),0)</f>
        <v>0</v>
      </c>
      <c r="BC233" s="94">
        <f ca="1">IF(AND(BC$165&lt;=$E67,BC$165&gt;=EOMONTH($D67,0)),IF($G67="NNN",Expenses!BA$14*Leases!$F67,IF(Leases!$G67="FSG",0,IF(Leases!$G67="MG",SUMPRODUCT(Leases!$I67:$I71,Expenses!BA$9:BA$13)*Leases!$F67,MAX((Expenses!BA$9-Leases!$K67/12)*Leases!$J67*Leases!$F67,0)+MAX((Expenses!BA$10-Leases!$K68/12)*Leases!$J68*Leases!$F67,0)+MAX((Expenses!BA$11-Leases!$K69/12)*Leases!$J69*Leases!$F67,0)+MAX((Expenses!BA$12-Leases!$K70/12)*Leases!$J70*Leases!$F67,0)+MAX((Expenses!BA$13-Leases!$K71/12)*Leases!$J71*Leases!$F67,0)))),0)</f>
        <v>0</v>
      </c>
      <c r="BD233" s="94">
        <f ca="1">IF(AND(BD$165&lt;=$E67,BD$165&gt;=EOMONTH($D67,0)),IF($G67="NNN",Expenses!BB$14*Leases!$F67,IF(Leases!$G67="FSG",0,IF(Leases!$G67="MG",SUMPRODUCT(Leases!$I67:$I71,Expenses!BB$9:BB$13)*Leases!$F67,MAX((Expenses!BB$9-Leases!$K67/12)*Leases!$J67*Leases!$F67,0)+MAX((Expenses!BB$10-Leases!$K68/12)*Leases!$J68*Leases!$F67,0)+MAX((Expenses!BB$11-Leases!$K69/12)*Leases!$J69*Leases!$F67,0)+MAX((Expenses!BB$12-Leases!$K70/12)*Leases!$J70*Leases!$F67,0)+MAX((Expenses!BB$13-Leases!$K71/12)*Leases!$J71*Leases!$F67,0)))),0)</f>
        <v>0</v>
      </c>
      <c r="BE233" s="94">
        <f ca="1">IF(AND(BE$165&lt;=$E67,BE$165&gt;=EOMONTH($D67,0)),IF($G67="NNN",Expenses!BC$14*Leases!$F67,IF(Leases!$G67="FSG",0,IF(Leases!$G67="MG",SUMPRODUCT(Leases!$I67:$I71,Expenses!BC$9:BC$13)*Leases!$F67,MAX((Expenses!BC$9-Leases!$K67/12)*Leases!$J67*Leases!$F67,0)+MAX((Expenses!BC$10-Leases!$K68/12)*Leases!$J68*Leases!$F67,0)+MAX((Expenses!BC$11-Leases!$K69/12)*Leases!$J69*Leases!$F67,0)+MAX((Expenses!BC$12-Leases!$K70/12)*Leases!$J70*Leases!$F67,0)+MAX((Expenses!BC$13-Leases!$K71/12)*Leases!$J71*Leases!$F67,0)))),0)</f>
        <v>0</v>
      </c>
      <c r="BF233" s="94">
        <f ca="1">IF(AND(BF$165&lt;=$E67,BF$165&gt;=EOMONTH($D67,0)),IF($G67="NNN",Expenses!BD$14*Leases!$F67,IF(Leases!$G67="FSG",0,IF(Leases!$G67="MG",SUMPRODUCT(Leases!$I67:$I71,Expenses!BD$9:BD$13)*Leases!$F67,MAX((Expenses!BD$9-Leases!$K67/12)*Leases!$J67*Leases!$F67,0)+MAX((Expenses!BD$10-Leases!$K68/12)*Leases!$J68*Leases!$F67,0)+MAX((Expenses!BD$11-Leases!$K69/12)*Leases!$J69*Leases!$F67,0)+MAX((Expenses!BD$12-Leases!$K70/12)*Leases!$J70*Leases!$F67,0)+MAX((Expenses!BD$13-Leases!$K71/12)*Leases!$J71*Leases!$F67,0)))),0)</f>
        <v>0</v>
      </c>
      <c r="BG233" s="94">
        <f ca="1">IF(AND(BG$165&lt;=$E67,BG$165&gt;=EOMONTH($D67,0)),IF($G67="NNN",Expenses!BE$14*Leases!$F67,IF(Leases!$G67="FSG",0,IF(Leases!$G67="MG",SUMPRODUCT(Leases!$I67:$I71,Expenses!BE$9:BE$13)*Leases!$F67,MAX((Expenses!BE$9-Leases!$K67/12)*Leases!$J67*Leases!$F67,0)+MAX((Expenses!BE$10-Leases!$K68/12)*Leases!$J68*Leases!$F67,0)+MAX((Expenses!BE$11-Leases!$K69/12)*Leases!$J69*Leases!$F67,0)+MAX((Expenses!BE$12-Leases!$K70/12)*Leases!$J70*Leases!$F67,0)+MAX((Expenses!BE$13-Leases!$K71/12)*Leases!$J71*Leases!$F67,0)))),0)</f>
        <v>0</v>
      </c>
      <c r="BH233" s="94">
        <f ca="1">IF(AND(BH$165&lt;=$E67,BH$165&gt;=EOMONTH($D67,0)),IF($G67="NNN",Expenses!BF$14*Leases!$F67,IF(Leases!$G67="FSG",0,IF(Leases!$G67="MG",SUMPRODUCT(Leases!$I67:$I71,Expenses!BF$9:BF$13)*Leases!$F67,MAX((Expenses!BF$9-Leases!$K67/12)*Leases!$J67*Leases!$F67,0)+MAX((Expenses!BF$10-Leases!$K68/12)*Leases!$J68*Leases!$F67,0)+MAX((Expenses!BF$11-Leases!$K69/12)*Leases!$J69*Leases!$F67,0)+MAX((Expenses!BF$12-Leases!$K70/12)*Leases!$J70*Leases!$F67,0)+MAX((Expenses!BF$13-Leases!$K71/12)*Leases!$J71*Leases!$F67,0)))),0)</f>
        <v>0</v>
      </c>
      <c r="BI233" s="94">
        <f ca="1">IF(AND(BI$165&lt;=$E67,BI$165&gt;=EOMONTH($D67,0)),IF($G67="NNN",Expenses!BG$14*Leases!$F67,IF(Leases!$G67="FSG",0,IF(Leases!$G67="MG",SUMPRODUCT(Leases!$I67:$I71,Expenses!BG$9:BG$13)*Leases!$F67,MAX((Expenses!BG$9-Leases!$K67/12)*Leases!$J67*Leases!$F67,0)+MAX((Expenses!BG$10-Leases!$K68/12)*Leases!$J68*Leases!$F67,0)+MAX((Expenses!BG$11-Leases!$K69/12)*Leases!$J69*Leases!$F67,0)+MAX((Expenses!BG$12-Leases!$K70/12)*Leases!$J70*Leases!$F67,0)+MAX((Expenses!BG$13-Leases!$K71/12)*Leases!$J71*Leases!$F67,0)))),0)</f>
        <v>0</v>
      </c>
      <c r="BJ233" s="94">
        <f ca="1">IF(AND(BJ$165&lt;=$E67,BJ$165&gt;=EOMONTH($D67,0)),IF($G67="NNN",Expenses!BH$14*Leases!$F67,IF(Leases!$G67="FSG",0,IF(Leases!$G67="MG",SUMPRODUCT(Leases!$I67:$I71,Expenses!BH$9:BH$13)*Leases!$F67,MAX((Expenses!BH$9-Leases!$K67/12)*Leases!$J67*Leases!$F67,0)+MAX((Expenses!BH$10-Leases!$K68/12)*Leases!$J68*Leases!$F67,0)+MAX((Expenses!BH$11-Leases!$K69/12)*Leases!$J69*Leases!$F67,0)+MAX((Expenses!BH$12-Leases!$K70/12)*Leases!$J70*Leases!$F67,0)+MAX((Expenses!BH$13-Leases!$K71/12)*Leases!$J71*Leases!$F67,0)))),0)</f>
        <v>0</v>
      </c>
      <c r="BK233" s="94">
        <f ca="1">IF(AND(BK$165&lt;=$E67,BK$165&gt;=EOMONTH($D67,0)),IF($G67="NNN",Expenses!BI$14*Leases!$F67,IF(Leases!$G67="FSG",0,IF(Leases!$G67="MG",SUMPRODUCT(Leases!$I67:$I71,Expenses!BI$9:BI$13)*Leases!$F67,MAX((Expenses!BI$9-Leases!$K67/12)*Leases!$J67*Leases!$F67,0)+MAX((Expenses!BI$10-Leases!$K68/12)*Leases!$J68*Leases!$F67,0)+MAX((Expenses!BI$11-Leases!$K69/12)*Leases!$J69*Leases!$F67,0)+MAX((Expenses!BI$12-Leases!$K70/12)*Leases!$J70*Leases!$F67,0)+MAX((Expenses!BI$13-Leases!$K71/12)*Leases!$J71*Leases!$F67,0)))),0)</f>
        <v>0</v>
      </c>
      <c r="BL233" s="94">
        <f ca="1">IF(AND(BL$165&lt;=$E67,BL$165&gt;=EOMONTH($D67,0)),IF($G67="NNN",Expenses!BJ$14*Leases!$F67,IF(Leases!$G67="FSG",0,IF(Leases!$G67="MG",SUMPRODUCT(Leases!$I67:$I71,Expenses!BJ$9:BJ$13)*Leases!$F67,MAX((Expenses!BJ$9-Leases!$K67/12)*Leases!$J67*Leases!$F67,0)+MAX((Expenses!BJ$10-Leases!$K68/12)*Leases!$J68*Leases!$F67,0)+MAX((Expenses!BJ$11-Leases!$K69/12)*Leases!$J69*Leases!$F67,0)+MAX((Expenses!BJ$12-Leases!$K70/12)*Leases!$J70*Leases!$F67,0)+MAX((Expenses!BJ$13-Leases!$K71/12)*Leases!$J71*Leases!$F67,0)))),0)</f>
        <v>0</v>
      </c>
      <c r="BM233" s="94">
        <f ca="1">IF(AND(BM$165&lt;=$E67,BM$165&gt;=EOMONTH($D67,0)),IF($G67="NNN",Expenses!BK$14*Leases!$F67,IF(Leases!$G67="FSG",0,IF(Leases!$G67="MG",SUMPRODUCT(Leases!$I67:$I71,Expenses!BK$9:BK$13)*Leases!$F67,MAX((Expenses!BK$9-Leases!$K67/12)*Leases!$J67*Leases!$F67,0)+MAX((Expenses!BK$10-Leases!$K68/12)*Leases!$J68*Leases!$F67,0)+MAX((Expenses!BK$11-Leases!$K69/12)*Leases!$J69*Leases!$F67,0)+MAX((Expenses!BK$12-Leases!$K70/12)*Leases!$J70*Leases!$F67,0)+MAX((Expenses!BK$13-Leases!$K71/12)*Leases!$J71*Leases!$F67,0)))),0)</f>
        <v>0</v>
      </c>
      <c r="BN233" s="94">
        <f>IF(AND(BN$165&lt;=$E67,BN$165&gt;=EOMONTH($D67,0)),IF($G67="NNN",Expenses!BL$14*Leases!$F67,IF(Leases!$G67="FSG",0,IF(Leases!$G67="MG",SUMPRODUCT(Leases!$I67:$I71,Expenses!BL$9:BL$13)*Leases!$F67,MAX((Expenses!BL$9-Leases!$K67/12)*Leases!$J67*Leases!$F67,0)+MAX((Expenses!BL$10-Leases!$K68/12)*Leases!$J68*Leases!$F67,0)+MAX((Expenses!BL$11-Leases!$K69/12)*Leases!$J69*Leases!$F67,0)+MAX((Expenses!BL$12-Leases!$K70/12)*Leases!$J70*Leases!$F67,0)+MAX((Expenses!BL$13-Leases!$K71/12)*Leases!$J71*Leases!$F67,0)))),0)</f>
        <v>0</v>
      </c>
      <c r="BO233" s="94">
        <f>IF(AND(BO$165&lt;=$E67,BO$165&gt;=EOMONTH($D67,0)),IF($G67="NNN",Expenses!BM$14*Leases!$F67,IF(Leases!$G67="FSG",0,IF(Leases!$G67="MG",SUMPRODUCT(Leases!$I67:$I71,Expenses!BM$9:BM$13)*Leases!$F67,MAX((Expenses!BM$9-Leases!$K67/12)*Leases!$J67*Leases!$F67,0)+MAX((Expenses!BM$10-Leases!$K68/12)*Leases!$J68*Leases!$F67,0)+MAX((Expenses!BM$11-Leases!$K69/12)*Leases!$J69*Leases!$F67,0)+MAX((Expenses!BM$12-Leases!$K70/12)*Leases!$J70*Leases!$F67,0)+MAX((Expenses!BM$13-Leases!$K71/12)*Leases!$J71*Leases!$F67,0)))),0)</f>
        <v>0</v>
      </c>
      <c r="BP233" s="94">
        <f>IF(AND(BP$165&lt;=$E67,BP$165&gt;=EOMONTH($D67,0)),IF($G67="NNN",Expenses!BN$14*Leases!$F67,IF(Leases!$G67="FSG",0,IF(Leases!$G67="MG",SUMPRODUCT(Leases!$I67:$I71,Expenses!BN$9:BN$13)*Leases!$F67,MAX((Expenses!BN$9-Leases!$K67/12)*Leases!$J67*Leases!$F67,0)+MAX((Expenses!BN$10-Leases!$K68/12)*Leases!$J68*Leases!$F67,0)+MAX((Expenses!BN$11-Leases!$K69/12)*Leases!$J69*Leases!$F67,0)+MAX((Expenses!BN$12-Leases!$K70/12)*Leases!$J70*Leases!$F67,0)+MAX((Expenses!BN$13-Leases!$K71/12)*Leases!$J71*Leases!$F67,0)))),0)</f>
        <v>0</v>
      </c>
      <c r="BQ233" s="94">
        <f>IF(AND(BQ$165&lt;=$E67,BQ$165&gt;=EOMONTH($D67,0)),IF($G67="NNN",Expenses!BO$14*Leases!$F67,IF(Leases!$G67="FSG",0,IF(Leases!$G67="MG",SUMPRODUCT(Leases!$I67:$I71,Expenses!BO$9:BO$13)*Leases!$F67,MAX((Expenses!BO$9-Leases!$K67/12)*Leases!$J67*Leases!$F67,0)+MAX((Expenses!BO$10-Leases!$K68/12)*Leases!$J68*Leases!$F67,0)+MAX((Expenses!BO$11-Leases!$K69/12)*Leases!$J69*Leases!$F67,0)+MAX((Expenses!BO$12-Leases!$K70/12)*Leases!$J70*Leases!$F67,0)+MAX((Expenses!BO$13-Leases!$K71/12)*Leases!$J71*Leases!$F67,0)))),0)</f>
        <v>0</v>
      </c>
      <c r="BR233" s="94">
        <f>IF(AND(BR$165&lt;=$E67,BR$165&gt;=EOMONTH($D67,0)),IF($G67="NNN",Expenses!BP$14*Leases!$F67,IF(Leases!$G67="FSG",0,IF(Leases!$G67="MG",SUMPRODUCT(Leases!$I67:$I71,Expenses!BP$9:BP$13)*Leases!$F67,MAX((Expenses!BP$9-Leases!$K67/12)*Leases!$J67*Leases!$F67,0)+MAX((Expenses!BP$10-Leases!$K68/12)*Leases!$J68*Leases!$F67,0)+MAX((Expenses!BP$11-Leases!$K69/12)*Leases!$J69*Leases!$F67,0)+MAX((Expenses!BP$12-Leases!$K70/12)*Leases!$J70*Leases!$F67,0)+MAX((Expenses!BP$13-Leases!$K71/12)*Leases!$J71*Leases!$F67,0)))),0)</f>
        <v>0</v>
      </c>
      <c r="BS233" s="94">
        <f>IF(AND(BS$165&lt;=$E67,BS$165&gt;=EOMONTH($D67,0)),IF($G67="NNN",Expenses!BQ$14*Leases!$F67,IF(Leases!$G67="FSG",0,IF(Leases!$G67="MG",SUMPRODUCT(Leases!$I67:$I71,Expenses!BQ$9:BQ$13)*Leases!$F67,MAX((Expenses!BQ$9-Leases!$K67/12)*Leases!$J67*Leases!$F67,0)+MAX((Expenses!BQ$10-Leases!$K68/12)*Leases!$J68*Leases!$F67,0)+MAX((Expenses!BQ$11-Leases!$K69/12)*Leases!$J69*Leases!$F67,0)+MAX((Expenses!BQ$12-Leases!$K70/12)*Leases!$J70*Leases!$F67,0)+MAX((Expenses!BQ$13-Leases!$K71/12)*Leases!$J71*Leases!$F67,0)))),0)</f>
        <v>0</v>
      </c>
      <c r="BT233" s="94">
        <f>IF(AND(BT$165&lt;=$E67,BT$165&gt;=EOMONTH($D67,0)),IF($G67="NNN",Expenses!BR$14*Leases!$F67,IF(Leases!$G67="FSG",0,IF(Leases!$G67="MG",SUMPRODUCT(Leases!$I67:$I71,Expenses!BR$9:BR$13)*Leases!$F67,MAX((Expenses!BR$9-Leases!$K67/12)*Leases!$J67*Leases!$F67,0)+MAX((Expenses!BR$10-Leases!$K68/12)*Leases!$J68*Leases!$F67,0)+MAX((Expenses!BR$11-Leases!$K69/12)*Leases!$J69*Leases!$F67,0)+MAX((Expenses!BR$12-Leases!$K70/12)*Leases!$J70*Leases!$F67,0)+MAX((Expenses!BR$13-Leases!$K71/12)*Leases!$J71*Leases!$F67,0)))),0)</f>
        <v>0</v>
      </c>
      <c r="BU233" s="94">
        <f>IF(AND(BU$165&lt;=$E67,BU$165&gt;=EOMONTH($D67,0)),IF($G67="NNN",Expenses!BS$14*Leases!$F67,IF(Leases!$G67="FSG",0,IF(Leases!$G67="MG",SUMPRODUCT(Leases!$I67:$I71,Expenses!BS$9:BS$13)*Leases!$F67,MAX((Expenses!BS$9-Leases!$K67/12)*Leases!$J67*Leases!$F67,0)+MAX((Expenses!BS$10-Leases!$K68/12)*Leases!$J68*Leases!$F67,0)+MAX((Expenses!BS$11-Leases!$K69/12)*Leases!$J69*Leases!$F67,0)+MAX((Expenses!BS$12-Leases!$K70/12)*Leases!$J70*Leases!$F67,0)+MAX((Expenses!BS$13-Leases!$K71/12)*Leases!$J71*Leases!$F67,0)))),0)</f>
        <v>0</v>
      </c>
      <c r="BV233" s="94">
        <f>IF(AND(BV$165&lt;=$E67,BV$165&gt;=EOMONTH($D67,0)),IF($G67="NNN",Expenses!BT$14*Leases!$F67,IF(Leases!$G67="FSG",0,IF(Leases!$G67="MG",SUMPRODUCT(Leases!$I67:$I71,Expenses!BT$9:BT$13)*Leases!$F67,MAX((Expenses!BT$9-Leases!$K67/12)*Leases!$J67*Leases!$F67,0)+MAX((Expenses!BT$10-Leases!$K68/12)*Leases!$J68*Leases!$F67,0)+MAX((Expenses!BT$11-Leases!$K69/12)*Leases!$J69*Leases!$F67,0)+MAX((Expenses!BT$12-Leases!$K70/12)*Leases!$J70*Leases!$F67,0)+MAX((Expenses!BT$13-Leases!$K71/12)*Leases!$J71*Leases!$F67,0)))),0)</f>
        <v>0</v>
      </c>
      <c r="BW233" s="94">
        <f>IF(AND(BW$165&lt;=$E67,BW$165&gt;=EOMONTH($D67,0)),IF($G67="NNN",Expenses!BU$14*Leases!$F67,IF(Leases!$G67="FSG",0,IF(Leases!$G67="MG",SUMPRODUCT(Leases!$I67:$I71,Expenses!BU$9:BU$13)*Leases!$F67,MAX((Expenses!BU$9-Leases!$K67/12)*Leases!$J67*Leases!$F67,0)+MAX((Expenses!BU$10-Leases!$K68/12)*Leases!$J68*Leases!$F67,0)+MAX((Expenses!BU$11-Leases!$K69/12)*Leases!$J69*Leases!$F67,0)+MAX((Expenses!BU$12-Leases!$K70/12)*Leases!$J70*Leases!$F67,0)+MAX((Expenses!BU$13-Leases!$K71/12)*Leases!$J71*Leases!$F67,0)))),0)</f>
        <v>0</v>
      </c>
      <c r="BX233" s="94">
        <f>IF(AND(BX$165&lt;=$E67,BX$165&gt;=EOMONTH($D67,0)),IF($G67="NNN",Expenses!BV$14*Leases!$F67,IF(Leases!$G67="FSG",0,IF(Leases!$G67="MG",SUMPRODUCT(Leases!$I67:$I71,Expenses!BV$9:BV$13)*Leases!$F67,MAX((Expenses!BV$9-Leases!$K67/12)*Leases!$J67*Leases!$F67,0)+MAX((Expenses!BV$10-Leases!$K68/12)*Leases!$J68*Leases!$F67,0)+MAX((Expenses!BV$11-Leases!$K69/12)*Leases!$J69*Leases!$F67,0)+MAX((Expenses!BV$12-Leases!$K70/12)*Leases!$J70*Leases!$F67,0)+MAX((Expenses!BV$13-Leases!$K71/12)*Leases!$J71*Leases!$F67,0)))),0)</f>
        <v>0</v>
      </c>
      <c r="BY233" s="94">
        <f>IF(AND(BY$165&lt;=$E67,BY$165&gt;=EOMONTH($D67,0)),IF($G67="NNN",Expenses!BW$14*Leases!$F67,IF(Leases!$G67="FSG",0,IF(Leases!$G67="MG",SUMPRODUCT(Leases!$I67:$I71,Expenses!BW$9:BW$13)*Leases!$F67,MAX((Expenses!BW$9-Leases!$K67/12)*Leases!$J67*Leases!$F67,0)+MAX((Expenses!BW$10-Leases!$K68/12)*Leases!$J68*Leases!$F67,0)+MAX((Expenses!BW$11-Leases!$K69/12)*Leases!$J69*Leases!$F67,0)+MAX((Expenses!BW$12-Leases!$K70/12)*Leases!$J70*Leases!$F67,0)+MAX((Expenses!BW$13-Leases!$K71/12)*Leases!$J71*Leases!$F67,0)))),0)</f>
        <v>0</v>
      </c>
      <c r="BZ233" s="94">
        <f>IF(AND(BZ$165&lt;=$E67,BZ$165&gt;=EOMONTH($D67,0)),IF($G67="NNN",Expenses!BX$14*Leases!$F67,IF(Leases!$G67="FSG",0,IF(Leases!$G67="MG",SUMPRODUCT(Leases!$I67:$I71,Expenses!BX$9:BX$13)*Leases!$F67,MAX((Expenses!BX$9-Leases!$K67/12)*Leases!$J67*Leases!$F67,0)+MAX((Expenses!BX$10-Leases!$K68/12)*Leases!$J68*Leases!$F67,0)+MAX((Expenses!BX$11-Leases!$K69/12)*Leases!$J69*Leases!$F67,0)+MAX((Expenses!BX$12-Leases!$K70/12)*Leases!$J70*Leases!$F67,0)+MAX((Expenses!BX$13-Leases!$K71/12)*Leases!$J71*Leases!$F67,0)))),0)</f>
        <v>0</v>
      </c>
      <c r="CA233" s="94">
        <f>IF(AND(CA$165&lt;=$E67,CA$165&gt;=EOMONTH($D67,0)),IF($G67="NNN",Expenses!BY$14*Leases!$F67,IF(Leases!$G67="FSG",0,IF(Leases!$G67="MG",SUMPRODUCT(Leases!$I67:$I71,Expenses!BY$9:BY$13)*Leases!$F67,MAX((Expenses!BY$9-Leases!$K67/12)*Leases!$J67*Leases!$F67,0)+MAX((Expenses!BY$10-Leases!$K68/12)*Leases!$J68*Leases!$F67,0)+MAX((Expenses!BY$11-Leases!$K69/12)*Leases!$J69*Leases!$F67,0)+MAX((Expenses!BY$12-Leases!$K70/12)*Leases!$J70*Leases!$F67,0)+MAX((Expenses!BY$13-Leases!$K71/12)*Leases!$J71*Leases!$F67,0)))),0)</f>
        <v>0</v>
      </c>
      <c r="CB233" s="94">
        <f>IF(AND(CB$165&lt;=$E67,CB$165&gt;=EOMONTH($D67,0)),IF($G67="NNN",Expenses!BZ$14*Leases!$F67,IF(Leases!$G67="FSG",0,IF(Leases!$G67="MG",SUMPRODUCT(Leases!$I67:$I71,Expenses!BZ$9:BZ$13)*Leases!$F67,MAX((Expenses!BZ$9-Leases!$K67/12)*Leases!$J67*Leases!$F67,0)+MAX((Expenses!BZ$10-Leases!$K68/12)*Leases!$J68*Leases!$F67,0)+MAX((Expenses!BZ$11-Leases!$K69/12)*Leases!$J69*Leases!$F67,0)+MAX((Expenses!BZ$12-Leases!$K70/12)*Leases!$J70*Leases!$F67,0)+MAX((Expenses!BZ$13-Leases!$K71/12)*Leases!$J71*Leases!$F67,0)))),0)</f>
        <v>0</v>
      </c>
      <c r="CC233" s="94">
        <f>IF(AND(CC$165&lt;=$E67,CC$165&gt;=EOMONTH($D67,0)),IF($G67="NNN",Expenses!CA$14*Leases!$F67,IF(Leases!$G67="FSG",0,IF(Leases!$G67="MG",SUMPRODUCT(Leases!$I67:$I71,Expenses!CA$9:CA$13)*Leases!$F67,MAX((Expenses!CA$9-Leases!$K67/12)*Leases!$J67*Leases!$F67,0)+MAX((Expenses!CA$10-Leases!$K68/12)*Leases!$J68*Leases!$F67,0)+MAX((Expenses!CA$11-Leases!$K69/12)*Leases!$J69*Leases!$F67,0)+MAX((Expenses!CA$12-Leases!$K70/12)*Leases!$J70*Leases!$F67,0)+MAX((Expenses!CA$13-Leases!$K71/12)*Leases!$J71*Leases!$F67,0)))),0)</f>
        <v>0</v>
      </c>
      <c r="CD233" s="94">
        <f>IF(AND(CD$165&lt;=$E67,CD$165&gt;=EOMONTH($D67,0)),IF($G67="NNN",Expenses!CB$14*Leases!$F67,IF(Leases!$G67="FSG",0,IF(Leases!$G67="MG",SUMPRODUCT(Leases!$I67:$I71,Expenses!CB$9:CB$13)*Leases!$F67,MAX((Expenses!CB$9-Leases!$K67/12)*Leases!$J67*Leases!$F67,0)+MAX((Expenses!CB$10-Leases!$K68/12)*Leases!$J68*Leases!$F67,0)+MAX((Expenses!CB$11-Leases!$K69/12)*Leases!$J69*Leases!$F67,0)+MAX((Expenses!CB$12-Leases!$K70/12)*Leases!$J70*Leases!$F67,0)+MAX((Expenses!CB$13-Leases!$K71/12)*Leases!$J71*Leases!$F67,0)))),0)</f>
        <v>0</v>
      </c>
      <c r="CE233" s="94">
        <f>IF(AND(CE$165&lt;=$E67,CE$165&gt;=EOMONTH($D67,0)),IF($G67="NNN",Expenses!CC$14*Leases!$F67,IF(Leases!$G67="FSG",0,IF(Leases!$G67="MG",SUMPRODUCT(Leases!$I67:$I71,Expenses!CC$9:CC$13)*Leases!$F67,MAX((Expenses!CC$9-Leases!$K67/12)*Leases!$J67*Leases!$F67,0)+MAX((Expenses!CC$10-Leases!$K68/12)*Leases!$J68*Leases!$F67,0)+MAX((Expenses!CC$11-Leases!$K69/12)*Leases!$J69*Leases!$F67,0)+MAX((Expenses!CC$12-Leases!$K70/12)*Leases!$J70*Leases!$F67,0)+MAX((Expenses!CC$13-Leases!$K71/12)*Leases!$J71*Leases!$F67,0)))),0)</f>
        <v>0</v>
      </c>
      <c r="CF233" s="94">
        <f>IF(AND(CF$165&lt;=$E67,CF$165&gt;=EOMONTH($D67,0)),IF($G67="NNN",Expenses!CD$14*Leases!$F67,IF(Leases!$G67="FSG",0,IF(Leases!$G67="MG",SUMPRODUCT(Leases!$I67:$I71,Expenses!CD$9:CD$13)*Leases!$F67,MAX((Expenses!CD$9-Leases!$K67/12)*Leases!$J67*Leases!$F67,0)+MAX((Expenses!CD$10-Leases!$K68/12)*Leases!$J68*Leases!$F67,0)+MAX((Expenses!CD$11-Leases!$K69/12)*Leases!$J69*Leases!$F67,0)+MAX((Expenses!CD$12-Leases!$K70/12)*Leases!$J70*Leases!$F67,0)+MAX((Expenses!CD$13-Leases!$K71/12)*Leases!$J71*Leases!$F67,0)))),0)</f>
        <v>0</v>
      </c>
      <c r="CG233" s="94">
        <f>IF(AND(CG$165&lt;=$E67,CG$165&gt;=EOMONTH($D67,0)),IF($G67="NNN",Expenses!CE$14*Leases!$F67,IF(Leases!$G67="FSG",0,IF(Leases!$G67="MG",SUMPRODUCT(Leases!$I67:$I71,Expenses!CE$9:CE$13)*Leases!$F67,MAX((Expenses!CE$9-Leases!$K67/12)*Leases!$J67*Leases!$F67,0)+MAX((Expenses!CE$10-Leases!$K68/12)*Leases!$J68*Leases!$F67,0)+MAX((Expenses!CE$11-Leases!$K69/12)*Leases!$J69*Leases!$F67,0)+MAX((Expenses!CE$12-Leases!$K70/12)*Leases!$J70*Leases!$F67,0)+MAX((Expenses!CE$13-Leases!$K71/12)*Leases!$J71*Leases!$F67,0)))),0)</f>
        <v>0</v>
      </c>
      <c r="CH233" s="94">
        <f>IF(AND(CH$165&lt;=$E67,CH$165&gt;=EOMONTH($D67,0)),IF($G67="NNN",Expenses!CF$14*Leases!$F67,IF(Leases!$G67="FSG",0,IF(Leases!$G67="MG",SUMPRODUCT(Leases!$I67:$I71,Expenses!CF$9:CF$13)*Leases!$F67,MAX((Expenses!CF$9-Leases!$K67/12)*Leases!$J67*Leases!$F67,0)+MAX((Expenses!CF$10-Leases!$K68/12)*Leases!$J68*Leases!$F67,0)+MAX((Expenses!CF$11-Leases!$K69/12)*Leases!$J69*Leases!$F67,0)+MAX((Expenses!CF$12-Leases!$K70/12)*Leases!$J70*Leases!$F67,0)+MAX((Expenses!CF$13-Leases!$K71/12)*Leases!$J71*Leases!$F67,0)))),0)</f>
        <v>0</v>
      </c>
      <c r="CI233" s="94">
        <f>IF(AND(CI$165&lt;=$E67,CI$165&gt;=EOMONTH($D67,0)),IF($G67="NNN",Expenses!CG$14*Leases!$F67,IF(Leases!$G67="FSG",0,IF(Leases!$G67="MG",SUMPRODUCT(Leases!$I67:$I71,Expenses!CG$9:CG$13)*Leases!$F67,MAX((Expenses!CG$9-Leases!$K67/12)*Leases!$J67*Leases!$F67,0)+MAX((Expenses!CG$10-Leases!$K68/12)*Leases!$J68*Leases!$F67,0)+MAX((Expenses!CG$11-Leases!$K69/12)*Leases!$J69*Leases!$F67,0)+MAX((Expenses!CG$12-Leases!$K70/12)*Leases!$J70*Leases!$F67,0)+MAX((Expenses!CG$13-Leases!$K71/12)*Leases!$J71*Leases!$F67,0)))),0)</f>
        <v>0</v>
      </c>
      <c r="CJ233" s="94">
        <f>IF(AND(CJ$165&lt;=$E67,CJ$165&gt;=EOMONTH($D67,0)),IF($G67="NNN",Expenses!CH$14*Leases!$F67,IF(Leases!$G67="FSG",0,IF(Leases!$G67="MG",SUMPRODUCT(Leases!$I67:$I71,Expenses!CH$9:CH$13)*Leases!$F67,MAX((Expenses!CH$9-Leases!$K67/12)*Leases!$J67*Leases!$F67,0)+MAX((Expenses!CH$10-Leases!$K68/12)*Leases!$J68*Leases!$F67,0)+MAX((Expenses!CH$11-Leases!$K69/12)*Leases!$J69*Leases!$F67,0)+MAX((Expenses!CH$12-Leases!$K70/12)*Leases!$J70*Leases!$F67,0)+MAX((Expenses!CH$13-Leases!$K71/12)*Leases!$J71*Leases!$F67,0)))),0)</f>
        <v>0</v>
      </c>
      <c r="CK233" s="94">
        <f>IF(AND(CK$165&lt;=$E67,CK$165&gt;=EOMONTH($D67,0)),IF($G67="NNN",Expenses!CI$14*Leases!$F67,IF(Leases!$G67="FSG",0,IF(Leases!$G67="MG",SUMPRODUCT(Leases!$I67:$I71,Expenses!CI$9:CI$13)*Leases!$F67,MAX((Expenses!CI$9-Leases!$K67/12)*Leases!$J67*Leases!$F67,0)+MAX((Expenses!CI$10-Leases!$K68/12)*Leases!$J68*Leases!$F67,0)+MAX((Expenses!CI$11-Leases!$K69/12)*Leases!$J69*Leases!$F67,0)+MAX((Expenses!CI$12-Leases!$K70/12)*Leases!$J70*Leases!$F67,0)+MAX((Expenses!CI$13-Leases!$K71/12)*Leases!$J71*Leases!$F67,0)))),0)</f>
        <v>0</v>
      </c>
      <c r="CL233" s="94">
        <f>IF(AND(CL$165&lt;=$E67,CL$165&gt;=EOMONTH($D67,0)),IF($G67="NNN",Expenses!CJ$14*Leases!$F67,IF(Leases!$G67="FSG",0,IF(Leases!$G67="MG",SUMPRODUCT(Leases!$I67:$I71,Expenses!CJ$9:CJ$13)*Leases!$F67,MAX((Expenses!CJ$9-Leases!$K67/12)*Leases!$J67*Leases!$F67,0)+MAX((Expenses!CJ$10-Leases!$K68/12)*Leases!$J68*Leases!$F67,0)+MAX((Expenses!CJ$11-Leases!$K69/12)*Leases!$J69*Leases!$F67,0)+MAX((Expenses!CJ$12-Leases!$K70/12)*Leases!$J70*Leases!$F67,0)+MAX((Expenses!CJ$13-Leases!$K71/12)*Leases!$J71*Leases!$F67,0)))),0)</f>
        <v>0</v>
      </c>
      <c r="CM233" s="94">
        <f>IF(AND(CM$165&lt;=$E67,CM$165&gt;=EOMONTH($D67,0)),IF($G67="NNN",Expenses!CK$14*Leases!$F67,IF(Leases!$G67="FSG",0,IF(Leases!$G67="MG",SUMPRODUCT(Leases!$I67:$I71,Expenses!CK$9:CK$13)*Leases!$F67,MAX((Expenses!CK$9-Leases!$K67/12)*Leases!$J67*Leases!$F67,0)+MAX((Expenses!CK$10-Leases!$K68/12)*Leases!$J68*Leases!$F67,0)+MAX((Expenses!CK$11-Leases!$K69/12)*Leases!$J69*Leases!$F67,0)+MAX((Expenses!CK$12-Leases!$K70/12)*Leases!$J70*Leases!$F67,0)+MAX((Expenses!CK$13-Leases!$K71/12)*Leases!$J71*Leases!$F67,0)))),0)</f>
        <v>0</v>
      </c>
      <c r="CN233" s="94">
        <f>IF(AND(CN$165&lt;=$E67,CN$165&gt;=EOMONTH($D67,0)),IF($G67="NNN",Expenses!CL$14*Leases!$F67,IF(Leases!$G67="FSG",0,IF(Leases!$G67="MG",SUMPRODUCT(Leases!$I67:$I71,Expenses!CL$9:CL$13)*Leases!$F67,MAX((Expenses!CL$9-Leases!$K67/12)*Leases!$J67*Leases!$F67,0)+MAX((Expenses!CL$10-Leases!$K68/12)*Leases!$J68*Leases!$F67,0)+MAX((Expenses!CL$11-Leases!$K69/12)*Leases!$J69*Leases!$F67,0)+MAX((Expenses!CL$12-Leases!$K70/12)*Leases!$J70*Leases!$F67,0)+MAX((Expenses!CL$13-Leases!$K71/12)*Leases!$J71*Leases!$F67,0)))),0)</f>
        <v>0</v>
      </c>
      <c r="CO233" s="94">
        <f>IF(AND(CO$165&lt;=$E67,CO$165&gt;=EOMONTH($D67,0)),IF($G67="NNN",Expenses!CM$14*Leases!$F67,IF(Leases!$G67="FSG",0,IF(Leases!$G67="MG",SUMPRODUCT(Leases!$I67:$I71,Expenses!CM$9:CM$13)*Leases!$F67,MAX((Expenses!CM$9-Leases!$K67/12)*Leases!$J67*Leases!$F67,0)+MAX((Expenses!CM$10-Leases!$K68/12)*Leases!$J68*Leases!$F67,0)+MAX((Expenses!CM$11-Leases!$K69/12)*Leases!$J69*Leases!$F67,0)+MAX((Expenses!CM$12-Leases!$K70/12)*Leases!$J70*Leases!$F67,0)+MAX((Expenses!CM$13-Leases!$K71/12)*Leases!$J71*Leases!$F67,0)))),0)</f>
        <v>0</v>
      </c>
      <c r="CP233" s="94">
        <f>IF(AND(CP$165&lt;=$E67,CP$165&gt;=EOMONTH($D67,0)),IF($G67="NNN",Expenses!CN$14*Leases!$F67,IF(Leases!$G67="FSG",0,IF(Leases!$G67="MG",SUMPRODUCT(Leases!$I67:$I71,Expenses!CN$9:CN$13)*Leases!$F67,MAX((Expenses!CN$9-Leases!$K67/12)*Leases!$J67*Leases!$F67,0)+MAX((Expenses!CN$10-Leases!$K68/12)*Leases!$J68*Leases!$F67,0)+MAX((Expenses!CN$11-Leases!$K69/12)*Leases!$J69*Leases!$F67,0)+MAX((Expenses!CN$12-Leases!$K70/12)*Leases!$J70*Leases!$F67,0)+MAX((Expenses!CN$13-Leases!$K71/12)*Leases!$J71*Leases!$F67,0)))),0)</f>
        <v>0</v>
      </c>
      <c r="CQ233" s="94">
        <f>IF(AND(CQ$165&lt;=$E67,CQ$165&gt;=EOMONTH($D67,0)),IF($G67="NNN",Expenses!CO$14*Leases!$F67,IF(Leases!$G67="FSG",0,IF(Leases!$G67="MG",SUMPRODUCT(Leases!$I67:$I71,Expenses!CO$9:CO$13)*Leases!$F67,MAX((Expenses!CO$9-Leases!$K67/12)*Leases!$J67*Leases!$F67,0)+MAX((Expenses!CO$10-Leases!$K68/12)*Leases!$J68*Leases!$F67,0)+MAX((Expenses!CO$11-Leases!$K69/12)*Leases!$J69*Leases!$F67,0)+MAX((Expenses!CO$12-Leases!$K70/12)*Leases!$J70*Leases!$F67,0)+MAX((Expenses!CO$13-Leases!$K71/12)*Leases!$J71*Leases!$F67,0)))),0)</f>
        <v>0</v>
      </c>
      <c r="CR233" s="94">
        <f>IF(AND(CR$165&lt;=$E67,CR$165&gt;=EOMONTH($D67,0)),IF($G67="NNN",Expenses!CP$14*Leases!$F67,IF(Leases!$G67="FSG",0,IF(Leases!$G67="MG",SUMPRODUCT(Leases!$I67:$I71,Expenses!CP$9:CP$13)*Leases!$F67,MAX((Expenses!CP$9-Leases!$K67/12)*Leases!$J67*Leases!$F67,0)+MAX((Expenses!CP$10-Leases!$K68/12)*Leases!$J68*Leases!$F67,0)+MAX((Expenses!CP$11-Leases!$K69/12)*Leases!$J69*Leases!$F67,0)+MAX((Expenses!CP$12-Leases!$K70/12)*Leases!$J70*Leases!$F67,0)+MAX((Expenses!CP$13-Leases!$K71/12)*Leases!$J71*Leases!$F67,0)))),0)</f>
        <v>0</v>
      </c>
      <c r="CS233" s="94">
        <f>IF(AND(CS$165&lt;=$E67,CS$165&gt;=EOMONTH($D67,0)),IF($G67="NNN",Expenses!CQ$14*Leases!$F67,IF(Leases!$G67="FSG",0,IF(Leases!$G67="MG",SUMPRODUCT(Leases!$I67:$I71,Expenses!CQ$9:CQ$13)*Leases!$F67,MAX((Expenses!CQ$9-Leases!$K67/12)*Leases!$J67*Leases!$F67,0)+MAX((Expenses!CQ$10-Leases!$K68/12)*Leases!$J68*Leases!$F67,0)+MAX((Expenses!CQ$11-Leases!$K69/12)*Leases!$J69*Leases!$F67,0)+MAX((Expenses!CQ$12-Leases!$K70/12)*Leases!$J70*Leases!$F67,0)+MAX((Expenses!CQ$13-Leases!$K71/12)*Leases!$J71*Leases!$F67,0)))),0)</f>
        <v>0</v>
      </c>
      <c r="CT233" s="94">
        <f>IF(AND(CT$165&lt;=$E67,CT$165&gt;=EOMONTH($D67,0)),IF($G67="NNN",Expenses!CR$14*Leases!$F67,IF(Leases!$G67="FSG",0,IF(Leases!$G67="MG",SUMPRODUCT(Leases!$I67:$I71,Expenses!CR$9:CR$13)*Leases!$F67,MAX((Expenses!CR$9-Leases!$K67/12)*Leases!$J67*Leases!$F67,0)+MAX((Expenses!CR$10-Leases!$K68/12)*Leases!$J68*Leases!$F67,0)+MAX((Expenses!CR$11-Leases!$K69/12)*Leases!$J69*Leases!$F67,0)+MAX((Expenses!CR$12-Leases!$K70/12)*Leases!$J70*Leases!$F67,0)+MAX((Expenses!CR$13-Leases!$K71/12)*Leases!$J71*Leases!$F67,0)))),0)</f>
        <v>0</v>
      </c>
      <c r="CU233" s="94">
        <f>IF(AND(CU$165&lt;=$E67,CU$165&gt;=EOMONTH($D67,0)),IF($G67="NNN",Expenses!CS$14*Leases!$F67,IF(Leases!$G67="FSG",0,IF(Leases!$G67="MG",SUMPRODUCT(Leases!$I67:$I71,Expenses!CS$9:CS$13)*Leases!$F67,MAX((Expenses!CS$9-Leases!$K67/12)*Leases!$J67*Leases!$F67,0)+MAX((Expenses!CS$10-Leases!$K68/12)*Leases!$J68*Leases!$F67,0)+MAX((Expenses!CS$11-Leases!$K69/12)*Leases!$J69*Leases!$F67,0)+MAX((Expenses!CS$12-Leases!$K70/12)*Leases!$J70*Leases!$F67,0)+MAX((Expenses!CS$13-Leases!$K71/12)*Leases!$J71*Leases!$F67,0)))),0)</f>
        <v>0</v>
      </c>
      <c r="CV233" s="94">
        <f>IF(AND(CV$165&lt;=$E67,CV$165&gt;=EOMONTH($D67,0)),IF($G67="NNN",Expenses!CT$14*Leases!$F67,IF(Leases!$G67="FSG",0,IF(Leases!$G67="MG",SUMPRODUCT(Leases!$I67:$I71,Expenses!CT$9:CT$13)*Leases!$F67,MAX((Expenses!CT$9-Leases!$K67/12)*Leases!$J67*Leases!$F67,0)+MAX((Expenses!CT$10-Leases!$K68/12)*Leases!$J68*Leases!$F67,0)+MAX((Expenses!CT$11-Leases!$K69/12)*Leases!$J69*Leases!$F67,0)+MAX((Expenses!CT$12-Leases!$K70/12)*Leases!$J70*Leases!$F67,0)+MAX((Expenses!CT$13-Leases!$K71/12)*Leases!$J71*Leases!$F67,0)))),0)</f>
        <v>0</v>
      </c>
      <c r="CW233" s="94">
        <f>IF(AND(CW$165&lt;=$E67,CW$165&gt;=EOMONTH($D67,0)),IF($G67="NNN",Expenses!CU$14*Leases!$F67,IF(Leases!$G67="FSG",0,IF(Leases!$G67="MG",SUMPRODUCT(Leases!$I67:$I71,Expenses!CU$9:CU$13)*Leases!$F67,MAX((Expenses!CU$9-Leases!$K67/12)*Leases!$J67*Leases!$F67,0)+MAX((Expenses!CU$10-Leases!$K68/12)*Leases!$J68*Leases!$F67,0)+MAX((Expenses!CU$11-Leases!$K69/12)*Leases!$J69*Leases!$F67,0)+MAX((Expenses!CU$12-Leases!$K70/12)*Leases!$J70*Leases!$F67,0)+MAX((Expenses!CU$13-Leases!$K71/12)*Leases!$J71*Leases!$F67,0)))),0)</f>
        <v>0</v>
      </c>
      <c r="CX233" s="94">
        <f>IF(AND(CX$165&lt;=$E67,CX$165&gt;=EOMONTH($D67,0)),IF($G67="NNN",Expenses!CV$14*Leases!$F67,IF(Leases!$G67="FSG",0,IF(Leases!$G67="MG",SUMPRODUCT(Leases!$I67:$I71,Expenses!CV$9:CV$13)*Leases!$F67,MAX((Expenses!CV$9-Leases!$K67/12)*Leases!$J67*Leases!$F67,0)+MAX((Expenses!CV$10-Leases!$K68/12)*Leases!$J68*Leases!$F67,0)+MAX((Expenses!CV$11-Leases!$K69/12)*Leases!$J69*Leases!$F67,0)+MAX((Expenses!CV$12-Leases!$K70/12)*Leases!$J70*Leases!$F67,0)+MAX((Expenses!CV$13-Leases!$K71/12)*Leases!$J71*Leases!$F67,0)))),0)</f>
        <v>0</v>
      </c>
      <c r="CY233" s="94">
        <f>IF(AND(CY$165&lt;=$E67,CY$165&gt;=EOMONTH($D67,0)),IF($G67="NNN",Expenses!CW$14*Leases!$F67,IF(Leases!$G67="FSG",0,IF(Leases!$G67="MG",SUMPRODUCT(Leases!$I67:$I71,Expenses!CW$9:CW$13)*Leases!$F67,MAX((Expenses!CW$9-Leases!$K67/12)*Leases!$J67*Leases!$F67,0)+MAX((Expenses!CW$10-Leases!$K68/12)*Leases!$J68*Leases!$F67,0)+MAX((Expenses!CW$11-Leases!$K69/12)*Leases!$J69*Leases!$F67,0)+MAX((Expenses!CW$12-Leases!$K70/12)*Leases!$J70*Leases!$F67,0)+MAX((Expenses!CW$13-Leases!$K71/12)*Leases!$J71*Leases!$F67,0)))),0)</f>
        <v>0</v>
      </c>
      <c r="CZ233" s="94">
        <f>IF(AND(CZ$165&lt;=$E67,CZ$165&gt;=EOMONTH($D67,0)),IF($G67="NNN",Expenses!CX$14*Leases!$F67,IF(Leases!$G67="FSG",0,IF(Leases!$G67="MG",SUMPRODUCT(Leases!$I67:$I71,Expenses!CX$9:CX$13)*Leases!$F67,MAX((Expenses!CX$9-Leases!$K67/12)*Leases!$J67*Leases!$F67,0)+MAX((Expenses!CX$10-Leases!$K68/12)*Leases!$J68*Leases!$F67,0)+MAX((Expenses!CX$11-Leases!$K69/12)*Leases!$J69*Leases!$F67,0)+MAX((Expenses!CX$12-Leases!$K70/12)*Leases!$J70*Leases!$F67,0)+MAX((Expenses!CX$13-Leases!$K71/12)*Leases!$J71*Leases!$F67,0)))),0)</f>
        <v>0</v>
      </c>
      <c r="DA233" s="94">
        <f>IF(AND(DA$165&lt;=$E67,DA$165&gt;=EOMONTH($D67,0)),IF($G67="NNN",Expenses!CY$14*Leases!$F67,IF(Leases!$G67="FSG",0,IF(Leases!$G67="MG",SUMPRODUCT(Leases!$I67:$I71,Expenses!CY$9:CY$13)*Leases!$F67,MAX((Expenses!CY$9-Leases!$K67/12)*Leases!$J67*Leases!$F67,0)+MAX((Expenses!CY$10-Leases!$K68/12)*Leases!$J68*Leases!$F67,0)+MAX((Expenses!CY$11-Leases!$K69/12)*Leases!$J69*Leases!$F67,0)+MAX((Expenses!CY$12-Leases!$K70/12)*Leases!$J70*Leases!$F67,0)+MAX((Expenses!CY$13-Leases!$K71/12)*Leases!$J71*Leases!$F67,0)))),0)</f>
        <v>0</v>
      </c>
      <c r="DB233" s="94">
        <f>IF(AND(DB$165&lt;=$E67,DB$165&gt;=EOMONTH($D67,0)),IF($G67="NNN",Expenses!CZ$14*Leases!$F67,IF(Leases!$G67="FSG",0,IF(Leases!$G67="MG",SUMPRODUCT(Leases!$I67:$I71,Expenses!CZ$9:CZ$13)*Leases!$F67,MAX((Expenses!CZ$9-Leases!$K67/12)*Leases!$J67*Leases!$F67,0)+MAX((Expenses!CZ$10-Leases!$K68/12)*Leases!$J68*Leases!$F67,0)+MAX((Expenses!CZ$11-Leases!$K69/12)*Leases!$J69*Leases!$F67,0)+MAX((Expenses!CZ$12-Leases!$K70/12)*Leases!$J70*Leases!$F67,0)+MAX((Expenses!CZ$13-Leases!$K71/12)*Leases!$J71*Leases!$F67,0)))),0)</f>
        <v>0</v>
      </c>
      <c r="DC233" s="94">
        <f>IF(AND(DC$165&lt;=$E67,DC$165&gt;=EOMONTH($D67,0)),IF($G67="NNN",Expenses!DA$14*Leases!$F67,IF(Leases!$G67="FSG",0,IF(Leases!$G67="MG",SUMPRODUCT(Leases!$I67:$I71,Expenses!DA$9:DA$13)*Leases!$F67,MAX((Expenses!DA$9-Leases!$K67/12)*Leases!$J67*Leases!$F67,0)+MAX((Expenses!DA$10-Leases!$K68/12)*Leases!$J68*Leases!$F67,0)+MAX((Expenses!DA$11-Leases!$K69/12)*Leases!$J69*Leases!$F67,0)+MAX((Expenses!DA$12-Leases!$K70/12)*Leases!$J70*Leases!$F67,0)+MAX((Expenses!DA$13-Leases!$K71/12)*Leases!$J71*Leases!$F67,0)))),0)</f>
        <v>0</v>
      </c>
      <c r="DD233" s="94">
        <f>IF(AND(DD$165&lt;=$E67,DD$165&gt;=EOMONTH($D67,0)),IF($G67="NNN",Expenses!DB$14*Leases!$F67,IF(Leases!$G67="FSG",0,IF(Leases!$G67="MG",SUMPRODUCT(Leases!$I67:$I71,Expenses!DB$9:DB$13)*Leases!$F67,MAX((Expenses!DB$9-Leases!$K67/12)*Leases!$J67*Leases!$F67,0)+MAX((Expenses!DB$10-Leases!$K68/12)*Leases!$J68*Leases!$F67,0)+MAX((Expenses!DB$11-Leases!$K69/12)*Leases!$J69*Leases!$F67,0)+MAX((Expenses!DB$12-Leases!$K70/12)*Leases!$J70*Leases!$F67,0)+MAX((Expenses!DB$13-Leases!$K71/12)*Leases!$J71*Leases!$F67,0)))),0)</f>
        <v>0</v>
      </c>
      <c r="DE233" s="94">
        <f>IF(AND(DE$165&lt;=$E67,DE$165&gt;=EOMONTH($D67,0)),IF($G67="NNN",Expenses!DC$14*Leases!$F67,IF(Leases!$G67="FSG",0,IF(Leases!$G67="MG",SUMPRODUCT(Leases!$I67:$I71,Expenses!DC$9:DC$13)*Leases!$F67,MAX((Expenses!DC$9-Leases!$K67/12)*Leases!$J67*Leases!$F67,0)+MAX((Expenses!DC$10-Leases!$K68/12)*Leases!$J68*Leases!$F67,0)+MAX((Expenses!DC$11-Leases!$K69/12)*Leases!$J69*Leases!$F67,0)+MAX((Expenses!DC$12-Leases!$K70/12)*Leases!$J70*Leases!$F67,0)+MAX((Expenses!DC$13-Leases!$K71/12)*Leases!$J71*Leases!$F67,0)))),0)</f>
        <v>0</v>
      </c>
      <c r="DF233" s="94">
        <f>IF(AND(DF$165&lt;=$E67,DF$165&gt;=EOMONTH($D67,0)),IF($G67="NNN",Expenses!DD$14*Leases!$F67,IF(Leases!$G67="FSG",0,IF(Leases!$G67="MG",SUMPRODUCT(Leases!$I67:$I71,Expenses!DD$9:DD$13)*Leases!$F67,MAX((Expenses!DD$9-Leases!$K67/12)*Leases!$J67*Leases!$F67,0)+MAX((Expenses!DD$10-Leases!$K68/12)*Leases!$J68*Leases!$F67,0)+MAX((Expenses!DD$11-Leases!$K69/12)*Leases!$J69*Leases!$F67,0)+MAX((Expenses!DD$12-Leases!$K70/12)*Leases!$J70*Leases!$F67,0)+MAX((Expenses!DD$13-Leases!$K71/12)*Leases!$J71*Leases!$F67,0)))),0)</f>
        <v>0</v>
      </c>
      <c r="DG233" s="94">
        <f>IF(AND(DG$165&lt;=$E67,DG$165&gt;=EOMONTH($D67,0)),IF($G67="NNN",Expenses!DE$14*Leases!$F67,IF(Leases!$G67="FSG",0,IF(Leases!$G67="MG",SUMPRODUCT(Leases!$I67:$I71,Expenses!DE$9:DE$13)*Leases!$F67,MAX((Expenses!DE$9-Leases!$K67/12)*Leases!$J67*Leases!$F67,0)+MAX((Expenses!DE$10-Leases!$K68/12)*Leases!$J68*Leases!$F67,0)+MAX((Expenses!DE$11-Leases!$K69/12)*Leases!$J69*Leases!$F67,0)+MAX((Expenses!DE$12-Leases!$K70/12)*Leases!$J70*Leases!$F67,0)+MAX((Expenses!DE$13-Leases!$K71/12)*Leases!$J71*Leases!$F67,0)))),0)</f>
        <v>0</v>
      </c>
      <c r="DH233" s="94">
        <f>IF(AND(DH$165&lt;=$E67,DH$165&gt;=EOMONTH($D67,0)),IF($G67="NNN",Expenses!DF$14*Leases!$F67,IF(Leases!$G67="FSG",0,IF(Leases!$G67="MG",SUMPRODUCT(Leases!$I67:$I71,Expenses!DF$9:DF$13)*Leases!$F67,MAX((Expenses!DF$9-Leases!$K67/12)*Leases!$J67*Leases!$F67,0)+MAX((Expenses!DF$10-Leases!$K68/12)*Leases!$J68*Leases!$F67,0)+MAX((Expenses!DF$11-Leases!$K69/12)*Leases!$J69*Leases!$F67,0)+MAX((Expenses!DF$12-Leases!$K70/12)*Leases!$J70*Leases!$F67,0)+MAX((Expenses!DF$13-Leases!$K71/12)*Leases!$J71*Leases!$F67,0)))),0)</f>
        <v>0</v>
      </c>
      <c r="DI233" s="94">
        <f>IF(AND(DI$165&lt;=$E67,DI$165&gt;=EOMONTH($D67,0)),IF($G67="NNN",Expenses!DG$14*Leases!$F67,IF(Leases!$G67="FSG",0,IF(Leases!$G67="MG",SUMPRODUCT(Leases!$I67:$I71,Expenses!DG$9:DG$13)*Leases!$F67,MAX((Expenses!DG$9-Leases!$K67/12)*Leases!$J67*Leases!$F67,0)+MAX((Expenses!DG$10-Leases!$K68/12)*Leases!$J68*Leases!$F67,0)+MAX((Expenses!DG$11-Leases!$K69/12)*Leases!$J69*Leases!$F67,0)+MAX((Expenses!DG$12-Leases!$K70/12)*Leases!$J70*Leases!$F67,0)+MAX((Expenses!DG$13-Leases!$K71/12)*Leases!$J71*Leases!$F67,0)))),0)</f>
        <v>0</v>
      </c>
      <c r="DJ233" s="94">
        <f>IF(AND(DJ$165&lt;=$E67,DJ$165&gt;=EOMONTH($D67,0)),IF($G67="NNN",Expenses!DH$14*Leases!$F67,IF(Leases!$G67="FSG",0,IF(Leases!$G67="MG",SUMPRODUCT(Leases!$I67:$I71,Expenses!DH$9:DH$13)*Leases!$F67,MAX((Expenses!DH$9-Leases!$K67/12)*Leases!$J67*Leases!$F67,0)+MAX((Expenses!DH$10-Leases!$K68/12)*Leases!$J68*Leases!$F67,0)+MAX((Expenses!DH$11-Leases!$K69/12)*Leases!$J69*Leases!$F67,0)+MAX((Expenses!DH$12-Leases!$K70/12)*Leases!$J70*Leases!$F67,0)+MAX((Expenses!DH$13-Leases!$K71/12)*Leases!$J71*Leases!$F67,0)))),0)</f>
        <v>0</v>
      </c>
      <c r="DK233" s="94">
        <f>IF(AND(DK$165&lt;=$E67,DK$165&gt;=EOMONTH($D67,0)),IF($G67="NNN",Expenses!DI$14*Leases!$F67,IF(Leases!$G67="FSG",0,IF(Leases!$G67="MG",SUMPRODUCT(Leases!$I67:$I71,Expenses!DI$9:DI$13)*Leases!$F67,MAX((Expenses!DI$9-Leases!$K67/12)*Leases!$J67*Leases!$F67,0)+MAX((Expenses!DI$10-Leases!$K68/12)*Leases!$J68*Leases!$F67,0)+MAX((Expenses!DI$11-Leases!$K69/12)*Leases!$J69*Leases!$F67,0)+MAX((Expenses!DI$12-Leases!$K70/12)*Leases!$J70*Leases!$F67,0)+MAX((Expenses!DI$13-Leases!$K71/12)*Leases!$J71*Leases!$F67,0)))),0)</f>
        <v>0</v>
      </c>
      <c r="DL233" s="94">
        <f>IF(AND(DL$165&lt;=$E67,DL$165&gt;=EOMONTH($D67,0)),IF($G67="NNN",Expenses!DJ$14*Leases!$F67,IF(Leases!$G67="FSG",0,IF(Leases!$G67="MG",SUMPRODUCT(Leases!$I67:$I71,Expenses!DJ$9:DJ$13)*Leases!$F67,MAX((Expenses!DJ$9-Leases!$K67/12)*Leases!$J67*Leases!$F67,0)+MAX((Expenses!DJ$10-Leases!$K68/12)*Leases!$J68*Leases!$F67,0)+MAX((Expenses!DJ$11-Leases!$K69/12)*Leases!$J69*Leases!$F67,0)+MAX((Expenses!DJ$12-Leases!$K70/12)*Leases!$J70*Leases!$F67,0)+MAX((Expenses!DJ$13-Leases!$K71/12)*Leases!$J71*Leases!$F67,0)))),0)</f>
        <v>0</v>
      </c>
      <c r="DM233" s="94">
        <f>IF(AND(DM$165&lt;=$E67,DM$165&gt;=EOMONTH($D67,0)),IF($G67="NNN",Expenses!DK$14*Leases!$F67,IF(Leases!$G67="FSG",0,IF(Leases!$G67="MG",SUMPRODUCT(Leases!$I67:$I71,Expenses!DK$9:DK$13)*Leases!$F67,MAX((Expenses!DK$9-Leases!$K67/12)*Leases!$J67*Leases!$F67,0)+MAX((Expenses!DK$10-Leases!$K68/12)*Leases!$J68*Leases!$F67,0)+MAX((Expenses!DK$11-Leases!$K69/12)*Leases!$J69*Leases!$F67,0)+MAX((Expenses!DK$12-Leases!$K70/12)*Leases!$J70*Leases!$F67,0)+MAX((Expenses!DK$13-Leases!$K71/12)*Leases!$J71*Leases!$F67,0)))),0)</f>
        <v>0</v>
      </c>
      <c r="DN233" s="94">
        <f>IF(AND(DN$165&lt;=$E67,DN$165&gt;=EOMONTH($D67,0)),IF($G67="NNN",Expenses!DL$14*Leases!$F67,IF(Leases!$G67="FSG",0,IF(Leases!$G67="MG",SUMPRODUCT(Leases!$I67:$I71,Expenses!DL$9:DL$13)*Leases!$F67,MAX((Expenses!DL$9-Leases!$K67/12)*Leases!$J67*Leases!$F67,0)+MAX((Expenses!DL$10-Leases!$K68/12)*Leases!$J68*Leases!$F67,0)+MAX((Expenses!DL$11-Leases!$K69/12)*Leases!$J69*Leases!$F67,0)+MAX((Expenses!DL$12-Leases!$K70/12)*Leases!$J70*Leases!$F67,0)+MAX((Expenses!DL$13-Leases!$K71/12)*Leases!$J71*Leases!$F67,0)))),0)</f>
        <v>0</v>
      </c>
      <c r="DO233" s="94">
        <f>IF(AND(DO$165&lt;=$E67,DO$165&gt;=EOMONTH($D67,0)),IF($G67="NNN",Expenses!DM$14*Leases!$F67,IF(Leases!$G67="FSG",0,IF(Leases!$G67="MG",SUMPRODUCT(Leases!$I67:$I71,Expenses!DM$9:DM$13)*Leases!$F67,MAX((Expenses!DM$9-Leases!$K67/12)*Leases!$J67*Leases!$F67,0)+MAX((Expenses!DM$10-Leases!$K68/12)*Leases!$J68*Leases!$F67,0)+MAX((Expenses!DM$11-Leases!$K69/12)*Leases!$J69*Leases!$F67,0)+MAX((Expenses!DM$12-Leases!$K70/12)*Leases!$J70*Leases!$F67,0)+MAX((Expenses!DM$13-Leases!$K71/12)*Leases!$J71*Leases!$F67,0)))),0)</f>
        <v>0</v>
      </c>
      <c r="DP233" s="94">
        <f>IF(AND(DP$165&lt;=$E67,DP$165&gt;=EOMONTH($D67,0)),IF($G67="NNN",Expenses!DN$14*Leases!$F67,IF(Leases!$G67="FSG",0,IF(Leases!$G67="MG",SUMPRODUCT(Leases!$I67:$I71,Expenses!DN$9:DN$13)*Leases!$F67,MAX((Expenses!DN$9-Leases!$K67/12)*Leases!$J67*Leases!$F67,0)+MAX((Expenses!DN$10-Leases!$K68/12)*Leases!$J68*Leases!$F67,0)+MAX((Expenses!DN$11-Leases!$K69/12)*Leases!$J69*Leases!$F67,0)+MAX((Expenses!DN$12-Leases!$K70/12)*Leases!$J70*Leases!$F67,0)+MAX((Expenses!DN$13-Leases!$K71/12)*Leases!$J71*Leases!$F67,0)))),0)</f>
        <v>0</v>
      </c>
      <c r="DQ233" s="94">
        <f>IF(AND(DQ$165&lt;=$E67,DQ$165&gt;=EOMONTH($D67,0)),IF($G67="NNN",Expenses!DO$14*Leases!$F67,IF(Leases!$G67="FSG",0,IF(Leases!$G67="MG",SUMPRODUCT(Leases!$I67:$I71,Expenses!DO$9:DO$13)*Leases!$F67,MAX((Expenses!DO$9-Leases!$K67/12)*Leases!$J67*Leases!$F67,0)+MAX((Expenses!DO$10-Leases!$K68/12)*Leases!$J68*Leases!$F67,0)+MAX((Expenses!DO$11-Leases!$K69/12)*Leases!$J69*Leases!$F67,0)+MAX((Expenses!DO$12-Leases!$K70/12)*Leases!$J70*Leases!$F67,0)+MAX((Expenses!DO$13-Leases!$K71/12)*Leases!$J71*Leases!$F67,0)))),0)</f>
        <v>0</v>
      </c>
      <c r="DR233" s="94">
        <f>IF(AND(DR$165&lt;=$E67,DR$165&gt;=EOMONTH($D67,0)),IF($G67="NNN",Expenses!DP$14*Leases!$F67,IF(Leases!$G67="FSG",0,IF(Leases!$G67="MG",SUMPRODUCT(Leases!$I67:$I71,Expenses!DP$9:DP$13)*Leases!$F67,MAX((Expenses!DP$9-Leases!$K67/12)*Leases!$J67*Leases!$F67,0)+MAX((Expenses!DP$10-Leases!$K68/12)*Leases!$J68*Leases!$F67,0)+MAX((Expenses!DP$11-Leases!$K69/12)*Leases!$J69*Leases!$F67,0)+MAX((Expenses!DP$12-Leases!$K70/12)*Leases!$J70*Leases!$F67,0)+MAX((Expenses!DP$13-Leases!$K71/12)*Leases!$J71*Leases!$F67,0)))),0)</f>
        <v>0</v>
      </c>
      <c r="DS233" s="94">
        <f>IF(AND(DS$165&lt;=$E67,DS$165&gt;=EOMONTH($D67,0)),IF($G67="NNN",Expenses!DQ$14*Leases!$F67,IF(Leases!$G67="FSG",0,IF(Leases!$G67="MG",SUMPRODUCT(Leases!$I67:$I71,Expenses!DQ$9:DQ$13)*Leases!$F67,MAX((Expenses!DQ$9-Leases!$K67/12)*Leases!$J67*Leases!$F67,0)+MAX((Expenses!DQ$10-Leases!$K68/12)*Leases!$J68*Leases!$F67,0)+MAX((Expenses!DQ$11-Leases!$K69/12)*Leases!$J69*Leases!$F67,0)+MAX((Expenses!DQ$12-Leases!$K70/12)*Leases!$J70*Leases!$F67,0)+MAX((Expenses!DQ$13-Leases!$K71/12)*Leases!$J71*Leases!$F67,0)))),0)</f>
        <v>0</v>
      </c>
      <c r="DT233" s="94">
        <f>IF(AND(DT$165&lt;=$E67,DT$165&gt;=EOMONTH($D67,0)),IF($G67="NNN",Expenses!DR$14*Leases!$F67,IF(Leases!$G67="FSG",0,IF(Leases!$G67="MG",SUMPRODUCT(Leases!$I67:$I71,Expenses!DR$9:DR$13)*Leases!$F67,MAX((Expenses!DR$9-Leases!$K67/12)*Leases!$J67*Leases!$F67,0)+MAX((Expenses!DR$10-Leases!$K68/12)*Leases!$J68*Leases!$F67,0)+MAX((Expenses!DR$11-Leases!$K69/12)*Leases!$J69*Leases!$F67,0)+MAX((Expenses!DR$12-Leases!$K70/12)*Leases!$J70*Leases!$F67,0)+MAX((Expenses!DR$13-Leases!$K71/12)*Leases!$J71*Leases!$F67,0)))),0)</f>
        <v>0</v>
      </c>
      <c r="DU233" s="94">
        <f>IF(AND(DU$165&lt;=$E67,DU$165&gt;=EOMONTH($D67,0)),IF($G67="NNN",Expenses!DS$14*Leases!$F67,IF(Leases!$G67="FSG",0,IF(Leases!$G67="MG",SUMPRODUCT(Leases!$I67:$I71,Expenses!DS$9:DS$13)*Leases!$F67,MAX((Expenses!DS$9-Leases!$K67/12)*Leases!$J67*Leases!$F67,0)+MAX((Expenses!DS$10-Leases!$K68/12)*Leases!$J68*Leases!$F67,0)+MAX((Expenses!DS$11-Leases!$K69/12)*Leases!$J69*Leases!$F67,0)+MAX((Expenses!DS$12-Leases!$K70/12)*Leases!$J70*Leases!$F67,0)+MAX((Expenses!DS$13-Leases!$K71/12)*Leases!$J71*Leases!$F67,0)))),0)</f>
        <v>0</v>
      </c>
      <c r="DV233" s="94">
        <f>IF(AND(DV$165&lt;=$E67,DV$165&gt;=EOMONTH($D67,0)),IF($G67="NNN",Expenses!DT$14*Leases!$F67,IF(Leases!$G67="FSG",0,IF(Leases!$G67="MG",SUMPRODUCT(Leases!$I67:$I71,Expenses!DT$9:DT$13)*Leases!$F67,MAX((Expenses!DT$9-Leases!$K67/12)*Leases!$J67*Leases!$F67,0)+MAX((Expenses!DT$10-Leases!$K68/12)*Leases!$J68*Leases!$F67,0)+MAX((Expenses!DT$11-Leases!$K69/12)*Leases!$J69*Leases!$F67,0)+MAX((Expenses!DT$12-Leases!$K70/12)*Leases!$J70*Leases!$F67,0)+MAX((Expenses!DT$13-Leases!$K71/12)*Leases!$J71*Leases!$F67,0)))),0)</f>
        <v>0</v>
      </c>
      <c r="DW233" s="94">
        <f>IF(AND(DW$165&lt;=$E67,DW$165&gt;=EOMONTH($D67,0)),IF($G67="NNN",Expenses!DU$14*Leases!$F67,IF(Leases!$G67="FSG",0,IF(Leases!$G67="MG",SUMPRODUCT(Leases!$I67:$I71,Expenses!DU$9:DU$13)*Leases!$F67,MAX((Expenses!DU$9-Leases!$K67/12)*Leases!$J67*Leases!$F67,0)+MAX((Expenses!DU$10-Leases!$K68/12)*Leases!$J68*Leases!$F67,0)+MAX((Expenses!DU$11-Leases!$K69/12)*Leases!$J69*Leases!$F67,0)+MAX((Expenses!DU$12-Leases!$K70/12)*Leases!$J70*Leases!$F67,0)+MAX((Expenses!DU$13-Leases!$K71/12)*Leases!$J71*Leases!$F67,0)))),0)</f>
        <v>0</v>
      </c>
      <c r="DX233" s="94">
        <f>IF(AND(DX$165&lt;=$E67,DX$165&gt;=EOMONTH($D67,0)),IF($G67="NNN",Expenses!DV$14*Leases!$F67,IF(Leases!$G67="FSG",0,IF(Leases!$G67="MG",SUMPRODUCT(Leases!$I67:$I71,Expenses!DV$9:DV$13)*Leases!$F67,MAX((Expenses!DV$9-Leases!$K67/12)*Leases!$J67*Leases!$F67,0)+MAX((Expenses!DV$10-Leases!$K68/12)*Leases!$J68*Leases!$F67,0)+MAX((Expenses!DV$11-Leases!$K69/12)*Leases!$J69*Leases!$F67,0)+MAX((Expenses!DV$12-Leases!$K70/12)*Leases!$J70*Leases!$F67,0)+MAX((Expenses!DV$13-Leases!$K71/12)*Leases!$J71*Leases!$F67,0)))),0)</f>
        <v>0</v>
      </c>
      <c r="DY233" s="94">
        <f>IF(AND(DY$165&lt;=$E67,DY$165&gt;=EOMONTH($D67,0)),IF($G67="NNN",Expenses!DW$14*Leases!$F67,IF(Leases!$G67="FSG",0,IF(Leases!$G67="MG",SUMPRODUCT(Leases!$I67:$I71,Expenses!DW$9:DW$13)*Leases!$F67,MAX((Expenses!DW$9-Leases!$K67/12)*Leases!$J67*Leases!$F67,0)+MAX((Expenses!DW$10-Leases!$K68/12)*Leases!$J68*Leases!$F67,0)+MAX((Expenses!DW$11-Leases!$K69/12)*Leases!$J69*Leases!$F67,0)+MAX((Expenses!DW$12-Leases!$K70/12)*Leases!$J70*Leases!$F67,0)+MAX((Expenses!DW$13-Leases!$K71/12)*Leases!$J71*Leases!$F67,0)))),0)</f>
        <v>0</v>
      </c>
      <c r="DZ233" s="94">
        <f>IF(AND(DZ$165&lt;=$E67,DZ$165&gt;=EOMONTH($D67,0)),IF($G67="NNN",Expenses!DX$14*Leases!$F67,IF(Leases!$G67="FSG",0,IF(Leases!$G67="MG",SUMPRODUCT(Leases!$I67:$I71,Expenses!DX$9:DX$13)*Leases!$F67,MAX((Expenses!DX$9-Leases!$K67/12)*Leases!$J67*Leases!$F67,0)+MAX((Expenses!DX$10-Leases!$K68/12)*Leases!$J68*Leases!$F67,0)+MAX((Expenses!DX$11-Leases!$K69/12)*Leases!$J69*Leases!$F67,0)+MAX((Expenses!DX$12-Leases!$K70/12)*Leases!$J70*Leases!$F67,0)+MAX((Expenses!DX$13-Leases!$K71/12)*Leases!$J71*Leases!$F67,0)))),0)</f>
        <v>0</v>
      </c>
      <c r="EA233" s="94">
        <f>IF(AND(EA$165&lt;=$E67,EA$165&gt;=EOMONTH($D67,0)),IF($G67="NNN",Expenses!DY$14*Leases!$F67,IF(Leases!$G67="FSG",0,IF(Leases!$G67="MG",SUMPRODUCT(Leases!$I67:$I71,Expenses!DY$9:DY$13)*Leases!$F67,MAX((Expenses!DY$9-Leases!$K67/12)*Leases!$J67*Leases!$F67,0)+MAX((Expenses!DY$10-Leases!$K68/12)*Leases!$J68*Leases!$F67,0)+MAX((Expenses!DY$11-Leases!$K69/12)*Leases!$J69*Leases!$F67,0)+MAX((Expenses!DY$12-Leases!$K70/12)*Leases!$J70*Leases!$F67,0)+MAX((Expenses!DY$13-Leases!$K71/12)*Leases!$J71*Leases!$F67,0)))),0)</f>
        <v>0</v>
      </c>
      <c r="EB233" s="94">
        <f>IF(AND(EB$165&lt;=$E67,EB$165&gt;=EOMONTH($D67,0)),IF($G67="NNN",Expenses!DZ$14*Leases!$F67,IF(Leases!$G67="FSG",0,IF(Leases!$G67="MG",SUMPRODUCT(Leases!$I67:$I71,Expenses!DZ$9:DZ$13)*Leases!$F67,MAX((Expenses!DZ$9-Leases!$K67/12)*Leases!$J67*Leases!$F67,0)+MAX((Expenses!DZ$10-Leases!$K68/12)*Leases!$J68*Leases!$F67,0)+MAX((Expenses!DZ$11-Leases!$K69/12)*Leases!$J69*Leases!$F67,0)+MAX((Expenses!DZ$12-Leases!$K70/12)*Leases!$J70*Leases!$F67,0)+MAX((Expenses!DZ$13-Leases!$K71/12)*Leases!$J71*Leases!$F67,0)))),0)</f>
        <v>0</v>
      </c>
      <c r="EC233" s="94">
        <f>IF(AND(EC$165&lt;=$E67,EC$165&gt;=EOMONTH($D67,0)),IF($G67="NNN",Expenses!EA$14*Leases!$F67,IF(Leases!$G67="FSG",0,IF(Leases!$G67="MG",SUMPRODUCT(Leases!$I67:$I71,Expenses!EA$9:EA$13)*Leases!$F67,MAX((Expenses!EA$9-Leases!$K67/12)*Leases!$J67*Leases!$F67,0)+MAX((Expenses!EA$10-Leases!$K68/12)*Leases!$J68*Leases!$F67,0)+MAX((Expenses!EA$11-Leases!$K69/12)*Leases!$J69*Leases!$F67,0)+MAX((Expenses!EA$12-Leases!$K70/12)*Leases!$J70*Leases!$F67,0)+MAX((Expenses!EA$13-Leases!$K71/12)*Leases!$J71*Leases!$F67,0)))),0)</f>
        <v>0</v>
      </c>
      <c r="ED233" s="94">
        <f>IF(AND(ED$165&lt;=$E67,ED$165&gt;=EOMONTH($D67,0)),IF($G67="NNN",Expenses!EB$14*Leases!$F67,IF(Leases!$G67="FSG",0,IF(Leases!$G67="MG",SUMPRODUCT(Leases!$I67:$I71,Expenses!EB$9:EB$13)*Leases!$F67,MAX((Expenses!EB$9-Leases!$K67/12)*Leases!$J67*Leases!$F67,0)+MAX((Expenses!EB$10-Leases!$K68/12)*Leases!$J68*Leases!$F67,0)+MAX((Expenses!EB$11-Leases!$K69/12)*Leases!$J69*Leases!$F67,0)+MAX((Expenses!EB$12-Leases!$K70/12)*Leases!$J70*Leases!$F67,0)+MAX((Expenses!EB$13-Leases!$K71/12)*Leases!$J71*Leases!$F67,0)))),0)</f>
        <v>0</v>
      </c>
      <c r="EE233" s="94">
        <f>IF(AND(EE$165&lt;=$E67,EE$165&gt;=EOMONTH($D67,0)),IF($G67="NNN",Expenses!EC$14*Leases!$F67,IF(Leases!$G67="FSG",0,IF(Leases!$G67="MG",SUMPRODUCT(Leases!$I67:$I71,Expenses!EC$9:EC$13)*Leases!$F67,MAX((Expenses!EC$9-Leases!$K67/12)*Leases!$J67*Leases!$F67,0)+MAX((Expenses!EC$10-Leases!$K68/12)*Leases!$J68*Leases!$F67,0)+MAX((Expenses!EC$11-Leases!$K69/12)*Leases!$J69*Leases!$F67,0)+MAX((Expenses!EC$12-Leases!$K70/12)*Leases!$J70*Leases!$F67,0)+MAX((Expenses!EC$13-Leases!$K71/12)*Leases!$J71*Leases!$F67,0)))),0)</f>
        <v>0</v>
      </c>
      <c r="EF233" s="94">
        <f>IF(AND(EF$165&lt;=$E67,EF$165&gt;=EOMONTH($D67,0)),IF($G67="NNN",Expenses!ED$14*Leases!$F67,IF(Leases!$G67="FSG",0,IF(Leases!$G67="MG",SUMPRODUCT(Leases!$I67:$I71,Expenses!ED$9:ED$13)*Leases!$F67,MAX((Expenses!ED$9-Leases!$K67/12)*Leases!$J67*Leases!$F67,0)+MAX((Expenses!ED$10-Leases!$K68/12)*Leases!$J68*Leases!$F67,0)+MAX((Expenses!ED$11-Leases!$K69/12)*Leases!$J69*Leases!$F67,0)+MAX((Expenses!ED$12-Leases!$K70/12)*Leases!$J70*Leases!$F67,0)+MAX((Expenses!ED$13-Leases!$K71/12)*Leases!$J71*Leases!$F67,0)))),0)</f>
        <v>0</v>
      </c>
      <c r="EG233" s="94">
        <f>IF(AND(EG$165&lt;=$E67,EG$165&gt;=EOMONTH($D67,0)),IF($G67="NNN",Expenses!EE$14*Leases!$F67,IF(Leases!$G67="FSG",0,IF(Leases!$G67="MG",SUMPRODUCT(Leases!$I67:$I71,Expenses!EE$9:EE$13)*Leases!$F67,MAX((Expenses!EE$9-Leases!$K67/12)*Leases!$J67*Leases!$F67,0)+MAX((Expenses!EE$10-Leases!$K68/12)*Leases!$J68*Leases!$F67,0)+MAX((Expenses!EE$11-Leases!$K69/12)*Leases!$J69*Leases!$F67,0)+MAX((Expenses!EE$12-Leases!$K70/12)*Leases!$J70*Leases!$F67,0)+MAX((Expenses!EE$13-Leases!$K71/12)*Leases!$J71*Leases!$F67,0)))),0)</f>
        <v>0</v>
      </c>
      <c r="EH233" s="94">
        <f>IF(AND(EH$165&lt;=$E67,EH$165&gt;=EOMONTH($D67,0)),IF($G67="NNN",Expenses!EF$14*Leases!$F67,IF(Leases!$G67="FSG",0,IF(Leases!$G67="MG",SUMPRODUCT(Leases!$I67:$I71,Expenses!EF$9:EF$13)*Leases!$F67,MAX((Expenses!EF$9-Leases!$K67/12)*Leases!$J67*Leases!$F67,0)+MAX((Expenses!EF$10-Leases!$K68/12)*Leases!$J68*Leases!$F67,0)+MAX((Expenses!EF$11-Leases!$K69/12)*Leases!$J69*Leases!$F67,0)+MAX((Expenses!EF$12-Leases!$K70/12)*Leases!$J70*Leases!$F67,0)+MAX((Expenses!EF$13-Leases!$K71/12)*Leases!$J71*Leases!$F67,0)))),0)</f>
        <v>0</v>
      </c>
      <c r="EI233" s="94">
        <f>IF(AND(EI$165&lt;=$E67,EI$165&gt;=EOMONTH($D67,0)),IF($G67="NNN",Expenses!EG$14*Leases!$F67,IF(Leases!$G67="FSG",0,IF(Leases!$G67="MG",SUMPRODUCT(Leases!$I67:$I71,Expenses!EG$9:EG$13)*Leases!$F67,MAX((Expenses!EG$9-Leases!$K67/12)*Leases!$J67*Leases!$F67,0)+MAX((Expenses!EG$10-Leases!$K68/12)*Leases!$J68*Leases!$F67,0)+MAX((Expenses!EG$11-Leases!$K69/12)*Leases!$J69*Leases!$F67,0)+MAX((Expenses!EG$12-Leases!$K70/12)*Leases!$J70*Leases!$F67,0)+MAX((Expenses!EG$13-Leases!$K71/12)*Leases!$J71*Leases!$F67,0)))),0)</f>
        <v>0</v>
      </c>
      <c r="EJ233" s="94">
        <f>IF(AND(EJ$165&lt;=$E67,EJ$165&gt;=EOMONTH($D67,0)),IF($G67="NNN",Expenses!EH$14*Leases!$F67,IF(Leases!$G67="FSG",0,IF(Leases!$G67="MG",SUMPRODUCT(Leases!$I67:$I71,Expenses!EH$9:EH$13)*Leases!$F67,MAX((Expenses!EH$9-Leases!$K67/12)*Leases!$J67*Leases!$F67,0)+MAX((Expenses!EH$10-Leases!$K68/12)*Leases!$J68*Leases!$F67,0)+MAX((Expenses!EH$11-Leases!$K69/12)*Leases!$J69*Leases!$F67,0)+MAX((Expenses!EH$12-Leases!$K70/12)*Leases!$J70*Leases!$F67,0)+MAX((Expenses!EH$13-Leases!$K71/12)*Leases!$J71*Leases!$F67,0)))),0)</f>
        <v>0</v>
      </c>
      <c r="EK233" s="94">
        <f>IF(AND(EK$165&lt;=$E67,EK$165&gt;=EOMONTH($D67,0)),IF($G67="NNN",Expenses!EI$14*Leases!$F67,IF(Leases!$G67="FSG",0,IF(Leases!$G67="MG",SUMPRODUCT(Leases!$I67:$I71,Expenses!EI$9:EI$13)*Leases!$F67,MAX((Expenses!EI$9-Leases!$K67/12)*Leases!$J67*Leases!$F67,0)+MAX((Expenses!EI$10-Leases!$K68/12)*Leases!$J68*Leases!$F67,0)+MAX((Expenses!EI$11-Leases!$K69/12)*Leases!$J69*Leases!$F67,0)+MAX((Expenses!EI$12-Leases!$K70/12)*Leases!$J70*Leases!$F67,0)+MAX((Expenses!EI$13-Leases!$K71/12)*Leases!$J71*Leases!$F67,0)))),0)</f>
        <v>0</v>
      </c>
      <c r="EL233" s="94">
        <f>IF(AND(EL$165&lt;=$E67,EL$165&gt;=EOMONTH($D67,0)),IF($G67="NNN",Expenses!EJ$14*Leases!$F67,IF(Leases!$G67="FSG",0,IF(Leases!$G67="MG",SUMPRODUCT(Leases!$I67:$I71,Expenses!EJ$9:EJ$13)*Leases!$F67,MAX((Expenses!EJ$9-Leases!$K67/12)*Leases!$J67*Leases!$F67,0)+MAX((Expenses!EJ$10-Leases!$K68/12)*Leases!$J68*Leases!$F67,0)+MAX((Expenses!EJ$11-Leases!$K69/12)*Leases!$J69*Leases!$F67,0)+MAX((Expenses!EJ$12-Leases!$K70/12)*Leases!$J70*Leases!$F67,0)+MAX((Expenses!EJ$13-Leases!$K71/12)*Leases!$J71*Leases!$F67,0)))),0)</f>
        <v>0</v>
      </c>
      <c r="EM233" s="94">
        <f>IF(AND(EM$165&lt;=$E67,EM$165&gt;=EOMONTH($D67,0)),IF($G67="NNN",Expenses!EK$14*Leases!$F67,IF(Leases!$G67="FSG",0,IF(Leases!$G67="MG",SUMPRODUCT(Leases!$I67:$I71,Expenses!EK$9:EK$13)*Leases!$F67,MAX((Expenses!EK$9-Leases!$K67/12)*Leases!$J67*Leases!$F67,0)+MAX((Expenses!EK$10-Leases!$K68/12)*Leases!$J68*Leases!$F67,0)+MAX((Expenses!EK$11-Leases!$K69/12)*Leases!$J69*Leases!$F67,0)+MAX((Expenses!EK$12-Leases!$K70/12)*Leases!$J70*Leases!$F67,0)+MAX((Expenses!EK$13-Leases!$K71/12)*Leases!$J71*Leases!$F67,0)))),0)</f>
        <v>0</v>
      </c>
      <c r="EN233" s="94">
        <f>IF(AND(EN$165&lt;=$E67,EN$165&gt;=EOMONTH($D67,0)),IF($G67="NNN",Expenses!EL$14*Leases!$F67,IF(Leases!$G67="FSG",0,IF(Leases!$G67="MG",SUMPRODUCT(Leases!$I67:$I71,Expenses!EL$9:EL$13)*Leases!$F67,MAX((Expenses!EL$9-Leases!$K67/12)*Leases!$J67*Leases!$F67,0)+MAX((Expenses!EL$10-Leases!$K68/12)*Leases!$J68*Leases!$F67,0)+MAX((Expenses!EL$11-Leases!$K69/12)*Leases!$J69*Leases!$F67,0)+MAX((Expenses!EL$12-Leases!$K70/12)*Leases!$J70*Leases!$F67,0)+MAX((Expenses!EL$13-Leases!$K71/12)*Leases!$J71*Leases!$F67,0)))),0)</f>
        <v>0</v>
      </c>
      <c r="EO233" s="94">
        <f>IF(AND(EO$165&lt;=$E67,EO$165&gt;=EOMONTH($D67,0)),IF($G67="NNN",Expenses!EM$14*Leases!$F67,IF(Leases!$G67="FSG",0,IF(Leases!$G67="MG",SUMPRODUCT(Leases!$I67:$I71,Expenses!EM$9:EM$13)*Leases!$F67,MAX((Expenses!EM$9-Leases!$K67/12)*Leases!$J67*Leases!$F67,0)+MAX((Expenses!EM$10-Leases!$K68/12)*Leases!$J68*Leases!$F67,0)+MAX((Expenses!EM$11-Leases!$K69/12)*Leases!$J69*Leases!$F67,0)+MAX((Expenses!EM$12-Leases!$K70/12)*Leases!$J70*Leases!$F67,0)+MAX((Expenses!EM$13-Leases!$K71/12)*Leases!$J71*Leases!$F67,0)))),0)</f>
        <v>0</v>
      </c>
      <c r="EP233" s="94">
        <f>IF(AND(EP$165&lt;=$E67,EP$165&gt;=EOMONTH($D67,0)),IF($G67="NNN",Expenses!EN$14*Leases!$F67,IF(Leases!$G67="FSG",0,IF(Leases!$G67="MG",SUMPRODUCT(Leases!$I67:$I71,Expenses!EN$9:EN$13)*Leases!$F67,MAX((Expenses!EN$9-Leases!$K67/12)*Leases!$J67*Leases!$F67,0)+MAX((Expenses!EN$10-Leases!$K68/12)*Leases!$J68*Leases!$F67,0)+MAX((Expenses!EN$11-Leases!$K69/12)*Leases!$J69*Leases!$F67,0)+MAX((Expenses!EN$12-Leases!$K70/12)*Leases!$J70*Leases!$F67,0)+MAX((Expenses!EN$13-Leases!$K71/12)*Leases!$J71*Leases!$F67,0)))),0)</f>
        <v>0</v>
      </c>
      <c r="EQ233" s="94">
        <f>IF(AND(EQ$165&lt;=$E67,EQ$165&gt;=EOMONTH($D67,0)),IF($G67="NNN",Expenses!EO$14*Leases!$F67,IF(Leases!$G67="FSG",0,IF(Leases!$G67="MG",SUMPRODUCT(Leases!$I67:$I71,Expenses!EO$9:EO$13)*Leases!$F67,MAX((Expenses!EO$9-Leases!$K67/12)*Leases!$J67*Leases!$F67,0)+MAX((Expenses!EO$10-Leases!$K68/12)*Leases!$J68*Leases!$F67,0)+MAX((Expenses!EO$11-Leases!$K69/12)*Leases!$J69*Leases!$F67,0)+MAX((Expenses!EO$12-Leases!$K70/12)*Leases!$J70*Leases!$F67,0)+MAX((Expenses!EO$13-Leases!$K71/12)*Leases!$J71*Leases!$F67,0)))),0)</f>
        <v>0</v>
      </c>
      <c r="ER233" s="94">
        <f>IF(AND(ER$165&lt;=$E67,ER$165&gt;=EOMONTH($D67,0)),IF($G67="NNN",Expenses!EP$14*Leases!$F67,IF(Leases!$G67="FSG",0,IF(Leases!$G67="MG",SUMPRODUCT(Leases!$I67:$I71,Expenses!EP$9:EP$13)*Leases!$F67,MAX((Expenses!EP$9-Leases!$K67/12)*Leases!$J67*Leases!$F67,0)+MAX((Expenses!EP$10-Leases!$K68/12)*Leases!$J68*Leases!$F67,0)+MAX((Expenses!EP$11-Leases!$K69/12)*Leases!$J69*Leases!$F67,0)+MAX((Expenses!EP$12-Leases!$K70/12)*Leases!$J70*Leases!$F67,0)+MAX((Expenses!EP$13-Leases!$K71/12)*Leases!$J71*Leases!$F67,0)))),0)</f>
        <v>0</v>
      </c>
      <c r="ES233" s="94">
        <f>IF(AND(ES$165&lt;=$E67,ES$165&gt;=EOMONTH($D67,0)),IF($G67="NNN",Expenses!EQ$14*Leases!$F67,IF(Leases!$G67="FSG",0,IF(Leases!$G67="MG",SUMPRODUCT(Leases!$I67:$I71,Expenses!EQ$9:EQ$13)*Leases!$F67,MAX((Expenses!EQ$9-Leases!$K67/12)*Leases!$J67*Leases!$F67,0)+MAX((Expenses!EQ$10-Leases!$K68/12)*Leases!$J68*Leases!$F67,0)+MAX((Expenses!EQ$11-Leases!$K69/12)*Leases!$J69*Leases!$F67,0)+MAX((Expenses!EQ$12-Leases!$K70/12)*Leases!$J70*Leases!$F67,0)+MAX((Expenses!EQ$13-Leases!$K71/12)*Leases!$J71*Leases!$F67,0)))),0)</f>
        <v>0</v>
      </c>
      <c r="ET233" s="94">
        <f>IF(AND(ET$165&lt;=$E67,ET$165&gt;=EOMONTH($D67,0)),IF($G67="NNN",Expenses!ER$14*Leases!$F67,IF(Leases!$G67="FSG",0,IF(Leases!$G67="MG",SUMPRODUCT(Leases!$I67:$I71,Expenses!ER$9:ER$13)*Leases!$F67,MAX((Expenses!ER$9-Leases!$K67/12)*Leases!$J67*Leases!$F67,0)+MAX((Expenses!ER$10-Leases!$K68/12)*Leases!$J68*Leases!$F67,0)+MAX((Expenses!ER$11-Leases!$K69/12)*Leases!$J69*Leases!$F67,0)+MAX((Expenses!ER$12-Leases!$K70/12)*Leases!$J70*Leases!$F67,0)+MAX((Expenses!ER$13-Leases!$K71/12)*Leases!$J71*Leases!$F67,0)))),0)</f>
        <v>0</v>
      </c>
      <c r="EU233" s="94">
        <f>IF(AND(EU$165&lt;=$E67,EU$165&gt;=EOMONTH($D67,0)),IF($G67="NNN",Expenses!ES$14*Leases!$F67,IF(Leases!$G67="FSG",0,IF(Leases!$G67="MG",SUMPRODUCT(Leases!$I67:$I71,Expenses!ES$9:ES$13)*Leases!$F67,MAX((Expenses!ES$9-Leases!$K67/12)*Leases!$J67*Leases!$F67,0)+MAX((Expenses!ES$10-Leases!$K68/12)*Leases!$J68*Leases!$F67,0)+MAX((Expenses!ES$11-Leases!$K69/12)*Leases!$J69*Leases!$F67,0)+MAX((Expenses!ES$12-Leases!$K70/12)*Leases!$J70*Leases!$F67,0)+MAX((Expenses!ES$13-Leases!$K71/12)*Leases!$J71*Leases!$F67,0)))),0)</f>
        <v>0</v>
      </c>
      <c r="EV233" s="94">
        <f>IF(AND(EV$165&lt;=$E67,EV$165&gt;=EOMONTH($D67,0)),IF($G67="NNN",Expenses!ET$14*Leases!$F67,IF(Leases!$G67="FSG",0,IF(Leases!$G67="MG",SUMPRODUCT(Leases!$I67:$I71,Expenses!ET$9:ET$13)*Leases!$F67,MAX((Expenses!ET$9-Leases!$K67/12)*Leases!$J67*Leases!$F67,0)+MAX((Expenses!ET$10-Leases!$K68/12)*Leases!$J68*Leases!$F67,0)+MAX((Expenses!ET$11-Leases!$K69/12)*Leases!$J69*Leases!$F67,0)+MAX((Expenses!ET$12-Leases!$K70/12)*Leases!$J70*Leases!$F67,0)+MAX((Expenses!ET$13-Leases!$K71/12)*Leases!$J71*Leases!$F67,0)))),0)</f>
        <v>0</v>
      </c>
      <c r="EW233" s="94">
        <f>IF(AND(EW$165&lt;=$E67,EW$165&gt;=EOMONTH($D67,0)),IF($G67="NNN",Expenses!EU$14*Leases!$F67,IF(Leases!$G67="FSG",0,IF(Leases!$G67="MG",SUMPRODUCT(Leases!$I67:$I71,Expenses!EU$9:EU$13)*Leases!$F67,MAX((Expenses!EU$9-Leases!$K67/12)*Leases!$J67*Leases!$F67,0)+MAX((Expenses!EU$10-Leases!$K68/12)*Leases!$J68*Leases!$F67,0)+MAX((Expenses!EU$11-Leases!$K69/12)*Leases!$J69*Leases!$F67,0)+MAX((Expenses!EU$12-Leases!$K70/12)*Leases!$J70*Leases!$F67,0)+MAX((Expenses!EU$13-Leases!$K71/12)*Leases!$J71*Leases!$F67,0)))),0)</f>
        <v>0</v>
      </c>
      <c r="EX233" s="94">
        <f>IF(AND(EX$165&lt;=$E67,EX$165&gt;=EOMONTH($D67,0)),IF($G67="NNN",Expenses!EV$14*Leases!$F67,IF(Leases!$G67="FSG",0,IF(Leases!$G67="MG",SUMPRODUCT(Leases!$I67:$I71,Expenses!EV$9:EV$13)*Leases!$F67,MAX((Expenses!EV$9-Leases!$K67/12)*Leases!$J67*Leases!$F67,0)+MAX((Expenses!EV$10-Leases!$K68/12)*Leases!$J68*Leases!$F67,0)+MAX((Expenses!EV$11-Leases!$K69/12)*Leases!$J69*Leases!$F67,0)+MAX((Expenses!EV$12-Leases!$K70/12)*Leases!$J70*Leases!$F67,0)+MAX((Expenses!EV$13-Leases!$K71/12)*Leases!$J71*Leases!$F67,0)))),0)</f>
        <v>0</v>
      </c>
      <c r="EY233" s="94">
        <f>IF(AND(EY$165&lt;=$E67,EY$165&gt;=EOMONTH($D67,0)),IF($G67="NNN",Expenses!EW$14*Leases!$F67,IF(Leases!$G67="FSG",0,IF(Leases!$G67="MG",SUMPRODUCT(Leases!$I67:$I71,Expenses!EW$9:EW$13)*Leases!$F67,MAX((Expenses!EW$9-Leases!$K67/12)*Leases!$J67*Leases!$F67,0)+MAX((Expenses!EW$10-Leases!$K68/12)*Leases!$J68*Leases!$F67,0)+MAX((Expenses!EW$11-Leases!$K69/12)*Leases!$J69*Leases!$F67,0)+MAX((Expenses!EW$12-Leases!$K70/12)*Leases!$J70*Leases!$F67,0)+MAX((Expenses!EW$13-Leases!$K71/12)*Leases!$J71*Leases!$F67,0)))),0)</f>
        <v>0</v>
      </c>
      <c r="EZ233" s="94">
        <f>IF(AND(EZ$165&lt;=$E67,EZ$165&gt;=EOMONTH($D67,0)),IF($G67="NNN",Expenses!EX$14*Leases!$F67,IF(Leases!$G67="FSG",0,IF(Leases!$G67="MG",SUMPRODUCT(Leases!$I67:$I71,Expenses!EX$9:EX$13)*Leases!$F67,MAX((Expenses!EX$9-Leases!$K67/12)*Leases!$J67*Leases!$F67,0)+MAX((Expenses!EX$10-Leases!$K68/12)*Leases!$J68*Leases!$F67,0)+MAX((Expenses!EX$11-Leases!$K69/12)*Leases!$J69*Leases!$F67,0)+MAX((Expenses!EX$12-Leases!$K70/12)*Leases!$J70*Leases!$F67,0)+MAX((Expenses!EX$13-Leases!$K71/12)*Leases!$J71*Leases!$F67,0)))),0)</f>
        <v>0</v>
      </c>
      <c r="FA233" s="94">
        <f>IF(AND(FA$165&lt;=$E67,FA$165&gt;=EOMONTH($D67,0)),IF($G67="NNN",Expenses!EY$14*Leases!$F67,IF(Leases!$G67="FSG",0,IF(Leases!$G67="MG",SUMPRODUCT(Leases!$I67:$I71,Expenses!EY$9:EY$13)*Leases!$F67,MAX((Expenses!EY$9-Leases!$K67/12)*Leases!$J67*Leases!$F67,0)+MAX((Expenses!EY$10-Leases!$K68/12)*Leases!$J68*Leases!$F67,0)+MAX((Expenses!EY$11-Leases!$K69/12)*Leases!$J69*Leases!$F67,0)+MAX((Expenses!EY$12-Leases!$K70/12)*Leases!$J70*Leases!$F67,0)+MAX((Expenses!EY$13-Leases!$K71/12)*Leases!$J71*Leases!$F67,0)))),0)</f>
        <v>0</v>
      </c>
      <c r="FB233" s="94">
        <f>IF(AND(FB$165&lt;=$E67,FB$165&gt;=EOMONTH($D67,0)),IF($G67="NNN",Expenses!EZ$14*Leases!$F67,IF(Leases!$G67="FSG",0,IF(Leases!$G67="MG",SUMPRODUCT(Leases!$I67:$I71,Expenses!EZ$9:EZ$13)*Leases!$F67,MAX((Expenses!EZ$9-Leases!$K67/12)*Leases!$J67*Leases!$F67,0)+MAX((Expenses!EZ$10-Leases!$K68/12)*Leases!$J68*Leases!$F67,0)+MAX((Expenses!EZ$11-Leases!$K69/12)*Leases!$J69*Leases!$F67,0)+MAX((Expenses!EZ$12-Leases!$K70/12)*Leases!$J70*Leases!$F67,0)+MAX((Expenses!EZ$13-Leases!$K71/12)*Leases!$J71*Leases!$F67,0)))),0)</f>
        <v>0</v>
      </c>
      <c r="FC233" s="94">
        <f>IF(AND(FC$165&lt;=$E67,FC$165&gt;=EOMONTH($D67,0)),IF($G67="NNN",Expenses!FA$14*Leases!$F67,IF(Leases!$G67="FSG",0,IF(Leases!$G67="MG",SUMPRODUCT(Leases!$I67:$I71,Expenses!FA$9:FA$13)*Leases!$F67,MAX((Expenses!FA$9-Leases!$K67/12)*Leases!$J67*Leases!$F67,0)+MAX((Expenses!FA$10-Leases!$K68/12)*Leases!$J68*Leases!$F67,0)+MAX((Expenses!FA$11-Leases!$K69/12)*Leases!$J69*Leases!$F67,0)+MAX((Expenses!FA$12-Leases!$K70/12)*Leases!$J70*Leases!$F67,0)+MAX((Expenses!FA$13-Leases!$K71/12)*Leases!$J71*Leases!$F67,0)))),0)</f>
        <v>0</v>
      </c>
      <c r="FD233" s="94">
        <f>IF(AND(FD$165&lt;=$E67,FD$165&gt;=EOMONTH($D67,0)),IF($G67="NNN",Expenses!FB$14*Leases!$F67,IF(Leases!$G67="FSG",0,IF(Leases!$G67="MG",SUMPRODUCT(Leases!$I67:$I71,Expenses!FB$9:FB$13)*Leases!$F67,MAX((Expenses!FB$9-Leases!$K67/12)*Leases!$J67*Leases!$F67,0)+MAX((Expenses!FB$10-Leases!$K68/12)*Leases!$J68*Leases!$F67,0)+MAX((Expenses!FB$11-Leases!$K69/12)*Leases!$J69*Leases!$F67,0)+MAX((Expenses!FB$12-Leases!$K70/12)*Leases!$J70*Leases!$F67,0)+MAX((Expenses!FB$13-Leases!$K71/12)*Leases!$J71*Leases!$F67,0)))),0)</f>
        <v>0</v>
      </c>
      <c r="FE233" s="94">
        <f>IF(AND(FE$165&lt;=$E67,FE$165&gt;=EOMONTH($D67,0)),IF($G67="NNN",Expenses!FC$14*Leases!$F67,IF(Leases!$G67="FSG",0,IF(Leases!$G67="MG",SUMPRODUCT(Leases!$I67:$I71,Expenses!FC$9:FC$13)*Leases!$F67,MAX((Expenses!FC$9-Leases!$K67/12)*Leases!$J67*Leases!$F67,0)+MAX((Expenses!FC$10-Leases!$K68/12)*Leases!$J68*Leases!$F67,0)+MAX((Expenses!FC$11-Leases!$K69/12)*Leases!$J69*Leases!$F67,0)+MAX((Expenses!FC$12-Leases!$K70/12)*Leases!$J70*Leases!$F67,0)+MAX((Expenses!FC$13-Leases!$K71/12)*Leases!$J71*Leases!$F67,0)))),0)</f>
        <v>0</v>
      </c>
      <c r="FF233" s="94">
        <f>IF(AND(FF$165&lt;=$E67,FF$165&gt;=EOMONTH($D67,0)),IF($G67="NNN",Expenses!FD$14*Leases!$F67,IF(Leases!$G67="FSG",0,IF(Leases!$G67="MG",SUMPRODUCT(Leases!$I67:$I71,Expenses!FD$9:FD$13)*Leases!$F67,MAX((Expenses!FD$9-Leases!$K67/12)*Leases!$J67*Leases!$F67,0)+MAX((Expenses!FD$10-Leases!$K68/12)*Leases!$J68*Leases!$F67,0)+MAX((Expenses!FD$11-Leases!$K69/12)*Leases!$J69*Leases!$F67,0)+MAX((Expenses!FD$12-Leases!$K70/12)*Leases!$J70*Leases!$F67,0)+MAX((Expenses!FD$13-Leases!$K71/12)*Leases!$J71*Leases!$F67,0)))),0)</f>
        <v>0</v>
      </c>
      <c r="FG233" s="94">
        <f>IF(AND(FG$165&lt;=$E67,FG$165&gt;=EOMONTH($D67,0)),IF($G67="NNN",Expenses!FE$14*Leases!$F67,IF(Leases!$G67="FSG",0,IF(Leases!$G67="MG",SUMPRODUCT(Leases!$I67:$I71,Expenses!FE$9:FE$13)*Leases!$F67,MAX((Expenses!FE$9-Leases!$K67/12)*Leases!$J67*Leases!$F67,0)+MAX((Expenses!FE$10-Leases!$K68/12)*Leases!$J68*Leases!$F67,0)+MAX((Expenses!FE$11-Leases!$K69/12)*Leases!$J69*Leases!$F67,0)+MAX((Expenses!FE$12-Leases!$K70/12)*Leases!$J70*Leases!$F67,0)+MAX((Expenses!FE$13-Leases!$K71/12)*Leases!$J71*Leases!$F67,0)))),0)</f>
        <v>0</v>
      </c>
      <c r="FH233" s="94">
        <f>IF(AND(FH$165&lt;=$E67,FH$165&gt;=EOMONTH($D67,0)),IF($G67="NNN",Expenses!FF$14*Leases!$F67,IF(Leases!$G67="FSG",0,IF(Leases!$G67="MG",SUMPRODUCT(Leases!$I67:$I71,Expenses!FF$9:FF$13)*Leases!$F67,MAX((Expenses!FF$9-Leases!$K67/12)*Leases!$J67*Leases!$F67,0)+MAX((Expenses!FF$10-Leases!$K68/12)*Leases!$J68*Leases!$F67,0)+MAX((Expenses!FF$11-Leases!$K69/12)*Leases!$J69*Leases!$F67,0)+MAX((Expenses!FF$12-Leases!$K70/12)*Leases!$J70*Leases!$F67,0)+MAX((Expenses!FF$13-Leases!$K71/12)*Leases!$J71*Leases!$F67,0)))),0)</f>
        <v>0</v>
      </c>
      <c r="FI233" s="94">
        <f>IF(AND(FI$165&lt;=$E67,FI$165&gt;=EOMONTH($D67,0)),IF($G67="NNN",Expenses!FG$14*Leases!$F67,IF(Leases!$G67="FSG",0,IF(Leases!$G67="MG",SUMPRODUCT(Leases!$I67:$I71,Expenses!FG$9:FG$13)*Leases!$F67,MAX((Expenses!FG$9-Leases!$K67/12)*Leases!$J67*Leases!$F67,0)+MAX((Expenses!FG$10-Leases!$K68/12)*Leases!$J68*Leases!$F67,0)+MAX((Expenses!FG$11-Leases!$K69/12)*Leases!$J69*Leases!$F67,0)+MAX((Expenses!FG$12-Leases!$K70/12)*Leases!$J70*Leases!$F67,0)+MAX((Expenses!FG$13-Leases!$K71/12)*Leases!$J71*Leases!$F67,0)))),0)</f>
        <v>0</v>
      </c>
      <c r="FJ233" s="94">
        <f>IF(AND(FJ$165&lt;=$E67,FJ$165&gt;=EOMONTH($D67,0)),IF($G67="NNN",Expenses!FH$14*Leases!$F67,IF(Leases!$G67="FSG",0,IF(Leases!$G67="MG",SUMPRODUCT(Leases!$I67:$I71,Expenses!FH$9:FH$13)*Leases!$F67,MAX((Expenses!FH$9-Leases!$K67/12)*Leases!$J67*Leases!$F67,0)+MAX((Expenses!FH$10-Leases!$K68/12)*Leases!$J68*Leases!$F67,0)+MAX((Expenses!FH$11-Leases!$K69/12)*Leases!$J69*Leases!$F67,0)+MAX((Expenses!FH$12-Leases!$K70/12)*Leases!$J70*Leases!$F67,0)+MAX((Expenses!FH$13-Leases!$K71/12)*Leases!$J71*Leases!$F67,0)))),0)</f>
        <v>0</v>
      </c>
      <c r="FK233" s="94">
        <f>IF(AND(FK$165&lt;=$E67,FK$165&gt;=EOMONTH($D67,0)),IF($G67="NNN",Expenses!FI$14*Leases!$F67,IF(Leases!$G67="FSG",0,IF(Leases!$G67="MG",SUMPRODUCT(Leases!$I67:$I71,Expenses!FI$9:FI$13)*Leases!$F67,MAX((Expenses!FI$9-Leases!$K67/12)*Leases!$J67*Leases!$F67,0)+MAX((Expenses!FI$10-Leases!$K68/12)*Leases!$J68*Leases!$F67,0)+MAX((Expenses!FI$11-Leases!$K69/12)*Leases!$J69*Leases!$F67,0)+MAX((Expenses!FI$12-Leases!$K70/12)*Leases!$J70*Leases!$F67,0)+MAX((Expenses!FI$13-Leases!$K71/12)*Leases!$J71*Leases!$F67,0)))),0)</f>
        <v>0</v>
      </c>
      <c r="FL233" s="94">
        <f>IF(AND(FL$165&lt;=$E67,FL$165&gt;=EOMONTH($D67,0)),IF($G67="NNN",Expenses!FJ$14*Leases!$F67,IF(Leases!$G67="FSG",0,IF(Leases!$G67="MG",SUMPRODUCT(Leases!$I67:$I71,Expenses!FJ$9:FJ$13)*Leases!$F67,MAX((Expenses!FJ$9-Leases!$K67/12)*Leases!$J67*Leases!$F67,0)+MAX((Expenses!FJ$10-Leases!$K68/12)*Leases!$J68*Leases!$F67,0)+MAX((Expenses!FJ$11-Leases!$K69/12)*Leases!$J69*Leases!$F67,0)+MAX((Expenses!FJ$12-Leases!$K70/12)*Leases!$J70*Leases!$F67,0)+MAX((Expenses!FJ$13-Leases!$K71/12)*Leases!$J71*Leases!$F67,0)))),0)</f>
        <v>0</v>
      </c>
      <c r="FM233" s="94">
        <f>IF(AND(FM$165&lt;=$E67,FM$165&gt;=EOMONTH($D67,0)),IF($G67="NNN",Expenses!FK$14*Leases!$F67,IF(Leases!$G67="FSG",0,IF(Leases!$G67="MG",SUMPRODUCT(Leases!$I67:$I71,Expenses!FK$9:FK$13)*Leases!$F67,MAX((Expenses!FK$9-Leases!$K67/12)*Leases!$J67*Leases!$F67,0)+MAX((Expenses!FK$10-Leases!$K68/12)*Leases!$J68*Leases!$F67,0)+MAX((Expenses!FK$11-Leases!$K69/12)*Leases!$J69*Leases!$F67,0)+MAX((Expenses!FK$12-Leases!$K70/12)*Leases!$J70*Leases!$F67,0)+MAX((Expenses!FK$13-Leases!$K71/12)*Leases!$J71*Leases!$F67,0)))),0)</f>
        <v>0</v>
      </c>
      <c r="FN233" s="94">
        <f>IF(AND(FN$165&lt;=$E67,FN$165&gt;=EOMONTH($D67,0)),IF($G67="NNN",Expenses!FL$14*Leases!$F67,IF(Leases!$G67="FSG",0,IF(Leases!$G67="MG",SUMPRODUCT(Leases!$I67:$I71,Expenses!FL$9:FL$13)*Leases!$F67,MAX((Expenses!FL$9-Leases!$K67/12)*Leases!$J67*Leases!$F67,0)+MAX((Expenses!FL$10-Leases!$K68/12)*Leases!$J68*Leases!$F67,0)+MAX((Expenses!FL$11-Leases!$K69/12)*Leases!$J69*Leases!$F67,0)+MAX((Expenses!FL$12-Leases!$K70/12)*Leases!$J70*Leases!$F67,0)+MAX((Expenses!FL$13-Leases!$K71/12)*Leases!$J71*Leases!$F67,0)))),0)</f>
        <v>0</v>
      </c>
      <c r="FO233" s="94">
        <f>IF(AND(FO$165&lt;=$E67,FO$165&gt;=EOMONTH($D67,0)),IF($G67="NNN",Expenses!FM$14*Leases!$F67,IF(Leases!$G67="FSG",0,IF(Leases!$G67="MG",SUMPRODUCT(Leases!$I67:$I71,Expenses!FM$9:FM$13)*Leases!$F67,MAX((Expenses!FM$9-Leases!$K67/12)*Leases!$J67*Leases!$F67,0)+MAX((Expenses!FM$10-Leases!$K68/12)*Leases!$J68*Leases!$F67,0)+MAX((Expenses!FM$11-Leases!$K69/12)*Leases!$J69*Leases!$F67,0)+MAX((Expenses!FM$12-Leases!$K70/12)*Leases!$J70*Leases!$F67,0)+MAX((Expenses!FM$13-Leases!$K71/12)*Leases!$J71*Leases!$F67,0)))),0)</f>
        <v>0</v>
      </c>
      <c r="FP233" s="94">
        <f>IF(AND(FP$165&lt;=$E67,FP$165&gt;=EOMONTH($D67,0)),IF($G67="NNN",Expenses!FN$14*Leases!$F67,IF(Leases!$G67="FSG",0,IF(Leases!$G67="MG",SUMPRODUCT(Leases!$I67:$I71,Expenses!FN$9:FN$13)*Leases!$F67,MAX((Expenses!FN$9-Leases!$K67/12)*Leases!$J67*Leases!$F67,0)+MAX((Expenses!FN$10-Leases!$K68/12)*Leases!$J68*Leases!$F67,0)+MAX((Expenses!FN$11-Leases!$K69/12)*Leases!$J69*Leases!$F67,0)+MAX((Expenses!FN$12-Leases!$K70/12)*Leases!$J70*Leases!$F67,0)+MAX((Expenses!FN$13-Leases!$K71/12)*Leases!$J71*Leases!$F67,0)))),0)</f>
        <v>0</v>
      </c>
      <c r="FQ233" s="94">
        <f>IF(AND(FQ$165&lt;=$E67,FQ$165&gt;=EOMONTH($D67,0)),IF($G67="NNN",Expenses!FO$14*Leases!$F67,IF(Leases!$G67="FSG",0,IF(Leases!$G67="MG",SUMPRODUCT(Leases!$I67:$I71,Expenses!FO$9:FO$13)*Leases!$F67,MAX((Expenses!FO$9-Leases!$K67/12)*Leases!$J67*Leases!$F67,0)+MAX((Expenses!FO$10-Leases!$K68/12)*Leases!$J68*Leases!$F67,0)+MAX((Expenses!FO$11-Leases!$K69/12)*Leases!$J69*Leases!$F67,0)+MAX((Expenses!FO$12-Leases!$K70/12)*Leases!$J70*Leases!$F67,0)+MAX((Expenses!FO$13-Leases!$K71/12)*Leases!$J71*Leases!$F67,0)))),0)</f>
        <v>0</v>
      </c>
      <c r="FR233" s="94">
        <f>IF(AND(FR$165&lt;=$E67,FR$165&gt;=EOMONTH($D67,0)),IF($G67="NNN",Expenses!FP$14*Leases!$F67,IF(Leases!$G67="FSG",0,IF(Leases!$G67="MG",SUMPRODUCT(Leases!$I67:$I71,Expenses!FP$9:FP$13)*Leases!$F67,MAX((Expenses!FP$9-Leases!$K67/12)*Leases!$J67*Leases!$F67,0)+MAX((Expenses!FP$10-Leases!$K68/12)*Leases!$J68*Leases!$F67,0)+MAX((Expenses!FP$11-Leases!$K69/12)*Leases!$J69*Leases!$F67,0)+MAX((Expenses!FP$12-Leases!$K70/12)*Leases!$J70*Leases!$F67,0)+MAX((Expenses!FP$13-Leases!$K71/12)*Leases!$J71*Leases!$F67,0)))),0)</f>
        <v>0</v>
      </c>
      <c r="FS233" s="94">
        <f>IF(AND(FS$165&lt;=$E67,FS$165&gt;=EOMONTH($D67,0)),IF($G67="NNN",Expenses!FQ$14*Leases!$F67,IF(Leases!$G67="FSG",0,IF(Leases!$G67="MG",SUMPRODUCT(Leases!$I67:$I71,Expenses!FQ$9:FQ$13)*Leases!$F67,MAX((Expenses!FQ$9-Leases!$K67/12)*Leases!$J67*Leases!$F67,0)+MAX((Expenses!FQ$10-Leases!$K68/12)*Leases!$J68*Leases!$F67,0)+MAX((Expenses!FQ$11-Leases!$K69/12)*Leases!$J69*Leases!$F67,0)+MAX((Expenses!FQ$12-Leases!$K70/12)*Leases!$J70*Leases!$F67,0)+MAX((Expenses!FQ$13-Leases!$K71/12)*Leases!$J71*Leases!$F67,0)))),0)</f>
        <v>0</v>
      </c>
      <c r="FT233" s="94">
        <f>IF(AND(FT$165&lt;=$E67,FT$165&gt;=EOMONTH($D67,0)),IF($G67="NNN",Expenses!FR$14*Leases!$F67,IF(Leases!$G67="FSG",0,IF(Leases!$G67="MG",SUMPRODUCT(Leases!$I67:$I71,Expenses!FR$9:FR$13)*Leases!$F67,MAX((Expenses!FR$9-Leases!$K67/12)*Leases!$J67*Leases!$F67,0)+MAX((Expenses!FR$10-Leases!$K68/12)*Leases!$J68*Leases!$F67,0)+MAX((Expenses!FR$11-Leases!$K69/12)*Leases!$J69*Leases!$F67,0)+MAX((Expenses!FR$12-Leases!$K70/12)*Leases!$J70*Leases!$F67,0)+MAX((Expenses!FR$13-Leases!$K71/12)*Leases!$J71*Leases!$F67,0)))),0)</f>
        <v>0</v>
      </c>
      <c r="FU233" s="94">
        <f>IF(AND(FU$165&lt;=$E67,FU$165&gt;=EOMONTH($D67,0)),IF($G67="NNN",Expenses!FS$14*Leases!$F67,IF(Leases!$G67="FSG",0,IF(Leases!$G67="MG",SUMPRODUCT(Leases!$I67:$I71,Expenses!FS$9:FS$13)*Leases!$F67,MAX((Expenses!FS$9-Leases!$K67/12)*Leases!$J67*Leases!$F67,0)+MAX((Expenses!FS$10-Leases!$K68/12)*Leases!$J68*Leases!$F67,0)+MAX((Expenses!FS$11-Leases!$K69/12)*Leases!$J69*Leases!$F67,0)+MAX((Expenses!FS$12-Leases!$K70/12)*Leases!$J70*Leases!$F67,0)+MAX((Expenses!FS$13-Leases!$K71/12)*Leases!$J71*Leases!$F67,0)))),0)</f>
        <v>0</v>
      </c>
      <c r="FV233" s="94">
        <f>IF(AND(FV$165&lt;=$E67,FV$165&gt;=EOMONTH($D67,0)),IF($G67="NNN",Expenses!FT$14*Leases!$F67,IF(Leases!$G67="FSG",0,IF(Leases!$G67="MG",SUMPRODUCT(Leases!$I67:$I71,Expenses!FT$9:FT$13)*Leases!$F67,MAX((Expenses!FT$9-Leases!$K67/12)*Leases!$J67*Leases!$F67,0)+MAX((Expenses!FT$10-Leases!$K68/12)*Leases!$J68*Leases!$F67,0)+MAX((Expenses!FT$11-Leases!$K69/12)*Leases!$J69*Leases!$F67,0)+MAX((Expenses!FT$12-Leases!$K70/12)*Leases!$J70*Leases!$F67,0)+MAX((Expenses!FT$13-Leases!$K71/12)*Leases!$J71*Leases!$F67,0)))),0)</f>
        <v>0</v>
      </c>
      <c r="FW233" s="94">
        <f>IF(AND(FW$165&lt;=$E67,FW$165&gt;=EOMONTH($D67,0)),IF($G67="NNN",Expenses!FU$14*Leases!$F67,IF(Leases!$G67="FSG",0,IF(Leases!$G67="MG",SUMPRODUCT(Leases!$I67:$I71,Expenses!FU$9:FU$13)*Leases!$F67,MAX((Expenses!FU$9-Leases!$K67/12)*Leases!$J67*Leases!$F67,0)+MAX((Expenses!FU$10-Leases!$K68/12)*Leases!$J68*Leases!$F67,0)+MAX((Expenses!FU$11-Leases!$K69/12)*Leases!$J69*Leases!$F67,0)+MAX((Expenses!FU$12-Leases!$K70/12)*Leases!$J70*Leases!$F67,0)+MAX((Expenses!FU$13-Leases!$K71/12)*Leases!$J71*Leases!$F67,0)))),0)</f>
        <v>0</v>
      </c>
      <c r="FX233" s="94">
        <f>IF(AND(FX$165&lt;=$E67,FX$165&gt;=EOMONTH($D67,0)),IF($G67="NNN",Expenses!FV$14*Leases!$F67,IF(Leases!$G67="FSG",0,IF(Leases!$G67="MG",SUMPRODUCT(Leases!$I67:$I71,Expenses!FV$9:FV$13)*Leases!$F67,MAX((Expenses!FV$9-Leases!$K67/12)*Leases!$J67*Leases!$F67,0)+MAX((Expenses!FV$10-Leases!$K68/12)*Leases!$J68*Leases!$F67,0)+MAX((Expenses!FV$11-Leases!$K69/12)*Leases!$J69*Leases!$F67,0)+MAX((Expenses!FV$12-Leases!$K70/12)*Leases!$J70*Leases!$F67,0)+MAX((Expenses!FV$13-Leases!$K71/12)*Leases!$J71*Leases!$F67,0)))),0)</f>
        <v>0</v>
      </c>
      <c r="FY233" s="94">
        <f>IF(AND(FY$165&lt;=$E67,FY$165&gt;=EOMONTH($D67,0)),IF($G67="NNN",Expenses!FW$14*Leases!$F67,IF(Leases!$G67="FSG",0,IF(Leases!$G67="MG",SUMPRODUCT(Leases!$I67:$I71,Expenses!FW$9:FW$13)*Leases!$F67,MAX((Expenses!FW$9-Leases!$K67/12)*Leases!$J67*Leases!$F67,0)+MAX((Expenses!FW$10-Leases!$K68/12)*Leases!$J68*Leases!$F67,0)+MAX((Expenses!FW$11-Leases!$K69/12)*Leases!$J69*Leases!$F67,0)+MAX((Expenses!FW$12-Leases!$K70/12)*Leases!$J70*Leases!$F67,0)+MAX((Expenses!FW$13-Leases!$K71/12)*Leases!$J71*Leases!$F67,0)))),0)</f>
        <v>0</v>
      </c>
      <c r="FZ233" s="94">
        <f>IF(AND(FZ$165&lt;=$E67,FZ$165&gt;=EOMONTH($D67,0)),IF($G67="NNN",Expenses!FX$14*Leases!$F67,IF(Leases!$G67="FSG",0,IF(Leases!$G67="MG",SUMPRODUCT(Leases!$I67:$I71,Expenses!FX$9:FX$13)*Leases!$F67,MAX((Expenses!FX$9-Leases!$K67/12)*Leases!$J67*Leases!$F67,0)+MAX((Expenses!FX$10-Leases!$K68/12)*Leases!$J68*Leases!$F67,0)+MAX((Expenses!FX$11-Leases!$K69/12)*Leases!$J69*Leases!$F67,0)+MAX((Expenses!FX$12-Leases!$K70/12)*Leases!$J70*Leases!$F67,0)+MAX((Expenses!FX$13-Leases!$K71/12)*Leases!$J71*Leases!$F67,0)))),0)</f>
        <v>0</v>
      </c>
      <c r="GA233" s="94">
        <f>IF(AND(GA$165&lt;=$E67,GA$165&gt;=EOMONTH($D67,0)),IF($G67="NNN",Expenses!FY$14*Leases!$F67,IF(Leases!$G67="FSG",0,IF(Leases!$G67="MG",SUMPRODUCT(Leases!$I67:$I71,Expenses!FY$9:FY$13)*Leases!$F67,MAX((Expenses!FY$9-Leases!$K67/12)*Leases!$J67*Leases!$F67,0)+MAX((Expenses!FY$10-Leases!$K68/12)*Leases!$J68*Leases!$F67,0)+MAX((Expenses!FY$11-Leases!$K69/12)*Leases!$J69*Leases!$F67,0)+MAX((Expenses!FY$12-Leases!$K70/12)*Leases!$J70*Leases!$F67,0)+MAX((Expenses!FY$13-Leases!$K71/12)*Leases!$J71*Leases!$F67,0)))),0)</f>
        <v>0</v>
      </c>
      <c r="GB233" s="94">
        <f>IF(AND(GB$165&lt;=$E67,GB$165&gt;=EOMONTH($D67,0)),IF($G67="NNN",Expenses!FZ$14*Leases!$F67,IF(Leases!$G67="FSG",0,IF(Leases!$G67="MG",SUMPRODUCT(Leases!$I67:$I71,Expenses!FZ$9:FZ$13)*Leases!$F67,MAX((Expenses!FZ$9-Leases!$K67/12)*Leases!$J67*Leases!$F67,0)+MAX((Expenses!FZ$10-Leases!$K68/12)*Leases!$J68*Leases!$F67,0)+MAX((Expenses!FZ$11-Leases!$K69/12)*Leases!$J69*Leases!$F67,0)+MAX((Expenses!FZ$12-Leases!$K70/12)*Leases!$J70*Leases!$F67,0)+MAX((Expenses!FZ$13-Leases!$K71/12)*Leases!$J71*Leases!$F67,0)))),0)</f>
        <v>0</v>
      </c>
      <c r="GC233" s="94">
        <f>IF(AND(GC$165&lt;=$E67,GC$165&gt;=EOMONTH($D67,0)),IF($G67="NNN",Expenses!GA$14*Leases!$F67,IF(Leases!$G67="FSG",0,IF(Leases!$G67="MG",SUMPRODUCT(Leases!$I67:$I71,Expenses!GA$9:GA$13)*Leases!$F67,MAX((Expenses!GA$9-Leases!$K67/12)*Leases!$J67*Leases!$F67,0)+MAX((Expenses!GA$10-Leases!$K68/12)*Leases!$J68*Leases!$F67,0)+MAX((Expenses!GA$11-Leases!$K69/12)*Leases!$J69*Leases!$F67,0)+MAX((Expenses!GA$12-Leases!$K70/12)*Leases!$J70*Leases!$F67,0)+MAX((Expenses!GA$13-Leases!$K71/12)*Leases!$J71*Leases!$F67,0)))),0)</f>
        <v>0</v>
      </c>
      <c r="GD233" s="94">
        <f>IF(AND(GD$165&lt;=$E67,GD$165&gt;=EOMONTH($D67,0)),IF($G67="NNN",Expenses!GB$14*Leases!$F67,IF(Leases!$G67="FSG",0,IF(Leases!$G67="MG",SUMPRODUCT(Leases!$I67:$I71,Expenses!GB$9:GB$13)*Leases!$F67,MAX((Expenses!GB$9-Leases!$K67/12)*Leases!$J67*Leases!$F67,0)+MAX((Expenses!GB$10-Leases!$K68/12)*Leases!$J68*Leases!$F67,0)+MAX((Expenses!GB$11-Leases!$K69/12)*Leases!$J69*Leases!$F67,0)+MAX((Expenses!GB$12-Leases!$K70/12)*Leases!$J70*Leases!$F67,0)+MAX((Expenses!GB$13-Leases!$K71/12)*Leases!$J71*Leases!$F67,0)))),0)</f>
        <v>0</v>
      </c>
      <c r="GE233" s="94">
        <f>IF(AND(GE$165&lt;=$E67,GE$165&gt;=EOMONTH($D67,0)),IF($G67="NNN",Expenses!GC$14*Leases!$F67,IF(Leases!$G67="FSG",0,IF(Leases!$G67="MG",SUMPRODUCT(Leases!$I67:$I71,Expenses!GC$9:GC$13)*Leases!$F67,MAX((Expenses!GC$9-Leases!$K67/12)*Leases!$J67*Leases!$F67,0)+MAX((Expenses!GC$10-Leases!$K68/12)*Leases!$J68*Leases!$F67,0)+MAX((Expenses!GC$11-Leases!$K69/12)*Leases!$J69*Leases!$F67,0)+MAX((Expenses!GC$12-Leases!$K70/12)*Leases!$J70*Leases!$F67,0)+MAX((Expenses!GC$13-Leases!$K71/12)*Leases!$J71*Leases!$F67,0)))),0)</f>
        <v>0</v>
      </c>
      <c r="GF233" s="94">
        <f>IF(AND(GF$165&lt;=$E67,GF$165&gt;=EOMONTH($D67,0)),IF($G67="NNN",Expenses!GD$14*Leases!$F67,IF(Leases!$G67="FSG",0,IF(Leases!$G67="MG",SUMPRODUCT(Leases!$I67:$I71,Expenses!GD$9:GD$13)*Leases!$F67,MAX((Expenses!GD$9-Leases!$K67/12)*Leases!$J67*Leases!$F67,0)+MAX((Expenses!GD$10-Leases!$K68/12)*Leases!$J68*Leases!$F67,0)+MAX((Expenses!GD$11-Leases!$K69/12)*Leases!$J69*Leases!$F67,0)+MAX((Expenses!GD$12-Leases!$K70/12)*Leases!$J70*Leases!$F67,0)+MAX((Expenses!GD$13-Leases!$K71/12)*Leases!$J71*Leases!$F67,0)))),0)</f>
        <v>0</v>
      </c>
      <c r="GG233" s="94">
        <f>IF(AND(GG$165&lt;=$E67,GG$165&gt;=EOMONTH($D67,0)),IF($G67="NNN",Expenses!GE$14*Leases!$F67,IF(Leases!$G67="FSG",0,IF(Leases!$G67="MG",SUMPRODUCT(Leases!$I67:$I71,Expenses!GE$9:GE$13)*Leases!$F67,MAX((Expenses!GE$9-Leases!$K67/12)*Leases!$J67*Leases!$F67,0)+MAX((Expenses!GE$10-Leases!$K68/12)*Leases!$J68*Leases!$F67,0)+MAX((Expenses!GE$11-Leases!$K69/12)*Leases!$J69*Leases!$F67,0)+MAX((Expenses!GE$12-Leases!$K70/12)*Leases!$J70*Leases!$F67,0)+MAX((Expenses!GE$13-Leases!$K71/12)*Leases!$J71*Leases!$F67,0)))),0)</f>
        <v>0</v>
      </c>
      <c r="GH233" s="94">
        <f>IF(AND(GH$165&lt;=$E67,GH$165&gt;=EOMONTH($D67,0)),IF($G67="NNN",Expenses!GF$14*Leases!$F67,IF(Leases!$G67="FSG",0,IF(Leases!$G67="MG",SUMPRODUCT(Leases!$I67:$I71,Expenses!GF$9:GF$13)*Leases!$F67,MAX((Expenses!GF$9-Leases!$K67/12)*Leases!$J67*Leases!$F67,0)+MAX((Expenses!GF$10-Leases!$K68/12)*Leases!$J68*Leases!$F67,0)+MAX((Expenses!GF$11-Leases!$K69/12)*Leases!$J69*Leases!$F67,0)+MAX((Expenses!GF$12-Leases!$K70/12)*Leases!$J70*Leases!$F67,0)+MAX((Expenses!GF$13-Leases!$K71/12)*Leases!$J71*Leases!$F67,0)))),0)</f>
        <v>0</v>
      </c>
      <c r="GI233" s="94">
        <f>IF(AND(GI$165&lt;=$E67,GI$165&gt;=EOMONTH($D67,0)),IF($G67="NNN",Expenses!GG$14*Leases!$F67,IF(Leases!$G67="FSG",0,IF(Leases!$G67="MG",SUMPRODUCT(Leases!$I67:$I71,Expenses!GG$9:GG$13)*Leases!$F67,MAX((Expenses!GG$9-Leases!$K67/12)*Leases!$J67*Leases!$F67,0)+MAX((Expenses!GG$10-Leases!$K68/12)*Leases!$J68*Leases!$F67,0)+MAX((Expenses!GG$11-Leases!$K69/12)*Leases!$J69*Leases!$F67,0)+MAX((Expenses!GG$12-Leases!$K70/12)*Leases!$J70*Leases!$F67,0)+MAX((Expenses!GG$13-Leases!$K71/12)*Leases!$J71*Leases!$F67,0)))),0)</f>
        <v>0</v>
      </c>
      <c r="GJ233" s="94">
        <f>IF(AND(GJ$165&lt;=$E67,GJ$165&gt;=EOMONTH($D67,0)),IF($G67="NNN",Expenses!GH$14*Leases!$F67,IF(Leases!$G67="FSG",0,IF(Leases!$G67="MG",SUMPRODUCT(Leases!$I67:$I71,Expenses!GH$9:GH$13)*Leases!$F67,MAX((Expenses!GH$9-Leases!$K67/12)*Leases!$J67*Leases!$F67,0)+MAX((Expenses!GH$10-Leases!$K68/12)*Leases!$J68*Leases!$F67,0)+MAX((Expenses!GH$11-Leases!$K69/12)*Leases!$J69*Leases!$F67,0)+MAX((Expenses!GH$12-Leases!$K70/12)*Leases!$J70*Leases!$F67,0)+MAX((Expenses!GH$13-Leases!$K71/12)*Leases!$J71*Leases!$F67,0)))),0)</f>
        <v>0</v>
      </c>
      <c r="GK233" s="94">
        <f>IF(AND(GK$165&lt;=$E67,GK$165&gt;=EOMONTH($D67,0)),IF($G67="NNN",Expenses!GI$14*Leases!$F67,IF(Leases!$G67="FSG",0,IF(Leases!$G67="MG",SUMPRODUCT(Leases!$I67:$I71,Expenses!GI$9:GI$13)*Leases!$F67,MAX((Expenses!GI$9-Leases!$K67/12)*Leases!$J67*Leases!$F67,0)+MAX((Expenses!GI$10-Leases!$K68/12)*Leases!$J68*Leases!$F67,0)+MAX((Expenses!GI$11-Leases!$K69/12)*Leases!$J69*Leases!$F67,0)+MAX((Expenses!GI$12-Leases!$K70/12)*Leases!$J70*Leases!$F67,0)+MAX((Expenses!GI$13-Leases!$K71/12)*Leases!$J71*Leases!$F67,0)))),0)</f>
        <v>0</v>
      </c>
      <c r="GL233" s="94">
        <f>IF(AND(GL$165&lt;=$E67,GL$165&gt;=EOMONTH($D67,0)),IF($G67="NNN",Expenses!GJ$14*Leases!$F67,IF(Leases!$G67="FSG",0,IF(Leases!$G67="MG",SUMPRODUCT(Leases!$I67:$I71,Expenses!GJ$9:GJ$13)*Leases!$F67,MAX((Expenses!GJ$9-Leases!$K67/12)*Leases!$J67*Leases!$F67,0)+MAX((Expenses!GJ$10-Leases!$K68/12)*Leases!$J68*Leases!$F67,0)+MAX((Expenses!GJ$11-Leases!$K69/12)*Leases!$J69*Leases!$F67,0)+MAX((Expenses!GJ$12-Leases!$K70/12)*Leases!$J70*Leases!$F67,0)+MAX((Expenses!GJ$13-Leases!$K71/12)*Leases!$J71*Leases!$F67,0)))),0)</f>
        <v>0</v>
      </c>
      <c r="GM233" s="94">
        <f>IF(AND(GM$165&lt;=$E67,GM$165&gt;=EOMONTH($D67,0)),IF($G67="NNN",Expenses!GK$14*Leases!$F67,IF(Leases!$G67="FSG",0,IF(Leases!$G67="MG",SUMPRODUCT(Leases!$I67:$I71,Expenses!GK$9:GK$13)*Leases!$F67,MAX((Expenses!GK$9-Leases!$K67/12)*Leases!$J67*Leases!$F67,0)+MAX((Expenses!GK$10-Leases!$K68/12)*Leases!$J68*Leases!$F67,0)+MAX((Expenses!GK$11-Leases!$K69/12)*Leases!$J69*Leases!$F67,0)+MAX((Expenses!GK$12-Leases!$K70/12)*Leases!$J70*Leases!$F67,0)+MAX((Expenses!GK$13-Leases!$K71/12)*Leases!$J71*Leases!$F67,0)))),0)</f>
        <v>0</v>
      </c>
      <c r="GN233" s="94">
        <f>IF(AND(GN$165&lt;=$E67,GN$165&gt;=EOMONTH($D67,0)),IF($G67="NNN",Expenses!GL$14*Leases!$F67,IF(Leases!$G67="FSG",0,IF(Leases!$G67="MG",SUMPRODUCT(Leases!$I67:$I71,Expenses!GL$9:GL$13)*Leases!$F67,MAX((Expenses!GL$9-Leases!$K67/12)*Leases!$J67*Leases!$F67,0)+MAX((Expenses!GL$10-Leases!$K68/12)*Leases!$J68*Leases!$F67,0)+MAX((Expenses!GL$11-Leases!$K69/12)*Leases!$J69*Leases!$F67,0)+MAX((Expenses!GL$12-Leases!$K70/12)*Leases!$J70*Leases!$F67,0)+MAX((Expenses!GL$13-Leases!$K71/12)*Leases!$J71*Leases!$F67,0)))),0)</f>
        <v>0</v>
      </c>
      <c r="GO233" s="94">
        <f>IF(AND(GO$165&lt;=$E67,GO$165&gt;=EOMONTH($D67,0)),IF($G67="NNN",Expenses!GM$14*Leases!$F67,IF(Leases!$G67="FSG",0,IF(Leases!$G67="MG",SUMPRODUCT(Leases!$I67:$I71,Expenses!GM$9:GM$13)*Leases!$F67,MAX((Expenses!GM$9-Leases!$K67/12)*Leases!$J67*Leases!$F67,0)+MAX((Expenses!GM$10-Leases!$K68/12)*Leases!$J68*Leases!$F67,0)+MAX((Expenses!GM$11-Leases!$K69/12)*Leases!$J69*Leases!$F67,0)+MAX((Expenses!GM$12-Leases!$K70/12)*Leases!$J70*Leases!$F67,0)+MAX((Expenses!GM$13-Leases!$K71/12)*Leases!$J71*Leases!$F67,0)))),0)</f>
        <v>0</v>
      </c>
      <c r="GP233" s="94">
        <f>IF(AND(GP$165&lt;=$E67,GP$165&gt;=EOMONTH($D67,0)),IF($G67="NNN",Expenses!GN$14*Leases!$F67,IF(Leases!$G67="FSG",0,IF(Leases!$G67="MG",SUMPRODUCT(Leases!$I67:$I71,Expenses!GN$9:GN$13)*Leases!$F67,MAX((Expenses!GN$9-Leases!$K67/12)*Leases!$J67*Leases!$F67,0)+MAX((Expenses!GN$10-Leases!$K68/12)*Leases!$J68*Leases!$F67,0)+MAX((Expenses!GN$11-Leases!$K69/12)*Leases!$J69*Leases!$F67,0)+MAX((Expenses!GN$12-Leases!$K70/12)*Leases!$J70*Leases!$F67,0)+MAX((Expenses!GN$13-Leases!$K71/12)*Leases!$J71*Leases!$F67,0)))),0)</f>
        <v>0</v>
      </c>
      <c r="GQ233" s="94">
        <f>IF(AND(GQ$165&lt;=$E67,GQ$165&gt;=EOMONTH($D67,0)),IF($G67="NNN",Expenses!GO$14*Leases!$F67,IF(Leases!$G67="FSG",0,IF(Leases!$G67="MG",SUMPRODUCT(Leases!$I67:$I71,Expenses!GO$9:GO$13)*Leases!$F67,MAX((Expenses!GO$9-Leases!$K67/12)*Leases!$J67*Leases!$F67,0)+MAX((Expenses!GO$10-Leases!$K68/12)*Leases!$J68*Leases!$F67,0)+MAX((Expenses!GO$11-Leases!$K69/12)*Leases!$J69*Leases!$F67,0)+MAX((Expenses!GO$12-Leases!$K70/12)*Leases!$J70*Leases!$F67,0)+MAX((Expenses!GO$13-Leases!$K71/12)*Leases!$J71*Leases!$F67,0)))),0)</f>
        <v>0</v>
      </c>
      <c r="GR233" s="94">
        <f>IF(AND(GR$165&lt;=$E67,GR$165&gt;=EOMONTH($D67,0)),IF($G67="NNN",Expenses!GP$14*Leases!$F67,IF(Leases!$G67="FSG",0,IF(Leases!$G67="MG",SUMPRODUCT(Leases!$I67:$I71,Expenses!GP$9:GP$13)*Leases!$F67,MAX((Expenses!GP$9-Leases!$K67/12)*Leases!$J67*Leases!$F67,0)+MAX((Expenses!GP$10-Leases!$K68/12)*Leases!$J68*Leases!$F67,0)+MAX((Expenses!GP$11-Leases!$K69/12)*Leases!$J69*Leases!$F67,0)+MAX((Expenses!GP$12-Leases!$K70/12)*Leases!$J70*Leases!$F67,0)+MAX((Expenses!GP$13-Leases!$K71/12)*Leases!$J71*Leases!$F67,0)))),0)</f>
        <v>0</v>
      </c>
      <c r="GS233" s="94">
        <f>IF(AND(GS$165&lt;=$E67,GS$165&gt;=EOMONTH($D67,0)),IF($G67="NNN",Expenses!GQ$14*Leases!$F67,IF(Leases!$G67="FSG",0,IF(Leases!$G67="MG",SUMPRODUCT(Leases!$I67:$I71,Expenses!GQ$9:GQ$13)*Leases!$F67,MAX((Expenses!GQ$9-Leases!$K67/12)*Leases!$J67*Leases!$F67,0)+MAX((Expenses!GQ$10-Leases!$K68/12)*Leases!$J68*Leases!$F67,0)+MAX((Expenses!GQ$11-Leases!$K69/12)*Leases!$J69*Leases!$F67,0)+MAX((Expenses!GQ$12-Leases!$K70/12)*Leases!$J70*Leases!$F67,0)+MAX((Expenses!GQ$13-Leases!$K71/12)*Leases!$J71*Leases!$F67,0)))),0)</f>
        <v>0</v>
      </c>
      <c r="GT233" s="94">
        <f>IF(AND(GT$165&lt;=$E67,GT$165&gt;=EOMONTH($D67,0)),IF($G67="NNN",Expenses!GR$14*Leases!$F67,IF(Leases!$G67="FSG",0,IF(Leases!$G67="MG",SUMPRODUCT(Leases!$I67:$I71,Expenses!GR$9:GR$13)*Leases!$F67,MAX((Expenses!GR$9-Leases!$K67/12)*Leases!$J67*Leases!$F67,0)+MAX((Expenses!GR$10-Leases!$K68/12)*Leases!$J68*Leases!$F67,0)+MAX((Expenses!GR$11-Leases!$K69/12)*Leases!$J69*Leases!$F67,0)+MAX((Expenses!GR$12-Leases!$K70/12)*Leases!$J70*Leases!$F67,0)+MAX((Expenses!GR$13-Leases!$K71/12)*Leases!$J71*Leases!$F67,0)))),0)</f>
        <v>0</v>
      </c>
      <c r="GU233" s="94">
        <f>IF(AND(GU$165&lt;=$E67,GU$165&gt;=EOMONTH($D67,0)),IF($G67="NNN",Expenses!GS$14*Leases!$F67,IF(Leases!$G67="FSG",0,IF(Leases!$G67="MG",SUMPRODUCT(Leases!$I67:$I71,Expenses!GS$9:GS$13)*Leases!$F67,MAX((Expenses!GS$9-Leases!$K67/12)*Leases!$J67*Leases!$F67,0)+MAX((Expenses!GS$10-Leases!$K68/12)*Leases!$J68*Leases!$F67,0)+MAX((Expenses!GS$11-Leases!$K69/12)*Leases!$J69*Leases!$F67,0)+MAX((Expenses!GS$12-Leases!$K70/12)*Leases!$J70*Leases!$F67,0)+MAX((Expenses!GS$13-Leases!$K71/12)*Leases!$J71*Leases!$F67,0)))),0)</f>
        <v>0</v>
      </c>
      <c r="GV233" s="94">
        <f>IF(AND(GV$165&lt;=$E67,GV$165&gt;=EOMONTH($D67,0)),IF($G67="NNN",Expenses!GT$14*Leases!$F67,IF(Leases!$G67="FSG",0,IF(Leases!$G67="MG",SUMPRODUCT(Leases!$I67:$I71,Expenses!GT$9:GT$13)*Leases!$F67,MAX((Expenses!GT$9-Leases!$K67/12)*Leases!$J67*Leases!$F67,0)+MAX((Expenses!GT$10-Leases!$K68/12)*Leases!$J68*Leases!$F67,0)+MAX((Expenses!GT$11-Leases!$K69/12)*Leases!$J69*Leases!$F67,0)+MAX((Expenses!GT$12-Leases!$K70/12)*Leases!$J70*Leases!$F67,0)+MAX((Expenses!GT$13-Leases!$K71/12)*Leases!$J71*Leases!$F67,0)))),0)</f>
        <v>0</v>
      </c>
      <c r="GW233" s="94">
        <f>IF(AND(GW$165&lt;=$E67,GW$165&gt;=EOMONTH($D67,0)),IF($G67="NNN",Expenses!GU$14*Leases!$F67,IF(Leases!$G67="FSG",0,IF(Leases!$G67="MG",SUMPRODUCT(Leases!$I67:$I71,Expenses!GU$9:GU$13)*Leases!$F67,MAX((Expenses!GU$9-Leases!$K67/12)*Leases!$J67*Leases!$F67,0)+MAX((Expenses!GU$10-Leases!$K68/12)*Leases!$J68*Leases!$F67,0)+MAX((Expenses!GU$11-Leases!$K69/12)*Leases!$J69*Leases!$F67,0)+MAX((Expenses!GU$12-Leases!$K70/12)*Leases!$J70*Leases!$F67,0)+MAX((Expenses!GU$13-Leases!$K71/12)*Leases!$J71*Leases!$F67,0)))),0)</f>
        <v>0</v>
      </c>
      <c r="GX233" s="94">
        <f>IF(AND(GX$165&lt;=$E67,GX$165&gt;=EOMONTH($D67,0)),IF($G67="NNN",Expenses!GV$14*Leases!$F67,IF(Leases!$G67="FSG",0,IF(Leases!$G67="MG",SUMPRODUCT(Leases!$I67:$I71,Expenses!GV$9:GV$13)*Leases!$F67,MAX((Expenses!GV$9-Leases!$K67/12)*Leases!$J67*Leases!$F67,0)+MAX((Expenses!GV$10-Leases!$K68/12)*Leases!$J68*Leases!$F67,0)+MAX((Expenses!GV$11-Leases!$K69/12)*Leases!$J69*Leases!$F67,0)+MAX((Expenses!GV$12-Leases!$K70/12)*Leases!$J70*Leases!$F67,0)+MAX((Expenses!GV$13-Leases!$K71/12)*Leases!$J71*Leases!$F67,0)))),0)</f>
        <v>0</v>
      </c>
      <c r="GY233" s="94">
        <f>IF(AND(GY$165&lt;=$E67,GY$165&gt;=EOMONTH($D67,0)),IF($G67="NNN",Expenses!GW$14*Leases!$F67,IF(Leases!$G67="FSG",0,IF(Leases!$G67="MG",SUMPRODUCT(Leases!$I67:$I71,Expenses!GW$9:GW$13)*Leases!$F67,MAX((Expenses!GW$9-Leases!$K67/12)*Leases!$J67*Leases!$F67,0)+MAX((Expenses!GW$10-Leases!$K68/12)*Leases!$J68*Leases!$F67,0)+MAX((Expenses!GW$11-Leases!$K69/12)*Leases!$J69*Leases!$F67,0)+MAX((Expenses!GW$12-Leases!$K70/12)*Leases!$J70*Leases!$F67,0)+MAX((Expenses!GW$13-Leases!$K71/12)*Leases!$J71*Leases!$F67,0)))),0)</f>
        <v>0</v>
      </c>
      <c r="GZ233" s="94">
        <f>IF(AND(GZ$165&lt;=$E67,GZ$165&gt;=EOMONTH($D67,0)),IF($G67="NNN",Expenses!GX$14*Leases!$F67,IF(Leases!$G67="FSG",0,IF(Leases!$G67="MG",SUMPRODUCT(Leases!$I67:$I71,Expenses!GX$9:GX$13)*Leases!$F67,MAX((Expenses!GX$9-Leases!$K67/12)*Leases!$J67*Leases!$F67,0)+MAX((Expenses!GX$10-Leases!$K68/12)*Leases!$J68*Leases!$F67,0)+MAX((Expenses!GX$11-Leases!$K69/12)*Leases!$J69*Leases!$F67,0)+MAX((Expenses!GX$12-Leases!$K70/12)*Leases!$J70*Leases!$F67,0)+MAX((Expenses!GX$13-Leases!$K71/12)*Leases!$J71*Leases!$F67,0)))),0)</f>
        <v>0</v>
      </c>
      <c r="HA233" s="94">
        <f>IF(AND(HA$165&lt;=$E67,HA$165&gt;=EOMONTH($D67,0)),IF($G67="NNN",Expenses!GY$14*Leases!$F67,IF(Leases!$G67="FSG",0,IF(Leases!$G67="MG",SUMPRODUCT(Leases!$I67:$I71,Expenses!GY$9:GY$13)*Leases!$F67,MAX((Expenses!GY$9-Leases!$K67/12)*Leases!$J67*Leases!$F67,0)+MAX((Expenses!GY$10-Leases!$K68/12)*Leases!$J68*Leases!$F67,0)+MAX((Expenses!GY$11-Leases!$K69/12)*Leases!$J69*Leases!$F67,0)+MAX((Expenses!GY$12-Leases!$K70/12)*Leases!$J70*Leases!$F67,0)+MAX((Expenses!GY$13-Leases!$K71/12)*Leases!$J71*Leases!$F67,0)))),0)</f>
        <v>0</v>
      </c>
      <c r="HB233" s="94">
        <f>IF(AND(HB$165&lt;=$E67,HB$165&gt;=EOMONTH($D67,0)),IF($G67="NNN",Expenses!GZ$14*Leases!$F67,IF(Leases!$G67="FSG",0,IF(Leases!$G67="MG",SUMPRODUCT(Leases!$I67:$I71,Expenses!GZ$9:GZ$13)*Leases!$F67,MAX((Expenses!GZ$9-Leases!$K67/12)*Leases!$J67*Leases!$F67,0)+MAX((Expenses!GZ$10-Leases!$K68/12)*Leases!$J68*Leases!$F67,0)+MAX((Expenses!GZ$11-Leases!$K69/12)*Leases!$J69*Leases!$F67,0)+MAX((Expenses!GZ$12-Leases!$K70/12)*Leases!$J70*Leases!$F67,0)+MAX((Expenses!GZ$13-Leases!$K71/12)*Leases!$J71*Leases!$F67,0)))),0)</f>
        <v>0</v>
      </c>
      <c r="HC233" s="94">
        <f>IF(AND(HC$165&lt;=$E67,HC$165&gt;=EOMONTH($D67,0)),IF($G67="NNN",Expenses!HA$14*Leases!$F67,IF(Leases!$G67="FSG",0,IF(Leases!$G67="MG",SUMPRODUCT(Leases!$I67:$I71,Expenses!HA$9:HA$13)*Leases!$F67,MAX((Expenses!HA$9-Leases!$K67/12)*Leases!$J67*Leases!$F67,0)+MAX((Expenses!HA$10-Leases!$K68/12)*Leases!$J68*Leases!$F67,0)+MAX((Expenses!HA$11-Leases!$K69/12)*Leases!$J69*Leases!$F67,0)+MAX((Expenses!HA$12-Leases!$K70/12)*Leases!$J70*Leases!$F67,0)+MAX((Expenses!HA$13-Leases!$K71/12)*Leases!$J71*Leases!$F67,0)))),0)</f>
        <v>0</v>
      </c>
      <c r="HD233" s="94">
        <f>IF(AND(HD$165&lt;=$E67,HD$165&gt;=EOMONTH($D67,0)),IF($G67="NNN",Expenses!HB$14*Leases!$F67,IF(Leases!$G67="FSG",0,IF(Leases!$G67="MG",SUMPRODUCT(Leases!$I67:$I71,Expenses!HB$9:HB$13)*Leases!$F67,MAX((Expenses!HB$9-Leases!$K67/12)*Leases!$J67*Leases!$F67,0)+MAX((Expenses!HB$10-Leases!$K68/12)*Leases!$J68*Leases!$F67,0)+MAX((Expenses!HB$11-Leases!$K69/12)*Leases!$J69*Leases!$F67,0)+MAX((Expenses!HB$12-Leases!$K70/12)*Leases!$J70*Leases!$F67,0)+MAX((Expenses!HB$13-Leases!$K71/12)*Leases!$J71*Leases!$F67,0)))),0)</f>
        <v>0</v>
      </c>
      <c r="HE233" s="94">
        <f>IF(AND(HE$165&lt;=$E67,HE$165&gt;=EOMONTH($D67,0)),IF($G67="NNN",Expenses!HC$14*Leases!$F67,IF(Leases!$G67="FSG",0,IF(Leases!$G67="MG",SUMPRODUCT(Leases!$I67:$I71,Expenses!HC$9:HC$13)*Leases!$F67,MAX((Expenses!HC$9-Leases!$K67/12)*Leases!$J67*Leases!$F67,0)+MAX((Expenses!HC$10-Leases!$K68/12)*Leases!$J68*Leases!$F67,0)+MAX((Expenses!HC$11-Leases!$K69/12)*Leases!$J69*Leases!$F67,0)+MAX((Expenses!HC$12-Leases!$K70/12)*Leases!$J70*Leases!$F67,0)+MAX((Expenses!HC$13-Leases!$K71/12)*Leases!$J71*Leases!$F67,0)))),0)</f>
        <v>0</v>
      </c>
      <c r="HF233" s="94">
        <f>IF(AND(HF$165&lt;=$E67,HF$165&gt;=EOMONTH($D67,0)),IF($G67="NNN",Expenses!HD$14*Leases!$F67,IF(Leases!$G67="FSG",0,IF(Leases!$G67="MG",SUMPRODUCT(Leases!$I67:$I71,Expenses!HD$9:HD$13)*Leases!$F67,MAX((Expenses!HD$9-Leases!$K67/12)*Leases!$J67*Leases!$F67,0)+MAX((Expenses!HD$10-Leases!$K68/12)*Leases!$J68*Leases!$F67,0)+MAX((Expenses!HD$11-Leases!$K69/12)*Leases!$J69*Leases!$F67,0)+MAX((Expenses!HD$12-Leases!$K70/12)*Leases!$J70*Leases!$F67,0)+MAX((Expenses!HD$13-Leases!$K71/12)*Leases!$J71*Leases!$F67,0)))),0)</f>
        <v>0</v>
      </c>
      <c r="HG233" s="94">
        <f>IF(AND(HG$165&lt;=$E67,HG$165&gt;=EOMONTH($D67,0)),IF($G67="NNN",Expenses!HE$14*Leases!$F67,IF(Leases!$G67="FSG",0,IF(Leases!$G67="MG",SUMPRODUCT(Leases!$I67:$I71,Expenses!HE$9:HE$13)*Leases!$F67,MAX((Expenses!HE$9-Leases!$K67/12)*Leases!$J67*Leases!$F67,0)+MAX((Expenses!HE$10-Leases!$K68/12)*Leases!$J68*Leases!$F67,0)+MAX((Expenses!HE$11-Leases!$K69/12)*Leases!$J69*Leases!$F67,0)+MAX((Expenses!HE$12-Leases!$K70/12)*Leases!$J70*Leases!$F67,0)+MAX((Expenses!HE$13-Leases!$K71/12)*Leases!$J71*Leases!$F67,0)))),0)</f>
        <v>0</v>
      </c>
      <c r="HH233" s="94">
        <f>IF(AND(HH$165&lt;=$E67,HH$165&gt;=EOMONTH($D67,0)),IF($G67="NNN",Expenses!HF$14*Leases!$F67,IF(Leases!$G67="FSG",0,IF(Leases!$G67="MG",SUMPRODUCT(Leases!$I67:$I71,Expenses!HF$9:HF$13)*Leases!$F67,MAX((Expenses!HF$9-Leases!$K67/12)*Leases!$J67*Leases!$F67,0)+MAX((Expenses!HF$10-Leases!$K68/12)*Leases!$J68*Leases!$F67,0)+MAX((Expenses!HF$11-Leases!$K69/12)*Leases!$J69*Leases!$F67,0)+MAX((Expenses!HF$12-Leases!$K70/12)*Leases!$J70*Leases!$F67,0)+MAX((Expenses!HF$13-Leases!$K71/12)*Leases!$J71*Leases!$F67,0)))),0)</f>
        <v>0</v>
      </c>
      <c r="HI233" s="94">
        <f>IF(AND(HI$165&lt;=$E67,HI$165&gt;=EOMONTH($D67,0)),IF($G67="NNN",Expenses!HG$14*Leases!$F67,IF(Leases!$G67="FSG",0,IF(Leases!$G67="MG",SUMPRODUCT(Leases!$I67:$I71,Expenses!HG$9:HG$13)*Leases!$F67,MAX((Expenses!HG$9-Leases!$K67/12)*Leases!$J67*Leases!$F67,0)+MAX((Expenses!HG$10-Leases!$K68/12)*Leases!$J68*Leases!$F67,0)+MAX((Expenses!HG$11-Leases!$K69/12)*Leases!$J69*Leases!$F67,0)+MAX((Expenses!HG$12-Leases!$K70/12)*Leases!$J70*Leases!$F67,0)+MAX((Expenses!HG$13-Leases!$K71/12)*Leases!$J71*Leases!$F67,0)))),0)</f>
        <v>0</v>
      </c>
      <c r="HJ233" s="94">
        <f>IF(AND(HJ$165&lt;=$E67,HJ$165&gt;=EOMONTH($D67,0)),IF($G67="NNN",Expenses!HH$14*Leases!$F67,IF(Leases!$G67="FSG",0,IF(Leases!$G67="MG",SUMPRODUCT(Leases!$I67:$I71,Expenses!HH$9:HH$13)*Leases!$F67,MAX((Expenses!HH$9-Leases!$K67/12)*Leases!$J67*Leases!$F67,0)+MAX((Expenses!HH$10-Leases!$K68/12)*Leases!$J68*Leases!$F67,0)+MAX((Expenses!HH$11-Leases!$K69/12)*Leases!$J69*Leases!$F67,0)+MAX((Expenses!HH$12-Leases!$K70/12)*Leases!$J70*Leases!$F67,0)+MAX((Expenses!HH$13-Leases!$K71/12)*Leases!$J71*Leases!$F67,0)))),0)</f>
        <v>0</v>
      </c>
      <c r="HK233" s="94">
        <f>IF(AND(HK$165&lt;=$E67,HK$165&gt;=EOMONTH($D67,0)),IF($G67="NNN",Expenses!HI$14*Leases!$F67,IF(Leases!$G67="FSG",0,IF(Leases!$G67="MG",SUMPRODUCT(Leases!$I67:$I71,Expenses!HI$9:HI$13)*Leases!$F67,MAX((Expenses!HI$9-Leases!$K67/12)*Leases!$J67*Leases!$F67,0)+MAX((Expenses!HI$10-Leases!$K68/12)*Leases!$J68*Leases!$F67,0)+MAX((Expenses!HI$11-Leases!$K69/12)*Leases!$J69*Leases!$F67,0)+MAX((Expenses!HI$12-Leases!$K70/12)*Leases!$J70*Leases!$F67,0)+MAX((Expenses!HI$13-Leases!$K71/12)*Leases!$J71*Leases!$F67,0)))),0)</f>
        <v>0</v>
      </c>
      <c r="HL233" s="94">
        <f>IF(AND(HL$165&lt;=$E67,HL$165&gt;=EOMONTH($D67,0)),IF($G67="NNN",Expenses!HJ$14*Leases!$F67,IF(Leases!$G67="FSG",0,IF(Leases!$G67="MG",SUMPRODUCT(Leases!$I67:$I71,Expenses!HJ$9:HJ$13)*Leases!$F67,MAX((Expenses!HJ$9-Leases!$K67/12)*Leases!$J67*Leases!$F67,0)+MAX((Expenses!HJ$10-Leases!$K68/12)*Leases!$J68*Leases!$F67,0)+MAX((Expenses!HJ$11-Leases!$K69/12)*Leases!$J69*Leases!$F67,0)+MAX((Expenses!HJ$12-Leases!$K70/12)*Leases!$J70*Leases!$F67,0)+MAX((Expenses!HJ$13-Leases!$K71/12)*Leases!$J71*Leases!$F67,0)))),0)</f>
        <v>0</v>
      </c>
      <c r="HM233" s="94">
        <f>IF(AND(HM$165&lt;=$E67,HM$165&gt;=EOMONTH($D67,0)),IF($G67="NNN",Expenses!HK$14*Leases!$F67,IF(Leases!$G67="FSG",0,IF(Leases!$G67="MG",SUMPRODUCT(Leases!$I67:$I71,Expenses!HK$9:HK$13)*Leases!$F67,MAX((Expenses!HK$9-Leases!$K67/12)*Leases!$J67*Leases!$F67,0)+MAX((Expenses!HK$10-Leases!$K68/12)*Leases!$J68*Leases!$F67,0)+MAX((Expenses!HK$11-Leases!$K69/12)*Leases!$J69*Leases!$F67,0)+MAX((Expenses!HK$12-Leases!$K70/12)*Leases!$J70*Leases!$F67,0)+MAX((Expenses!HK$13-Leases!$K71/12)*Leases!$J71*Leases!$F67,0)))),0)</f>
        <v>0</v>
      </c>
      <c r="HN233" s="94">
        <f>IF(AND(HN$165&lt;=$E67,HN$165&gt;=EOMONTH($D67,0)),IF($G67="NNN",Expenses!HL$14*Leases!$F67,IF(Leases!$G67="FSG",0,IF(Leases!$G67="MG",SUMPRODUCT(Leases!$I67:$I71,Expenses!HL$9:HL$13)*Leases!$F67,MAX((Expenses!HL$9-Leases!$K67/12)*Leases!$J67*Leases!$F67,0)+MAX((Expenses!HL$10-Leases!$K68/12)*Leases!$J68*Leases!$F67,0)+MAX((Expenses!HL$11-Leases!$K69/12)*Leases!$J69*Leases!$F67,0)+MAX((Expenses!HL$12-Leases!$K70/12)*Leases!$J70*Leases!$F67,0)+MAX((Expenses!HL$13-Leases!$K71/12)*Leases!$J71*Leases!$F67,0)))),0)</f>
        <v>0</v>
      </c>
      <c r="HO233" s="94">
        <f>IF(AND(HO$165&lt;=$E67,HO$165&gt;=EOMONTH($D67,0)),IF($G67="NNN",Expenses!HM$14*Leases!$F67,IF(Leases!$G67="FSG",0,IF(Leases!$G67="MG",SUMPRODUCT(Leases!$I67:$I71,Expenses!HM$9:HM$13)*Leases!$F67,MAX((Expenses!HM$9-Leases!$K67/12)*Leases!$J67*Leases!$F67,0)+MAX((Expenses!HM$10-Leases!$K68/12)*Leases!$J68*Leases!$F67,0)+MAX((Expenses!HM$11-Leases!$K69/12)*Leases!$J69*Leases!$F67,0)+MAX((Expenses!HM$12-Leases!$K70/12)*Leases!$J70*Leases!$F67,0)+MAX((Expenses!HM$13-Leases!$K71/12)*Leases!$J71*Leases!$F67,0)))),0)</f>
        <v>0</v>
      </c>
      <c r="HP233" s="94">
        <f>IF(AND(HP$165&lt;=$E67,HP$165&gt;=EOMONTH($D67,0)),IF($G67="NNN",Expenses!HN$14*Leases!$F67,IF(Leases!$G67="FSG",0,IF(Leases!$G67="MG",SUMPRODUCT(Leases!$I67:$I71,Expenses!HN$9:HN$13)*Leases!$F67,MAX((Expenses!HN$9-Leases!$K67/12)*Leases!$J67*Leases!$F67,0)+MAX((Expenses!HN$10-Leases!$K68/12)*Leases!$J68*Leases!$F67,0)+MAX((Expenses!HN$11-Leases!$K69/12)*Leases!$J69*Leases!$F67,0)+MAX((Expenses!HN$12-Leases!$K70/12)*Leases!$J70*Leases!$F67,0)+MAX((Expenses!HN$13-Leases!$K71/12)*Leases!$J71*Leases!$F67,0)))),0)</f>
        <v>0</v>
      </c>
      <c r="HQ233" s="94">
        <f>IF(AND(HQ$165&lt;=$E67,HQ$165&gt;=EOMONTH($D67,0)),IF($G67="NNN",Expenses!HO$14*Leases!$F67,IF(Leases!$G67="FSG",0,IF(Leases!$G67="MG",SUMPRODUCT(Leases!$I67:$I71,Expenses!HO$9:HO$13)*Leases!$F67,MAX((Expenses!HO$9-Leases!$K67/12)*Leases!$J67*Leases!$F67,0)+MAX((Expenses!HO$10-Leases!$K68/12)*Leases!$J68*Leases!$F67,0)+MAX((Expenses!HO$11-Leases!$K69/12)*Leases!$J69*Leases!$F67,0)+MAX((Expenses!HO$12-Leases!$K70/12)*Leases!$J70*Leases!$F67,0)+MAX((Expenses!HO$13-Leases!$K71/12)*Leases!$J71*Leases!$F67,0)))),0)</f>
        <v>0</v>
      </c>
      <c r="HR233" s="94">
        <f>IF(AND(HR$165&lt;=$E67,HR$165&gt;=EOMONTH($D67,0)),IF($G67="NNN",Expenses!HP$14*Leases!$F67,IF(Leases!$G67="FSG",0,IF(Leases!$G67="MG",SUMPRODUCT(Leases!$I67:$I71,Expenses!HP$9:HP$13)*Leases!$F67,MAX((Expenses!HP$9-Leases!$K67/12)*Leases!$J67*Leases!$F67,0)+MAX((Expenses!HP$10-Leases!$K68/12)*Leases!$J68*Leases!$F67,0)+MAX((Expenses!HP$11-Leases!$K69/12)*Leases!$J69*Leases!$F67,0)+MAX((Expenses!HP$12-Leases!$K70/12)*Leases!$J70*Leases!$F67,0)+MAX((Expenses!HP$13-Leases!$K71/12)*Leases!$J71*Leases!$F67,0)))),0)</f>
        <v>0</v>
      </c>
      <c r="HS233" s="94">
        <f>IF(AND(HS$165&lt;=$E67,HS$165&gt;=EOMONTH($D67,0)),IF($G67="NNN",Expenses!HQ$14*Leases!$F67,IF(Leases!$G67="FSG",0,IF(Leases!$G67="MG",SUMPRODUCT(Leases!$I67:$I71,Expenses!HQ$9:HQ$13)*Leases!$F67,MAX((Expenses!HQ$9-Leases!$K67/12)*Leases!$J67*Leases!$F67,0)+MAX((Expenses!HQ$10-Leases!$K68/12)*Leases!$J68*Leases!$F67,0)+MAX((Expenses!HQ$11-Leases!$K69/12)*Leases!$J69*Leases!$F67,0)+MAX((Expenses!HQ$12-Leases!$K70/12)*Leases!$J70*Leases!$F67,0)+MAX((Expenses!HQ$13-Leases!$K71/12)*Leases!$J71*Leases!$F67,0)))),0)</f>
        <v>0</v>
      </c>
      <c r="HT233" s="94">
        <f>IF(AND(HT$165&lt;=$E67,HT$165&gt;=EOMONTH($D67,0)),IF($G67="NNN",Expenses!HR$14*Leases!$F67,IF(Leases!$G67="FSG",0,IF(Leases!$G67="MG",SUMPRODUCT(Leases!$I67:$I71,Expenses!HR$9:HR$13)*Leases!$F67,MAX((Expenses!HR$9-Leases!$K67/12)*Leases!$J67*Leases!$F67,0)+MAX((Expenses!HR$10-Leases!$K68/12)*Leases!$J68*Leases!$F67,0)+MAX((Expenses!HR$11-Leases!$K69/12)*Leases!$J69*Leases!$F67,0)+MAX((Expenses!HR$12-Leases!$K70/12)*Leases!$J70*Leases!$F67,0)+MAX((Expenses!HR$13-Leases!$K71/12)*Leases!$J71*Leases!$F67,0)))),0)</f>
        <v>0</v>
      </c>
      <c r="HU233" s="94">
        <f>IF(AND(HU$165&lt;=$E67,HU$165&gt;=EOMONTH($D67,0)),IF($G67="NNN",Expenses!HS$14*Leases!$F67,IF(Leases!$G67="FSG",0,IF(Leases!$G67="MG",SUMPRODUCT(Leases!$I67:$I71,Expenses!HS$9:HS$13)*Leases!$F67,MAX((Expenses!HS$9-Leases!$K67/12)*Leases!$J67*Leases!$F67,0)+MAX((Expenses!HS$10-Leases!$K68/12)*Leases!$J68*Leases!$F67,0)+MAX((Expenses!HS$11-Leases!$K69/12)*Leases!$J69*Leases!$F67,0)+MAX((Expenses!HS$12-Leases!$K70/12)*Leases!$J70*Leases!$F67,0)+MAX((Expenses!HS$13-Leases!$K71/12)*Leases!$J71*Leases!$F67,0)))),0)</f>
        <v>0</v>
      </c>
      <c r="HV233" s="94">
        <f>IF(AND(HV$165&lt;=$E67,HV$165&gt;=EOMONTH($D67,0)),IF($G67="NNN",Expenses!HT$14*Leases!$F67,IF(Leases!$G67="FSG",0,IF(Leases!$G67="MG",SUMPRODUCT(Leases!$I67:$I71,Expenses!HT$9:HT$13)*Leases!$F67,MAX((Expenses!HT$9-Leases!$K67/12)*Leases!$J67*Leases!$F67,0)+MAX((Expenses!HT$10-Leases!$K68/12)*Leases!$J68*Leases!$F67,0)+MAX((Expenses!HT$11-Leases!$K69/12)*Leases!$J69*Leases!$F67,0)+MAX((Expenses!HT$12-Leases!$K70/12)*Leases!$J70*Leases!$F67,0)+MAX((Expenses!HT$13-Leases!$K71/12)*Leases!$J71*Leases!$F67,0)))),0)</f>
        <v>0</v>
      </c>
      <c r="HW233" s="94">
        <f>IF(AND(HW$165&lt;=$E67,HW$165&gt;=EOMONTH($D67,0)),IF($G67="NNN",Expenses!HU$14*Leases!$F67,IF(Leases!$G67="FSG",0,IF(Leases!$G67="MG",SUMPRODUCT(Leases!$I67:$I71,Expenses!HU$9:HU$13)*Leases!$F67,MAX((Expenses!HU$9-Leases!$K67/12)*Leases!$J67*Leases!$F67,0)+MAX((Expenses!HU$10-Leases!$K68/12)*Leases!$J68*Leases!$F67,0)+MAX((Expenses!HU$11-Leases!$K69/12)*Leases!$J69*Leases!$F67,0)+MAX((Expenses!HU$12-Leases!$K70/12)*Leases!$J70*Leases!$F67,0)+MAX((Expenses!HU$13-Leases!$K71/12)*Leases!$J71*Leases!$F67,0)))),0)</f>
        <v>0</v>
      </c>
      <c r="HX233" s="94">
        <f>IF(AND(HX$165&lt;=$E67,HX$165&gt;=EOMONTH($D67,0)),IF($G67="NNN",Expenses!HV$14*Leases!$F67,IF(Leases!$G67="FSG",0,IF(Leases!$G67="MG",SUMPRODUCT(Leases!$I67:$I71,Expenses!HV$9:HV$13)*Leases!$F67,MAX((Expenses!HV$9-Leases!$K67/12)*Leases!$J67*Leases!$F67,0)+MAX((Expenses!HV$10-Leases!$K68/12)*Leases!$J68*Leases!$F67,0)+MAX((Expenses!HV$11-Leases!$K69/12)*Leases!$J69*Leases!$F67,0)+MAX((Expenses!HV$12-Leases!$K70/12)*Leases!$J70*Leases!$F67,0)+MAX((Expenses!HV$13-Leases!$K71/12)*Leases!$J71*Leases!$F67,0)))),0)</f>
        <v>0</v>
      </c>
      <c r="HY233" s="94">
        <f>IF(AND(HY$165&lt;=$E67,HY$165&gt;=EOMONTH($D67,0)),IF($G67="NNN",Expenses!HW$14*Leases!$F67,IF(Leases!$G67="FSG",0,IF(Leases!$G67="MG",SUMPRODUCT(Leases!$I67:$I71,Expenses!HW$9:HW$13)*Leases!$F67,MAX((Expenses!HW$9-Leases!$K67/12)*Leases!$J67*Leases!$F67,0)+MAX((Expenses!HW$10-Leases!$K68/12)*Leases!$J68*Leases!$F67,0)+MAX((Expenses!HW$11-Leases!$K69/12)*Leases!$J69*Leases!$F67,0)+MAX((Expenses!HW$12-Leases!$K70/12)*Leases!$J70*Leases!$F67,0)+MAX((Expenses!HW$13-Leases!$K71/12)*Leases!$J71*Leases!$F67,0)))),0)</f>
        <v>0</v>
      </c>
      <c r="HZ233" s="94">
        <f>IF(AND(HZ$165&lt;=$E67,HZ$165&gt;=EOMONTH($D67,0)),IF($G67="NNN",Expenses!HX$14*Leases!$F67,IF(Leases!$G67="FSG",0,IF(Leases!$G67="MG",SUMPRODUCT(Leases!$I67:$I71,Expenses!HX$9:HX$13)*Leases!$F67,MAX((Expenses!HX$9-Leases!$K67/12)*Leases!$J67*Leases!$F67,0)+MAX((Expenses!HX$10-Leases!$K68/12)*Leases!$J68*Leases!$F67,0)+MAX((Expenses!HX$11-Leases!$K69/12)*Leases!$J69*Leases!$F67,0)+MAX((Expenses!HX$12-Leases!$K70/12)*Leases!$J70*Leases!$F67,0)+MAX((Expenses!HX$13-Leases!$K71/12)*Leases!$J71*Leases!$F67,0)))),0)</f>
        <v>0</v>
      </c>
      <c r="IA233" s="94">
        <f>IF(AND(IA$165&lt;=$E67,IA$165&gt;=EOMONTH($D67,0)),IF($G67="NNN",Expenses!HY$14*Leases!$F67,IF(Leases!$G67="FSG",0,IF(Leases!$G67="MG",SUMPRODUCT(Leases!$I67:$I71,Expenses!HY$9:HY$13)*Leases!$F67,MAX((Expenses!HY$9-Leases!$K67/12)*Leases!$J67*Leases!$F67,0)+MAX((Expenses!HY$10-Leases!$K68/12)*Leases!$J68*Leases!$F67,0)+MAX((Expenses!HY$11-Leases!$K69/12)*Leases!$J69*Leases!$F67,0)+MAX((Expenses!HY$12-Leases!$K70/12)*Leases!$J70*Leases!$F67,0)+MAX((Expenses!HY$13-Leases!$K71/12)*Leases!$J71*Leases!$F67,0)))),0)</f>
        <v>0</v>
      </c>
      <c r="IB233" s="94">
        <f>IF(AND(IB$165&lt;=$E67,IB$165&gt;=EOMONTH($D67,0)),IF($G67="NNN",Expenses!HZ$14*Leases!$F67,IF(Leases!$G67="FSG",0,IF(Leases!$G67="MG",SUMPRODUCT(Leases!$I67:$I71,Expenses!HZ$9:HZ$13)*Leases!$F67,MAX((Expenses!HZ$9-Leases!$K67/12)*Leases!$J67*Leases!$F67,0)+MAX((Expenses!HZ$10-Leases!$K68/12)*Leases!$J68*Leases!$F67,0)+MAX((Expenses!HZ$11-Leases!$K69/12)*Leases!$J69*Leases!$F67,0)+MAX((Expenses!HZ$12-Leases!$K70/12)*Leases!$J70*Leases!$F67,0)+MAX((Expenses!HZ$13-Leases!$K71/12)*Leases!$J71*Leases!$F67,0)))),0)</f>
        <v>0</v>
      </c>
      <c r="IC233" s="94">
        <f>IF(AND(IC$165&lt;=$E67,IC$165&gt;=EOMONTH($D67,0)),IF($G67="NNN",Expenses!IA$14*Leases!$F67,IF(Leases!$G67="FSG",0,IF(Leases!$G67="MG",SUMPRODUCT(Leases!$I67:$I71,Expenses!IA$9:IA$13)*Leases!$F67,MAX((Expenses!IA$9-Leases!$K67/12)*Leases!$J67*Leases!$F67,0)+MAX((Expenses!IA$10-Leases!$K68/12)*Leases!$J68*Leases!$F67,0)+MAX((Expenses!IA$11-Leases!$K69/12)*Leases!$J69*Leases!$F67,0)+MAX((Expenses!IA$12-Leases!$K70/12)*Leases!$J70*Leases!$F67,0)+MAX((Expenses!IA$13-Leases!$K71/12)*Leases!$J71*Leases!$F67,0)))),0)</f>
        <v>0</v>
      </c>
      <c r="ID233" s="94">
        <f>IF(AND(ID$165&lt;=$E67,ID$165&gt;=EOMONTH($D67,0)),IF($G67="NNN",Expenses!IB$14*Leases!$F67,IF(Leases!$G67="FSG",0,IF(Leases!$G67="MG",SUMPRODUCT(Leases!$I67:$I71,Expenses!IB$9:IB$13)*Leases!$F67,MAX((Expenses!IB$9-Leases!$K67/12)*Leases!$J67*Leases!$F67,0)+MAX((Expenses!IB$10-Leases!$K68/12)*Leases!$J68*Leases!$F67,0)+MAX((Expenses!IB$11-Leases!$K69/12)*Leases!$J69*Leases!$F67,0)+MAX((Expenses!IB$12-Leases!$K70/12)*Leases!$J70*Leases!$F67,0)+MAX((Expenses!IB$13-Leases!$K71/12)*Leases!$J71*Leases!$F67,0)))),0)</f>
        <v>0</v>
      </c>
      <c r="IE233" s="94">
        <f>IF(AND(IE$165&lt;=$E67,IE$165&gt;=EOMONTH($D67,0)),IF($G67="NNN",Expenses!IC$14*Leases!$F67,IF(Leases!$G67="FSG",0,IF(Leases!$G67="MG",SUMPRODUCT(Leases!$I67:$I71,Expenses!IC$9:IC$13)*Leases!$F67,MAX((Expenses!IC$9-Leases!$K67/12)*Leases!$J67*Leases!$F67,0)+MAX((Expenses!IC$10-Leases!$K68/12)*Leases!$J68*Leases!$F67,0)+MAX((Expenses!IC$11-Leases!$K69/12)*Leases!$J69*Leases!$F67,0)+MAX((Expenses!IC$12-Leases!$K70/12)*Leases!$J70*Leases!$F67,0)+MAX((Expenses!IC$13-Leases!$K71/12)*Leases!$J71*Leases!$F67,0)))),0)</f>
        <v>0</v>
      </c>
      <c r="IF233" s="94">
        <f>IF(AND(IF$165&lt;=$E67,IF$165&gt;=EOMONTH($D67,0)),IF($G67="NNN",Expenses!ID$14*Leases!$F67,IF(Leases!$G67="FSG",0,IF(Leases!$G67="MG",SUMPRODUCT(Leases!$I67:$I71,Expenses!ID$9:ID$13)*Leases!$F67,MAX((Expenses!ID$9-Leases!$K67/12)*Leases!$J67*Leases!$F67,0)+MAX((Expenses!ID$10-Leases!$K68/12)*Leases!$J68*Leases!$F67,0)+MAX((Expenses!ID$11-Leases!$K69/12)*Leases!$J69*Leases!$F67,0)+MAX((Expenses!ID$12-Leases!$K70/12)*Leases!$J70*Leases!$F67,0)+MAX((Expenses!ID$13-Leases!$K71/12)*Leases!$J71*Leases!$F67,0)))),0)</f>
        <v>0</v>
      </c>
      <c r="IG233" s="94">
        <f>IF(AND(IG$165&lt;=$E67,IG$165&gt;=EOMONTH($D67,0)),IF($G67="NNN",Expenses!IE$14*Leases!$F67,IF(Leases!$G67="FSG",0,IF(Leases!$G67="MG",SUMPRODUCT(Leases!$I67:$I71,Expenses!IE$9:IE$13)*Leases!$F67,MAX((Expenses!IE$9-Leases!$K67/12)*Leases!$J67*Leases!$F67,0)+MAX((Expenses!IE$10-Leases!$K68/12)*Leases!$J68*Leases!$F67,0)+MAX((Expenses!IE$11-Leases!$K69/12)*Leases!$J69*Leases!$F67,0)+MAX((Expenses!IE$12-Leases!$K70/12)*Leases!$J70*Leases!$F67,0)+MAX((Expenses!IE$13-Leases!$K71/12)*Leases!$J71*Leases!$F67,0)))),0)</f>
        <v>0</v>
      </c>
      <c r="IH233" s="94">
        <f>IF(AND(IH$165&lt;=$E67,IH$165&gt;=EOMONTH($D67,0)),IF($G67="NNN",Expenses!IF$14*Leases!$F67,IF(Leases!$G67="FSG",0,IF(Leases!$G67="MG",SUMPRODUCT(Leases!$I67:$I71,Expenses!IF$9:IF$13)*Leases!$F67,MAX((Expenses!IF$9-Leases!$K67/12)*Leases!$J67*Leases!$F67,0)+MAX((Expenses!IF$10-Leases!$K68/12)*Leases!$J68*Leases!$F67,0)+MAX((Expenses!IF$11-Leases!$K69/12)*Leases!$J69*Leases!$F67,0)+MAX((Expenses!IF$12-Leases!$K70/12)*Leases!$J70*Leases!$F67,0)+MAX((Expenses!IF$13-Leases!$K71/12)*Leases!$J71*Leases!$F67,0)))),0)</f>
        <v>0</v>
      </c>
      <c r="II233" s="94">
        <f>IF(AND(II$165&lt;=$E67,II$165&gt;=EOMONTH($D67,0)),IF($G67="NNN",Expenses!IG$14*Leases!$F67,IF(Leases!$G67="FSG",0,IF(Leases!$G67="MG",SUMPRODUCT(Leases!$I67:$I71,Expenses!IG$9:IG$13)*Leases!$F67,MAX((Expenses!IG$9-Leases!$K67/12)*Leases!$J67*Leases!$F67,0)+MAX((Expenses!IG$10-Leases!$K68/12)*Leases!$J68*Leases!$F67,0)+MAX((Expenses!IG$11-Leases!$K69/12)*Leases!$J69*Leases!$F67,0)+MAX((Expenses!IG$12-Leases!$K70/12)*Leases!$J70*Leases!$F67,0)+MAX((Expenses!IG$13-Leases!$K71/12)*Leases!$J71*Leases!$F67,0)))),0)</f>
        <v>0</v>
      </c>
      <c r="IJ233" s="94">
        <f>IF(AND(IJ$165&lt;=$E67,IJ$165&gt;=EOMONTH($D67,0)),IF($G67="NNN",Expenses!IH$14*Leases!$F67,IF(Leases!$G67="FSG",0,IF(Leases!$G67="MG",SUMPRODUCT(Leases!$I67:$I71,Expenses!IH$9:IH$13)*Leases!$F67,MAX((Expenses!IH$9-Leases!$K67/12)*Leases!$J67*Leases!$F67,0)+MAX((Expenses!IH$10-Leases!$K68/12)*Leases!$J68*Leases!$F67,0)+MAX((Expenses!IH$11-Leases!$K69/12)*Leases!$J69*Leases!$F67,0)+MAX((Expenses!IH$12-Leases!$K70/12)*Leases!$J70*Leases!$F67,0)+MAX((Expenses!IH$13-Leases!$K71/12)*Leases!$J71*Leases!$F67,0)))),0)</f>
        <v>0</v>
      </c>
      <c r="IK233" s="94">
        <f>IF(AND(IK$165&lt;=$E67,IK$165&gt;=EOMONTH($D67,0)),IF($G67="NNN",Expenses!II$14*Leases!$F67,IF(Leases!$G67="FSG",0,IF(Leases!$G67="MG",SUMPRODUCT(Leases!$I67:$I71,Expenses!II$9:II$13)*Leases!$F67,MAX((Expenses!II$9-Leases!$K67/12)*Leases!$J67*Leases!$F67,0)+MAX((Expenses!II$10-Leases!$K68/12)*Leases!$J68*Leases!$F67,0)+MAX((Expenses!II$11-Leases!$K69/12)*Leases!$J69*Leases!$F67,0)+MAX((Expenses!II$12-Leases!$K70/12)*Leases!$J70*Leases!$F67,0)+MAX((Expenses!II$13-Leases!$K71/12)*Leases!$J71*Leases!$F67,0)))),0)</f>
        <v>0</v>
      </c>
      <c r="IL233" s="94">
        <f>IF(AND(IL$165&lt;=$E67,IL$165&gt;=EOMONTH($D67,0)),IF($G67="NNN",Expenses!IJ$14*Leases!$F67,IF(Leases!$G67="FSG",0,IF(Leases!$G67="MG",SUMPRODUCT(Leases!$I67:$I71,Expenses!IJ$9:IJ$13)*Leases!$F67,MAX((Expenses!IJ$9-Leases!$K67/12)*Leases!$J67*Leases!$F67,0)+MAX((Expenses!IJ$10-Leases!$K68/12)*Leases!$J68*Leases!$F67,0)+MAX((Expenses!IJ$11-Leases!$K69/12)*Leases!$J69*Leases!$F67,0)+MAX((Expenses!IJ$12-Leases!$K70/12)*Leases!$J70*Leases!$F67,0)+MAX((Expenses!IJ$13-Leases!$K71/12)*Leases!$J71*Leases!$F67,0)))),0)</f>
        <v>0</v>
      </c>
      <c r="IM233" s="94">
        <f>IF(AND(IM$165&lt;=$E67,IM$165&gt;=EOMONTH($D67,0)),IF($G67="NNN",Expenses!IK$14*Leases!$F67,IF(Leases!$G67="FSG",0,IF(Leases!$G67="MG",SUMPRODUCT(Leases!$I67:$I71,Expenses!IK$9:IK$13)*Leases!$F67,MAX((Expenses!IK$9-Leases!$K67/12)*Leases!$J67*Leases!$F67,0)+MAX((Expenses!IK$10-Leases!$K68/12)*Leases!$J68*Leases!$F67,0)+MAX((Expenses!IK$11-Leases!$K69/12)*Leases!$J69*Leases!$F67,0)+MAX((Expenses!IK$12-Leases!$K70/12)*Leases!$J70*Leases!$F67,0)+MAX((Expenses!IK$13-Leases!$K71/12)*Leases!$J71*Leases!$F67,0)))),0)</f>
        <v>0</v>
      </c>
      <c r="IN233" s="94">
        <f>IF(AND(IN$165&lt;=$E67,IN$165&gt;=EOMONTH($D67,0)),IF($G67="NNN",Expenses!IL$14*Leases!$F67,IF(Leases!$G67="FSG",0,IF(Leases!$G67="MG",SUMPRODUCT(Leases!$I67:$I71,Expenses!IL$9:IL$13)*Leases!$F67,MAX((Expenses!IL$9-Leases!$K67/12)*Leases!$J67*Leases!$F67,0)+MAX((Expenses!IL$10-Leases!$K68/12)*Leases!$J68*Leases!$F67,0)+MAX((Expenses!IL$11-Leases!$K69/12)*Leases!$J69*Leases!$F67,0)+MAX((Expenses!IL$12-Leases!$K70/12)*Leases!$J70*Leases!$F67,0)+MAX((Expenses!IL$13-Leases!$K71/12)*Leases!$J71*Leases!$F67,0)))),0)</f>
        <v>0</v>
      </c>
      <c r="IO233" s="94">
        <f>IF(AND(IO$165&lt;=$E67,IO$165&gt;=EOMONTH($D67,0)),IF($G67="NNN",Expenses!IM$14*Leases!$F67,IF(Leases!$G67="FSG",0,IF(Leases!$G67="MG",SUMPRODUCT(Leases!$I67:$I71,Expenses!IM$9:IM$13)*Leases!$F67,MAX((Expenses!IM$9-Leases!$K67/12)*Leases!$J67*Leases!$F67,0)+MAX((Expenses!IM$10-Leases!$K68/12)*Leases!$J68*Leases!$F67,0)+MAX((Expenses!IM$11-Leases!$K69/12)*Leases!$J69*Leases!$F67,0)+MAX((Expenses!IM$12-Leases!$K70/12)*Leases!$J70*Leases!$F67,0)+MAX((Expenses!IM$13-Leases!$K71/12)*Leases!$J71*Leases!$F67,0)))),0)</f>
        <v>0</v>
      </c>
      <c r="IP233" s="94">
        <f>IF(AND(IP$165&lt;=$E67,IP$165&gt;=EOMONTH($D67,0)),IF($G67="NNN",Expenses!IN$14*Leases!$F67,IF(Leases!$G67="FSG",0,IF(Leases!$G67="MG",SUMPRODUCT(Leases!$I67:$I71,Expenses!IN$9:IN$13)*Leases!$F67,MAX((Expenses!IN$9-Leases!$K67/12)*Leases!$J67*Leases!$F67,0)+MAX((Expenses!IN$10-Leases!$K68/12)*Leases!$J68*Leases!$F67,0)+MAX((Expenses!IN$11-Leases!$K69/12)*Leases!$J69*Leases!$F67,0)+MAX((Expenses!IN$12-Leases!$K70/12)*Leases!$J70*Leases!$F67,0)+MAX((Expenses!IN$13-Leases!$K71/12)*Leases!$J71*Leases!$F67,0)))),0)</f>
        <v>0</v>
      </c>
      <c r="IQ233" s="94">
        <f>IF(AND(IQ$165&lt;=$E67,IQ$165&gt;=EOMONTH($D67,0)),IF($G67="NNN",Expenses!IO$14*Leases!$F67,IF(Leases!$G67="FSG",0,IF(Leases!$G67="MG",SUMPRODUCT(Leases!$I67:$I71,Expenses!IO$9:IO$13)*Leases!$F67,MAX((Expenses!IO$9-Leases!$K67/12)*Leases!$J67*Leases!$F67,0)+MAX((Expenses!IO$10-Leases!$K68/12)*Leases!$J68*Leases!$F67,0)+MAX((Expenses!IO$11-Leases!$K69/12)*Leases!$J69*Leases!$F67,0)+MAX((Expenses!IO$12-Leases!$K70/12)*Leases!$J70*Leases!$F67,0)+MAX((Expenses!IO$13-Leases!$K71/12)*Leases!$J71*Leases!$F67,0)))),0)</f>
        <v>0</v>
      </c>
      <c r="IR233" s="94">
        <f>IF(AND(IR$165&lt;=$E67,IR$165&gt;=EOMONTH($D67,0)),IF($G67="NNN",Expenses!IP$14*Leases!$F67,IF(Leases!$G67="FSG",0,IF(Leases!$G67="MG",SUMPRODUCT(Leases!$I67:$I71,Expenses!IP$9:IP$13)*Leases!$F67,MAX((Expenses!IP$9-Leases!$K67/12)*Leases!$J67*Leases!$F67,0)+MAX((Expenses!IP$10-Leases!$K68/12)*Leases!$J68*Leases!$F67,0)+MAX((Expenses!IP$11-Leases!$K69/12)*Leases!$J69*Leases!$F67,0)+MAX((Expenses!IP$12-Leases!$K70/12)*Leases!$J70*Leases!$F67,0)+MAX((Expenses!IP$13-Leases!$K71/12)*Leases!$J71*Leases!$F67,0)))),0)</f>
        <v>0</v>
      </c>
      <c r="IS233" s="94">
        <f>IF(AND(IS$165&lt;=$E67,IS$165&gt;=EOMONTH($D67,0)),IF($G67="NNN",Expenses!IQ$14*Leases!$F67,IF(Leases!$G67="FSG",0,IF(Leases!$G67="MG",SUMPRODUCT(Leases!$I67:$I71,Expenses!IQ$9:IQ$13)*Leases!$F67,MAX((Expenses!IQ$9-Leases!$K67/12)*Leases!$J67*Leases!$F67,0)+MAX((Expenses!IQ$10-Leases!$K68/12)*Leases!$J68*Leases!$F67,0)+MAX((Expenses!IQ$11-Leases!$K69/12)*Leases!$J69*Leases!$F67,0)+MAX((Expenses!IQ$12-Leases!$K70/12)*Leases!$J70*Leases!$F67,0)+MAX((Expenses!IQ$13-Leases!$K71/12)*Leases!$J71*Leases!$F67,0)))),0)</f>
        <v>0</v>
      </c>
      <c r="IT233" s="94">
        <f>IF(AND(IT$165&lt;=$E67,IT$165&gt;=EOMONTH($D67,0)),IF($G67="NNN",Expenses!IR$14*Leases!$F67,IF(Leases!$G67="FSG",0,IF(Leases!$G67="MG",SUMPRODUCT(Leases!$I67:$I71,Expenses!IR$9:IR$13)*Leases!$F67,MAX((Expenses!IR$9-Leases!$K67/12)*Leases!$J67*Leases!$F67,0)+MAX((Expenses!IR$10-Leases!$K68/12)*Leases!$J68*Leases!$F67,0)+MAX((Expenses!IR$11-Leases!$K69/12)*Leases!$J69*Leases!$F67,0)+MAX((Expenses!IR$12-Leases!$K70/12)*Leases!$J70*Leases!$F67,0)+MAX((Expenses!IR$13-Leases!$K71/12)*Leases!$J71*Leases!$F67,0)))),0)</f>
        <v>0</v>
      </c>
      <c r="IU233" s="94">
        <f>IF(AND(IU$165&lt;=$E67,IU$165&gt;=EOMONTH($D67,0)),IF($G67="NNN",Expenses!IS$14*Leases!$F67,IF(Leases!$G67="FSG",0,IF(Leases!$G67="MG",SUMPRODUCT(Leases!$I67:$I71,Expenses!IS$9:IS$13)*Leases!$F67,MAX((Expenses!IS$9-Leases!$K67/12)*Leases!$J67*Leases!$F67,0)+MAX((Expenses!IS$10-Leases!$K68/12)*Leases!$J68*Leases!$F67,0)+MAX((Expenses!IS$11-Leases!$K69/12)*Leases!$J69*Leases!$F67,0)+MAX((Expenses!IS$12-Leases!$K70/12)*Leases!$J70*Leases!$F67,0)+MAX((Expenses!IS$13-Leases!$K71/12)*Leases!$J71*Leases!$F67,0)))),0)</f>
        <v>0</v>
      </c>
      <c r="IV233" s="94">
        <f>IF(AND(IV$165&lt;=$E67,IV$165&gt;=EOMONTH($D67,0)),IF($G67="NNN",Expenses!IT$14*Leases!$F67,IF(Leases!$G67="FSG",0,IF(Leases!$G67="MG",SUMPRODUCT(Leases!$I67:$I71,Expenses!IT$9:IT$13)*Leases!$F67,MAX((Expenses!IT$9-Leases!$K67/12)*Leases!$J67*Leases!$F67,0)+MAX((Expenses!IT$10-Leases!$K68/12)*Leases!$J68*Leases!$F67,0)+MAX((Expenses!IT$11-Leases!$K69/12)*Leases!$J69*Leases!$F67,0)+MAX((Expenses!IT$12-Leases!$K70/12)*Leases!$J70*Leases!$F67,0)+MAX((Expenses!IT$13-Leases!$K71/12)*Leases!$J71*Leases!$F67,0)))),0)</f>
        <v>0</v>
      </c>
      <c r="IW233" s="94">
        <f>IF(AND(IW$165&lt;=$E67,IW$165&gt;=EOMONTH($D67,0)),IF($G67="NNN",Expenses!IU$14*Leases!$F67,IF(Leases!$G67="FSG",0,IF(Leases!$G67="MG",SUMPRODUCT(Leases!$I67:$I71,Expenses!IU$9:IU$13)*Leases!$F67,MAX((Expenses!IU$9-Leases!$K67/12)*Leases!$J67*Leases!$F67,0)+MAX((Expenses!IU$10-Leases!$K68/12)*Leases!$J68*Leases!$F67,0)+MAX((Expenses!IU$11-Leases!$K69/12)*Leases!$J69*Leases!$F67,0)+MAX((Expenses!IU$12-Leases!$K70/12)*Leases!$J70*Leases!$F67,0)+MAX((Expenses!IU$13-Leases!$K71/12)*Leases!$J71*Leases!$F67,0)))),0)</f>
        <v>0</v>
      </c>
      <c r="IX233" s="94">
        <f>IF(AND(IX$165&lt;=$E67,IX$165&gt;=EOMONTH($D67,0)),IF($G67="NNN",Expenses!IV$14*Leases!$F67,IF(Leases!$G67="FSG",0,IF(Leases!$G67="MG",SUMPRODUCT(Leases!$I67:$I71,Expenses!IV$9:IV$13)*Leases!$F67,MAX((Expenses!IV$9-Leases!$K67/12)*Leases!$J67*Leases!$F67,0)+MAX((Expenses!IV$10-Leases!$K68/12)*Leases!$J68*Leases!$F67,0)+MAX((Expenses!IV$11-Leases!$K69/12)*Leases!$J69*Leases!$F67,0)+MAX((Expenses!IV$12-Leases!$K70/12)*Leases!$J70*Leases!$F67,0)+MAX((Expenses!IV$13-Leases!$K71/12)*Leases!$J71*Leases!$F67,0)))),0)</f>
        <v>0</v>
      </c>
      <c r="IY233" s="94">
        <f>IF(AND(IY$165&lt;=$E67,IY$165&gt;=EOMONTH($D67,0)),IF($G67="NNN",Expenses!IW$14*Leases!$F67,IF(Leases!$G67="FSG",0,IF(Leases!$G67="MG",SUMPRODUCT(Leases!$I67:$I71,Expenses!IW$9:IW$13)*Leases!$F67,MAX((Expenses!IW$9-Leases!$K67/12)*Leases!$J67*Leases!$F67,0)+MAX((Expenses!IW$10-Leases!$K68/12)*Leases!$J68*Leases!$F67,0)+MAX((Expenses!IW$11-Leases!$K69/12)*Leases!$J69*Leases!$F67,0)+MAX((Expenses!IW$12-Leases!$K70/12)*Leases!$J70*Leases!$F67,0)+MAX((Expenses!IW$13-Leases!$K71/12)*Leases!$J71*Leases!$F67,0)))),0)</f>
        <v>0</v>
      </c>
      <c r="IZ233" s="94">
        <f>IF(AND(IZ$165&lt;=$E67,IZ$165&gt;=EOMONTH($D67,0)),IF($G67="NNN",Expenses!IX$14*Leases!$F67,IF(Leases!$G67="FSG",0,IF(Leases!$G67="MG",SUMPRODUCT(Leases!$I67:$I71,Expenses!IX$9:IX$13)*Leases!$F67,MAX((Expenses!IX$9-Leases!$K67/12)*Leases!$J67*Leases!$F67,0)+MAX((Expenses!IX$10-Leases!$K68/12)*Leases!$J68*Leases!$F67,0)+MAX((Expenses!IX$11-Leases!$K69/12)*Leases!$J69*Leases!$F67,0)+MAX((Expenses!IX$12-Leases!$K70/12)*Leases!$J70*Leases!$F67,0)+MAX((Expenses!IX$13-Leases!$K71/12)*Leases!$J71*Leases!$F67,0)))),0)</f>
        <v>0</v>
      </c>
      <c r="JA233" s="94">
        <f>IF(AND(JA$165&lt;=$E67,JA$165&gt;=EOMONTH($D67,0)),IF($G67="NNN",Expenses!IY$14*Leases!$F67,IF(Leases!$G67="FSG",0,IF(Leases!$G67="MG",SUMPRODUCT(Leases!$I67:$I71,Expenses!IY$9:IY$13)*Leases!$F67,MAX((Expenses!IY$9-Leases!$K67/12)*Leases!$J67*Leases!$F67,0)+MAX((Expenses!IY$10-Leases!$K68/12)*Leases!$J68*Leases!$F67,0)+MAX((Expenses!IY$11-Leases!$K69/12)*Leases!$J69*Leases!$F67,0)+MAX((Expenses!IY$12-Leases!$K70/12)*Leases!$J70*Leases!$F67,0)+MAX((Expenses!IY$13-Leases!$K71/12)*Leases!$J71*Leases!$F67,0)))),0)</f>
        <v>0</v>
      </c>
      <c r="JB233" s="94">
        <f>IF(AND(JB$165&lt;=$E67,JB$165&gt;=EOMONTH($D67,0)),IF($G67="NNN",Expenses!IZ$14*Leases!$F67,IF(Leases!$G67="FSG",0,IF(Leases!$G67="MG",SUMPRODUCT(Leases!$I67:$I71,Expenses!IZ$9:IZ$13)*Leases!$F67,MAX((Expenses!IZ$9-Leases!$K67/12)*Leases!$J67*Leases!$F67,0)+MAX((Expenses!IZ$10-Leases!$K68/12)*Leases!$J68*Leases!$F67,0)+MAX((Expenses!IZ$11-Leases!$K69/12)*Leases!$J69*Leases!$F67,0)+MAX((Expenses!IZ$12-Leases!$K70/12)*Leases!$J70*Leases!$F67,0)+MAX((Expenses!IZ$13-Leases!$K71/12)*Leases!$J71*Leases!$F67,0)))),0)</f>
        <v>0</v>
      </c>
      <c r="JC233" s="94">
        <f>IF(AND(JC$165&lt;=$E67,JC$165&gt;=EOMONTH($D67,0)),IF($G67="NNN",Expenses!JA$14*Leases!$F67,IF(Leases!$G67="FSG",0,IF(Leases!$G67="MG",SUMPRODUCT(Leases!$I67:$I71,Expenses!JA$9:JA$13)*Leases!$F67,MAX((Expenses!JA$9-Leases!$K67/12)*Leases!$J67*Leases!$F67,0)+MAX((Expenses!JA$10-Leases!$K68/12)*Leases!$J68*Leases!$F67,0)+MAX((Expenses!JA$11-Leases!$K69/12)*Leases!$J69*Leases!$F67,0)+MAX((Expenses!JA$12-Leases!$K70/12)*Leases!$J70*Leases!$F67,0)+MAX((Expenses!JA$13-Leases!$K71/12)*Leases!$J71*Leases!$F67,0)))),0)</f>
        <v>0</v>
      </c>
      <c r="JD233" s="94">
        <f>IF(AND(JD$165&lt;=$E67,JD$165&gt;=EOMONTH($D67,0)),IF($G67="NNN",Expenses!JB$14*Leases!$F67,IF(Leases!$G67="FSG",0,IF(Leases!$G67="MG",SUMPRODUCT(Leases!$I67:$I71,Expenses!JB$9:JB$13)*Leases!$F67,MAX((Expenses!JB$9-Leases!$K67/12)*Leases!$J67*Leases!$F67,0)+MAX((Expenses!JB$10-Leases!$K68/12)*Leases!$J68*Leases!$F67,0)+MAX((Expenses!JB$11-Leases!$K69/12)*Leases!$J69*Leases!$F67,0)+MAX((Expenses!JB$12-Leases!$K70/12)*Leases!$J70*Leases!$F67,0)+MAX((Expenses!JB$13-Leases!$K71/12)*Leases!$J71*Leases!$F67,0)))),0)</f>
        <v>0</v>
      </c>
      <c r="JE233" s="94">
        <f>IF(AND(JE$165&lt;=$E67,JE$165&gt;=EOMONTH($D67,0)),IF($G67="NNN",Expenses!JC$14*Leases!$F67,IF(Leases!$G67="FSG",0,IF(Leases!$G67="MG",SUMPRODUCT(Leases!$I67:$I71,Expenses!JC$9:JC$13)*Leases!$F67,MAX((Expenses!JC$9-Leases!$K67/12)*Leases!$J67*Leases!$F67,0)+MAX((Expenses!JC$10-Leases!$K68/12)*Leases!$J68*Leases!$F67,0)+MAX((Expenses!JC$11-Leases!$K69/12)*Leases!$J69*Leases!$F67,0)+MAX((Expenses!JC$12-Leases!$K70/12)*Leases!$J70*Leases!$F67,0)+MAX((Expenses!JC$13-Leases!$K71/12)*Leases!$J71*Leases!$F67,0)))),0)</f>
        <v>0</v>
      </c>
      <c r="JF233" s="94">
        <f>IF(AND(JF$165&lt;=$E67,JF$165&gt;=EOMONTH($D67,0)),IF($G67="NNN",Expenses!JD$14*Leases!$F67,IF(Leases!$G67="FSG",0,IF(Leases!$G67="MG",SUMPRODUCT(Leases!$I67:$I71,Expenses!JD$9:JD$13)*Leases!$F67,MAX((Expenses!JD$9-Leases!$K67/12)*Leases!$J67*Leases!$F67,0)+MAX((Expenses!JD$10-Leases!$K68/12)*Leases!$J68*Leases!$F67,0)+MAX((Expenses!JD$11-Leases!$K69/12)*Leases!$J69*Leases!$F67,0)+MAX((Expenses!JD$12-Leases!$K70/12)*Leases!$J70*Leases!$F67,0)+MAX((Expenses!JD$13-Leases!$K71/12)*Leases!$J71*Leases!$F67,0)))),0)</f>
        <v>0</v>
      </c>
      <c r="JG233" s="94">
        <f>IF(AND(JG$165&lt;=$E67,JG$165&gt;=EOMONTH($D67,0)),IF($G67="NNN",Expenses!JE$14*Leases!$F67,IF(Leases!$G67="FSG",0,IF(Leases!$G67="MG",SUMPRODUCT(Leases!$I67:$I71,Expenses!JE$9:JE$13)*Leases!$F67,MAX((Expenses!JE$9-Leases!$K67/12)*Leases!$J67*Leases!$F67,0)+MAX((Expenses!JE$10-Leases!$K68/12)*Leases!$J68*Leases!$F67,0)+MAX((Expenses!JE$11-Leases!$K69/12)*Leases!$J69*Leases!$F67,0)+MAX((Expenses!JE$12-Leases!$K70/12)*Leases!$J70*Leases!$F67,0)+MAX((Expenses!JE$13-Leases!$K71/12)*Leases!$J71*Leases!$F67,0)))),0)</f>
        <v>0</v>
      </c>
      <c r="JH233" s="94">
        <f>IF(AND(JH$165&lt;=$E67,JH$165&gt;=EOMONTH($D67,0)),IF($G67="NNN",Expenses!JF$14*Leases!$F67,IF(Leases!$G67="FSG",0,IF(Leases!$G67="MG",SUMPRODUCT(Leases!$I67:$I71,Expenses!JF$9:JF$13)*Leases!$F67,MAX((Expenses!JF$9-Leases!$K67/12)*Leases!$J67*Leases!$F67,0)+MAX((Expenses!JF$10-Leases!$K68/12)*Leases!$J68*Leases!$F67,0)+MAX((Expenses!JF$11-Leases!$K69/12)*Leases!$J69*Leases!$F67,0)+MAX((Expenses!JF$12-Leases!$K70/12)*Leases!$J70*Leases!$F67,0)+MAX((Expenses!JF$13-Leases!$K71/12)*Leases!$J71*Leases!$F67,0)))),0)</f>
        <v>0</v>
      </c>
      <c r="JI233" s="94">
        <f>IF(AND(JI$165&lt;=$E67,JI$165&gt;=EOMONTH($D67,0)),IF($G67="NNN",Expenses!JG$14*Leases!$F67,IF(Leases!$G67="FSG",0,IF(Leases!$G67="MG",SUMPRODUCT(Leases!$I67:$I71,Expenses!JG$9:JG$13)*Leases!$F67,MAX((Expenses!JG$9-Leases!$K67/12)*Leases!$J67*Leases!$F67,0)+MAX((Expenses!JG$10-Leases!$K68/12)*Leases!$J68*Leases!$F67,0)+MAX((Expenses!JG$11-Leases!$K69/12)*Leases!$J69*Leases!$F67,0)+MAX((Expenses!JG$12-Leases!$K70/12)*Leases!$J70*Leases!$F67,0)+MAX((Expenses!JG$13-Leases!$K71/12)*Leases!$J71*Leases!$F67,0)))),0)</f>
        <v>0</v>
      </c>
      <c r="JJ233" s="94">
        <f>IF(AND(JJ$165&lt;=$E67,JJ$165&gt;=EOMONTH($D67,0)),IF($G67="NNN",Expenses!JH$14*Leases!$F67,IF(Leases!$G67="FSG",0,IF(Leases!$G67="MG",SUMPRODUCT(Leases!$I67:$I71,Expenses!JH$9:JH$13)*Leases!$F67,MAX((Expenses!JH$9-Leases!$K67/12)*Leases!$J67*Leases!$F67,0)+MAX((Expenses!JH$10-Leases!$K68/12)*Leases!$J68*Leases!$F67,0)+MAX((Expenses!JH$11-Leases!$K69/12)*Leases!$J69*Leases!$F67,0)+MAX((Expenses!JH$12-Leases!$K70/12)*Leases!$J70*Leases!$F67,0)+MAX((Expenses!JH$13-Leases!$K71/12)*Leases!$J71*Leases!$F67,0)))),0)</f>
        <v>0</v>
      </c>
      <c r="JK233" s="94">
        <f>IF(AND(JK$165&lt;=$E67,JK$165&gt;=EOMONTH($D67,0)),IF($G67="NNN",Expenses!JI$14*Leases!$F67,IF(Leases!$G67="FSG",0,IF(Leases!$G67="MG",SUMPRODUCT(Leases!$I67:$I71,Expenses!JI$9:JI$13)*Leases!$F67,MAX((Expenses!JI$9-Leases!$K67/12)*Leases!$J67*Leases!$F67,0)+MAX((Expenses!JI$10-Leases!$K68/12)*Leases!$J68*Leases!$F67,0)+MAX((Expenses!JI$11-Leases!$K69/12)*Leases!$J69*Leases!$F67,0)+MAX((Expenses!JI$12-Leases!$K70/12)*Leases!$J70*Leases!$F67,0)+MAX((Expenses!JI$13-Leases!$K71/12)*Leases!$J71*Leases!$F67,0)))),0)</f>
        <v>0</v>
      </c>
      <c r="JL233" s="94">
        <f>IF(AND(JL$165&lt;=$E67,JL$165&gt;=EOMONTH($D67,0)),IF($G67="NNN",Expenses!JJ$14*Leases!$F67,IF(Leases!$G67="FSG",0,IF(Leases!$G67="MG",SUMPRODUCT(Leases!$I67:$I71,Expenses!JJ$9:JJ$13)*Leases!$F67,MAX((Expenses!JJ$9-Leases!$K67/12)*Leases!$J67*Leases!$F67,0)+MAX((Expenses!JJ$10-Leases!$K68/12)*Leases!$J68*Leases!$F67,0)+MAX((Expenses!JJ$11-Leases!$K69/12)*Leases!$J69*Leases!$F67,0)+MAX((Expenses!JJ$12-Leases!$K70/12)*Leases!$J70*Leases!$F67,0)+MAX((Expenses!JJ$13-Leases!$K71/12)*Leases!$J71*Leases!$F67,0)))),0)</f>
        <v>0</v>
      </c>
      <c r="JM233" s="94">
        <f>IF(AND(JM$165&lt;=$E67,JM$165&gt;=EOMONTH($D67,0)),IF($G67="NNN",Expenses!JK$14*Leases!$F67,IF(Leases!$G67="FSG",0,IF(Leases!$G67="MG",SUMPRODUCT(Leases!$I67:$I71,Expenses!JK$9:JK$13)*Leases!$F67,MAX((Expenses!JK$9-Leases!$K67/12)*Leases!$J67*Leases!$F67,0)+MAX((Expenses!JK$10-Leases!$K68/12)*Leases!$J68*Leases!$F67,0)+MAX((Expenses!JK$11-Leases!$K69/12)*Leases!$J69*Leases!$F67,0)+MAX((Expenses!JK$12-Leases!$K70/12)*Leases!$J70*Leases!$F67,0)+MAX((Expenses!JK$13-Leases!$K71/12)*Leases!$J71*Leases!$F67,0)))),0)</f>
        <v>0</v>
      </c>
      <c r="JN233" s="94">
        <f>IF(AND(JN$165&lt;=$E67,JN$165&gt;=EOMONTH($D67,0)),IF($G67="NNN",Expenses!JL$14*Leases!$F67,IF(Leases!$G67="FSG",0,IF(Leases!$G67="MG",SUMPRODUCT(Leases!$I67:$I71,Expenses!JL$9:JL$13)*Leases!$F67,MAX((Expenses!JL$9-Leases!$K67/12)*Leases!$J67*Leases!$F67,0)+MAX((Expenses!JL$10-Leases!$K68/12)*Leases!$J68*Leases!$F67,0)+MAX((Expenses!JL$11-Leases!$K69/12)*Leases!$J69*Leases!$F67,0)+MAX((Expenses!JL$12-Leases!$K70/12)*Leases!$J70*Leases!$F67,0)+MAX((Expenses!JL$13-Leases!$K71/12)*Leases!$J71*Leases!$F67,0)))),0)</f>
        <v>0</v>
      </c>
      <c r="JO233" s="94">
        <f>IF(AND(JO$165&lt;=$E67,JO$165&gt;=EOMONTH($D67,0)),IF($G67="NNN",Expenses!JM$14*Leases!$F67,IF(Leases!$G67="FSG",0,IF(Leases!$G67="MG",SUMPRODUCT(Leases!$I67:$I71,Expenses!JM$9:JM$13)*Leases!$F67,MAX((Expenses!JM$9-Leases!$K67/12)*Leases!$J67*Leases!$F67,0)+MAX((Expenses!JM$10-Leases!$K68/12)*Leases!$J68*Leases!$F67,0)+MAX((Expenses!JM$11-Leases!$K69/12)*Leases!$J69*Leases!$F67,0)+MAX((Expenses!JM$12-Leases!$K70/12)*Leases!$J70*Leases!$F67,0)+MAX((Expenses!JM$13-Leases!$K71/12)*Leases!$J71*Leases!$F67,0)))),0)</f>
        <v>0</v>
      </c>
      <c r="JP233" s="94">
        <f>IF(AND(JP$165&lt;=$E67,JP$165&gt;=EOMONTH($D67,0)),IF($G67="NNN",Expenses!JN$14*Leases!$F67,IF(Leases!$G67="FSG",0,IF(Leases!$G67="MG",SUMPRODUCT(Leases!$I67:$I71,Expenses!JN$9:JN$13)*Leases!$F67,MAX((Expenses!JN$9-Leases!$K67/12)*Leases!$J67*Leases!$F67,0)+MAX((Expenses!JN$10-Leases!$K68/12)*Leases!$J68*Leases!$F67,0)+MAX((Expenses!JN$11-Leases!$K69/12)*Leases!$J69*Leases!$F67,0)+MAX((Expenses!JN$12-Leases!$K70/12)*Leases!$J70*Leases!$F67,0)+MAX((Expenses!JN$13-Leases!$K71/12)*Leases!$J71*Leases!$F67,0)))),0)</f>
        <v>0</v>
      </c>
      <c r="JQ233" s="94">
        <f>IF(AND(JQ$165&lt;=$E67,JQ$165&gt;=EOMONTH($D67,0)),IF($G67="NNN",Expenses!JO$14*Leases!$F67,IF(Leases!$G67="FSG",0,IF(Leases!$G67="MG",SUMPRODUCT(Leases!$I67:$I71,Expenses!JO$9:JO$13)*Leases!$F67,MAX((Expenses!JO$9-Leases!$K67/12)*Leases!$J67*Leases!$F67,0)+MAX((Expenses!JO$10-Leases!$K68/12)*Leases!$J68*Leases!$F67,0)+MAX((Expenses!JO$11-Leases!$K69/12)*Leases!$J69*Leases!$F67,0)+MAX((Expenses!JO$12-Leases!$K70/12)*Leases!$J70*Leases!$F67,0)+MAX((Expenses!JO$13-Leases!$K71/12)*Leases!$J71*Leases!$F67,0)))),0)</f>
        <v>0</v>
      </c>
      <c r="JR233" s="94">
        <f>IF(AND(JR$165&lt;=$E67,JR$165&gt;=EOMONTH($D67,0)),IF($G67="NNN",Expenses!JP$14*Leases!$F67,IF(Leases!$G67="FSG",0,IF(Leases!$G67="MG",SUMPRODUCT(Leases!$I67:$I71,Expenses!JP$9:JP$13)*Leases!$F67,MAX((Expenses!JP$9-Leases!$K67/12)*Leases!$J67*Leases!$F67,0)+MAX((Expenses!JP$10-Leases!$K68/12)*Leases!$J68*Leases!$F67,0)+MAX((Expenses!JP$11-Leases!$K69/12)*Leases!$J69*Leases!$F67,0)+MAX((Expenses!JP$12-Leases!$K70/12)*Leases!$J70*Leases!$F67,0)+MAX((Expenses!JP$13-Leases!$K71/12)*Leases!$J71*Leases!$F67,0)))),0)</f>
        <v>0</v>
      </c>
      <c r="JS233" s="94">
        <f>IF(AND(JS$165&lt;=$E67,JS$165&gt;=EOMONTH($D67,0)),IF($G67="NNN",Expenses!JQ$14*Leases!$F67,IF(Leases!$G67="FSG",0,IF(Leases!$G67="MG",SUMPRODUCT(Leases!$I67:$I71,Expenses!JQ$9:JQ$13)*Leases!$F67,MAX((Expenses!JQ$9-Leases!$K67/12)*Leases!$J67*Leases!$F67,0)+MAX((Expenses!JQ$10-Leases!$K68/12)*Leases!$J68*Leases!$F67,0)+MAX((Expenses!JQ$11-Leases!$K69/12)*Leases!$J69*Leases!$F67,0)+MAX((Expenses!JQ$12-Leases!$K70/12)*Leases!$J70*Leases!$F67,0)+MAX((Expenses!JQ$13-Leases!$K71/12)*Leases!$J71*Leases!$F67,0)))),0)</f>
        <v>0</v>
      </c>
      <c r="JT233" s="94">
        <f>IF(AND(JT$165&lt;=$E67,JT$165&gt;=EOMONTH($D67,0)),IF($G67="NNN",Expenses!JR$14*Leases!$F67,IF(Leases!$G67="FSG",0,IF(Leases!$G67="MG",SUMPRODUCT(Leases!$I67:$I71,Expenses!JR$9:JR$13)*Leases!$F67,MAX((Expenses!JR$9-Leases!$K67/12)*Leases!$J67*Leases!$F67,0)+MAX((Expenses!JR$10-Leases!$K68/12)*Leases!$J68*Leases!$F67,0)+MAX((Expenses!JR$11-Leases!$K69/12)*Leases!$J69*Leases!$F67,0)+MAX((Expenses!JR$12-Leases!$K70/12)*Leases!$J70*Leases!$F67,0)+MAX((Expenses!JR$13-Leases!$K71/12)*Leases!$J71*Leases!$F67,0)))),0)</f>
        <v>0</v>
      </c>
      <c r="JU233" s="94">
        <f>IF(AND(JU$165&lt;=$E67,JU$165&gt;=EOMONTH($D67,0)),IF($G67="NNN",Expenses!JS$14*Leases!$F67,IF(Leases!$G67="FSG",0,IF(Leases!$G67="MG",SUMPRODUCT(Leases!$I67:$I71,Expenses!JS$9:JS$13)*Leases!$F67,MAX((Expenses!JS$9-Leases!$K67/12)*Leases!$J67*Leases!$F67,0)+MAX((Expenses!JS$10-Leases!$K68/12)*Leases!$J68*Leases!$F67,0)+MAX((Expenses!JS$11-Leases!$K69/12)*Leases!$J69*Leases!$F67,0)+MAX((Expenses!JS$12-Leases!$K70/12)*Leases!$J70*Leases!$F67,0)+MAX((Expenses!JS$13-Leases!$K71/12)*Leases!$J71*Leases!$F67,0)))),0)</f>
        <v>0</v>
      </c>
      <c r="JV233" s="94">
        <f>IF(AND(JV$165&lt;=$E67,JV$165&gt;=EOMONTH($D67,0)),IF($G67="NNN",Expenses!JT$14*Leases!$F67,IF(Leases!$G67="FSG",0,IF(Leases!$G67="MG",SUMPRODUCT(Leases!$I67:$I71,Expenses!JT$9:JT$13)*Leases!$F67,MAX((Expenses!JT$9-Leases!$K67/12)*Leases!$J67*Leases!$F67,0)+MAX((Expenses!JT$10-Leases!$K68/12)*Leases!$J68*Leases!$F67,0)+MAX((Expenses!JT$11-Leases!$K69/12)*Leases!$J69*Leases!$F67,0)+MAX((Expenses!JT$12-Leases!$K70/12)*Leases!$J70*Leases!$F67,0)+MAX((Expenses!JT$13-Leases!$K71/12)*Leases!$J71*Leases!$F67,0)))),0)</f>
        <v>0</v>
      </c>
      <c r="JW233" s="94">
        <f>IF(AND(JW$165&lt;=$E67,JW$165&gt;=EOMONTH($D67,0)),IF($G67="NNN",Expenses!JU$14*Leases!$F67,IF(Leases!$G67="FSG",0,IF(Leases!$G67="MG",SUMPRODUCT(Leases!$I67:$I71,Expenses!JU$9:JU$13)*Leases!$F67,MAX((Expenses!JU$9-Leases!$K67/12)*Leases!$J67*Leases!$F67,0)+MAX((Expenses!JU$10-Leases!$K68/12)*Leases!$J68*Leases!$F67,0)+MAX((Expenses!JU$11-Leases!$K69/12)*Leases!$J69*Leases!$F67,0)+MAX((Expenses!JU$12-Leases!$K70/12)*Leases!$J70*Leases!$F67,0)+MAX((Expenses!JU$13-Leases!$K71/12)*Leases!$J71*Leases!$F67,0)))),0)</f>
        <v>0</v>
      </c>
      <c r="JX233" s="94">
        <f>IF(AND(JX$165&lt;=$E67,JX$165&gt;=EOMONTH($D67,0)),IF($G67="NNN",Expenses!JV$14*Leases!$F67,IF(Leases!$G67="FSG",0,IF(Leases!$G67="MG",SUMPRODUCT(Leases!$I67:$I71,Expenses!JV$9:JV$13)*Leases!$F67,MAX((Expenses!JV$9-Leases!$K67/12)*Leases!$J67*Leases!$F67,0)+MAX((Expenses!JV$10-Leases!$K68/12)*Leases!$J68*Leases!$F67,0)+MAX((Expenses!JV$11-Leases!$K69/12)*Leases!$J69*Leases!$F67,0)+MAX((Expenses!JV$12-Leases!$K70/12)*Leases!$J70*Leases!$F67,0)+MAX((Expenses!JV$13-Leases!$K71/12)*Leases!$J71*Leases!$F67,0)))),0)</f>
        <v>0</v>
      </c>
      <c r="JY233" s="94">
        <f>IF(AND(JY$165&lt;=$E67,JY$165&gt;=EOMONTH($D67,0)),IF($G67="NNN",Expenses!JW$14*Leases!$F67,IF(Leases!$G67="FSG",0,IF(Leases!$G67="MG",SUMPRODUCT(Leases!$I67:$I71,Expenses!JW$9:JW$13)*Leases!$F67,MAX((Expenses!JW$9-Leases!$K67/12)*Leases!$J67*Leases!$F67,0)+MAX((Expenses!JW$10-Leases!$K68/12)*Leases!$J68*Leases!$F67,0)+MAX((Expenses!JW$11-Leases!$K69/12)*Leases!$J69*Leases!$F67,0)+MAX((Expenses!JW$12-Leases!$K70/12)*Leases!$J70*Leases!$F67,0)+MAX((Expenses!JW$13-Leases!$K71/12)*Leases!$J71*Leases!$F67,0)))),0)</f>
        <v>0</v>
      </c>
      <c r="JZ233" s="94">
        <f>IF(AND(JZ$165&lt;=$E67,JZ$165&gt;=EOMONTH($D67,0)),IF($G67="NNN",Expenses!JX$14*Leases!$F67,IF(Leases!$G67="FSG",0,IF(Leases!$G67="MG",SUMPRODUCT(Leases!$I67:$I71,Expenses!JX$9:JX$13)*Leases!$F67,MAX((Expenses!JX$9-Leases!$K67/12)*Leases!$J67*Leases!$F67,0)+MAX((Expenses!JX$10-Leases!$K68/12)*Leases!$J68*Leases!$F67,0)+MAX((Expenses!JX$11-Leases!$K69/12)*Leases!$J69*Leases!$F67,0)+MAX((Expenses!JX$12-Leases!$K70/12)*Leases!$J70*Leases!$F67,0)+MAX((Expenses!JX$13-Leases!$K71/12)*Leases!$J71*Leases!$F67,0)))),0)</f>
        <v>0</v>
      </c>
      <c r="KA233" s="94">
        <f>IF(AND(KA$165&lt;=$E67,KA$165&gt;=EOMONTH($D67,0)),IF($G67="NNN",Expenses!JY$14*Leases!$F67,IF(Leases!$G67="FSG",0,IF(Leases!$G67="MG",SUMPRODUCT(Leases!$I67:$I71,Expenses!JY$9:JY$13)*Leases!$F67,MAX((Expenses!JY$9-Leases!$K67/12)*Leases!$J67*Leases!$F67,0)+MAX((Expenses!JY$10-Leases!$K68/12)*Leases!$J68*Leases!$F67,0)+MAX((Expenses!JY$11-Leases!$K69/12)*Leases!$J69*Leases!$F67,0)+MAX((Expenses!JY$12-Leases!$K70/12)*Leases!$J70*Leases!$F67,0)+MAX((Expenses!JY$13-Leases!$K71/12)*Leases!$J71*Leases!$F67,0)))),0)</f>
        <v>0</v>
      </c>
      <c r="KB233" s="94">
        <f>IF(AND(KB$165&lt;=$E67,KB$165&gt;=EOMONTH($D67,0)),IF($G67="NNN",Expenses!JZ$14*Leases!$F67,IF(Leases!$G67="FSG",0,IF(Leases!$G67="MG",SUMPRODUCT(Leases!$I67:$I71,Expenses!JZ$9:JZ$13)*Leases!$F67,MAX((Expenses!JZ$9-Leases!$K67/12)*Leases!$J67*Leases!$F67,0)+MAX((Expenses!JZ$10-Leases!$K68/12)*Leases!$J68*Leases!$F67,0)+MAX((Expenses!JZ$11-Leases!$K69/12)*Leases!$J69*Leases!$F67,0)+MAX((Expenses!JZ$12-Leases!$K70/12)*Leases!$J70*Leases!$F67,0)+MAX((Expenses!JZ$13-Leases!$K71/12)*Leases!$J71*Leases!$F67,0)))),0)</f>
        <v>0</v>
      </c>
      <c r="KC233" s="94">
        <f>IF(AND(KC$165&lt;=$E67,KC$165&gt;=EOMONTH($D67,0)),IF($G67="NNN",Expenses!KA$14*Leases!$F67,IF(Leases!$G67="FSG",0,IF(Leases!$G67="MG",SUMPRODUCT(Leases!$I67:$I71,Expenses!KA$9:KA$13)*Leases!$F67,MAX((Expenses!KA$9-Leases!$K67/12)*Leases!$J67*Leases!$F67,0)+MAX((Expenses!KA$10-Leases!$K68/12)*Leases!$J68*Leases!$F67,0)+MAX((Expenses!KA$11-Leases!$K69/12)*Leases!$J69*Leases!$F67,0)+MAX((Expenses!KA$12-Leases!$K70/12)*Leases!$J70*Leases!$F67,0)+MAX((Expenses!KA$13-Leases!$K71/12)*Leases!$J71*Leases!$F67,0)))),0)</f>
        <v>0</v>
      </c>
      <c r="KD233" s="94">
        <f>IF(AND(KD$165&lt;=$E67,KD$165&gt;=EOMONTH($D67,0)),IF($G67="NNN",Expenses!KB$14*Leases!$F67,IF(Leases!$G67="FSG",0,IF(Leases!$G67="MG",SUMPRODUCT(Leases!$I67:$I71,Expenses!KB$9:KB$13)*Leases!$F67,MAX((Expenses!KB$9-Leases!$K67/12)*Leases!$J67*Leases!$F67,0)+MAX((Expenses!KB$10-Leases!$K68/12)*Leases!$J68*Leases!$F67,0)+MAX((Expenses!KB$11-Leases!$K69/12)*Leases!$J69*Leases!$F67,0)+MAX((Expenses!KB$12-Leases!$K70/12)*Leases!$J70*Leases!$F67,0)+MAX((Expenses!KB$13-Leases!$K71/12)*Leases!$J71*Leases!$F67,0)))),0)</f>
        <v>0</v>
      </c>
      <c r="KE233" s="94">
        <f>IF(AND(KE$165&lt;=$E67,KE$165&gt;=EOMONTH($D67,0)),IF($G67="NNN",Expenses!KC$14*Leases!$F67,IF(Leases!$G67="FSG",0,IF(Leases!$G67="MG",SUMPRODUCT(Leases!$I67:$I71,Expenses!KC$9:KC$13)*Leases!$F67,MAX((Expenses!KC$9-Leases!$K67/12)*Leases!$J67*Leases!$F67,0)+MAX((Expenses!KC$10-Leases!$K68/12)*Leases!$J68*Leases!$F67,0)+MAX((Expenses!KC$11-Leases!$K69/12)*Leases!$J69*Leases!$F67,0)+MAX((Expenses!KC$12-Leases!$K70/12)*Leases!$J70*Leases!$F67,0)+MAX((Expenses!KC$13-Leases!$K71/12)*Leases!$J71*Leases!$F67,0)))),0)</f>
        <v>0</v>
      </c>
      <c r="KF233" s="94">
        <f>IF(AND(KF$165&lt;=$E67,KF$165&gt;=EOMONTH($D67,0)),IF($G67="NNN",Expenses!KD$14*Leases!$F67,IF(Leases!$G67="FSG",0,IF(Leases!$G67="MG",SUMPRODUCT(Leases!$I67:$I71,Expenses!KD$9:KD$13)*Leases!$F67,MAX((Expenses!KD$9-Leases!$K67/12)*Leases!$J67*Leases!$F67,0)+MAX((Expenses!KD$10-Leases!$K68/12)*Leases!$J68*Leases!$F67,0)+MAX((Expenses!KD$11-Leases!$K69/12)*Leases!$J69*Leases!$F67,0)+MAX((Expenses!KD$12-Leases!$K70/12)*Leases!$J70*Leases!$F67,0)+MAX((Expenses!KD$13-Leases!$K71/12)*Leases!$J71*Leases!$F67,0)))),0)</f>
        <v>0</v>
      </c>
      <c r="KG233" s="94">
        <f>IF(AND(KG$165&lt;=$E67,KG$165&gt;=EOMONTH($D67,0)),IF($G67="NNN",Expenses!KE$14*Leases!$F67,IF(Leases!$G67="FSG",0,IF(Leases!$G67="MG",SUMPRODUCT(Leases!$I67:$I71,Expenses!KE$9:KE$13)*Leases!$F67,MAX((Expenses!KE$9-Leases!$K67/12)*Leases!$J67*Leases!$F67,0)+MAX((Expenses!KE$10-Leases!$K68/12)*Leases!$J68*Leases!$F67,0)+MAX((Expenses!KE$11-Leases!$K69/12)*Leases!$J69*Leases!$F67,0)+MAX((Expenses!KE$12-Leases!$K70/12)*Leases!$J70*Leases!$F67,0)+MAX((Expenses!KE$13-Leases!$K71/12)*Leases!$J71*Leases!$F67,0)))),0)</f>
        <v>0</v>
      </c>
      <c r="KH233" s="94">
        <f>IF(AND(KH$165&lt;=$E67,KH$165&gt;=EOMONTH($D67,0)),IF($G67="NNN",Expenses!KF$14*Leases!$F67,IF(Leases!$G67="FSG",0,IF(Leases!$G67="MG",SUMPRODUCT(Leases!$I67:$I71,Expenses!KF$9:KF$13)*Leases!$F67,MAX((Expenses!KF$9-Leases!$K67/12)*Leases!$J67*Leases!$F67,0)+MAX((Expenses!KF$10-Leases!$K68/12)*Leases!$J68*Leases!$F67,0)+MAX((Expenses!KF$11-Leases!$K69/12)*Leases!$J69*Leases!$F67,0)+MAX((Expenses!KF$12-Leases!$K70/12)*Leases!$J70*Leases!$F67,0)+MAX((Expenses!KF$13-Leases!$K71/12)*Leases!$J71*Leases!$F67,0)))),0)</f>
        <v>0</v>
      </c>
      <c r="KI233" s="94">
        <f>IF(AND(KI$165&lt;=$E67,KI$165&gt;=EOMONTH($D67,0)),IF($G67="NNN",Expenses!KG$14*Leases!$F67,IF(Leases!$G67="FSG",0,IF(Leases!$G67="MG",SUMPRODUCT(Leases!$I67:$I71,Expenses!KG$9:KG$13)*Leases!$F67,MAX((Expenses!KG$9-Leases!$K67/12)*Leases!$J67*Leases!$F67,0)+MAX((Expenses!KG$10-Leases!$K68/12)*Leases!$J68*Leases!$F67,0)+MAX((Expenses!KG$11-Leases!$K69/12)*Leases!$J69*Leases!$F67,0)+MAX((Expenses!KG$12-Leases!$K70/12)*Leases!$J70*Leases!$F67,0)+MAX((Expenses!KG$13-Leases!$K71/12)*Leases!$J71*Leases!$F67,0)))),0)</f>
        <v>0</v>
      </c>
      <c r="KJ233" s="94">
        <f>IF(AND(KJ$165&lt;=$E67,KJ$165&gt;=EOMONTH($D67,0)),IF($G67="NNN",Expenses!KH$14*Leases!$F67,IF(Leases!$G67="FSG",0,IF(Leases!$G67="MG",SUMPRODUCT(Leases!$I67:$I71,Expenses!KH$9:KH$13)*Leases!$F67,MAX((Expenses!KH$9-Leases!$K67/12)*Leases!$J67*Leases!$F67,0)+MAX((Expenses!KH$10-Leases!$K68/12)*Leases!$J68*Leases!$F67,0)+MAX((Expenses!KH$11-Leases!$K69/12)*Leases!$J69*Leases!$F67,0)+MAX((Expenses!KH$12-Leases!$K70/12)*Leases!$J70*Leases!$F67,0)+MAX((Expenses!KH$13-Leases!$K71/12)*Leases!$J71*Leases!$F67,0)))),0)</f>
        <v>0</v>
      </c>
      <c r="KK233" s="94">
        <f>IF(AND(KK$165&lt;=$E67,KK$165&gt;=EOMONTH($D67,0)),IF($G67="NNN",Expenses!KI$14*Leases!$F67,IF(Leases!$G67="FSG",0,IF(Leases!$G67="MG",SUMPRODUCT(Leases!$I67:$I71,Expenses!KI$9:KI$13)*Leases!$F67,MAX((Expenses!KI$9-Leases!$K67/12)*Leases!$J67*Leases!$F67,0)+MAX((Expenses!KI$10-Leases!$K68/12)*Leases!$J68*Leases!$F67,0)+MAX((Expenses!KI$11-Leases!$K69/12)*Leases!$J69*Leases!$F67,0)+MAX((Expenses!KI$12-Leases!$K70/12)*Leases!$J70*Leases!$F67,0)+MAX((Expenses!KI$13-Leases!$K71/12)*Leases!$J71*Leases!$F67,0)))),0)</f>
        <v>0</v>
      </c>
      <c r="KL233" s="94">
        <f>IF(AND(KL$165&lt;=$E67,KL$165&gt;=EOMONTH($D67,0)),IF($G67="NNN",Expenses!KJ$14*Leases!$F67,IF(Leases!$G67="FSG",0,IF(Leases!$G67="MG",SUMPRODUCT(Leases!$I67:$I71,Expenses!KJ$9:KJ$13)*Leases!$F67,MAX((Expenses!KJ$9-Leases!$K67/12)*Leases!$J67*Leases!$F67,0)+MAX((Expenses!KJ$10-Leases!$K68/12)*Leases!$J68*Leases!$F67,0)+MAX((Expenses!KJ$11-Leases!$K69/12)*Leases!$J69*Leases!$F67,0)+MAX((Expenses!KJ$12-Leases!$K70/12)*Leases!$J70*Leases!$F67,0)+MAX((Expenses!KJ$13-Leases!$K71/12)*Leases!$J71*Leases!$F67,0)))),0)</f>
        <v>0</v>
      </c>
      <c r="KM233" s="94">
        <f>IF(AND(KM$165&lt;=$E67,KM$165&gt;=EOMONTH($D67,0)),IF($G67="NNN",Expenses!KK$14*Leases!$F67,IF(Leases!$G67="FSG",0,IF(Leases!$G67="MG",SUMPRODUCT(Leases!$I67:$I71,Expenses!KK$9:KK$13)*Leases!$F67,MAX((Expenses!KK$9-Leases!$K67/12)*Leases!$J67*Leases!$F67,0)+MAX((Expenses!KK$10-Leases!$K68/12)*Leases!$J68*Leases!$F67,0)+MAX((Expenses!KK$11-Leases!$K69/12)*Leases!$J69*Leases!$F67,0)+MAX((Expenses!KK$12-Leases!$K70/12)*Leases!$J70*Leases!$F67,0)+MAX((Expenses!KK$13-Leases!$K71/12)*Leases!$J71*Leases!$F67,0)))),0)</f>
        <v>0</v>
      </c>
      <c r="KN233" s="94">
        <f>IF(AND(KN$165&lt;=$E67,KN$165&gt;=EOMONTH($D67,0)),IF($G67="NNN",Expenses!KL$14*Leases!$F67,IF(Leases!$G67="FSG",0,IF(Leases!$G67="MG",SUMPRODUCT(Leases!$I67:$I71,Expenses!KL$9:KL$13)*Leases!$F67,MAX((Expenses!KL$9-Leases!$K67/12)*Leases!$J67*Leases!$F67,0)+MAX((Expenses!KL$10-Leases!$K68/12)*Leases!$J68*Leases!$F67,0)+MAX((Expenses!KL$11-Leases!$K69/12)*Leases!$J69*Leases!$F67,0)+MAX((Expenses!KL$12-Leases!$K70/12)*Leases!$J70*Leases!$F67,0)+MAX((Expenses!KL$13-Leases!$K71/12)*Leases!$J71*Leases!$F67,0)))),0)</f>
        <v>0</v>
      </c>
      <c r="KO233" s="94">
        <f>IF(AND(KO$165&lt;=$E67,KO$165&gt;=EOMONTH($D67,0)),IF($G67="NNN",Expenses!KM$14*Leases!$F67,IF(Leases!$G67="FSG",0,IF(Leases!$G67="MG",SUMPRODUCT(Leases!$I67:$I71,Expenses!KM$9:KM$13)*Leases!$F67,MAX((Expenses!KM$9-Leases!$K67/12)*Leases!$J67*Leases!$F67,0)+MAX((Expenses!KM$10-Leases!$K68/12)*Leases!$J68*Leases!$F67,0)+MAX((Expenses!KM$11-Leases!$K69/12)*Leases!$J69*Leases!$F67,0)+MAX((Expenses!KM$12-Leases!$K70/12)*Leases!$J70*Leases!$F67,0)+MAX((Expenses!KM$13-Leases!$K71/12)*Leases!$J71*Leases!$F67,0)))),0)</f>
        <v>0</v>
      </c>
      <c r="KP233" s="94">
        <f>IF(AND(KP$165&lt;=$E67,KP$165&gt;=EOMONTH($D67,0)),IF($G67="NNN",Expenses!KN$14*Leases!$F67,IF(Leases!$G67="FSG",0,IF(Leases!$G67="MG",SUMPRODUCT(Leases!$I67:$I71,Expenses!KN$9:KN$13)*Leases!$F67,MAX((Expenses!KN$9-Leases!$K67/12)*Leases!$J67*Leases!$F67,0)+MAX((Expenses!KN$10-Leases!$K68/12)*Leases!$J68*Leases!$F67,0)+MAX((Expenses!KN$11-Leases!$K69/12)*Leases!$J69*Leases!$F67,0)+MAX((Expenses!KN$12-Leases!$K70/12)*Leases!$J70*Leases!$F67,0)+MAX((Expenses!KN$13-Leases!$K71/12)*Leases!$J71*Leases!$F67,0)))),0)</f>
        <v>0</v>
      </c>
      <c r="KQ233" s="94">
        <f>IF(AND(KQ$165&lt;=$E67,KQ$165&gt;=EOMONTH($D67,0)),IF($G67="NNN",Expenses!KO$14*Leases!$F67,IF(Leases!$G67="FSG",0,IF(Leases!$G67="MG",SUMPRODUCT(Leases!$I67:$I71,Expenses!KO$9:KO$13)*Leases!$F67,MAX((Expenses!KO$9-Leases!$K67/12)*Leases!$J67*Leases!$F67,0)+MAX((Expenses!KO$10-Leases!$K68/12)*Leases!$J68*Leases!$F67,0)+MAX((Expenses!KO$11-Leases!$K69/12)*Leases!$J69*Leases!$F67,0)+MAX((Expenses!KO$12-Leases!$K70/12)*Leases!$J70*Leases!$F67,0)+MAX((Expenses!KO$13-Leases!$K71/12)*Leases!$J71*Leases!$F67,0)))),0)</f>
        <v>0</v>
      </c>
      <c r="KR233" s="94">
        <f>IF(AND(KR$165&lt;=$E67,KR$165&gt;=EOMONTH($D67,0)),IF($G67="NNN",Expenses!KP$14*Leases!$F67,IF(Leases!$G67="FSG",0,IF(Leases!$G67="MG",SUMPRODUCT(Leases!$I67:$I71,Expenses!KP$9:KP$13)*Leases!$F67,MAX((Expenses!KP$9-Leases!$K67/12)*Leases!$J67*Leases!$F67,0)+MAX((Expenses!KP$10-Leases!$K68/12)*Leases!$J68*Leases!$F67,0)+MAX((Expenses!KP$11-Leases!$K69/12)*Leases!$J69*Leases!$F67,0)+MAX((Expenses!KP$12-Leases!$K70/12)*Leases!$J70*Leases!$F67,0)+MAX((Expenses!KP$13-Leases!$K71/12)*Leases!$J71*Leases!$F67,0)))),0)</f>
        <v>0</v>
      </c>
      <c r="KS233" s="94">
        <f>IF(AND(KS$165&lt;=$E67,KS$165&gt;=EOMONTH($D67,0)),IF($G67="NNN",Expenses!KQ$14*Leases!$F67,IF(Leases!$G67="FSG",0,IF(Leases!$G67="MG",SUMPRODUCT(Leases!$I67:$I71,Expenses!KQ$9:KQ$13)*Leases!$F67,MAX((Expenses!KQ$9-Leases!$K67/12)*Leases!$J67*Leases!$F67,0)+MAX((Expenses!KQ$10-Leases!$K68/12)*Leases!$J68*Leases!$F67,0)+MAX((Expenses!KQ$11-Leases!$K69/12)*Leases!$J69*Leases!$F67,0)+MAX((Expenses!KQ$12-Leases!$K70/12)*Leases!$J70*Leases!$F67,0)+MAX((Expenses!KQ$13-Leases!$K71/12)*Leases!$J71*Leases!$F67,0)))),0)</f>
        <v>0</v>
      </c>
      <c r="KT233" s="94">
        <f>IF(AND(KT$165&lt;=$E67,KT$165&gt;=EOMONTH($D67,0)),IF($G67="NNN",Expenses!KR$14*Leases!$F67,IF(Leases!$G67="FSG",0,IF(Leases!$G67="MG",SUMPRODUCT(Leases!$I67:$I71,Expenses!KR$9:KR$13)*Leases!$F67,MAX((Expenses!KR$9-Leases!$K67/12)*Leases!$J67*Leases!$F67,0)+MAX((Expenses!KR$10-Leases!$K68/12)*Leases!$J68*Leases!$F67,0)+MAX((Expenses!KR$11-Leases!$K69/12)*Leases!$J69*Leases!$F67,0)+MAX((Expenses!KR$12-Leases!$K70/12)*Leases!$J70*Leases!$F67,0)+MAX((Expenses!KR$13-Leases!$K71/12)*Leases!$J71*Leases!$F67,0)))),0)</f>
        <v>0</v>
      </c>
      <c r="KU233" s="94">
        <f>IF(AND(KU$165&lt;=$E67,KU$165&gt;=EOMONTH($D67,0)),IF($G67="NNN",Expenses!KS$14*Leases!$F67,IF(Leases!$G67="FSG",0,IF(Leases!$G67="MG",SUMPRODUCT(Leases!$I67:$I71,Expenses!KS$9:KS$13)*Leases!$F67,MAX((Expenses!KS$9-Leases!$K67/12)*Leases!$J67*Leases!$F67,0)+MAX((Expenses!KS$10-Leases!$K68/12)*Leases!$J68*Leases!$F67,0)+MAX((Expenses!KS$11-Leases!$K69/12)*Leases!$J69*Leases!$F67,0)+MAX((Expenses!KS$12-Leases!$K70/12)*Leases!$J70*Leases!$F67,0)+MAX((Expenses!KS$13-Leases!$K71/12)*Leases!$J71*Leases!$F67,0)))),0)</f>
        <v>0</v>
      </c>
      <c r="KV233" s="94">
        <f>IF(AND(KV$165&lt;=$E67,KV$165&gt;=EOMONTH($D67,0)),IF($G67="NNN",Expenses!KT$14*Leases!$F67,IF(Leases!$G67="FSG",0,IF(Leases!$G67="MG",SUMPRODUCT(Leases!$I67:$I71,Expenses!KT$9:KT$13)*Leases!$F67,MAX((Expenses!KT$9-Leases!$K67/12)*Leases!$J67*Leases!$F67,0)+MAX((Expenses!KT$10-Leases!$K68/12)*Leases!$J68*Leases!$F67,0)+MAX((Expenses!KT$11-Leases!$K69/12)*Leases!$J69*Leases!$F67,0)+MAX((Expenses!KT$12-Leases!$K70/12)*Leases!$J70*Leases!$F67,0)+MAX((Expenses!KT$13-Leases!$K71/12)*Leases!$J71*Leases!$F67,0)))),0)</f>
        <v>0</v>
      </c>
      <c r="KW233" s="94">
        <f>IF(AND(KW$165&lt;=$E67,KW$165&gt;=EOMONTH($D67,0)),IF($G67="NNN",Expenses!KU$14*Leases!$F67,IF(Leases!$G67="FSG",0,IF(Leases!$G67="MG",SUMPRODUCT(Leases!$I67:$I71,Expenses!KU$9:KU$13)*Leases!$F67,MAX((Expenses!KU$9-Leases!$K67/12)*Leases!$J67*Leases!$F67,0)+MAX((Expenses!KU$10-Leases!$K68/12)*Leases!$J68*Leases!$F67,0)+MAX((Expenses!KU$11-Leases!$K69/12)*Leases!$J69*Leases!$F67,0)+MAX((Expenses!KU$12-Leases!$K70/12)*Leases!$J70*Leases!$F67,0)+MAX((Expenses!KU$13-Leases!$K71/12)*Leases!$J71*Leases!$F67,0)))),0)</f>
        <v>0</v>
      </c>
      <c r="KX233" s="94">
        <f>IF(AND(KX$165&lt;=$E67,KX$165&gt;=EOMONTH($D67,0)),IF($G67="NNN",Expenses!KV$14*Leases!$F67,IF(Leases!$G67="FSG",0,IF(Leases!$G67="MG",SUMPRODUCT(Leases!$I67:$I71,Expenses!KV$9:KV$13)*Leases!$F67,MAX((Expenses!KV$9-Leases!$K67/12)*Leases!$J67*Leases!$F67,0)+MAX((Expenses!KV$10-Leases!$K68/12)*Leases!$J68*Leases!$F67,0)+MAX((Expenses!KV$11-Leases!$K69/12)*Leases!$J69*Leases!$F67,0)+MAX((Expenses!KV$12-Leases!$K70/12)*Leases!$J70*Leases!$F67,0)+MAX((Expenses!KV$13-Leases!$K71/12)*Leases!$J71*Leases!$F67,0)))),0)</f>
        <v>0</v>
      </c>
      <c r="KY233" s="94">
        <f>IF(AND(KY$165&lt;=$E67,KY$165&gt;=EOMONTH($D67,0)),IF($G67="NNN",Expenses!KW$14*Leases!$F67,IF(Leases!$G67="FSG",0,IF(Leases!$G67="MG",SUMPRODUCT(Leases!$I67:$I71,Expenses!KW$9:KW$13)*Leases!$F67,MAX((Expenses!KW$9-Leases!$K67/12)*Leases!$J67*Leases!$F67,0)+MAX((Expenses!KW$10-Leases!$K68/12)*Leases!$J68*Leases!$F67,0)+MAX((Expenses!KW$11-Leases!$K69/12)*Leases!$J69*Leases!$F67,0)+MAX((Expenses!KW$12-Leases!$K70/12)*Leases!$J70*Leases!$F67,0)+MAX((Expenses!KW$13-Leases!$K71/12)*Leases!$J71*Leases!$F67,0)))),0)</f>
        <v>0</v>
      </c>
      <c r="KZ233" s="94">
        <f>IF(AND(KZ$165&lt;=$E67,KZ$165&gt;=EOMONTH($D67,0)),IF($G67="NNN",Expenses!KX$14*Leases!$F67,IF(Leases!$G67="FSG",0,IF(Leases!$G67="MG",SUMPRODUCT(Leases!$I67:$I71,Expenses!KX$9:KX$13)*Leases!$F67,MAX((Expenses!KX$9-Leases!$K67/12)*Leases!$J67*Leases!$F67,0)+MAX((Expenses!KX$10-Leases!$K68/12)*Leases!$J68*Leases!$F67,0)+MAX((Expenses!KX$11-Leases!$K69/12)*Leases!$J69*Leases!$F67,0)+MAX((Expenses!KX$12-Leases!$K70/12)*Leases!$J70*Leases!$F67,0)+MAX((Expenses!KX$13-Leases!$K71/12)*Leases!$J71*Leases!$F67,0)))),0)</f>
        <v>0</v>
      </c>
      <c r="LA233" s="94">
        <f>IF(AND(LA$165&lt;=$E67,LA$165&gt;=EOMONTH($D67,0)),IF($G67="NNN",Expenses!KY$14*Leases!$F67,IF(Leases!$G67="FSG",0,IF(Leases!$G67="MG",SUMPRODUCT(Leases!$I67:$I71,Expenses!KY$9:KY$13)*Leases!$F67,MAX((Expenses!KY$9-Leases!$K67/12)*Leases!$J67*Leases!$F67,0)+MAX((Expenses!KY$10-Leases!$K68/12)*Leases!$J68*Leases!$F67,0)+MAX((Expenses!KY$11-Leases!$K69/12)*Leases!$J69*Leases!$F67,0)+MAX((Expenses!KY$12-Leases!$K70/12)*Leases!$J70*Leases!$F67,0)+MAX((Expenses!KY$13-Leases!$K71/12)*Leases!$J71*Leases!$F67,0)))),0)</f>
        <v>0</v>
      </c>
      <c r="LB233" s="94">
        <f>IF(AND(LB$165&lt;=$E67,LB$165&gt;=EOMONTH($D67,0)),IF($G67="NNN",Expenses!KZ$14*Leases!$F67,IF(Leases!$G67="FSG",0,IF(Leases!$G67="MG",SUMPRODUCT(Leases!$I67:$I71,Expenses!KZ$9:KZ$13)*Leases!$F67,MAX((Expenses!KZ$9-Leases!$K67/12)*Leases!$J67*Leases!$F67,0)+MAX((Expenses!KZ$10-Leases!$K68/12)*Leases!$J68*Leases!$F67,0)+MAX((Expenses!KZ$11-Leases!$K69/12)*Leases!$J69*Leases!$F67,0)+MAX((Expenses!KZ$12-Leases!$K70/12)*Leases!$J70*Leases!$F67,0)+MAX((Expenses!KZ$13-Leases!$K71/12)*Leases!$J71*Leases!$F67,0)))),0)</f>
        <v>0</v>
      </c>
      <c r="LC233" s="94">
        <f>IF(AND(LC$165&lt;=$E67,LC$165&gt;=EOMONTH($D67,0)),IF($G67="NNN",Expenses!LA$14*Leases!$F67,IF(Leases!$G67="FSG",0,IF(Leases!$G67="MG",SUMPRODUCT(Leases!$I67:$I71,Expenses!LA$9:LA$13)*Leases!$F67,MAX((Expenses!LA$9-Leases!$K67/12)*Leases!$J67*Leases!$F67,0)+MAX((Expenses!LA$10-Leases!$K68/12)*Leases!$J68*Leases!$F67,0)+MAX((Expenses!LA$11-Leases!$K69/12)*Leases!$J69*Leases!$F67,0)+MAX((Expenses!LA$12-Leases!$K70/12)*Leases!$J70*Leases!$F67,0)+MAX((Expenses!LA$13-Leases!$K71/12)*Leases!$J71*Leases!$F67,0)))),0)</f>
        <v>0</v>
      </c>
      <c r="LD233" s="94">
        <f>IF(AND(LD$165&lt;=$E67,LD$165&gt;=EOMONTH($D67,0)),IF($G67="NNN",Expenses!LB$14*Leases!$F67,IF(Leases!$G67="FSG",0,IF(Leases!$G67="MG",SUMPRODUCT(Leases!$I67:$I71,Expenses!LB$9:LB$13)*Leases!$F67,MAX((Expenses!LB$9-Leases!$K67/12)*Leases!$J67*Leases!$F67,0)+MAX((Expenses!LB$10-Leases!$K68/12)*Leases!$J68*Leases!$F67,0)+MAX((Expenses!LB$11-Leases!$K69/12)*Leases!$J69*Leases!$F67,0)+MAX((Expenses!LB$12-Leases!$K70/12)*Leases!$J70*Leases!$F67,0)+MAX((Expenses!LB$13-Leases!$K71/12)*Leases!$J71*Leases!$F67,0)))),0)</f>
        <v>0</v>
      </c>
      <c r="LE233" s="94">
        <f>IF(AND(LE$165&lt;=$E67,LE$165&gt;=EOMONTH($D67,0)),IF($G67="NNN",Expenses!LC$14*Leases!$F67,IF(Leases!$G67="FSG",0,IF(Leases!$G67="MG",SUMPRODUCT(Leases!$I67:$I71,Expenses!LC$9:LC$13)*Leases!$F67,MAX((Expenses!LC$9-Leases!$K67/12)*Leases!$J67*Leases!$F67,0)+MAX((Expenses!LC$10-Leases!$K68/12)*Leases!$J68*Leases!$F67,0)+MAX((Expenses!LC$11-Leases!$K69/12)*Leases!$J69*Leases!$F67,0)+MAX((Expenses!LC$12-Leases!$K70/12)*Leases!$J70*Leases!$F67,0)+MAX((Expenses!LC$13-Leases!$K71/12)*Leases!$J71*Leases!$F67,0)))),0)</f>
        <v>0</v>
      </c>
      <c r="LF233" s="94">
        <f>IF(AND(LF$165&lt;=$E67,LF$165&gt;=EOMONTH($D67,0)),IF($G67="NNN",Expenses!LD$14*Leases!$F67,IF(Leases!$G67="FSG",0,IF(Leases!$G67="MG",SUMPRODUCT(Leases!$I67:$I71,Expenses!LD$9:LD$13)*Leases!$F67,MAX((Expenses!LD$9-Leases!$K67/12)*Leases!$J67*Leases!$F67,0)+MAX((Expenses!LD$10-Leases!$K68/12)*Leases!$J68*Leases!$F67,0)+MAX((Expenses!LD$11-Leases!$K69/12)*Leases!$J69*Leases!$F67,0)+MAX((Expenses!LD$12-Leases!$K70/12)*Leases!$J70*Leases!$F67,0)+MAX((Expenses!LD$13-Leases!$K71/12)*Leases!$J71*Leases!$F67,0)))),0)</f>
        <v>0</v>
      </c>
      <c r="LG233" s="94">
        <f>IF(AND(LG$165&lt;=$E67,LG$165&gt;=EOMONTH($D67,0)),IF($G67="NNN",Expenses!LE$14*Leases!$F67,IF(Leases!$G67="FSG",0,IF(Leases!$G67="MG",SUMPRODUCT(Leases!$I67:$I71,Expenses!LE$9:LE$13)*Leases!$F67,MAX((Expenses!LE$9-Leases!$K67/12)*Leases!$J67*Leases!$F67,0)+MAX((Expenses!LE$10-Leases!$K68/12)*Leases!$J68*Leases!$F67,0)+MAX((Expenses!LE$11-Leases!$K69/12)*Leases!$J69*Leases!$F67,0)+MAX((Expenses!LE$12-Leases!$K70/12)*Leases!$J70*Leases!$F67,0)+MAX((Expenses!LE$13-Leases!$K71/12)*Leases!$J71*Leases!$F67,0)))),0)</f>
        <v>0</v>
      </c>
      <c r="LH233" s="94">
        <f>IF(AND(LH$165&lt;=$E67,LH$165&gt;=EOMONTH($D67,0)),IF($G67="NNN",Expenses!LF$14*Leases!$F67,IF(Leases!$G67="FSG",0,IF(Leases!$G67="MG",SUMPRODUCT(Leases!$I67:$I71,Expenses!LF$9:LF$13)*Leases!$F67,MAX((Expenses!LF$9-Leases!$K67/12)*Leases!$J67*Leases!$F67,0)+MAX((Expenses!LF$10-Leases!$K68/12)*Leases!$J68*Leases!$F67,0)+MAX((Expenses!LF$11-Leases!$K69/12)*Leases!$J69*Leases!$F67,0)+MAX((Expenses!LF$12-Leases!$K70/12)*Leases!$J70*Leases!$F67,0)+MAX((Expenses!LF$13-Leases!$K71/12)*Leases!$J71*Leases!$F67,0)))),0)</f>
        <v>0</v>
      </c>
      <c r="LI233" s="94">
        <f>IF(AND(LI$165&lt;=$E67,LI$165&gt;=EOMONTH($D67,0)),IF($G67="NNN",Expenses!LG$14*Leases!$F67,IF(Leases!$G67="FSG",0,IF(Leases!$G67="MG",SUMPRODUCT(Leases!$I67:$I71,Expenses!LG$9:LG$13)*Leases!$F67,MAX((Expenses!LG$9-Leases!$K67/12)*Leases!$J67*Leases!$F67,0)+MAX((Expenses!LG$10-Leases!$K68/12)*Leases!$J68*Leases!$F67,0)+MAX((Expenses!LG$11-Leases!$K69/12)*Leases!$J69*Leases!$F67,0)+MAX((Expenses!LG$12-Leases!$K70/12)*Leases!$J70*Leases!$F67,0)+MAX((Expenses!LG$13-Leases!$K71/12)*Leases!$J71*Leases!$F67,0)))),0)</f>
        <v>0</v>
      </c>
      <c r="LJ233" s="94">
        <f>IF(AND(LJ$165&lt;=$E67,LJ$165&gt;=EOMONTH($D67,0)),IF($G67="NNN",Expenses!LH$14*Leases!$F67,IF(Leases!$G67="FSG",0,IF(Leases!$G67="MG",SUMPRODUCT(Leases!$I67:$I71,Expenses!LH$9:LH$13)*Leases!$F67,MAX((Expenses!LH$9-Leases!$K67/12)*Leases!$J67*Leases!$F67,0)+MAX((Expenses!LH$10-Leases!$K68/12)*Leases!$J68*Leases!$F67,0)+MAX((Expenses!LH$11-Leases!$K69/12)*Leases!$J69*Leases!$F67,0)+MAX((Expenses!LH$12-Leases!$K70/12)*Leases!$J70*Leases!$F67,0)+MAX((Expenses!LH$13-Leases!$K71/12)*Leases!$J71*Leases!$F67,0)))),0)</f>
        <v>0</v>
      </c>
      <c r="LK233" s="94">
        <f>IF(AND(LK$165&lt;=$E67,LK$165&gt;=EOMONTH($D67,0)),IF($G67="NNN",Expenses!LI$14*Leases!$F67,IF(Leases!$G67="FSG",0,IF(Leases!$G67="MG",SUMPRODUCT(Leases!$I67:$I71,Expenses!LI$9:LI$13)*Leases!$F67,MAX((Expenses!LI$9-Leases!$K67/12)*Leases!$J67*Leases!$F67,0)+MAX((Expenses!LI$10-Leases!$K68/12)*Leases!$J68*Leases!$F67,0)+MAX((Expenses!LI$11-Leases!$K69/12)*Leases!$J69*Leases!$F67,0)+MAX((Expenses!LI$12-Leases!$K70/12)*Leases!$J70*Leases!$F67,0)+MAX((Expenses!LI$13-Leases!$K71/12)*Leases!$J71*Leases!$F67,0)))),0)</f>
        <v>0</v>
      </c>
      <c r="LL233" s="94">
        <f>IF(AND(LL$165&lt;=$E67,LL$165&gt;=EOMONTH($D67,0)),IF($G67="NNN",Expenses!LJ$14*Leases!$F67,IF(Leases!$G67="FSG",0,IF(Leases!$G67="MG",SUMPRODUCT(Leases!$I67:$I71,Expenses!LJ$9:LJ$13)*Leases!$F67,MAX((Expenses!LJ$9-Leases!$K67/12)*Leases!$J67*Leases!$F67,0)+MAX((Expenses!LJ$10-Leases!$K68/12)*Leases!$J68*Leases!$F67,0)+MAX((Expenses!LJ$11-Leases!$K69/12)*Leases!$J69*Leases!$F67,0)+MAX((Expenses!LJ$12-Leases!$K70/12)*Leases!$J70*Leases!$F67,0)+MAX((Expenses!LJ$13-Leases!$K71/12)*Leases!$J71*Leases!$F67,0)))),0)</f>
        <v>0</v>
      </c>
      <c r="LM233" s="94">
        <f>IF(AND(LM$165&lt;=$E67,LM$165&gt;=EOMONTH($D67,0)),IF($G67="NNN",Expenses!LK$14*Leases!$F67,IF(Leases!$G67="FSG",0,IF(Leases!$G67="MG",SUMPRODUCT(Leases!$I67:$I71,Expenses!LK$9:LK$13)*Leases!$F67,MAX((Expenses!LK$9-Leases!$K67/12)*Leases!$J67*Leases!$F67,0)+MAX((Expenses!LK$10-Leases!$K68/12)*Leases!$J68*Leases!$F67,0)+MAX((Expenses!LK$11-Leases!$K69/12)*Leases!$J69*Leases!$F67,0)+MAX((Expenses!LK$12-Leases!$K70/12)*Leases!$J70*Leases!$F67,0)+MAX((Expenses!LK$13-Leases!$K71/12)*Leases!$J71*Leases!$F67,0)))),0)</f>
        <v>0</v>
      </c>
      <c r="LN233" s="94">
        <f>IF(AND(LN$165&lt;=$E67,LN$165&gt;=EOMONTH($D67,0)),IF($G67="NNN",Expenses!LL$14*Leases!$F67,IF(Leases!$G67="FSG",0,IF(Leases!$G67="MG",SUMPRODUCT(Leases!$I67:$I71,Expenses!LL$9:LL$13)*Leases!$F67,MAX((Expenses!LL$9-Leases!$K67/12)*Leases!$J67*Leases!$F67,0)+MAX((Expenses!LL$10-Leases!$K68/12)*Leases!$J68*Leases!$F67,0)+MAX((Expenses!LL$11-Leases!$K69/12)*Leases!$J69*Leases!$F67,0)+MAX((Expenses!LL$12-Leases!$K70/12)*Leases!$J70*Leases!$F67,0)+MAX((Expenses!LL$13-Leases!$K71/12)*Leases!$J71*Leases!$F67,0)))),0)</f>
        <v>0</v>
      </c>
      <c r="LO233" s="94">
        <f>IF(AND(LO$165&lt;=$E67,LO$165&gt;=EOMONTH($D67,0)),IF($G67="NNN",Expenses!LM$14*Leases!$F67,IF(Leases!$G67="FSG",0,IF(Leases!$G67="MG",SUMPRODUCT(Leases!$I67:$I71,Expenses!LM$9:LM$13)*Leases!$F67,MAX((Expenses!LM$9-Leases!$K67/12)*Leases!$J67*Leases!$F67,0)+MAX((Expenses!LM$10-Leases!$K68/12)*Leases!$J68*Leases!$F67,0)+MAX((Expenses!LM$11-Leases!$K69/12)*Leases!$J69*Leases!$F67,0)+MAX((Expenses!LM$12-Leases!$K70/12)*Leases!$J70*Leases!$F67,0)+MAX((Expenses!LM$13-Leases!$K71/12)*Leases!$J71*Leases!$F67,0)))),0)</f>
        <v>0</v>
      </c>
      <c r="LP233" s="94">
        <f>IF(AND(LP$165&lt;=$E67,LP$165&gt;=EOMONTH($D67,0)),IF($G67="NNN",Expenses!LN$14*Leases!$F67,IF(Leases!$G67="FSG",0,IF(Leases!$G67="MG",SUMPRODUCT(Leases!$I67:$I71,Expenses!LN$9:LN$13)*Leases!$F67,MAX((Expenses!LN$9-Leases!$K67/12)*Leases!$J67*Leases!$F67,0)+MAX((Expenses!LN$10-Leases!$K68/12)*Leases!$J68*Leases!$F67,0)+MAX((Expenses!LN$11-Leases!$K69/12)*Leases!$J69*Leases!$F67,0)+MAX((Expenses!LN$12-Leases!$K70/12)*Leases!$J70*Leases!$F67,0)+MAX((Expenses!LN$13-Leases!$K71/12)*Leases!$J71*Leases!$F67,0)))),0)</f>
        <v>0</v>
      </c>
      <c r="LQ233" s="94">
        <f>IF(AND(LQ$165&lt;=$E67,LQ$165&gt;=EOMONTH($D67,0)),IF($G67="NNN",Expenses!LO$14*Leases!$F67,IF(Leases!$G67="FSG",0,IF(Leases!$G67="MG",SUMPRODUCT(Leases!$I67:$I71,Expenses!LO$9:LO$13)*Leases!$F67,MAX((Expenses!LO$9-Leases!$K67/12)*Leases!$J67*Leases!$F67,0)+MAX((Expenses!LO$10-Leases!$K68/12)*Leases!$J68*Leases!$F67,0)+MAX((Expenses!LO$11-Leases!$K69/12)*Leases!$J69*Leases!$F67,0)+MAX((Expenses!LO$12-Leases!$K70/12)*Leases!$J70*Leases!$F67,0)+MAX((Expenses!LO$13-Leases!$K71/12)*Leases!$J71*Leases!$F67,0)))),0)</f>
        <v>0</v>
      </c>
      <c r="LR233" s="94">
        <f>IF(AND(LR$165&lt;=$E67,LR$165&gt;=EOMONTH($D67,0)),IF($G67="NNN",Expenses!LP$14*Leases!$F67,IF(Leases!$G67="FSG",0,IF(Leases!$G67="MG",SUMPRODUCT(Leases!$I67:$I71,Expenses!LP$9:LP$13)*Leases!$F67,MAX((Expenses!LP$9-Leases!$K67/12)*Leases!$J67*Leases!$F67,0)+MAX((Expenses!LP$10-Leases!$K68/12)*Leases!$J68*Leases!$F67,0)+MAX((Expenses!LP$11-Leases!$K69/12)*Leases!$J69*Leases!$F67,0)+MAX((Expenses!LP$12-Leases!$K70/12)*Leases!$J70*Leases!$F67,0)+MAX((Expenses!LP$13-Leases!$K71/12)*Leases!$J71*Leases!$F67,0)))),0)</f>
        <v>0</v>
      </c>
      <c r="LS233" s="94">
        <f>IF(AND(LS$165&lt;=$E67,LS$165&gt;=EOMONTH($D67,0)),IF($G67="NNN",Expenses!LQ$14*Leases!$F67,IF(Leases!$G67="FSG",0,IF(Leases!$G67="MG",SUMPRODUCT(Leases!$I67:$I71,Expenses!LQ$9:LQ$13)*Leases!$F67,MAX((Expenses!LQ$9-Leases!$K67/12)*Leases!$J67*Leases!$F67,0)+MAX((Expenses!LQ$10-Leases!$K68/12)*Leases!$J68*Leases!$F67,0)+MAX((Expenses!LQ$11-Leases!$K69/12)*Leases!$J69*Leases!$F67,0)+MAX((Expenses!LQ$12-Leases!$K70/12)*Leases!$J70*Leases!$F67,0)+MAX((Expenses!LQ$13-Leases!$K71/12)*Leases!$J71*Leases!$F67,0)))),0)</f>
        <v>0</v>
      </c>
      <c r="LT233" s="94">
        <f>IF(AND(LT$165&lt;=$E67,LT$165&gt;=EOMONTH($D67,0)),IF($G67="NNN",Expenses!LR$14*Leases!$F67,IF(Leases!$G67="FSG",0,IF(Leases!$G67="MG",SUMPRODUCT(Leases!$I67:$I71,Expenses!LR$9:LR$13)*Leases!$F67,MAX((Expenses!LR$9-Leases!$K67/12)*Leases!$J67*Leases!$F67,0)+MAX((Expenses!LR$10-Leases!$K68/12)*Leases!$J68*Leases!$F67,0)+MAX((Expenses!LR$11-Leases!$K69/12)*Leases!$J69*Leases!$F67,0)+MAX((Expenses!LR$12-Leases!$K70/12)*Leases!$J70*Leases!$F67,0)+MAX((Expenses!LR$13-Leases!$K71/12)*Leases!$J71*Leases!$F67,0)))),0)</f>
        <v>0</v>
      </c>
      <c r="LU233" s="94">
        <f>IF(AND(LU$165&lt;=$E67,LU$165&gt;=EOMONTH($D67,0)),IF($G67="NNN",Expenses!LS$14*Leases!$F67,IF(Leases!$G67="FSG",0,IF(Leases!$G67="MG",SUMPRODUCT(Leases!$I67:$I71,Expenses!LS$9:LS$13)*Leases!$F67,MAX((Expenses!LS$9-Leases!$K67/12)*Leases!$J67*Leases!$F67,0)+MAX((Expenses!LS$10-Leases!$K68/12)*Leases!$J68*Leases!$F67,0)+MAX((Expenses!LS$11-Leases!$K69/12)*Leases!$J69*Leases!$F67,0)+MAX((Expenses!LS$12-Leases!$K70/12)*Leases!$J70*Leases!$F67,0)+MAX((Expenses!LS$13-Leases!$K71/12)*Leases!$J71*Leases!$F67,0)))),0)</f>
        <v>0</v>
      </c>
      <c r="LV233" s="94">
        <f>IF(AND(LV$165&lt;=$E67,LV$165&gt;=EOMONTH($D67,0)),IF($G67="NNN",Expenses!LT$14*Leases!$F67,IF(Leases!$G67="FSG",0,IF(Leases!$G67="MG",SUMPRODUCT(Leases!$I67:$I71,Expenses!LT$9:LT$13)*Leases!$F67,MAX((Expenses!LT$9-Leases!$K67/12)*Leases!$J67*Leases!$F67,0)+MAX((Expenses!LT$10-Leases!$K68/12)*Leases!$J68*Leases!$F67,0)+MAX((Expenses!LT$11-Leases!$K69/12)*Leases!$J69*Leases!$F67,0)+MAX((Expenses!LT$12-Leases!$K70/12)*Leases!$J70*Leases!$F67,0)+MAX((Expenses!LT$13-Leases!$K71/12)*Leases!$J71*Leases!$F67,0)))),0)</f>
        <v>0</v>
      </c>
      <c r="LW233" s="94">
        <f>IF(AND(LW$165&lt;=$E67,LW$165&gt;=EOMONTH($D67,0)),IF($G67="NNN",Expenses!LU$14*Leases!$F67,IF(Leases!$G67="FSG",0,IF(Leases!$G67="MG",SUMPRODUCT(Leases!$I67:$I71,Expenses!LU$9:LU$13)*Leases!$F67,MAX((Expenses!LU$9-Leases!$K67/12)*Leases!$J67*Leases!$F67,0)+MAX((Expenses!LU$10-Leases!$K68/12)*Leases!$J68*Leases!$F67,0)+MAX((Expenses!LU$11-Leases!$K69/12)*Leases!$J69*Leases!$F67,0)+MAX((Expenses!LU$12-Leases!$K70/12)*Leases!$J70*Leases!$F67,0)+MAX((Expenses!LU$13-Leases!$K71/12)*Leases!$J71*Leases!$F67,0)))),0)</f>
        <v>0</v>
      </c>
      <c r="LX233" s="94">
        <f>IF(AND(LX$165&lt;=$E67,LX$165&gt;=EOMONTH($D67,0)),IF($G67="NNN",Expenses!LV$14*Leases!$F67,IF(Leases!$G67="FSG",0,IF(Leases!$G67="MG",SUMPRODUCT(Leases!$I67:$I71,Expenses!LV$9:LV$13)*Leases!$F67,MAX((Expenses!LV$9-Leases!$K67/12)*Leases!$J67*Leases!$F67,0)+MAX((Expenses!LV$10-Leases!$K68/12)*Leases!$J68*Leases!$F67,0)+MAX((Expenses!LV$11-Leases!$K69/12)*Leases!$J69*Leases!$F67,0)+MAX((Expenses!LV$12-Leases!$K70/12)*Leases!$J70*Leases!$F67,0)+MAX((Expenses!LV$13-Leases!$K71/12)*Leases!$J71*Leases!$F67,0)))),0)</f>
        <v>0</v>
      </c>
      <c r="LY233" s="94">
        <f>IF(AND(LY$165&lt;=$E67,LY$165&gt;=EOMONTH($D67,0)),IF($G67="NNN",Expenses!LW$14*Leases!$F67,IF(Leases!$G67="FSG",0,IF(Leases!$G67="MG",SUMPRODUCT(Leases!$I67:$I71,Expenses!LW$9:LW$13)*Leases!$F67,MAX((Expenses!LW$9-Leases!$K67/12)*Leases!$J67*Leases!$F67,0)+MAX((Expenses!LW$10-Leases!$K68/12)*Leases!$J68*Leases!$F67,0)+MAX((Expenses!LW$11-Leases!$K69/12)*Leases!$J69*Leases!$F67,0)+MAX((Expenses!LW$12-Leases!$K70/12)*Leases!$J70*Leases!$F67,0)+MAX((Expenses!LW$13-Leases!$K71/12)*Leases!$J71*Leases!$F67,0)))),0)</f>
        <v>0</v>
      </c>
      <c r="LZ233" s="94">
        <f>IF(AND(LZ$165&lt;=$E67,LZ$165&gt;=EOMONTH($D67,0)),IF($G67="NNN",Expenses!LX$14*Leases!$F67,IF(Leases!$G67="FSG",0,IF(Leases!$G67="MG",SUMPRODUCT(Leases!$I67:$I71,Expenses!LX$9:LX$13)*Leases!$F67,MAX((Expenses!LX$9-Leases!$K67/12)*Leases!$J67*Leases!$F67,0)+MAX((Expenses!LX$10-Leases!$K68/12)*Leases!$J68*Leases!$F67,0)+MAX((Expenses!LX$11-Leases!$K69/12)*Leases!$J69*Leases!$F67,0)+MAX((Expenses!LX$12-Leases!$K70/12)*Leases!$J70*Leases!$F67,0)+MAX((Expenses!LX$13-Leases!$K71/12)*Leases!$J71*Leases!$F67,0)))),0)</f>
        <v>0</v>
      </c>
      <c r="MA233" s="94">
        <f>IF(AND(MA$165&lt;=$E67,MA$165&gt;=EOMONTH($D67,0)),IF($G67="NNN",Expenses!LY$14*Leases!$F67,IF(Leases!$G67="FSG",0,IF(Leases!$G67="MG",SUMPRODUCT(Leases!$I67:$I71,Expenses!LY$9:LY$13)*Leases!$F67,MAX((Expenses!LY$9-Leases!$K67/12)*Leases!$J67*Leases!$F67,0)+MAX((Expenses!LY$10-Leases!$K68/12)*Leases!$J68*Leases!$F67,0)+MAX((Expenses!LY$11-Leases!$K69/12)*Leases!$J69*Leases!$F67,0)+MAX((Expenses!LY$12-Leases!$K70/12)*Leases!$J70*Leases!$F67,0)+MAX((Expenses!LY$13-Leases!$K71/12)*Leases!$J71*Leases!$F67,0)))),0)</f>
        <v>0</v>
      </c>
      <c r="MB233" s="94">
        <f>IF(AND(MB$165&lt;=$E67,MB$165&gt;=EOMONTH($D67,0)),IF($G67="NNN",Expenses!LZ$14*Leases!$F67,IF(Leases!$G67="FSG",0,IF(Leases!$G67="MG",SUMPRODUCT(Leases!$I67:$I71,Expenses!LZ$9:LZ$13)*Leases!$F67,MAX((Expenses!LZ$9-Leases!$K67/12)*Leases!$J67*Leases!$F67,0)+MAX((Expenses!LZ$10-Leases!$K68/12)*Leases!$J68*Leases!$F67,0)+MAX((Expenses!LZ$11-Leases!$K69/12)*Leases!$J69*Leases!$F67,0)+MAX((Expenses!LZ$12-Leases!$K70/12)*Leases!$J70*Leases!$F67,0)+MAX((Expenses!LZ$13-Leases!$K71/12)*Leases!$J71*Leases!$F67,0)))),0)</f>
        <v>0</v>
      </c>
      <c r="MC233" s="94">
        <f>IF(AND(MC$165&lt;=$E67,MC$165&gt;=EOMONTH($D67,0)),IF($G67="NNN",Expenses!MA$14*Leases!$F67,IF(Leases!$G67="FSG",0,IF(Leases!$G67="MG",SUMPRODUCT(Leases!$I67:$I71,Expenses!MA$9:MA$13)*Leases!$F67,MAX((Expenses!MA$9-Leases!$K67/12)*Leases!$J67*Leases!$F67,0)+MAX((Expenses!MA$10-Leases!$K68/12)*Leases!$J68*Leases!$F67,0)+MAX((Expenses!MA$11-Leases!$K69/12)*Leases!$J69*Leases!$F67,0)+MAX((Expenses!MA$12-Leases!$K70/12)*Leases!$J70*Leases!$F67,0)+MAX((Expenses!MA$13-Leases!$K71/12)*Leases!$J71*Leases!$F67,0)))),0)</f>
        <v>0</v>
      </c>
      <c r="MD233" s="94">
        <f>IF(AND(MD$165&lt;=$E67,MD$165&gt;=EOMONTH($D67,0)),IF($G67="NNN",Expenses!MB$14*Leases!$F67,IF(Leases!$G67="FSG",0,IF(Leases!$G67="MG",SUMPRODUCT(Leases!$I67:$I71,Expenses!MB$9:MB$13)*Leases!$F67,MAX((Expenses!MB$9-Leases!$K67/12)*Leases!$J67*Leases!$F67,0)+MAX((Expenses!MB$10-Leases!$K68/12)*Leases!$J68*Leases!$F67,0)+MAX((Expenses!MB$11-Leases!$K69/12)*Leases!$J69*Leases!$F67,0)+MAX((Expenses!MB$12-Leases!$K70/12)*Leases!$J70*Leases!$F67,0)+MAX((Expenses!MB$13-Leases!$K71/12)*Leases!$J71*Leases!$F67,0)))),0)</f>
        <v>0</v>
      </c>
      <c r="ME233" s="94">
        <f>IF(AND(ME$165&lt;=$E67,ME$165&gt;=EOMONTH($D67,0)),IF($G67="NNN",Expenses!MC$14*Leases!$F67,IF(Leases!$G67="FSG",0,IF(Leases!$G67="MG",SUMPRODUCT(Leases!$I67:$I71,Expenses!MC$9:MC$13)*Leases!$F67,MAX((Expenses!MC$9-Leases!$K67/12)*Leases!$J67*Leases!$F67,0)+MAX((Expenses!MC$10-Leases!$K68/12)*Leases!$J68*Leases!$F67,0)+MAX((Expenses!MC$11-Leases!$K69/12)*Leases!$J69*Leases!$F67,0)+MAX((Expenses!MC$12-Leases!$K70/12)*Leases!$J70*Leases!$F67,0)+MAX((Expenses!MC$13-Leases!$K71/12)*Leases!$J71*Leases!$F67,0)))),0)</f>
        <v>0</v>
      </c>
      <c r="MF233" s="94">
        <f>IF(AND(MF$165&lt;=$E67,MF$165&gt;=EOMONTH($D67,0)),IF($G67="NNN",Expenses!MD$14*Leases!$F67,IF(Leases!$G67="FSG",0,IF(Leases!$G67="MG",SUMPRODUCT(Leases!$I67:$I71,Expenses!MD$9:MD$13)*Leases!$F67,MAX((Expenses!MD$9-Leases!$K67/12)*Leases!$J67*Leases!$F67,0)+MAX((Expenses!MD$10-Leases!$K68/12)*Leases!$J68*Leases!$F67,0)+MAX((Expenses!MD$11-Leases!$K69/12)*Leases!$J69*Leases!$F67,0)+MAX((Expenses!MD$12-Leases!$K70/12)*Leases!$J70*Leases!$F67,0)+MAX((Expenses!MD$13-Leases!$K71/12)*Leases!$J71*Leases!$F67,0)))),0)</f>
        <v>0</v>
      </c>
      <c r="MG233" s="94">
        <f>IF(AND(MG$165&lt;=$E67,MG$165&gt;=EOMONTH($D67,0)),IF($G67="NNN",Expenses!ME$14*Leases!$F67,IF(Leases!$G67="FSG",0,IF(Leases!$G67="MG",SUMPRODUCT(Leases!$I67:$I71,Expenses!ME$9:ME$13)*Leases!$F67,MAX((Expenses!ME$9-Leases!$K67/12)*Leases!$J67*Leases!$F67,0)+MAX((Expenses!ME$10-Leases!$K68/12)*Leases!$J68*Leases!$F67,0)+MAX((Expenses!ME$11-Leases!$K69/12)*Leases!$J69*Leases!$F67,0)+MAX((Expenses!ME$12-Leases!$K70/12)*Leases!$J70*Leases!$F67,0)+MAX((Expenses!ME$13-Leases!$K71/12)*Leases!$J71*Leases!$F67,0)))),0)</f>
        <v>0</v>
      </c>
      <c r="MH233" s="94">
        <f>IF(AND(MH$165&lt;=$E67,MH$165&gt;=EOMONTH($D67,0)),IF($G67="NNN",Expenses!MF$14*Leases!$F67,IF(Leases!$G67="FSG",0,IF(Leases!$G67="MG",SUMPRODUCT(Leases!$I67:$I71,Expenses!MF$9:MF$13)*Leases!$F67,MAX((Expenses!MF$9-Leases!$K67/12)*Leases!$J67*Leases!$F67,0)+MAX((Expenses!MF$10-Leases!$K68/12)*Leases!$J68*Leases!$F67,0)+MAX((Expenses!MF$11-Leases!$K69/12)*Leases!$J69*Leases!$F67,0)+MAX((Expenses!MF$12-Leases!$K70/12)*Leases!$J70*Leases!$F67,0)+MAX((Expenses!MF$13-Leases!$K71/12)*Leases!$J71*Leases!$F67,0)))),0)</f>
        <v>0</v>
      </c>
      <c r="MI233" s="94">
        <f>IF(AND(MI$165&lt;=$E67,MI$165&gt;=EOMONTH($D67,0)),IF($G67="NNN",Expenses!MG$14*Leases!$F67,IF(Leases!$G67="FSG",0,IF(Leases!$G67="MG",SUMPRODUCT(Leases!$I67:$I71,Expenses!MG$9:MG$13)*Leases!$F67,MAX((Expenses!MG$9-Leases!$K67/12)*Leases!$J67*Leases!$F67,0)+MAX((Expenses!MG$10-Leases!$K68/12)*Leases!$J68*Leases!$F67,0)+MAX((Expenses!MG$11-Leases!$K69/12)*Leases!$J69*Leases!$F67,0)+MAX((Expenses!MG$12-Leases!$K70/12)*Leases!$J70*Leases!$F67,0)+MAX((Expenses!MG$13-Leases!$K71/12)*Leases!$J71*Leases!$F67,0)))),0)</f>
        <v>0</v>
      </c>
      <c r="MJ233" s="94">
        <f>IF(AND(MJ$165&lt;=$E67,MJ$165&gt;=EOMONTH($D67,0)),IF($G67="NNN",Expenses!MH$14*Leases!$F67,IF(Leases!$G67="FSG",0,IF(Leases!$G67="MG",SUMPRODUCT(Leases!$I67:$I71,Expenses!MH$9:MH$13)*Leases!$F67,MAX((Expenses!MH$9-Leases!$K67/12)*Leases!$J67*Leases!$F67,0)+MAX((Expenses!MH$10-Leases!$K68/12)*Leases!$J68*Leases!$F67,0)+MAX((Expenses!MH$11-Leases!$K69/12)*Leases!$J69*Leases!$F67,0)+MAX((Expenses!MH$12-Leases!$K70/12)*Leases!$J70*Leases!$F67,0)+MAX((Expenses!MH$13-Leases!$K71/12)*Leases!$J71*Leases!$F67,0)))),0)</f>
        <v>0</v>
      </c>
      <c r="MK233" s="94">
        <f>IF(AND(MK$165&lt;=$E67,MK$165&gt;=EOMONTH($D67,0)),IF($G67="NNN",Expenses!MI$14*Leases!$F67,IF(Leases!$G67="FSG",0,IF(Leases!$G67="MG",SUMPRODUCT(Leases!$I67:$I71,Expenses!MI$9:MI$13)*Leases!$F67,MAX((Expenses!MI$9-Leases!$K67/12)*Leases!$J67*Leases!$F67,0)+MAX((Expenses!MI$10-Leases!$K68/12)*Leases!$J68*Leases!$F67,0)+MAX((Expenses!MI$11-Leases!$K69/12)*Leases!$J69*Leases!$F67,0)+MAX((Expenses!MI$12-Leases!$K70/12)*Leases!$J70*Leases!$F67,0)+MAX((Expenses!MI$13-Leases!$K71/12)*Leases!$J71*Leases!$F67,0)))),0)</f>
        <v>0</v>
      </c>
      <c r="ML233" s="94">
        <f>IF(AND(ML$165&lt;=$E67,ML$165&gt;=EOMONTH($D67,0)),IF($G67="NNN",Expenses!MJ$14*Leases!$F67,IF(Leases!$G67="FSG",0,IF(Leases!$G67="MG",SUMPRODUCT(Leases!$I67:$I71,Expenses!MJ$9:MJ$13)*Leases!$F67,MAX((Expenses!MJ$9-Leases!$K67/12)*Leases!$J67*Leases!$F67,0)+MAX((Expenses!MJ$10-Leases!$K68/12)*Leases!$J68*Leases!$F67,0)+MAX((Expenses!MJ$11-Leases!$K69/12)*Leases!$J69*Leases!$F67,0)+MAX((Expenses!MJ$12-Leases!$K70/12)*Leases!$J70*Leases!$F67,0)+MAX((Expenses!MJ$13-Leases!$K71/12)*Leases!$J71*Leases!$F67,0)))),0)</f>
        <v>0</v>
      </c>
      <c r="MM233" s="94">
        <f>IF(AND(MM$165&lt;=$E67,MM$165&gt;=EOMONTH($D67,0)),IF($G67="NNN",Expenses!MK$14*Leases!$F67,IF(Leases!$G67="FSG",0,IF(Leases!$G67="MG",SUMPRODUCT(Leases!$I67:$I71,Expenses!MK$9:MK$13)*Leases!$F67,MAX((Expenses!MK$9-Leases!$K67/12)*Leases!$J67*Leases!$F67,0)+MAX((Expenses!MK$10-Leases!$K68/12)*Leases!$J68*Leases!$F67,0)+MAX((Expenses!MK$11-Leases!$K69/12)*Leases!$J69*Leases!$F67,0)+MAX((Expenses!MK$12-Leases!$K70/12)*Leases!$J70*Leases!$F67,0)+MAX((Expenses!MK$13-Leases!$K71/12)*Leases!$J71*Leases!$F67,0)))),0)</f>
        <v>0</v>
      </c>
      <c r="MN233" s="94">
        <f>IF(AND(MN$165&lt;=$E67,MN$165&gt;=EOMONTH($D67,0)),IF($G67="NNN",Expenses!ML$14*Leases!$F67,IF(Leases!$G67="FSG",0,IF(Leases!$G67="MG",SUMPRODUCT(Leases!$I67:$I71,Expenses!ML$9:ML$13)*Leases!$F67,MAX((Expenses!ML$9-Leases!$K67/12)*Leases!$J67*Leases!$F67,0)+MAX((Expenses!ML$10-Leases!$K68/12)*Leases!$J68*Leases!$F67,0)+MAX((Expenses!ML$11-Leases!$K69/12)*Leases!$J69*Leases!$F67,0)+MAX((Expenses!ML$12-Leases!$K70/12)*Leases!$J70*Leases!$F67,0)+MAX((Expenses!ML$13-Leases!$K71/12)*Leases!$J71*Leases!$F67,0)))),0)</f>
        <v>0</v>
      </c>
      <c r="MO233" s="94">
        <f>IF(AND(MO$165&lt;=$E67,MO$165&gt;=EOMONTH($D67,0)),IF($G67="NNN",Expenses!MM$14*Leases!$F67,IF(Leases!$G67="FSG",0,IF(Leases!$G67="MG",SUMPRODUCT(Leases!$I67:$I71,Expenses!MM$9:MM$13)*Leases!$F67,MAX((Expenses!MM$9-Leases!$K67/12)*Leases!$J67*Leases!$F67,0)+MAX((Expenses!MM$10-Leases!$K68/12)*Leases!$J68*Leases!$F67,0)+MAX((Expenses!MM$11-Leases!$K69/12)*Leases!$J69*Leases!$F67,0)+MAX((Expenses!MM$12-Leases!$K70/12)*Leases!$J70*Leases!$F67,0)+MAX((Expenses!MM$13-Leases!$K71/12)*Leases!$J71*Leases!$F67,0)))),0)</f>
        <v>0</v>
      </c>
      <c r="MP233" s="94">
        <f>IF(AND(MP$165&lt;=$E67,MP$165&gt;=EOMONTH($D67,0)),IF($G67="NNN",Expenses!MN$14*Leases!$F67,IF(Leases!$G67="FSG",0,IF(Leases!$G67="MG",SUMPRODUCT(Leases!$I67:$I71,Expenses!MN$9:MN$13)*Leases!$F67,MAX((Expenses!MN$9-Leases!$K67/12)*Leases!$J67*Leases!$F67,0)+MAX((Expenses!MN$10-Leases!$K68/12)*Leases!$J68*Leases!$F67,0)+MAX((Expenses!MN$11-Leases!$K69/12)*Leases!$J69*Leases!$F67,0)+MAX((Expenses!MN$12-Leases!$K70/12)*Leases!$J70*Leases!$F67,0)+MAX((Expenses!MN$13-Leases!$K71/12)*Leases!$J71*Leases!$F67,0)))),0)</f>
        <v>0</v>
      </c>
      <c r="MQ233" s="94">
        <f>IF(AND(MQ$165&lt;=$E67,MQ$165&gt;=EOMONTH($D67,0)),IF($G67="NNN",Expenses!MO$14*Leases!$F67,IF(Leases!$G67="FSG",0,IF(Leases!$G67="MG",SUMPRODUCT(Leases!$I67:$I71,Expenses!MO$9:MO$13)*Leases!$F67,MAX((Expenses!MO$9-Leases!$K67/12)*Leases!$J67*Leases!$F67,0)+MAX((Expenses!MO$10-Leases!$K68/12)*Leases!$J68*Leases!$F67,0)+MAX((Expenses!MO$11-Leases!$K69/12)*Leases!$J69*Leases!$F67,0)+MAX((Expenses!MO$12-Leases!$K70/12)*Leases!$J70*Leases!$F67,0)+MAX((Expenses!MO$13-Leases!$K71/12)*Leases!$J71*Leases!$F67,0)))),0)</f>
        <v>0</v>
      </c>
      <c r="MR233" s="94">
        <f>IF(AND(MR$165&lt;=$E67,MR$165&gt;=EOMONTH($D67,0)),IF($G67="NNN",Expenses!MP$14*Leases!$F67,IF(Leases!$G67="FSG",0,IF(Leases!$G67="MG",SUMPRODUCT(Leases!$I67:$I71,Expenses!MP$9:MP$13)*Leases!$F67,MAX((Expenses!MP$9-Leases!$K67/12)*Leases!$J67*Leases!$F67,0)+MAX((Expenses!MP$10-Leases!$K68/12)*Leases!$J68*Leases!$F67,0)+MAX((Expenses!MP$11-Leases!$K69/12)*Leases!$J69*Leases!$F67,0)+MAX((Expenses!MP$12-Leases!$K70/12)*Leases!$J70*Leases!$F67,0)+MAX((Expenses!MP$13-Leases!$K71/12)*Leases!$J71*Leases!$F67,0)))),0)</f>
        <v>0</v>
      </c>
      <c r="MS233" s="94">
        <f>IF(AND(MS$165&lt;=$E67,MS$165&gt;=EOMONTH($D67,0)),IF($G67="NNN",Expenses!MQ$14*Leases!$F67,IF(Leases!$G67="FSG",0,IF(Leases!$G67="MG",SUMPRODUCT(Leases!$I67:$I71,Expenses!MQ$9:MQ$13)*Leases!$F67,MAX((Expenses!MQ$9-Leases!$K67/12)*Leases!$J67*Leases!$F67,0)+MAX((Expenses!MQ$10-Leases!$K68/12)*Leases!$J68*Leases!$F67,0)+MAX((Expenses!MQ$11-Leases!$K69/12)*Leases!$J69*Leases!$F67,0)+MAX((Expenses!MQ$12-Leases!$K70/12)*Leases!$J70*Leases!$F67,0)+MAX((Expenses!MQ$13-Leases!$K71/12)*Leases!$J71*Leases!$F67,0)))),0)</f>
        <v>0</v>
      </c>
      <c r="MT233" s="94">
        <f>IF(AND(MT$165&lt;=$E67,MT$165&gt;=EOMONTH($D67,0)),IF($G67="NNN",Expenses!MR$14*Leases!$F67,IF(Leases!$G67="FSG",0,IF(Leases!$G67="MG",SUMPRODUCT(Leases!$I67:$I71,Expenses!MR$9:MR$13)*Leases!$F67,MAX((Expenses!MR$9-Leases!$K67/12)*Leases!$J67*Leases!$F67,0)+MAX((Expenses!MR$10-Leases!$K68/12)*Leases!$J68*Leases!$F67,0)+MAX((Expenses!MR$11-Leases!$K69/12)*Leases!$J69*Leases!$F67,0)+MAX((Expenses!MR$12-Leases!$K70/12)*Leases!$J70*Leases!$F67,0)+MAX((Expenses!MR$13-Leases!$K71/12)*Leases!$J71*Leases!$F67,0)))),0)</f>
        <v>0</v>
      </c>
      <c r="MU233" s="94">
        <f>IF(AND(MU$165&lt;=$E67,MU$165&gt;=EOMONTH($D67,0)),IF($G67="NNN",Expenses!MS$14*Leases!$F67,IF(Leases!$G67="FSG",0,IF(Leases!$G67="MG",SUMPRODUCT(Leases!$I67:$I71,Expenses!MS$9:MS$13)*Leases!$F67,MAX((Expenses!MS$9-Leases!$K67/12)*Leases!$J67*Leases!$F67,0)+MAX((Expenses!MS$10-Leases!$K68/12)*Leases!$J68*Leases!$F67,0)+MAX((Expenses!MS$11-Leases!$K69/12)*Leases!$J69*Leases!$F67,0)+MAX((Expenses!MS$12-Leases!$K70/12)*Leases!$J70*Leases!$F67,0)+MAX((Expenses!MS$13-Leases!$K71/12)*Leases!$J71*Leases!$F67,0)))),0)</f>
        <v>0</v>
      </c>
      <c r="MV233" s="94">
        <f>IF(AND(MV$165&lt;=$E67,MV$165&gt;=EOMONTH($D67,0)),IF($G67="NNN",Expenses!MT$14*Leases!$F67,IF(Leases!$G67="FSG",0,IF(Leases!$G67="MG",SUMPRODUCT(Leases!$I67:$I71,Expenses!MT$9:MT$13)*Leases!$F67,MAX((Expenses!MT$9-Leases!$K67/12)*Leases!$J67*Leases!$F67,0)+MAX((Expenses!MT$10-Leases!$K68/12)*Leases!$J68*Leases!$F67,0)+MAX((Expenses!MT$11-Leases!$K69/12)*Leases!$J69*Leases!$F67,0)+MAX((Expenses!MT$12-Leases!$K70/12)*Leases!$J70*Leases!$F67,0)+MAX((Expenses!MT$13-Leases!$K71/12)*Leases!$J71*Leases!$F67,0)))),0)</f>
        <v>0</v>
      </c>
      <c r="MW233" s="94">
        <f>IF(AND(MW$165&lt;=$E67,MW$165&gt;=EOMONTH($D67,0)),IF($G67="NNN",Expenses!MU$14*Leases!$F67,IF(Leases!$G67="FSG",0,IF(Leases!$G67="MG",SUMPRODUCT(Leases!$I67:$I71,Expenses!MU$9:MU$13)*Leases!$F67,MAX((Expenses!MU$9-Leases!$K67/12)*Leases!$J67*Leases!$F67,0)+MAX((Expenses!MU$10-Leases!$K68/12)*Leases!$J68*Leases!$F67,0)+MAX((Expenses!MU$11-Leases!$K69/12)*Leases!$J69*Leases!$F67,0)+MAX((Expenses!MU$12-Leases!$K70/12)*Leases!$J70*Leases!$F67,0)+MAX((Expenses!MU$13-Leases!$K71/12)*Leases!$J71*Leases!$F67,0)))),0)</f>
        <v>0</v>
      </c>
      <c r="MX233" s="94">
        <f>IF(AND(MX$165&lt;=$E67,MX$165&gt;=EOMONTH($D67,0)),IF($G67="NNN",Expenses!MV$14*Leases!$F67,IF(Leases!$G67="FSG",0,IF(Leases!$G67="MG",SUMPRODUCT(Leases!$I67:$I71,Expenses!MV$9:MV$13)*Leases!$F67,MAX((Expenses!MV$9-Leases!$K67/12)*Leases!$J67*Leases!$F67,0)+MAX((Expenses!MV$10-Leases!$K68/12)*Leases!$J68*Leases!$F67,0)+MAX((Expenses!MV$11-Leases!$K69/12)*Leases!$J69*Leases!$F67,0)+MAX((Expenses!MV$12-Leases!$K70/12)*Leases!$J70*Leases!$F67,0)+MAX((Expenses!MV$13-Leases!$K71/12)*Leases!$J71*Leases!$F67,0)))),0)</f>
        <v>0</v>
      </c>
      <c r="MY233" s="94">
        <f>IF(AND(MY$165&lt;=$E67,MY$165&gt;=EOMONTH($D67,0)),IF($G67="NNN",Expenses!MW$14*Leases!$F67,IF(Leases!$G67="FSG",0,IF(Leases!$G67="MG",SUMPRODUCT(Leases!$I67:$I71,Expenses!MW$9:MW$13)*Leases!$F67,MAX((Expenses!MW$9-Leases!$K67/12)*Leases!$J67*Leases!$F67,0)+MAX((Expenses!MW$10-Leases!$K68/12)*Leases!$J68*Leases!$F67,0)+MAX((Expenses!MW$11-Leases!$K69/12)*Leases!$J69*Leases!$F67,0)+MAX((Expenses!MW$12-Leases!$K70/12)*Leases!$J70*Leases!$F67,0)+MAX((Expenses!MW$13-Leases!$K71/12)*Leases!$J71*Leases!$F67,0)))),0)</f>
        <v>0</v>
      </c>
      <c r="MZ233" s="94">
        <f>IF(AND(MZ$165&lt;=$E67,MZ$165&gt;=EOMONTH($D67,0)),IF($G67="NNN",Expenses!MX$14*Leases!$F67,IF(Leases!$G67="FSG",0,IF(Leases!$G67="MG",SUMPRODUCT(Leases!$I67:$I71,Expenses!MX$9:MX$13)*Leases!$F67,MAX((Expenses!MX$9-Leases!$K67/12)*Leases!$J67*Leases!$F67,0)+MAX((Expenses!MX$10-Leases!$K68/12)*Leases!$J68*Leases!$F67,0)+MAX((Expenses!MX$11-Leases!$K69/12)*Leases!$J69*Leases!$F67,0)+MAX((Expenses!MX$12-Leases!$K70/12)*Leases!$J70*Leases!$F67,0)+MAX((Expenses!MX$13-Leases!$K71/12)*Leases!$J71*Leases!$F67,0)))),0)</f>
        <v>0</v>
      </c>
      <c r="NA233" s="94">
        <f>IF(AND(NA$165&lt;=$E67,NA$165&gt;=EOMONTH($D67,0)),IF($G67="NNN",Expenses!MY$14*Leases!$F67,IF(Leases!$G67="FSG",0,IF(Leases!$G67="MG",SUMPRODUCT(Leases!$I67:$I71,Expenses!MY$9:MY$13)*Leases!$F67,MAX((Expenses!MY$9-Leases!$K67/12)*Leases!$J67*Leases!$F67,0)+MAX((Expenses!MY$10-Leases!$K68/12)*Leases!$J68*Leases!$F67,0)+MAX((Expenses!MY$11-Leases!$K69/12)*Leases!$J69*Leases!$F67,0)+MAX((Expenses!MY$12-Leases!$K70/12)*Leases!$J70*Leases!$F67,0)+MAX((Expenses!MY$13-Leases!$K71/12)*Leases!$J71*Leases!$F67,0)))),0)</f>
        <v>0</v>
      </c>
      <c r="NB233" s="94">
        <f>IF(AND(NB$165&lt;=$E67,NB$165&gt;=EOMONTH($D67,0)),IF($G67="NNN",Expenses!MZ$14*Leases!$F67,IF(Leases!$G67="FSG",0,IF(Leases!$G67="MG",SUMPRODUCT(Leases!$I67:$I71,Expenses!MZ$9:MZ$13)*Leases!$F67,MAX((Expenses!MZ$9-Leases!$K67/12)*Leases!$J67*Leases!$F67,0)+MAX((Expenses!MZ$10-Leases!$K68/12)*Leases!$J68*Leases!$F67,0)+MAX((Expenses!MZ$11-Leases!$K69/12)*Leases!$J69*Leases!$F67,0)+MAX((Expenses!MZ$12-Leases!$K70/12)*Leases!$J70*Leases!$F67,0)+MAX((Expenses!MZ$13-Leases!$K71/12)*Leases!$J71*Leases!$F67,0)))),0)</f>
        <v>0</v>
      </c>
      <c r="NC233" s="94">
        <f>IF(AND(NC$165&lt;=$E67,NC$165&gt;=EOMONTH($D67,0)),IF($G67="NNN",Expenses!NA$14*Leases!$F67,IF(Leases!$G67="FSG",0,IF(Leases!$G67="MG",SUMPRODUCT(Leases!$I67:$I71,Expenses!NA$9:NA$13)*Leases!$F67,MAX((Expenses!NA$9-Leases!$K67/12)*Leases!$J67*Leases!$F67,0)+MAX((Expenses!NA$10-Leases!$K68/12)*Leases!$J68*Leases!$F67,0)+MAX((Expenses!NA$11-Leases!$K69/12)*Leases!$J69*Leases!$F67,0)+MAX((Expenses!NA$12-Leases!$K70/12)*Leases!$J70*Leases!$F67,0)+MAX((Expenses!NA$13-Leases!$K71/12)*Leases!$J71*Leases!$F67,0)))),0)</f>
        <v>0</v>
      </c>
      <c r="ND233" s="94">
        <f>IF(AND(ND$165&lt;=$E67,ND$165&gt;=EOMONTH($D67,0)),IF($G67="NNN",Expenses!NB$14*Leases!$F67,IF(Leases!$G67="FSG",0,IF(Leases!$G67="MG",SUMPRODUCT(Leases!$I67:$I71,Expenses!NB$9:NB$13)*Leases!$F67,MAX((Expenses!NB$9-Leases!$K67/12)*Leases!$J67*Leases!$F67,0)+MAX((Expenses!NB$10-Leases!$K68/12)*Leases!$J68*Leases!$F67,0)+MAX((Expenses!NB$11-Leases!$K69/12)*Leases!$J69*Leases!$F67,0)+MAX((Expenses!NB$12-Leases!$K70/12)*Leases!$J70*Leases!$F67,0)+MAX((Expenses!NB$13-Leases!$K71/12)*Leases!$J71*Leases!$F67,0)))),0)</f>
        <v>0</v>
      </c>
      <c r="NE233" s="94">
        <f>IF(AND(NE$165&lt;=$E67,NE$165&gt;=EOMONTH($D67,0)),IF($G67="NNN",Expenses!NC$14*Leases!$F67,IF(Leases!$G67="FSG",0,IF(Leases!$G67="MG",SUMPRODUCT(Leases!$I67:$I71,Expenses!NC$9:NC$13)*Leases!$F67,MAX((Expenses!NC$9-Leases!$K67/12)*Leases!$J67*Leases!$F67,0)+MAX((Expenses!NC$10-Leases!$K68/12)*Leases!$J68*Leases!$F67,0)+MAX((Expenses!NC$11-Leases!$K69/12)*Leases!$J69*Leases!$F67,0)+MAX((Expenses!NC$12-Leases!$K70/12)*Leases!$J70*Leases!$F67,0)+MAX((Expenses!NC$13-Leases!$K71/12)*Leases!$J71*Leases!$F67,0)))),0)</f>
        <v>0</v>
      </c>
      <c r="NF233" s="94">
        <f>IF(AND(NF$165&lt;=$E67,NF$165&gt;=EOMONTH($D67,0)),IF($G67="NNN",Expenses!ND$14*Leases!$F67,IF(Leases!$G67="FSG",0,IF(Leases!$G67="MG",SUMPRODUCT(Leases!$I67:$I71,Expenses!ND$9:ND$13)*Leases!$F67,MAX((Expenses!ND$9-Leases!$K67/12)*Leases!$J67*Leases!$F67,0)+MAX((Expenses!ND$10-Leases!$K68/12)*Leases!$J68*Leases!$F67,0)+MAX((Expenses!ND$11-Leases!$K69/12)*Leases!$J69*Leases!$F67,0)+MAX((Expenses!ND$12-Leases!$K70/12)*Leases!$J70*Leases!$F67,0)+MAX((Expenses!ND$13-Leases!$K71/12)*Leases!$J71*Leases!$F67,0)))),0)</f>
        <v>0</v>
      </c>
      <c r="NG233" s="94">
        <f>IF(AND(NG$165&lt;=$E67,NG$165&gt;=EOMONTH($D67,0)),IF($G67="NNN",Expenses!NE$14*Leases!$F67,IF(Leases!$G67="FSG",0,IF(Leases!$G67="MG",SUMPRODUCT(Leases!$I67:$I71,Expenses!NE$9:NE$13)*Leases!$F67,MAX((Expenses!NE$9-Leases!$K67/12)*Leases!$J67*Leases!$F67,0)+MAX((Expenses!NE$10-Leases!$K68/12)*Leases!$J68*Leases!$F67,0)+MAX((Expenses!NE$11-Leases!$K69/12)*Leases!$J69*Leases!$F67,0)+MAX((Expenses!NE$12-Leases!$K70/12)*Leases!$J70*Leases!$F67,0)+MAX((Expenses!NE$13-Leases!$K71/12)*Leases!$J71*Leases!$F67,0)))),0)</f>
        <v>0</v>
      </c>
      <c r="NH233" s="94">
        <f>IF(AND(NH$165&lt;=$E67,NH$165&gt;=EOMONTH($D67,0)),IF($G67="NNN",Expenses!NF$14*Leases!$F67,IF(Leases!$G67="FSG",0,IF(Leases!$G67="MG",SUMPRODUCT(Leases!$I67:$I71,Expenses!NF$9:NF$13)*Leases!$F67,MAX((Expenses!NF$9-Leases!$K67/12)*Leases!$J67*Leases!$F67,0)+MAX((Expenses!NF$10-Leases!$K68/12)*Leases!$J68*Leases!$F67,0)+MAX((Expenses!NF$11-Leases!$K69/12)*Leases!$J69*Leases!$F67,0)+MAX((Expenses!NF$12-Leases!$K70/12)*Leases!$J70*Leases!$F67,0)+MAX((Expenses!NF$13-Leases!$K71/12)*Leases!$J71*Leases!$F67,0)))),0)</f>
        <v>0</v>
      </c>
      <c r="NI233" s="94">
        <f>IF(AND(NI$165&lt;=$E67,NI$165&gt;=EOMONTH($D67,0)),IF($G67="NNN",Expenses!NG$14*Leases!$F67,IF(Leases!$G67="FSG",0,IF(Leases!$G67="MG",SUMPRODUCT(Leases!$I67:$I71,Expenses!NG$9:NG$13)*Leases!$F67,MAX((Expenses!NG$9-Leases!$K67/12)*Leases!$J67*Leases!$F67,0)+MAX((Expenses!NG$10-Leases!$K68/12)*Leases!$J68*Leases!$F67,0)+MAX((Expenses!NG$11-Leases!$K69/12)*Leases!$J69*Leases!$F67,0)+MAX((Expenses!NG$12-Leases!$K70/12)*Leases!$J70*Leases!$F67,0)+MAX((Expenses!NG$13-Leases!$K71/12)*Leases!$J71*Leases!$F67,0)))),0)</f>
        <v>0</v>
      </c>
      <c r="NJ233" s="94">
        <f>IF(AND(NJ$165&lt;=$E67,NJ$165&gt;=EOMONTH($D67,0)),IF($G67="NNN",Expenses!NH$14*Leases!$F67,IF(Leases!$G67="FSG",0,IF(Leases!$G67="MG",SUMPRODUCT(Leases!$I67:$I71,Expenses!NH$9:NH$13)*Leases!$F67,MAX((Expenses!NH$9-Leases!$K67/12)*Leases!$J67*Leases!$F67,0)+MAX((Expenses!NH$10-Leases!$K68/12)*Leases!$J68*Leases!$F67,0)+MAX((Expenses!NH$11-Leases!$K69/12)*Leases!$J69*Leases!$F67,0)+MAX((Expenses!NH$12-Leases!$K70/12)*Leases!$J70*Leases!$F67,0)+MAX((Expenses!NH$13-Leases!$K71/12)*Leases!$J71*Leases!$F67,0)))),0)</f>
        <v>0</v>
      </c>
      <c r="NK233" s="97">
        <f>IF(AND(NK$165&lt;=$E67,NK$165&gt;=EOMONTH($D67,0)),IF($G67="NNN",Expenses!NI$14*Leases!$F67,IF(Leases!$G67="FSG",0,IF(Leases!$G67="MG",SUMPRODUCT(Leases!$I67:$I71,Expenses!NI$9:NI$13)*Leases!$F67,MAX((Expenses!NI$9-Leases!$K67/12)*Leases!$J67*Leases!$F67,0)+MAX((Expenses!NI$10-Leases!$K68/12)*Leases!$J68*Leases!$F67,0)+MAX((Expenses!NI$11-Leases!$K69/12)*Leases!$J69*Leases!$F67,0)+MAX((Expenses!NI$12-Leases!$K70/12)*Leases!$J70*Leases!$F67,0)+MAX((Expenses!NI$13-Leases!$K71/12)*Leases!$J71*Leases!$F67,0)))),0)</f>
        <v>0</v>
      </c>
    </row>
    <row r="234" spans="1:375" x14ac:dyDescent="0.25">
      <c r="A234" s="96">
        <f>SUMIF($D$163:$NK$163,"&lt;="&amp;Summary!$B$3,Leases!D234:NK234)</f>
        <v>0</v>
      </c>
      <c r="B234" s="23" t="s">
        <v>99</v>
      </c>
      <c r="C234" s="45" t="s">
        <v>23</v>
      </c>
      <c r="D234" s="94">
        <f t="shared" ref="D234:BO234" si="1386">IF(OR($AL67=0,D$165&gt;$E67,D$165&lt;EOMONTH($D67,0)),0,IF(((($AJ67*((1+$AN67)^(D$163-1))/12))-(D232/$AM67))*$AM67&lt;0,0,((($AJ67*((1+$AN67)^(D$163-1))/12))-(D232/$AM67))*$AM67))</f>
        <v>0</v>
      </c>
      <c r="E234" s="94">
        <f t="shared" si="1386"/>
        <v>0</v>
      </c>
      <c r="F234" s="94">
        <f t="shared" si="1386"/>
        <v>0</v>
      </c>
      <c r="G234" s="94">
        <f t="shared" si="1386"/>
        <v>0</v>
      </c>
      <c r="H234" s="94">
        <f t="shared" si="1386"/>
        <v>0</v>
      </c>
      <c r="I234" s="94">
        <f t="shared" si="1386"/>
        <v>0</v>
      </c>
      <c r="J234" s="94">
        <f t="shared" si="1386"/>
        <v>0</v>
      </c>
      <c r="K234" s="94">
        <f t="shared" si="1386"/>
        <v>0</v>
      </c>
      <c r="L234" s="94">
        <f t="shared" si="1386"/>
        <v>0</v>
      </c>
      <c r="M234" s="94">
        <f t="shared" si="1386"/>
        <v>0</v>
      </c>
      <c r="N234" s="94">
        <f t="shared" si="1386"/>
        <v>0</v>
      </c>
      <c r="O234" s="94">
        <f t="shared" si="1386"/>
        <v>0</v>
      </c>
      <c r="P234" s="94">
        <f t="shared" si="1386"/>
        <v>0</v>
      </c>
      <c r="Q234" s="94">
        <f t="shared" si="1386"/>
        <v>0</v>
      </c>
      <c r="R234" s="94">
        <f t="shared" si="1386"/>
        <v>0</v>
      </c>
      <c r="S234" s="94">
        <f t="shared" si="1386"/>
        <v>0</v>
      </c>
      <c r="T234" s="94">
        <f t="shared" si="1386"/>
        <v>0</v>
      </c>
      <c r="U234" s="94">
        <f t="shared" si="1386"/>
        <v>0</v>
      </c>
      <c r="V234" s="94">
        <f t="shared" si="1386"/>
        <v>0</v>
      </c>
      <c r="W234" s="94">
        <f t="shared" si="1386"/>
        <v>0</v>
      </c>
      <c r="X234" s="94">
        <f t="shared" si="1386"/>
        <v>0</v>
      </c>
      <c r="Y234" s="94">
        <f t="shared" si="1386"/>
        <v>0</v>
      </c>
      <c r="Z234" s="94">
        <f t="shared" si="1386"/>
        <v>0</v>
      </c>
      <c r="AA234" s="94">
        <f t="shared" si="1386"/>
        <v>0</v>
      </c>
      <c r="AB234" s="94">
        <f t="shared" si="1386"/>
        <v>0</v>
      </c>
      <c r="AC234" s="94">
        <f t="shared" si="1386"/>
        <v>0</v>
      </c>
      <c r="AD234" s="94">
        <f t="shared" si="1386"/>
        <v>0</v>
      </c>
      <c r="AE234" s="94">
        <f t="shared" si="1386"/>
        <v>0</v>
      </c>
      <c r="AF234" s="94">
        <f t="shared" si="1386"/>
        <v>0</v>
      </c>
      <c r="AG234" s="94">
        <f t="shared" si="1386"/>
        <v>0</v>
      </c>
      <c r="AH234" s="94">
        <f t="shared" si="1386"/>
        <v>0</v>
      </c>
      <c r="AI234" s="94">
        <f t="shared" si="1386"/>
        <v>0</v>
      </c>
      <c r="AJ234" s="94">
        <f t="shared" si="1386"/>
        <v>0</v>
      </c>
      <c r="AK234" s="94">
        <f t="shared" si="1386"/>
        <v>0</v>
      </c>
      <c r="AL234" s="94">
        <f t="shared" si="1386"/>
        <v>0</v>
      </c>
      <c r="AM234" s="94">
        <f t="shared" si="1386"/>
        <v>0</v>
      </c>
      <c r="AN234" s="94">
        <f t="shared" si="1386"/>
        <v>0</v>
      </c>
      <c r="AO234" s="94">
        <f t="shared" si="1386"/>
        <v>0</v>
      </c>
      <c r="AP234" s="94">
        <f t="shared" si="1386"/>
        <v>0</v>
      </c>
      <c r="AQ234" s="94">
        <f t="shared" si="1386"/>
        <v>0</v>
      </c>
      <c r="AR234" s="94">
        <f t="shared" si="1386"/>
        <v>0</v>
      </c>
      <c r="AS234" s="94">
        <f t="shared" si="1386"/>
        <v>0</v>
      </c>
      <c r="AT234" s="94">
        <f t="shared" si="1386"/>
        <v>0</v>
      </c>
      <c r="AU234" s="94">
        <f t="shared" si="1386"/>
        <v>0</v>
      </c>
      <c r="AV234" s="94">
        <f t="shared" si="1386"/>
        <v>0</v>
      </c>
      <c r="AW234" s="94">
        <f t="shared" si="1386"/>
        <v>0</v>
      </c>
      <c r="AX234" s="94">
        <f t="shared" si="1386"/>
        <v>0</v>
      </c>
      <c r="AY234" s="94">
        <f t="shared" si="1386"/>
        <v>0</v>
      </c>
      <c r="AZ234" s="94">
        <f t="shared" si="1386"/>
        <v>0</v>
      </c>
      <c r="BA234" s="94">
        <f t="shared" si="1386"/>
        <v>0</v>
      </c>
      <c r="BB234" s="94">
        <f t="shared" si="1386"/>
        <v>0</v>
      </c>
      <c r="BC234" s="94">
        <f t="shared" si="1386"/>
        <v>0</v>
      </c>
      <c r="BD234" s="94">
        <f t="shared" si="1386"/>
        <v>0</v>
      </c>
      <c r="BE234" s="94">
        <f t="shared" si="1386"/>
        <v>0</v>
      </c>
      <c r="BF234" s="94">
        <f t="shared" si="1386"/>
        <v>0</v>
      </c>
      <c r="BG234" s="94">
        <f t="shared" si="1386"/>
        <v>0</v>
      </c>
      <c r="BH234" s="94">
        <f t="shared" si="1386"/>
        <v>0</v>
      </c>
      <c r="BI234" s="94">
        <f t="shared" si="1386"/>
        <v>0</v>
      </c>
      <c r="BJ234" s="94">
        <f t="shared" si="1386"/>
        <v>0</v>
      </c>
      <c r="BK234" s="94">
        <f t="shared" si="1386"/>
        <v>0</v>
      </c>
      <c r="BL234" s="94">
        <f t="shared" si="1386"/>
        <v>0</v>
      </c>
      <c r="BM234" s="94">
        <f t="shared" si="1386"/>
        <v>0</v>
      </c>
      <c r="BN234" s="94">
        <f t="shared" si="1386"/>
        <v>0</v>
      </c>
      <c r="BO234" s="94">
        <f t="shared" si="1386"/>
        <v>0</v>
      </c>
      <c r="BP234" s="94">
        <f t="shared" ref="BP234:EA234" si="1387">IF(OR($AL67=0,BP$165&gt;$E67,BP$165&lt;EOMONTH($D67,0)),0,IF(((($AJ67*((1+$AN67)^(BP$163-1))/12))-(BP232/$AM67))*$AM67&lt;0,0,((($AJ67*((1+$AN67)^(BP$163-1))/12))-(BP232/$AM67))*$AM67))</f>
        <v>0</v>
      </c>
      <c r="BQ234" s="94">
        <f t="shared" si="1387"/>
        <v>0</v>
      </c>
      <c r="BR234" s="94">
        <f t="shared" si="1387"/>
        <v>0</v>
      </c>
      <c r="BS234" s="94">
        <f t="shared" si="1387"/>
        <v>0</v>
      </c>
      <c r="BT234" s="94">
        <f t="shared" si="1387"/>
        <v>0</v>
      </c>
      <c r="BU234" s="94">
        <f t="shared" si="1387"/>
        <v>0</v>
      </c>
      <c r="BV234" s="94">
        <f t="shared" si="1387"/>
        <v>0</v>
      </c>
      <c r="BW234" s="94">
        <f t="shared" si="1387"/>
        <v>0</v>
      </c>
      <c r="BX234" s="94">
        <f t="shared" si="1387"/>
        <v>0</v>
      </c>
      <c r="BY234" s="94">
        <f t="shared" si="1387"/>
        <v>0</v>
      </c>
      <c r="BZ234" s="94">
        <f t="shared" si="1387"/>
        <v>0</v>
      </c>
      <c r="CA234" s="94">
        <f t="shared" si="1387"/>
        <v>0</v>
      </c>
      <c r="CB234" s="94">
        <f t="shared" si="1387"/>
        <v>0</v>
      </c>
      <c r="CC234" s="94">
        <f t="shared" si="1387"/>
        <v>0</v>
      </c>
      <c r="CD234" s="94">
        <f t="shared" si="1387"/>
        <v>0</v>
      </c>
      <c r="CE234" s="94">
        <f t="shared" si="1387"/>
        <v>0</v>
      </c>
      <c r="CF234" s="94">
        <f t="shared" si="1387"/>
        <v>0</v>
      </c>
      <c r="CG234" s="94">
        <f t="shared" si="1387"/>
        <v>0</v>
      </c>
      <c r="CH234" s="94">
        <f t="shared" si="1387"/>
        <v>0</v>
      </c>
      <c r="CI234" s="94">
        <f t="shared" si="1387"/>
        <v>0</v>
      </c>
      <c r="CJ234" s="94">
        <f t="shared" si="1387"/>
        <v>0</v>
      </c>
      <c r="CK234" s="94">
        <f t="shared" si="1387"/>
        <v>0</v>
      </c>
      <c r="CL234" s="94">
        <f t="shared" si="1387"/>
        <v>0</v>
      </c>
      <c r="CM234" s="94">
        <f t="shared" si="1387"/>
        <v>0</v>
      </c>
      <c r="CN234" s="94">
        <f t="shared" si="1387"/>
        <v>0</v>
      </c>
      <c r="CO234" s="94">
        <f t="shared" si="1387"/>
        <v>0</v>
      </c>
      <c r="CP234" s="94">
        <f t="shared" si="1387"/>
        <v>0</v>
      </c>
      <c r="CQ234" s="94">
        <f t="shared" si="1387"/>
        <v>0</v>
      </c>
      <c r="CR234" s="94">
        <f t="shared" si="1387"/>
        <v>0</v>
      </c>
      <c r="CS234" s="94">
        <f t="shared" si="1387"/>
        <v>0</v>
      </c>
      <c r="CT234" s="94">
        <f t="shared" si="1387"/>
        <v>0</v>
      </c>
      <c r="CU234" s="94">
        <f t="shared" si="1387"/>
        <v>0</v>
      </c>
      <c r="CV234" s="94">
        <f t="shared" si="1387"/>
        <v>0</v>
      </c>
      <c r="CW234" s="94">
        <f t="shared" si="1387"/>
        <v>0</v>
      </c>
      <c r="CX234" s="94">
        <f t="shared" si="1387"/>
        <v>0</v>
      </c>
      <c r="CY234" s="94">
        <f t="shared" si="1387"/>
        <v>0</v>
      </c>
      <c r="CZ234" s="94">
        <f t="shared" si="1387"/>
        <v>0</v>
      </c>
      <c r="DA234" s="94">
        <f t="shared" si="1387"/>
        <v>0</v>
      </c>
      <c r="DB234" s="94">
        <f t="shared" si="1387"/>
        <v>0</v>
      </c>
      <c r="DC234" s="94">
        <f t="shared" si="1387"/>
        <v>0</v>
      </c>
      <c r="DD234" s="94">
        <f t="shared" si="1387"/>
        <v>0</v>
      </c>
      <c r="DE234" s="94">
        <f t="shared" si="1387"/>
        <v>0</v>
      </c>
      <c r="DF234" s="94">
        <f t="shared" si="1387"/>
        <v>0</v>
      </c>
      <c r="DG234" s="94">
        <f t="shared" si="1387"/>
        <v>0</v>
      </c>
      <c r="DH234" s="94">
        <f t="shared" si="1387"/>
        <v>0</v>
      </c>
      <c r="DI234" s="94">
        <f t="shared" si="1387"/>
        <v>0</v>
      </c>
      <c r="DJ234" s="94">
        <f t="shared" si="1387"/>
        <v>0</v>
      </c>
      <c r="DK234" s="94">
        <f t="shared" si="1387"/>
        <v>0</v>
      </c>
      <c r="DL234" s="94">
        <f t="shared" si="1387"/>
        <v>0</v>
      </c>
      <c r="DM234" s="94">
        <f t="shared" si="1387"/>
        <v>0</v>
      </c>
      <c r="DN234" s="94">
        <f t="shared" si="1387"/>
        <v>0</v>
      </c>
      <c r="DO234" s="94">
        <f t="shared" si="1387"/>
        <v>0</v>
      </c>
      <c r="DP234" s="94">
        <f t="shared" si="1387"/>
        <v>0</v>
      </c>
      <c r="DQ234" s="94">
        <f t="shared" si="1387"/>
        <v>0</v>
      </c>
      <c r="DR234" s="94">
        <f t="shared" si="1387"/>
        <v>0</v>
      </c>
      <c r="DS234" s="94">
        <f t="shared" si="1387"/>
        <v>0</v>
      </c>
      <c r="DT234" s="94">
        <f t="shared" si="1387"/>
        <v>0</v>
      </c>
      <c r="DU234" s="94">
        <f t="shared" si="1387"/>
        <v>0</v>
      </c>
      <c r="DV234" s="94">
        <f t="shared" si="1387"/>
        <v>0</v>
      </c>
      <c r="DW234" s="94">
        <f t="shared" si="1387"/>
        <v>0</v>
      </c>
      <c r="DX234" s="94">
        <f t="shared" si="1387"/>
        <v>0</v>
      </c>
      <c r="DY234" s="94">
        <f t="shared" si="1387"/>
        <v>0</v>
      </c>
      <c r="DZ234" s="94">
        <f t="shared" si="1387"/>
        <v>0</v>
      </c>
      <c r="EA234" s="94">
        <f t="shared" si="1387"/>
        <v>0</v>
      </c>
      <c r="EB234" s="94">
        <f t="shared" ref="EB234:GM234" si="1388">IF(OR($AL67=0,EB$165&gt;$E67,EB$165&lt;EOMONTH($D67,0)),0,IF(((($AJ67*((1+$AN67)^(EB$163-1))/12))-(EB232/$AM67))*$AM67&lt;0,0,((($AJ67*((1+$AN67)^(EB$163-1))/12))-(EB232/$AM67))*$AM67))</f>
        <v>0</v>
      </c>
      <c r="EC234" s="94">
        <f t="shared" si="1388"/>
        <v>0</v>
      </c>
      <c r="ED234" s="94">
        <f t="shared" si="1388"/>
        <v>0</v>
      </c>
      <c r="EE234" s="94">
        <f t="shared" si="1388"/>
        <v>0</v>
      </c>
      <c r="EF234" s="94">
        <f t="shared" si="1388"/>
        <v>0</v>
      </c>
      <c r="EG234" s="94">
        <f t="shared" si="1388"/>
        <v>0</v>
      </c>
      <c r="EH234" s="94">
        <f t="shared" si="1388"/>
        <v>0</v>
      </c>
      <c r="EI234" s="94">
        <f t="shared" si="1388"/>
        <v>0</v>
      </c>
      <c r="EJ234" s="94">
        <f t="shared" si="1388"/>
        <v>0</v>
      </c>
      <c r="EK234" s="94">
        <f t="shared" si="1388"/>
        <v>0</v>
      </c>
      <c r="EL234" s="94">
        <f t="shared" si="1388"/>
        <v>0</v>
      </c>
      <c r="EM234" s="94">
        <f t="shared" si="1388"/>
        <v>0</v>
      </c>
      <c r="EN234" s="94">
        <f t="shared" si="1388"/>
        <v>0</v>
      </c>
      <c r="EO234" s="94">
        <f t="shared" si="1388"/>
        <v>0</v>
      </c>
      <c r="EP234" s="94">
        <f t="shared" si="1388"/>
        <v>0</v>
      </c>
      <c r="EQ234" s="94">
        <f t="shared" si="1388"/>
        <v>0</v>
      </c>
      <c r="ER234" s="94">
        <f t="shared" si="1388"/>
        <v>0</v>
      </c>
      <c r="ES234" s="94">
        <f t="shared" si="1388"/>
        <v>0</v>
      </c>
      <c r="ET234" s="94">
        <f t="shared" si="1388"/>
        <v>0</v>
      </c>
      <c r="EU234" s="94">
        <f t="shared" si="1388"/>
        <v>0</v>
      </c>
      <c r="EV234" s="94">
        <f t="shared" si="1388"/>
        <v>0</v>
      </c>
      <c r="EW234" s="94">
        <f t="shared" si="1388"/>
        <v>0</v>
      </c>
      <c r="EX234" s="94">
        <f t="shared" si="1388"/>
        <v>0</v>
      </c>
      <c r="EY234" s="94">
        <f t="shared" si="1388"/>
        <v>0</v>
      </c>
      <c r="EZ234" s="94">
        <f t="shared" si="1388"/>
        <v>0</v>
      </c>
      <c r="FA234" s="94">
        <f t="shared" si="1388"/>
        <v>0</v>
      </c>
      <c r="FB234" s="94">
        <f t="shared" si="1388"/>
        <v>0</v>
      </c>
      <c r="FC234" s="94">
        <f t="shared" si="1388"/>
        <v>0</v>
      </c>
      <c r="FD234" s="94">
        <f t="shared" si="1388"/>
        <v>0</v>
      </c>
      <c r="FE234" s="94">
        <f t="shared" si="1388"/>
        <v>0</v>
      </c>
      <c r="FF234" s="94">
        <f t="shared" si="1388"/>
        <v>0</v>
      </c>
      <c r="FG234" s="94">
        <f t="shared" si="1388"/>
        <v>0</v>
      </c>
      <c r="FH234" s="94">
        <f t="shared" si="1388"/>
        <v>0</v>
      </c>
      <c r="FI234" s="94">
        <f t="shared" si="1388"/>
        <v>0</v>
      </c>
      <c r="FJ234" s="94">
        <f t="shared" si="1388"/>
        <v>0</v>
      </c>
      <c r="FK234" s="94">
        <f t="shared" si="1388"/>
        <v>0</v>
      </c>
      <c r="FL234" s="94">
        <f t="shared" si="1388"/>
        <v>0</v>
      </c>
      <c r="FM234" s="94">
        <f t="shared" si="1388"/>
        <v>0</v>
      </c>
      <c r="FN234" s="94">
        <f t="shared" si="1388"/>
        <v>0</v>
      </c>
      <c r="FO234" s="94">
        <f t="shared" si="1388"/>
        <v>0</v>
      </c>
      <c r="FP234" s="94">
        <f t="shared" si="1388"/>
        <v>0</v>
      </c>
      <c r="FQ234" s="94">
        <f t="shared" si="1388"/>
        <v>0</v>
      </c>
      <c r="FR234" s="94">
        <f t="shared" si="1388"/>
        <v>0</v>
      </c>
      <c r="FS234" s="94">
        <f t="shared" si="1388"/>
        <v>0</v>
      </c>
      <c r="FT234" s="94">
        <f t="shared" si="1388"/>
        <v>0</v>
      </c>
      <c r="FU234" s="94">
        <f t="shared" si="1388"/>
        <v>0</v>
      </c>
      <c r="FV234" s="94">
        <f t="shared" si="1388"/>
        <v>0</v>
      </c>
      <c r="FW234" s="94">
        <f t="shared" si="1388"/>
        <v>0</v>
      </c>
      <c r="FX234" s="94">
        <f t="shared" si="1388"/>
        <v>0</v>
      </c>
      <c r="FY234" s="94">
        <f t="shared" si="1388"/>
        <v>0</v>
      </c>
      <c r="FZ234" s="94">
        <f t="shared" si="1388"/>
        <v>0</v>
      </c>
      <c r="GA234" s="94">
        <f t="shared" si="1388"/>
        <v>0</v>
      </c>
      <c r="GB234" s="94">
        <f t="shared" si="1388"/>
        <v>0</v>
      </c>
      <c r="GC234" s="94">
        <f t="shared" si="1388"/>
        <v>0</v>
      </c>
      <c r="GD234" s="94">
        <f t="shared" si="1388"/>
        <v>0</v>
      </c>
      <c r="GE234" s="94">
        <f t="shared" si="1388"/>
        <v>0</v>
      </c>
      <c r="GF234" s="94">
        <f t="shared" si="1388"/>
        <v>0</v>
      </c>
      <c r="GG234" s="94">
        <f t="shared" si="1388"/>
        <v>0</v>
      </c>
      <c r="GH234" s="94">
        <f t="shared" si="1388"/>
        <v>0</v>
      </c>
      <c r="GI234" s="94">
        <f t="shared" si="1388"/>
        <v>0</v>
      </c>
      <c r="GJ234" s="94">
        <f t="shared" si="1388"/>
        <v>0</v>
      </c>
      <c r="GK234" s="94">
        <f t="shared" si="1388"/>
        <v>0</v>
      </c>
      <c r="GL234" s="94">
        <f t="shared" si="1388"/>
        <v>0</v>
      </c>
      <c r="GM234" s="94">
        <f t="shared" si="1388"/>
        <v>0</v>
      </c>
      <c r="GN234" s="94">
        <f t="shared" ref="GN234:IY234" si="1389">IF(OR($AL67=0,GN$165&gt;$E67,GN$165&lt;EOMONTH($D67,0)),0,IF(((($AJ67*((1+$AN67)^(GN$163-1))/12))-(GN232/$AM67))*$AM67&lt;0,0,((($AJ67*((1+$AN67)^(GN$163-1))/12))-(GN232/$AM67))*$AM67))</f>
        <v>0</v>
      </c>
      <c r="GO234" s="94">
        <f t="shared" si="1389"/>
        <v>0</v>
      </c>
      <c r="GP234" s="94">
        <f t="shared" si="1389"/>
        <v>0</v>
      </c>
      <c r="GQ234" s="94">
        <f t="shared" si="1389"/>
        <v>0</v>
      </c>
      <c r="GR234" s="94">
        <f t="shared" si="1389"/>
        <v>0</v>
      </c>
      <c r="GS234" s="94">
        <f t="shared" si="1389"/>
        <v>0</v>
      </c>
      <c r="GT234" s="94">
        <f t="shared" si="1389"/>
        <v>0</v>
      </c>
      <c r="GU234" s="94">
        <f t="shared" si="1389"/>
        <v>0</v>
      </c>
      <c r="GV234" s="94">
        <f t="shared" si="1389"/>
        <v>0</v>
      </c>
      <c r="GW234" s="94">
        <f t="shared" si="1389"/>
        <v>0</v>
      </c>
      <c r="GX234" s="94">
        <f t="shared" si="1389"/>
        <v>0</v>
      </c>
      <c r="GY234" s="94">
        <f t="shared" si="1389"/>
        <v>0</v>
      </c>
      <c r="GZ234" s="94">
        <f t="shared" si="1389"/>
        <v>0</v>
      </c>
      <c r="HA234" s="94">
        <f t="shared" si="1389"/>
        <v>0</v>
      </c>
      <c r="HB234" s="94">
        <f t="shared" si="1389"/>
        <v>0</v>
      </c>
      <c r="HC234" s="94">
        <f t="shared" si="1389"/>
        <v>0</v>
      </c>
      <c r="HD234" s="94">
        <f t="shared" si="1389"/>
        <v>0</v>
      </c>
      <c r="HE234" s="94">
        <f t="shared" si="1389"/>
        <v>0</v>
      </c>
      <c r="HF234" s="94">
        <f t="shared" si="1389"/>
        <v>0</v>
      </c>
      <c r="HG234" s="94">
        <f t="shared" si="1389"/>
        <v>0</v>
      </c>
      <c r="HH234" s="94">
        <f t="shared" si="1389"/>
        <v>0</v>
      </c>
      <c r="HI234" s="94">
        <f t="shared" si="1389"/>
        <v>0</v>
      </c>
      <c r="HJ234" s="94">
        <f t="shared" si="1389"/>
        <v>0</v>
      </c>
      <c r="HK234" s="94">
        <f t="shared" si="1389"/>
        <v>0</v>
      </c>
      <c r="HL234" s="94">
        <f t="shared" si="1389"/>
        <v>0</v>
      </c>
      <c r="HM234" s="94">
        <f t="shared" si="1389"/>
        <v>0</v>
      </c>
      <c r="HN234" s="94">
        <f t="shared" si="1389"/>
        <v>0</v>
      </c>
      <c r="HO234" s="94">
        <f t="shared" si="1389"/>
        <v>0</v>
      </c>
      <c r="HP234" s="94">
        <f t="shared" si="1389"/>
        <v>0</v>
      </c>
      <c r="HQ234" s="94">
        <f t="shared" si="1389"/>
        <v>0</v>
      </c>
      <c r="HR234" s="94">
        <f t="shared" si="1389"/>
        <v>0</v>
      </c>
      <c r="HS234" s="94">
        <f t="shared" si="1389"/>
        <v>0</v>
      </c>
      <c r="HT234" s="94">
        <f t="shared" si="1389"/>
        <v>0</v>
      </c>
      <c r="HU234" s="94">
        <f t="shared" si="1389"/>
        <v>0</v>
      </c>
      <c r="HV234" s="94">
        <f t="shared" si="1389"/>
        <v>0</v>
      </c>
      <c r="HW234" s="94">
        <f t="shared" si="1389"/>
        <v>0</v>
      </c>
      <c r="HX234" s="94">
        <f t="shared" si="1389"/>
        <v>0</v>
      </c>
      <c r="HY234" s="94">
        <f t="shared" si="1389"/>
        <v>0</v>
      </c>
      <c r="HZ234" s="94">
        <f t="shared" si="1389"/>
        <v>0</v>
      </c>
      <c r="IA234" s="94">
        <f t="shared" si="1389"/>
        <v>0</v>
      </c>
      <c r="IB234" s="94">
        <f t="shared" si="1389"/>
        <v>0</v>
      </c>
      <c r="IC234" s="94">
        <f t="shared" si="1389"/>
        <v>0</v>
      </c>
      <c r="ID234" s="94">
        <f t="shared" si="1389"/>
        <v>0</v>
      </c>
      <c r="IE234" s="94">
        <f t="shared" si="1389"/>
        <v>0</v>
      </c>
      <c r="IF234" s="94">
        <f t="shared" si="1389"/>
        <v>0</v>
      </c>
      <c r="IG234" s="94">
        <f t="shared" si="1389"/>
        <v>0</v>
      </c>
      <c r="IH234" s="94">
        <f t="shared" si="1389"/>
        <v>0</v>
      </c>
      <c r="II234" s="94">
        <f t="shared" si="1389"/>
        <v>0</v>
      </c>
      <c r="IJ234" s="94">
        <f t="shared" si="1389"/>
        <v>0</v>
      </c>
      <c r="IK234" s="94">
        <f t="shared" si="1389"/>
        <v>0</v>
      </c>
      <c r="IL234" s="94">
        <f t="shared" si="1389"/>
        <v>0</v>
      </c>
      <c r="IM234" s="94">
        <f t="shared" si="1389"/>
        <v>0</v>
      </c>
      <c r="IN234" s="94">
        <f t="shared" si="1389"/>
        <v>0</v>
      </c>
      <c r="IO234" s="94">
        <f t="shared" si="1389"/>
        <v>0</v>
      </c>
      <c r="IP234" s="94">
        <f t="shared" si="1389"/>
        <v>0</v>
      </c>
      <c r="IQ234" s="94">
        <f t="shared" si="1389"/>
        <v>0</v>
      </c>
      <c r="IR234" s="94">
        <f t="shared" si="1389"/>
        <v>0</v>
      </c>
      <c r="IS234" s="94">
        <f t="shared" si="1389"/>
        <v>0</v>
      </c>
      <c r="IT234" s="94">
        <f t="shared" si="1389"/>
        <v>0</v>
      </c>
      <c r="IU234" s="94">
        <f t="shared" si="1389"/>
        <v>0</v>
      </c>
      <c r="IV234" s="94">
        <f t="shared" si="1389"/>
        <v>0</v>
      </c>
      <c r="IW234" s="94">
        <f t="shared" si="1389"/>
        <v>0</v>
      </c>
      <c r="IX234" s="94">
        <f t="shared" si="1389"/>
        <v>0</v>
      </c>
      <c r="IY234" s="94">
        <f t="shared" si="1389"/>
        <v>0</v>
      </c>
      <c r="IZ234" s="94">
        <f t="shared" ref="IZ234:LK234" si="1390">IF(OR($AL67=0,IZ$165&gt;$E67,IZ$165&lt;EOMONTH($D67,0)),0,IF(((($AJ67*((1+$AN67)^(IZ$163-1))/12))-(IZ232/$AM67))*$AM67&lt;0,0,((($AJ67*((1+$AN67)^(IZ$163-1))/12))-(IZ232/$AM67))*$AM67))</f>
        <v>0</v>
      </c>
      <c r="JA234" s="94">
        <f t="shared" si="1390"/>
        <v>0</v>
      </c>
      <c r="JB234" s="94">
        <f t="shared" si="1390"/>
        <v>0</v>
      </c>
      <c r="JC234" s="94">
        <f t="shared" si="1390"/>
        <v>0</v>
      </c>
      <c r="JD234" s="94">
        <f t="shared" si="1390"/>
        <v>0</v>
      </c>
      <c r="JE234" s="94">
        <f t="shared" si="1390"/>
        <v>0</v>
      </c>
      <c r="JF234" s="94">
        <f t="shared" si="1390"/>
        <v>0</v>
      </c>
      <c r="JG234" s="94">
        <f t="shared" si="1390"/>
        <v>0</v>
      </c>
      <c r="JH234" s="94">
        <f t="shared" si="1390"/>
        <v>0</v>
      </c>
      <c r="JI234" s="94">
        <f t="shared" si="1390"/>
        <v>0</v>
      </c>
      <c r="JJ234" s="94">
        <f t="shared" si="1390"/>
        <v>0</v>
      </c>
      <c r="JK234" s="94">
        <f t="shared" si="1390"/>
        <v>0</v>
      </c>
      <c r="JL234" s="94">
        <f t="shared" si="1390"/>
        <v>0</v>
      </c>
      <c r="JM234" s="94">
        <f t="shared" si="1390"/>
        <v>0</v>
      </c>
      <c r="JN234" s="94">
        <f t="shared" si="1390"/>
        <v>0</v>
      </c>
      <c r="JO234" s="94">
        <f t="shared" si="1390"/>
        <v>0</v>
      </c>
      <c r="JP234" s="94">
        <f t="shared" si="1390"/>
        <v>0</v>
      </c>
      <c r="JQ234" s="94">
        <f t="shared" si="1390"/>
        <v>0</v>
      </c>
      <c r="JR234" s="94">
        <f t="shared" si="1390"/>
        <v>0</v>
      </c>
      <c r="JS234" s="94">
        <f t="shared" si="1390"/>
        <v>0</v>
      </c>
      <c r="JT234" s="94">
        <f t="shared" si="1390"/>
        <v>0</v>
      </c>
      <c r="JU234" s="94">
        <f t="shared" si="1390"/>
        <v>0</v>
      </c>
      <c r="JV234" s="94">
        <f t="shared" si="1390"/>
        <v>0</v>
      </c>
      <c r="JW234" s="94">
        <f t="shared" si="1390"/>
        <v>0</v>
      </c>
      <c r="JX234" s="94">
        <f t="shared" si="1390"/>
        <v>0</v>
      </c>
      <c r="JY234" s="94">
        <f t="shared" si="1390"/>
        <v>0</v>
      </c>
      <c r="JZ234" s="94">
        <f t="shared" si="1390"/>
        <v>0</v>
      </c>
      <c r="KA234" s="94">
        <f t="shared" si="1390"/>
        <v>0</v>
      </c>
      <c r="KB234" s="94">
        <f t="shared" si="1390"/>
        <v>0</v>
      </c>
      <c r="KC234" s="94">
        <f t="shared" si="1390"/>
        <v>0</v>
      </c>
      <c r="KD234" s="94">
        <f t="shared" si="1390"/>
        <v>0</v>
      </c>
      <c r="KE234" s="94">
        <f t="shared" si="1390"/>
        <v>0</v>
      </c>
      <c r="KF234" s="94">
        <f t="shared" si="1390"/>
        <v>0</v>
      </c>
      <c r="KG234" s="94">
        <f t="shared" si="1390"/>
        <v>0</v>
      </c>
      <c r="KH234" s="94">
        <f t="shared" si="1390"/>
        <v>0</v>
      </c>
      <c r="KI234" s="94">
        <f t="shared" si="1390"/>
        <v>0</v>
      </c>
      <c r="KJ234" s="94">
        <f t="shared" si="1390"/>
        <v>0</v>
      </c>
      <c r="KK234" s="94">
        <f t="shared" si="1390"/>
        <v>0</v>
      </c>
      <c r="KL234" s="94">
        <f t="shared" si="1390"/>
        <v>0</v>
      </c>
      <c r="KM234" s="94">
        <f t="shared" si="1390"/>
        <v>0</v>
      </c>
      <c r="KN234" s="94">
        <f t="shared" si="1390"/>
        <v>0</v>
      </c>
      <c r="KO234" s="94">
        <f t="shared" si="1390"/>
        <v>0</v>
      </c>
      <c r="KP234" s="94">
        <f t="shared" si="1390"/>
        <v>0</v>
      </c>
      <c r="KQ234" s="94">
        <f t="shared" si="1390"/>
        <v>0</v>
      </c>
      <c r="KR234" s="94">
        <f t="shared" si="1390"/>
        <v>0</v>
      </c>
      <c r="KS234" s="94">
        <f t="shared" si="1390"/>
        <v>0</v>
      </c>
      <c r="KT234" s="94">
        <f t="shared" si="1390"/>
        <v>0</v>
      </c>
      <c r="KU234" s="94">
        <f t="shared" si="1390"/>
        <v>0</v>
      </c>
      <c r="KV234" s="94">
        <f t="shared" si="1390"/>
        <v>0</v>
      </c>
      <c r="KW234" s="94">
        <f t="shared" si="1390"/>
        <v>0</v>
      </c>
      <c r="KX234" s="94">
        <f t="shared" si="1390"/>
        <v>0</v>
      </c>
      <c r="KY234" s="94">
        <f t="shared" si="1390"/>
        <v>0</v>
      </c>
      <c r="KZ234" s="94">
        <f t="shared" si="1390"/>
        <v>0</v>
      </c>
      <c r="LA234" s="94">
        <f t="shared" si="1390"/>
        <v>0</v>
      </c>
      <c r="LB234" s="94">
        <f t="shared" si="1390"/>
        <v>0</v>
      </c>
      <c r="LC234" s="94">
        <f t="shared" si="1390"/>
        <v>0</v>
      </c>
      <c r="LD234" s="94">
        <f t="shared" si="1390"/>
        <v>0</v>
      </c>
      <c r="LE234" s="94">
        <f t="shared" si="1390"/>
        <v>0</v>
      </c>
      <c r="LF234" s="94">
        <f t="shared" si="1390"/>
        <v>0</v>
      </c>
      <c r="LG234" s="94">
        <f t="shared" si="1390"/>
        <v>0</v>
      </c>
      <c r="LH234" s="94">
        <f t="shared" si="1390"/>
        <v>0</v>
      </c>
      <c r="LI234" s="94">
        <f t="shared" si="1390"/>
        <v>0</v>
      </c>
      <c r="LJ234" s="94">
        <f t="shared" si="1390"/>
        <v>0</v>
      </c>
      <c r="LK234" s="94">
        <f t="shared" si="1390"/>
        <v>0</v>
      </c>
      <c r="LL234" s="94">
        <f t="shared" ref="LL234:NK234" si="1391">IF(OR($AL67=0,LL$165&gt;$E67,LL$165&lt;EOMONTH($D67,0)),0,IF(((($AJ67*((1+$AN67)^(LL$163-1))/12))-(LL232/$AM67))*$AM67&lt;0,0,((($AJ67*((1+$AN67)^(LL$163-1))/12))-(LL232/$AM67))*$AM67))</f>
        <v>0</v>
      </c>
      <c r="LM234" s="94">
        <f t="shared" si="1391"/>
        <v>0</v>
      </c>
      <c r="LN234" s="94">
        <f t="shared" si="1391"/>
        <v>0</v>
      </c>
      <c r="LO234" s="94">
        <f t="shared" si="1391"/>
        <v>0</v>
      </c>
      <c r="LP234" s="94">
        <f t="shared" si="1391"/>
        <v>0</v>
      </c>
      <c r="LQ234" s="94">
        <f t="shared" si="1391"/>
        <v>0</v>
      </c>
      <c r="LR234" s="94">
        <f t="shared" si="1391"/>
        <v>0</v>
      </c>
      <c r="LS234" s="94">
        <f t="shared" si="1391"/>
        <v>0</v>
      </c>
      <c r="LT234" s="94">
        <f t="shared" si="1391"/>
        <v>0</v>
      </c>
      <c r="LU234" s="94">
        <f t="shared" si="1391"/>
        <v>0</v>
      </c>
      <c r="LV234" s="94">
        <f t="shared" si="1391"/>
        <v>0</v>
      </c>
      <c r="LW234" s="94">
        <f t="shared" si="1391"/>
        <v>0</v>
      </c>
      <c r="LX234" s="94">
        <f t="shared" si="1391"/>
        <v>0</v>
      </c>
      <c r="LY234" s="94">
        <f t="shared" si="1391"/>
        <v>0</v>
      </c>
      <c r="LZ234" s="94">
        <f t="shared" si="1391"/>
        <v>0</v>
      </c>
      <c r="MA234" s="94">
        <f t="shared" si="1391"/>
        <v>0</v>
      </c>
      <c r="MB234" s="94">
        <f t="shared" si="1391"/>
        <v>0</v>
      </c>
      <c r="MC234" s="94">
        <f t="shared" si="1391"/>
        <v>0</v>
      </c>
      <c r="MD234" s="94">
        <f t="shared" si="1391"/>
        <v>0</v>
      </c>
      <c r="ME234" s="94">
        <f t="shared" si="1391"/>
        <v>0</v>
      </c>
      <c r="MF234" s="94">
        <f t="shared" si="1391"/>
        <v>0</v>
      </c>
      <c r="MG234" s="94">
        <f t="shared" si="1391"/>
        <v>0</v>
      </c>
      <c r="MH234" s="94">
        <f t="shared" si="1391"/>
        <v>0</v>
      </c>
      <c r="MI234" s="94">
        <f t="shared" si="1391"/>
        <v>0</v>
      </c>
      <c r="MJ234" s="94">
        <f t="shared" si="1391"/>
        <v>0</v>
      </c>
      <c r="MK234" s="94">
        <f t="shared" si="1391"/>
        <v>0</v>
      </c>
      <c r="ML234" s="94">
        <f t="shared" si="1391"/>
        <v>0</v>
      </c>
      <c r="MM234" s="94">
        <f t="shared" si="1391"/>
        <v>0</v>
      </c>
      <c r="MN234" s="94">
        <f t="shared" si="1391"/>
        <v>0</v>
      </c>
      <c r="MO234" s="94">
        <f t="shared" si="1391"/>
        <v>0</v>
      </c>
      <c r="MP234" s="94">
        <f t="shared" si="1391"/>
        <v>0</v>
      </c>
      <c r="MQ234" s="94">
        <f t="shared" si="1391"/>
        <v>0</v>
      </c>
      <c r="MR234" s="94">
        <f t="shared" si="1391"/>
        <v>0</v>
      </c>
      <c r="MS234" s="94">
        <f t="shared" si="1391"/>
        <v>0</v>
      </c>
      <c r="MT234" s="94">
        <f t="shared" si="1391"/>
        <v>0</v>
      </c>
      <c r="MU234" s="94">
        <f t="shared" si="1391"/>
        <v>0</v>
      </c>
      <c r="MV234" s="94">
        <f t="shared" si="1391"/>
        <v>0</v>
      </c>
      <c r="MW234" s="94">
        <f t="shared" si="1391"/>
        <v>0</v>
      </c>
      <c r="MX234" s="94">
        <f t="shared" si="1391"/>
        <v>0</v>
      </c>
      <c r="MY234" s="94">
        <f t="shared" si="1391"/>
        <v>0</v>
      </c>
      <c r="MZ234" s="94">
        <f t="shared" si="1391"/>
        <v>0</v>
      </c>
      <c r="NA234" s="94">
        <f t="shared" si="1391"/>
        <v>0</v>
      </c>
      <c r="NB234" s="94">
        <f t="shared" si="1391"/>
        <v>0</v>
      </c>
      <c r="NC234" s="94">
        <f t="shared" si="1391"/>
        <v>0</v>
      </c>
      <c r="ND234" s="94">
        <f t="shared" si="1391"/>
        <v>0</v>
      </c>
      <c r="NE234" s="94">
        <f t="shared" si="1391"/>
        <v>0</v>
      </c>
      <c r="NF234" s="94">
        <f t="shared" si="1391"/>
        <v>0</v>
      </c>
      <c r="NG234" s="94">
        <f t="shared" si="1391"/>
        <v>0</v>
      </c>
      <c r="NH234" s="94">
        <f t="shared" si="1391"/>
        <v>0</v>
      </c>
      <c r="NI234" s="94">
        <f t="shared" si="1391"/>
        <v>0</v>
      </c>
      <c r="NJ234" s="94">
        <f t="shared" si="1391"/>
        <v>0</v>
      </c>
      <c r="NK234" s="97">
        <f t="shared" si="1391"/>
        <v>0</v>
      </c>
    </row>
    <row r="235" spans="1:375" x14ac:dyDescent="0.25">
      <c r="A235" s="96">
        <f>SUMIF($D$163:$NK$163,"&lt;="&amp;Summary!$B$3,Leases!D235:NK235)</f>
        <v>0</v>
      </c>
      <c r="B235" s="23" t="s">
        <v>100</v>
      </c>
      <c r="C235" s="45" t="s">
        <v>21</v>
      </c>
      <c r="D235" s="94">
        <f t="shared" ref="D235:BO235" si="1392">IF(AND(D$165&gt;=EOMONTH($D67,0),D$165&lt;EOMONTH($D67,$S67)),-D232,0)</f>
        <v>0</v>
      </c>
      <c r="E235" s="94">
        <f t="shared" si="1392"/>
        <v>0</v>
      </c>
      <c r="F235" s="94">
        <f t="shared" si="1392"/>
        <v>0</v>
      </c>
      <c r="G235" s="94">
        <f t="shared" si="1392"/>
        <v>0</v>
      </c>
      <c r="H235" s="94">
        <f t="shared" si="1392"/>
        <v>0</v>
      </c>
      <c r="I235" s="94">
        <f t="shared" si="1392"/>
        <v>0</v>
      </c>
      <c r="J235" s="94">
        <f t="shared" si="1392"/>
        <v>0</v>
      </c>
      <c r="K235" s="94">
        <f t="shared" si="1392"/>
        <v>0</v>
      </c>
      <c r="L235" s="94">
        <f t="shared" si="1392"/>
        <v>0</v>
      </c>
      <c r="M235" s="94">
        <f t="shared" si="1392"/>
        <v>0</v>
      </c>
      <c r="N235" s="94">
        <f t="shared" si="1392"/>
        <v>0</v>
      </c>
      <c r="O235" s="94">
        <f t="shared" si="1392"/>
        <v>0</v>
      </c>
      <c r="P235" s="94">
        <f t="shared" si="1392"/>
        <v>0</v>
      </c>
      <c r="Q235" s="94">
        <f t="shared" si="1392"/>
        <v>0</v>
      </c>
      <c r="R235" s="94">
        <f t="shared" si="1392"/>
        <v>0</v>
      </c>
      <c r="S235" s="94">
        <f t="shared" si="1392"/>
        <v>0</v>
      </c>
      <c r="T235" s="94">
        <f t="shared" si="1392"/>
        <v>0</v>
      </c>
      <c r="U235" s="94">
        <f t="shared" si="1392"/>
        <v>0</v>
      </c>
      <c r="V235" s="94">
        <f t="shared" si="1392"/>
        <v>0</v>
      </c>
      <c r="W235" s="94">
        <f t="shared" si="1392"/>
        <v>0</v>
      </c>
      <c r="X235" s="94">
        <f t="shared" si="1392"/>
        <v>0</v>
      </c>
      <c r="Y235" s="94">
        <f t="shared" si="1392"/>
        <v>0</v>
      </c>
      <c r="Z235" s="94">
        <f t="shared" si="1392"/>
        <v>0</v>
      </c>
      <c r="AA235" s="94">
        <f t="shared" si="1392"/>
        <v>0</v>
      </c>
      <c r="AB235" s="94">
        <f t="shared" si="1392"/>
        <v>0</v>
      </c>
      <c r="AC235" s="94">
        <f t="shared" si="1392"/>
        <v>0</v>
      </c>
      <c r="AD235" s="94">
        <f t="shared" si="1392"/>
        <v>0</v>
      </c>
      <c r="AE235" s="94">
        <f t="shared" si="1392"/>
        <v>0</v>
      </c>
      <c r="AF235" s="94">
        <f t="shared" si="1392"/>
        <v>0</v>
      </c>
      <c r="AG235" s="94">
        <f t="shared" si="1392"/>
        <v>0</v>
      </c>
      <c r="AH235" s="94">
        <f t="shared" si="1392"/>
        <v>0</v>
      </c>
      <c r="AI235" s="94">
        <f t="shared" si="1392"/>
        <v>0</v>
      </c>
      <c r="AJ235" s="94">
        <f t="shared" si="1392"/>
        <v>0</v>
      </c>
      <c r="AK235" s="94">
        <f t="shared" si="1392"/>
        <v>0</v>
      </c>
      <c r="AL235" s="94">
        <f t="shared" si="1392"/>
        <v>0</v>
      </c>
      <c r="AM235" s="94">
        <f t="shared" si="1392"/>
        <v>0</v>
      </c>
      <c r="AN235" s="94">
        <f t="shared" si="1392"/>
        <v>0</v>
      </c>
      <c r="AO235" s="94">
        <f t="shared" si="1392"/>
        <v>0</v>
      </c>
      <c r="AP235" s="94">
        <f t="shared" si="1392"/>
        <v>0</v>
      </c>
      <c r="AQ235" s="94">
        <f t="shared" si="1392"/>
        <v>0</v>
      </c>
      <c r="AR235" s="94">
        <f t="shared" si="1392"/>
        <v>0</v>
      </c>
      <c r="AS235" s="94">
        <f t="shared" si="1392"/>
        <v>0</v>
      </c>
      <c r="AT235" s="94">
        <f t="shared" si="1392"/>
        <v>0</v>
      </c>
      <c r="AU235" s="94">
        <f t="shared" si="1392"/>
        <v>0</v>
      </c>
      <c r="AV235" s="94">
        <f t="shared" si="1392"/>
        <v>0</v>
      </c>
      <c r="AW235" s="94">
        <f t="shared" si="1392"/>
        <v>0</v>
      </c>
      <c r="AX235" s="94">
        <f t="shared" si="1392"/>
        <v>0</v>
      </c>
      <c r="AY235" s="94">
        <f t="shared" si="1392"/>
        <v>0</v>
      </c>
      <c r="AZ235" s="94">
        <f t="shared" si="1392"/>
        <v>0</v>
      </c>
      <c r="BA235" s="94">
        <f t="shared" si="1392"/>
        <v>0</v>
      </c>
      <c r="BB235" s="94">
        <f t="shared" si="1392"/>
        <v>0</v>
      </c>
      <c r="BC235" s="94">
        <f t="shared" si="1392"/>
        <v>0</v>
      </c>
      <c r="BD235" s="94">
        <f t="shared" si="1392"/>
        <v>0</v>
      </c>
      <c r="BE235" s="94">
        <f t="shared" si="1392"/>
        <v>0</v>
      </c>
      <c r="BF235" s="94">
        <f t="shared" si="1392"/>
        <v>0</v>
      </c>
      <c r="BG235" s="94">
        <f t="shared" si="1392"/>
        <v>0</v>
      </c>
      <c r="BH235" s="94">
        <f t="shared" si="1392"/>
        <v>0</v>
      </c>
      <c r="BI235" s="94">
        <f t="shared" si="1392"/>
        <v>0</v>
      </c>
      <c r="BJ235" s="94">
        <f t="shared" si="1392"/>
        <v>0</v>
      </c>
      <c r="BK235" s="94">
        <f t="shared" si="1392"/>
        <v>0</v>
      </c>
      <c r="BL235" s="94">
        <f t="shared" si="1392"/>
        <v>0</v>
      </c>
      <c r="BM235" s="94">
        <f t="shared" si="1392"/>
        <v>0</v>
      </c>
      <c r="BN235" s="94">
        <f t="shared" si="1392"/>
        <v>0</v>
      </c>
      <c r="BO235" s="94">
        <f t="shared" si="1392"/>
        <v>0</v>
      </c>
      <c r="BP235" s="94">
        <f t="shared" ref="BP235:EA235" si="1393">IF(AND(BP$165&gt;=EOMONTH($D67,0),BP$165&lt;EOMONTH($D67,$S67)),-BP232,0)</f>
        <v>0</v>
      </c>
      <c r="BQ235" s="94">
        <f t="shared" si="1393"/>
        <v>0</v>
      </c>
      <c r="BR235" s="94">
        <f t="shared" si="1393"/>
        <v>0</v>
      </c>
      <c r="BS235" s="94">
        <f t="shared" si="1393"/>
        <v>0</v>
      </c>
      <c r="BT235" s="94">
        <f t="shared" si="1393"/>
        <v>0</v>
      </c>
      <c r="BU235" s="94">
        <f t="shared" si="1393"/>
        <v>0</v>
      </c>
      <c r="BV235" s="94">
        <f t="shared" si="1393"/>
        <v>0</v>
      </c>
      <c r="BW235" s="94">
        <f t="shared" si="1393"/>
        <v>0</v>
      </c>
      <c r="BX235" s="94">
        <f t="shared" si="1393"/>
        <v>0</v>
      </c>
      <c r="BY235" s="94">
        <f t="shared" si="1393"/>
        <v>0</v>
      </c>
      <c r="BZ235" s="94">
        <f t="shared" si="1393"/>
        <v>0</v>
      </c>
      <c r="CA235" s="94">
        <f t="shared" si="1393"/>
        <v>0</v>
      </c>
      <c r="CB235" s="94">
        <f t="shared" si="1393"/>
        <v>0</v>
      </c>
      <c r="CC235" s="94">
        <f t="shared" si="1393"/>
        <v>0</v>
      </c>
      <c r="CD235" s="94">
        <f t="shared" si="1393"/>
        <v>0</v>
      </c>
      <c r="CE235" s="94">
        <f t="shared" si="1393"/>
        <v>0</v>
      </c>
      <c r="CF235" s="94">
        <f t="shared" si="1393"/>
        <v>0</v>
      </c>
      <c r="CG235" s="94">
        <f t="shared" si="1393"/>
        <v>0</v>
      </c>
      <c r="CH235" s="94">
        <f t="shared" si="1393"/>
        <v>0</v>
      </c>
      <c r="CI235" s="94">
        <f t="shared" si="1393"/>
        <v>0</v>
      </c>
      <c r="CJ235" s="94">
        <f t="shared" si="1393"/>
        <v>0</v>
      </c>
      <c r="CK235" s="94">
        <f t="shared" si="1393"/>
        <v>0</v>
      </c>
      <c r="CL235" s="94">
        <f t="shared" si="1393"/>
        <v>0</v>
      </c>
      <c r="CM235" s="94">
        <f t="shared" si="1393"/>
        <v>0</v>
      </c>
      <c r="CN235" s="94">
        <f t="shared" si="1393"/>
        <v>0</v>
      </c>
      <c r="CO235" s="94">
        <f t="shared" si="1393"/>
        <v>0</v>
      </c>
      <c r="CP235" s="94">
        <f t="shared" si="1393"/>
        <v>0</v>
      </c>
      <c r="CQ235" s="94">
        <f t="shared" si="1393"/>
        <v>0</v>
      </c>
      <c r="CR235" s="94">
        <f t="shared" si="1393"/>
        <v>0</v>
      </c>
      <c r="CS235" s="94">
        <f t="shared" si="1393"/>
        <v>0</v>
      </c>
      <c r="CT235" s="94">
        <f t="shared" si="1393"/>
        <v>0</v>
      </c>
      <c r="CU235" s="94">
        <f t="shared" si="1393"/>
        <v>0</v>
      </c>
      <c r="CV235" s="94">
        <f t="shared" si="1393"/>
        <v>0</v>
      </c>
      <c r="CW235" s="94">
        <f t="shared" si="1393"/>
        <v>0</v>
      </c>
      <c r="CX235" s="94">
        <f t="shared" si="1393"/>
        <v>0</v>
      </c>
      <c r="CY235" s="94">
        <f t="shared" si="1393"/>
        <v>0</v>
      </c>
      <c r="CZ235" s="94">
        <f t="shared" si="1393"/>
        <v>0</v>
      </c>
      <c r="DA235" s="94">
        <f t="shared" si="1393"/>
        <v>0</v>
      </c>
      <c r="DB235" s="94">
        <f t="shared" si="1393"/>
        <v>0</v>
      </c>
      <c r="DC235" s="94">
        <f t="shared" si="1393"/>
        <v>0</v>
      </c>
      <c r="DD235" s="94">
        <f t="shared" si="1393"/>
        <v>0</v>
      </c>
      <c r="DE235" s="94">
        <f t="shared" si="1393"/>
        <v>0</v>
      </c>
      <c r="DF235" s="94">
        <f t="shared" si="1393"/>
        <v>0</v>
      </c>
      <c r="DG235" s="94">
        <f t="shared" si="1393"/>
        <v>0</v>
      </c>
      <c r="DH235" s="94">
        <f t="shared" si="1393"/>
        <v>0</v>
      </c>
      <c r="DI235" s="94">
        <f t="shared" si="1393"/>
        <v>0</v>
      </c>
      <c r="DJ235" s="94">
        <f t="shared" si="1393"/>
        <v>0</v>
      </c>
      <c r="DK235" s="94">
        <f t="shared" si="1393"/>
        <v>0</v>
      </c>
      <c r="DL235" s="94">
        <f t="shared" si="1393"/>
        <v>0</v>
      </c>
      <c r="DM235" s="94">
        <f t="shared" si="1393"/>
        <v>0</v>
      </c>
      <c r="DN235" s="94">
        <f t="shared" si="1393"/>
        <v>0</v>
      </c>
      <c r="DO235" s="94">
        <f t="shared" si="1393"/>
        <v>0</v>
      </c>
      <c r="DP235" s="94">
        <f t="shared" si="1393"/>
        <v>0</v>
      </c>
      <c r="DQ235" s="94">
        <f t="shared" si="1393"/>
        <v>0</v>
      </c>
      <c r="DR235" s="94">
        <f t="shared" si="1393"/>
        <v>0</v>
      </c>
      <c r="DS235" s="94">
        <f t="shared" si="1393"/>
        <v>0</v>
      </c>
      <c r="DT235" s="94">
        <f t="shared" si="1393"/>
        <v>0</v>
      </c>
      <c r="DU235" s="94">
        <f t="shared" si="1393"/>
        <v>0</v>
      </c>
      <c r="DV235" s="94">
        <f t="shared" si="1393"/>
        <v>0</v>
      </c>
      <c r="DW235" s="94">
        <f t="shared" si="1393"/>
        <v>0</v>
      </c>
      <c r="DX235" s="94">
        <f t="shared" si="1393"/>
        <v>0</v>
      </c>
      <c r="DY235" s="94">
        <f t="shared" si="1393"/>
        <v>0</v>
      </c>
      <c r="DZ235" s="94">
        <f t="shared" si="1393"/>
        <v>0</v>
      </c>
      <c r="EA235" s="94">
        <f t="shared" si="1393"/>
        <v>0</v>
      </c>
      <c r="EB235" s="94">
        <f t="shared" ref="EB235:GM235" si="1394">IF(AND(EB$165&gt;=EOMONTH($D67,0),EB$165&lt;EOMONTH($D67,$S67)),-EB232,0)</f>
        <v>0</v>
      </c>
      <c r="EC235" s="94">
        <f t="shared" si="1394"/>
        <v>0</v>
      </c>
      <c r="ED235" s="94">
        <f t="shared" si="1394"/>
        <v>0</v>
      </c>
      <c r="EE235" s="94">
        <f t="shared" si="1394"/>
        <v>0</v>
      </c>
      <c r="EF235" s="94">
        <f t="shared" si="1394"/>
        <v>0</v>
      </c>
      <c r="EG235" s="94">
        <f t="shared" si="1394"/>
        <v>0</v>
      </c>
      <c r="EH235" s="94">
        <f t="shared" si="1394"/>
        <v>0</v>
      </c>
      <c r="EI235" s="94">
        <f t="shared" si="1394"/>
        <v>0</v>
      </c>
      <c r="EJ235" s="94">
        <f t="shared" si="1394"/>
        <v>0</v>
      </c>
      <c r="EK235" s="94">
        <f t="shared" si="1394"/>
        <v>0</v>
      </c>
      <c r="EL235" s="94">
        <f t="shared" si="1394"/>
        <v>0</v>
      </c>
      <c r="EM235" s="94">
        <f t="shared" si="1394"/>
        <v>0</v>
      </c>
      <c r="EN235" s="94">
        <f t="shared" si="1394"/>
        <v>0</v>
      </c>
      <c r="EO235" s="94">
        <f t="shared" si="1394"/>
        <v>0</v>
      </c>
      <c r="EP235" s="94">
        <f t="shared" si="1394"/>
        <v>0</v>
      </c>
      <c r="EQ235" s="94">
        <f t="shared" si="1394"/>
        <v>0</v>
      </c>
      <c r="ER235" s="94">
        <f t="shared" si="1394"/>
        <v>0</v>
      </c>
      <c r="ES235" s="94">
        <f t="shared" si="1394"/>
        <v>0</v>
      </c>
      <c r="ET235" s="94">
        <f t="shared" si="1394"/>
        <v>0</v>
      </c>
      <c r="EU235" s="94">
        <f t="shared" si="1394"/>
        <v>0</v>
      </c>
      <c r="EV235" s="94">
        <f t="shared" si="1394"/>
        <v>0</v>
      </c>
      <c r="EW235" s="94">
        <f t="shared" si="1394"/>
        <v>0</v>
      </c>
      <c r="EX235" s="94">
        <f t="shared" si="1394"/>
        <v>0</v>
      </c>
      <c r="EY235" s="94">
        <f t="shared" si="1394"/>
        <v>0</v>
      </c>
      <c r="EZ235" s="94">
        <f t="shared" si="1394"/>
        <v>0</v>
      </c>
      <c r="FA235" s="94">
        <f t="shared" si="1394"/>
        <v>0</v>
      </c>
      <c r="FB235" s="94">
        <f t="shared" si="1394"/>
        <v>0</v>
      </c>
      <c r="FC235" s="94">
        <f t="shared" si="1394"/>
        <v>0</v>
      </c>
      <c r="FD235" s="94">
        <f t="shared" si="1394"/>
        <v>0</v>
      </c>
      <c r="FE235" s="94">
        <f t="shared" si="1394"/>
        <v>0</v>
      </c>
      <c r="FF235" s="94">
        <f t="shared" si="1394"/>
        <v>0</v>
      </c>
      <c r="FG235" s="94">
        <f t="shared" si="1394"/>
        <v>0</v>
      </c>
      <c r="FH235" s="94">
        <f t="shared" si="1394"/>
        <v>0</v>
      </c>
      <c r="FI235" s="94">
        <f t="shared" si="1394"/>
        <v>0</v>
      </c>
      <c r="FJ235" s="94">
        <f t="shared" si="1394"/>
        <v>0</v>
      </c>
      <c r="FK235" s="94">
        <f t="shared" si="1394"/>
        <v>0</v>
      </c>
      <c r="FL235" s="94">
        <f t="shared" si="1394"/>
        <v>0</v>
      </c>
      <c r="FM235" s="94">
        <f t="shared" si="1394"/>
        <v>0</v>
      </c>
      <c r="FN235" s="94">
        <f t="shared" si="1394"/>
        <v>0</v>
      </c>
      <c r="FO235" s="94">
        <f t="shared" si="1394"/>
        <v>0</v>
      </c>
      <c r="FP235" s="94">
        <f t="shared" si="1394"/>
        <v>0</v>
      </c>
      <c r="FQ235" s="94">
        <f t="shared" si="1394"/>
        <v>0</v>
      </c>
      <c r="FR235" s="94">
        <f t="shared" si="1394"/>
        <v>0</v>
      </c>
      <c r="FS235" s="94">
        <f t="shared" si="1394"/>
        <v>0</v>
      </c>
      <c r="FT235" s="94">
        <f t="shared" si="1394"/>
        <v>0</v>
      </c>
      <c r="FU235" s="94">
        <f t="shared" si="1394"/>
        <v>0</v>
      </c>
      <c r="FV235" s="94">
        <f t="shared" si="1394"/>
        <v>0</v>
      </c>
      <c r="FW235" s="94">
        <f t="shared" si="1394"/>
        <v>0</v>
      </c>
      <c r="FX235" s="94">
        <f t="shared" si="1394"/>
        <v>0</v>
      </c>
      <c r="FY235" s="94">
        <f t="shared" si="1394"/>
        <v>0</v>
      </c>
      <c r="FZ235" s="94">
        <f t="shared" si="1394"/>
        <v>0</v>
      </c>
      <c r="GA235" s="94">
        <f t="shared" si="1394"/>
        <v>0</v>
      </c>
      <c r="GB235" s="94">
        <f t="shared" si="1394"/>
        <v>0</v>
      </c>
      <c r="GC235" s="94">
        <f t="shared" si="1394"/>
        <v>0</v>
      </c>
      <c r="GD235" s="94">
        <f t="shared" si="1394"/>
        <v>0</v>
      </c>
      <c r="GE235" s="94">
        <f t="shared" si="1394"/>
        <v>0</v>
      </c>
      <c r="GF235" s="94">
        <f t="shared" si="1394"/>
        <v>0</v>
      </c>
      <c r="GG235" s="94">
        <f t="shared" si="1394"/>
        <v>0</v>
      </c>
      <c r="GH235" s="94">
        <f t="shared" si="1394"/>
        <v>0</v>
      </c>
      <c r="GI235" s="94">
        <f t="shared" si="1394"/>
        <v>0</v>
      </c>
      <c r="GJ235" s="94">
        <f t="shared" si="1394"/>
        <v>0</v>
      </c>
      <c r="GK235" s="94">
        <f t="shared" si="1394"/>
        <v>0</v>
      </c>
      <c r="GL235" s="94">
        <f t="shared" si="1394"/>
        <v>0</v>
      </c>
      <c r="GM235" s="94">
        <f t="shared" si="1394"/>
        <v>0</v>
      </c>
      <c r="GN235" s="94">
        <f t="shared" ref="GN235:IY235" si="1395">IF(AND(GN$165&gt;=EOMONTH($D67,0),GN$165&lt;EOMONTH($D67,$S67)),-GN232,0)</f>
        <v>0</v>
      </c>
      <c r="GO235" s="94">
        <f t="shared" si="1395"/>
        <v>0</v>
      </c>
      <c r="GP235" s="94">
        <f t="shared" si="1395"/>
        <v>0</v>
      </c>
      <c r="GQ235" s="94">
        <f t="shared" si="1395"/>
        <v>0</v>
      </c>
      <c r="GR235" s="94">
        <f t="shared" si="1395"/>
        <v>0</v>
      </c>
      <c r="GS235" s="94">
        <f t="shared" si="1395"/>
        <v>0</v>
      </c>
      <c r="GT235" s="94">
        <f t="shared" si="1395"/>
        <v>0</v>
      </c>
      <c r="GU235" s="94">
        <f t="shared" si="1395"/>
        <v>0</v>
      </c>
      <c r="GV235" s="94">
        <f t="shared" si="1395"/>
        <v>0</v>
      </c>
      <c r="GW235" s="94">
        <f t="shared" si="1395"/>
        <v>0</v>
      </c>
      <c r="GX235" s="94">
        <f t="shared" si="1395"/>
        <v>0</v>
      </c>
      <c r="GY235" s="94">
        <f t="shared" si="1395"/>
        <v>0</v>
      </c>
      <c r="GZ235" s="94">
        <f t="shared" si="1395"/>
        <v>0</v>
      </c>
      <c r="HA235" s="94">
        <f t="shared" si="1395"/>
        <v>0</v>
      </c>
      <c r="HB235" s="94">
        <f t="shared" si="1395"/>
        <v>0</v>
      </c>
      <c r="HC235" s="94">
        <f t="shared" si="1395"/>
        <v>0</v>
      </c>
      <c r="HD235" s="94">
        <f t="shared" si="1395"/>
        <v>0</v>
      </c>
      <c r="HE235" s="94">
        <f t="shared" si="1395"/>
        <v>0</v>
      </c>
      <c r="HF235" s="94">
        <f t="shared" si="1395"/>
        <v>0</v>
      </c>
      <c r="HG235" s="94">
        <f t="shared" si="1395"/>
        <v>0</v>
      </c>
      <c r="HH235" s="94">
        <f t="shared" si="1395"/>
        <v>0</v>
      </c>
      <c r="HI235" s="94">
        <f t="shared" si="1395"/>
        <v>0</v>
      </c>
      <c r="HJ235" s="94">
        <f t="shared" si="1395"/>
        <v>0</v>
      </c>
      <c r="HK235" s="94">
        <f t="shared" si="1395"/>
        <v>0</v>
      </c>
      <c r="HL235" s="94">
        <f t="shared" si="1395"/>
        <v>0</v>
      </c>
      <c r="HM235" s="94">
        <f t="shared" si="1395"/>
        <v>0</v>
      </c>
      <c r="HN235" s="94">
        <f t="shared" si="1395"/>
        <v>0</v>
      </c>
      <c r="HO235" s="94">
        <f t="shared" si="1395"/>
        <v>0</v>
      </c>
      <c r="HP235" s="94">
        <f t="shared" si="1395"/>
        <v>0</v>
      </c>
      <c r="HQ235" s="94">
        <f t="shared" si="1395"/>
        <v>0</v>
      </c>
      <c r="HR235" s="94">
        <f t="shared" si="1395"/>
        <v>0</v>
      </c>
      <c r="HS235" s="94">
        <f t="shared" si="1395"/>
        <v>0</v>
      </c>
      <c r="HT235" s="94">
        <f t="shared" si="1395"/>
        <v>0</v>
      </c>
      <c r="HU235" s="94">
        <f t="shared" si="1395"/>
        <v>0</v>
      </c>
      <c r="HV235" s="94">
        <f t="shared" si="1395"/>
        <v>0</v>
      </c>
      <c r="HW235" s="94">
        <f t="shared" si="1395"/>
        <v>0</v>
      </c>
      <c r="HX235" s="94">
        <f t="shared" si="1395"/>
        <v>0</v>
      </c>
      <c r="HY235" s="94">
        <f t="shared" si="1395"/>
        <v>0</v>
      </c>
      <c r="HZ235" s="94">
        <f t="shared" si="1395"/>
        <v>0</v>
      </c>
      <c r="IA235" s="94">
        <f t="shared" si="1395"/>
        <v>0</v>
      </c>
      <c r="IB235" s="94">
        <f t="shared" si="1395"/>
        <v>0</v>
      </c>
      <c r="IC235" s="94">
        <f t="shared" si="1395"/>
        <v>0</v>
      </c>
      <c r="ID235" s="94">
        <f t="shared" si="1395"/>
        <v>0</v>
      </c>
      <c r="IE235" s="94">
        <f t="shared" si="1395"/>
        <v>0</v>
      </c>
      <c r="IF235" s="94">
        <f t="shared" si="1395"/>
        <v>0</v>
      </c>
      <c r="IG235" s="94">
        <f t="shared" si="1395"/>
        <v>0</v>
      </c>
      <c r="IH235" s="94">
        <f t="shared" si="1395"/>
        <v>0</v>
      </c>
      <c r="II235" s="94">
        <f t="shared" si="1395"/>
        <v>0</v>
      </c>
      <c r="IJ235" s="94">
        <f t="shared" si="1395"/>
        <v>0</v>
      </c>
      <c r="IK235" s="94">
        <f t="shared" si="1395"/>
        <v>0</v>
      </c>
      <c r="IL235" s="94">
        <f t="shared" si="1395"/>
        <v>0</v>
      </c>
      <c r="IM235" s="94">
        <f t="shared" si="1395"/>
        <v>0</v>
      </c>
      <c r="IN235" s="94">
        <f t="shared" si="1395"/>
        <v>0</v>
      </c>
      <c r="IO235" s="94">
        <f t="shared" si="1395"/>
        <v>0</v>
      </c>
      <c r="IP235" s="94">
        <f t="shared" si="1395"/>
        <v>0</v>
      </c>
      <c r="IQ235" s="94">
        <f t="shared" si="1395"/>
        <v>0</v>
      </c>
      <c r="IR235" s="94">
        <f t="shared" si="1395"/>
        <v>0</v>
      </c>
      <c r="IS235" s="94">
        <f t="shared" si="1395"/>
        <v>0</v>
      </c>
      <c r="IT235" s="94">
        <f t="shared" si="1395"/>
        <v>0</v>
      </c>
      <c r="IU235" s="94">
        <f t="shared" si="1395"/>
        <v>0</v>
      </c>
      <c r="IV235" s="94">
        <f t="shared" si="1395"/>
        <v>0</v>
      </c>
      <c r="IW235" s="94">
        <f t="shared" si="1395"/>
        <v>0</v>
      </c>
      <c r="IX235" s="94">
        <f t="shared" si="1395"/>
        <v>0</v>
      </c>
      <c r="IY235" s="94">
        <f t="shared" si="1395"/>
        <v>0</v>
      </c>
      <c r="IZ235" s="94">
        <f t="shared" ref="IZ235:LK235" si="1396">IF(AND(IZ$165&gt;=EOMONTH($D67,0),IZ$165&lt;EOMONTH($D67,$S67)),-IZ232,0)</f>
        <v>0</v>
      </c>
      <c r="JA235" s="94">
        <f t="shared" si="1396"/>
        <v>0</v>
      </c>
      <c r="JB235" s="94">
        <f t="shared" si="1396"/>
        <v>0</v>
      </c>
      <c r="JC235" s="94">
        <f t="shared" si="1396"/>
        <v>0</v>
      </c>
      <c r="JD235" s="94">
        <f t="shared" si="1396"/>
        <v>0</v>
      </c>
      <c r="JE235" s="94">
        <f t="shared" si="1396"/>
        <v>0</v>
      </c>
      <c r="JF235" s="94">
        <f t="shared" si="1396"/>
        <v>0</v>
      </c>
      <c r="JG235" s="94">
        <f t="shared" si="1396"/>
        <v>0</v>
      </c>
      <c r="JH235" s="94">
        <f t="shared" si="1396"/>
        <v>0</v>
      </c>
      <c r="JI235" s="94">
        <f t="shared" si="1396"/>
        <v>0</v>
      </c>
      <c r="JJ235" s="94">
        <f t="shared" si="1396"/>
        <v>0</v>
      </c>
      <c r="JK235" s="94">
        <f t="shared" si="1396"/>
        <v>0</v>
      </c>
      <c r="JL235" s="94">
        <f t="shared" si="1396"/>
        <v>0</v>
      </c>
      <c r="JM235" s="94">
        <f t="shared" si="1396"/>
        <v>0</v>
      </c>
      <c r="JN235" s="94">
        <f t="shared" si="1396"/>
        <v>0</v>
      </c>
      <c r="JO235" s="94">
        <f t="shared" si="1396"/>
        <v>0</v>
      </c>
      <c r="JP235" s="94">
        <f t="shared" si="1396"/>
        <v>0</v>
      </c>
      <c r="JQ235" s="94">
        <f t="shared" si="1396"/>
        <v>0</v>
      </c>
      <c r="JR235" s="94">
        <f t="shared" si="1396"/>
        <v>0</v>
      </c>
      <c r="JS235" s="94">
        <f t="shared" si="1396"/>
        <v>0</v>
      </c>
      <c r="JT235" s="94">
        <f t="shared" si="1396"/>
        <v>0</v>
      </c>
      <c r="JU235" s="94">
        <f t="shared" si="1396"/>
        <v>0</v>
      </c>
      <c r="JV235" s="94">
        <f t="shared" si="1396"/>
        <v>0</v>
      </c>
      <c r="JW235" s="94">
        <f t="shared" si="1396"/>
        <v>0</v>
      </c>
      <c r="JX235" s="94">
        <f t="shared" si="1396"/>
        <v>0</v>
      </c>
      <c r="JY235" s="94">
        <f t="shared" si="1396"/>
        <v>0</v>
      </c>
      <c r="JZ235" s="94">
        <f t="shared" si="1396"/>
        <v>0</v>
      </c>
      <c r="KA235" s="94">
        <f t="shared" si="1396"/>
        <v>0</v>
      </c>
      <c r="KB235" s="94">
        <f t="shared" si="1396"/>
        <v>0</v>
      </c>
      <c r="KC235" s="94">
        <f t="shared" si="1396"/>
        <v>0</v>
      </c>
      <c r="KD235" s="94">
        <f t="shared" si="1396"/>
        <v>0</v>
      </c>
      <c r="KE235" s="94">
        <f t="shared" si="1396"/>
        <v>0</v>
      </c>
      <c r="KF235" s="94">
        <f t="shared" si="1396"/>
        <v>0</v>
      </c>
      <c r="KG235" s="94">
        <f t="shared" si="1396"/>
        <v>0</v>
      </c>
      <c r="KH235" s="94">
        <f t="shared" si="1396"/>
        <v>0</v>
      </c>
      <c r="KI235" s="94">
        <f t="shared" si="1396"/>
        <v>0</v>
      </c>
      <c r="KJ235" s="94">
        <f t="shared" si="1396"/>
        <v>0</v>
      </c>
      <c r="KK235" s="94">
        <f t="shared" si="1396"/>
        <v>0</v>
      </c>
      <c r="KL235" s="94">
        <f t="shared" si="1396"/>
        <v>0</v>
      </c>
      <c r="KM235" s="94">
        <f t="shared" si="1396"/>
        <v>0</v>
      </c>
      <c r="KN235" s="94">
        <f t="shared" si="1396"/>
        <v>0</v>
      </c>
      <c r="KO235" s="94">
        <f t="shared" si="1396"/>
        <v>0</v>
      </c>
      <c r="KP235" s="94">
        <f t="shared" si="1396"/>
        <v>0</v>
      </c>
      <c r="KQ235" s="94">
        <f t="shared" si="1396"/>
        <v>0</v>
      </c>
      <c r="KR235" s="94">
        <f t="shared" si="1396"/>
        <v>0</v>
      </c>
      <c r="KS235" s="94">
        <f t="shared" si="1396"/>
        <v>0</v>
      </c>
      <c r="KT235" s="94">
        <f t="shared" si="1396"/>
        <v>0</v>
      </c>
      <c r="KU235" s="94">
        <f t="shared" si="1396"/>
        <v>0</v>
      </c>
      <c r="KV235" s="94">
        <f t="shared" si="1396"/>
        <v>0</v>
      </c>
      <c r="KW235" s="94">
        <f t="shared" si="1396"/>
        <v>0</v>
      </c>
      <c r="KX235" s="94">
        <f t="shared" si="1396"/>
        <v>0</v>
      </c>
      <c r="KY235" s="94">
        <f t="shared" si="1396"/>
        <v>0</v>
      </c>
      <c r="KZ235" s="94">
        <f t="shared" si="1396"/>
        <v>0</v>
      </c>
      <c r="LA235" s="94">
        <f t="shared" si="1396"/>
        <v>0</v>
      </c>
      <c r="LB235" s="94">
        <f t="shared" si="1396"/>
        <v>0</v>
      </c>
      <c r="LC235" s="94">
        <f t="shared" si="1396"/>
        <v>0</v>
      </c>
      <c r="LD235" s="94">
        <f t="shared" si="1396"/>
        <v>0</v>
      </c>
      <c r="LE235" s="94">
        <f t="shared" si="1396"/>
        <v>0</v>
      </c>
      <c r="LF235" s="94">
        <f t="shared" si="1396"/>
        <v>0</v>
      </c>
      <c r="LG235" s="94">
        <f t="shared" si="1396"/>
        <v>0</v>
      </c>
      <c r="LH235" s="94">
        <f t="shared" si="1396"/>
        <v>0</v>
      </c>
      <c r="LI235" s="94">
        <f t="shared" si="1396"/>
        <v>0</v>
      </c>
      <c r="LJ235" s="94">
        <f t="shared" si="1396"/>
        <v>0</v>
      </c>
      <c r="LK235" s="94">
        <f t="shared" si="1396"/>
        <v>0</v>
      </c>
      <c r="LL235" s="94">
        <f t="shared" ref="LL235:NK235" si="1397">IF(AND(LL$165&gt;=EOMONTH($D67,0),LL$165&lt;EOMONTH($D67,$S67)),-LL232,0)</f>
        <v>0</v>
      </c>
      <c r="LM235" s="94">
        <f t="shared" si="1397"/>
        <v>0</v>
      </c>
      <c r="LN235" s="94">
        <f t="shared" si="1397"/>
        <v>0</v>
      </c>
      <c r="LO235" s="94">
        <f t="shared" si="1397"/>
        <v>0</v>
      </c>
      <c r="LP235" s="94">
        <f t="shared" si="1397"/>
        <v>0</v>
      </c>
      <c r="LQ235" s="94">
        <f t="shared" si="1397"/>
        <v>0</v>
      </c>
      <c r="LR235" s="94">
        <f t="shared" si="1397"/>
        <v>0</v>
      </c>
      <c r="LS235" s="94">
        <f t="shared" si="1397"/>
        <v>0</v>
      </c>
      <c r="LT235" s="94">
        <f t="shared" si="1397"/>
        <v>0</v>
      </c>
      <c r="LU235" s="94">
        <f t="shared" si="1397"/>
        <v>0</v>
      </c>
      <c r="LV235" s="94">
        <f t="shared" si="1397"/>
        <v>0</v>
      </c>
      <c r="LW235" s="94">
        <f t="shared" si="1397"/>
        <v>0</v>
      </c>
      <c r="LX235" s="94">
        <f t="shared" si="1397"/>
        <v>0</v>
      </c>
      <c r="LY235" s="94">
        <f t="shared" si="1397"/>
        <v>0</v>
      </c>
      <c r="LZ235" s="94">
        <f t="shared" si="1397"/>
        <v>0</v>
      </c>
      <c r="MA235" s="94">
        <f t="shared" si="1397"/>
        <v>0</v>
      </c>
      <c r="MB235" s="94">
        <f t="shared" si="1397"/>
        <v>0</v>
      </c>
      <c r="MC235" s="94">
        <f t="shared" si="1397"/>
        <v>0</v>
      </c>
      <c r="MD235" s="94">
        <f t="shared" si="1397"/>
        <v>0</v>
      </c>
      <c r="ME235" s="94">
        <f t="shared" si="1397"/>
        <v>0</v>
      </c>
      <c r="MF235" s="94">
        <f t="shared" si="1397"/>
        <v>0</v>
      </c>
      <c r="MG235" s="94">
        <f t="shared" si="1397"/>
        <v>0</v>
      </c>
      <c r="MH235" s="94">
        <f t="shared" si="1397"/>
        <v>0</v>
      </c>
      <c r="MI235" s="94">
        <f t="shared" si="1397"/>
        <v>0</v>
      </c>
      <c r="MJ235" s="94">
        <f t="shared" si="1397"/>
        <v>0</v>
      </c>
      <c r="MK235" s="94">
        <f t="shared" si="1397"/>
        <v>0</v>
      </c>
      <c r="ML235" s="94">
        <f t="shared" si="1397"/>
        <v>0</v>
      </c>
      <c r="MM235" s="94">
        <f t="shared" si="1397"/>
        <v>0</v>
      </c>
      <c r="MN235" s="94">
        <f t="shared" si="1397"/>
        <v>0</v>
      </c>
      <c r="MO235" s="94">
        <f t="shared" si="1397"/>
        <v>0</v>
      </c>
      <c r="MP235" s="94">
        <f t="shared" si="1397"/>
        <v>0</v>
      </c>
      <c r="MQ235" s="94">
        <f t="shared" si="1397"/>
        <v>0</v>
      </c>
      <c r="MR235" s="94">
        <f t="shared" si="1397"/>
        <v>0</v>
      </c>
      <c r="MS235" s="94">
        <f t="shared" si="1397"/>
        <v>0</v>
      </c>
      <c r="MT235" s="94">
        <f t="shared" si="1397"/>
        <v>0</v>
      </c>
      <c r="MU235" s="94">
        <f t="shared" si="1397"/>
        <v>0</v>
      </c>
      <c r="MV235" s="94">
        <f t="shared" si="1397"/>
        <v>0</v>
      </c>
      <c r="MW235" s="94">
        <f t="shared" si="1397"/>
        <v>0</v>
      </c>
      <c r="MX235" s="94">
        <f t="shared" si="1397"/>
        <v>0</v>
      </c>
      <c r="MY235" s="94">
        <f t="shared" si="1397"/>
        <v>0</v>
      </c>
      <c r="MZ235" s="94">
        <f t="shared" si="1397"/>
        <v>0</v>
      </c>
      <c r="NA235" s="94">
        <f t="shared" si="1397"/>
        <v>0</v>
      </c>
      <c r="NB235" s="94">
        <f t="shared" si="1397"/>
        <v>0</v>
      </c>
      <c r="NC235" s="94">
        <f t="shared" si="1397"/>
        <v>0</v>
      </c>
      <c r="ND235" s="94">
        <f t="shared" si="1397"/>
        <v>0</v>
      </c>
      <c r="NE235" s="94">
        <f t="shared" si="1397"/>
        <v>0</v>
      </c>
      <c r="NF235" s="94">
        <f t="shared" si="1397"/>
        <v>0</v>
      </c>
      <c r="NG235" s="94">
        <f t="shared" si="1397"/>
        <v>0</v>
      </c>
      <c r="NH235" s="94">
        <f t="shared" si="1397"/>
        <v>0</v>
      </c>
      <c r="NI235" s="94">
        <f t="shared" si="1397"/>
        <v>0</v>
      </c>
      <c r="NJ235" s="94">
        <f t="shared" si="1397"/>
        <v>0</v>
      </c>
      <c r="NK235" s="97">
        <f t="shared" si="1397"/>
        <v>0</v>
      </c>
    </row>
    <row r="236" spans="1:375" x14ac:dyDescent="0.25">
      <c r="A236" s="96">
        <f>SUMIF($D$163:$NK$163,"&lt;="&amp;Summary!$B$3,Leases!D236:NK236)</f>
        <v>0</v>
      </c>
      <c r="B236" s="23" t="s">
        <v>98</v>
      </c>
      <c r="C236" s="45" t="s">
        <v>27</v>
      </c>
      <c r="D236" s="94">
        <f t="shared" ref="D236:BO236" si="1398">IF(OR(D$165&lt;=EOMONTH($E67,$R67*(1-$O67)),D$165&gt;EOMONTH($E67,$P67*12*(1-$O67)+$Q67*12*$O67+$R67*(1-$O67))),0,FV($W67,ROUNDDOWN(YEARFRAC($D$165,D$165,1),0),,-($U67*(1-$O67)+$V67*$O67)*$B67/12,0))</f>
        <v>0</v>
      </c>
      <c r="E236" s="94">
        <f t="shared" si="1398"/>
        <v>0</v>
      </c>
      <c r="F236" s="94">
        <f t="shared" si="1398"/>
        <v>0</v>
      </c>
      <c r="G236" s="94">
        <f t="shared" si="1398"/>
        <v>0</v>
      </c>
      <c r="H236" s="94">
        <f t="shared" si="1398"/>
        <v>0</v>
      </c>
      <c r="I236" s="94">
        <f t="shared" si="1398"/>
        <v>0</v>
      </c>
      <c r="J236" s="94">
        <f t="shared" si="1398"/>
        <v>0</v>
      </c>
      <c r="K236" s="94">
        <f t="shared" si="1398"/>
        <v>0</v>
      </c>
      <c r="L236" s="94">
        <f t="shared" si="1398"/>
        <v>0</v>
      </c>
      <c r="M236" s="94">
        <f t="shared" si="1398"/>
        <v>0</v>
      </c>
      <c r="N236" s="94">
        <f t="shared" si="1398"/>
        <v>0</v>
      </c>
      <c r="O236" s="94">
        <f t="shared" si="1398"/>
        <v>0</v>
      </c>
      <c r="P236" s="94">
        <f t="shared" si="1398"/>
        <v>0</v>
      </c>
      <c r="Q236" s="94">
        <f t="shared" si="1398"/>
        <v>0</v>
      </c>
      <c r="R236" s="94">
        <f t="shared" si="1398"/>
        <v>0</v>
      </c>
      <c r="S236" s="94">
        <f t="shared" si="1398"/>
        <v>0</v>
      </c>
      <c r="T236" s="94">
        <f t="shared" si="1398"/>
        <v>0</v>
      </c>
      <c r="U236" s="94">
        <f t="shared" si="1398"/>
        <v>0</v>
      </c>
      <c r="V236" s="94">
        <f t="shared" si="1398"/>
        <v>0</v>
      </c>
      <c r="W236" s="94">
        <f t="shared" si="1398"/>
        <v>0</v>
      </c>
      <c r="X236" s="94">
        <f t="shared" si="1398"/>
        <v>0</v>
      </c>
      <c r="Y236" s="94">
        <f t="shared" si="1398"/>
        <v>0</v>
      </c>
      <c r="Z236" s="94">
        <f t="shared" si="1398"/>
        <v>0</v>
      </c>
      <c r="AA236" s="94">
        <f t="shared" si="1398"/>
        <v>0</v>
      </c>
      <c r="AB236" s="94">
        <f t="shared" si="1398"/>
        <v>0</v>
      </c>
      <c r="AC236" s="94">
        <f t="shared" si="1398"/>
        <v>0</v>
      </c>
      <c r="AD236" s="94">
        <f t="shared" si="1398"/>
        <v>0</v>
      </c>
      <c r="AE236" s="94">
        <f t="shared" si="1398"/>
        <v>0</v>
      </c>
      <c r="AF236" s="94">
        <f t="shared" si="1398"/>
        <v>0</v>
      </c>
      <c r="AG236" s="94">
        <f t="shared" si="1398"/>
        <v>0</v>
      </c>
      <c r="AH236" s="94">
        <f t="shared" si="1398"/>
        <v>0</v>
      </c>
      <c r="AI236" s="94">
        <f t="shared" si="1398"/>
        <v>0</v>
      </c>
      <c r="AJ236" s="94">
        <f t="shared" si="1398"/>
        <v>0</v>
      </c>
      <c r="AK236" s="94">
        <f t="shared" si="1398"/>
        <v>0</v>
      </c>
      <c r="AL236" s="94">
        <f t="shared" si="1398"/>
        <v>0</v>
      </c>
      <c r="AM236" s="94">
        <f t="shared" si="1398"/>
        <v>0</v>
      </c>
      <c r="AN236" s="94">
        <f t="shared" si="1398"/>
        <v>0</v>
      </c>
      <c r="AO236" s="94">
        <f t="shared" si="1398"/>
        <v>0</v>
      </c>
      <c r="AP236" s="94">
        <f t="shared" si="1398"/>
        <v>0</v>
      </c>
      <c r="AQ236" s="94">
        <f t="shared" si="1398"/>
        <v>0</v>
      </c>
      <c r="AR236" s="94">
        <f t="shared" si="1398"/>
        <v>0</v>
      </c>
      <c r="AS236" s="94">
        <f t="shared" si="1398"/>
        <v>0</v>
      </c>
      <c r="AT236" s="94">
        <f t="shared" si="1398"/>
        <v>0</v>
      </c>
      <c r="AU236" s="94">
        <f t="shared" si="1398"/>
        <v>0</v>
      </c>
      <c r="AV236" s="94">
        <f t="shared" si="1398"/>
        <v>0</v>
      </c>
      <c r="AW236" s="94">
        <f t="shared" si="1398"/>
        <v>0</v>
      </c>
      <c r="AX236" s="94">
        <f t="shared" si="1398"/>
        <v>0</v>
      </c>
      <c r="AY236" s="94">
        <f t="shared" si="1398"/>
        <v>0</v>
      </c>
      <c r="AZ236" s="94">
        <f t="shared" si="1398"/>
        <v>0</v>
      </c>
      <c r="BA236" s="94">
        <f t="shared" si="1398"/>
        <v>0</v>
      </c>
      <c r="BB236" s="94">
        <f t="shared" si="1398"/>
        <v>0</v>
      </c>
      <c r="BC236" s="94">
        <f t="shared" si="1398"/>
        <v>0</v>
      </c>
      <c r="BD236" s="94">
        <f t="shared" si="1398"/>
        <v>0</v>
      </c>
      <c r="BE236" s="94">
        <f t="shared" si="1398"/>
        <v>0</v>
      </c>
      <c r="BF236" s="94">
        <f t="shared" si="1398"/>
        <v>0</v>
      </c>
      <c r="BG236" s="94">
        <f t="shared" si="1398"/>
        <v>0</v>
      </c>
      <c r="BH236" s="94">
        <f t="shared" si="1398"/>
        <v>0</v>
      </c>
      <c r="BI236" s="94">
        <f t="shared" si="1398"/>
        <v>0</v>
      </c>
      <c r="BJ236" s="94">
        <f t="shared" si="1398"/>
        <v>0</v>
      </c>
      <c r="BK236" s="94">
        <f t="shared" si="1398"/>
        <v>0</v>
      </c>
      <c r="BL236" s="94">
        <f t="shared" si="1398"/>
        <v>0</v>
      </c>
      <c r="BM236" s="94">
        <f t="shared" si="1398"/>
        <v>0</v>
      </c>
      <c r="BN236" s="94">
        <f t="shared" si="1398"/>
        <v>0</v>
      </c>
      <c r="BO236" s="94">
        <f t="shared" si="1398"/>
        <v>0</v>
      </c>
      <c r="BP236" s="94">
        <f t="shared" ref="BP236:EA236" si="1399">IF(OR(BP$165&lt;=EOMONTH($E67,$R67*(1-$O67)),BP$165&gt;EOMONTH($E67,$P67*12*(1-$O67)+$Q67*12*$O67+$R67*(1-$O67))),0,FV($W67,ROUNDDOWN(YEARFRAC($D$165,BP$165,1),0),,-($U67*(1-$O67)+$V67*$O67)*$B67/12,0))</f>
        <v>0</v>
      </c>
      <c r="BQ236" s="94">
        <f t="shared" si="1399"/>
        <v>0</v>
      </c>
      <c r="BR236" s="94">
        <f t="shared" si="1399"/>
        <v>0</v>
      </c>
      <c r="BS236" s="94">
        <f t="shared" si="1399"/>
        <v>0</v>
      </c>
      <c r="BT236" s="94">
        <f t="shared" si="1399"/>
        <v>0</v>
      </c>
      <c r="BU236" s="94">
        <f t="shared" si="1399"/>
        <v>0</v>
      </c>
      <c r="BV236" s="94">
        <f t="shared" si="1399"/>
        <v>0</v>
      </c>
      <c r="BW236" s="94">
        <f t="shared" si="1399"/>
        <v>0</v>
      </c>
      <c r="BX236" s="94">
        <f t="shared" si="1399"/>
        <v>0</v>
      </c>
      <c r="BY236" s="94">
        <f t="shared" si="1399"/>
        <v>0</v>
      </c>
      <c r="BZ236" s="94">
        <f t="shared" si="1399"/>
        <v>0</v>
      </c>
      <c r="CA236" s="94">
        <f t="shared" si="1399"/>
        <v>0</v>
      </c>
      <c r="CB236" s="94">
        <f t="shared" si="1399"/>
        <v>0</v>
      </c>
      <c r="CC236" s="94">
        <f t="shared" si="1399"/>
        <v>0</v>
      </c>
      <c r="CD236" s="94">
        <f t="shared" si="1399"/>
        <v>0</v>
      </c>
      <c r="CE236" s="94">
        <f t="shared" si="1399"/>
        <v>0</v>
      </c>
      <c r="CF236" s="94">
        <f t="shared" si="1399"/>
        <v>0</v>
      </c>
      <c r="CG236" s="94">
        <f t="shared" si="1399"/>
        <v>0</v>
      </c>
      <c r="CH236" s="94">
        <f t="shared" si="1399"/>
        <v>0</v>
      </c>
      <c r="CI236" s="94">
        <f t="shared" si="1399"/>
        <v>0</v>
      </c>
      <c r="CJ236" s="94">
        <f t="shared" si="1399"/>
        <v>0</v>
      </c>
      <c r="CK236" s="94">
        <f t="shared" si="1399"/>
        <v>0</v>
      </c>
      <c r="CL236" s="94">
        <f t="shared" si="1399"/>
        <v>0</v>
      </c>
      <c r="CM236" s="94">
        <f t="shared" si="1399"/>
        <v>0</v>
      </c>
      <c r="CN236" s="94">
        <f t="shared" si="1399"/>
        <v>0</v>
      </c>
      <c r="CO236" s="94">
        <f t="shared" si="1399"/>
        <v>0</v>
      </c>
      <c r="CP236" s="94">
        <f t="shared" si="1399"/>
        <v>0</v>
      </c>
      <c r="CQ236" s="94">
        <f t="shared" si="1399"/>
        <v>0</v>
      </c>
      <c r="CR236" s="94">
        <f t="shared" si="1399"/>
        <v>0</v>
      </c>
      <c r="CS236" s="94">
        <f t="shared" si="1399"/>
        <v>0</v>
      </c>
      <c r="CT236" s="94">
        <f t="shared" si="1399"/>
        <v>0</v>
      </c>
      <c r="CU236" s="94">
        <f t="shared" si="1399"/>
        <v>0</v>
      </c>
      <c r="CV236" s="94">
        <f t="shared" si="1399"/>
        <v>0</v>
      </c>
      <c r="CW236" s="94">
        <f t="shared" si="1399"/>
        <v>0</v>
      </c>
      <c r="CX236" s="94">
        <f t="shared" si="1399"/>
        <v>0</v>
      </c>
      <c r="CY236" s="94">
        <f t="shared" si="1399"/>
        <v>0</v>
      </c>
      <c r="CZ236" s="94">
        <f t="shared" si="1399"/>
        <v>0</v>
      </c>
      <c r="DA236" s="94">
        <f t="shared" si="1399"/>
        <v>0</v>
      </c>
      <c r="DB236" s="94">
        <f t="shared" si="1399"/>
        <v>0</v>
      </c>
      <c r="DC236" s="94">
        <f t="shared" si="1399"/>
        <v>0</v>
      </c>
      <c r="DD236" s="94">
        <f t="shared" si="1399"/>
        <v>0</v>
      </c>
      <c r="DE236" s="94">
        <f t="shared" si="1399"/>
        <v>0</v>
      </c>
      <c r="DF236" s="94">
        <f t="shared" si="1399"/>
        <v>0</v>
      </c>
      <c r="DG236" s="94">
        <f t="shared" si="1399"/>
        <v>0</v>
      </c>
      <c r="DH236" s="94">
        <f t="shared" si="1399"/>
        <v>0</v>
      </c>
      <c r="DI236" s="94">
        <f t="shared" si="1399"/>
        <v>0</v>
      </c>
      <c r="DJ236" s="94">
        <f t="shared" si="1399"/>
        <v>0</v>
      </c>
      <c r="DK236" s="94">
        <f t="shared" si="1399"/>
        <v>0</v>
      </c>
      <c r="DL236" s="94">
        <f t="shared" si="1399"/>
        <v>0</v>
      </c>
      <c r="DM236" s="94">
        <f t="shared" si="1399"/>
        <v>0</v>
      </c>
      <c r="DN236" s="94">
        <f t="shared" si="1399"/>
        <v>0</v>
      </c>
      <c r="DO236" s="94">
        <f t="shared" si="1399"/>
        <v>0</v>
      </c>
      <c r="DP236" s="94">
        <f t="shared" si="1399"/>
        <v>0</v>
      </c>
      <c r="DQ236" s="94">
        <f t="shared" si="1399"/>
        <v>0</v>
      </c>
      <c r="DR236" s="94">
        <f t="shared" si="1399"/>
        <v>0</v>
      </c>
      <c r="DS236" s="94">
        <f t="shared" si="1399"/>
        <v>0</v>
      </c>
      <c r="DT236" s="94">
        <f t="shared" si="1399"/>
        <v>0</v>
      </c>
      <c r="DU236" s="94">
        <f t="shared" si="1399"/>
        <v>0</v>
      </c>
      <c r="DV236" s="94">
        <f t="shared" si="1399"/>
        <v>0</v>
      </c>
      <c r="DW236" s="94">
        <f t="shared" si="1399"/>
        <v>0</v>
      </c>
      <c r="DX236" s="94">
        <f t="shared" si="1399"/>
        <v>0</v>
      </c>
      <c r="DY236" s="94">
        <f t="shared" si="1399"/>
        <v>0</v>
      </c>
      <c r="DZ236" s="94">
        <f t="shared" si="1399"/>
        <v>0</v>
      </c>
      <c r="EA236" s="94">
        <f t="shared" si="1399"/>
        <v>0</v>
      </c>
      <c r="EB236" s="94">
        <f t="shared" ref="EB236:GM236" si="1400">IF(OR(EB$165&lt;=EOMONTH($E67,$R67*(1-$O67)),EB$165&gt;EOMONTH($E67,$P67*12*(1-$O67)+$Q67*12*$O67+$R67*(1-$O67))),0,FV($W67,ROUNDDOWN(YEARFRAC($D$165,EB$165,1),0),,-($U67*(1-$O67)+$V67*$O67)*$B67/12,0))</f>
        <v>0</v>
      </c>
      <c r="EC236" s="94">
        <f t="shared" si="1400"/>
        <v>0</v>
      </c>
      <c r="ED236" s="94">
        <f t="shared" si="1400"/>
        <v>0</v>
      </c>
      <c r="EE236" s="94">
        <f t="shared" si="1400"/>
        <v>0</v>
      </c>
      <c r="EF236" s="94">
        <f t="shared" si="1400"/>
        <v>0</v>
      </c>
      <c r="EG236" s="94">
        <f t="shared" si="1400"/>
        <v>0</v>
      </c>
      <c r="EH236" s="94">
        <f t="shared" si="1400"/>
        <v>0</v>
      </c>
      <c r="EI236" s="94">
        <f t="shared" si="1400"/>
        <v>0</v>
      </c>
      <c r="EJ236" s="94">
        <f t="shared" si="1400"/>
        <v>0</v>
      </c>
      <c r="EK236" s="94">
        <f t="shared" si="1400"/>
        <v>0</v>
      </c>
      <c r="EL236" s="94">
        <f t="shared" si="1400"/>
        <v>0</v>
      </c>
      <c r="EM236" s="94">
        <f t="shared" si="1400"/>
        <v>0</v>
      </c>
      <c r="EN236" s="94">
        <f t="shared" si="1400"/>
        <v>0</v>
      </c>
      <c r="EO236" s="94">
        <f t="shared" si="1400"/>
        <v>0</v>
      </c>
      <c r="EP236" s="94">
        <f t="shared" si="1400"/>
        <v>0</v>
      </c>
      <c r="EQ236" s="94">
        <f t="shared" si="1400"/>
        <v>0</v>
      </c>
      <c r="ER236" s="94">
        <f t="shared" si="1400"/>
        <v>0</v>
      </c>
      <c r="ES236" s="94">
        <f t="shared" si="1400"/>
        <v>0</v>
      </c>
      <c r="ET236" s="94">
        <f t="shared" si="1400"/>
        <v>0</v>
      </c>
      <c r="EU236" s="94">
        <f t="shared" si="1400"/>
        <v>0</v>
      </c>
      <c r="EV236" s="94">
        <f t="shared" si="1400"/>
        <v>0</v>
      </c>
      <c r="EW236" s="94">
        <f t="shared" si="1400"/>
        <v>0</v>
      </c>
      <c r="EX236" s="94">
        <f t="shared" si="1400"/>
        <v>0</v>
      </c>
      <c r="EY236" s="94">
        <f t="shared" si="1400"/>
        <v>0</v>
      </c>
      <c r="EZ236" s="94">
        <f t="shared" si="1400"/>
        <v>0</v>
      </c>
      <c r="FA236" s="94">
        <f t="shared" si="1400"/>
        <v>0</v>
      </c>
      <c r="FB236" s="94">
        <f t="shared" si="1400"/>
        <v>0</v>
      </c>
      <c r="FC236" s="94">
        <f t="shared" si="1400"/>
        <v>0</v>
      </c>
      <c r="FD236" s="94">
        <f t="shared" si="1400"/>
        <v>0</v>
      </c>
      <c r="FE236" s="94">
        <f t="shared" si="1400"/>
        <v>0</v>
      </c>
      <c r="FF236" s="94">
        <f t="shared" si="1400"/>
        <v>0</v>
      </c>
      <c r="FG236" s="94">
        <f t="shared" si="1400"/>
        <v>0</v>
      </c>
      <c r="FH236" s="94">
        <f t="shared" si="1400"/>
        <v>0</v>
      </c>
      <c r="FI236" s="94">
        <f t="shared" si="1400"/>
        <v>0</v>
      </c>
      <c r="FJ236" s="94">
        <f t="shared" si="1400"/>
        <v>0</v>
      </c>
      <c r="FK236" s="94">
        <f t="shared" si="1400"/>
        <v>0</v>
      </c>
      <c r="FL236" s="94">
        <f t="shared" si="1400"/>
        <v>0</v>
      </c>
      <c r="FM236" s="94">
        <f t="shared" si="1400"/>
        <v>0</v>
      </c>
      <c r="FN236" s="94">
        <f t="shared" si="1400"/>
        <v>0</v>
      </c>
      <c r="FO236" s="94">
        <f t="shared" si="1400"/>
        <v>0</v>
      </c>
      <c r="FP236" s="94">
        <f t="shared" si="1400"/>
        <v>0</v>
      </c>
      <c r="FQ236" s="94">
        <f t="shared" si="1400"/>
        <v>0</v>
      </c>
      <c r="FR236" s="94">
        <f t="shared" si="1400"/>
        <v>0</v>
      </c>
      <c r="FS236" s="94">
        <f t="shared" si="1400"/>
        <v>0</v>
      </c>
      <c r="FT236" s="94">
        <f t="shared" si="1400"/>
        <v>0</v>
      </c>
      <c r="FU236" s="94">
        <f t="shared" si="1400"/>
        <v>0</v>
      </c>
      <c r="FV236" s="94">
        <f t="shared" si="1400"/>
        <v>0</v>
      </c>
      <c r="FW236" s="94">
        <f t="shared" si="1400"/>
        <v>0</v>
      </c>
      <c r="FX236" s="94">
        <f t="shared" si="1400"/>
        <v>0</v>
      </c>
      <c r="FY236" s="94">
        <f t="shared" si="1400"/>
        <v>0</v>
      </c>
      <c r="FZ236" s="94">
        <f t="shared" si="1400"/>
        <v>0</v>
      </c>
      <c r="GA236" s="94">
        <f t="shared" si="1400"/>
        <v>0</v>
      </c>
      <c r="GB236" s="94">
        <f t="shared" si="1400"/>
        <v>0</v>
      </c>
      <c r="GC236" s="94">
        <f t="shared" si="1400"/>
        <v>0</v>
      </c>
      <c r="GD236" s="94">
        <f t="shared" si="1400"/>
        <v>0</v>
      </c>
      <c r="GE236" s="94">
        <f t="shared" si="1400"/>
        <v>0</v>
      </c>
      <c r="GF236" s="94">
        <f t="shared" si="1400"/>
        <v>0</v>
      </c>
      <c r="GG236" s="94">
        <f t="shared" si="1400"/>
        <v>0</v>
      </c>
      <c r="GH236" s="94">
        <f t="shared" si="1400"/>
        <v>0</v>
      </c>
      <c r="GI236" s="94">
        <f t="shared" si="1400"/>
        <v>0</v>
      </c>
      <c r="GJ236" s="94">
        <f t="shared" si="1400"/>
        <v>0</v>
      </c>
      <c r="GK236" s="94">
        <f t="shared" si="1400"/>
        <v>0</v>
      </c>
      <c r="GL236" s="94">
        <f t="shared" si="1400"/>
        <v>0</v>
      </c>
      <c r="GM236" s="94">
        <f t="shared" si="1400"/>
        <v>0</v>
      </c>
      <c r="GN236" s="94">
        <f t="shared" ref="GN236:IY236" si="1401">IF(OR(GN$165&lt;=EOMONTH($E67,$R67*(1-$O67)),GN$165&gt;EOMONTH($E67,$P67*12*(1-$O67)+$Q67*12*$O67+$R67*(1-$O67))),0,FV($W67,ROUNDDOWN(YEARFRAC($D$165,GN$165,1),0),,-($U67*(1-$O67)+$V67*$O67)*$B67/12,0))</f>
        <v>0</v>
      </c>
      <c r="GO236" s="94">
        <f t="shared" si="1401"/>
        <v>0</v>
      </c>
      <c r="GP236" s="94">
        <f t="shared" si="1401"/>
        <v>0</v>
      </c>
      <c r="GQ236" s="94">
        <f t="shared" si="1401"/>
        <v>0</v>
      </c>
      <c r="GR236" s="94">
        <f t="shared" si="1401"/>
        <v>0</v>
      </c>
      <c r="GS236" s="94">
        <f t="shared" si="1401"/>
        <v>0</v>
      </c>
      <c r="GT236" s="94">
        <f t="shared" si="1401"/>
        <v>0</v>
      </c>
      <c r="GU236" s="94">
        <f t="shared" si="1401"/>
        <v>0</v>
      </c>
      <c r="GV236" s="94">
        <f t="shared" si="1401"/>
        <v>0</v>
      </c>
      <c r="GW236" s="94">
        <f t="shared" si="1401"/>
        <v>0</v>
      </c>
      <c r="GX236" s="94">
        <f t="shared" si="1401"/>
        <v>0</v>
      </c>
      <c r="GY236" s="94">
        <f t="shared" si="1401"/>
        <v>0</v>
      </c>
      <c r="GZ236" s="94">
        <f t="shared" si="1401"/>
        <v>0</v>
      </c>
      <c r="HA236" s="94">
        <f t="shared" si="1401"/>
        <v>0</v>
      </c>
      <c r="HB236" s="94">
        <f t="shared" si="1401"/>
        <v>0</v>
      </c>
      <c r="HC236" s="94">
        <f t="shared" si="1401"/>
        <v>0</v>
      </c>
      <c r="HD236" s="94">
        <f t="shared" si="1401"/>
        <v>0</v>
      </c>
      <c r="HE236" s="94">
        <f t="shared" si="1401"/>
        <v>0</v>
      </c>
      <c r="HF236" s="94">
        <f t="shared" si="1401"/>
        <v>0</v>
      </c>
      <c r="HG236" s="94">
        <f t="shared" si="1401"/>
        <v>0</v>
      </c>
      <c r="HH236" s="94">
        <f t="shared" si="1401"/>
        <v>0</v>
      </c>
      <c r="HI236" s="94">
        <f t="shared" si="1401"/>
        <v>0</v>
      </c>
      <c r="HJ236" s="94">
        <f t="shared" si="1401"/>
        <v>0</v>
      </c>
      <c r="HK236" s="94">
        <f t="shared" si="1401"/>
        <v>0</v>
      </c>
      <c r="HL236" s="94">
        <f t="shared" si="1401"/>
        <v>0</v>
      </c>
      <c r="HM236" s="94">
        <f t="shared" si="1401"/>
        <v>0</v>
      </c>
      <c r="HN236" s="94">
        <f t="shared" si="1401"/>
        <v>0</v>
      </c>
      <c r="HO236" s="94">
        <f t="shared" si="1401"/>
        <v>0</v>
      </c>
      <c r="HP236" s="94">
        <f t="shared" si="1401"/>
        <v>0</v>
      </c>
      <c r="HQ236" s="94">
        <f t="shared" si="1401"/>
        <v>0</v>
      </c>
      <c r="HR236" s="94">
        <f t="shared" si="1401"/>
        <v>0</v>
      </c>
      <c r="HS236" s="94">
        <f t="shared" si="1401"/>
        <v>0</v>
      </c>
      <c r="HT236" s="94">
        <f t="shared" si="1401"/>
        <v>0</v>
      </c>
      <c r="HU236" s="94">
        <f t="shared" si="1401"/>
        <v>0</v>
      </c>
      <c r="HV236" s="94">
        <f t="shared" si="1401"/>
        <v>0</v>
      </c>
      <c r="HW236" s="94">
        <f t="shared" si="1401"/>
        <v>0</v>
      </c>
      <c r="HX236" s="94">
        <f t="shared" si="1401"/>
        <v>0</v>
      </c>
      <c r="HY236" s="94">
        <f t="shared" si="1401"/>
        <v>0</v>
      </c>
      <c r="HZ236" s="94">
        <f t="shared" si="1401"/>
        <v>0</v>
      </c>
      <c r="IA236" s="94">
        <f t="shared" si="1401"/>
        <v>0</v>
      </c>
      <c r="IB236" s="94">
        <f t="shared" si="1401"/>
        <v>0</v>
      </c>
      <c r="IC236" s="94">
        <f t="shared" si="1401"/>
        <v>0</v>
      </c>
      <c r="ID236" s="94">
        <f t="shared" si="1401"/>
        <v>0</v>
      </c>
      <c r="IE236" s="94">
        <f t="shared" si="1401"/>
        <v>0</v>
      </c>
      <c r="IF236" s="94">
        <f t="shared" si="1401"/>
        <v>0</v>
      </c>
      <c r="IG236" s="94">
        <f t="shared" si="1401"/>
        <v>0</v>
      </c>
      <c r="IH236" s="94">
        <f t="shared" si="1401"/>
        <v>0</v>
      </c>
      <c r="II236" s="94">
        <f t="shared" si="1401"/>
        <v>0</v>
      </c>
      <c r="IJ236" s="94">
        <f t="shared" si="1401"/>
        <v>0</v>
      </c>
      <c r="IK236" s="94">
        <f t="shared" si="1401"/>
        <v>0</v>
      </c>
      <c r="IL236" s="94">
        <f t="shared" si="1401"/>
        <v>0</v>
      </c>
      <c r="IM236" s="94">
        <f t="shared" si="1401"/>
        <v>0</v>
      </c>
      <c r="IN236" s="94">
        <f t="shared" si="1401"/>
        <v>0</v>
      </c>
      <c r="IO236" s="94">
        <f t="shared" si="1401"/>
        <v>0</v>
      </c>
      <c r="IP236" s="94">
        <f t="shared" si="1401"/>
        <v>0</v>
      </c>
      <c r="IQ236" s="94">
        <f t="shared" si="1401"/>
        <v>0</v>
      </c>
      <c r="IR236" s="94">
        <f t="shared" si="1401"/>
        <v>0</v>
      </c>
      <c r="IS236" s="94">
        <f t="shared" si="1401"/>
        <v>0</v>
      </c>
      <c r="IT236" s="94">
        <f t="shared" si="1401"/>
        <v>0</v>
      </c>
      <c r="IU236" s="94">
        <f t="shared" si="1401"/>
        <v>0</v>
      </c>
      <c r="IV236" s="94">
        <f t="shared" si="1401"/>
        <v>0</v>
      </c>
      <c r="IW236" s="94">
        <f t="shared" si="1401"/>
        <v>0</v>
      </c>
      <c r="IX236" s="94">
        <f t="shared" si="1401"/>
        <v>0</v>
      </c>
      <c r="IY236" s="94">
        <f t="shared" si="1401"/>
        <v>0</v>
      </c>
      <c r="IZ236" s="94">
        <f t="shared" ref="IZ236:LK236" si="1402">IF(OR(IZ$165&lt;=EOMONTH($E67,$R67*(1-$O67)),IZ$165&gt;EOMONTH($E67,$P67*12*(1-$O67)+$Q67*12*$O67+$R67*(1-$O67))),0,FV($W67,ROUNDDOWN(YEARFRAC($D$165,IZ$165,1),0),,-($U67*(1-$O67)+$V67*$O67)*$B67/12,0))</f>
        <v>0</v>
      </c>
      <c r="JA236" s="94">
        <f t="shared" si="1402"/>
        <v>0</v>
      </c>
      <c r="JB236" s="94">
        <f t="shared" si="1402"/>
        <v>0</v>
      </c>
      <c r="JC236" s="94">
        <f t="shared" si="1402"/>
        <v>0</v>
      </c>
      <c r="JD236" s="94">
        <f t="shared" si="1402"/>
        <v>0</v>
      </c>
      <c r="JE236" s="94">
        <f t="shared" si="1402"/>
        <v>0</v>
      </c>
      <c r="JF236" s="94">
        <f t="shared" si="1402"/>
        <v>0</v>
      </c>
      <c r="JG236" s="94">
        <f t="shared" si="1402"/>
        <v>0</v>
      </c>
      <c r="JH236" s="94">
        <f t="shared" si="1402"/>
        <v>0</v>
      </c>
      <c r="JI236" s="94">
        <f t="shared" si="1402"/>
        <v>0</v>
      </c>
      <c r="JJ236" s="94">
        <f t="shared" si="1402"/>
        <v>0</v>
      </c>
      <c r="JK236" s="94">
        <f t="shared" si="1402"/>
        <v>0</v>
      </c>
      <c r="JL236" s="94">
        <f t="shared" si="1402"/>
        <v>0</v>
      </c>
      <c r="JM236" s="94">
        <f t="shared" si="1402"/>
        <v>0</v>
      </c>
      <c r="JN236" s="94">
        <f t="shared" si="1402"/>
        <v>0</v>
      </c>
      <c r="JO236" s="94">
        <f t="shared" si="1402"/>
        <v>0</v>
      </c>
      <c r="JP236" s="94">
        <f t="shared" si="1402"/>
        <v>0</v>
      </c>
      <c r="JQ236" s="94">
        <f t="shared" si="1402"/>
        <v>0</v>
      </c>
      <c r="JR236" s="94">
        <f t="shared" si="1402"/>
        <v>0</v>
      </c>
      <c r="JS236" s="94">
        <f t="shared" si="1402"/>
        <v>0</v>
      </c>
      <c r="JT236" s="94">
        <f t="shared" si="1402"/>
        <v>0</v>
      </c>
      <c r="JU236" s="94">
        <f t="shared" si="1402"/>
        <v>0</v>
      </c>
      <c r="JV236" s="94">
        <f t="shared" si="1402"/>
        <v>0</v>
      </c>
      <c r="JW236" s="94">
        <f t="shared" si="1402"/>
        <v>0</v>
      </c>
      <c r="JX236" s="94">
        <f t="shared" si="1402"/>
        <v>0</v>
      </c>
      <c r="JY236" s="94">
        <f t="shared" si="1402"/>
        <v>0</v>
      </c>
      <c r="JZ236" s="94">
        <f t="shared" si="1402"/>
        <v>0</v>
      </c>
      <c r="KA236" s="94">
        <f t="shared" si="1402"/>
        <v>0</v>
      </c>
      <c r="KB236" s="94">
        <f t="shared" si="1402"/>
        <v>0</v>
      </c>
      <c r="KC236" s="94">
        <f t="shared" si="1402"/>
        <v>0</v>
      </c>
      <c r="KD236" s="94">
        <f t="shared" si="1402"/>
        <v>0</v>
      </c>
      <c r="KE236" s="94">
        <f t="shared" si="1402"/>
        <v>0</v>
      </c>
      <c r="KF236" s="94">
        <f t="shared" si="1402"/>
        <v>0</v>
      </c>
      <c r="KG236" s="94">
        <f t="shared" si="1402"/>
        <v>0</v>
      </c>
      <c r="KH236" s="94">
        <f t="shared" si="1402"/>
        <v>0</v>
      </c>
      <c r="KI236" s="94">
        <f t="shared" si="1402"/>
        <v>0</v>
      </c>
      <c r="KJ236" s="94">
        <f t="shared" si="1402"/>
        <v>0</v>
      </c>
      <c r="KK236" s="94">
        <f t="shared" si="1402"/>
        <v>0</v>
      </c>
      <c r="KL236" s="94">
        <f t="shared" si="1402"/>
        <v>0</v>
      </c>
      <c r="KM236" s="94">
        <f t="shared" si="1402"/>
        <v>0</v>
      </c>
      <c r="KN236" s="94">
        <f t="shared" si="1402"/>
        <v>0</v>
      </c>
      <c r="KO236" s="94">
        <f t="shared" si="1402"/>
        <v>0</v>
      </c>
      <c r="KP236" s="94">
        <f t="shared" si="1402"/>
        <v>0</v>
      </c>
      <c r="KQ236" s="94">
        <f t="shared" si="1402"/>
        <v>0</v>
      </c>
      <c r="KR236" s="94">
        <f t="shared" si="1402"/>
        <v>0</v>
      </c>
      <c r="KS236" s="94">
        <f t="shared" si="1402"/>
        <v>0</v>
      </c>
      <c r="KT236" s="94">
        <f t="shared" si="1402"/>
        <v>0</v>
      </c>
      <c r="KU236" s="94">
        <f t="shared" si="1402"/>
        <v>0</v>
      </c>
      <c r="KV236" s="94">
        <f t="shared" si="1402"/>
        <v>0</v>
      </c>
      <c r="KW236" s="94">
        <f t="shared" si="1402"/>
        <v>0</v>
      </c>
      <c r="KX236" s="94">
        <f t="shared" si="1402"/>
        <v>0</v>
      </c>
      <c r="KY236" s="94">
        <f t="shared" si="1402"/>
        <v>0</v>
      </c>
      <c r="KZ236" s="94">
        <f t="shared" si="1402"/>
        <v>0</v>
      </c>
      <c r="LA236" s="94">
        <f t="shared" si="1402"/>
        <v>0</v>
      </c>
      <c r="LB236" s="94">
        <f t="shared" si="1402"/>
        <v>0</v>
      </c>
      <c r="LC236" s="94">
        <f t="shared" si="1402"/>
        <v>0</v>
      </c>
      <c r="LD236" s="94">
        <f t="shared" si="1402"/>
        <v>0</v>
      </c>
      <c r="LE236" s="94">
        <f t="shared" si="1402"/>
        <v>0</v>
      </c>
      <c r="LF236" s="94">
        <f t="shared" si="1402"/>
        <v>0</v>
      </c>
      <c r="LG236" s="94">
        <f t="shared" si="1402"/>
        <v>0</v>
      </c>
      <c r="LH236" s="94">
        <f t="shared" si="1402"/>
        <v>0</v>
      </c>
      <c r="LI236" s="94">
        <f t="shared" si="1402"/>
        <v>0</v>
      </c>
      <c r="LJ236" s="94">
        <f t="shared" si="1402"/>
        <v>0</v>
      </c>
      <c r="LK236" s="94">
        <f t="shared" si="1402"/>
        <v>0</v>
      </c>
      <c r="LL236" s="94">
        <f t="shared" ref="LL236:NK236" si="1403">IF(OR(LL$165&lt;=EOMONTH($E67,$R67*(1-$O67)),LL$165&gt;EOMONTH($E67,$P67*12*(1-$O67)+$Q67*12*$O67+$R67*(1-$O67))),0,FV($W67,ROUNDDOWN(YEARFRAC($D$165,LL$165,1),0),,-($U67*(1-$O67)+$V67*$O67)*$B67/12,0))</f>
        <v>0</v>
      </c>
      <c r="LM236" s="94">
        <f t="shared" si="1403"/>
        <v>0</v>
      </c>
      <c r="LN236" s="94">
        <f t="shared" si="1403"/>
        <v>0</v>
      </c>
      <c r="LO236" s="94">
        <f t="shared" si="1403"/>
        <v>0</v>
      </c>
      <c r="LP236" s="94">
        <f t="shared" si="1403"/>
        <v>0</v>
      </c>
      <c r="LQ236" s="94">
        <f t="shared" si="1403"/>
        <v>0</v>
      </c>
      <c r="LR236" s="94">
        <f t="shared" si="1403"/>
        <v>0</v>
      </c>
      <c r="LS236" s="94">
        <f t="shared" si="1403"/>
        <v>0</v>
      </c>
      <c r="LT236" s="94">
        <f t="shared" si="1403"/>
        <v>0</v>
      </c>
      <c r="LU236" s="94">
        <f t="shared" si="1403"/>
        <v>0</v>
      </c>
      <c r="LV236" s="94">
        <f t="shared" si="1403"/>
        <v>0</v>
      </c>
      <c r="LW236" s="94">
        <f t="shared" si="1403"/>
        <v>0</v>
      </c>
      <c r="LX236" s="94">
        <f t="shared" si="1403"/>
        <v>0</v>
      </c>
      <c r="LY236" s="94">
        <f t="shared" si="1403"/>
        <v>0</v>
      </c>
      <c r="LZ236" s="94">
        <f t="shared" si="1403"/>
        <v>0</v>
      </c>
      <c r="MA236" s="94">
        <f t="shared" si="1403"/>
        <v>0</v>
      </c>
      <c r="MB236" s="94">
        <f t="shared" si="1403"/>
        <v>0</v>
      </c>
      <c r="MC236" s="94">
        <f t="shared" si="1403"/>
        <v>0</v>
      </c>
      <c r="MD236" s="94">
        <f t="shared" si="1403"/>
        <v>0</v>
      </c>
      <c r="ME236" s="94">
        <f t="shared" si="1403"/>
        <v>0</v>
      </c>
      <c r="MF236" s="94">
        <f t="shared" si="1403"/>
        <v>0</v>
      </c>
      <c r="MG236" s="94">
        <f t="shared" si="1403"/>
        <v>0</v>
      </c>
      <c r="MH236" s="94">
        <f t="shared" si="1403"/>
        <v>0</v>
      </c>
      <c r="MI236" s="94">
        <f t="shared" si="1403"/>
        <v>0</v>
      </c>
      <c r="MJ236" s="94">
        <f t="shared" si="1403"/>
        <v>0</v>
      </c>
      <c r="MK236" s="94">
        <f t="shared" si="1403"/>
        <v>0</v>
      </c>
      <c r="ML236" s="94">
        <f t="shared" si="1403"/>
        <v>0</v>
      </c>
      <c r="MM236" s="94">
        <f t="shared" si="1403"/>
        <v>0</v>
      </c>
      <c r="MN236" s="94">
        <f t="shared" si="1403"/>
        <v>0</v>
      </c>
      <c r="MO236" s="94">
        <f t="shared" si="1403"/>
        <v>0</v>
      </c>
      <c r="MP236" s="94">
        <f t="shared" si="1403"/>
        <v>0</v>
      </c>
      <c r="MQ236" s="94">
        <f t="shared" si="1403"/>
        <v>0</v>
      </c>
      <c r="MR236" s="94">
        <f t="shared" si="1403"/>
        <v>0</v>
      </c>
      <c r="MS236" s="94">
        <f t="shared" si="1403"/>
        <v>0</v>
      </c>
      <c r="MT236" s="94">
        <f t="shared" si="1403"/>
        <v>0</v>
      </c>
      <c r="MU236" s="94">
        <f t="shared" si="1403"/>
        <v>0</v>
      </c>
      <c r="MV236" s="94">
        <f t="shared" si="1403"/>
        <v>0</v>
      </c>
      <c r="MW236" s="94">
        <f t="shared" si="1403"/>
        <v>0</v>
      </c>
      <c r="MX236" s="94">
        <f t="shared" si="1403"/>
        <v>0</v>
      </c>
      <c r="MY236" s="94">
        <f t="shared" si="1403"/>
        <v>0</v>
      </c>
      <c r="MZ236" s="94">
        <f t="shared" si="1403"/>
        <v>0</v>
      </c>
      <c r="NA236" s="94">
        <f t="shared" si="1403"/>
        <v>0</v>
      </c>
      <c r="NB236" s="94">
        <f t="shared" si="1403"/>
        <v>0</v>
      </c>
      <c r="NC236" s="94">
        <f t="shared" si="1403"/>
        <v>0</v>
      </c>
      <c r="ND236" s="94">
        <f t="shared" si="1403"/>
        <v>0</v>
      </c>
      <c r="NE236" s="94">
        <f t="shared" si="1403"/>
        <v>0</v>
      </c>
      <c r="NF236" s="94">
        <f t="shared" si="1403"/>
        <v>0</v>
      </c>
      <c r="NG236" s="94">
        <f t="shared" si="1403"/>
        <v>0</v>
      </c>
      <c r="NH236" s="94">
        <f t="shared" si="1403"/>
        <v>0</v>
      </c>
      <c r="NI236" s="94">
        <f t="shared" si="1403"/>
        <v>0</v>
      </c>
      <c r="NJ236" s="94">
        <f t="shared" si="1403"/>
        <v>0</v>
      </c>
      <c r="NK236" s="97">
        <f t="shared" si="1403"/>
        <v>0</v>
      </c>
    </row>
    <row r="237" spans="1:375" x14ac:dyDescent="0.25">
      <c r="A237" s="96">
        <f>SUMIF($D$163:$NK$163,"&lt;="&amp;Summary!$B$3,Leases!D237:NK237)</f>
        <v>0</v>
      </c>
      <c r="B237" s="23" t="s">
        <v>100</v>
      </c>
      <c r="C237" s="45" t="s">
        <v>28</v>
      </c>
      <c r="D237" s="94">
        <f t="shared" ref="D237" si="1404">IF(AND(D$165&gt;EOMONTH($E67,$R67*(1-$O67)),D$165&lt;=EOMONTH($E67,$R67*(1-$O67)+$S67*(1-$O67)+$T67*$O67)),-D236,0)</f>
        <v>0</v>
      </c>
      <c r="E237" s="94">
        <f t="shared" ref="E237" si="1405">IF(AND(E$165&gt;EOMONTH($E67,$R67*(1-$O67)),E$165&lt;=EOMONTH($E67,$R67*(1-$O67)+$S67*(1-$O67)+$T67*$O67)),-E236,0)</f>
        <v>0</v>
      </c>
      <c r="F237" s="94">
        <f t="shared" ref="F237" si="1406">IF(AND(F$165&gt;EOMONTH($E67,$R67*(1-$O67)),F$165&lt;=EOMONTH($E67,$R67*(1-$O67)+$S67*(1-$O67)+$T67*$O67)),-F236,0)</f>
        <v>0</v>
      </c>
      <c r="G237" s="94">
        <f t="shared" ref="G237" si="1407">IF(AND(G$165&gt;EOMONTH($E67,$R67*(1-$O67)),G$165&lt;=EOMONTH($E67,$R67*(1-$O67)+$S67*(1-$O67)+$T67*$O67)),-G236,0)</f>
        <v>0</v>
      </c>
      <c r="H237" s="94">
        <f t="shared" ref="H237" si="1408">IF(AND(H$165&gt;EOMONTH($E67,$R67*(1-$O67)),H$165&lt;=EOMONTH($E67,$R67*(1-$O67)+$S67*(1-$O67)+$T67*$O67)),-H236,0)</f>
        <v>0</v>
      </c>
      <c r="I237" s="94">
        <f t="shared" ref="I237" si="1409">IF(AND(I$165&gt;EOMONTH($E67,$R67*(1-$O67)),I$165&lt;=EOMONTH($E67,$R67*(1-$O67)+$S67*(1-$O67)+$T67*$O67)),-I236,0)</f>
        <v>0</v>
      </c>
      <c r="J237" s="94">
        <f t="shared" ref="J237" si="1410">IF(AND(J$165&gt;EOMONTH($E67,$R67*(1-$O67)),J$165&lt;=EOMONTH($E67,$R67*(1-$O67)+$S67*(1-$O67)+$T67*$O67)),-J236,0)</f>
        <v>0</v>
      </c>
      <c r="K237" s="94">
        <f t="shared" ref="K237" si="1411">IF(AND(K$165&gt;EOMONTH($E67,$R67*(1-$O67)),K$165&lt;=EOMONTH($E67,$R67*(1-$O67)+$S67*(1-$O67)+$T67*$O67)),-K236,0)</f>
        <v>0</v>
      </c>
      <c r="L237" s="94">
        <f t="shared" ref="L237" si="1412">IF(AND(L$165&gt;EOMONTH($E67,$R67*(1-$O67)),L$165&lt;=EOMONTH($E67,$R67*(1-$O67)+$S67*(1-$O67)+$T67*$O67)),-L236,0)</f>
        <v>0</v>
      </c>
      <c r="M237" s="94">
        <f t="shared" ref="M237" si="1413">IF(AND(M$165&gt;EOMONTH($E67,$R67*(1-$O67)),M$165&lt;=EOMONTH($E67,$R67*(1-$O67)+$S67*(1-$O67)+$T67*$O67)),-M236,0)</f>
        <v>0</v>
      </c>
      <c r="N237" s="94">
        <f t="shared" ref="N237" si="1414">IF(AND(N$165&gt;EOMONTH($E67,$R67*(1-$O67)),N$165&lt;=EOMONTH($E67,$R67*(1-$O67)+$S67*(1-$O67)+$T67*$O67)),-N236,0)</f>
        <v>0</v>
      </c>
      <c r="O237" s="94">
        <f t="shared" ref="O237" si="1415">IF(AND(O$165&gt;EOMONTH($E67,$R67*(1-$O67)),O$165&lt;=EOMONTH($E67,$R67*(1-$O67)+$S67*(1-$O67)+$T67*$O67)),-O236,0)</f>
        <v>0</v>
      </c>
      <c r="P237" s="94">
        <f t="shared" ref="P237" si="1416">IF(AND(P$165&gt;EOMONTH($E67,$R67*(1-$O67)),P$165&lt;=EOMONTH($E67,$R67*(1-$O67)+$S67*(1-$O67)+$T67*$O67)),-P236,0)</f>
        <v>0</v>
      </c>
      <c r="Q237" s="94">
        <f t="shared" ref="Q237" si="1417">IF(AND(Q$165&gt;EOMONTH($E67,$R67*(1-$O67)),Q$165&lt;=EOMONTH($E67,$R67*(1-$O67)+$S67*(1-$O67)+$T67*$O67)),-Q236,0)</f>
        <v>0</v>
      </c>
      <c r="R237" s="94">
        <f t="shared" ref="R237" si="1418">IF(AND(R$165&gt;EOMONTH($E67,$R67*(1-$O67)),R$165&lt;=EOMONTH($E67,$R67*(1-$O67)+$S67*(1-$O67)+$T67*$O67)),-R236,0)</f>
        <v>0</v>
      </c>
      <c r="S237" s="94">
        <f t="shared" ref="S237" si="1419">IF(AND(S$165&gt;EOMONTH($E67,$R67*(1-$O67)),S$165&lt;=EOMONTH($E67,$R67*(1-$O67)+$S67*(1-$O67)+$T67*$O67)),-S236,0)</f>
        <v>0</v>
      </c>
      <c r="T237" s="94">
        <f t="shared" ref="T237" si="1420">IF(AND(T$165&gt;EOMONTH($E67,$R67*(1-$O67)),T$165&lt;=EOMONTH($E67,$R67*(1-$O67)+$S67*(1-$O67)+$T67*$O67)),-T236,0)</f>
        <v>0</v>
      </c>
      <c r="U237" s="94">
        <f t="shared" ref="U237" si="1421">IF(AND(U$165&gt;EOMONTH($E67,$R67*(1-$O67)),U$165&lt;=EOMONTH($E67,$R67*(1-$O67)+$S67*(1-$O67)+$T67*$O67)),-U236,0)</f>
        <v>0</v>
      </c>
      <c r="V237" s="94">
        <f t="shared" ref="V237" si="1422">IF(AND(V$165&gt;EOMONTH($E67,$R67*(1-$O67)),V$165&lt;=EOMONTH($E67,$R67*(1-$O67)+$S67*(1-$O67)+$T67*$O67)),-V236,0)</f>
        <v>0</v>
      </c>
      <c r="W237" s="94">
        <f t="shared" ref="W237" si="1423">IF(AND(W$165&gt;EOMONTH($E67,$R67*(1-$O67)),W$165&lt;=EOMONTH($E67,$R67*(1-$O67)+$S67*(1-$O67)+$T67*$O67)),-W236,0)</f>
        <v>0</v>
      </c>
      <c r="X237" s="94">
        <f t="shared" ref="X237" si="1424">IF(AND(X$165&gt;EOMONTH($E67,$R67*(1-$O67)),X$165&lt;=EOMONTH($E67,$R67*(1-$O67)+$S67*(1-$O67)+$T67*$O67)),-X236,0)</f>
        <v>0</v>
      </c>
      <c r="Y237" s="94">
        <f t="shared" ref="Y237" si="1425">IF(AND(Y$165&gt;EOMONTH($E67,$R67*(1-$O67)),Y$165&lt;=EOMONTH($E67,$R67*(1-$O67)+$S67*(1-$O67)+$T67*$O67)),-Y236,0)</f>
        <v>0</v>
      </c>
      <c r="Z237" s="94">
        <f t="shared" ref="Z237" si="1426">IF(AND(Z$165&gt;EOMONTH($E67,$R67*(1-$O67)),Z$165&lt;=EOMONTH($E67,$R67*(1-$O67)+$S67*(1-$O67)+$T67*$O67)),-Z236,0)</f>
        <v>0</v>
      </c>
      <c r="AA237" s="94">
        <f t="shared" ref="AA237" si="1427">IF(AND(AA$165&gt;EOMONTH($E67,$R67*(1-$O67)),AA$165&lt;=EOMONTH($E67,$R67*(1-$O67)+$S67*(1-$O67)+$T67*$O67)),-AA236,0)</f>
        <v>0</v>
      </c>
      <c r="AB237" s="94">
        <f t="shared" ref="AB237" si="1428">IF(AND(AB$165&gt;EOMONTH($E67,$R67*(1-$O67)),AB$165&lt;=EOMONTH($E67,$R67*(1-$O67)+$S67*(1-$O67)+$T67*$O67)),-AB236,0)</f>
        <v>0</v>
      </c>
      <c r="AC237" s="94">
        <f t="shared" ref="AC237" si="1429">IF(AND(AC$165&gt;EOMONTH($E67,$R67*(1-$O67)),AC$165&lt;=EOMONTH($E67,$R67*(1-$O67)+$S67*(1-$O67)+$T67*$O67)),-AC236,0)</f>
        <v>0</v>
      </c>
      <c r="AD237" s="94">
        <f t="shared" ref="AD237" si="1430">IF(AND(AD$165&gt;EOMONTH($E67,$R67*(1-$O67)),AD$165&lt;=EOMONTH($E67,$R67*(1-$O67)+$S67*(1-$O67)+$T67*$O67)),-AD236,0)</f>
        <v>0</v>
      </c>
      <c r="AE237" s="94">
        <f t="shared" ref="AE237" si="1431">IF(AND(AE$165&gt;EOMONTH($E67,$R67*(1-$O67)),AE$165&lt;=EOMONTH($E67,$R67*(1-$O67)+$S67*(1-$O67)+$T67*$O67)),-AE236,0)</f>
        <v>0</v>
      </c>
      <c r="AF237" s="94">
        <f t="shared" ref="AF237" si="1432">IF(AND(AF$165&gt;EOMONTH($E67,$R67*(1-$O67)),AF$165&lt;=EOMONTH($E67,$R67*(1-$O67)+$S67*(1-$O67)+$T67*$O67)),-AF236,0)</f>
        <v>0</v>
      </c>
      <c r="AG237" s="94">
        <f t="shared" ref="AG237" si="1433">IF(AND(AG$165&gt;EOMONTH($E67,$R67*(1-$O67)),AG$165&lt;=EOMONTH($E67,$R67*(1-$O67)+$S67*(1-$O67)+$T67*$O67)),-AG236,0)</f>
        <v>0</v>
      </c>
      <c r="AH237" s="94">
        <f t="shared" ref="AH237" si="1434">IF(AND(AH$165&gt;EOMONTH($E67,$R67*(1-$O67)),AH$165&lt;=EOMONTH($E67,$R67*(1-$O67)+$S67*(1-$O67)+$T67*$O67)),-AH236,0)</f>
        <v>0</v>
      </c>
      <c r="AI237" s="94">
        <f t="shared" ref="AI237" si="1435">IF(AND(AI$165&gt;EOMONTH($E67,$R67*(1-$O67)),AI$165&lt;=EOMONTH($E67,$R67*(1-$O67)+$S67*(1-$O67)+$T67*$O67)),-AI236,0)</f>
        <v>0</v>
      </c>
      <c r="AJ237" s="94">
        <f t="shared" ref="AJ237" si="1436">IF(AND(AJ$165&gt;EOMONTH($E67,$R67*(1-$O67)),AJ$165&lt;=EOMONTH($E67,$R67*(1-$O67)+$S67*(1-$O67)+$T67*$O67)),-AJ236,0)</f>
        <v>0</v>
      </c>
      <c r="AK237" s="94">
        <f t="shared" ref="AK237" si="1437">IF(AND(AK$165&gt;EOMONTH($E67,$R67*(1-$O67)),AK$165&lt;=EOMONTH($E67,$R67*(1-$O67)+$S67*(1-$O67)+$T67*$O67)),-AK236,0)</f>
        <v>0</v>
      </c>
      <c r="AL237" s="94">
        <f t="shared" ref="AL237" si="1438">IF(AND(AL$165&gt;EOMONTH($E67,$R67*(1-$O67)),AL$165&lt;=EOMONTH($E67,$R67*(1-$O67)+$S67*(1-$O67)+$T67*$O67)),-AL236,0)</f>
        <v>0</v>
      </c>
      <c r="AM237" s="94">
        <f t="shared" ref="AM237" si="1439">IF(AND(AM$165&gt;EOMONTH($E67,$R67*(1-$O67)),AM$165&lt;=EOMONTH($E67,$R67*(1-$O67)+$S67*(1-$O67)+$T67*$O67)),-AM236,0)</f>
        <v>0</v>
      </c>
      <c r="AN237" s="94">
        <f t="shared" ref="AN237" si="1440">IF(AND(AN$165&gt;EOMONTH($E67,$R67*(1-$O67)),AN$165&lt;=EOMONTH($E67,$R67*(1-$O67)+$S67*(1-$O67)+$T67*$O67)),-AN236,0)</f>
        <v>0</v>
      </c>
      <c r="AO237" s="94">
        <f t="shared" ref="AO237" si="1441">IF(AND(AO$165&gt;EOMONTH($E67,$R67*(1-$O67)),AO$165&lt;=EOMONTH($E67,$R67*(1-$O67)+$S67*(1-$O67)+$T67*$O67)),-AO236,0)</f>
        <v>0</v>
      </c>
      <c r="AP237" s="94">
        <f t="shared" ref="AP237" si="1442">IF(AND(AP$165&gt;EOMONTH($E67,$R67*(1-$O67)),AP$165&lt;=EOMONTH($E67,$R67*(1-$O67)+$S67*(1-$O67)+$T67*$O67)),-AP236,0)</f>
        <v>0</v>
      </c>
      <c r="AQ237" s="94">
        <f t="shared" ref="AQ237" si="1443">IF(AND(AQ$165&gt;EOMONTH($E67,$R67*(1-$O67)),AQ$165&lt;=EOMONTH($E67,$R67*(1-$O67)+$S67*(1-$O67)+$T67*$O67)),-AQ236,0)</f>
        <v>0</v>
      </c>
      <c r="AR237" s="94">
        <f t="shared" ref="AR237" si="1444">IF(AND(AR$165&gt;EOMONTH($E67,$R67*(1-$O67)),AR$165&lt;=EOMONTH($E67,$R67*(1-$O67)+$S67*(1-$O67)+$T67*$O67)),-AR236,0)</f>
        <v>0</v>
      </c>
      <c r="AS237" s="94">
        <f t="shared" ref="AS237" si="1445">IF(AND(AS$165&gt;EOMONTH($E67,$R67*(1-$O67)),AS$165&lt;=EOMONTH($E67,$R67*(1-$O67)+$S67*(1-$O67)+$T67*$O67)),-AS236,0)</f>
        <v>0</v>
      </c>
      <c r="AT237" s="94">
        <f t="shared" ref="AT237" si="1446">IF(AND(AT$165&gt;EOMONTH($E67,$R67*(1-$O67)),AT$165&lt;=EOMONTH($E67,$R67*(1-$O67)+$S67*(1-$O67)+$T67*$O67)),-AT236,0)</f>
        <v>0</v>
      </c>
      <c r="AU237" s="94">
        <f t="shared" ref="AU237" si="1447">IF(AND(AU$165&gt;EOMONTH($E67,$R67*(1-$O67)),AU$165&lt;=EOMONTH($E67,$R67*(1-$O67)+$S67*(1-$O67)+$T67*$O67)),-AU236,0)</f>
        <v>0</v>
      </c>
      <c r="AV237" s="94">
        <f t="shared" ref="AV237" si="1448">IF(AND(AV$165&gt;EOMONTH($E67,$R67*(1-$O67)),AV$165&lt;=EOMONTH($E67,$R67*(1-$O67)+$S67*(1-$O67)+$T67*$O67)),-AV236,0)</f>
        <v>0</v>
      </c>
      <c r="AW237" s="94">
        <f t="shared" ref="AW237" si="1449">IF(AND(AW$165&gt;EOMONTH($E67,$R67*(1-$O67)),AW$165&lt;=EOMONTH($E67,$R67*(1-$O67)+$S67*(1-$O67)+$T67*$O67)),-AW236,0)</f>
        <v>0</v>
      </c>
      <c r="AX237" s="94">
        <f t="shared" ref="AX237" si="1450">IF(AND(AX$165&gt;EOMONTH($E67,$R67*(1-$O67)),AX$165&lt;=EOMONTH($E67,$R67*(1-$O67)+$S67*(1-$O67)+$T67*$O67)),-AX236,0)</f>
        <v>0</v>
      </c>
      <c r="AY237" s="94">
        <f t="shared" ref="AY237" si="1451">IF(AND(AY$165&gt;EOMONTH($E67,$R67*(1-$O67)),AY$165&lt;=EOMONTH($E67,$R67*(1-$O67)+$S67*(1-$O67)+$T67*$O67)),-AY236,0)</f>
        <v>0</v>
      </c>
      <c r="AZ237" s="94">
        <f t="shared" ref="AZ237" si="1452">IF(AND(AZ$165&gt;EOMONTH($E67,$R67*(1-$O67)),AZ$165&lt;=EOMONTH($E67,$R67*(1-$O67)+$S67*(1-$O67)+$T67*$O67)),-AZ236,0)</f>
        <v>0</v>
      </c>
      <c r="BA237" s="94">
        <f t="shared" ref="BA237" si="1453">IF(AND(BA$165&gt;EOMONTH($E67,$R67*(1-$O67)),BA$165&lt;=EOMONTH($E67,$R67*(1-$O67)+$S67*(1-$O67)+$T67*$O67)),-BA236,0)</f>
        <v>0</v>
      </c>
      <c r="BB237" s="94">
        <f t="shared" ref="BB237" si="1454">IF(AND(BB$165&gt;EOMONTH($E67,$R67*(1-$O67)),BB$165&lt;=EOMONTH($E67,$R67*(1-$O67)+$S67*(1-$O67)+$T67*$O67)),-BB236,0)</f>
        <v>0</v>
      </c>
      <c r="BC237" s="94">
        <f t="shared" ref="BC237" si="1455">IF(AND(BC$165&gt;EOMONTH($E67,$R67*(1-$O67)),BC$165&lt;=EOMONTH($E67,$R67*(1-$O67)+$S67*(1-$O67)+$T67*$O67)),-BC236,0)</f>
        <v>0</v>
      </c>
      <c r="BD237" s="94">
        <f t="shared" ref="BD237" si="1456">IF(AND(BD$165&gt;EOMONTH($E67,$R67*(1-$O67)),BD$165&lt;=EOMONTH($E67,$R67*(1-$O67)+$S67*(1-$O67)+$T67*$O67)),-BD236,0)</f>
        <v>0</v>
      </c>
      <c r="BE237" s="94">
        <f t="shared" ref="BE237" si="1457">IF(AND(BE$165&gt;EOMONTH($E67,$R67*(1-$O67)),BE$165&lt;=EOMONTH($E67,$R67*(1-$O67)+$S67*(1-$O67)+$T67*$O67)),-BE236,0)</f>
        <v>0</v>
      </c>
      <c r="BF237" s="94">
        <f t="shared" ref="BF237" si="1458">IF(AND(BF$165&gt;EOMONTH($E67,$R67*(1-$O67)),BF$165&lt;=EOMONTH($E67,$R67*(1-$O67)+$S67*(1-$O67)+$T67*$O67)),-BF236,0)</f>
        <v>0</v>
      </c>
      <c r="BG237" s="94">
        <f t="shared" ref="BG237" si="1459">IF(AND(BG$165&gt;EOMONTH($E67,$R67*(1-$O67)),BG$165&lt;=EOMONTH($E67,$R67*(1-$O67)+$S67*(1-$O67)+$T67*$O67)),-BG236,0)</f>
        <v>0</v>
      </c>
      <c r="BH237" s="94">
        <f t="shared" ref="BH237" si="1460">IF(AND(BH$165&gt;EOMONTH($E67,$R67*(1-$O67)),BH$165&lt;=EOMONTH($E67,$R67*(1-$O67)+$S67*(1-$O67)+$T67*$O67)),-BH236,0)</f>
        <v>0</v>
      </c>
      <c r="BI237" s="94">
        <f t="shared" ref="BI237" si="1461">IF(AND(BI$165&gt;EOMONTH($E67,$R67*(1-$O67)),BI$165&lt;=EOMONTH($E67,$R67*(1-$O67)+$S67*(1-$O67)+$T67*$O67)),-BI236,0)</f>
        <v>0</v>
      </c>
      <c r="BJ237" s="94">
        <f t="shared" ref="BJ237" si="1462">IF(AND(BJ$165&gt;EOMONTH($E67,$R67*(1-$O67)),BJ$165&lt;=EOMONTH($E67,$R67*(1-$O67)+$S67*(1-$O67)+$T67*$O67)),-BJ236,0)</f>
        <v>0</v>
      </c>
      <c r="BK237" s="94">
        <f t="shared" ref="BK237" si="1463">IF(AND(BK$165&gt;EOMONTH($E67,$R67*(1-$O67)),BK$165&lt;=EOMONTH($E67,$R67*(1-$O67)+$S67*(1-$O67)+$T67*$O67)),-BK236,0)</f>
        <v>0</v>
      </c>
      <c r="BL237" s="94">
        <f t="shared" ref="BL237" si="1464">IF(AND(BL$165&gt;EOMONTH($E67,$R67*(1-$O67)),BL$165&lt;=EOMONTH($E67,$R67*(1-$O67)+$S67*(1-$O67)+$T67*$O67)),-BL236,0)</f>
        <v>0</v>
      </c>
      <c r="BM237" s="94">
        <f t="shared" ref="BM237" si="1465">IF(AND(BM$165&gt;EOMONTH($E67,$R67*(1-$O67)),BM$165&lt;=EOMONTH($E67,$R67*(1-$O67)+$S67*(1-$O67)+$T67*$O67)),-BM236,0)</f>
        <v>0</v>
      </c>
      <c r="BN237" s="94">
        <f t="shared" ref="BN237" si="1466">IF(AND(BN$165&gt;EOMONTH($E67,$R67*(1-$O67)),BN$165&lt;=EOMONTH($E67,$R67*(1-$O67)+$S67*(1-$O67)+$T67*$O67)),-BN236,0)</f>
        <v>0</v>
      </c>
      <c r="BO237" s="94">
        <f t="shared" ref="BO237" si="1467">IF(AND(BO$165&gt;EOMONTH($E67,$R67*(1-$O67)),BO$165&lt;=EOMONTH($E67,$R67*(1-$O67)+$S67*(1-$O67)+$T67*$O67)),-BO236,0)</f>
        <v>0</v>
      </c>
      <c r="BP237" s="94">
        <f t="shared" ref="BP237" si="1468">IF(AND(BP$165&gt;EOMONTH($E67,$R67*(1-$O67)),BP$165&lt;=EOMONTH($E67,$R67*(1-$O67)+$S67*(1-$O67)+$T67*$O67)),-BP236,0)</f>
        <v>0</v>
      </c>
      <c r="BQ237" s="94">
        <f t="shared" ref="BQ237" si="1469">IF(AND(BQ$165&gt;EOMONTH($E67,$R67*(1-$O67)),BQ$165&lt;=EOMONTH($E67,$R67*(1-$O67)+$S67*(1-$O67)+$T67*$O67)),-BQ236,0)</f>
        <v>0</v>
      </c>
      <c r="BR237" s="94">
        <f t="shared" ref="BR237" si="1470">IF(AND(BR$165&gt;EOMONTH($E67,$R67*(1-$O67)),BR$165&lt;=EOMONTH($E67,$R67*(1-$O67)+$S67*(1-$O67)+$T67*$O67)),-BR236,0)</f>
        <v>0</v>
      </c>
      <c r="BS237" s="94">
        <f t="shared" ref="BS237" si="1471">IF(AND(BS$165&gt;EOMONTH($E67,$R67*(1-$O67)),BS$165&lt;=EOMONTH($E67,$R67*(1-$O67)+$S67*(1-$O67)+$T67*$O67)),-BS236,0)</f>
        <v>0</v>
      </c>
      <c r="BT237" s="94">
        <f t="shared" ref="BT237" si="1472">IF(AND(BT$165&gt;EOMONTH($E67,$R67*(1-$O67)),BT$165&lt;=EOMONTH($E67,$R67*(1-$O67)+$S67*(1-$O67)+$T67*$O67)),-BT236,0)</f>
        <v>0</v>
      </c>
      <c r="BU237" s="94">
        <f t="shared" ref="BU237" si="1473">IF(AND(BU$165&gt;EOMONTH($E67,$R67*(1-$O67)),BU$165&lt;=EOMONTH($E67,$R67*(1-$O67)+$S67*(1-$O67)+$T67*$O67)),-BU236,0)</f>
        <v>0</v>
      </c>
      <c r="BV237" s="94">
        <f t="shared" ref="BV237" si="1474">IF(AND(BV$165&gt;EOMONTH($E67,$R67*(1-$O67)),BV$165&lt;=EOMONTH($E67,$R67*(1-$O67)+$S67*(1-$O67)+$T67*$O67)),-BV236,0)</f>
        <v>0</v>
      </c>
      <c r="BW237" s="94">
        <f t="shared" ref="BW237" si="1475">IF(AND(BW$165&gt;EOMONTH($E67,$R67*(1-$O67)),BW$165&lt;=EOMONTH($E67,$R67*(1-$O67)+$S67*(1-$O67)+$T67*$O67)),-BW236,0)</f>
        <v>0</v>
      </c>
      <c r="BX237" s="94">
        <f t="shared" ref="BX237" si="1476">IF(AND(BX$165&gt;EOMONTH($E67,$R67*(1-$O67)),BX$165&lt;=EOMONTH($E67,$R67*(1-$O67)+$S67*(1-$O67)+$T67*$O67)),-BX236,0)</f>
        <v>0</v>
      </c>
      <c r="BY237" s="94">
        <f t="shared" ref="BY237" si="1477">IF(AND(BY$165&gt;EOMONTH($E67,$R67*(1-$O67)),BY$165&lt;=EOMONTH($E67,$R67*(1-$O67)+$S67*(1-$O67)+$T67*$O67)),-BY236,0)</f>
        <v>0</v>
      </c>
      <c r="BZ237" s="94">
        <f t="shared" ref="BZ237" si="1478">IF(AND(BZ$165&gt;EOMONTH($E67,$R67*(1-$O67)),BZ$165&lt;=EOMONTH($E67,$R67*(1-$O67)+$S67*(1-$O67)+$T67*$O67)),-BZ236,0)</f>
        <v>0</v>
      </c>
      <c r="CA237" s="94">
        <f t="shared" ref="CA237" si="1479">IF(AND(CA$165&gt;EOMONTH($E67,$R67*(1-$O67)),CA$165&lt;=EOMONTH($E67,$R67*(1-$O67)+$S67*(1-$O67)+$T67*$O67)),-CA236,0)</f>
        <v>0</v>
      </c>
      <c r="CB237" s="94">
        <f t="shared" ref="CB237" si="1480">IF(AND(CB$165&gt;EOMONTH($E67,$R67*(1-$O67)),CB$165&lt;=EOMONTH($E67,$R67*(1-$O67)+$S67*(1-$O67)+$T67*$O67)),-CB236,0)</f>
        <v>0</v>
      </c>
      <c r="CC237" s="94">
        <f t="shared" ref="CC237" si="1481">IF(AND(CC$165&gt;EOMONTH($E67,$R67*(1-$O67)),CC$165&lt;=EOMONTH($E67,$R67*(1-$O67)+$S67*(1-$O67)+$T67*$O67)),-CC236,0)</f>
        <v>0</v>
      </c>
      <c r="CD237" s="94">
        <f t="shared" ref="CD237" si="1482">IF(AND(CD$165&gt;EOMONTH($E67,$R67*(1-$O67)),CD$165&lt;=EOMONTH($E67,$R67*(1-$O67)+$S67*(1-$O67)+$T67*$O67)),-CD236,0)</f>
        <v>0</v>
      </c>
      <c r="CE237" s="94">
        <f t="shared" ref="CE237" si="1483">IF(AND(CE$165&gt;EOMONTH($E67,$R67*(1-$O67)),CE$165&lt;=EOMONTH($E67,$R67*(1-$O67)+$S67*(1-$O67)+$T67*$O67)),-CE236,0)</f>
        <v>0</v>
      </c>
      <c r="CF237" s="94">
        <f t="shared" ref="CF237" si="1484">IF(AND(CF$165&gt;EOMONTH($E67,$R67*(1-$O67)),CF$165&lt;=EOMONTH($E67,$R67*(1-$O67)+$S67*(1-$O67)+$T67*$O67)),-CF236,0)</f>
        <v>0</v>
      </c>
      <c r="CG237" s="94">
        <f t="shared" ref="CG237" si="1485">IF(AND(CG$165&gt;EOMONTH($E67,$R67*(1-$O67)),CG$165&lt;=EOMONTH($E67,$R67*(1-$O67)+$S67*(1-$O67)+$T67*$O67)),-CG236,0)</f>
        <v>0</v>
      </c>
      <c r="CH237" s="94">
        <f t="shared" ref="CH237" si="1486">IF(AND(CH$165&gt;EOMONTH($E67,$R67*(1-$O67)),CH$165&lt;=EOMONTH($E67,$R67*(1-$O67)+$S67*(1-$O67)+$T67*$O67)),-CH236,0)</f>
        <v>0</v>
      </c>
      <c r="CI237" s="94">
        <f t="shared" ref="CI237" si="1487">IF(AND(CI$165&gt;EOMONTH($E67,$R67*(1-$O67)),CI$165&lt;=EOMONTH($E67,$R67*(1-$O67)+$S67*(1-$O67)+$T67*$O67)),-CI236,0)</f>
        <v>0</v>
      </c>
      <c r="CJ237" s="94">
        <f t="shared" ref="CJ237" si="1488">IF(AND(CJ$165&gt;EOMONTH($E67,$R67*(1-$O67)),CJ$165&lt;=EOMONTH($E67,$R67*(1-$O67)+$S67*(1-$O67)+$T67*$O67)),-CJ236,0)</f>
        <v>0</v>
      </c>
      <c r="CK237" s="94">
        <f t="shared" ref="CK237" si="1489">IF(AND(CK$165&gt;EOMONTH($E67,$R67*(1-$O67)),CK$165&lt;=EOMONTH($E67,$R67*(1-$O67)+$S67*(1-$O67)+$T67*$O67)),-CK236,0)</f>
        <v>0</v>
      </c>
      <c r="CL237" s="94">
        <f t="shared" ref="CL237" si="1490">IF(AND(CL$165&gt;EOMONTH($E67,$R67*(1-$O67)),CL$165&lt;=EOMONTH($E67,$R67*(1-$O67)+$S67*(1-$O67)+$T67*$O67)),-CL236,0)</f>
        <v>0</v>
      </c>
      <c r="CM237" s="94">
        <f t="shared" ref="CM237" si="1491">IF(AND(CM$165&gt;EOMONTH($E67,$R67*(1-$O67)),CM$165&lt;=EOMONTH($E67,$R67*(1-$O67)+$S67*(1-$O67)+$T67*$O67)),-CM236,0)</f>
        <v>0</v>
      </c>
      <c r="CN237" s="94">
        <f t="shared" ref="CN237" si="1492">IF(AND(CN$165&gt;EOMONTH($E67,$R67*(1-$O67)),CN$165&lt;=EOMONTH($E67,$R67*(1-$O67)+$S67*(1-$O67)+$T67*$O67)),-CN236,0)</f>
        <v>0</v>
      </c>
      <c r="CO237" s="94">
        <f t="shared" ref="CO237" si="1493">IF(AND(CO$165&gt;EOMONTH($E67,$R67*(1-$O67)),CO$165&lt;=EOMONTH($E67,$R67*(1-$O67)+$S67*(1-$O67)+$T67*$O67)),-CO236,0)</f>
        <v>0</v>
      </c>
      <c r="CP237" s="94">
        <f t="shared" ref="CP237" si="1494">IF(AND(CP$165&gt;EOMONTH($E67,$R67*(1-$O67)),CP$165&lt;=EOMONTH($E67,$R67*(1-$O67)+$S67*(1-$O67)+$T67*$O67)),-CP236,0)</f>
        <v>0</v>
      </c>
      <c r="CQ237" s="94">
        <f t="shared" ref="CQ237" si="1495">IF(AND(CQ$165&gt;EOMONTH($E67,$R67*(1-$O67)),CQ$165&lt;=EOMONTH($E67,$R67*(1-$O67)+$S67*(1-$O67)+$T67*$O67)),-CQ236,0)</f>
        <v>0</v>
      </c>
      <c r="CR237" s="94">
        <f t="shared" ref="CR237" si="1496">IF(AND(CR$165&gt;EOMONTH($E67,$R67*(1-$O67)),CR$165&lt;=EOMONTH($E67,$R67*(1-$O67)+$S67*(1-$O67)+$T67*$O67)),-CR236,0)</f>
        <v>0</v>
      </c>
      <c r="CS237" s="94">
        <f t="shared" ref="CS237" si="1497">IF(AND(CS$165&gt;EOMONTH($E67,$R67*(1-$O67)),CS$165&lt;=EOMONTH($E67,$R67*(1-$O67)+$S67*(1-$O67)+$T67*$O67)),-CS236,0)</f>
        <v>0</v>
      </c>
      <c r="CT237" s="94">
        <f t="shared" ref="CT237" si="1498">IF(AND(CT$165&gt;EOMONTH($E67,$R67*(1-$O67)),CT$165&lt;=EOMONTH($E67,$R67*(1-$O67)+$S67*(1-$O67)+$T67*$O67)),-CT236,0)</f>
        <v>0</v>
      </c>
      <c r="CU237" s="94">
        <f t="shared" ref="CU237" si="1499">IF(AND(CU$165&gt;EOMONTH($E67,$R67*(1-$O67)),CU$165&lt;=EOMONTH($E67,$R67*(1-$O67)+$S67*(1-$O67)+$T67*$O67)),-CU236,0)</f>
        <v>0</v>
      </c>
      <c r="CV237" s="94">
        <f t="shared" ref="CV237" si="1500">IF(AND(CV$165&gt;EOMONTH($E67,$R67*(1-$O67)),CV$165&lt;=EOMONTH($E67,$R67*(1-$O67)+$S67*(1-$O67)+$T67*$O67)),-CV236,0)</f>
        <v>0</v>
      </c>
      <c r="CW237" s="94">
        <f t="shared" ref="CW237" si="1501">IF(AND(CW$165&gt;EOMONTH($E67,$R67*(1-$O67)),CW$165&lt;=EOMONTH($E67,$R67*(1-$O67)+$S67*(1-$O67)+$T67*$O67)),-CW236,0)</f>
        <v>0</v>
      </c>
      <c r="CX237" s="94">
        <f t="shared" ref="CX237" si="1502">IF(AND(CX$165&gt;EOMONTH($E67,$R67*(1-$O67)),CX$165&lt;=EOMONTH($E67,$R67*(1-$O67)+$S67*(1-$O67)+$T67*$O67)),-CX236,0)</f>
        <v>0</v>
      </c>
      <c r="CY237" s="94">
        <f t="shared" ref="CY237" si="1503">IF(AND(CY$165&gt;EOMONTH($E67,$R67*(1-$O67)),CY$165&lt;=EOMONTH($E67,$R67*(1-$O67)+$S67*(1-$O67)+$T67*$O67)),-CY236,0)</f>
        <v>0</v>
      </c>
      <c r="CZ237" s="94">
        <f t="shared" ref="CZ237" si="1504">IF(AND(CZ$165&gt;EOMONTH($E67,$R67*(1-$O67)),CZ$165&lt;=EOMONTH($E67,$R67*(1-$O67)+$S67*(1-$O67)+$T67*$O67)),-CZ236,0)</f>
        <v>0</v>
      </c>
      <c r="DA237" s="94">
        <f t="shared" ref="DA237" si="1505">IF(AND(DA$165&gt;EOMONTH($E67,$R67*(1-$O67)),DA$165&lt;=EOMONTH($E67,$R67*(1-$O67)+$S67*(1-$O67)+$T67*$O67)),-DA236,0)</f>
        <v>0</v>
      </c>
      <c r="DB237" s="94">
        <f t="shared" ref="DB237" si="1506">IF(AND(DB$165&gt;EOMONTH($E67,$R67*(1-$O67)),DB$165&lt;=EOMONTH($E67,$R67*(1-$O67)+$S67*(1-$O67)+$T67*$O67)),-DB236,0)</f>
        <v>0</v>
      </c>
      <c r="DC237" s="94">
        <f t="shared" ref="DC237" si="1507">IF(AND(DC$165&gt;EOMONTH($E67,$R67*(1-$O67)),DC$165&lt;=EOMONTH($E67,$R67*(1-$O67)+$S67*(1-$O67)+$T67*$O67)),-DC236,0)</f>
        <v>0</v>
      </c>
      <c r="DD237" s="94">
        <f t="shared" ref="DD237" si="1508">IF(AND(DD$165&gt;EOMONTH($E67,$R67*(1-$O67)),DD$165&lt;=EOMONTH($E67,$R67*(1-$O67)+$S67*(1-$O67)+$T67*$O67)),-DD236,0)</f>
        <v>0</v>
      </c>
      <c r="DE237" s="94">
        <f t="shared" ref="DE237" si="1509">IF(AND(DE$165&gt;EOMONTH($E67,$R67*(1-$O67)),DE$165&lt;=EOMONTH($E67,$R67*(1-$O67)+$S67*(1-$O67)+$T67*$O67)),-DE236,0)</f>
        <v>0</v>
      </c>
      <c r="DF237" s="94">
        <f t="shared" ref="DF237" si="1510">IF(AND(DF$165&gt;EOMONTH($E67,$R67*(1-$O67)),DF$165&lt;=EOMONTH($E67,$R67*(1-$O67)+$S67*(1-$O67)+$T67*$O67)),-DF236,0)</f>
        <v>0</v>
      </c>
      <c r="DG237" s="94">
        <f t="shared" ref="DG237" si="1511">IF(AND(DG$165&gt;EOMONTH($E67,$R67*(1-$O67)),DG$165&lt;=EOMONTH($E67,$R67*(1-$O67)+$S67*(1-$O67)+$T67*$O67)),-DG236,0)</f>
        <v>0</v>
      </c>
      <c r="DH237" s="94">
        <f t="shared" ref="DH237" si="1512">IF(AND(DH$165&gt;EOMONTH($E67,$R67*(1-$O67)),DH$165&lt;=EOMONTH($E67,$R67*(1-$O67)+$S67*(1-$O67)+$T67*$O67)),-DH236,0)</f>
        <v>0</v>
      </c>
      <c r="DI237" s="94">
        <f t="shared" ref="DI237" si="1513">IF(AND(DI$165&gt;EOMONTH($E67,$R67*(1-$O67)),DI$165&lt;=EOMONTH($E67,$R67*(1-$O67)+$S67*(1-$O67)+$T67*$O67)),-DI236,0)</f>
        <v>0</v>
      </c>
      <c r="DJ237" s="94">
        <f t="shared" ref="DJ237" si="1514">IF(AND(DJ$165&gt;EOMONTH($E67,$R67*(1-$O67)),DJ$165&lt;=EOMONTH($E67,$R67*(1-$O67)+$S67*(1-$O67)+$T67*$O67)),-DJ236,0)</f>
        <v>0</v>
      </c>
      <c r="DK237" s="94">
        <f t="shared" ref="DK237" si="1515">IF(AND(DK$165&gt;EOMONTH($E67,$R67*(1-$O67)),DK$165&lt;=EOMONTH($E67,$R67*(1-$O67)+$S67*(1-$O67)+$T67*$O67)),-DK236,0)</f>
        <v>0</v>
      </c>
      <c r="DL237" s="94">
        <f t="shared" ref="DL237" si="1516">IF(AND(DL$165&gt;EOMONTH($E67,$R67*(1-$O67)),DL$165&lt;=EOMONTH($E67,$R67*(1-$O67)+$S67*(1-$O67)+$T67*$O67)),-DL236,0)</f>
        <v>0</v>
      </c>
      <c r="DM237" s="94">
        <f t="shared" ref="DM237" si="1517">IF(AND(DM$165&gt;EOMONTH($E67,$R67*(1-$O67)),DM$165&lt;=EOMONTH($E67,$R67*(1-$O67)+$S67*(1-$O67)+$T67*$O67)),-DM236,0)</f>
        <v>0</v>
      </c>
      <c r="DN237" s="94">
        <f t="shared" ref="DN237" si="1518">IF(AND(DN$165&gt;EOMONTH($E67,$R67*(1-$O67)),DN$165&lt;=EOMONTH($E67,$R67*(1-$O67)+$S67*(1-$O67)+$T67*$O67)),-DN236,0)</f>
        <v>0</v>
      </c>
      <c r="DO237" s="94">
        <f t="shared" ref="DO237" si="1519">IF(AND(DO$165&gt;EOMONTH($E67,$R67*(1-$O67)),DO$165&lt;=EOMONTH($E67,$R67*(1-$O67)+$S67*(1-$O67)+$T67*$O67)),-DO236,0)</f>
        <v>0</v>
      </c>
      <c r="DP237" s="94">
        <f t="shared" ref="DP237" si="1520">IF(AND(DP$165&gt;EOMONTH($E67,$R67*(1-$O67)),DP$165&lt;=EOMONTH($E67,$R67*(1-$O67)+$S67*(1-$O67)+$T67*$O67)),-DP236,0)</f>
        <v>0</v>
      </c>
      <c r="DQ237" s="94">
        <f t="shared" ref="DQ237" si="1521">IF(AND(DQ$165&gt;EOMONTH($E67,$R67*(1-$O67)),DQ$165&lt;=EOMONTH($E67,$R67*(1-$O67)+$S67*(1-$O67)+$T67*$O67)),-DQ236,0)</f>
        <v>0</v>
      </c>
      <c r="DR237" s="94">
        <f t="shared" ref="DR237" si="1522">IF(AND(DR$165&gt;EOMONTH($E67,$R67*(1-$O67)),DR$165&lt;=EOMONTH($E67,$R67*(1-$O67)+$S67*(1-$O67)+$T67*$O67)),-DR236,0)</f>
        <v>0</v>
      </c>
      <c r="DS237" s="94">
        <f t="shared" ref="DS237" si="1523">IF(AND(DS$165&gt;EOMONTH($E67,$R67*(1-$O67)),DS$165&lt;=EOMONTH($E67,$R67*(1-$O67)+$S67*(1-$O67)+$T67*$O67)),-DS236,0)</f>
        <v>0</v>
      </c>
      <c r="DT237" s="94">
        <f t="shared" ref="DT237" si="1524">IF(AND(DT$165&gt;EOMONTH($E67,$R67*(1-$O67)),DT$165&lt;=EOMONTH($E67,$R67*(1-$O67)+$S67*(1-$O67)+$T67*$O67)),-DT236,0)</f>
        <v>0</v>
      </c>
      <c r="DU237" s="94">
        <f t="shared" ref="DU237" si="1525">IF(AND(DU$165&gt;EOMONTH($E67,$R67*(1-$O67)),DU$165&lt;=EOMONTH($E67,$R67*(1-$O67)+$S67*(1-$O67)+$T67*$O67)),-DU236,0)</f>
        <v>0</v>
      </c>
      <c r="DV237" s="94">
        <f t="shared" ref="DV237" si="1526">IF(AND(DV$165&gt;EOMONTH($E67,$R67*(1-$O67)),DV$165&lt;=EOMONTH($E67,$R67*(1-$O67)+$S67*(1-$O67)+$T67*$O67)),-DV236,0)</f>
        <v>0</v>
      </c>
      <c r="DW237" s="94">
        <f t="shared" ref="DW237" si="1527">IF(AND(DW$165&gt;EOMONTH($E67,$R67*(1-$O67)),DW$165&lt;=EOMONTH($E67,$R67*(1-$O67)+$S67*(1-$O67)+$T67*$O67)),-DW236,0)</f>
        <v>0</v>
      </c>
      <c r="DX237" s="94">
        <f t="shared" ref="DX237" si="1528">IF(AND(DX$165&gt;EOMONTH($E67,$R67*(1-$O67)),DX$165&lt;=EOMONTH($E67,$R67*(1-$O67)+$S67*(1-$O67)+$T67*$O67)),-DX236,0)</f>
        <v>0</v>
      </c>
      <c r="DY237" s="94">
        <f t="shared" ref="DY237" si="1529">IF(AND(DY$165&gt;EOMONTH($E67,$R67*(1-$O67)),DY$165&lt;=EOMONTH($E67,$R67*(1-$O67)+$S67*(1-$O67)+$T67*$O67)),-DY236,0)</f>
        <v>0</v>
      </c>
      <c r="DZ237" s="94">
        <f t="shared" ref="DZ237" si="1530">IF(AND(DZ$165&gt;EOMONTH($E67,$R67*(1-$O67)),DZ$165&lt;=EOMONTH($E67,$R67*(1-$O67)+$S67*(1-$O67)+$T67*$O67)),-DZ236,0)</f>
        <v>0</v>
      </c>
      <c r="EA237" s="94">
        <f t="shared" ref="EA237" si="1531">IF(AND(EA$165&gt;EOMONTH($E67,$R67*(1-$O67)),EA$165&lt;=EOMONTH($E67,$R67*(1-$O67)+$S67*(1-$O67)+$T67*$O67)),-EA236,0)</f>
        <v>0</v>
      </c>
      <c r="EB237" s="94">
        <f t="shared" ref="EB237" si="1532">IF(AND(EB$165&gt;EOMONTH($E67,$R67*(1-$O67)),EB$165&lt;=EOMONTH($E67,$R67*(1-$O67)+$S67*(1-$O67)+$T67*$O67)),-EB236,0)</f>
        <v>0</v>
      </c>
      <c r="EC237" s="94">
        <f t="shared" ref="EC237" si="1533">IF(AND(EC$165&gt;EOMONTH($E67,$R67*(1-$O67)),EC$165&lt;=EOMONTH($E67,$R67*(1-$O67)+$S67*(1-$O67)+$T67*$O67)),-EC236,0)</f>
        <v>0</v>
      </c>
      <c r="ED237" s="94">
        <f t="shared" ref="ED237" si="1534">IF(AND(ED$165&gt;EOMONTH($E67,$R67*(1-$O67)),ED$165&lt;=EOMONTH($E67,$R67*(1-$O67)+$S67*(1-$O67)+$T67*$O67)),-ED236,0)</f>
        <v>0</v>
      </c>
      <c r="EE237" s="94">
        <f t="shared" ref="EE237" si="1535">IF(AND(EE$165&gt;EOMONTH($E67,$R67*(1-$O67)),EE$165&lt;=EOMONTH($E67,$R67*(1-$O67)+$S67*(1-$O67)+$T67*$O67)),-EE236,0)</f>
        <v>0</v>
      </c>
      <c r="EF237" s="94">
        <f t="shared" ref="EF237" si="1536">IF(AND(EF$165&gt;EOMONTH($E67,$R67*(1-$O67)),EF$165&lt;=EOMONTH($E67,$R67*(1-$O67)+$S67*(1-$O67)+$T67*$O67)),-EF236,0)</f>
        <v>0</v>
      </c>
      <c r="EG237" s="94">
        <f t="shared" ref="EG237" si="1537">IF(AND(EG$165&gt;EOMONTH($E67,$R67*(1-$O67)),EG$165&lt;=EOMONTH($E67,$R67*(1-$O67)+$S67*(1-$O67)+$T67*$O67)),-EG236,0)</f>
        <v>0</v>
      </c>
      <c r="EH237" s="94">
        <f t="shared" ref="EH237" si="1538">IF(AND(EH$165&gt;EOMONTH($E67,$R67*(1-$O67)),EH$165&lt;=EOMONTH($E67,$R67*(1-$O67)+$S67*(1-$O67)+$T67*$O67)),-EH236,0)</f>
        <v>0</v>
      </c>
      <c r="EI237" s="94">
        <f t="shared" ref="EI237" si="1539">IF(AND(EI$165&gt;EOMONTH($E67,$R67*(1-$O67)),EI$165&lt;=EOMONTH($E67,$R67*(1-$O67)+$S67*(1-$O67)+$T67*$O67)),-EI236,0)</f>
        <v>0</v>
      </c>
      <c r="EJ237" s="94">
        <f t="shared" ref="EJ237" si="1540">IF(AND(EJ$165&gt;EOMONTH($E67,$R67*(1-$O67)),EJ$165&lt;=EOMONTH($E67,$R67*(1-$O67)+$S67*(1-$O67)+$T67*$O67)),-EJ236,0)</f>
        <v>0</v>
      </c>
      <c r="EK237" s="94">
        <f t="shared" ref="EK237" si="1541">IF(AND(EK$165&gt;EOMONTH($E67,$R67*(1-$O67)),EK$165&lt;=EOMONTH($E67,$R67*(1-$O67)+$S67*(1-$O67)+$T67*$O67)),-EK236,0)</f>
        <v>0</v>
      </c>
      <c r="EL237" s="94">
        <f t="shared" ref="EL237" si="1542">IF(AND(EL$165&gt;EOMONTH($E67,$R67*(1-$O67)),EL$165&lt;=EOMONTH($E67,$R67*(1-$O67)+$S67*(1-$O67)+$T67*$O67)),-EL236,0)</f>
        <v>0</v>
      </c>
      <c r="EM237" s="94">
        <f t="shared" ref="EM237" si="1543">IF(AND(EM$165&gt;EOMONTH($E67,$R67*(1-$O67)),EM$165&lt;=EOMONTH($E67,$R67*(1-$O67)+$S67*(1-$O67)+$T67*$O67)),-EM236,0)</f>
        <v>0</v>
      </c>
      <c r="EN237" s="94">
        <f t="shared" ref="EN237" si="1544">IF(AND(EN$165&gt;EOMONTH($E67,$R67*(1-$O67)),EN$165&lt;=EOMONTH($E67,$R67*(1-$O67)+$S67*(1-$O67)+$T67*$O67)),-EN236,0)</f>
        <v>0</v>
      </c>
      <c r="EO237" s="94">
        <f t="shared" ref="EO237" si="1545">IF(AND(EO$165&gt;EOMONTH($E67,$R67*(1-$O67)),EO$165&lt;=EOMONTH($E67,$R67*(1-$O67)+$S67*(1-$O67)+$T67*$O67)),-EO236,0)</f>
        <v>0</v>
      </c>
      <c r="EP237" s="94">
        <f t="shared" ref="EP237" si="1546">IF(AND(EP$165&gt;EOMONTH($E67,$R67*(1-$O67)),EP$165&lt;=EOMONTH($E67,$R67*(1-$O67)+$S67*(1-$O67)+$T67*$O67)),-EP236,0)</f>
        <v>0</v>
      </c>
      <c r="EQ237" s="94">
        <f t="shared" ref="EQ237" si="1547">IF(AND(EQ$165&gt;EOMONTH($E67,$R67*(1-$O67)),EQ$165&lt;=EOMONTH($E67,$R67*(1-$O67)+$S67*(1-$O67)+$T67*$O67)),-EQ236,0)</f>
        <v>0</v>
      </c>
      <c r="ER237" s="94">
        <f t="shared" ref="ER237" si="1548">IF(AND(ER$165&gt;EOMONTH($E67,$R67*(1-$O67)),ER$165&lt;=EOMONTH($E67,$R67*(1-$O67)+$S67*(1-$O67)+$T67*$O67)),-ER236,0)</f>
        <v>0</v>
      </c>
      <c r="ES237" s="94">
        <f t="shared" ref="ES237" si="1549">IF(AND(ES$165&gt;EOMONTH($E67,$R67*(1-$O67)),ES$165&lt;=EOMONTH($E67,$R67*(1-$O67)+$S67*(1-$O67)+$T67*$O67)),-ES236,0)</f>
        <v>0</v>
      </c>
      <c r="ET237" s="94">
        <f t="shared" ref="ET237" si="1550">IF(AND(ET$165&gt;EOMONTH($E67,$R67*(1-$O67)),ET$165&lt;=EOMONTH($E67,$R67*(1-$O67)+$S67*(1-$O67)+$T67*$O67)),-ET236,0)</f>
        <v>0</v>
      </c>
      <c r="EU237" s="94">
        <f t="shared" ref="EU237" si="1551">IF(AND(EU$165&gt;EOMONTH($E67,$R67*(1-$O67)),EU$165&lt;=EOMONTH($E67,$R67*(1-$O67)+$S67*(1-$O67)+$T67*$O67)),-EU236,0)</f>
        <v>0</v>
      </c>
      <c r="EV237" s="94">
        <f t="shared" ref="EV237" si="1552">IF(AND(EV$165&gt;EOMONTH($E67,$R67*(1-$O67)),EV$165&lt;=EOMONTH($E67,$R67*(1-$O67)+$S67*(1-$O67)+$T67*$O67)),-EV236,0)</f>
        <v>0</v>
      </c>
      <c r="EW237" s="94">
        <f t="shared" ref="EW237" si="1553">IF(AND(EW$165&gt;EOMONTH($E67,$R67*(1-$O67)),EW$165&lt;=EOMONTH($E67,$R67*(1-$O67)+$S67*(1-$O67)+$T67*$O67)),-EW236,0)</f>
        <v>0</v>
      </c>
      <c r="EX237" s="94">
        <f t="shared" ref="EX237" si="1554">IF(AND(EX$165&gt;EOMONTH($E67,$R67*(1-$O67)),EX$165&lt;=EOMONTH($E67,$R67*(1-$O67)+$S67*(1-$O67)+$T67*$O67)),-EX236,0)</f>
        <v>0</v>
      </c>
      <c r="EY237" s="94">
        <f t="shared" ref="EY237" si="1555">IF(AND(EY$165&gt;EOMONTH($E67,$R67*(1-$O67)),EY$165&lt;=EOMONTH($E67,$R67*(1-$O67)+$S67*(1-$O67)+$T67*$O67)),-EY236,0)</f>
        <v>0</v>
      </c>
      <c r="EZ237" s="94">
        <f t="shared" ref="EZ237" si="1556">IF(AND(EZ$165&gt;EOMONTH($E67,$R67*(1-$O67)),EZ$165&lt;=EOMONTH($E67,$R67*(1-$O67)+$S67*(1-$O67)+$T67*$O67)),-EZ236,0)</f>
        <v>0</v>
      </c>
      <c r="FA237" s="94">
        <f t="shared" ref="FA237" si="1557">IF(AND(FA$165&gt;EOMONTH($E67,$R67*(1-$O67)),FA$165&lt;=EOMONTH($E67,$R67*(1-$O67)+$S67*(1-$O67)+$T67*$O67)),-FA236,0)</f>
        <v>0</v>
      </c>
      <c r="FB237" s="94">
        <f t="shared" ref="FB237" si="1558">IF(AND(FB$165&gt;EOMONTH($E67,$R67*(1-$O67)),FB$165&lt;=EOMONTH($E67,$R67*(1-$O67)+$S67*(1-$O67)+$T67*$O67)),-FB236,0)</f>
        <v>0</v>
      </c>
      <c r="FC237" s="94">
        <f t="shared" ref="FC237" si="1559">IF(AND(FC$165&gt;EOMONTH($E67,$R67*(1-$O67)),FC$165&lt;=EOMONTH($E67,$R67*(1-$O67)+$S67*(1-$O67)+$T67*$O67)),-FC236,0)</f>
        <v>0</v>
      </c>
      <c r="FD237" s="94">
        <f t="shared" ref="FD237" si="1560">IF(AND(FD$165&gt;EOMONTH($E67,$R67*(1-$O67)),FD$165&lt;=EOMONTH($E67,$R67*(1-$O67)+$S67*(1-$O67)+$T67*$O67)),-FD236,0)</f>
        <v>0</v>
      </c>
      <c r="FE237" s="94">
        <f t="shared" ref="FE237" si="1561">IF(AND(FE$165&gt;EOMONTH($E67,$R67*(1-$O67)),FE$165&lt;=EOMONTH($E67,$R67*(1-$O67)+$S67*(1-$O67)+$T67*$O67)),-FE236,0)</f>
        <v>0</v>
      </c>
      <c r="FF237" s="94">
        <f t="shared" ref="FF237" si="1562">IF(AND(FF$165&gt;EOMONTH($E67,$R67*(1-$O67)),FF$165&lt;=EOMONTH($E67,$R67*(1-$O67)+$S67*(1-$O67)+$T67*$O67)),-FF236,0)</f>
        <v>0</v>
      </c>
      <c r="FG237" s="94">
        <f t="shared" ref="FG237" si="1563">IF(AND(FG$165&gt;EOMONTH($E67,$R67*(1-$O67)),FG$165&lt;=EOMONTH($E67,$R67*(1-$O67)+$S67*(1-$O67)+$T67*$O67)),-FG236,0)</f>
        <v>0</v>
      </c>
      <c r="FH237" s="94">
        <f t="shared" ref="FH237" si="1564">IF(AND(FH$165&gt;EOMONTH($E67,$R67*(1-$O67)),FH$165&lt;=EOMONTH($E67,$R67*(1-$O67)+$S67*(1-$O67)+$T67*$O67)),-FH236,0)</f>
        <v>0</v>
      </c>
      <c r="FI237" s="94">
        <f t="shared" ref="FI237" si="1565">IF(AND(FI$165&gt;EOMONTH($E67,$R67*(1-$O67)),FI$165&lt;=EOMONTH($E67,$R67*(1-$O67)+$S67*(1-$O67)+$T67*$O67)),-FI236,0)</f>
        <v>0</v>
      </c>
      <c r="FJ237" s="94">
        <f t="shared" ref="FJ237" si="1566">IF(AND(FJ$165&gt;EOMONTH($E67,$R67*(1-$O67)),FJ$165&lt;=EOMONTH($E67,$R67*(1-$O67)+$S67*(1-$O67)+$T67*$O67)),-FJ236,0)</f>
        <v>0</v>
      </c>
      <c r="FK237" s="94">
        <f t="shared" ref="FK237" si="1567">IF(AND(FK$165&gt;EOMONTH($E67,$R67*(1-$O67)),FK$165&lt;=EOMONTH($E67,$R67*(1-$O67)+$S67*(1-$O67)+$T67*$O67)),-FK236,0)</f>
        <v>0</v>
      </c>
      <c r="FL237" s="94">
        <f t="shared" ref="FL237" si="1568">IF(AND(FL$165&gt;EOMONTH($E67,$R67*(1-$O67)),FL$165&lt;=EOMONTH($E67,$R67*(1-$O67)+$S67*(1-$O67)+$T67*$O67)),-FL236,0)</f>
        <v>0</v>
      </c>
      <c r="FM237" s="94">
        <f t="shared" ref="FM237" si="1569">IF(AND(FM$165&gt;EOMONTH($E67,$R67*(1-$O67)),FM$165&lt;=EOMONTH($E67,$R67*(1-$O67)+$S67*(1-$O67)+$T67*$O67)),-FM236,0)</f>
        <v>0</v>
      </c>
      <c r="FN237" s="94">
        <f t="shared" ref="FN237" si="1570">IF(AND(FN$165&gt;EOMONTH($E67,$R67*(1-$O67)),FN$165&lt;=EOMONTH($E67,$R67*(1-$O67)+$S67*(1-$O67)+$T67*$O67)),-FN236,0)</f>
        <v>0</v>
      </c>
      <c r="FO237" s="94">
        <f t="shared" ref="FO237" si="1571">IF(AND(FO$165&gt;EOMONTH($E67,$R67*(1-$O67)),FO$165&lt;=EOMONTH($E67,$R67*(1-$O67)+$S67*(1-$O67)+$T67*$O67)),-FO236,0)</f>
        <v>0</v>
      </c>
      <c r="FP237" s="94">
        <f t="shared" ref="FP237" si="1572">IF(AND(FP$165&gt;EOMONTH($E67,$R67*(1-$O67)),FP$165&lt;=EOMONTH($E67,$R67*(1-$O67)+$S67*(1-$O67)+$T67*$O67)),-FP236,0)</f>
        <v>0</v>
      </c>
      <c r="FQ237" s="94">
        <f t="shared" ref="FQ237" si="1573">IF(AND(FQ$165&gt;EOMONTH($E67,$R67*(1-$O67)),FQ$165&lt;=EOMONTH($E67,$R67*(1-$O67)+$S67*(1-$O67)+$T67*$O67)),-FQ236,0)</f>
        <v>0</v>
      </c>
      <c r="FR237" s="94">
        <f t="shared" ref="FR237" si="1574">IF(AND(FR$165&gt;EOMONTH($E67,$R67*(1-$O67)),FR$165&lt;=EOMONTH($E67,$R67*(1-$O67)+$S67*(1-$O67)+$T67*$O67)),-FR236,0)</f>
        <v>0</v>
      </c>
      <c r="FS237" s="94">
        <f t="shared" ref="FS237" si="1575">IF(AND(FS$165&gt;EOMONTH($E67,$R67*(1-$O67)),FS$165&lt;=EOMONTH($E67,$R67*(1-$O67)+$S67*(1-$O67)+$T67*$O67)),-FS236,0)</f>
        <v>0</v>
      </c>
      <c r="FT237" s="94">
        <f t="shared" ref="FT237" si="1576">IF(AND(FT$165&gt;EOMONTH($E67,$R67*(1-$O67)),FT$165&lt;=EOMONTH($E67,$R67*(1-$O67)+$S67*(1-$O67)+$T67*$O67)),-FT236,0)</f>
        <v>0</v>
      </c>
      <c r="FU237" s="94">
        <f t="shared" ref="FU237" si="1577">IF(AND(FU$165&gt;EOMONTH($E67,$R67*(1-$O67)),FU$165&lt;=EOMONTH($E67,$R67*(1-$O67)+$S67*(1-$O67)+$T67*$O67)),-FU236,0)</f>
        <v>0</v>
      </c>
      <c r="FV237" s="94">
        <f t="shared" ref="FV237" si="1578">IF(AND(FV$165&gt;EOMONTH($E67,$R67*(1-$O67)),FV$165&lt;=EOMONTH($E67,$R67*(1-$O67)+$S67*(1-$O67)+$T67*$O67)),-FV236,0)</f>
        <v>0</v>
      </c>
      <c r="FW237" s="94">
        <f t="shared" ref="FW237" si="1579">IF(AND(FW$165&gt;EOMONTH($E67,$R67*(1-$O67)),FW$165&lt;=EOMONTH($E67,$R67*(1-$O67)+$S67*(1-$O67)+$T67*$O67)),-FW236,0)</f>
        <v>0</v>
      </c>
      <c r="FX237" s="94">
        <f t="shared" ref="FX237" si="1580">IF(AND(FX$165&gt;EOMONTH($E67,$R67*(1-$O67)),FX$165&lt;=EOMONTH($E67,$R67*(1-$O67)+$S67*(1-$O67)+$T67*$O67)),-FX236,0)</f>
        <v>0</v>
      </c>
      <c r="FY237" s="94">
        <f t="shared" ref="FY237" si="1581">IF(AND(FY$165&gt;EOMONTH($E67,$R67*(1-$O67)),FY$165&lt;=EOMONTH($E67,$R67*(1-$O67)+$S67*(1-$O67)+$T67*$O67)),-FY236,0)</f>
        <v>0</v>
      </c>
      <c r="FZ237" s="94">
        <f t="shared" ref="FZ237" si="1582">IF(AND(FZ$165&gt;EOMONTH($E67,$R67*(1-$O67)),FZ$165&lt;=EOMONTH($E67,$R67*(1-$O67)+$S67*(1-$O67)+$T67*$O67)),-FZ236,0)</f>
        <v>0</v>
      </c>
      <c r="GA237" s="94">
        <f t="shared" ref="GA237" si="1583">IF(AND(GA$165&gt;EOMONTH($E67,$R67*(1-$O67)),GA$165&lt;=EOMONTH($E67,$R67*(1-$O67)+$S67*(1-$O67)+$T67*$O67)),-GA236,0)</f>
        <v>0</v>
      </c>
      <c r="GB237" s="94">
        <f t="shared" ref="GB237" si="1584">IF(AND(GB$165&gt;EOMONTH($E67,$R67*(1-$O67)),GB$165&lt;=EOMONTH($E67,$R67*(1-$O67)+$S67*(1-$O67)+$T67*$O67)),-GB236,0)</f>
        <v>0</v>
      </c>
      <c r="GC237" s="94">
        <f t="shared" ref="GC237" si="1585">IF(AND(GC$165&gt;EOMONTH($E67,$R67*(1-$O67)),GC$165&lt;=EOMONTH($E67,$R67*(1-$O67)+$S67*(1-$O67)+$T67*$O67)),-GC236,0)</f>
        <v>0</v>
      </c>
      <c r="GD237" s="94">
        <f t="shared" ref="GD237" si="1586">IF(AND(GD$165&gt;EOMONTH($E67,$R67*(1-$O67)),GD$165&lt;=EOMONTH($E67,$R67*(1-$O67)+$S67*(1-$O67)+$T67*$O67)),-GD236,0)</f>
        <v>0</v>
      </c>
      <c r="GE237" s="94">
        <f t="shared" ref="GE237" si="1587">IF(AND(GE$165&gt;EOMONTH($E67,$R67*(1-$O67)),GE$165&lt;=EOMONTH($E67,$R67*(1-$O67)+$S67*(1-$O67)+$T67*$O67)),-GE236,0)</f>
        <v>0</v>
      </c>
      <c r="GF237" s="94">
        <f t="shared" ref="GF237" si="1588">IF(AND(GF$165&gt;EOMONTH($E67,$R67*(1-$O67)),GF$165&lt;=EOMONTH($E67,$R67*(1-$O67)+$S67*(1-$O67)+$T67*$O67)),-GF236,0)</f>
        <v>0</v>
      </c>
      <c r="GG237" s="94">
        <f t="shared" ref="GG237" si="1589">IF(AND(GG$165&gt;EOMONTH($E67,$R67*(1-$O67)),GG$165&lt;=EOMONTH($E67,$R67*(1-$O67)+$S67*(1-$O67)+$T67*$O67)),-GG236,0)</f>
        <v>0</v>
      </c>
      <c r="GH237" s="94">
        <f t="shared" ref="GH237" si="1590">IF(AND(GH$165&gt;EOMONTH($E67,$R67*(1-$O67)),GH$165&lt;=EOMONTH($E67,$R67*(1-$O67)+$S67*(1-$O67)+$T67*$O67)),-GH236,0)</f>
        <v>0</v>
      </c>
      <c r="GI237" s="94">
        <f t="shared" ref="GI237" si="1591">IF(AND(GI$165&gt;EOMONTH($E67,$R67*(1-$O67)),GI$165&lt;=EOMONTH($E67,$R67*(1-$O67)+$S67*(1-$O67)+$T67*$O67)),-GI236,0)</f>
        <v>0</v>
      </c>
      <c r="GJ237" s="94">
        <f t="shared" ref="GJ237" si="1592">IF(AND(GJ$165&gt;EOMONTH($E67,$R67*(1-$O67)),GJ$165&lt;=EOMONTH($E67,$R67*(1-$O67)+$S67*(1-$O67)+$T67*$O67)),-GJ236,0)</f>
        <v>0</v>
      </c>
      <c r="GK237" s="94">
        <f t="shared" ref="GK237" si="1593">IF(AND(GK$165&gt;EOMONTH($E67,$R67*(1-$O67)),GK$165&lt;=EOMONTH($E67,$R67*(1-$O67)+$S67*(1-$O67)+$T67*$O67)),-GK236,0)</f>
        <v>0</v>
      </c>
      <c r="GL237" s="94">
        <f t="shared" ref="GL237" si="1594">IF(AND(GL$165&gt;EOMONTH($E67,$R67*(1-$O67)),GL$165&lt;=EOMONTH($E67,$R67*(1-$O67)+$S67*(1-$O67)+$T67*$O67)),-GL236,0)</f>
        <v>0</v>
      </c>
      <c r="GM237" s="94">
        <f t="shared" ref="GM237" si="1595">IF(AND(GM$165&gt;EOMONTH($E67,$R67*(1-$O67)),GM$165&lt;=EOMONTH($E67,$R67*(1-$O67)+$S67*(1-$O67)+$T67*$O67)),-GM236,0)</f>
        <v>0</v>
      </c>
      <c r="GN237" s="94">
        <f t="shared" ref="GN237" si="1596">IF(AND(GN$165&gt;EOMONTH($E67,$R67*(1-$O67)),GN$165&lt;=EOMONTH($E67,$R67*(1-$O67)+$S67*(1-$O67)+$T67*$O67)),-GN236,0)</f>
        <v>0</v>
      </c>
      <c r="GO237" s="94">
        <f t="shared" ref="GO237" si="1597">IF(AND(GO$165&gt;EOMONTH($E67,$R67*(1-$O67)),GO$165&lt;=EOMONTH($E67,$R67*(1-$O67)+$S67*(1-$O67)+$T67*$O67)),-GO236,0)</f>
        <v>0</v>
      </c>
      <c r="GP237" s="94">
        <f t="shared" ref="GP237" si="1598">IF(AND(GP$165&gt;EOMONTH($E67,$R67*(1-$O67)),GP$165&lt;=EOMONTH($E67,$R67*(1-$O67)+$S67*(1-$O67)+$T67*$O67)),-GP236,0)</f>
        <v>0</v>
      </c>
      <c r="GQ237" s="94">
        <f t="shared" ref="GQ237" si="1599">IF(AND(GQ$165&gt;EOMONTH($E67,$R67*(1-$O67)),GQ$165&lt;=EOMONTH($E67,$R67*(1-$O67)+$S67*(1-$O67)+$T67*$O67)),-GQ236,0)</f>
        <v>0</v>
      </c>
      <c r="GR237" s="94">
        <f t="shared" ref="GR237" si="1600">IF(AND(GR$165&gt;EOMONTH($E67,$R67*(1-$O67)),GR$165&lt;=EOMONTH($E67,$R67*(1-$O67)+$S67*(1-$O67)+$T67*$O67)),-GR236,0)</f>
        <v>0</v>
      </c>
      <c r="GS237" s="94">
        <f t="shared" ref="GS237" si="1601">IF(AND(GS$165&gt;EOMONTH($E67,$R67*(1-$O67)),GS$165&lt;=EOMONTH($E67,$R67*(1-$O67)+$S67*(1-$O67)+$T67*$O67)),-GS236,0)</f>
        <v>0</v>
      </c>
      <c r="GT237" s="94">
        <f t="shared" ref="GT237" si="1602">IF(AND(GT$165&gt;EOMONTH($E67,$R67*(1-$O67)),GT$165&lt;=EOMONTH($E67,$R67*(1-$O67)+$S67*(1-$O67)+$T67*$O67)),-GT236,0)</f>
        <v>0</v>
      </c>
      <c r="GU237" s="94">
        <f t="shared" ref="GU237" si="1603">IF(AND(GU$165&gt;EOMONTH($E67,$R67*(1-$O67)),GU$165&lt;=EOMONTH($E67,$R67*(1-$O67)+$S67*(1-$O67)+$T67*$O67)),-GU236,0)</f>
        <v>0</v>
      </c>
      <c r="GV237" s="94">
        <f t="shared" ref="GV237" si="1604">IF(AND(GV$165&gt;EOMONTH($E67,$R67*(1-$O67)),GV$165&lt;=EOMONTH($E67,$R67*(1-$O67)+$S67*(1-$O67)+$T67*$O67)),-GV236,0)</f>
        <v>0</v>
      </c>
      <c r="GW237" s="94">
        <f t="shared" ref="GW237" si="1605">IF(AND(GW$165&gt;EOMONTH($E67,$R67*(1-$O67)),GW$165&lt;=EOMONTH($E67,$R67*(1-$O67)+$S67*(1-$O67)+$T67*$O67)),-GW236,0)</f>
        <v>0</v>
      </c>
      <c r="GX237" s="94">
        <f t="shared" ref="GX237" si="1606">IF(AND(GX$165&gt;EOMONTH($E67,$R67*(1-$O67)),GX$165&lt;=EOMONTH($E67,$R67*(1-$O67)+$S67*(1-$O67)+$T67*$O67)),-GX236,0)</f>
        <v>0</v>
      </c>
      <c r="GY237" s="94">
        <f t="shared" ref="GY237" si="1607">IF(AND(GY$165&gt;EOMONTH($E67,$R67*(1-$O67)),GY$165&lt;=EOMONTH($E67,$R67*(1-$O67)+$S67*(1-$O67)+$T67*$O67)),-GY236,0)</f>
        <v>0</v>
      </c>
      <c r="GZ237" s="94">
        <f t="shared" ref="GZ237" si="1608">IF(AND(GZ$165&gt;EOMONTH($E67,$R67*(1-$O67)),GZ$165&lt;=EOMONTH($E67,$R67*(1-$O67)+$S67*(1-$O67)+$T67*$O67)),-GZ236,0)</f>
        <v>0</v>
      </c>
      <c r="HA237" s="94">
        <f t="shared" ref="HA237" si="1609">IF(AND(HA$165&gt;EOMONTH($E67,$R67*(1-$O67)),HA$165&lt;=EOMONTH($E67,$R67*(1-$O67)+$S67*(1-$O67)+$T67*$O67)),-HA236,0)</f>
        <v>0</v>
      </c>
      <c r="HB237" s="94">
        <f t="shared" ref="HB237" si="1610">IF(AND(HB$165&gt;EOMONTH($E67,$R67*(1-$O67)),HB$165&lt;=EOMONTH($E67,$R67*(1-$O67)+$S67*(1-$O67)+$T67*$O67)),-HB236,0)</f>
        <v>0</v>
      </c>
      <c r="HC237" s="94">
        <f t="shared" ref="HC237" si="1611">IF(AND(HC$165&gt;EOMONTH($E67,$R67*(1-$O67)),HC$165&lt;=EOMONTH($E67,$R67*(1-$O67)+$S67*(1-$O67)+$T67*$O67)),-HC236,0)</f>
        <v>0</v>
      </c>
      <c r="HD237" s="94">
        <f t="shared" ref="HD237" si="1612">IF(AND(HD$165&gt;EOMONTH($E67,$R67*(1-$O67)),HD$165&lt;=EOMONTH($E67,$R67*(1-$O67)+$S67*(1-$O67)+$T67*$O67)),-HD236,0)</f>
        <v>0</v>
      </c>
      <c r="HE237" s="94">
        <f t="shared" ref="HE237" si="1613">IF(AND(HE$165&gt;EOMONTH($E67,$R67*(1-$O67)),HE$165&lt;=EOMONTH($E67,$R67*(1-$O67)+$S67*(1-$O67)+$T67*$O67)),-HE236,0)</f>
        <v>0</v>
      </c>
      <c r="HF237" s="94">
        <f t="shared" ref="HF237" si="1614">IF(AND(HF$165&gt;EOMONTH($E67,$R67*(1-$O67)),HF$165&lt;=EOMONTH($E67,$R67*(1-$O67)+$S67*(1-$O67)+$T67*$O67)),-HF236,0)</f>
        <v>0</v>
      </c>
      <c r="HG237" s="94">
        <f t="shared" ref="HG237" si="1615">IF(AND(HG$165&gt;EOMONTH($E67,$R67*(1-$O67)),HG$165&lt;=EOMONTH($E67,$R67*(1-$O67)+$S67*(1-$O67)+$T67*$O67)),-HG236,0)</f>
        <v>0</v>
      </c>
      <c r="HH237" s="94">
        <f t="shared" ref="HH237" si="1616">IF(AND(HH$165&gt;EOMONTH($E67,$R67*(1-$O67)),HH$165&lt;=EOMONTH($E67,$R67*(1-$O67)+$S67*(1-$O67)+$T67*$O67)),-HH236,0)</f>
        <v>0</v>
      </c>
      <c r="HI237" s="94">
        <f t="shared" ref="HI237" si="1617">IF(AND(HI$165&gt;EOMONTH($E67,$R67*(1-$O67)),HI$165&lt;=EOMONTH($E67,$R67*(1-$O67)+$S67*(1-$O67)+$T67*$O67)),-HI236,0)</f>
        <v>0</v>
      </c>
      <c r="HJ237" s="94">
        <f t="shared" ref="HJ237" si="1618">IF(AND(HJ$165&gt;EOMONTH($E67,$R67*(1-$O67)),HJ$165&lt;=EOMONTH($E67,$R67*(1-$O67)+$S67*(1-$O67)+$T67*$O67)),-HJ236,0)</f>
        <v>0</v>
      </c>
      <c r="HK237" s="94">
        <f t="shared" ref="HK237" si="1619">IF(AND(HK$165&gt;EOMONTH($E67,$R67*(1-$O67)),HK$165&lt;=EOMONTH($E67,$R67*(1-$O67)+$S67*(1-$O67)+$T67*$O67)),-HK236,0)</f>
        <v>0</v>
      </c>
      <c r="HL237" s="94">
        <f t="shared" ref="HL237" si="1620">IF(AND(HL$165&gt;EOMONTH($E67,$R67*(1-$O67)),HL$165&lt;=EOMONTH($E67,$R67*(1-$O67)+$S67*(1-$O67)+$T67*$O67)),-HL236,0)</f>
        <v>0</v>
      </c>
      <c r="HM237" s="94">
        <f t="shared" ref="HM237" si="1621">IF(AND(HM$165&gt;EOMONTH($E67,$R67*(1-$O67)),HM$165&lt;=EOMONTH($E67,$R67*(1-$O67)+$S67*(1-$O67)+$T67*$O67)),-HM236,0)</f>
        <v>0</v>
      </c>
      <c r="HN237" s="94">
        <f t="shared" ref="HN237" si="1622">IF(AND(HN$165&gt;EOMONTH($E67,$R67*(1-$O67)),HN$165&lt;=EOMONTH($E67,$R67*(1-$O67)+$S67*(1-$O67)+$T67*$O67)),-HN236,0)</f>
        <v>0</v>
      </c>
      <c r="HO237" s="94">
        <f t="shared" ref="HO237" si="1623">IF(AND(HO$165&gt;EOMONTH($E67,$R67*(1-$O67)),HO$165&lt;=EOMONTH($E67,$R67*(1-$O67)+$S67*(1-$O67)+$T67*$O67)),-HO236,0)</f>
        <v>0</v>
      </c>
      <c r="HP237" s="94">
        <f t="shared" ref="HP237" si="1624">IF(AND(HP$165&gt;EOMONTH($E67,$R67*(1-$O67)),HP$165&lt;=EOMONTH($E67,$R67*(1-$O67)+$S67*(1-$O67)+$T67*$O67)),-HP236,0)</f>
        <v>0</v>
      </c>
      <c r="HQ237" s="94">
        <f t="shared" ref="HQ237" si="1625">IF(AND(HQ$165&gt;EOMONTH($E67,$R67*(1-$O67)),HQ$165&lt;=EOMONTH($E67,$R67*(1-$O67)+$S67*(1-$O67)+$T67*$O67)),-HQ236,0)</f>
        <v>0</v>
      </c>
      <c r="HR237" s="94">
        <f t="shared" ref="HR237" si="1626">IF(AND(HR$165&gt;EOMONTH($E67,$R67*(1-$O67)),HR$165&lt;=EOMONTH($E67,$R67*(1-$O67)+$S67*(1-$O67)+$T67*$O67)),-HR236,0)</f>
        <v>0</v>
      </c>
      <c r="HS237" s="94">
        <f t="shared" ref="HS237" si="1627">IF(AND(HS$165&gt;EOMONTH($E67,$R67*(1-$O67)),HS$165&lt;=EOMONTH($E67,$R67*(1-$O67)+$S67*(1-$O67)+$T67*$O67)),-HS236,0)</f>
        <v>0</v>
      </c>
      <c r="HT237" s="94">
        <f t="shared" ref="HT237" si="1628">IF(AND(HT$165&gt;EOMONTH($E67,$R67*(1-$O67)),HT$165&lt;=EOMONTH($E67,$R67*(1-$O67)+$S67*(1-$O67)+$T67*$O67)),-HT236,0)</f>
        <v>0</v>
      </c>
      <c r="HU237" s="94">
        <f t="shared" ref="HU237" si="1629">IF(AND(HU$165&gt;EOMONTH($E67,$R67*(1-$O67)),HU$165&lt;=EOMONTH($E67,$R67*(1-$O67)+$S67*(1-$O67)+$T67*$O67)),-HU236,0)</f>
        <v>0</v>
      </c>
      <c r="HV237" s="94">
        <f t="shared" ref="HV237" si="1630">IF(AND(HV$165&gt;EOMONTH($E67,$R67*(1-$O67)),HV$165&lt;=EOMONTH($E67,$R67*(1-$O67)+$S67*(1-$O67)+$T67*$O67)),-HV236,0)</f>
        <v>0</v>
      </c>
      <c r="HW237" s="94">
        <f t="shared" ref="HW237" si="1631">IF(AND(HW$165&gt;EOMONTH($E67,$R67*(1-$O67)),HW$165&lt;=EOMONTH($E67,$R67*(1-$O67)+$S67*(1-$O67)+$T67*$O67)),-HW236,0)</f>
        <v>0</v>
      </c>
      <c r="HX237" s="94">
        <f t="shared" ref="HX237" si="1632">IF(AND(HX$165&gt;EOMONTH($E67,$R67*(1-$O67)),HX$165&lt;=EOMONTH($E67,$R67*(1-$O67)+$S67*(1-$O67)+$T67*$O67)),-HX236,0)</f>
        <v>0</v>
      </c>
      <c r="HY237" s="94">
        <f t="shared" ref="HY237" si="1633">IF(AND(HY$165&gt;EOMONTH($E67,$R67*(1-$O67)),HY$165&lt;=EOMONTH($E67,$R67*(1-$O67)+$S67*(1-$O67)+$T67*$O67)),-HY236,0)</f>
        <v>0</v>
      </c>
      <c r="HZ237" s="94">
        <f t="shared" ref="HZ237" si="1634">IF(AND(HZ$165&gt;EOMONTH($E67,$R67*(1-$O67)),HZ$165&lt;=EOMONTH($E67,$R67*(1-$O67)+$S67*(1-$O67)+$T67*$O67)),-HZ236,0)</f>
        <v>0</v>
      </c>
      <c r="IA237" s="94">
        <f t="shared" ref="IA237" si="1635">IF(AND(IA$165&gt;EOMONTH($E67,$R67*(1-$O67)),IA$165&lt;=EOMONTH($E67,$R67*(1-$O67)+$S67*(1-$O67)+$T67*$O67)),-IA236,0)</f>
        <v>0</v>
      </c>
      <c r="IB237" s="94">
        <f t="shared" ref="IB237" si="1636">IF(AND(IB$165&gt;EOMONTH($E67,$R67*(1-$O67)),IB$165&lt;=EOMONTH($E67,$R67*(1-$O67)+$S67*(1-$O67)+$T67*$O67)),-IB236,0)</f>
        <v>0</v>
      </c>
      <c r="IC237" s="94">
        <f t="shared" ref="IC237" si="1637">IF(AND(IC$165&gt;EOMONTH($E67,$R67*(1-$O67)),IC$165&lt;=EOMONTH($E67,$R67*(1-$O67)+$S67*(1-$O67)+$T67*$O67)),-IC236,0)</f>
        <v>0</v>
      </c>
      <c r="ID237" s="94">
        <f t="shared" ref="ID237" si="1638">IF(AND(ID$165&gt;EOMONTH($E67,$R67*(1-$O67)),ID$165&lt;=EOMONTH($E67,$R67*(1-$O67)+$S67*(1-$O67)+$T67*$O67)),-ID236,0)</f>
        <v>0</v>
      </c>
      <c r="IE237" s="94">
        <f t="shared" ref="IE237" si="1639">IF(AND(IE$165&gt;EOMONTH($E67,$R67*(1-$O67)),IE$165&lt;=EOMONTH($E67,$R67*(1-$O67)+$S67*(1-$O67)+$T67*$O67)),-IE236,0)</f>
        <v>0</v>
      </c>
      <c r="IF237" s="94">
        <f t="shared" ref="IF237" si="1640">IF(AND(IF$165&gt;EOMONTH($E67,$R67*(1-$O67)),IF$165&lt;=EOMONTH($E67,$R67*(1-$O67)+$S67*(1-$O67)+$T67*$O67)),-IF236,0)</f>
        <v>0</v>
      </c>
      <c r="IG237" s="94">
        <f t="shared" ref="IG237" si="1641">IF(AND(IG$165&gt;EOMONTH($E67,$R67*(1-$O67)),IG$165&lt;=EOMONTH($E67,$R67*(1-$O67)+$S67*(1-$O67)+$T67*$O67)),-IG236,0)</f>
        <v>0</v>
      </c>
      <c r="IH237" s="94">
        <f t="shared" ref="IH237" si="1642">IF(AND(IH$165&gt;EOMONTH($E67,$R67*(1-$O67)),IH$165&lt;=EOMONTH($E67,$R67*(1-$O67)+$S67*(1-$O67)+$T67*$O67)),-IH236,0)</f>
        <v>0</v>
      </c>
      <c r="II237" s="94">
        <f t="shared" ref="II237" si="1643">IF(AND(II$165&gt;EOMONTH($E67,$R67*(1-$O67)),II$165&lt;=EOMONTH($E67,$R67*(1-$O67)+$S67*(1-$O67)+$T67*$O67)),-II236,0)</f>
        <v>0</v>
      </c>
      <c r="IJ237" s="94">
        <f t="shared" ref="IJ237" si="1644">IF(AND(IJ$165&gt;EOMONTH($E67,$R67*(1-$O67)),IJ$165&lt;=EOMONTH($E67,$R67*(1-$O67)+$S67*(1-$O67)+$T67*$O67)),-IJ236,0)</f>
        <v>0</v>
      </c>
      <c r="IK237" s="94">
        <f t="shared" ref="IK237" si="1645">IF(AND(IK$165&gt;EOMONTH($E67,$R67*(1-$O67)),IK$165&lt;=EOMONTH($E67,$R67*(1-$O67)+$S67*(1-$O67)+$T67*$O67)),-IK236,0)</f>
        <v>0</v>
      </c>
      <c r="IL237" s="94">
        <f t="shared" ref="IL237" si="1646">IF(AND(IL$165&gt;EOMONTH($E67,$R67*(1-$O67)),IL$165&lt;=EOMONTH($E67,$R67*(1-$O67)+$S67*(1-$O67)+$T67*$O67)),-IL236,0)</f>
        <v>0</v>
      </c>
      <c r="IM237" s="94">
        <f t="shared" ref="IM237" si="1647">IF(AND(IM$165&gt;EOMONTH($E67,$R67*(1-$O67)),IM$165&lt;=EOMONTH($E67,$R67*(1-$O67)+$S67*(1-$O67)+$T67*$O67)),-IM236,0)</f>
        <v>0</v>
      </c>
      <c r="IN237" s="94">
        <f t="shared" ref="IN237" si="1648">IF(AND(IN$165&gt;EOMONTH($E67,$R67*(1-$O67)),IN$165&lt;=EOMONTH($E67,$R67*(1-$O67)+$S67*(1-$O67)+$T67*$O67)),-IN236,0)</f>
        <v>0</v>
      </c>
      <c r="IO237" s="94">
        <f t="shared" ref="IO237" si="1649">IF(AND(IO$165&gt;EOMONTH($E67,$R67*(1-$O67)),IO$165&lt;=EOMONTH($E67,$R67*(1-$O67)+$S67*(1-$O67)+$T67*$O67)),-IO236,0)</f>
        <v>0</v>
      </c>
      <c r="IP237" s="94">
        <f t="shared" ref="IP237" si="1650">IF(AND(IP$165&gt;EOMONTH($E67,$R67*(1-$O67)),IP$165&lt;=EOMONTH($E67,$R67*(1-$O67)+$S67*(1-$O67)+$T67*$O67)),-IP236,0)</f>
        <v>0</v>
      </c>
      <c r="IQ237" s="94">
        <f t="shared" ref="IQ237" si="1651">IF(AND(IQ$165&gt;EOMONTH($E67,$R67*(1-$O67)),IQ$165&lt;=EOMONTH($E67,$R67*(1-$O67)+$S67*(1-$O67)+$T67*$O67)),-IQ236,0)</f>
        <v>0</v>
      </c>
      <c r="IR237" s="94">
        <f t="shared" ref="IR237" si="1652">IF(AND(IR$165&gt;EOMONTH($E67,$R67*(1-$O67)),IR$165&lt;=EOMONTH($E67,$R67*(1-$O67)+$S67*(1-$O67)+$T67*$O67)),-IR236,0)</f>
        <v>0</v>
      </c>
      <c r="IS237" s="94">
        <f t="shared" ref="IS237" si="1653">IF(AND(IS$165&gt;EOMONTH($E67,$R67*(1-$O67)),IS$165&lt;=EOMONTH($E67,$R67*(1-$O67)+$S67*(1-$O67)+$T67*$O67)),-IS236,0)</f>
        <v>0</v>
      </c>
      <c r="IT237" s="94">
        <f t="shared" ref="IT237" si="1654">IF(AND(IT$165&gt;EOMONTH($E67,$R67*(1-$O67)),IT$165&lt;=EOMONTH($E67,$R67*(1-$O67)+$S67*(1-$O67)+$T67*$O67)),-IT236,0)</f>
        <v>0</v>
      </c>
      <c r="IU237" s="94">
        <f t="shared" ref="IU237" si="1655">IF(AND(IU$165&gt;EOMONTH($E67,$R67*(1-$O67)),IU$165&lt;=EOMONTH($E67,$R67*(1-$O67)+$S67*(1-$O67)+$T67*$O67)),-IU236,0)</f>
        <v>0</v>
      </c>
      <c r="IV237" s="94">
        <f t="shared" ref="IV237" si="1656">IF(AND(IV$165&gt;EOMONTH($E67,$R67*(1-$O67)),IV$165&lt;=EOMONTH($E67,$R67*(1-$O67)+$S67*(1-$O67)+$T67*$O67)),-IV236,0)</f>
        <v>0</v>
      </c>
      <c r="IW237" s="94">
        <f t="shared" ref="IW237" si="1657">IF(AND(IW$165&gt;EOMONTH($E67,$R67*(1-$O67)),IW$165&lt;=EOMONTH($E67,$R67*(1-$O67)+$S67*(1-$O67)+$T67*$O67)),-IW236,0)</f>
        <v>0</v>
      </c>
      <c r="IX237" s="94">
        <f t="shared" ref="IX237" si="1658">IF(AND(IX$165&gt;EOMONTH($E67,$R67*(1-$O67)),IX$165&lt;=EOMONTH($E67,$R67*(1-$O67)+$S67*(1-$O67)+$T67*$O67)),-IX236,0)</f>
        <v>0</v>
      </c>
      <c r="IY237" s="94">
        <f t="shared" ref="IY237" si="1659">IF(AND(IY$165&gt;EOMONTH($E67,$R67*(1-$O67)),IY$165&lt;=EOMONTH($E67,$R67*(1-$O67)+$S67*(1-$O67)+$T67*$O67)),-IY236,0)</f>
        <v>0</v>
      </c>
      <c r="IZ237" s="94">
        <f t="shared" ref="IZ237" si="1660">IF(AND(IZ$165&gt;EOMONTH($E67,$R67*(1-$O67)),IZ$165&lt;=EOMONTH($E67,$R67*(1-$O67)+$S67*(1-$O67)+$T67*$O67)),-IZ236,0)</f>
        <v>0</v>
      </c>
      <c r="JA237" s="94">
        <f t="shared" ref="JA237" si="1661">IF(AND(JA$165&gt;EOMONTH($E67,$R67*(1-$O67)),JA$165&lt;=EOMONTH($E67,$R67*(1-$O67)+$S67*(1-$O67)+$T67*$O67)),-JA236,0)</f>
        <v>0</v>
      </c>
      <c r="JB237" s="94">
        <f t="shared" ref="JB237" si="1662">IF(AND(JB$165&gt;EOMONTH($E67,$R67*(1-$O67)),JB$165&lt;=EOMONTH($E67,$R67*(1-$O67)+$S67*(1-$O67)+$T67*$O67)),-JB236,0)</f>
        <v>0</v>
      </c>
      <c r="JC237" s="94">
        <f t="shared" ref="JC237" si="1663">IF(AND(JC$165&gt;EOMONTH($E67,$R67*(1-$O67)),JC$165&lt;=EOMONTH($E67,$R67*(1-$O67)+$S67*(1-$O67)+$T67*$O67)),-JC236,0)</f>
        <v>0</v>
      </c>
      <c r="JD237" s="94">
        <f t="shared" ref="JD237" si="1664">IF(AND(JD$165&gt;EOMONTH($E67,$R67*(1-$O67)),JD$165&lt;=EOMONTH($E67,$R67*(1-$O67)+$S67*(1-$O67)+$T67*$O67)),-JD236,0)</f>
        <v>0</v>
      </c>
      <c r="JE237" s="94">
        <f t="shared" ref="JE237" si="1665">IF(AND(JE$165&gt;EOMONTH($E67,$R67*(1-$O67)),JE$165&lt;=EOMONTH($E67,$R67*(1-$O67)+$S67*(1-$O67)+$T67*$O67)),-JE236,0)</f>
        <v>0</v>
      </c>
      <c r="JF237" s="94">
        <f t="shared" ref="JF237" si="1666">IF(AND(JF$165&gt;EOMONTH($E67,$R67*(1-$O67)),JF$165&lt;=EOMONTH($E67,$R67*(1-$O67)+$S67*(1-$O67)+$T67*$O67)),-JF236,0)</f>
        <v>0</v>
      </c>
      <c r="JG237" s="94">
        <f t="shared" ref="JG237" si="1667">IF(AND(JG$165&gt;EOMONTH($E67,$R67*(1-$O67)),JG$165&lt;=EOMONTH($E67,$R67*(1-$O67)+$S67*(1-$O67)+$T67*$O67)),-JG236,0)</f>
        <v>0</v>
      </c>
      <c r="JH237" s="94">
        <f t="shared" ref="JH237" si="1668">IF(AND(JH$165&gt;EOMONTH($E67,$R67*(1-$O67)),JH$165&lt;=EOMONTH($E67,$R67*(1-$O67)+$S67*(1-$O67)+$T67*$O67)),-JH236,0)</f>
        <v>0</v>
      </c>
      <c r="JI237" s="94">
        <f t="shared" ref="JI237" si="1669">IF(AND(JI$165&gt;EOMONTH($E67,$R67*(1-$O67)),JI$165&lt;=EOMONTH($E67,$R67*(1-$O67)+$S67*(1-$O67)+$T67*$O67)),-JI236,0)</f>
        <v>0</v>
      </c>
      <c r="JJ237" s="94">
        <f t="shared" ref="JJ237" si="1670">IF(AND(JJ$165&gt;EOMONTH($E67,$R67*(1-$O67)),JJ$165&lt;=EOMONTH($E67,$R67*(1-$O67)+$S67*(1-$O67)+$T67*$O67)),-JJ236,0)</f>
        <v>0</v>
      </c>
      <c r="JK237" s="94">
        <f t="shared" ref="JK237" si="1671">IF(AND(JK$165&gt;EOMONTH($E67,$R67*(1-$O67)),JK$165&lt;=EOMONTH($E67,$R67*(1-$O67)+$S67*(1-$O67)+$T67*$O67)),-JK236,0)</f>
        <v>0</v>
      </c>
      <c r="JL237" s="94">
        <f t="shared" ref="JL237" si="1672">IF(AND(JL$165&gt;EOMONTH($E67,$R67*(1-$O67)),JL$165&lt;=EOMONTH($E67,$R67*(1-$O67)+$S67*(1-$O67)+$T67*$O67)),-JL236,0)</f>
        <v>0</v>
      </c>
      <c r="JM237" s="94">
        <f t="shared" ref="JM237" si="1673">IF(AND(JM$165&gt;EOMONTH($E67,$R67*(1-$O67)),JM$165&lt;=EOMONTH($E67,$R67*(1-$O67)+$S67*(1-$O67)+$T67*$O67)),-JM236,0)</f>
        <v>0</v>
      </c>
      <c r="JN237" s="94">
        <f t="shared" ref="JN237" si="1674">IF(AND(JN$165&gt;EOMONTH($E67,$R67*(1-$O67)),JN$165&lt;=EOMONTH($E67,$R67*(1-$O67)+$S67*(1-$O67)+$T67*$O67)),-JN236,0)</f>
        <v>0</v>
      </c>
      <c r="JO237" s="94">
        <f t="shared" ref="JO237" si="1675">IF(AND(JO$165&gt;EOMONTH($E67,$R67*(1-$O67)),JO$165&lt;=EOMONTH($E67,$R67*(1-$O67)+$S67*(1-$O67)+$T67*$O67)),-JO236,0)</f>
        <v>0</v>
      </c>
      <c r="JP237" s="94">
        <f t="shared" ref="JP237" si="1676">IF(AND(JP$165&gt;EOMONTH($E67,$R67*(1-$O67)),JP$165&lt;=EOMONTH($E67,$R67*(1-$O67)+$S67*(1-$O67)+$T67*$O67)),-JP236,0)</f>
        <v>0</v>
      </c>
      <c r="JQ237" s="94">
        <f t="shared" ref="JQ237" si="1677">IF(AND(JQ$165&gt;EOMONTH($E67,$R67*(1-$O67)),JQ$165&lt;=EOMONTH($E67,$R67*(1-$O67)+$S67*(1-$O67)+$T67*$O67)),-JQ236,0)</f>
        <v>0</v>
      </c>
      <c r="JR237" s="94">
        <f t="shared" ref="JR237" si="1678">IF(AND(JR$165&gt;EOMONTH($E67,$R67*(1-$O67)),JR$165&lt;=EOMONTH($E67,$R67*(1-$O67)+$S67*(1-$O67)+$T67*$O67)),-JR236,0)</f>
        <v>0</v>
      </c>
      <c r="JS237" s="94">
        <f t="shared" ref="JS237" si="1679">IF(AND(JS$165&gt;EOMONTH($E67,$R67*(1-$O67)),JS$165&lt;=EOMONTH($E67,$R67*(1-$O67)+$S67*(1-$O67)+$T67*$O67)),-JS236,0)</f>
        <v>0</v>
      </c>
      <c r="JT237" s="94">
        <f t="shared" ref="JT237" si="1680">IF(AND(JT$165&gt;EOMONTH($E67,$R67*(1-$O67)),JT$165&lt;=EOMONTH($E67,$R67*(1-$O67)+$S67*(1-$O67)+$T67*$O67)),-JT236,0)</f>
        <v>0</v>
      </c>
      <c r="JU237" s="94">
        <f t="shared" ref="JU237" si="1681">IF(AND(JU$165&gt;EOMONTH($E67,$R67*(1-$O67)),JU$165&lt;=EOMONTH($E67,$R67*(1-$O67)+$S67*(1-$O67)+$T67*$O67)),-JU236,0)</f>
        <v>0</v>
      </c>
      <c r="JV237" s="94">
        <f t="shared" ref="JV237" si="1682">IF(AND(JV$165&gt;EOMONTH($E67,$R67*(1-$O67)),JV$165&lt;=EOMONTH($E67,$R67*(1-$O67)+$S67*(1-$O67)+$T67*$O67)),-JV236,0)</f>
        <v>0</v>
      </c>
      <c r="JW237" s="94">
        <f t="shared" ref="JW237" si="1683">IF(AND(JW$165&gt;EOMONTH($E67,$R67*(1-$O67)),JW$165&lt;=EOMONTH($E67,$R67*(1-$O67)+$S67*(1-$O67)+$T67*$O67)),-JW236,0)</f>
        <v>0</v>
      </c>
      <c r="JX237" s="94">
        <f t="shared" ref="JX237" si="1684">IF(AND(JX$165&gt;EOMONTH($E67,$R67*(1-$O67)),JX$165&lt;=EOMONTH($E67,$R67*(1-$O67)+$S67*(1-$O67)+$T67*$O67)),-JX236,0)</f>
        <v>0</v>
      </c>
      <c r="JY237" s="94">
        <f t="shared" ref="JY237" si="1685">IF(AND(JY$165&gt;EOMONTH($E67,$R67*(1-$O67)),JY$165&lt;=EOMONTH($E67,$R67*(1-$O67)+$S67*(1-$O67)+$T67*$O67)),-JY236,0)</f>
        <v>0</v>
      </c>
      <c r="JZ237" s="94">
        <f t="shared" ref="JZ237" si="1686">IF(AND(JZ$165&gt;EOMONTH($E67,$R67*(1-$O67)),JZ$165&lt;=EOMONTH($E67,$R67*(1-$O67)+$S67*(1-$O67)+$T67*$O67)),-JZ236,0)</f>
        <v>0</v>
      </c>
      <c r="KA237" s="94">
        <f t="shared" ref="KA237" si="1687">IF(AND(KA$165&gt;EOMONTH($E67,$R67*(1-$O67)),KA$165&lt;=EOMONTH($E67,$R67*(1-$O67)+$S67*(1-$O67)+$T67*$O67)),-KA236,0)</f>
        <v>0</v>
      </c>
      <c r="KB237" s="94">
        <f t="shared" ref="KB237" si="1688">IF(AND(KB$165&gt;EOMONTH($E67,$R67*(1-$O67)),KB$165&lt;=EOMONTH($E67,$R67*(1-$O67)+$S67*(1-$O67)+$T67*$O67)),-KB236,0)</f>
        <v>0</v>
      </c>
      <c r="KC237" s="94">
        <f t="shared" ref="KC237" si="1689">IF(AND(KC$165&gt;EOMONTH($E67,$R67*(1-$O67)),KC$165&lt;=EOMONTH($E67,$R67*(1-$O67)+$S67*(1-$O67)+$T67*$O67)),-KC236,0)</f>
        <v>0</v>
      </c>
      <c r="KD237" s="94">
        <f t="shared" ref="KD237" si="1690">IF(AND(KD$165&gt;EOMONTH($E67,$R67*(1-$O67)),KD$165&lt;=EOMONTH($E67,$R67*(1-$O67)+$S67*(1-$O67)+$T67*$O67)),-KD236,0)</f>
        <v>0</v>
      </c>
      <c r="KE237" s="94">
        <f t="shared" ref="KE237" si="1691">IF(AND(KE$165&gt;EOMONTH($E67,$R67*(1-$O67)),KE$165&lt;=EOMONTH($E67,$R67*(1-$O67)+$S67*(1-$O67)+$T67*$O67)),-KE236,0)</f>
        <v>0</v>
      </c>
      <c r="KF237" s="94">
        <f t="shared" ref="KF237" si="1692">IF(AND(KF$165&gt;EOMONTH($E67,$R67*(1-$O67)),KF$165&lt;=EOMONTH($E67,$R67*(1-$O67)+$S67*(1-$O67)+$T67*$O67)),-KF236,0)</f>
        <v>0</v>
      </c>
      <c r="KG237" s="94">
        <f t="shared" ref="KG237" si="1693">IF(AND(KG$165&gt;EOMONTH($E67,$R67*(1-$O67)),KG$165&lt;=EOMONTH($E67,$R67*(1-$O67)+$S67*(1-$O67)+$T67*$O67)),-KG236,0)</f>
        <v>0</v>
      </c>
      <c r="KH237" s="94">
        <f t="shared" ref="KH237" si="1694">IF(AND(KH$165&gt;EOMONTH($E67,$R67*(1-$O67)),KH$165&lt;=EOMONTH($E67,$R67*(1-$O67)+$S67*(1-$O67)+$T67*$O67)),-KH236,0)</f>
        <v>0</v>
      </c>
      <c r="KI237" s="94">
        <f t="shared" ref="KI237" si="1695">IF(AND(KI$165&gt;EOMONTH($E67,$R67*(1-$O67)),KI$165&lt;=EOMONTH($E67,$R67*(1-$O67)+$S67*(1-$O67)+$T67*$O67)),-KI236,0)</f>
        <v>0</v>
      </c>
      <c r="KJ237" s="94">
        <f t="shared" ref="KJ237" si="1696">IF(AND(KJ$165&gt;EOMONTH($E67,$R67*(1-$O67)),KJ$165&lt;=EOMONTH($E67,$R67*(1-$O67)+$S67*(1-$O67)+$T67*$O67)),-KJ236,0)</f>
        <v>0</v>
      </c>
      <c r="KK237" s="94">
        <f t="shared" ref="KK237" si="1697">IF(AND(KK$165&gt;EOMONTH($E67,$R67*(1-$O67)),KK$165&lt;=EOMONTH($E67,$R67*(1-$O67)+$S67*(1-$O67)+$T67*$O67)),-KK236,0)</f>
        <v>0</v>
      </c>
      <c r="KL237" s="94">
        <f t="shared" ref="KL237" si="1698">IF(AND(KL$165&gt;EOMONTH($E67,$R67*(1-$O67)),KL$165&lt;=EOMONTH($E67,$R67*(1-$O67)+$S67*(1-$O67)+$T67*$O67)),-KL236,0)</f>
        <v>0</v>
      </c>
      <c r="KM237" s="94">
        <f t="shared" ref="KM237" si="1699">IF(AND(KM$165&gt;EOMONTH($E67,$R67*(1-$O67)),KM$165&lt;=EOMONTH($E67,$R67*(1-$O67)+$S67*(1-$O67)+$T67*$O67)),-KM236,0)</f>
        <v>0</v>
      </c>
      <c r="KN237" s="94">
        <f t="shared" ref="KN237" si="1700">IF(AND(KN$165&gt;EOMONTH($E67,$R67*(1-$O67)),KN$165&lt;=EOMONTH($E67,$R67*(1-$O67)+$S67*(1-$O67)+$T67*$O67)),-KN236,0)</f>
        <v>0</v>
      </c>
      <c r="KO237" s="94">
        <f t="shared" ref="KO237" si="1701">IF(AND(KO$165&gt;EOMONTH($E67,$R67*(1-$O67)),KO$165&lt;=EOMONTH($E67,$R67*(1-$O67)+$S67*(1-$O67)+$T67*$O67)),-KO236,0)</f>
        <v>0</v>
      </c>
      <c r="KP237" s="94">
        <f t="shared" ref="KP237" si="1702">IF(AND(KP$165&gt;EOMONTH($E67,$R67*(1-$O67)),KP$165&lt;=EOMONTH($E67,$R67*(1-$O67)+$S67*(1-$O67)+$T67*$O67)),-KP236,0)</f>
        <v>0</v>
      </c>
      <c r="KQ237" s="94">
        <f t="shared" ref="KQ237" si="1703">IF(AND(KQ$165&gt;EOMONTH($E67,$R67*(1-$O67)),KQ$165&lt;=EOMONTH($E67,$R67*(1-$O67)+$S67*(1-$O67)+$T67*$O67)),-KQ236,0)</f>
        <v>0</v>
      </c>
      <c r="KR237" s="94">
        <f t="shared" ref="KR237" si="1704">IF(AND(KR$165&gt;EOMONTH($E67,$R67*(1-$O67)),KR$165&lt;=EOMONTH($E67,$R67*(1-$O67)+$S67*(1-$O67)+$T67*$O67)),-KR236,0)</f>
        <v>0</v>
      </c>
      <c r="KS237" s="94">
        <f t="shared" ref="KS237" si="1705">IF(AND(KS$165&gt;EOMONTH($E67,$R67*(1-$O67)),KS$165&lt;=EOMONTH($E67,$R67*(1-$O67)+$S67*(1-$O67)+$T67*$O67)),-KS236,0)</f>
        <v>0</v>
      </c>
      <c r="KT237" s="94">
        <f t="shared" ref="KT237" si="1706">IF(AND(KT$165&gt;EOMONTH($E67,$R67*(1-$O67)),KT$165&lt;=EOMONTH($E67,$R67*(1-$O67)+$S67*(1-$O67)+$T67*$O67)),-KT236,0)</f>
        <v>0</v>
      </c>
      <c r="KU237" s="94">
        <f t="shared" ref="KU237" si="1707">IF(AND(KU$165&gt;EOMONTH($E67,$R67*(1-$O67)),KU$165&lt;=EOMONTH($E67,$R67*(1-$O67)+$S67*(1-$O67)+$T67*$O67)),-KU236,0)</f>
        <v>0</v>
      </c>
      <c r="KV237" s="94">
        <f t="shared" ref="KV237" si="1708">IF(AND(KV$165&gt;EOMONTH($E67,$R67*(1-$O67)),KV$165&lt;=EOMONTH($E67,$R67*(1-$O67)+$S67*(1-$O67)+$T67*$O67)),-KV236,0)</f>
        <v>0</v>
      </c>
      <c r="KW237" s="94">
        <f t="shared" ref="KW237" si="1709">IF(AND(KW$165&gt;EOMONTH($E67,$R67*(1-$O67)),KW$165&lt;=EOMONTH($E67,$R67*(1-$O67)+$S67*(1-$O67)+$T67*$O67)),-KW236,0)</f>
        <v>0</v>
      </c>
      <c r="KX237" s="94">
        <f t="shared" ref="KX237" si="1710">IF(AND(KX$165&gt;EOMONTH($E67,$R67*(1-$O67)),KX$165&lt;=EOMONTH($E67,$R67*(1-$O67)+$S67*(1-$O67)+$T67*$O67)),-KX236,0)</f>
        <v>0</v>
      </c>
      <c r="KY237" s="94">
        <f t="shared" ref="KY237" si="1711">IF(AND(KY$165&gt;EOMONTH($E67,$R67*(1-$O67)),KY$165&lt;=EOMONTH($E67,$R67*(1-$O67)+$S67*(1-$O67)+$T67*$O67)),-KY236,0)</f>
        <v>0</v>
      </c>
      <c r="KZ237" s="94">
        <f t="shared" ref="KZ237" si="1712">IF(AND(KZ$165&gt;EOMONTH($E67,$R67*(1-$O67)),KZ$165&lt;=EOMONTH($E67,$R67*(1-$O67)+$S67*(1-$O67)+$T67*$O67)),-KZ236,0)</f>
        <v>0</v>
      </c>
      <c r="LA237" s="94">
        <f t="shared" ref="LA237" si="1713">IF(AND(LA$165&gt;EOMONTH($E67,$R67*(1-$O67)),LA$165&lt;=EOMONTH($E67,$R67*(1-$O67)+$S67*(1-$O67)+$T67*$O67)),-LA236,0)</f>
        <v>0</v>
      </c>
      <c r="LB237" s="94">
        <f t="shared" ref="LB237" si="1714">IF(AND(LB$165&gt;EOMONTH($E67,$R67*(1-$O67)),LB$165&lt;=EOMONTH($E67,$R67*(1-$O67)+$S67*(1-$O67)+$T67*$O67)),-LB236,0)</f>
        <v>0</v>
      </c>
      <c r="LC237" s="94">
        <f t="shared" ref="LC237" si="1715">IF(AND(LC$165&gt;EOMONTH($E67,$R67*(1-$O67)),LC$165&lt;=EOMONTH($E67,$R67*(1-$O67)+$S67*(1-$O67)+$T67*$O67)),-LC236,0)</f>
        <v>0</v>
      </c>
      <c r="LD237" s="94">
        <f t="shared" ref="LD237" si="1716">IF(AND(LD$165&gt;EOMONTH($E67,$R67*(1-$O67)),LD$165&lt;=EOMONTH($E67,$R67*(1-$O67)+$S67*(1-$O67)+$T67*$O67)),-LD236,0)</f>
        <v>0</v>
      </c>
      <c r="LE237" s="94">
        <f t="shared" ref="LE237" si="1717">IF(AND(LE$165&gt;EOMONTH($E67,$R67*(1-$O67)),LE$165&lt;=EOMONTH($E67,$R67*(1-$O67)+$S67*(1-$O67)+$T67*$O67)),-LE236,0)</f>
        <v>0</v>
      </c>
      <c r="LF237" s="94">
        <f t="shared" ref="LF237" si="1718">IF(AND(LF$165&gt;EOMONTH($E67,$R67*(1-$O67)),LF$165&lt;=EOMONTH($E67,$R67*(1-$O67)+$S67*(1-$O67)+$T67*$O67)),-LF236,0)</f>
        <v>0</v>
      </c>
      <c r="LG237" s="94">
        <f t="shared" ref="LG237" si="1719">IF(AND(LG$165&gt;EOMONTH($E67,$R67*(1-$O67)),LG$165&lt;=EOMONTH($E67,$R67*(1-$O67)+$S67*(1-$O67)+$T67*$O67)),-LG236,0)</f>
        <v>0</v>
      </c>
      <c r="LH237" s="94">
        <f t="shared" ref="LH237" si="1720">IF(AND(LH$165&gt;EOMONTH($E67,$R67*(1-$O67)),LH$165&lt;=EOMONTH($E67,$R67*(1-$O67)+$S67*(1-$O67)+$T67*$O67)),-LH236,0)</f>
        <v>0</v>
      </c>
      <c r="LI237" s="94">
        <f t="shared" ref="LI237" si="1721">IF(AND(LI$165&gt;EOMONTH($E67,$R67*(1-$O67)),LI$165&lt;=EOMONTH($E67,$R67*(1-$O67)+$S67*(1-$O67)+$T67*$O67)),-LI236,0)</f>
        <v>0</v>
      </c>
      <c r="LJ237" s="94">
        <f t="shared" ref="LJ237" si="1722">IF(AND(LJ$165&gt;EOMONTH($E67,$R67*(1-$O67)),LJ$165&lt;=EOMONTH($E67,$R67*(1-$O67)+$S67*(1-$O67)+$T67*$O67)),-LJ236,0)</f>
        <v>0</v>
      </c>
      <c r="LK237" s="94">
        <f t="shared" ref="LK237" si="1723">IF(AND(LK$165&gt;EOMONTH($E67,$R67*(1-$O67)),LK$165&lt;=EOMONTH($E67,$R67*(1-$O67)+$S67*(1-$O67)+$T67*$O67)),-LK236,0)</f>
        <v>0</v>
      </c>
      <c r="LL237" s="94">
        <f t="shared" ref="LL237" si="1724">IF(AND(LL$165&gt;EOMONTH($E67,$R67*(1-$O67)),LL$165&lt;=EOMONTH($E67,$R67*(1-$O67)+$S67*(1-$O67)+$T67*$O67)),-LL236,0)</f>
        <v>0</v>
      </c>
      <c r="LM237" s="94">
        <f t="shared" ref="LM237" si="1725">IF(AND(LM$165&gt;EOMONTH($E67,$R67*(1-$O67)),LM$165&lt;=EOMONTH($E67,$R67*(1-$O67)+$S67*(1-$O67)+$T67*$O67)),-LM236,0)</f>
        <v>0</v>
      </c>
      <c r="LN237" s="94">
        <f t="shared" ref="LN237" si="1726">IF(AND(LN$165&gt;EOMONTH($E67,$R67*(1-$O67)),LN$165&lt;=EOMONTH($E67,$R67*(1-$O67)+$S67*(1-$O67)+$T67*$O67)),-LN236,0)</f>
        <v>0</v>
      </c>
      <c r="LO237" s="94">
        <f t="shared" ref="LO237" si="1727">IF(AND(LO$165&gt;EOMONTH($E67,$R67*(1-$O67)),LO$165&lt;=EOMONTH($E67,$R67*(1-$O67)+$S67*(1-$O67)+$T67*$O67)),-LO236,0)</f>
        <v>0</v>
      </c>
      <c r="LP237" s="94">
        <f t="shared" ref="LP237" si="1728">IF(AND(LP$165&gt;EOMONTH($E67,$R67*(1-$O67)),LP$165&lt;=EOMONTH($E67,$R67*(1-$O67)+$S67*(1-$O67)+$T67*$O67)),-LP236,0)</f>
        <v>0</v>
      </c>
      <c r="LQ237" s="94">
        <f t="shared" ref="LQ237" si="1729">IF(AND(LQ$165&gt;EOMONTH($E67,$R67*(1-$O67)),LQ$165&lt;=EOMONTH($E67,$R67*(1-$O67)+$S67*(1-$O67)+$T67*$O67)),-LQ236,0)</f>
        <v>0</v>
      </c>
      <c r="LR237" s="94">
        <f t="shared" ref="LR237" si="1730">IF(AND(LR$165&gt;EOMONTH($E67,$R67*(1-$O67)),LR$165&lt;=EOMONTH($E67,$R67*(1-$O67)+$S67*(1-$O67)+$T67*$O67)),-LR236,0)</f>
        <v>0</v>
      </c>
      <c r="LS237" s="94">
        <f t="shared" ref="LS237" si="1731">IF(AND(LS$165&gt;EOMONTH($E67,$R67*(1-$O67)),LS$165&lt;=EOMONTH($E67,$R67*(1-$O67)+$S67*(1-$O67)+$T67*$O67)),-LS236,0)</f>
        <v>0</v>
      </c>
      <c r="LT237" s="94">
        <f t="shared" ref="LT237" si="1732">IF(AND(LT$165&gt;EOMONTH($E67,$R67*(1-$O67)),LT$165&lt;=EOMONTH($E67,$R67*(1-$O67)+$S67*(1-$O67)+$T67*$O67)),-LT236,0)</f>
        <v>0</v>
      </c>
      <c r="LU237" s="94">
        <f t="shared" ref="LU237" si="1733">IF(AND(LU$165&gt;EOMONTH($E67,$R67*(1-$O67)),LU$165&lt;=EOMONTH($E67,$R67*(1-$O67)+$S67*(1-$O67)+$T67*$O67)),-LU236,0)</f>
        <v>0</v>
      </c>
      <c r="LV237" s="94">
        <f t="shared" ref="LV237" si="1734">IF(AND(LV$165&gt;EOMONTH($E67,$R67*(1-$O67)),LV$165&lt;=EOMONTH($E67,$R67*(1-$O67)+$S67*(1-$O67)+$T67*$O67)),-LV236,0)</f>
        <v>0</v>
      </c>
      <c r="LW237" s="94">
        <f t="shared" ref="LW237" si="1735">IF(AND(LW$165&gt;EOMONTH($E67,$R67*(1-$O67)),LW$165&lt;=EOMONTH($E67,$R67*(1-$O67)+$S67*(1-$O67)+$T67*$O67)),-LW236,0)</f>
        <v>0</v>
      </c>
      <c r="LX237" s="94">
        <f t="shared" ref="LX237" si="1736">IF(AND(LX$165&gt;EOMONTH($E67,$R67*(1-$O67)),LX$165&lt;=EOMONTH($E67,$R67*(1-$O67)+$S67*(1-$O67)+$T67*$O67)),-LX236,0)</f>
        <v>0</v>
      </c>
      <c r="LY237" s="94">
        <f t="shared" ref="LY237" si="1737">IF(AND(LY$165&gt;EOMONTH($E67,$R67*(1-$O67)),LY$165&lt;=EOMONTH($E67,$R67*(1-$O67)+$S67*(1-$O67)+$T67*$O67)),-LY236,0)</f>
        <v>0</v>
      </c>
      <c r="LZ237" s="94">
        <f t="shared" ref="LZ237" si="1738">IF(AND(LZ$165&gt;EOMONTH($E67,$R67*(1-$O67)),LZ$165&lt;=EOMONTH($E67,$R67*(1-$O67)+$S67*(1-$O67)+$T67*$O67)),-LZ236,0)</f>
        <v>0</v>
      </c>
      <c r="MA237" s="94">
        <f t="shared" ref="MA237" si="1739">IF(AND(MA$165&gt;EOMONTH($E67,$R67*(1-$O67)),MA$165&lt;=EOMONTH($E67,$R67*(1-$O67)+$S67*(1-$O67)+$T67*$O67)),-MA236,0)</f>
        <v>0</v>
      </c>
      <c r="MB237" s="94">
        <f t="shared" ref="MB237" si="1740">IF(AND(MB$165&gt;EOMONTH($E67,$R67*(1-$O67)),MB$165&lt;=EOMONTH($E67,$R67*(1-$O67)+$S67*(1-$O67)+$T67*$O67)),-MB236,0)</f>
        <v>0</v>
      </c>
      <c r="MC237" s="94">
        <f t="shared" ref="MC237" si="1741">IF(AND(MC$165&gt;EOMONTH($E67,$R67*(1-$O67)),MC$165&lt;=EOMONTH($E67,$R67*(1-$O67)+$S67*(1-$O67)+$T67*$O67)),-MC236,0)</f>
        <v>0</v>
      </c>
      <c r="MD237" s="94">
        <f t="shared" ref="MD237" si="1742">IF(AND(MD$165&gt;EOMONTH($E67,$R67*(1-$O67)),MD$165&lt;=EOMONTH($E67,$R67*(1-$O67)+$S67*(1-$O67)+$T67*$O67)),-MD236,0)</f>
        <v>0</v>
      </c>
      <c r="ME237" s="94">
        <f t="shared" ref="ME237" si="1743">IF(AND(ME$165&gt;EOMONTH($E67,$R67*(1-$O67)),ME$165&lt;=EOMONTH($E67,$R67*(1-$O67)+$S67*(1-$O67)+$T67*$O67)),-ME236,0)</f>
        <v>0</v>
      </c>
      <c r="MF237" s="94">
        <f t="shared" ref="MF237" si="1744">IF(AND(MF$165&gt;EOMONTH($E67,$R67*(1-$O67)),MF$165&lt;=EOMONTH($E67,$R67*(1-$O67)+$S67*(1-$O67)+$T67*$O67)),-MF236,0)</f>
        <v>0</v>
      </c>
      <c r="MG237" s="94">
        <f t="shared" ref="MG237" si="1745">IF(AND(MG$165&gt;EOMONTH($E67,$R67*(1-$O67)),MG$165&lt;=EOMONTH($E67,$R67*(1-$O67)+$S67*(1-$O67)+$T67*$O67)),-MG236,0)</f>
        <v>0</v>
      </c>
      <c r="MH237" s="94">
        <f t="shared" ref="MH237" si="1746">IF(AND(MH$165&gt;EOMONTH($E67,$R67*(1-$O67)),MH$165&lt;=EOMONTH($E67,$R67*(1-$O67)+$S67*(1-$O67)+$T67*$O67)),-MH236,0)</f>
        <v>0</v>
      </c>
      <c r="MI237" s="94">
        <f t="shared" ref="MI237" si="1747">IF(AND(MI$165&gt;EOMONTH($E67,$R67*(1-$O67)),MI$165&lt;=EOMONTH($E67,$R67*(1-$O67)+$S67*(1-$O67)+$T67*$O67)),-MI236,0)</f>
        <v>0</v>
      </c>
      <c r="MJ237" s="94">
        <f t="shared" ref="MJ237" si="1748">IF(AND(MJ$165&gt;EOMONTH($E67,$R67*(1-$O67)),MJ$165&lt;=EOMONTH($E67,$R67*(1-$O67)+$S67*(1-$O67)+$T67*$O67)),-MJ236,0)</f>
        <v>0</v>
      </c>
      <c r="MK237" s="94">
        <f t="shared" ref="MK237" si="1749">IF(AND(MK$165&gt;EOMONTH($E67,$R67*(1-$O67)),MK$165&lt;=EOMONTH($E67,$R67*(1-$O67)+$S67*(1-$O67)+$T67*$O67)),-MK236,0)</f>
        <v>0</v>
      </c>
      <c r="ML237" s="94">
        <f t="shared" ref="ML237" si="1750">IF(AND(ML$165&gt;EOMONTH($E67,$R67*(1-$O67)),ML$165&lt;=EOMONTH($E67,$R67*(1-$O67)+$S67*(1-$O67)+$T67*$O67)),-ML236,0)</f>
        <v>0</v>
      </c>
      <c r="MM237" s="94">
        <f t="shared" ref="MM237" si="1751">IF(AND(MM$165&gt;EOMONTH($E67,$R67*(1-$O67)),MM$165&lt;=EOMONTH($E67,$R67*(1-$O67)+$S67*(1-$O67)+$T67*$O67)),-MM236,0)</f>
        <v>0</v>
      </c>
      <c r="MN237" s="94">
        <f t="shared" ref="MN237" si="1752">IF(AND(MN$165&gt;EOMONTH($E67,$R67*(1-$O67)),MN$165&lt;=EOMONTH($E67,$R67*(1-$O67)+$S67*(1-$O67)+$T67*$O67)),-MN236,0)</f>
        <v>0</v>
      </c>
      <c r="MO237" s="94">
        <f t="shared" ref="MO237" si="1753">IF(AND(MO$165&gt;EOMONTH($E67,$R67*(1-$O67)),MO$165&lt;=EOMONTH($E67,$R67*(1-$O67)+$S67*(1-$O67)+$T67*$O67)),-MO236,0)</f>
        <v>0</v>
      </c>
      <c r="MP237" s="94">
        <f t="shared" ref="MP237" si="1754">IF(AND(MP$165&gt;EOMONTH($E67,$R67*(1-$O67)),MP$165&lt;=EOMONTH($E67,$R67*(1-$O67)+$S67*(1-$O67)+$T67*$O67)),-MP236,0)</f>
        <v>0</v>
      </c>
      <c r="MQ237" s="94">
        <f t="shared" ref="MQ237" si="1755">IF(AND(MQ$165&gt;EOMONTH($E67,$R67*(1-$O67)),MQ$165&lt;=EOMONTH($E67,$R67*(1-$O67)+$S67*(1-$O67)+$T67*$O67)),-MQ236,0)</f>
        <v>0</v>
      </c>
      <c r="MR237" s="94">
        <f t="shared" ref="MR237" si="1756">IF(AND(MR$165&gt;EOMONTH($E67,$R67*(1-$O67)),MR$165&lt;=EOMONTH($E67,$R67*(1-$O67)+$S67*(1-$O67)+$T67*$O67)),-MR236,0)</f>
        <v>0</v>
      </c>
      <c r="MS237" s="94">
        <f t="shared" ref="MS237" si="1757">IF(AND(MS$165&gt;EOMONTH($E67,$R67*(1-$O67)),MS$165&lt;=EOMONTH($E67,$R67*(1-$O67)+$S67*(1-$O67)+$T67*$O67)),-MS236,0)</f>
        <v>0</v>
      </c>
      <c r="MT237" s="94">
        <f t="shared" ref="MT237" si="1758">IF(AND(MT$165&gt;EOMONTH($E67,$R67*(1-$O67)),MT$165&lt;=EOMONTH($E67,$R67*(1-$O67)+$S67*(1-$O67)+$T67*$O67)),-MT236,0)</f>
        <v>0</v>
      </c>
      <c r="MU237" s="94">
        <f t="shared" ref="MU237" si="1759">IF(AND(MU$165&gt;EOMONTH($E67,$R67*(1-$O67)),MU$165&lt;=EOMONTH($E67,$R67*(1-$O67)+$S67*(1-$O67)+$T67*$O67)),-MU236,0)</f>
        <v>0</v>
      </c>
      <c r="MV237" s="94">
        <f t="shared" ref="MV237" si="1760">IF(AND(MV$165&gt;EOMONTH($E67,$R67*(1-$O67)),MV$165&lt;=EOMONTH($E67,$R67*(1-$O67)+$S67*(1-$O67)+$T67*$O67)),-MV236,0)</f>
        <v>0</v>
      </c>
      <c r="MW237" s="94">
        <f t="shared" ref="MW237" si="1761">IF(AND(MW$165&gt;EOMONTH($E67,$R67*(1-$O67)),MW$165&lt;=EOMONTH($E67,$R67*(1-$O67)+$S67*(1-$O67)+$T67*$O67)),-MW236,0)</f>
        <v>0</v>
      </c>
      <c r="MX237" s="94">
        <f t="shared" ref="MX237" si="1762">IF(AND(MX$165&gt;EOMONTH($E67,$R67*(1-$O67)),MX$165&lt;=EOMONTH($E67,$R67*(1-$O67)+$S67*(1-$O67)+$T67*$O67)),-MX236,0)</f>
        <v>0</v>
      </c>
      <c r="MY237" s="94">
        <f t="shared" ref="MY237" si="1763">IF(AND(MY$165&gt;EOMONTH($E67,$R67*(1-$O67)),MY$165&lt;=EOMONTH($E67,$R67*(1-$O67)+$S67*(1-$O67)+$T67*$O67)),-MY236,0)</f>
        <v>0</v>
      </c>
      <c r="MZ237" s="94">
        <f t="shared" ref="MZ237" si="1764">IF(AND(MZ$165&gt;EOMONTH($E67,$R67*(1-$O67)),MZ$165&lt;=EOMONTH($E67,$R67*(1-$O67)+$S67*(1-$O67)+$T67*$O67)),-MZ236,0)</f>
        <v>0</v>
      </c>
      <c r="NA237" s="94">
        <f t="shared" ref="NA237" si="1765">IF(AND(NA$165&gt;EOMONTH($E67,$R67*(1-$O67)),NA$165&lt;=EOMONTH($E67,$R67*(1-$O67)+$S67*(1-$O67)+$T67*$O67)),-NA236,0)</f>
        <v>0</v>
      </c>
      <c r="NB237" s="94">
        <f t="shared" ref="NB237" si="1766">IF(AND(NB$165&gt;EOMONTH($E67,$R67*(1-$O67)),NB$165&lt;=EOMONTH($E67,$R67*(1-$O67)+$S67*(1-$O67)+$T67*$O67)),-NB236,0)</f>
        <v>0</v>
      </c>
      <c r="NC237" s="94">
        <f t="shared" ref="NC237" si="1767">IF(AND(NC$165&gt;EOMONTH($E67,$R67*(1-$O67)),NC$165&lt;=EOMONTH($E67,$R67*(1-$O67)+$S67*(1-$O67)+$T67*$O67)),-NC236,0)</f>
        <v>0</v>
      </c>
      <c r="ND237" s="94">
        <f t="shared" ref="ND237" si="1768">IF(AND(ND$165&gt;EOMONTH($E67,$R67*(1-$O67)),ND$165&lt;=EOMONTH($E67,$R67*(1-$O67)+$S67*(1-$O67)+$T67*$O67)),-ND236,0)</f>
        <v>0</v>
      </c>
      <c r="NE237" s="94">
        <f t="shared" ref="NE237" si="1769">IF(AND(NE$165&gt;EOMONTH($E67,$R67*(1-$O67)),NE$165&lt;=EOMONTH($E67,$R67*(1-$O67)+$S67*(1-$O67)+$T67*$O67)),-NE236,0)</f>
        <v>0</v>
      </c>
      <c r="NF237" s="94">
        <f t="shared" ref="NF237" si="1770">IF(AND(NF$165&gt;EOMONTH($E67,$R67*(1-$O67)),NF$165&lt;=EOMONTH($E67,$R67*(1-$O67)+$S67*(1-$O67)+$T67*$O67)),-NF236,0)</f>
        <v>0</v>
      </c>
      <c r="NG237" s="94">
        <f t="shared" ref="NG237" si="1771">IF(AND(NG$165&gt;EOMONTH($E67,$R67*(1-$O67)),NG$165&lt;=EOMONTH($E67,$R67*(1-$O67)+$S67*(1-$O67)+$T67*$O67)),-NG236,0)</f>
        <v>0</v>
      </c>
      <c r="NH237" s="94">
        <f t="shared" ref="NH237" si="1772">IF(AND(NH$165&gt;EOMONTH($E67,$R67*(1-$O67)),NH$165&lt;=EOMONTH($E67,$R67*(1-$O67)+$S67*(1-$O67)+$T67*$O67)),-NH236,0)</f>
        <v>0</v>
      </c>
      <c r="NI237" s="94">
        <f t="shared" ref="NI237" si="1773">IF(AND(NI$165&gt;EOMONTH($E67,$R67*(1-$O67)),NI$165&lt;=EOMONTH($E67,$R67*(1-$O67)+$S67*(1-$O67)+$T67*$O67)),-NI236,0)</f>
        <v>0</v>
      </c>
      <c r="NJ237" s="94">
        <f t="shared" ref="NJ237" si="1774">IF(AND(NJ$165&gt;EOMONTH($E67,$R67*(1-$O67)),NJ$165&lt;=EOMONTH($E67,$R67*(1-$O67)+$S67*(1-$O67)+$T67*$O67)),-NJ236,0)</f>
        <v>0</v>
      </c>
      <c r="NK237" s="97">
        <f t="shared" ref="NK237" si="1775">IF(AND(NK$165&gt;EOMONTH($E67,$R67*(1-$O67)),NK$165&lt;=EOMONTH($E67,$R67*(1-$O67)+$S67*(1-$O67)+$T67*$O67)),-NK236,0)</f>
        <v>0</v>
      </c>
    </row>
    <row r="238" spans="1:375" x14ac:dyDescent="0.25">
      <c r="A238" s="96">
        <f ca="1">SUMIF($D$163:$NK$163,"&lt;="&amp;Summary!$B$3,Leases!D238:NK238)</f>
        <v>0</v>
      </c>
      <c r="B238" s="23" t="s">
        <v>55</v>
      </c>
      <c r="C238" s="45" t="s">
        <v>29</v>
      </c>
      <c r="D238" s="94">
        <f>IF(OR(D$165&lt;=EOMONTH($E67,$R67*(1-$O67)),D$165&gt;EOMONTH($E67,$P67*12*(1-$O67)+$Q67*12*$O67+$R67*(1-$O67))),0,IF($X67="NNN",Expenses!B$14*Leases!$F67,IF(Leases!$X67="FSG",0,IF(Leases!$X67="MG",SUMPRODUCT(Leases!$Z67:$Z71,Expenses!B$9:B$13)*Leases!$F67,MAX((Expenses!B$9-Leases!$AB67/12)*Leases!$AA67*Leases!$F67,0)+MAX((Expenses!B$10-Leases!$AB68/12)*Leases!$AA68*Leases!$F67,0)+MAX((Expenses!B$11-Leases!$AB69/12)*Leases!$AA69*Leases!$F67,0)+MAX((Expenses!B$12-Leases!$AB70/12)*Leases!$AA70*Leases!$F67,0)+MAX((Expenses!B$13-Leases!$AB71/12)*Leases!$AA71*Leases!$F67,0)))))</f>
        <v>0</v>
      </c>
      <c r="E238" s="94">
        <f>IF(OR(E$165&lt;=EOMONTH($E67,$R67*(1-$O67)),E$165&gt;EOMONTH($E67,$P67*12*(1-$O67)+$Q67*12*$O67+$R67*(1-$O67))),0,IF($X67="NNN",Expenses!C$14*Leases!$F67,IF(Leases!$X67="FSG",0,IF(Leases!$X67="MG",SUMPRODUCT(Leases!$Z67:$Z71,Expenses!C$9:C$13)*Leases!$F67,MAX((Expenses!C$9-Leases!$AB67/12)*Leases!$AA67*Leases!$F67,0)+MAX((Expenses!C$10-Leases!$AB68/12)*Leases!$AA68*Leases!$F67,0)+MAX((Expenses!C$11-Leases!$AB69/12)*Leases!$AA69*Leases!$F67,0)+MAX((Expenses!C$12-Leases!$AB70/12)*Leases!$AA70*Leases!$F67,0)+MAX((Expenses!C$13-Leases!$AB71/12)*Leases!$AA71*Leases!$F67,0)))))</f>
        <v>0</v>
      </c>
      <c r="F238" s="94">
        <f>IF(OR(F$165&lt;=EOMONTH($E67,$R67*(1-$O67)),F$165&gt;EOMONTH($E67,$P67*12*(1-$O67)+$Q67*12*$O67+$R67*(1-$O67))),0,IF($X67="NNN",Expenses!D$14*Leases!$F67,IF(Leases!$X67="FSG",0,IF(Leases!$X67="MG",SUMPRODUCT(Leases!$Z67:$Z71,Expenses!D$9:D$13)*Leases!$F67,MAX((Expenses!D$9-Leases!$AB67/12)*Leases!$AA67*Leases!$F67,0)+MAX((Expenses!D$10-Leases!$AB68/12)*Leases!$AA68*Leases!$F67,0)+MAX((Expenses!D$11-Leases!$AB69/12)*Leases!$AA69*Leases!$F67,0)+MAX((Expenses!D$12-Leases!$AB70/12)*Leases!$AA70*Leases!$F67,0)+MAX((Expenses!D$13-Leases!$AB71/12)*Leases!$AA71*Leases!$F67,0)))))</f>
        <v>0</v>
      </c>
      <c r="G238" s="94">
        <f>IF(OR(G$165&lt;=EOMONTH($E67,$R67*(1-$O67)),G$165&gt;EOMONTH($E67,$P67*12*(1-$O67)+$Q67*12*$O67+$R67*(1-$O67))),0,IF($X67="NNN",Expenses!E$14*Leases!$F67,IF(Leases!$X67="FSG",0,IF(Leases!$X67="MG",SUMPRODUCT(Leases!$Z67:$Z71,Expenses!E$9:E$13)*Leases!$F67,MAX((Expenses!E$9-Leases!$AB67/12)*Leases!$AA67*Leases!$F67,0)+MAX((Expenses!E$10-Leases!$AB68/12)*Leases!$AA68*Leases!$F67,0)+MAX((Expenses!E$11-Leases!$AB69/12)*Leases!$AA69*Leases!$F67,0)+MAX((Expenses!E$12-Leases!$AB70/12)*Leases!$AA70*Leases!$F67,0)+MAX((Expenses!E$13-Leases!$AB71/12)*Leases!$AA71*Leases!$F67,0)))))</f>
        <v>0</v>
      </c>
      <c r="H238" s="94">
        <f>IF(OR(H$165&lt;=EOMONTH($E67,$R67*(1-$O67)),H$165&gt;EOMONTH($E67,$P67*12*(1-$O67)+$Q67*12*$O67+$R67*(1-$O67))),0,IF($X67="NNN",Expenses!F$14*Leases!$F67,IF(Leases!$X67="FSG",0,IF(Leases!$X67="MG",SUMPRODUCT(Leases!$Z67:$Z71,Expenses!F$9:F$13)*Leases!$F67,MAX((Expenses!F$9-Leases!$AB67/12)*Leases!$AA67*Leases!$F67,0)+MAX((Expenses!F$10-Leases!$AB68/12)*Leases!$AA68*Leases!$F67,0)+MAX((Expenses!F$11-Leases!$AB69/12)*Leases!$AA69*Leases!$F67,0)+MAX((Expenses!F$12-Leases!$AB70/12)*Leases!$AA70*Leases!$F67,0)+MAX((Expenses!F$13-Leases!$AB71/12)*Leases!$AA71*Leases!$F67,0)))))</f>
        <v>0</v>
      </c>
      <c r="I238" s="94">
        <f>IF(OR(I$165&lt;=EOMONTH($E67,$R67*(1-$O67)),I$165&gt;EOMONTH($E67,$P67*12*(1-$O67)+$Q67*12*$O67+$R67*(1-$O67))),0,IF($X67="NNN",Expenses!G$14*Leases!$F67,IF(Leases!$X67="FSG",0,IF(Leases!$X67="MG",SUMPRODUCT(Leases!$Z67:$Z71,Expenses!G$9:G$13)*Leases!$F67,MAX((Expenses!G$9-Leases!$AB67/12)*Leases!$AA67*Leases!$F67,0)+MAX((Expenses!G$10-Leases!$AB68/12)*Leases!$AA68*Leases!$F67,0)+MAX((Expenses!G$11-Leases!$AB69/12)*Leases!$AA69*Leases!$F67,0)+MAX((Expenses!G$12-Leases!$AB70/12)*Leases!$AA70*Leases!$F67,0)+MAX((Expenses!G$13-Leases!$AB71/12)*Leases!$AA71*Leases!$F67,0)))))</f>
        <v>0</v>
      </c>
      <c r="J238" s="94">
        <f>IF(OR(J$165&lt;=EOMONTH($E67,$R67*(1-$O67)),J$165&gt;EOMONTH($E67,$P67*12*(1-$O67)+$Q67*12*$O67+$R67*(1-$O67))),0,IF($X67="NNN",Expenses!H$14*Leases!$F67,IF(Leases!$X67="FSG",0,IF(Leases!$X67="MG",SUMPRODUCT(Leases!$Z67:$Z71,Expenses!H$9:H$13)*Leases!$F67,MAX((Expenses!H$9-Leases!$AB67/12)*Leases!$AA67*Leases!$F67,0)+MAX((Expenses!H$10-Leases!$AB68/12)*Leases!$AA68*Leases!$F67,0)+MAX((Expenses!H$11-Leases!$AB69/12)*Leases!$AA69*Leases!$F67,0)+MAX((Expenses!H$12-Leases!$AB70/12)*Leases!$AA70*Leases!$F67,0)+MAX((Expenses!H$13-Leases!$AB71/12)*Leases!$AA71*Leases!$F67,0)))))</f>
        <v>0</v>
      </c>
      <c r="K238" s="94">
        <f>IF(OR(K$165&lt;=EOMONTH($E67,$R67*(1-$O67)),K$165&gt;EOMONTH($E67,$P67*12*(1-$O67)+$Q67*12*$O67+$R67*(1-$O67))),0,IF($X67="NNN",Expenses!I$14*Leases!$F67,IF(Leases!$X67="FSG",0,IF(Leases!$X67="MG",SUMPRODUCT(Leases!$Z67:$Z71,Expenses!I$9:I$13)*Leases!$F67,MAX((Expenses!I$9-Leases!$AB67/12)*Leases!$AA67*Leases!$F67,0)+MAX((Expenses!I$10-Leases!$AB68/12)*Leases!$AA68*Leases!$F67,0)+MAX((Expenses!I$11-Leases!$AB69/12)*Leases!$AA69*Leases!$F67,0)+MAX((Expenses!I$12-Leases!$AB70/12)*Leases!$AA70*Leases!$F67,0)+MAX((Expenses!I$13-Leases!$AB71/12)*Leases!$AA71*Leases!$F67,0)))))</f>
        <v>0</v>
      </c>
      <c r="L238" s="94">
        <f>IF(OR(L$165&lt;=EOMONTH($E67,$R67*(1-$O67)),L$165&gt;EOMONTH($E67,$P67*12*(1-$O67)+$Q67*12*$O67+$R67*(1-$O67))),0,IF($X67="NNN",Expenses!J$14*Leases!$F67,IF(Leases!$X67="FSG",0,IF(Leases!$X67="MG",SUMPRODUCT(Leases!$Z67:$Z71,Expenses!J$9:J$13)*Leases!$F67,MAX((Expenses!J$9-Leases!$AB67/12)*Leases!$AA67*Leases!$F67,0)+MAX((Expenses!J$10-Leases!$AB68/12)*Leases!$AA68*Leases!$F67,0)+MAX((Expenses!J$11-Leases!$AB69/12)*Leases!$AA69*Leases!$F67,0)+MAX((Expenses!J$12-Leases!$AB70/12)*Leases!$AA70*Leases!$F67,0)+MAX((Expenses!J$13-Leases!$AB71/12)*Leases!$AA71*Leases!$F67,0)))))</f>
        <v>0</v>
      </c>
      <c r="M238" s="94">
        <f>IF(OR(M$165&lt;=EOMONTH($E67,$R67*(1-$O67)),M$165&gt;EOMONTH($E67,$P67*12*(1-$O67)+$Q67*12*$O67+$R67*(1-$O67))),0,IF($X67="NNN",Expenses!K$14*Leases!$F67,IF(Leases!$X67="FSG",0,IF(Leases!$X67="MG",SUMPRODUCT(Leases!$Z67:$Z71,Expenses!K$9:K$13)*Leases!$F67,MAX((Expenses!K$9-Leases!$AB67/12)*Leases!$AA67*Leases!$F67,0)+MAX((Expenses!K$10-Leases!$AB68/12)*Leases!$AA68*Leases!$F67,0)+MAX((Expenses!K$11-Leases!$AB69/12)*Leases!$AA69*Leases!$F67,0)+MAX((Expenses!K$12-Leases!$AB70/12)*Leases!$AA70*Leases!$F67,0)+MAX((Expenses!K$13-Leases!$AB71/12)*Leases!$AA71*Leases!$F67,0)))))</f>
        <v>0</v>
      </c>
      <c r="N238" s="94">
        <f>IF(OR(N$165&lt;=EOMONTH($E67,$R67*(1-$O67)),N$165&gt;EOMONTH($E67,$P67*12*(1-$O67)+$Q67*12*$O67+$R67*(1-$O67))),0,IF($X67="NNN",Expenses!L$14*Leases!$F67,IF(Leases!$X67="FSG",0,IF(Leases!$X67="MG",SUMPRODUCT(Leases!$Z67:$Z71,Expenses!L$9:L$13)*Leases!$F67,MAX((Expenses!L$9-Leases!$AB67/12)*Leases!$AA67*Leases!$F67,0)+MAX((Expenses!L$10-Leases!$AB68/12)*Leases!$AA68*Leases!$F67,0)+MAX((Expenses!L$11-Leases!$AB69/12)*Leases!$AA69*Leases!$F67,0)+MAX((Expenses!L$12-Leases!$AB70/12)*Leases!$AA70*Leases!$F67,0)+MAX((Expenses!L$13-Leases!$AB71/12)*Leases!$AA71*Leases!$F67,0)))))</f>
        <v>0</v>
      </c>
      <c r="O238" s="94">
        <f>IF(OR(O$165&lt;=EOMONTH($E67,$R67*(1-$O67)),O$165&gt;EOMONTH($E67,$P67*12*(1-$O67)+$Q67*12*$O67+$R67*(1-$O67))),0,IF($X67="NNN",Expenses!M$14*Leases!$F67,IF(Leases!$X67="FSG",0,IF(Leases!$X67="MG",SUMPRODUCT(Leases!$Z67:$Z71,Expenses!M$9:M$13)*Leases!$F67,MAX((Expenses!M$9-Leases!$AB67/12)*Leases!$AA67*Leases!$F67,0)+MAX((Expenses!M$10-Leases!$AB68/12)*Leases!$AA68*Leases!$F67,0)+MAX((Expenses!M$11-Leases!$AB69/12)*Leases!$AA69*Leases!$F67,0)+MAX((Expenses!M$12-Leases!$AB70/12)*Leases!$AA70*Leases!$F67,0)+MAX((Expenses!M$13-Leases!$AB71/12)*Leases!$AA71*Leases!$F67,0)))))</f>
        <v>0</v>
      </c>
      <c r="P238" s="94">
        <f>IF(OR(P$165&lt;=EOMONTH($E67,$R67*(1-$O67)),P$165&gt;EOMONTH($E67,$P67*12*(1-$O67)+$Q67*12*$O67+$R67*(1-$O67))),0,IF($X67="NNN",Expenses!N$14*Leases!$F67,IF(Leases!$X67="FSG",0,IF(Leases!$X67="MG",SUMPRODUCT(Leases!$Z67:$Z71,Expenses!N$9:N$13)*Leases!$F67,MAX((Expenses!N$9-Leases!$AB67/12)*Leases!$AA67*Leases!$F67,0)+MAX((Expenses!N$10-Leases!$AB68/12)*Leases!$AA68*Leases!$F67,0)+MAX((Expenses!N$11-Leases!$AB69/12)*Leases!$AA69*Leases!$F67,0)+MAX((Expenses!N$12-Leases!$AB70/12)*Leases!$AA70*Leases!$F67,0)+MAX((Expenses!N$13-Leases!$AB71/12)*Leases!$AA71*Leases!$F67,0)))))</f>
        <v>0</v>
      </c>
      <c r="Q238" s="94">
        <f>IF(OR(Q$165&lt;=EOMONTH($E67,$R67*(1-$O67)),Q$165&gt;EOMONTH($E67,$P67*12*(1-$O67)+$Q67*12*$O67+$R67*(1-$O67))),0,IF($X67="NNN",Expenses!O$14*Leases!$F67,IF(Leases!$X67="FSG",0,IF(Leases!$X67="MG",SUMPRODUCT(Leases!$Z67:$Z71,Expenses!O$9:O$13)*Leases!$F67,MAX((Expenses!O$9-Leases!$AB67/12)*Leases!$AA67*Leases!$F67,0)+MAX((Expenses!O$10-Leases!$AB68/12)*Leases!$AA68*Leases!$F67,0)+MAX((Expenses!O$11-Leases!$AB69/12)*Leases!$AA69*Leases!$F67,0)+MAX((Expenses!O$12-Leases!$AB70/12)*Leases!$AA70*Leases!$F67,0)+MAX((Expenses!O$13-Leases!$AB71/12)*Leases!$AA71*Leases!$F67,0)))))</f>
        <v>0</v>
      </c>
      <c r="R238" s="94">
        <f>IF(OR(R$165&lt;=EOMONTH($E67,$R67*(1-$O67)),R$165&gt;EOMONTH($E67,$P67*12*(1-$O67)+$Q67*12*$O67+$R67*(1-$O67))),0,IF($X67="NNN",Expenses!P$14*Leases!$F67,IF(Leases!$X67="FSG",0,IF(Leases!$X67="MG",SUMPRODUCT(Leases!$Z67:$Z71,Expenses!P$9:P$13)*Leases!$F67,MAX((Expenses!P$9-Leases!$AB67/12)*Leases!$AA67*Leases!$F67,0)+MAX((Expenses!P$10-Leases!$AB68/12)*Leases!$AA68*Leases!$F67,0)+MAX((Expenses!P$11-Leases!$AB69/12)*Leases!$AA69*Leases!$F67,0)+MAX((Expenses!P$12-Leases!$AB70/12)*Leases!$AA70*Leases!$F67,0)+MAX((Expenses!P$13-Leases!$AB71/12)*Leases!$AA71*Leases!$F67,0)))))</f>
        <v>0</v>
      </c>
      <c r="S238" s="94">
        <f>IF(OR(S$165&lt;=EOMONTH($E67,$R67*(1-$O67)),S$165&gt;EOMONTH($E67,$P67*12*(1-$O67)+$Q67*12*$O67+$R67*(1-$O67))),0,IF($X67="NNN",Expenses!Q$14*Leases!$F67,IF(Leases!$X67="FSG",0,IF(Leases!$X67="MG",SUMPRODUCT(Leases!$Z67:$Z71,Expenses!Q$9:Q$13)*Leases!$F67,MAX((Expenses!Q$9-Leases!$AB67/12)*Leases!$AA67*Leases!$F67,0)+MAX((Expenses!Q$10-Leases!$AB68/12)*Leases!$AA68*Leases!$F67,0)+MAX((Expenses!Q$11-Leases!$AB69/12)*Leases!$AA69*Leases!$F67,0)+MAX((Expenses!Q$12-Leases!$AB70/12)*Leases!$AA70*Leases!$F67,0)+MAX((Expenses!Q$13-Leases!$AB71/12)*Leases!$AA71*Leases!$F67,0)))))</f>
        <v>0</v>
      </c>
      <c r="T238" s="94">
        <f>IF(OR(T$165&lt;=EOMONTH($E67,$R67*(1-$O67)),T$165&gt;EOMONTH($E67,$P67*12*(1-$O67)+$Q67*12*$O67+$R67*(1-$O67))),0,IF($X67="NNN",Expenses!R$14*Leases!$F67,IF(Leases!$X67="FSG",0,IF(Leases!$X67="MG",SUMPRODUCT(Leases!$Z67:$Z71,Expenses!R$9:R$13)*Leases!$F67,MAX((Expenses!R$9-Leases!$AB67/12)*Leases!$AA67*Leases!$F67,0)+MAX((Expenses!R$10-Leases!$AB68/12)*Leases!$AA68*Leases!$F67,0)+MAX((Expenses!R$11-Leases!$AB69/12)*Leases!$AA69*Leases!$F67,0)+MAX((Expenses!R$12-Leases!$AB70/12)*Leases!$AA70*Leases!$F67,0)+MAX((Expenses!R$13-Leases!$AB71/12)*Leases!$AA71*Leases!$F67,0)))))</f>
        <v>0</v>
      </c>
      <c r="U238" s="94">
        <f>IF(OR(U$165&lt;=EOMONTH($E67,$R67*(1-$O67)),U$165&gt;EOMONTH($E67,$P67*12*(1-$O67)+$Q67*12*$O67+$R67*(1-$O67))),0,IF($X67="NNN",Expenses!S$14*Leases!$F67,IF(Leases!$X67="FSG",0,IF(Leases!$X67="MG",SUMPRODUCT(Leases!$Z67:$Z71,Expenses!S$9:S$13)*Leases!$F67,MAX((Expenses!S$9-Leases!$AB67/12)*Leases!$AA67*Leases!$F67,0)+MAX((Expenses!S$10-Leases!$AB68/12)*Leases!$AA68*Leases!$F67,0)+MAX((Expenses!S$11-Leases!$AB69/12)*Leases!$AA69*Leases!$F67,0)+MAX((Expenses!S$12-Leases!$AB70/12)*Leases!$AA70*Leases!$F67,0)+MAX((Expenses!S$13-Leases!$AB71/12)*Leases!$AA71*Leases!$F67,0)))))</f>
        <v>0</v>
      </c>
      <c r="V238" s="94">
        <f>IF(OR(V$165&lt;=EOMONTH($E67,$R67*(1-$O67)),V$165&gt;EOMONTH($E67,$P67*12*(1-$O67)+$Q67*12*$O67+$R67*(1-$O67))),0,IF($X67="NNN",Expenses!T$14*Leases!$F67,IF(Leases!$X67="FSG",0,IF(Leases!$X67="MG",SUMPRODUCT(Leases!$Z67:$Z71,Expenses!T$9:T$13)*Leases!$F67,MAX((Expenses!T$9-Leases!$AB67/12)*Leases!$AA67*Leases!$F67,0)+MAX((Expenses!T$10-Leases!$AB68/12)*Leases!$AA68*Leases!$F67,0)+MAX((Expenses!T$11-Leases!$AB69/12)*Leases!$AA69*Leases!$F67,0)+MAX((Expenses!T$12-Leases!$AB70/12)*Leases!$AA70*Leases!$F67,0)+MAX((Expenses!T$13-Leases!$AB71/12)*Leases!$AA71*Leases!$F67,0)))))</f>
        <v>0</v>
      </c>
      <c r="W238" s="94">
        <f>IF(OR(W$165&lt;=EOMONTH($E67,$R67*(1-$O67)),W$165&gt;EOMONTH($E67,$P67*12*(1-$O67)+$Q67*12*$O67+$R67*(1-$O67))),0,IF($X67="NNN",Expenses!U$14*Leases!$F67,IF(Leases!$X67="FSG",0,IF(Leases!$X67="MG",SUMPRODUCT(Leases!$Z67:$Z71,Expenses!U$9:U$13)*Leases!$F67,MAX((Expenses!U$9-Leases!$AB67/12)*Leases!$AA67*Leases!$F67,0)+MAX((Expenses!U$10-Leases!$AB68/12)*Leases!$AA68*Leases!$F67,0)+MAX((Expenses!U$11-Leases!$AB69/12)*Leases!$AA69*Leases!$F67,0)+MAX((Expenses!U$12-Leases!$AB70/12)*Leases!$AA70*Leases!$F67,0)+MAX((Expenses!U$13-Leases!$AB71/12)*Leases!$AA71*Leases!$F67,0)))))</f>
        <v>0</v>
      </c>
      <c r="X238" s="94">
        <f>IF(OR(X$165&lt;=EOMONTH($E67,$R67*(1-$O67)),X$165&gt;EOMONTH($E67,$P67*12*(1-$O67)+$Q67*12*$O67+$R67*(1-$O67))),0,IF($X67="NNN",Expenses!V$14*Leases!$F67,IF(Leases!$X67="FSG",0,IF(Leases!$X67="MG",SUMPRODUCT(Leases!$Z67:$Z71,Expenses!V$9:V$13)*Leases!$F67,MAX((Expenses!V$9-Leases!$AB67/12)*Leases!$AA67*Leases!$F67,0)+MAX((Expenses!V$10-Leases!$AB68/12)*Leases!$AA68*Leases!$F67,0)+MAX((Expenses!V$11-Leases!$AB69/12)*Leases!$AA69*Leases!$F67,0)+MAX((Expenses!V$12-Leases!$AB70/12)*Leases!$AA70*Leases!$F67,0)+MAX((Expenses!V$13-Leases!$AB71/12)*Leases!$AA71*Leases!$F67,0)))))</f>
        <v>0</v>
      </c>
      <c r="Y238" s="94">
        <f>IF(OR(Y$165&lt;=EOMONTH($E67,$R67*(1-$O67)),Y$165&gt;EOMONTH($E67,$P67*12*(1-$O67)+$Q67*12*$O67+$R67*(1-$O67))),0,IF($X67="NNN",Expenses!W$14*Leases!$F67,IF(Leases!$X67="FSG",0,IF(Leases!$X67="MG",SUMPRODUCT(Leases!$Z67:$Z71,Expenses!W$9:W$13)*Leases!$F67,MAX((Expenses!W$9-Leases!$AB67/12)*Leases!$AA67*Leases!$F67,0)+MAX((Expenses!W$10-Leases!$AB68/12)*Leases!$AA68*Leases!$F67,0)+MAX((Expenses!W$11-Leases!$AB69/12)*Leases!$AA69*Leases!$F67,0)+MAX((Expenses!W$12-Leases!$AB70/12)*Leases!$AA70*Leases!$F67,0)+MAX((Expenses!W$13-Leases!$AB71/12)*Leases!$AA71*Leases!$F67,0)))))</f>
        <v>0</v>
      </c>
      <c r="Z238" s="94">
        <f>IF(OR(Z$165&lt;=EOMONTH($E67,$R67*(1-$O67)),Z$165&gt;EOMONTH($E67,$P67*12*(1-$O67)+$Q67*12*$O67+$R67*(1-$O67))),0,IF($X67="NNN",Expenses!X$14*Leases!$F67,IF(Leases!$X67="FSG",0,IF(Leases!$X67="MG",SUMPRODUCT(Leases!$Z67:$Z71,Expenses!X$9:X$13)*Leases!$F67,MAX((Expenses!X$9-Leases!$AB67/12)*Leases!$AA67*Leases!$F67,0)+MAX((Expenses!X$10-Leases!$AB68/12)*Leases!$AA68*Leases!$F67,0)+MAX((Expenses!X$11-Leases!$AB69/12)*Leases!$AA69*Leases!$F67,0)+MAX((Expenses!X$12-Leases!$AB70/12)*Leases!$AA70*Leases!$F67,0)+MAX((Expenses!X$13-Leases!$AB71/12)*Leases!$AA71*Leases!$F67,0)))))</f>
        <v>0</v>
      </c>
      <c r="AA238" s="94">
        <f>IF(OR(AA$165&lt;=EOMONTH($E67,$R67*(1-$O67)),AA$165&gt;EOMONTH($E67,$P67*12*(1-$O67)+$Q67*12*$O67+$R67*(1-$O67))),0,IF($X67="NNN",Expenses!Y$14*Leases!$F67,IF(Leases!$X67="FSG",0,IF(Leases!$X67="MG",SUMPRODUCT(Leases!$Z67:$Z71,Expenses!Y$9:Y$13)*Leases!$F67,MAX((Expenses!Y$9-Leases!$AB67/12)*Leases!$AA67*Leases!$F67,0)+MAX((Expenses!Y$10-Leases!$AB68/12)*Leases!$AA68*Leases!$F67,0)+MAX((Expenses!Y$11-Leases!$AB69/12)*Leases!$AA69*Leases!$F67,0)+MAX((Expenses!Y$12-Leases!$AB70/12)*Leases!$AA70*Leases!$F67,0)+MAX((Expenses!Y$13-Leases!$AB71/12)*Leases!$AA71*Leases!$F67,0)))))</f>
        <v>0</v>
      </c>
      <c r="AB238" s="94">
        <f>IF(OR(AB$165&lt;=EOMONTH($E67,$R67*(1-$O67)),AB$165&gt;EOMONTH($E67,$P67*12*(1-$O67)+$Q67*12*$O67+$R67*(1-$O67))),0,IF($X67="NNN",Expenses!Z$14*Leases!$F67,IF(Leases!$X67="FSG",0,IF(Leases!$X67="MG",SUMPRODUCT(Leases!$Z67:$Z71,Expenses!Z$9:Z$13)*Leases!$F67,MAX((Expenses!Z$9-Leases!$AB67/12)*Leases!$AA67*Leases!$F67,0)+MAX((Expenses!Z$10-Leases!$AB68/12)*Leases!$AA68*Leases!$F67,0)+MAX((Expenses!Z$11-Leases!$AB69/12)*Leases!$AA69*Leases!$F67,0)+MAX((Expenses!Z$12-Leases!$AB70/12)*Leases!$AA70*Leases!$F67,0)+MAX((Expenses!Z$13-Leases!$AB71/12)*Leases!$AA71*Leases!$F67,0)))))</f>
        <v>0</v>
      </c>
      <c r="AC238" s="94">
        <f>IF(OR(AC$165&lt;=EOMONTH($E67,$R67*(1-$O67)),AC$165&gt;EOMONTH($E67,$P67*12*(1-$O67)+$Q67*12*$O67+$R67*(1-$O67))),0,IF($X67="NNN",Expenses!AA$14*Leases!$F67,IF(Leases!$X67="FSG",0,IF(Leases!$X67="MG",SUMPRODUCT(Leases!$Z67:$Z71,Expenses!AA$9:AA$13)*Leases!$F67,MAX((Expenses!AA$9-Leases!$AB67/12)*Leases!$AA67*Leases!$F67,0)+MAX((Expenses!AA$10-Leases!$AB68/12)*Leases!$AA68*Leases!$F67,0)+MAX((Expenses!AA$11-Leases!$AB69/12)*Leases!$AA69*Leases!$F67,0)+MAX((Expenses!AA$12-Leases!$AB70/12)*Leases!$AA70*Leases!$F67,0)+MAX((Expenses!AA$13-Leases!$AB71/12)*Leases!$AA71*Leases!$F67,0)))))</f>
        <v>0</v>
      </c>
      <c r="AD238" s="94">
        <f>IF(OR(AD$165&lt;=EOMONTH($E67,$R67*(1-$O67)),AD$165&gt;EOMONTH($E67,$P67*12*(1-$O67)+$Q67*12*$O67+$R67*(1-$O67))),0,IF($X67="NNN",Expenses!AB$14*Leases!$F67,IF(Leases!$X67="FSG",0,IF(Leases!$X67="MG",SUMPRODUCT(Leases!$Z67:$Z71,Expenses!AB$9:AB$13)*Leases!$F67,MAX((Expenses!AB$9-Leases!$AB67/12)*Leases!$AA67*Leases!$F67,0)+MAX((Expenses!AB$10-Leases!$AB68/12)*Leases!$AA68*Leases!$F67,0)+MAX((Expenses!AB$11-Leases!$AB69/12)*Leases!$AA69*Leases!$F67,0)+MAX((Expenses!AB$12-Leases!$AB70/12)*Leases!$AA70*Leases!$F67,0)+MAX((Expenses!AB$13-Leases!$AB71/12)*Leases!$AA71*Leases!$F67,0)))))</f>
        <v>0</v>
      </c>
      <c r="AE238" s="94">
        <f>IF(OR(AE$165&lt;=EOMONTH($E67,$R67*(1-$O67)),AE$165&gt;EOMONTH($E67,$P67*12*(1-$O67)+$Q67*12*$O67+$R67*(1-$O67))),0,IF($X67="NNN",Expenses!AC$14*Leases!$F67,IF(Leases!$X67="FSG",0,IF(Leases!$X67="MG",SUMPRODUCT(Leases!$Z67:$Z71,Expenses!AC$9:AC$13)*Leases!$F67,MAX((Expenses!AC$9-Leases!$AB67/12)*Leases!$AA67*Leases!$F67,0)+MAX((Expenses!AC$10-Leases!$AB68/12)*Leases!$AA68*Leases!$F67,0)+MAX((Expenses!AC$11-Leases!$AB69/12)*Leases!$AA69*Leases!$F67,0)+MAX((Expenses!AC$12-Leases!$AB70/12)*Leases!$AA70*Leases!$F67,0)+MAX((Expenses!AC$13-Leases!$AB71/12)*Leases!$AA71*Leases!$F67,0)))))</f>
        <v>0</v>
      </c>
      <c r="AF238" s="94">
        <f>IF(OR(AF$165&lt;=EOMONTH($E67,$R67*(1-$O67)),AF$165&gt;EOMONTH($E67,$P67*12*(1-$O67)+$Q67*12*$O67+$R67*(1-$O67))),0,IF($X67="NNN",Expenses!AD$14*Leases!$F67,IF(Leases!$X67="FSG",0,IF(Leases!$X67="MG",SUMPRODUCT(Leases!$Z67:$Z71,Expenses!AD$9:AD$13)*Leases!$F67,MAX((Expenses!AD$9-Leases!$AB67/12)*Leases!$AA67*Leases!$F67,0)+MAX((Expenses!AD$10-Leases!$AB68/12)*Leases!$AA68*Leases!$F67,0)+MAX((Expenses!AD$11-Leases!$AB69/12)*Leases!$AA69*Leases!$F67,0)+MAX((Expenses!AD$12-Leases!$AB70/12)*Leases!$AA70*Leases!$F67,0)+MAX((Expenses!AD$13-Leases!$AB71/12)*Leases!$AA71*Leases!$F67,0)))))</f>
        <v>0</v>
      </c>
      <c r="AG238" s="94">
        <f>IF(OR(AG$165&lt;=EOMONTH($E67,$R67*(1-$O67)),AG$165&gt;EOMONTH($E67,$P67*12*(1-$O67)+$Q67*12*$O67+$R67*(1-$O67))),0,IF($X67="NNN",Expenses!AE$14*Leases!$F67,IF(Leases!$X67="FSG",0,IF(Leases!$X67="MG",SUMPRODUCT(Leases!$Z67:$Z71,Expenses!AE$9:AE$13)*Leases!$F67,MAX((Expenses!AE$9-Leases!$AB67/12)*Leases!$AA67*Leases!$F67,0)+MAX((Expenses!AE$10-Leases!$AB68/12)*Leases!$AA68*Leases!$F67,0)+MAX((Expenses!AE$11-Leases!$AB69/12)*Leases!$AA69*Leases!$F67,0)+MAX((Expenses!AE$12-Leases!$AB70/12)*Leases!$AA70*Leases!$F67,0)+MAX((Expenses!AE$13-Leases!$AB71/12)*Leases!$AA71*Leases!$F67,0)))))</f>
        <v>0</v>
      </c>
      <c r="AH238" s="94">
        <f>IF(OR(AH$165&lt;=EOMONTH($E67,$R67*(1-$O67)),AH$165&gt;EOMONTH($E67,$P67*12*(1-$O67)+$Q67*12*$O67+$R67*(1-$O67))),0,IF($X67="NNN",Expenses!AF$14*Leases!$F67,IF(Leases!$X67="FSG",0,IF(Leases!$X67="MG",SUMPRODUCT(Leases!$Z67:$Z71,Expenses!AF$9:AF$13)*Leases!$F67,MAX((Expenses!AF$9-Leases!$AB67/12)*Leases!$AA67*Leases!$F67,0)+MAX((Expenses!AF$10-Leases!$AB68/12)*Leases!$AA68*Leases!$F67,0)+MAX((Expenses!AF$11-Leases!$AB69/12)*Leases!$AA69*Leases!$F67,0)+MAX((Expenses!AF$12-Leases!$AB70/12)*Leases!$AA70*Leases!$F67,0)+MAX((Expenses!AF$13-Leases!$AB71/12)*Leases!$AA71*Leases!$F67,0)))))</f>
        <v>0</v>
      </c>
      <c r="AI238" s="94">
        <f>IF(OR(AI$165&lt;=EOMONTH($E67,$R67*(1-$O67)),AI$165&gt;EOMONTH($E67,$P67*12*(1-$O67)+$Q67*12*$O67+$R67*(1-$O67))),0,IF($X67="NNN",Expenses!AG$14*Leases!$F67,IF(Leases!$X67="FSG",0,IF(Leases!$X67="MG",SUMPRODUCT(Leases!$Z67:$Z71,Expenses!AG$9:AG$13)*Leases!$F67,MAX((Expenses!AG$9-Leases!$AB67/12)*Leases!$AA67*Leases!$F67,0)+MAX((Expenses!AG$10-Leases!$AB68/12)*Leases!$AA68*Leases!$F67,0)+MAX((Expenses!AG$11-Leases!$AB69/12)*Leases!$AA69*Leases!$F67,0)+MAX((Expenses!AG$12-Leases!$AB70/12)*Leases!$AA70*Leases!$F67,0)+MAX((Expenses!AG$13-Leases!$AB71/12)*Leases!$AA71*Leases!$F67,0)))))</f>
        <v>0</v>
      </c>
      <c r="AJ238" s="94">
        <f>IF(OR(AJ$165&lt;=EOMONTH($E67,$R67*(1-$O67)),AJ$165&gt;EOMONTH($E67,$P67*12*(1-$O67)+$Q67*12*$O67+$R67*(1-$O67))),0,IF($X67="NNN",Expenses!AH$14*Leases!$F67,IF(Leases!$X67="FSG",0,IF(Leases!$X67="MG",SUMPRODUCT(Leases!$Z67:$Z71,Expenses!AH$9:AH$13)*Leases!$F67,MAX((Expenses!AH$9-Leases!$AB67/12)*Leases!$AA67*Leases!$F67,0)+MAX((Expenses!AH$10-Leases!$AB68/12)*Leases!$AA68*Leases!$F67,0)+MAX((Expenses!AH$11-Leases!$AB69/12)*Leases!$AA69*Leases!$F67,0)+MAX((Expenses!AH$12-Leases!$AB70/12)*Leases!$AA70*Leases!$F67,0)+MAX((Expenses!AH$13-Leases!$AB71/12)*Leases!$AA71*Leases!$F67,0)))))</f>
        <v>0</v>
      </c>
      <c r="AK238" s="94">
        <f>IF(OR(AK$165&lt;=EOMONTH($E67,$R67*(1-$O67)),AK$165&gt;EOMONTH($E67,$P67*12*(1-$O67)+$Q67*12*$O67+$R67*(1-$O67))),0,IF($X67="NNN",Expenses!AI$14*Leases!$F67,IF(Leases!$X67="FSG",0,IF(Leases!$X67="MG",SUMPRODUCT(Leases!$Z67:$Z71,Expenses!AI$9:AI$13)*Leases!$F67,MAX((Expenses!AI$9-Leases!$AB67/12)*Leases!$AA67*Leases!$F67,0)+MAX((Expenses!AI$10-Leases!$AB68/12)*Leases!$AA68*Leases!$F67,0)+MAX((Expenses!AI$11-Leases!$AB69/12)*Leases!$AA69*Leases!$F67,0)+MAX((Expenses!AI$12-Leases!$AB70/12)*Leases!$AA70*Leases!$F67,0)+MAX((Expenses!AI$13-Leases!$AB71/12)*Leases!$AA71*Leases!$F67,0)))))</f>
        <v>0</v>
      </c>
      <c r="AL238" s="94">
        <f>IF(OR(AL$165&lt;=EOMONTH($E67,$R67*(1-$O67)),AL$165&gt;EOMONTH($E67,$P67*12*(1-$O67)+$Q67*12*$O67+$R67*(1-$O67))),0,IF($X67="NNN",Expenses!AJ$14*Leases!$F67,IF(Leases!$X67="FSG",0,IF(Leases!$X67="MG",SUMPRODUCT(Leases!$Z67:$Z71,Expenses!AJ$9:AJ$13)*Leases!$F67,MAX((Expenses!AJ$9-Leases!$AB67/12)*Leases!$AA67*Leases!$F67,0)+MAX((Expenses!AJ$10-Leases!$AB68/12)*Leases!$AA68*Leases!$F67,0)+MAX((Expenses!AJ$11-Leases!$AB69/12)*Leases!$AA69*Leases!$F67,0)+MAX((Expenses!AJ$12-Leases!$AB70/12)*Leases!$AA70*Leases!$F67,0)+MAX((Expenses!AJ$13-Leases!$AB71/12)*Leases!$AA71*Leases!$F67,0)))))</f>
        <v>0</v>
      </c>
      <c r="AM238" s="94">
        <f>IF(OR(AM$165&lt;=EOMONTH($E67,$R67*(1-$O67)),AM$165&gt;EOMONTH($E67,$P67*12*(1-$O67)+$Q67*12*$O67+$R67*(1-$O67))),0,IF($X67="NNN",Expenses!AK$14*Leases!$F67,IF(Leases!$X67="FSG",0,IF(Leases!$X67="MG",SUMPRODUCT(Leases!$Z67:$Z71,Expenses!AK$9:AK$13)*Leases!$F67,MAX((Expenses!AK$9-Leases!$AB67/12)*Leases!$AA67*Leases!$F67,0)+MAX((Expenses!AK$10-Leases!$AB68/12)*Leases!$AA68*Leases!$F67,0)+MAX((Expenses!AK$11-Leases!$AB69/12)*Leases!$AA69*Leases!$F67,0)+MAX((Expenses!AK$12-Leases!$AB70/12)*Leases!$AA70*Leases!$F67,0)+MAX((Expenses!AK$13-Leases!$AB71/12)*Leases!$AA71*Leases!$F67,0)))))</f>
        <v>0</v>
      </c>
      <c r="AN238" s="94">
        <f>IF(OR(AN$165&lt;=EOMONTH($E67,$R67*(1-$O67)),AN$165&gt;EOMONTH($E67,$P67*12*(1-$O67)+$Q67*12*$O67+$R67*(1-$O67))),0,IF($X67="NNN",Expenses!AL$14*Leases!$F67,IF(Leases!$X67="FSG",0,IF(Leases!$X67="MG",SUMPRODUCT(Leases!$Z67:$Z71,Expenses!AL$9:AL$13)*Leases!$F67,MAX((Expenses!AL$9-Leases!$AB67/12)*Leases!$AA67*Leases!$F67,0)+MAX((Expenses!AL$10-Leases!$AB68/12)*Leases!$AA68*Leases!$F67,0)+MAX((Expenses!AL$11-Leases!$AB69/12)*Leases!$AA69*Leases!$F67,0)+MAX((Expenses!AL$12-Leases!$AB70/12)*Leases!$AA70*Leases!$F67,0)+MAX((Expenses!AL$13-Leases!$AB71/12)*Leases!$AA71*Leases!$F67,0)))))</f>
        <v>0</v>
      </c>
      <c r="AO238" s="94">
        <f>IF(OR(AO$165&lt;=EOMONTH($E67,$R67*(1-$O67)),AO$165&gt;EOMONTH($E67,$P67*12*(1-$O67)+$Q67*12*$O67+$R67*(1-$O67))),0,IF($X67="NNN",Expenses!AM$14*Leases!$F67,IF(Leases!$X67="FSG",0,IF(Leases!$X67="MG",SUMPRODUCT(Leases!$Z67:$Z71,Expenses!AM$9:AM$13)*Leases!$F67,MAX((Expenses!AM$9-Leases!$AB67/12)*Leases!$AA67*Leases!$F67,0)+MAX((Expenses!AM$10-Leases!$AB68/12)*Leases!$AA68*Leases!$F67,0)+MAX((Expenses!AM$11-Leases!$AB69/12)*Leases!$AA69*Leases!$F67,0)+MAX((Expenses!AM$12-Leases!$AB70/12)*Leases!$AA70*Leases!$F67,0)+MAX((Expenses!AM$13-Leases!$AB71/12)*Leases!$AA71*Leases!$F67,0)))))</f>
        <v>0</v>
      </c>
      <c r="AP238" s="94">
        <f>IF(OR(AP$165&lt;=EOMONTH($E67,$R67*(1-$O67)),AP$165&gt;EOMONTH($E67,$P67*12*(1-$O67)+$Q67*12*$O67+$R67*(1-$O67))),0,IF($X67="NNN",Expenses!AN$14*Leases!$F67,IF(Leases!$X67="FSG",0,IF(Leases!$X67="MG",SUMPRODUCT(Leases!$Z67:$Z71,Expenses!AN$9:AN$13)*Leases!$F67,MAX((Expenses!AN$9-Leases!$AB67/12)*Leases!$AA67*Leases!$F67,0)+MAX((Expenses!AN$10-Leases!$AB68/12)*Leases!$AA68*Leases!$F67,0)+MAX((Expenses!AN$11-Leases!$AB69/12)*Leases!$AA69*Leases!$F67,0)+MAX((Expenses!AN$12-Leases!$AB70/12)*Leases!$AA70*Leases!$F67,0)+MAX((Expenses!AN$13-Leases!$AB71/12)*Leases!$AA71*Leases!$F67,0)))))</f>
        <v>0</v>
      </c>
      <c r="AQ238" s="94">
        <f>IF(OR(AQ$165&lt;=EOMONTH($E67,$R67*(1-$O67)),AQ$165&gt;EOMONTH($E67,$P67*12*(1-$O67)+$Q67*12*$O67+$R67*(1-$O67))),0,IF($X67="NNN",Expenses!AO$14*Leases!$F67,IF(Leases!$X67="FSG",0,IF(Leases!$X67="MG",SUMPRODUCT(Leases!$Z67:$Z71,Expenses!AO$9:AO$13)*Leases!$F67,MAX((Expenses!AO$9-Leases!$AB67/12)*Leases!$AA67*Leases!$F67,0)+MAX((Expenses!AO$10-Leases!$AB68/12)*Leases!$AA68*Leases!$F67,0)+MAX((Expenses!AO$11-Leases!$AB69/12)*Leases!$AA69*Leases!$F67,0)+MAX((Expenses!AO$12-Leases!$AB70/12)*Leases!$AA70*Leases!$F67,0)+MAX((Expenses!AO$13-Leases!$AB71/12)*Leases!$AA71*Leases!$F67,0)))))</f>
        <v>0</v>
      </c>
      <c r="AR238" s="94">
        <f>IF(OR(AR$165&lt;=EOMONTH($E67,$R67*(1-$O67)),AR$165&gt;EOMONTH($E67,$P67*12*(1-$O67)+$Q67*12*$O67+$R67*(1-$O67))),0,IF($X67="NNN",Expenses!AP$14*Leases!$F67,IF(Leases!$X67="FSG",0,IF(Leases!$X67="MG",SUMPRODUCT(Leases!$Z67:$Z71,Expenses!AP$9:AP$13)*Leases!$F67,MAX((Expenses!AP$9-Leases!$AB67/12)*Leases!$AA67*Leases!$F67,0)+MAX((Expenses!AP$10-Leases!$AB68/12)*Leases!$AA68*Leases!$F67,0)+MAX((Expenses!AP$11-Leases!$AB69/12)*Leases!$AA69*Leases!$F67,0)+MAX((Expenses!AP$12-Leases!$AB70/12)*Leases!$AA70*Leases!$F67,0)+MAX((Expenses!AP$13-Leases!$AB71/12)*Leases!$AA71*Leases!$F67,0)))))</f>
        <v>0</v>
      </c>
      <c r="AS238" s="94">
        <f>IF(OR(AS$165&lt;=EOMONTH($E67,$R67*(1-$O67)),AS$165&gt;EOMONTH($E67,$P67*12*(1-$O67)+$Q67*12*$O67+$R67*(1-$O67))),0,IF($X67="NNN",Expenses!AQ$14*Leases!$F67,IF(Leases!$X67="FSG",0,IF(Leases!$X67="MG",SUMPRODUCT(Leases!$Z67:$Z71,Expenses!AQ$9:AQ$13)*Leases!$F67,MAX((Expenses!AQ$9-Leases!$AB67/12)*Leases!$AA67*Leases!$F67,0)+MAX((Expenses!AQ$10-Leases!$AB68/12)*Leases!$AA68*Leases!$F67,0)+MAX((Expenses!AQ$11-Leases!$AB69/12)*Leases!$AA69*Leases!$F67,0)+MAX((Expenses!AQ$12-Leases!$AB70/12)*Leases!$AA70*Leases!$F67,0)+MAX((Expenses!AQ$13-Leases!$AB71/12)*Leases!$AA71*Leases!$F67,0)))))</f>
        <v>0</v>
      </c>
      <c r="AT238" s="94">
        <f>IF(OR(AT$165&lt;=EOMONTH($E67,$R67*(1-$O67)),AT$165&gt;EOMONTH($E67,$P67*12*(1-$O67)+$Q67*12*$O67+$R67*(1-$O67))),0,IF($X67="NNN",Expenses!AR$14*Leases!$F67,IF(Leases!$X67="FSG",0,IF(Leases!$X67="MG",SUMPRODUCT(Leases!$Z67:$Z71,Expenses!AR$9:AR$13)*Leases!$F67,MAX((Expenses!AR$9-Leases!$AB67/12)*Leases!$AA67*Leases!$F67,0)+MAX((Expenses!AR$10-Leases!$AB68/12)*Leases!$AA68*Leases!$F67,0)+MAX((Expenses!AR$11-Leases!$AB69/12)*Leases!$AA69*Leases!$F67,0)+MAX((Expenses!AR$12-Leases!$AB70/12)*Leases!$AA70*Leases!$F67,0)+MAX((Expenses!AR$13-Leases!$AB71/12)*Leases!$AA71*Leases!$F67,0)))))</f>
        <v>0</v>
      </c>
      <c r="AU238" s="94">
        <f>IF(OR(AU$165&lt;=EOMONTH($E67,$R67*(1-$O67)),AU$165&gt;EOMONTH($E67,$P67*12*(1-$O67)+$Q67*12*$O67+$R67*(1-$O67))),0,IF($X67="NNN",Expenses!AS$14*Leases!$F67,IF(Leases!$X67="FSG",0,IF(Leases!$X67="MG",SUMPRODUCT(Leases!$Z67:$Z71,Expenses!AS$9:AS$13)*Leases!$F67,MAX((Expenses!AS$9-Leases!$AB67/12)*Leases!$AA67*Leases!$F67,0)+MAX((Expenses!AS$10-Leases!$AB68/12)*Leases!$AA68*Leases!$F67,0)+MAX((Expenses!AS$11-Leases!$AB69/12)*Leases!$AA69*Leases!$F67,0)+MAX((Expenses!AS$12-Leases!$AB70/12)*Leases!$AA70*Leases!$F67,0)+MAX((Expenses!AS$13-Leases!$AB71/12)*Leases!$AA71*Leases!$F67,0)))))</f>
        <v>0</v>
      </c>
      <c r="AV238" s="94">
        <f>IF(OR(AV$165&lt;=EOMONTH($E67,$R67*(1-$O67)),AV$165&gt;EOMONTH($E67,$P67*12*(1-$O67)+$Q67*12*$O67+$R67*(1-$O67))),0,IF($X67="NNN",Expenses!AT$14*Leases!$F67,IF(Leases!$X67="FSG",0,IF(Leases!$X67="MG",SUMPRODUCT(Leases!$Z67:$Z71,Expenses!AT$9:AT$13)*Leases!$F67,MAX((Expenses!AT$9-Leases!$AB67/12)*Leases!$AA67*Leases!$F67,0)+MAX((Expenses!AT$10-Leases!$AB68/12)*Leases!$AA68*Leases!$F67,0)+MAX((Expenses!AT$11-Leases!$AB69/12)*Leases!$AA69*Leases!$F67,0)+MAX((Expenses!AT$12-Leases!$AB70/12)*Leases!$AA70*Leases!$F67,0)+MAX((Expenses!AT$13-Leases!$AB71/12)*Leases!$AA71*Leases!$F67,0)))))</f>
        <v>0</v>
      </c>
      <c r="AW238" s="94">
        <f>IF(OR(AW$165&lt;=EOMONTH($E67,$R67*(1-$O67)),AW$165&gt;EOMONTH($E67,$P67*12*(1-$O67)+$Q67*12*$O67+$R67*(1-$O67))),0,IF($X67="NNN",Expenses!AU$14*Leases!$F67,IF(Leases!$X67="FSG",0,IF(Leases!$X67="MG",SUMPRODUCT(Leases!$Z67:$Z71,Expenses!AU$9:AU$13)*Leases!$F67,MAX((Expenses!AU$9-Leases!$AB67/12)*Leases!$AA67*Leases!$F67,0)+MAX((Expenses!AU$10-Leases!$AB68/12)*Leases!$AA68*Leases!$F67,0)+MAX((Expenses!AU$11-Leases!$AB69/12)*Leases!$AA69*Leases!$F67,0)+MAX((Expenses!AU$12-Leases!$AB70/12)*Leases!$AA70*Leases!$F67,0)+MAX((Expenses!AU$13-Leases!$AB71/12)*Leases!$AA71*Leases!$F67,0)))))</f>
        <v>0</v>
      </c>
      <c r="AX238" s="94">
        <f>IF(OR(AX$165&lt;=EOMONTH($E67,$R67*(1-$O67)),AX$165&gt;EOMONTH($E67,$P67*12*(1-$O67)+$Q67*12*$O67+$R67*(1-$O67))),0,IF($X67="NNN",Expenses!AV$14*Leases!$F67,IF(Leases!$X67="FSG",0,IF(Leases!$X67="MG",SUMPRODUCT(Leases!$Z67:$Z71,Expenses!AV$9:AV$13)*Leases!$F67,MAX((Expenses!AV$9-Leases!$AB67/12)*Leases!$AA67*Leases!$F67,0)+MAX((Expenses!AV$10-Leases!$AB68/12)*Leases!$AA68*Leases!$F67,0)+MAX((Expenses!AV$11-Leases!$AB69/12)*Leases!$AA69*Leases!$F67,0)+MAX((Expenses!AV$12-Leases!$AB70/12)*Leases!$AA70*Leases!$F67,0)+MAX((Expenses!AV$13-Leases!$AB71/12)*Leases!$AA71*Leases!$F67,0)))))</f>
        <v>0</v>
      </c>
      <c r="AY238" s="94">
        <f>IF(OR(AY$165&lt;=EOMONTH($E67,$R67*(1-$O67)),AY$165&gt;EOMONTH($E67,$P67*12*(1-$O67)+$Q67*12*$O67+$R67*(1-$O67))),0,IF($X67="NNN",Expenses!AW$14*Leases!$F67,IF(Leases!$X67="FSG",0,IF(Leases!$X67="MG",SUMPRODUCT(Leases!$Z67:$Z71,Expenses!AW$9:AW$13)*Leases!$F67,MAX((Expenses!AW$9-Leases!$AB67/12)*Leases!$AA67*Leases!$F67,0)+MAX((Expenses!AW$10-Leases!$AB68/12)*Leases!$AA68*Leases!$F67,0)+MAX((Expenses!AW$11-Leases!$AB69/12)*Leases!$AA69*Leases!$F67,0)+MAX((Expenses!AW$12-Leases!$AB70/12)*Leases!$AA70*Leases!$F67,0)+MAX((Expenses!AW$13-Leases!$AB71/12)*Leases!$AA71*Leases!$F67,0)))))</f>
        <v>0</v>
      </c>
      <c r="AZ238" s="94">
        <f>IF(OR(AZ$165&lt;=EOMONTH($E67,$R67*(1-$O67)),AZ$165&gt;EOMONTH($E67,$P67*12*(1-$O67)+$Q67*12*$O67+$R67*(1-$O67))),0,IF($X67="NNN",Expenses!AX$14*Leases!$F67,IF(Leases!$X67="FSG",0,IF(Leases!$X67="MG",SUMPRODUCT(Leases!$Z67:$Z71,Expenses!AX$9:AX$13)*Leases!$F67,MAX((Expenses!AX$9-Leases!$AB67/12)*Leases!$AA67*Leases!$F67,0)+MAX((Expenses!AX$10-Leases!$AB68/12)*Leases!$AA68*Leases!$F67,0)+MAX((Expenses!AX$11-Leases!$AB69/12)*Leases!$AA69*Leases!$F67,0)+MAX((Expenses!AX$12-Leases!$AB70/12)*Leases!$AA70*Leases!$F67,0)+MAX((Expenses!AX$13-Leases!$AB71/12)*Leases!$AA71*Leases!$F67,0)))))</f>
        <v>0</v>
      </c>
      <c r="BA238" s="94">
        <f>IF(OR(BA$165&lt;=EOMONTH($E67,$R67*(1-$O67)),BA$165&gt;EOMONTH($E67,$P67*12*(1-$O67)+$Q67*12*$O67+$R67*(1-$O67))),0,IF($X67="NNN",Expenses!AY$14*Leases!$F67,IF(Leases!$X67="FSG",0,IF(Leases!$X67="MG",SUMPRODUCT(Leases!$Z67:$Z71,Expenses!AY$9:AY$13)*Leases!$F67,MAX((Expenses!AY$9-Leases!$AB67/12)*Leases!$AA67*Leases!$F67,0)+MAX((Expenses!AY$10-Leases!$AB68/12)*Leases!$AA68*Leases!$F67,0)+MAX((Expenses!AY$11-Leases!$AB69/12)*Leases!$AA69*Leases!$F67,0)+MAX((Expenses!AY$12-Leases!$AB70/12)*Leases!$AA70*Leases!$F67,0)+MAX((Expenses!AY$13-Leases!$AB71/12)*Leases!$AA71*Leases!$F67,0)))))</f>
        <v>0</v>
      </c>
      <c r="BB238" s="94">
        <f>IF(OR(BB$165&lt;=EOMONTH($E67,$R67*(1-$O67)),BB$165&gt;EOMONTH($E67,$P67*12*(1-$O67)+$Q67*12*$O67+$R67*(1-$O67))),0,IF($X67="NNN",Expenses!AZ$14*Leases!$F67,IF(Leases!$X67="FSG",0,IF(Leases!$X67="MG",SUMPRODUCT(Leases!$Z67:$Z71,Expenses!AZ$9:AZ$13)*Leases!$F67,MAX((Expenses!AZ$9-Leases!$AB67/12)*Leases!$AA67*Leases!$F67,0)+MAX((Expenses!AZ$10-Leases!$AB68/12)*Leases!$AA68*Leases!$F67,0)+MAX((Expenses!AZ$11-Leases!$AB69/12)*Leases!$AA69*Leases!$F67,0)+MAX((Expenses!AZ$12-Leases!$AB70/12)*Leases!$AA70*Leases!$F67,0)+MAX((Expenses!AZ$13-Leases!$AB71/12)*Leases!$AA71*Leases!$F67,0)))))</f>
        <v>0</v>
      </c>
      <c r="BC238" s="94">
        <f>IF(OR(BC$165&lt;=EOMONTH($E67,$R67*(1-$O67)),BC$165&gt;EOMONTH($E67,$P67*12*(1-$O67)+$Q67*12*$O67+$R67*(1-$O67))),0,IF($X67="NNN",Expenses!BA$14*Leases!$F67,IF(Leases!$X67="FSG",0,IF(Leases!$X67="MG",SUMPRODUCT(Leases!$Z67:$Z71,Expenses!BA$9:BA$13)*Leases!$F67,MAX((Expenses!BA$9-Leases!$AB67/12)*Leases!$AA67*Leases!$F67,0)+MAX((Expenses!BA$10-Leases!$AB68/12)*Leases!$AA68*Leases!$F67,0)+MAX((Expenses!BA$11-Leases!$AB69/12)*Leases!$AA69*Leases!$F67,0)+MAX((Expenses!BA$12-Leases!$AB70/12)*Leases!$AA70*Leases!$F67,0)+MAX((Expenses!BA$13-Leases!$AB71/12)*Leases!$AA71*Leases!$F67,0)))))</f>
        <v>0</v>
      </c>
      <c r="BD238" s="94">
        <f>IF(OR(BD$165&lt;=EOMONTH($E67,$R67*(1-$O67)),BD$165&gt;EOMONTH($E67,$P67*12*(1-$O67)+$Q67*12*$O67+$R67*(1-$O67))),0,IF($X67="NNN",Expenses!BB$14*Leases!$F67,IF(Leases!$X67="FSG",0,IF(Leases!$X67="MG",SUMPRODUCT(Leases!$Z67:$Z71,Expenses!BB$9:BB$13)*Leases!$F67,MAX((Expenses!BB$9-Leases!$AB67/12)*Leases!$AA67*Leases!$F67,0)+MAX((Expenses!BB$10-Leases!$AB68/12)*Leases!$AA68*Leases!$F67,0)+MAX((Expenses!BB$11-Leases!$AB69/12)*Leases!$AA69*Leases!$F67,0)+MAX((Expenses!BB$12-Leases!$AB70/12)*Leases!$AA70*Leases!$F67,0)+MAX((Expenses!BB$13-Leases!$AB71/12)*Leases!$AA71*Leases!$F67,0)))))</f>
        <v>0</v>
      </c>
      <c r="BE238" s="94">
        <f>IF(OR(BE$165&lt;=EOMONTH($E67,$R67*(1-$O67)),BE$165&gt;EOMONTH($E67,$P67*12*(1-$O67)+$Q67*12*$O67+$R67*(1-$O67))),0,IF($X67="NNN",Expenses!BC$14*Leases!$F67,IF(Leases!$X67="FSG",0,IF(Leases!$X67="MG",SUMPRODUCT(Leases!$Z67:$Z71,Expenses!BC$9:BC$13)*Leases!$F67,MAX((Expenses!BC$9-Leases!$AB67/12)*Leases!$AA67*Leases!$F67,0)+MAX((Expenses!BC$10-Leases!$AB68/12)*Leases!$AA68*Leases!$F67,0)+MAX((Expenses!BC$11-Leases!$AB69/12)*Leases!$AA69*Leases!$F67,0)+MAX((Expenses!BC$12-Leases!$AB70/12)*Leases!$AA70*Leases!$F67,0)+MAX((Expenses!BC$13-Leases!$AB71/12)*Leases!$AA71*Leases!$F67,0)))))</f>
        <v>0</v>
      </c>
      <c r="BF238" s="94">
        <f>IF(OR(BF$165&lt;=EOMONTH($E67,$R67*(1-$O67)),BF$165&gt;EOMONTH($E67,$P67*12*(1-$O67)+$Q67*12*$O67+$R67*(1-$O67))),0,IF($X67="NNN",Expenses!BD$14*Leases!$F67,IF(Leases!$X67="FSG",0,IF(Leases!$X67="MG",SUMPRODUCT(Leases!$Z67:$Z71,Expenses!BD$9:BD$13)*Leases!$F67,MAX((Expenses!BD$9-Leases!$AB67/12)*Leases!$AA67*Leases!$F67,0)+MAX((Expenses!BD$10-Leases!$AB68/12)*Leases!$AA68*Leases!$F67,0)+MAX((Expenses!BD$11-Leases!$AB69/12)*Leases!$AA69*Leases!$F67,0)+MAX((Expenses!BD$12-Leases!$AB70/12)*Leases!$AA70*Leases!$F67,0)+MAX((Expenses!BD$13-Leases!$AB71/12)*Leases!$AA71*Leases!$F67,0)))))</f>
        <v>0</v>
      </c>
      <c r="BG238" s="94">
        <f>IF(OR(BG$165&lt;=EOMONTH($E67,$R67*(1-$O67)),BG$165&gt;EOMONTH($E67,$P67*12*(1-$O67)+$Q67*12*$O67+$R67*(1-$O67))),0,IF($X67="NNN",Expenses!BE$14*Leases!$F67,IF(Leases!$X67="FSG",0,IF(Leases!$X67="MG",SUMPRODUCT(Leases!$Z67:$Z71,Expenses!BE$9:BE$13)*Leases!$F67,MAX((Expenses!BE$9-Leases!$AB67/12)*Leases!$AA67*Leases!$F67,0)+MAX((Expenses!BE$10-Leases!$AB68/12)*Leases!$AA68*Leases!$F67,0)+MAX((Expenses!BE$11-Leases!$AB69/12)*Leases!$AA69*Leases!$F67,0)+MAX((Expenses!BE$12-Leases!$AB70/12)*Leases!$AA70*Leases!$F67,0)+MAX((Expenses!BE$13-Leases!$AB71/12)*Leases!$AA71*Leases!$F67,0)))))</f>
        <v>0</v>
      </c>
      <c r="BH238" s="94">
        <f>IF(OR(BH$165&lt;=EOMONTH($E67,$R67*(1-$O67)),BH$165&gt;EOMONTH($E67,$P67*12*(1-$O67)+$Q67*12*$O67+$R67*(1-$O67))),0,IF($X67="NNN",Expenses!BF$14*Leases!$F67,IF(Leases!$X67="FSG",0,IF(Leases!$X67="MG",SUMPRODUCT(Leases!$Z67:$Z71,Expenses!BF$9:BF$13)*Leases!$F67,MAX((Expenses!BF$9-Leases!$AB67/12)*Leases!$AA67*Leases!$F67,0)+MAX((Expenses!BF$10-Leases!$AB68/12)*Leases!$AA68*Leases!$F67,0)+MAX((Expenses!BF$11-Leases!$AB69/12)*Leases!$AA69*Leases!$F67,0)+MAX((Expenses!BF$12-Leases!$AB70/12)*Leases!$AA70*Leases!$F67,0)+MAX((Expenses!BF$13-Leases!$AB71/12)*Leases!$AA71*Leases!$F67,0)))))</f>
        <v>0</v>
      </c>
      <c r="BI238" s="94">
        <f>IF(OR(BI$165&lt;=EOMONTH($E67,$R67*(1-$O67)),BI$165&gt;EOMONTH($E67,$P67*12*(1-$O67)+$Q67*12*$O67+$R67*(1-$O67))),0,IF($X67="NNN",Expenses!BG$14*Leases!$F67,IF(Leases!$X67="FSG",0,IF(Leases!$X67="MG",SUMPRODUCT(Leases!$Z67:$Z71,Expenses!BG$9:BG$13)*Leases!$F67,MAX((Expenses!BG$9-Leases!$AB67/12)*Leases!$AA67*Leases!$F67,0)+MAX((Expenses!BG$10-Leases!$AB68/12)*Leases!$AA68*Leases!$F67,0)+MAX((Expenses!BG$11-Leases!$AB69/12)*Leases!$AA69*Leases!$F67,0)+MAX((Expenses!BG$12-Leases!$AB70/12)*Leases!$AA70*Leases!$F67,0)+MAX((Expenses!BG$13-Leases!$AB71/12)*Leases!$AA71*Leases!$F67,0)))))</f>
        <v>0</v>
      </c>
      <c r="BJ238" s="94">
        <f>IF(OR(BJ$165&lt;=EOMONTH($E67,$R67*(1-$O67)),BJ$165&gt;EOMONTH($E67,$P67*12*(1-$O67)+$Q67*12*$O67+$R67*(1-$O67))),0,IF($X67="NNN",Expenses!BH$14*Leases!$F67,IF(Leases!$X67="FSG",0,IF(Leases!$X67="MG",SUMPRODUCT(Leases!$Z67:$Z71,Expenses!BH$9:BH$13)*Leases!$F67,MAX((Expenses!BH$9-Leases!$AB67/12)*Leases!$AA67*Leases!$F67,0)+MAX((Expenses!BH$10-Leases!$AB68/12)*Leases!$AA68*Leases!$F67,0)+MAX((Expenses!BH$11-Leases!$AB69/12)*Leases!$AA69*Leases!$F67,0)+MAX((Expenses!BH$12-Leases!$AB70/12)*Leases!$AA70*Leases!$F67,0)+MAX((Expenses!BH$13-Leases!$AB71/12)*Leases!$AA71*Leases!$F67,0)))))</f>
        <v>0</v>
      </c>
      <c r="BK238" s="94">
        <f>IF(OR(BK$165&lt;=EOMONTH($E67,$R67*(1-$O67)),BK$165&gt;EOMONTH($E67,$P67*12*(1-$O67)+$Q67*12*$O67+$R67*(1-$O67))),0,IF($X67="NNN",Expenses!BI$14*Leases!$F67,IF(Leases!$X67="FSG",0,IF(Leases!$X67="MG",SUMPRODUCT(Leases!$Z67:$Z71,Expenses!BI$9:BI$13)*Leases!$F67,MAX((Expenses!BI$9-Leases!$AB67/12)*Leases!$AA67*Leases!$F67,0)+MAX((Expenses!BI$10-Leases!$AB68/12)*Leases!$AA68*Leases!$F67,0)+MAX((Expenses!BI$11-Leases!$AB69/12)*Leases!$AA69*Leases!$F67,0)+MAX((Expenses!BI$12-Leases!$AB70/12)*Leases!$AA70*Leases!$F67,0)+MAX((Expenses!BI$13-Leases!$AB71/12)*Leases!$AA71*Leases!$F67,0)))))</f>
        <v>0</v>
      </c>
      <c r="BL238" s="94">
        <f>IF(OR(BL$165&lt;=EOMONTH($E67,$R67*(1-$O67)),BL$165&gt;EOMONTH($E67,$P67*12*(1-$O67)+$Q67*12*$O67+$R67*(1-$O67))),0,IF($X67="NNN",Expenses!BJ$14*Leases!$F67,IF(Leases!$X67="FSG",0,IF(Leases!$X67="MG",SUMPRODUCT(Leases!$Z67:$Z71,Expenses!BJ$9:BJ$13)*Leases!$F67,MAX((Expenses!BJ$9-Leases!$AB67/12)*Leases!$AA67*Leases!$F67,0)+MAX((Expenses!BJ$10-Leases!$AB68/12)*Leases!$AA68*Leases!$F67,0)+MAX((Expenses!BJ$11-Leases!$AB69/12)*Leases!$AA69*Leases!$F67,0)+MAX((Expenses!BJ$12-Leases!$AB70/12)*Leases!$AA70*Leases!$F67,0)+MAX((Expenses!BJ$13-Leases!$AB71/12)*Leases!$AA71*Leases!$F67,0)))))</f>
        <v>0</v>
      </c>
      <c r="BM238" s="94">
        <f>IF(OR(BM$165&lt;=EOMONTH($E67,$R67*(1-$O67)),BM$165&gt;EOMONTH($E67,$P67*12*(1-$O67)+$Q67*12*$O67+$R67*(1-$O67))),0,IF($X67="NNN",Expenses!BK$14*Leases!$F67,IF(Leases!$X67="FSG",0,IF(Leases!$X67="MG",SUMPRODUCT(Leases!$Z67:$Z71,Expenses!BK$9:BK$13)*Leases!$F67,MAX((Expenses!BK$9-Leases!$AB67/12)*Leases!$AA67*Leases!$F67,0)+MAX((Expenses!BK$10-Leases!$AB68/12)*Leases!$AA68*Leases!$F67,0)+MAX((Expenses!BK$11-Leases!$AB69/12)*Leases!$AA69*Leases!$F67,0)+MAX((Expenses!BK$12-Leases!$AB70/12)*Leases!$AA70*Leases!$F67,0)+MAX((Expenses!BK$13-Leases!$AB71/12)*Leases!$AA71*Leases!$F67,0)))))</f>
        <v>0</v>
      </c>
      <c r="BN238" s="94">
        <f>IF(OR(BN$165&lt;=EOMONTH($E67,$R67*(1-$O67)),BN$165&gt;EOMONTH($E67,$P67*12*(1-$O67)+$Q67*12*$O67+$R67*(1-$O67))),0,IF($X67="NNN",Expenses!BL$14*Leases!$F67,IF(Leases!$X67="FSG",0,IF(Leases!$X67="MG",SUMPRODUCT(Leases!$Z67:$Z71,Expenses!BL$9:BL$13)*Leases!$F67,MAX((Expenses!BL$9-Leases!$AB67/12)*Leases!$AA67*Leases!$F67,0)+MAX((Expenses!BL$10-Leases!$AB68/12)*Leases!$AA68*Leases!$F67,0)+MAX((Expenses!BL$11-Leases!$AB69/12)*Leases!$AA69*Leases!$F67,0)+MAX((Expenses!BL$12-Leases!$AB70/12)*Leases!$AA70*Leases!$F67,0)+MAX((Expenses!BL$13-Leases!$AB71/12)*Leases!$AA71*Leases!$F67,0)))))</f>
        <v>0</v>
      </c>
      <c r="BO238" s="94">
        <f>IF(OR(BO$165&lt;=EOMONTH($E67,$R67*(1-$O67)),BO$165&gt;EOMONTH($E67,$P67*12*(1-$O67)+$Q67*12*$O67+$R67*(1-$O67))),0,IF($X67="NNN",Expenses!BM$14*Leases!$F67,IF(Leases!$X67="FSG",0,IF(Leases!$X67="MG",SUMPRODUCT(Leases!$Z67:$Z71,Expenses!BM$9:BM$13)*Leases!$F67,MAX((Expenses!BM$9-Leases!$AB67/12)*Leases!$AA67*Leases!$F67,0)+MAX((Expenses!BM$10-Leases!$AB68/12)*Leases!$AA68*Leases!$F67,0)+MAX((Expenses!BM$11-Leases!$AB69/12)*Leases!$AA69*Leases!$F67,0)+MAX((Expenses!BM$12-Leases!$AB70/12)*Leases!$AA70*Leases!$F67,0)+MAX((Expenses!BM$13-Leases!$AB71/12)*Leases!$AA71*Leases!$F67,0)))))</f>
        <v>0</v>
      </c>
      <c r="BP238" s="94">
        <f>IF(OR(BP$165&lt;=EOMONTH($E67,$R67*(1-$O67)),BP$165&gt;EOMONTH($E67,$P67*12*(1-$O67)+$Q67*12*$O67+$R67*(1-$O67))),0,IF($X67="NNN",Expenses!BN$14*Leases!$F67,IF(Leases!$X67="FSG",0,IF(Leases!$X67="MG",SUMPRODUCT(Leases!$Z67:$Z71,Expenses!BN$9:BN$13)*Leases!$F67,MAX((Expenses!BN$9-Leases!$AB67/12)*Leases!$AA67*Leases!$F67,0)+MAX((Expenses!BN$10-Leases!$AB68/12)*Leases!$AA68*Leases!$F67,0)+MAX((Expenses!BN$11-Leases!$AB69/12)*Leases!$AA69*Leases!$F67,0)+MAX((Expenses!BN$12-Leases!$AB70/12)*Leases!$AA70*Leases!$F67,0)+MAX((Expenses!BN$13-Leases!$AB71/12)*Leases!$AA71*Leases!$F67,0)))))</f>
        <v>0</v>
      </c>
      <c r="BQ238" s="94">
        <f ca="1">IF(OR(BQ$165&lt;=EOMONTH($E67,$R67*(1-$O67)),BQ$165&gt;EOMONTH($E67,$P67*12*(1-$O67)+$Q67*12*$O67+$R67*(1-$O67))),0,IF($X67="NNN",Expenses!BO$14*Leases!$F67,IF(Leases!$X67="FSG",0,IF(Leases!$X67="MG",SUMPRODUCT(Leases!$Z67:$Z71,Expenses!BO$9:BO$13)*Leases!$F67,MAX((Expenses!BO$9-Leases!$AB67/12)*Leases!$AA67*Leases!$F67,0)+MAX((Expenses!BO$10-Leases!$AB68/12)*Leases!$AA68*Leases!$F67,0)+MAX((Expenses!BO$11-Leases!$AB69/12)*Leases!$AA69*Leases!$F67,0)+MAX((Expenses!BO$12-Leases!$AB70/12)*Leases!$AA70*Leases!$F67,0)+MAX((Expenses!BO$13-Leases!$AB71/12)*Leases!$AA71*Leases!$F67,0)))))</f>
        <v>0</v>
      </c>
      <c r="BR238" s="94">
        <f ca="1">IF(OR(BR$165&lt;=EOMONTH($E67,$R67*(1-$O67)),BR$165&gt;EOMONTH($E67,$P67*12*(1-$O67)+$Q67*12*$O67+$R67*(1-$O67))),0,IF($X67="NNN",Expenses!BP$14*Leases!$F67,IF(Leases!$X67="FSG",0,IF(Leases!$X67="MG",SUMPRODUCT(Leases!$Z67:$Z71,Expenses!BP$9:BP$13)*Leases!$F67,MAX((Expenses!BP$9-Leases!$AB67/12)*Leases!$AA67*Leases!$F67,0)+MAX((Expenses!BP$10-Leases!$AB68/12)*Leases!$AA68*Leases!$F67,0)+MAX((Expenses!BP$11-Leases!$AB69/12)*Leases!$AA69*Leases!$F67,0)+MAX((Expenses!BP$12-Leases!$AB70/12)*Leases!$AA70*Leases!$F67,0)+MAX((Expenses!BP$13-Leases!$AB71/12)*Leases!$AA71*Leases!$F67,0)))))</f>
        <v>0</v>
      </c>
      <c r="BS238" s="94">
        <f ca="1">IF(OR(BS$165&lt;=EOMONTH($E67,$R67*(1-$O67)),BS$165&gt;EOMONTH($E67,$P67*12*(1-$O67)+$Q67*12*$O67+$R67*(1-$O67))),0,IF($X67="NNN",Expenses!BQ$14*Leases!$F67,IF(Leases!$X67="FSG",0,IF(Leases!$X67="MG",SUMPRODUCT(Leases!$Z67:$Z71,Expenses!BQ$9:BQ$13)*Leases!$F67,MAX((Expenses!BQ$9-Leases!$AB67/12)*Leases!$AA67*Leases!$F67,0)+MAX((Expenses!BQ$10-Leases!$AB68/12)*Leases!$AA68*Leases!$F67,0)+MAX((Expenses!BQ$11-Leases!$AB69/12)*Leases!$AA69*Leases!$F67,0)+MAX((Expenses!BQ$12-Leases!$AB70/12)*Leases!$AA70*Leases!$F67,0)+MAX((Expenses!BQ$13-Leases!$AB71/12)*Leases!$AA71*Leases!$F67,0)))))</f>
        <v>0</v>
      </c>
      <c r="BT238" s="94">
        <f ca="1">IF(OR(BT$165&lt;=EOMONTH($E67,$R67*(1-$O67)),BT$165&gt;EOMONTH($E67,$P67*12*(1-$O67)+$Q67*12*$O67+$R67*(1-$O67))),0,IF($X67="NNN",Expenses!BR$14*Leases!$F67,IF(Leases!$X67="FSG",0,IF(Leases!$X67="MG",SUMPRODUCT(Leases!$Z67:$Z71,Expenses!BR$9:BR$13)*Leases!$F67,MAX((Expenses!BR$9-Leases!$AB67/12)*Leases!$AA67*Leases!$F67,0)+MAX((Expenses!BR$10-Leases!$AB68/12)*Leases!$AA68*Leases!$F67,0)+MAX((Expenses!BR$11-Leases!$AB69/12)*Leases!$AA69*Leases!$F67,0)+MAX((Expenses!BR$12-Leases!$AB70/12)*Leases!$AA70*Leases!$F67,0)+MAX((Expenses!BR$13-Leases!$AB71/12)*Leases!$AA71*Leases!$F67,0)))))</f>
        <v>0</v>
      </c>
      <c r="BU238" s="94">
        <f ca="1">IF(OR(BU$165&lt;=EOMONTH($E67,$R67*(1-$O67)),BU$165&gt;EOMONTH($E67,$P67*12*(1-$O67)+$Q67*12*$O67+$R67*(1-$O67))),0,IF($X67="NNN",Expenses!BS$14*Leases!$F67,IF(Leases!$X67="FSG",0,IF(Leases!$X67="MG",SUMPRODUCT(Leases!$Z67:$Z71,Expenses!BS$9:BS$13)*Leases!$F67,MAX((Expenses!BS$9-Leases!$AB67/12)*Leases!$AA67*Leases!$F67,0)+MAX((Expenses!BS$10-Leases!$AB68/12)*Leases!$AA68*Leases!$F67,0)+MAX((Expenses!BS$11-Leases!$AB69/12)*Leases!$AA69*Leases!$F67,0)+MAX((Expenses!BS$12-Leases!$AB70/12)*Leases!$AA70*Leases!$F67,0)+MAX((Expenses!BS$13-Leases!$AB71/12)*Leases!$AA71*Leases!$F67,0)))))</f>
        <v>0</v>
      </c>
      <c r="BV238" s="94">
        <f ca="1">IF(OR(BV$165&lt;=EOMONTH($E67,$R67*(1-$O67)),BV$165&gt;EOMONTH($E67,$P67*12*(1-$O67)+$Q67*12*$O67+$R67*(1-$O67))),0,IF($X67="NNN",Expenses!BT$14*Leases!$F67,IF(Leases!$X67="FSG",0,IF(Leases!$X67="MG",SUMPRODUCT(Leases!$Z67:$Z71,Expenses!BT$9:BT$13)*Leases!$F67,MAX((Expenses!BT$9-Leases!$AB67/12)*Leases!$AA67*Leases!$F67,0)+MAX((Expenses!BT$10-Leases!$AB68/12)*Leases!$AA68*Leases!$F67,0)+MAX((Expenses!BT$11-Leases!$AB69/12)*Leases!$AA69*Leases!$F67,0)+MAX((Expenses!BT$12-Leases!$AB70/12)*Leases!$AA70*Leases!$F67,0)+MAX((Expenses!BT$13-Leases!$AB71/12)*Leases!$AA71*Leases!$F67,0)))))</f>
        <v>0</v>
      </c>
      <c r="BW238" s="94">
        <f ca="1">IF(OR(BW$165&lt;=EOMONTH($E67,$R67*(1-$O67)),BW$165&gt;EOMONTH($E67,$P67*12*(1-$O67)+$Q67*12*$O67+$R67*(1-$O67))),0,IF($X67="NNN",Expenses!BU$14*Leases!$F67,IF(Leases!$X67="FSG",0,IF(Leases!$X67="MG",SUMPRODUCT(Leases!$Z67:$Z71,Expenses!BU$9:BU$13)*Leases!$F67,MAX((Expenses!BU$9-Leases!$AB67/12)*Leases!$AA67*Leases!$F67,0)+MAX((Expenses!BU$10-Leases!$AB68/12)*Leases!$AA68*Leases!$F67,0)+MAX((Expenses!BU$11-Leases!$AB69/12)*Leases!$AA69*Leases!$F67,0)+MAX((Expenses!BU$12-Leases!$AB70/12)*Leases!$AA70*Leases!$F67,0)+MAX((Expenses!BU$13-Leases!$AB71/12)*Leases!$AA71*Leases!$F67,0)))))</f>
        <v>0</v>
      </c>
      <c r="BX238" s="94">
        <f ca="1">IF(OR(BX$165&lt;=EOMONTH($E67,$R67*(1-$O67)),BX$165&gt;EOMONTH($E67,$P67*12*(1-$O67)+$Q67*12*$O67+$R67*(1-$O67))),0,IF($X67="NNN",Expenses!BV$14*Leases!$F67,IF(Leases!$X67="FSG",0,IF(Leases!$X67="MG",SUMPRODUCT(Leases!$Z67:$Z71,Expenses!BV$9:BV$13)*Leases!$F67,MAX((Expenses!BV$9-Leases!$AB67/12)*Leases!$AA67*Leases!$F67,0)+MAX((Expenses!BV$10-Leases!$AB68/12)*Leases!$AA68*Leases!$F67,0)+MAX((Expenses!BV$11-Leases!$AB69/12)*Leases!$AA69*Leases!$F67,0)+MAX((Expenses!BV$12-Leases!$AB70/12)*Leases!$AA70*Leases!$F67,0)+MAX((Expenses!BV$13-Leases!$AB71/12)*Leases!$AA71*Leases!$F67,0)))))</f>
        <v>0</v>
      </c>
      <c r="BY238" s="94">
        <f ca="1">IF(OR(BY$165&lt;=EOMONTH($E67,$R67*(1-$O67)),BY$165&gt;EOMONTH($E67,$P67*12*(1-$O67)+$Q67*12*$O67+$R67*(1-$O67))),0,IF($X67="NNN",Expenses!BW$14*Leases!$F67,IF(Leases!$X67="FSG",0,IF(Leases!$X67="MG",SUMPRODUCT(Leases!$Z67:$Z71,Expenses!BW$9:BW$13)*Leases!$F67,MAX((Expenses!BW$9-Leases!$AB67/12)*Leases!$AA67*Leases!$F67,0)+MAX((Expenses!BW$10-Leases!$AB68/12)*Leases!$AA68*Leases!$F67,0)+MAX((Expenses!BW$11-Leases!$AB69/12)*Leases!$AA69*Leases!$F67,0)+MAX((Expenses!BW$12-Leases!$AB70/12)*Leases!$AA70*Leases!$F67,0)+MAX((Expenses!BW$13-Leases!$AB71/12)*Leases!$AA71*Leases!$F67,0)))))</f>
        <v>0</v>
      </c>
      <c r="BZ238" s="94">
        <f ca="1">IF(OR(BZ$165&lt;=EOMONTH($E67,$R67*(1-$O67)),BZ$165&gt;EOMONTH($E67,$P67*12*(1-$O67)+$Q67*12*$O67+$R67*(1-$O67))),0,IF($X67="NNN",Expenses!BX$14*Leases!$F67,IF(Leases!$X67="FSG",0,IF(Leases!$X67="MG",SUMPRODUCT(Leases!$Z67:$Z71,Expenses!BX$9:BX$13)*Leases!$F67,MAX((Expenses!BX$9-Leases!$AB67/12)*Leases!$AA67*Leases!$F67,0)+MAX((Expenses!BX$10-Leases!$AB68/12)*Leases!$AA68*Leases!$F67,0)+MAX((Expenses!BX$11-Leases!$AB69/12)*Leases!$AA69*Leases!$F67,0)+MAX((Expenses!BX$12-Leases!$AB70/12)*Leases!$AA70*Leases!$F67,0)+MAX((Expenses!BX$13-Leases!$AB71/12)*Leases!$AA71*Leases!$F67,0)))))</f>
        <v>0</v>
      </c>
      <c r="CA238" s="94">
        <f ca="1">IF(OR(CA$165&lt;=EOMONTH($E67,$R67*(1-$O67)),CA$165&gt;EOMONTH($E67,$P67*12*(1-$O67)+$Q67*12*$O67+$R67*(1-$O67))),0,IF($X67="NNN",Expenses!BY$14*Leases!$F67,IF(Leases!$X67="FSG",0,IF(Leases!$X67="MG",SUMPRODUCT(Leases!$Z67:$Z71,Expenses!BY$9:BY$13)*Leases!$F67,MAX((Expenses!BY$9-Leases!$AB67/12)*Leases!$AA67*Leases!$F67,0)+MAX((Expenses!BY$10-Leases!$AB68/12)*Leases!$AA68*Leases!$F67,0)+MAX((Expenses!BY$11-Leases!$AB69/12)*Leases!$AA69*Leases!$F67,0)+MAX((Expenses!BY$12-Leases!$AB70/12)*Leases!$AA70*Leases!$F67,0)+MAX((Expenses!BY$13-Leases!$AB71/12)*Leases!$AA71*Leases!$F67,0)))))</f>
        <v>0</v>
      </c>
      <c r="CB238" s="94">
        <f ca="1">IF(OR(CB$165&lt;=EOMONTH($E67,$R67*(1-$O67)),CB$165&gt;EOMONTH($E67,$P67*12*(1-$O67)+$Q67*12*$O67+$R67*(1-$O67))),0,IF($X67="NNN",Expenses!BZ$14*Leases!$F67,IF(Leases!$X67="FSG",0,IF(Leases!$X67="MG",SUMPRODUCT(Leases!$Z67:$Z71,Expenses!BZ$9:BZ$13)*Leases!$F67,MAX((Expenses!BZ$9-Leases!$AB67/12)*Leases!$AA67*Leases!$F67,0)+MAX((Expenses!BZ$10-Leases!$AB68/12)*Leases!$AA68*Leases!$F67,0)+MAX((Expenses!BZ$11-Leases!$AB69/12)*Leases!$AA69*Leases!$F67,0)+MAX((Expenses!BZ$12-Leases!$AB70/12)*Leases!$AA70*Leases!$F67,0)+MAX((Expenses!BZ$13-Leases!$AB71/12)*Leases!$AA71*Leases!$F67,0)))))</f>
        <v>0</v>
      </c>
      <c r="CC238" s="94">
        <f ca="1">IF(OR(CC$165&lt;=EOMONTH($E67,$R67*(1-$O67)),CC$165&gt;EOMONTH($E67,$P67*12*(1-$O67)+$Q67*12*$O67+$R67*(1-$O67))),0,IF($X67="NNN",Expenses!CA$14*Leases!$F67,IF(Leases!$X67="FSG",0,IF(Leases!$X67="MG",SUMPRODUCT(Leases!$Z67:$Z71,Expenses!CA$9:CA$13)*Leases!$F67,MAX((Expenses!CA$9-Leases!$AB67/12)*Leases!$AA67*Leases!$F67,0)+MAX((Expenses!CA$10-Leases!$AB68/12)*Leases!$AA68*Leases!$F67,0)+MAX((Expenses!CA$11-Leases!$AB69/12)*Leases!$AA69*Leases!$F67,0)+MAX((Expenses!CA$12-Leases!$AB70/12)*Leases!$AA70*Leases!$F67,0)+MAX((Expenses!CA$13-Leases!$AB71/12)*Leases!$AA71*Leases!$F67,0)))))</f>
        <v>0</v>
      </c>
      <c r="CD238" s="94">
        <f ca="1">IF(OR(CD$165&lt;=EOMONTH($E67,$R67*(1-$O67)),CD$165&gt;EOMONTH($E67,$P67*12*(1-$O67)+$Q67*12*$O67+$R67*(1-$O67))),0,IF($X67="NNN",Expenses!CB$14*Leases!$F67,IF(Leases!$X67="FSG",0,IF(Leases!$X67="MG",SUMPRODUCT(Leases!$Z67:$Z71,Expenses!CB$9:CB$13)*Leases!$F67,MAX((Expenses!CB$9-Leases!$AB67/12)*Leases!$AA67*Leases!$F67,0)+MAX((Expenses!CB$10-Leases!$AB68/12)*Leases!$AA68*Leases!$F67,0)+MAX((Expenses!CB$11-Leases!$AB69/12)*Leases!$AA69*Leases!$F67,0)+MAX((Expenses!CB$12-Leases!$AB70/12)*Leases!$AA70*Leases!$F67,0)+MAX((Expenses!CB$13-Leases!$AB71/12)*Leases!$AA71*Leases!$F67,0)))))</f>
        <v>0</v>
      </c>
      <c r="CE238" s="94">
        <f ca="1">IF(OR(CE$165&lt;=EOMONTH($E67,$R67*(1-$O67)),CE$165&gt;EOMONTH($E67,$P67*12*(1-$O67)+$Q67*12*$O67+$R67*(1-$O67))),0,IF($X67="NNN",Expenses!CC$14*Leases!$F67,IF(Leases!$X67="FSG",0,IF(Leases!$X67="MG",SUMPRODUCT(Leases!$Z67:$Z71,Expenses!CC$9:CC$13)*Leases!$F67,MAX((Expenses!CC$9-Leases!$AB67/12)*Leases!$AA67*Leases!$F67,0)+MAX((Expenses!CC$10-Leases!$AB68/12)*Leases!$AA68*Leases!$F67,0)+MAX((Expenses!CC$11-Leases!$AB69/12)*Leases!$AA69*Leases!$F67,0)+MAX((Expenses!CC$12-Leases!$AB70/12)*Leases!$AA70*Leases!$F67,0)+MAX((Expenses!CC$13-Leases!$AB71/12)*Leases!$AA71*Leases!$F67,0)))))</f>
        <v>0</v>
      </c>
      <c r="CF238" s="94">
        <f ca="1">IF(OR(CF$165&lt;=EOMONTH($E67,$R67*(1-$O67)),CF$165&gt;EOMONTH($E67,$P67*12*(1-$O67)+$Q67*12*$O67+$R67*(1-$O67))),0,IF($X67="NNN",Expenses!CD$14*Leases!$F67,IF(Leases!$X67="FSG",0,IF(Leases!$X67="MG",SUMPRODUCT(Leases!$Z67:$Z71,Expenses!CD$9:CD$13)*Leases!$F67,MAX((Expenses!CD$9-Leases!$AB67/12)*Leases!$AA67*Leases!$F67,0)+MAX((Expenses!CD$10-Leases!$AB68/12)*Leases!$AA68*Leases!$F67,0)+MAX((Expenses!CD$11-Leases!$AB69/12)*Leases!$AA69*Leases!$F67,0)+MAX((Expenses!CD$12-Leases!$AB70/12)*Leases!$AA70*Leases!$F67,0)+MAX((Expenses!CD$13-Leases!$AB71/12)*Leases!$AA71*Leases!$F67,0)))))</f>
        <v>0</v>
      </c>
      <c r="CG238" s="94">
        <f ca="1">IF(OR(CG$165&lt;=EOMONTH($E67,$R67*(1-$O67)),CG$165&gt;EOMONTH($E67,$P67*12*(1-$O67)+$Q67*12*$O67+$R67*(1-$O67))),0,IF($X67="NNN",Expenses!CE$14*Leases!$F67,IF(Leases!$X67="FSG",0,IF(Leases!$X67="MG",SUMPRODUCT(Leases!$Z67:$Z71,Expenses!CE$9:CE$13)*Leases!$F67,MAX((Expenses!CE$9-Leases!$AB67/12)*Leases!$AA67*Leases!$F67,0)+MAX((Expenses!CE$10-Leases!$AB68/12)*Leases!$AA68*Leases!$F67,0)+MAX((Expenses!CE$11-Leases!$AB69/12)*Leases!$AA69*Leases!$F67,0)+MAX((Expenses!CE$12-Leases!$AB70/12)*Leases!$AA70*Leases!$F67,0)+MAX((Expenses!CE$13-Leases!$AB71/12)*Leases!$AA71*Leases!$F67,0)))))</f>
        <v>0</v>
      </c>
      <c r="CH238" s="94">
        <f ca="1">IF(OR(CH$165&lt;=EOMONTH($E67,$R67*(1-$O67)),CH$165&gt;EOMONTH($E67,$P67*12*(1-$O67)+$Q67*12*$O67+$R67*(1-$O67))),0,IF($X67="NNN",Expenses!CF$14*Leases!$F67,IF(Leases!$X67="FSG",0,IF(Leases!$X67="MG",SUMPRODUCT(Leases!$Z67:$Z71,Expenses!CF$9:CF$13)*Leases!$F67,MAX((Expenses!CF$9-Leases!$AB67/12)*Leases!$AA67*Leases!$F67,0)+MAX((Expenses!CF$10-Leases!$AB68/12)*Leases!$AA68*Leases!$F67,0)+MAX((Expenses!CF$11-Leases!$AB69/12)*Leases!$AA69*Leases!$F67,0)+MAX((Expenses!CF$12-Leases!$AB70/12)*Leases!$AA70*Leases!$F67,0)+MAX((Expenses!CF$13-Leases!$AB71/12)*Leases!$AA71*Leases!$F67,0)))))</f>
        <v>0</v>
      </c>
      <c r="CI238" s="94">
        <f ca="1">IF(OR(CI$165&lt;=EOMONTH($E67,$R67*(1-$O67)),CI$165&gt;EOMONTH($E67,$P67*12*(1-$O67)+$Q67*12*$O67+$R67*(1-$O67))),0,IF($X67="NNN",Expenses!CG$14*Leases!$F67,IF(Leases!$X67="FSG",0,IF(Leases!$X67="MG",SUMPRODUCT(Leases!$Z67:$Z71,Expenses!CG$9:CG$13)*Leases!$F67,MAX((Expenses!CG$9-Leases!$AB67/12)*Leases!$AA67*Leases!$F67,0)+MAX((Expenses!CG$10-Leases!$AB68/12)*Leases!$AA68*Leases!$F67,0)+MAX((Expenses!CG$11-Leases!$AB69/12)*Leases!$AA69*Leases!$F67,0)+MAX((Expenses!CG$12-Leases!$AB70/12)*Leases!$AA70*Leases!$F67,0)+MAX((Expenses!CG$13-Leases!$AB71/12)*Leases!$AA71*Leases!$F67,0)))))</f>
        <v>0</v>
      </c>
      <c r="CJ238" s="94">
        <f ca="1">IF(OR(CJ$165&lt;=EOMONTH($E67,$R67*(1-$O67)),CJ$165&gt;EOMONTH($E67,$P67*12*(1-$O67)+$Q67*12*$O67+$R67*(1-$O67))),0,IF($X67="NNN",Expenses!CH$14*Leases!$F67,IF(Leases!$X67="FSG",0,IF(Leases!$X67="MG",SUMPRODUCT(Leases!$Z67:$Z71,Expenses!CH$9:CH$13)*Leases!$F67,MAX((Expenses!CH$9-Leases!$AB67/12)*Leases!$AA67*Leases!$F67,0)+MAX((Expenses!CH$10-Leases!$AB68/12)*Leases!$AA68*Leases!$F67,0)+MAX((Expenses!CH$11-Leases!$AB69/12)*Leases!$AA69*Leases!$F67,0)+MAX((Expenses!CH$12-Leases!$AB70/12)*Leases!$AA70*Leases!$F67,0)+MAX((Expenses!CH$13-Leases!$AB71/12)*Leases!$AA71*Leases!$F67,0)))))</f>
        <v>0</v>
      </c>
      <c r="CK238" s="94">
        <f ca="1">IF(OR(CK$165&lt;=EOMONTH($E67,$R67*(1-$O67)),CK$165&gt;EOMONTH($E67,$P67*12*(1-$O67)+$Q67*12*$O67+$R67*(1-$O67))),0,IF($X67="NNN",Expenses!CI$14*Leases!$F67,IF(Leases!$X67="FSG",0,IF(Leases!$X67="MG",SUMPRODUCT(Leases!$Z67:$Z71,Expenses!CI$9:CI$13)*Leases!$F67,MAX((Expenses!CI$9-Leases!$AB67/12)*Leases!$AA67*Leases!$F67,0)+MAX((Expenses!CI$10-Leases!$AB68/12)*Leases!$AA68*Leases!$F67,0)+MAX((Expenses!CI$11-Leases!$AB69/12)*Leases!$AA69*Leases!$F67,0)+MAX((Expenses!CI$12-Leases!$AB70/12)*Leases!$AA70*Leases!$F67,0)+MAX((Expenses!CI$13-Leases!$AB71/12)*Leases!$AA71*Leases!$F67,0)))))</f>
        <v>0</v>
      </c>
      <c r="CL238" s="94">
        <f ca="1">IF(OR(CL$165&lt;=EOMONTH($E67,$R67*(1-$O67)),CL$165&gt;EOMONTH($E67,$P67*12*(1-$O67)+$Q67*12*$O67+$R67*(1-$O67))),0,IF($X67="NNN",Expenses!CJ$14*Leases!$F67,IF(Leases!$X67="FSG",0,IF(Leases!$X67="MG",SUMPRODUCT(Leases!$Z67:$Z71,Expenses!CJ$9:CJ$13)*Leases!$F67,MAX((Expenses!CJ$9-Leases!$AB67/12)*Leases!$AA67*Leases!$F67,0)+MAX((Expenses!CJ$10-Leases!$AB68/12)*Leases!$AA68*Leases!$F67,0)+MAX((Expenses!CJ$11-Leases!$AB69/12)*Leases!$AA69*Leases!$F67,0)+MAX((Expenses!CJ$12-Leases!$AB70/12)*Leases!$AA70*Leases!$F67,0)+MAX((Expenses!CJ$13-Leases!$AB71/12)*Leases!$AA71*Leases!$F67,0)))))</f>
        <v>0</v>
      </c>
      <c r="CM238" s="94">
        <f ca="1">IF(OR(CM$165&lt;=EOMONTH($E67,$R67*(1-$O67)),CM$165&gt;EOMONTH($E67,$P67*12*(1-$O67)+$Q67*12*$O67+$R67*(1-$O67))),0,IF($X67="NNN",Expenses!CK$14*Leases!$F67,IF(Leases!$X67="FSG",0,IF(Leases!$X67="MG",SUMPRODUCT(Leases!$Z67:$Z71,Expenses!CK$9:CK$13)*Leases!$F67,MAX((Expenses!CK$9-Leases!$AB67/12)*Leases!$AA67*Leases!$F67,0)+MAX((Expenses!CK$10-Leases!$AB68/12)*Leases!$AA68*Leases!$F67,0)+MAX((Expenses!CK$11-Leases!$AB69/12)*Leases!$AA69*Leases!$F67,0)+MAX((Expenses!CK$12-Leases!$AB70/12)*Leases!$AA70*Leases!$F67,0)+MAX((Expenses!CK$13-Leases!$AB71/12)*Leases!$AA71*Leases!$F67,0)))))</f>
        <v>0</v>
      </c>
      <c r="CN238" s="94">
        <f ca="1">IF(OR(CN$165&lt;=EOMONTH($E67,$R67*(1-$O67)),CN$165&gt;EOMONTH($E67,$P67*12*(1-$O67)+$Q67*12*$O67+$R67*(1-$O67))),0,IF($X67="NNN",Expenses!CL$14*Leases!$F67,IF(Leases!$X67="FSG",0,IF(Leases!$X67="MG",SUMPRODUCT(Leases!$Z67:$Z71,Expenses!CL$9:CL$13)*Leases!$F67,MAX((Expenses!CL$9-Leases!$AB67/12)*Leases!$AA67*Leases!$F67,0)+MAX((Expenses!CL$10-Leases!$AB68/12)*Leases!$AA68*Leases!$F67,0)+MAX((Expenses!CL$11-Leases!$AB69/12)*Leases!$AA69*Leases!$F67,0)+MAX((Expenses!CL$12-Leases!$AB70/12)*Leases!$AA70*Leases!$F67,0)+MAX((Expenses!CL$13-Leases!$AB71/12)*Leases!$AA71*Leases!$F67,0)))))</f>
        <v>0</v>
      </c>
      <c r="CO238" s="94">
        <f ca="1">IF(OR(CO$165&lt;=EOMONTH($E67,$R67*(1-$O67)),CO$165&gt;EOMONTH($E67,$P67*12*(1-$O67)+$Q67*12*$O67+$R67*(1-$O67))),0,IF($X67="NNN",Expenses!CM$14*Leases!$F67,IF(Leases!$X67="FSG",0,IF(Leases!$X67="MG",SUMPRODUCT(Leases!$Z67:$Z71,Expenses!CM$9:CM$13)*Leases!$F67,MAX((Expenses!CM$9-Leases!$AB67/12)*Leases!$AA67*Leases!$F67,0)+MAX((Expenses!CM$10-Leases!$AB68/12)*Leases!$AA68*Leases!$F67,0)+MAX((Expenses!CM$11-Leases!$AB69/12)*Leases!$AA69*Leases!$F67,0)+MAX((Expenses!CM$12-Leases!$AB70/12)*Leases!$AA70*Leases!$F67,0)+MAX((Expenses!CM$13-Leases!$AB71/12)*Leases!$AA71*Leases!$F67,0)))))</f>
        <v>0</v>
      </c>
      <c r="CP238" s="94">
        <f ca="1">IF(OR(CP$165&lt;=EOMONTH($E67,$R67*(1-$O67)),CP$165&gt;EOMONTH($E67,$P67*12*(1-$O67)+$Q67*12*$O67+$R67*(1-$O67))),0,IF($X67="NNN",Expenses!CN$14*Leases!$F67,IF(Leases!$X67="FSG",0,IF(Leases!$X67="MG",SUMPRODUCT(Leases!$Z67:$Z71,Expenses!CN$9:CN$13)*Leases!$F67,MAX((Expenses!CN$9-Leases!$AB67/12)*Leases!$AA67*Leases!$F67,0)+MAX((Expenses!CN$10-Leases!$AB68/12)*Leases!$AA68*Leases!$F67,0)+MAX((Expenses!CN$11-Leases!$AB69/12)*Leases!$AA69*Leases!$F67,0)+MAX((Expenses!CN$12-Leases!$AB70/12)*Leases!$AA70*Leases!$F67,0)+MAX((Expenses!CN$13-Leases!$AB71/12)*Leases!$AA71*Leases!$F67,0)))))</f>
        <v>0</v>
      </c>
      <c r="CQ238" s="94">
        <f ca="1">IF(OR(CQ$165&lt;=EOMONTH($E67,$R67*(1-$O67)),CQ$165&gt;EOMONTH($E67,$P67*12*(1-$O67)+$Q67*12*$O67+$R67*(1-$O67))),0,IF($X67="NNN",Expenses!CO$14*Leases!$F67,IF(Leases!$X67="FSG",0,IF(Leases!$X67="MG",SUMPRODUCT(Leases!$Z67:$Z71,Expenses!CO$9:CO$13)*Leases!$F67,MAX((Expenses!CO$9-Leases!$AB67/12)*Leases!$AA67*Leases!$F67,0)+MAX((Expenses!CO$10-Leases!$AB68/12)*Leases!$AA68*Leases!$F67,0)+MAX((Expenses!CO$11-Leases!$AB69/12)*Leases!$AA69*Leases!$F67,0)+MAX((Expenses!CO$12-Leases!$AB70/12)*Leases!$AA70*Leases!$F67,0)+MAX((Expenses!CO$13-Leases!$AB71/12)*Leases!$AA71*Leases!$F67,0)))))</f>
        <v>0</v>
      </c>
      <c r="CR238" s="94">
        <f ca="1">IF(OR(CR$165&lt;=EOMONTH($E67,$R67*(1-$O67)),CR$165&gt;EOMONTH($E67,$P67*12*(1-$O67)+$Q67*12*$O67+$R67*(1-$O67))),0,IF($X67="NNN",Expenses!CP$14*Leases!$F67,IF(Leases!$X67="FSG",0,IF(Leases!$X67="MG",SUMPRODUCT(Leases!$Z67:$Z71,Expenses!CP$9:CP$13)*Leases!$F67,MAX((Expenses!CP$9-Leases!$AB67/12)*Leases!$AA67*Leases!$F67,0)+MAX((Expenses!CP$10-Leases!$AB68/12)*Leases!$AA68*Leases!$F67,0)+MAX((Expenses!CP$11-Leases!$AB69/12)*Leases!$AA69*Leases!$F67,0)+MAX((Expenses!CP$12-Leases!$AB70/12)*Leases!$AA70*Leases!$F67,0)+MAX((Expenses!CP$13-Leases!$AB71/12)*Leases!$AA71*Leases!$F67,0)))))</f>
        <v>0</v>
      </c>
      <c r="CS238" s="94">
        <f ca="1">IF(OR(CS$165&lt;=EOMONTH($E67,$R67*(1-$O67)),CS$165&gt;EOMONTH($E67,$P67*12*(1-$O67)+$Q67*12*$O67+$R67*(1-$O67))),0,IF($X67="NNN",Expenses!CQ$14*Leases!$F67,IF(Leases!$X67="FSG",0,IF(Leases!$X67="MG",SUMPRODUCT(Leases!$Z67:$Z71,Expenses!CQ$9:CQ$13)*Leases!$F67,MAX((Expenses!CQ$9-Leases!$AB67/12)*Leases!$AA67*Leases!$F67,0)+MAX((Expenses!CQ$10-Leases!$AB68/12)*Leases!$AA68*Leases!$F67,0)+MAX((Expenses!CQ$11-Leases!$AB69/12)*Leases!$AA69*Leases!$F67,0)+MAX((Expenses!CQ$12-Leases!$AB70/12)*Leases!$AA70*Leases!$F67,0)+MAX((Expenses!CQ$13-Leases!$AB71/12)*Leases!$AA71*Leases!$F67,0)))))</f>
        <v>0</v>
      </c>
      <c r="CT238" s="94">
        <f ca="1">IF(OR(CT$165&lt;=EOMONTH($E67,$R67*(1-$O67)),CT$165&gt;EOMONTH($E67,$P67*12*(1-$O67)+$Q67*12*$O67+$R67*(1-$O67))),0,IF($X67="NNN",Expenses!CR$14*Leases!$F67,IF(Leases!$X67="FSG",0,IF(Leases!$X67="MG",SUMPRODUCT(Leases!$Z67:$Z71,Expenses!CR$9:CR$13)*Leases!$F67,MAX((Expenses!CR$9-Leases!$AB67/12)*Leases!$AA67*Leases!$F67,0)+MAX((Expenses!CR$10-Leases!$AB68/12)*Leases!$AA68*Leases!$F67,0)+MAX((Expenses!CR$11-Leases!$AB69/12)*Leases!$AA69*Leases!$F67,0)+MAX((Expenses!CR$12-Leases!$AB70/12)*Leases!$AA70*Leases!$F67,0)+MAX((Expenses!CR$13-Leases!$AB71/12)*Leases!$AA71*Leases!$F67,0)))))</f>
        <v>0</v>
      </c>
      <c r="CU238" s="94">
        <f ca="1">IF(OR(CU$165&lt;=EOMONTH($E67,$R67*(1-$O67)),CU$165&gt;EOMONTH($E67,$P67*12*(1-$O67)+$Q67*12*$O67+$R67*(1-$O67))),0,IF($X67="NNN",Expenses!CS$14*Leases!$F67,IF(Leases!$X67="FSG",0,IF(Leases!$X67="MG",SUMPRODUCT(Leases!$Z67:$Z71,Expenses!CS$9:CS$13)*Leases!$F67,MAX((Expenses!CS$9-Leases!$AB67/12)*Leases!$AA67*Leases!$F67,0)+MAX((Expenses!CS$10-Leases!$AB68/12)*Leases!$AA68*Leases!$F67,0)+MAX((Expenses!CS$11-Leases!$AB69/12)*Leases!$AA69*Leases!$F67,0)+MAX((Expenses!CS$12-Leases!$AB70/12)*Leases!$AA70*Leases!$F67,0)+MAX((Expenses!CS$13-Leases!$AB71/12)*Leases!$AA71*Leases!$F67,0)))))</f>
        <v>0</v>
      </c>
      <c r="CV238" s="94">
        <f ca="1">IF(OR(CV$165&lt;=EOMONTH($E67,$R67*(1-$O67)),CV$165&gt;EOMONTH($E67,$P67*12*(1-$O67)+$Q67*12*$O67+$R67*(1-$O67))),0,IF($X67="NNN",Expenses!CT$14*Leases!$F67,IF(Leases!$X67="FSG",0,IF(Leases!$X67="MG",SUMPRODUCT(Leases!$Z67:$Z71,Expenses!CT$9:CT$13)*Leases!$F67,MAX((Expenses!CT$9-Leases!$AB67/12)*Leases!$AA67*Leases!$F67,0)+MAX((Expenses!CT$10-Leases!$AB68/12)*Leases!$AA68*Leases!$F67,0)+MAX((Expenses!CT$11-Leases!$AB69/12)*Leases!$AA69*Leases!$F67,0)+MAX((Expenses!CT$12-Leases!$AB70/12)*Leases!$AA70*Leases!$F67,0)+MAX((Expenses!CT$13-Leases!$AB71/12)*Leases!$AA71*Leases!$F67,0)))))</f>
        <v>0</v>
      </c>
      <c r="CW238" s="94">
        <f ca="1">IF(OR(CW$165&lt;=EOMONTH($E67,$R67*(1-$O67)),CW$165&gt;EOMONTH($E67,$P67*12*(1-$O67)+$Q67*12*$O67+$R67*(1-$O67))),0,IF($X67="NNN",Expenses!CU$14*Leases!$F67,IF(Leases!$X67="FSG",0,IF(Leases!$X67="MG",SUMPRODUCT(Leases!$Z67:$Z71,Expenses!CU$9:CU$13)*Leases!$F67,MAX((Expenses!CU$9-Leases!$AB67/12)*Leases!$AA67*Leases!$F67,0)+MAX((Expenses!CU$10-Leases!$AB68/12)*Leases!$AA68*Leases!$F67,0)+MAX((Expenses!CU$11-Leases!$AB69/12)*Leases!$AA69*Leases!$F67,0)+MAX((Expenses!CU$12-Leases!$AB70/12)*Leases!$AA70*Leases!$F67,0)+MAX((Expenses!CU$13-Leases!$AB71/12)*Leases!$AA71*Leases!$F67,0)))))</f>
        <v>0</v>
      </c>
      <c r="CX238" s="94">
        <f ca="1">IF(OR(CX$165&lt;=EOMONTH($E67,$R67*(1-$O67)),CX$165&gt;EOMONTH($E67,$P67*12*(1-$O67)+$Q67*12*$O67+$R67*(1-$O67))),0,IF($X67="NNN",Expenses!CV$14*Leases!$F67,IF(Leases!$X67="FSG",0,IF(Leases!$X67="MG",SUMPRODUCT(Leases!$Z67:$Z71,Expenses!CV$9:CV$13)*Leases!$F67,MAX((Expenses!CV$9-Leases!$AB67/12)*Leases!$AA67*Leases!$F67,0)+MAX((Expenses!CV$10-Leases!$AB68/12)*Leases!$AA68*Leases!$F67,0)+MAX((Expenses!CV$11-Leases!$AB69/12)*Leases!$AA69*Leases!$F67,0)+MAX((Expenses!CV$12-Leases!$AB70/12)*Leases!$AA70*Leases!$F67,0)+MAX((Expenses!CV$13-Leases!$AB71/12)*Leases!$AA71*Leases!$F67,0)))))</f>
        <v>0</v>
      </c>
      <c r="CY238" s="94">
        <f ca="1">IF(OR(CY$165&lt;=EOMONTH($E67,$R67*(1-$O67)),CY$165&gt;EOMONTH($E67,$P67*12*(1-$O67)+$Q67*12*$O67+$R67*(1-$O67))),0,IF($X67="NNN",Expenses!CW$14*Leases!$F67,IF(Leases!$X67="FSG",0,IF(Leases!$X67="MG",SUMPRODUCT(Leases!$Z67:$Z71,Expenses!CW$9:CW$13)*Leases!$F67,MAX((Expenses!CW$9-Leases!$AB67/12)*Leases!$AA67*Leases!$F67,0)+MAX((Expenses!CW$10-Leases!$AB68/12)*Leases!$AA68*Leases!$F67,0)+MAX((Expenses!CW$11-Leases!$AB69/12)*Leases!$AA69*Leases!$F67,0)+MAX((Expenses!CW$12-Leases!$AB70/12)*Leases!$AA70*Leases!$F67,0)+MAX((Expenses!CW$13-Leases!$AB71/12)*Leases!$AA71*Leases!$F67,0)))))</f>
        <v>0</v>
      </c>
      <c r="CZ238" s="94">
        <f ca="1">IF(OR(CZ$165&lt;=EOMONTH($E67,$R67*(1-$O67)),CZ$165&gt;EOMONTH($E67,$P67*12*(1-$O67)+$Q67*12*$O67+$R67*(1-$O67))),0,IF($X67="NNN",Expenses!CX$14*Leases!$F67,IF(Leases!$X67="FSG",0,IF(Leases!$X67="MG",SUMPRODUCT(Leases!$Z67:$Z71,Expenses!CX$9:CX$13)*Leases!$F67,MAX((Expenses!CX$9-Leases!$AB67/12)*Leases!$AA67*Leases!$F67,0)+MAX((Expenses!CX$10-Leases!$AB68/12)*Leases!$AA68*Leases!$F67,0)+MAX((Expenses!CX$11-Leases!$AB69/12)*Leases!$AA69*Leases!$F67,0)+MAX((Expenses!CX$12-Leases!$AB70/12)*Leases!$AA70*Leases!$F67,0)+MAX((Expenses!CX$13-Leases!$AB71/12)*Leases!$AA71*Leases!$F67,0)))))</f>
        <v>0</v>
      </c>
      <c r="DA238" s="94">
        <f ca="1">IF(OR(DA$165&lt;=EOMONTH($E67,$R67*(1-$O67)),DA$165&gt;EOMONTH($E67,$P67*12*(1-$O67)+$Q67*12*$O67+$R67*(1-$O67))),0,IF($X67="NNN",Expenses!CY$14*Leases!$F67,IF(Leases!$X67="FSG",0,IF(Leases!$X67="MG",SUMPRODUCT(Leases!$Z67:$Z71,Expenses!CY$9:CY$13)*Leases!$F67,MAX((Expenses!CY$9-Leases!$AB67/12)*Leases!$AA67*Leases!$F67,0)+MAX((Expenses!CY$10-Leases!$AB68/12)*Leases!$AA68*Leases!$F67,0)+MAX((Expenses!CY$11-Leases!$AB69/12)*Leases!$AA69*Leases!$F67,0)+MAX((Expenses!CY$12-Leases!$AB70/12)*Leases!$AA70*Leases!$F67,0)+MAX((Expenses!CY$13-Leases!$AB71/12)*Leases!$AA71*Leases!$F67,0)))))</f>
        <v>0</v>
      </c>
      <c r="DB238" s="94">
        <f ca="1">IF(OR(DB$165&lt;=EOMONTH($E67,$R67*(1-$O67)),DB$165&gt;EOMONTH($E67,$P67*12*(1-$O67)+$Q67*12*$O67+$R67*(1-$O67))),0,IF($X67="NNN",Expenses!CZ$14*Leases!$F67,IF(Leases!$X67="FSG",0,IF(Leases!$X67="MG",SUMPRODUCT(Leases!$Z67:$Z71,Expenses!CZ$9:CZ$13)*Leases!$F67,MAX((Expenses!CZ$9-Leases!$AB67/12)*Leases!$AA67*Leases!$F67,0)+MAX((Expenses!CZ$10-Leases!$AB68/12)*Leases!$AA68*Leases!$F67,0)+MAX((Expenses!CZ$11-Leases!$AB69/12)*Leases!$AA69*Leases!$F67,0)+MAX((Expenses!CZ$12-Leases!$AB70/12)*Leases!$AA70*Leases!$F67,0)+MAX((Expenses!CZ$13-Leases!$AB71/12)*Leases!$AA71*Leases!$F67,0)))))</f>
        <v>0</v>
      </c>
      <c r="DC238" s="94">
        <f ca="1">IF(OR(DC$165&lt;=EOMONTH($E67,$R67*(1-$O67)),DC$165&gt;EOMONTH($E67,$P67*12*(1-$O67)+$Q67*12*$O67+$R67*(1-$O67))),0,IF($X67="NNN",Expenses!DA$14*Leases!$F67,IF(Leases!$X67="FSG",0,IF(Leases!$X67="MG",SUMPRODUCT(Leases!$Z67:$Z71,Expenses!DA$9:DA$13)*Leases!$F67,MAX((Expenses!DA$9-Leases!$AB67/12)*Leases!$AA67*Leases!$F67,0)+MAX((Expenses!DA$10-Leases!$AB68/12)*Leases!$AA68*Leases!$F67,0)+MAX((Expenses!DA$11-Leases!$AB69/12)*Leases!$AA69*Leases!$F67,0)+MAX((Expenses!DA$12-Leases!$AB70/12)*Leases!$AA70*Leases!$F67,0)+MAX((Expenses!DA$13-Leases!$AB71/12)*Leases!$AA71*Leases!$F67,0)))))</f>
        <v>0</v>
      </c>
      <c r="DD238" s="94">
        <f ca="1">IF(OR(DD$165&lt;=EOMONTH($E67,$R67*(1-$O67)),DD$165&gt;EOMONTH($E67,$P67*12*(1-$O67)+$Q67*12*$O67+$R67*(1-$O67))),0,IF($X67="NNN",Expenses!DB$14*Leases!$F67,IF(Leases!$X67="FSG",0,IF(Leases!$X67="MG",SUMPRODUCT(Leases!$Z67:$Z71,Expenses!DB$9:DB$13)*Leases!$F67,MAX((Expenses!DB$9-Leases!$AB67/12)*Leases!$AA67*Leases!$F67,0)+MAX((Expenses!DB$10-Leases!$AB68/12)*Leases!$AA68*Leases!$F67,0)+MAX((Expenses!DB$11-Leases!$AB69/12)*Leases!$AA69*Leases!$F67,0)+MAX((Expenses!DB$12-Leases!$AB70/12)*Leases!$AA70*Leases!$F67,0)+MAX((Expenses!DB$13-Leases!$AB71/12)*Leases!$AA71*Leases!$F67,0)))))</f>
        <v>0</v>
      </c>
      <c r="DE238" s="94">
        <f ca="1">IF(OR(DE$165&lt;=EOMONTH($E67,$R67*(1-$O67)),DE$165&gt;EOMONTH($E67,$P67*12*(1-$O67)+$Q67*12*$O67+$R67*(1-$O67))),0,IF($X67="NNN",Expenses!DC$14*Leases!$F67,IF(Leases!$X67="FSG",0,IF(Leases!$X67="MG",SUMPRODUCT(Leases!$Z67:$Z71,Expenses!DC$9:DC$13)*Leases!$F67,MAX((Expenses!DC$9-Leases!$AB67/12)*Leases!$AA67*Leases!$F67,0)+MAX((Expenses!DC$10-Leases!$AB68/12)*Leases!$AA68*Leases!$F67,0)+MAX((Expenses!DC$11-Leases!$AB69/12)*Leases!$AA69*Leases!$F67,0)+MAX((Expenses!DC$12-Leases!$AB70/12)*Leases!$AA70*Leases!$F67,0)+MAX((Expenses!DC$13-Leases!$AB71/12)*Leases!$AA71*Leases!$F67,0)))))</f>
        <v>0</v>
      </c>
      <c r="DF238" s="94">
        <f ca="1">IF(OR(DF$165&lt;=EOMONTH($E67,$R67*(1-$O67)),DF$165&gt;EOMONTH($E67,$P67*12*(1-$O67)+$Q67*12*$O67+$R67*(1-$O67))),0,IF($X67="NNN",Expenses!DD$14*Leases!$F67,IF(Leases!$X67="FSG",0,IF(Leases!$X67="MG",SUMPRODUCT(Leases!$Z67:$Z71,Expenses!DD$9:DD$13)*Leases!$F67,MAX((Expenses!DD$9-Leases!$AB67/12)*Leases!$AA67*Leases!$F67,0)+MAX((Expenses!DD$10-Leases!$AB68/12)*Leases!$AA68*Leases!$F67,0)+MAX((Expenses!DD$11-Leases!$AB69/12)*Leases!$AA69*Leases!$F67,0)+MAX((Expenses!DD$12-Leases!$AB70/12)*Leases!$AA70*Leases!$F67,0)+MAX((Expenses!DD$13-Leases!$AB71/12)*Leases!$AA71*Leases!$F67,0)))))</f>
        <v>0</v>
      </c>
      <c r="DG238" s="94">
        <f ca="1">IF(OR(DG$165&lt;=EOMONTH($E67,$R67*(1-$O67)),DG$165&gt;EOMONTH($E67,$P67*12*(1-$O67)+$Q67*12*$O67+$R67*(1-$O67))),0,IF($X67="NNN",Expenses!DE$14*Leases!$F67,IF(Leases!$X67="FSG",0,IF(Leases!$X67="MG",SUMPRODUCT(Leases!$Z67:$Z71,Expenses!DE$9:DE$13)*Leases!$F67,MAX((Expenses!DE$9-Leases!$AB67/12)*Leases!$AA67*Leases!$F67,0)+MAX((Expenses!DE$10-Leases!$AB68/12)*Leases!$AA68*Leases!$F67,0)+MAX((Expenses!DE$11-Leases!$AB69/12)*Leases!$AA69*Leases!$F67,0)+MAX((Expenses!DE$12-Leases!$AB70/12)*Leases!$AA70*Leases!$F67,0)+MAX((Expenses!DE$13-Leases!$AB71/12)*Leases!$AA71*Leases!$F67,0)))))</f>
        <v>0</v>
      </c>
      <c r="DH238" s="94">
        <f ca="1">IF(OR(DH$165&lt;=EOMONTH($E67,$R67*(1-$O67)),DH$165&gt;EOMONTH($E67,$P67*12*(1-$O67)+$Q67*12*$O67+$R67*(1-$O67))),0,IF($X67="NNN",Expenses!DF$14*Leases!$F67,IF(Leases!$X67="FSG",0,IF(Leases!$X67="MG",SUMPRODUCT(Leases!$Z67:$Z71,Expenses!DF$9:DF$13)*Leases!$F67,MAX((Expenses!DF$9-Leases!$AB67/12)*Leases!$AA67*Leases!$F67,0)+MAX((Expenses!DF$10-Leases!$AB68/12)*Leases!$AA68*Leases!$F67,0)+MAX((Expenses!DF$11-Leases!$AB69/12)*Leases!$AA69*Leases!$F67,0)+MAX((Expenses!DF$12-Leases!$AB70/12)*Leases!$AA70*Leases!$F67,0)+MAX((Expenses!DF$13-Leases!$AB71/12)*Leases!$AA71*Leases!$F67,0)))))</f>
        <v>0</v>
      </c>
      <c r="DI238" s="94">
        <f ca="1">IF(OR(DI$165&lt;=EOMONTH($E67,$R67*(1-$O67)),DI$165&gt;EOMONTH($E67,$P67*12*(1-$O67)+$Q67*12*$O67+$R67*(1-$O67))),0,IF($X67="NNN",Expenses!DG$14*Leases!$F67,IF(Leases!$X67="FSG",0,IF(Leases!$X67="MG",SUMPRODUCT(Leases!$Z67:$Z71,Expenses!DG$9:DG$13)*Leases!$F67,MAX((Expenses!DG$9-Leases!$AB67/12)*Leases!$AA67*Leases!$F67,0)+MAX((Expenses!DG$10-Leases!$AB68/12)*Leases!$AA68*Leases!$F67,0)+MAX((Expenses!DG$11-Leases!$AB69/12)*Leases!$AA69*Leases!$F67,0)+MAX((Expenses!DG$12-Leases!$AB70/12)*Leases!$AA70*Leases!$F67,0)+MAX((Expenses!DG$13-Leases!$AB71/12)*Leases!$AA71*Leases!$F67,0)))))</f>
        <v>0</v>
      </c>
      <c r="DJ238" s="94">
        <f ca="1">IF(OR(DJ$165&lt;=EOMONTH($E67,$R67*(1-$O67)),DJ$165&gt;EOMONTH($E67,$P67*12*(1-$O67)+$Q67*12*$O67+$R67*(1-$O67))),0,IF($X67="NNN",Expenses!DH$14*Leases!$F67,IF(Leases!$X67="FSG",0,IF(Leases!$X67="MG",SUMPRODUCT(Leases!$Z67:$Z71,Expenses!DH$9:DH$13)*Leases!$F67,MAX((Expenses!DH$9-Leases!$AB67/12)*Leases!$AA67*Leases!$F67,0)+MAX((Expenses!DH$10-Leases!$AB68/12)*Leases!$AA68*Leases!$F67,0)+MAX((Expenses!DH$11-Leases!$AB69/12)*Leases!$AA69*Leases!$F67,0)+MAX((Expenses!DH$12-Leases!$AB70/12)*Leases!$AA70*Leases!$F67,0)+MAX((Expenses!DH$13-Leases!$AB71/12)*Leases!$AA71*Leases!$F67,0)))))</f>
        <v>0</v>
      </c>
      <c r="DK238" s="94">
        <f ca="1">IF(OR(DK$165&lt;=EOMONTH($E67,$R67*(1-$O67)),DK$165&gt;EOMONTH($E67,$P67*12*(1-$O67)+$Q67*12*$O67+$R67*(1-$O67))),0,IF($X67="NNN",Expenses!DI$14*Leases!$F67,IF(Leases!$X67="FSG",0,IF(Leases!$X67="MG",SUMPRODUCT(Leases!$Z67:$Z71,Expenses!DI$9:DI$13)*Leases!$F67,MAX((Expenses!DI$9-Leases!$AB67/12)*Leases!$AA67*Leases!$F67,0)+MAX((Expenses!DI$10-Leases!$AB68/12)*Leases!$AA68*Leases!$F67,0)+MAX((Expenses!DI$11-Leases!$AB69/12)*Leases!$AA69*Leases!$F67,0)+MAX((Expenses!DI$12-Leases!$AB70/12)*Leases!$AA70*Leases!$F67,0)+MAX((Expenses!DI$13-Leases!$AB71/12)*Leases!$AA71*Leases!$F67,0)))))</f>
        <v>0</v>
      </c>
      <c r="DL238" s="94">
        <f ca="1">IF(OR(DL$165&lt;=EOMONTH($E67,$R67*(1-$O67)),DL$165&gt;EOMONTH($E67,$P67*12*(1-$O67)+$Q67*12*$O67+$R67*(1-$O67))),0,IF($X67="NNN",Expenses!DJ$14*Leases!$F67,IF(Leases!$X67="FSG",0,IF(Leases!$X67="MG",SUMPRODUCT(Leases!$Z67:$Z71,Expenses!DJ$9:DJ$13)*Leases!$F67,MAX((Expenses!DJ$9-Leases!$AB67/12)*Leases!$AA67*Leases!$F67,0)+MAX((Expenses!DJ$10-Leases!$AB68/12)*Leases!$AA68*Leases!$F67,0)+MAX((Expenses!DJ$11-Leases!$AB69/12)*Leases!$AA69*Leases!$F67,0)+MAX((Expenses!DJ$12-Leases!$AB70/12)*Leases!$AA70*Leases!$F67,0)+MAX((Expenses!DJ$13-Leases!$AB71/12)*Leases!$AA71*Leases!$F67,0)))))</f>
        <v>0</v>
      </c>
      <c r="DM238" s="94">
        <f ca="1">IF(OR(DM$165&lt;=EOMONTH($E67,$R67*(1-$O67)),DM$165&gt;EOMONTH($E67,$P67*12*(1-$O67)+$Q67*12*$O67+$R67*(1-$O67))),0,IF($X67="NNN",Expenses!DK$14*Leases!$F67,IF(Leases!$X67="FSG",0,IF(Leases!$X67="MG",SUMPRODUCT(Leases!$Z67:$Z71,Expenses!DK$9:DK$13)*Leases!$F67,MAX((Expenses!DK$9-Leases!$AB67/12)*Leases!$AA67*Leases!$F67,0)+MAX((Expenses!DK$10-Leases!$AB68/12)*Leases!$AA68*Leases!$F67,0)+MAX((Expenses!DK$11-Leases!$AB69/12)*Leases!$AA69*Leases!$F67,0)+MAX((Expenses!DK$12-Leases!$AB70/12)*Leases!$AA70*Leases!$F67,0)+MAX((Expenses!DK$13-Leases!$AB71/12)*Leases!$AA71*Leases!$F67,0)))))</f>
        <v>0</v>
      </c>
      <c r="DN238" s="94">
        <f ca="1">IF(OR(DN$165&lt;=EOMONTH($E67,$R67*(1-$O67)),DN$165&gt;EOMONTH($E67,$P67*12*(1-$O67)+$Q67*12*$O67+$R67*(1-$O67))),0,IF($X67="NNN",Expenses!DL$14*Leases!$F67,IF(Leases!$X67="FSG",0,IF(Leases!$X67="MG",SUMPRODUCT(Leases!$Z67:$Z71,Expenses!DL$9:DL$13)*Leases!$F67,MAX((Expenses!DL$9-Leases!$AB67/12)*Leases!$AA67*Leases!$F67,0)+MAX((Expenses!DL$10-Leases!$AB68/12)*Leases!$AA68*Leases!$F67,0)+MAX((Expenses!DL$11-Leases!$AB69/12)*Leases!$AA69*Leases!$F67,0)+MAX((Expenses!DL$12-Leases!$AB70/12)*Leases!$AA70*Leases!$F67,0)+MAX((Expenses!DL$13-Leases!$AB71/12)*Leases!$AA71*Leases!$F67,0)))))</f>
        <v>0</v>
      </c>
      <c r="DO238" s="94">
        <f ca="1">IF(OR(DO$165&lt;=EOMONTH($E67,$R67*(1-$O67)),DO$165&gt;EOMONTH($E67,$P67*12*(1-$O67)+$Q67*12*$O67+$R67*(1-$O67))),0,IF($X67="NNN",Expenses!DM$14*Leases!$F67,IF(Leases!$X67="FSG",0,IF(Leases!$X67="MG",SUMPRODUCT(Leases!$Z67:$Z71,Expenses!DM$9:DM$13)*Leases!$F67,MAX((Expenses!DM$9-Leases!$AB67/12)*Leases!$AA67*Leases!$F67,0)+MAX((Expenses!DM$10-Leases!$AB68/12)*Leases!$AA68*Leases!$F67,0)+MAX((Expenses!DM$11-Leases!$AB69/12)*Leases!$AA69*Leases!$F67,0)+MAX((Expenses!DM$12-Leases!$AB70/12)*Leases!$AA70*Leases!$F67,0)+MAX((Expenses!DM$13-Leases!$AB71/12)*Leases!$AA71*Leases!$F67,0)))))</f>
        <v>0</v>
      </c>
      <c r="DP238" s="94">
        <f ca="1">IF(OR(DP$165&lt;=EOMONTH($E67,$R67*(1-$O67)),DP$165&gt;EOMONTH($E67,$P67*12*(1-$O67)+$Q67*12*$O67+$R67*(1-$O67))),0,IF($X67="NNN",Expenses!DN$14*Leases!$F67,IF(Leases!$X67="FSG",0,IF(Leases!$X67="MG",SUMPRODUCT(Leases!$Z67:$Z71,Expenses!DN$9:DN$13)*Leases!$F67,MAX((Expenses!DN$9-Leases!$AB67/12)*Leases!$AA67*Leases!$F67,0)+MAX((Expenses!DN$10-Leases!$AB68/12)*Leases!$AA68*Leases!$F67,0)+MAX((Expenses!DN$11-Leases!$AB69/12)*Leases!$AA69*Leases!$F67,0)+MAX((Expenses!DN$12-Leases!$AB70/12)*Leases!$AA70*Leases!$F67,0)+MAX((Expenses!DN$13-Leases!$AB71/12)*Leases!$AA71*Leases!$F67,0)))))</f>
        <v>0</v>
      </c>
      <c r="DQ238" s="94">
        <f ca="1">IF(OR(DQ$165&lt;=EOMONTH($E67,$R67*(1-$O67)),DQ$165&gt;EOMONTH($E67,$P67*12*(1-$O67)+$Q67*12*$O67+$R67*(1-$O67))),0,IF($X67="NNN",Expenses!DO$14*Leases!$F67,IF(Leases!$X67="FSG",0,IF(Leases!$X67="MG",SUMPRODUCT(Leases!$Z67:$Z71,Expenses!DO$9:DO$13)*Leases!$F67,MAX((Expenses!DO$9-Leases!$AB67/12)*Leases!$AA67*Leases!$F67,0)+MAX((Expenses!DO$10-Leases!$AB68/12)*Leases!$AA68*Leases!$F67,0)+MAX((Expenses!DO$11-Leases!$AB69/12)*Leases!$AA69*Leases!$F67,0)+MAX((Expenses!DO$12-Leases!$AB70/12)*Leases!$AA70*Leases!$F67,0)+MAX((Expenses!DO$13-Leases!$AB71/12)*Leases!$AA71*Leases!$F67,0)))))</f>
        <v>0</v>
      </c>
      <c r="DR238" s="94">
        <f ca="1">IF(OR(DR$165&lt;=EOMONTH($E67,$R67*(1-$O67)),DR$165&gt;EOMONTH($E67,$P67*12*(1-$O67)+$Q67*12*$O67+$R67*(1-$O67))),0,IF($X67="NNN",Expenses!DP$14*Leases!$F67,IF(Leases!$X67="FSG",0,IF(Leases!$X67="MG",SUMPRODUCT(Leases!$Z67:$Z71,Expenses!DP$9:DP$13)*Leases!$F67,MAX((Expenses!DP$9-Leases!$AB67/12)*Leases!$AA67*Leases!$F67,0)+MAX((Expenses!DP$10-Leases!$AB68/12)*Leases!$AA68*Leases!$F67,0)+MAX((Expenses!DP$11-Leases!$AB69/12)*Leases!$AA69*Leases!$F67,0)+MAX((Expenses!DP$12-Leases!$AB70/12)*Leases!$AA70*Leases!$F67,0)+MAX((Expenses!DP$13-Leases!$AB71/12)*Leases!$AA71*Leases!$F67,0)))))</f>
        <v>0</v>
      </c>
      <c r="DS238" s="94">
        <f ca="1">IF(OR(DS$165&lt;=EOMONTH($E67,$R67*(1-$O67)),DS$165&gt;EOMONTH($E67,$P67*12*(1-$O67)+$Q67*12*$O67+$R67*(1-$O67))),0,IF($X67="NNN",Expenses!DQ$14*Leases!$F67,IF(Leases!$X67="FSG",0,IF(Leases!$X67="MG",SUMPRODUCT(Leases!$Z67:$Z71,Expenses!DQ$9:DQ$13)*Leases!$F67,MAX((Expenses!DQ$9-Leases!$AB67/12)*Leases!$AA67*Leases!$F67,0)+MAX((Expenses!DQ$10-Leases!$AB68/12)*Leases!$AA68*Leases!$F67,0)+MAX((Expenses!DQ$11-Leases!$AB69/12)*Leases!$AA69*Leases!$F67,0)+MAX((Expenses!DQ$12-Leases!$AB70/12)*Leases!$AA70*Leases!$F67,0)+MAX((Expenses!DQ$13-Leases!$AB71/12)*Leases!$AA71*Leases!$F67,0)))))</f>
        <v>0</v>
      </c>
      <c r="DT238" s="94">
        <f ca="1">IF(OR(DT$165&lt;=EOMONTH($E67,$R67*(1-$O67)),DT$165&gt;EOMONTH($E67,$P67*12*(1-$O67)+$Q67*12*$O67+$R67*(1-$O67))),0,IF($X67="NNN",Expenses!DR$14*Leases!$F67,IF(Leases!$X67="FSG",0,IF(Leases!$X67="MG",SUMPRODUCT(Leases!$Z67:$Z71,Expenses!DR$9:DR$13)*Leases!$F67,MAX((Expenses!DR$9-Leases!$AB67/12)*Leases!$AA67*Leases!$F67,0)+MAX((Expenses!DR$10-Leases!$AB68/12)*Leases!$AA68*Leases!$F67,0)+MAX((Expenses!DR$11-Leases!$AB69/12)*Leases!$AA69*Leases!$F67,0)+MAX((Expenses!DR$12-Leases!$AB70/12)*Leases!$AA70*Leases!$F67,0)+MAX((Expenses!DR$13-Leases!$AB71/12)*Leases!$AA71*Leases!$F67,0)))))</f>
        <v>0</v>
      </c>
      <c r="DU238" s="94">
        <f ca="1">IF(OR(DU$165&lt;=EOMONTH($E67,$R67*(1-$O67)),DU$165&gt;EOMONTH($E67,$P67*12*(1-$O67)+$Q67*12*$O67+$R67*(1-$O67))),0,IF($X67="NNN",Expenses!DS$14*Leases!$F67,IF(Leases!$X67="FSG",0,IF(Leases!$X67="MG",SUMPRODUCT(Leases!$Z67:$Z71,Expenses!DS$9:DS$13)*Leases!$F67,MAX((Expenses!DS$9-Leases!$AB67/12)*Leases!$AA67*Leases!$F67,0)+MAX((Expenses!DS$10-Leases!$AB68/12)*Leases!$AA68*Leases!$F67,0)+MAX((Expenses!DS$11-Leases!$AB69/12)*Leases!$AA69*Leases!$F67,0)+MAX((Expenses!DS$12-Leases!$AB70/12)*Leases!$AA70*Leases!$F67,0)+MAX((Expenses!DS$13-Leases!$AB71/12)*Leases!$AA71*Leases!$F67,0)))))</f>
        <v>0</v>
      </c>
      <c r="DV238" s="94">
        <f ca="1">IF(OR(DV$165&lt;=EOMONTH($E67,$R67*(1-$O67)),DV$165&gt;EOMONTH($E67,$P67*12*(1-$O67)+$Q67*12*$O67+$R67*(1-$O67))),0,IF($X67="NNN",Expenses!DT$14*Leases!$F67,IF(Leases!$X67="FSG",0,IF(Leases!$X67="MG",SUMPRODUCT(Leases!$Z67:$Z71,Expenses!DT$9:DT$13)*Leases!$F67,MAX((Expenses!DT$9-Leases!$AB67/12)*Leases!$AA67*Leases!$F67,0)+MAX((Expenses!DT$10-Leases!$AB68/12)*Leases!$AA68*Leases!$F67,0)+MAX((Expenses!DT$11-Leases!$AB69/12)*Leases!$AA69*Leases!$F67,0)+MAX((Expenses!DT$12-Leases!$AB70/12)*Leases!$AA70*Leases!$F67,0)+MAX((Expenses!DT$13-Leases!$AB71/12)*Leases!$AA71*Leases!$F67,0)))))</f>
        <v>0</v>
      </c>
      <c r="DW238" s="94">
        <f ca="1">IF(OR(DW$165&lt;=EOMONTH($E67,$R67*(1-$O67)),DW$165&gt;EOMONTH($E67,$P67*12*(1-$O67)+$Q67*12*$O67+$R67*(1-$O67))),0,IF($X67="NNN",Expenses!DU$14*Leases!$F67,IF(Leases!$X67="FSG",0,IF(Leases!$X67="MG",SUMPRODUCT(Leases!$Z67:$Z71,Expenses!DU$9:DU$13)*Leases!$F67,MAX((Expenses!DU$9-Leases!$AB67/12)*Leases!$AA67*Leases!$F67,0)+MAX((Expenses!DU$10-Leases!$AB68/12)*Leases!$AA68*Leases!$F67,0)+MAX((Expenses!DU$11-Leases!$AB69/12)*Leases!$AA69*Leases!$F67,0)+MAX((Expenses!DU$12-Leases!$AB70/12)*Leases!$AA70*Leases!$F67,0)+MAX((Expenses!DU$13-Leases!$AB71/12)*Leases!$AA71*Leases!$F67,0)))))</f>
        <v>0</v>
      </c>
      <c r="DX238" s="94">
        <f ca="1">IF(OR(DX$165&lt;=EOMONTH($E67,$R67*(1-$O67)),DX$165&gt;EOMONTH($E67,$P67*12*(1-$O67)+$Q67*12*$O67+$R67*(1-$O67))),0,IF($X67="NNN",Expenses!DV$14*Leases!$F67,IF(Leases!$X67="FSG",0,IF(Leases!$X67="MG",SUMPRODUCT(Leases!$Z67:$Z71,Expenses!DV$9:DV$13)*Leases!$F67,MAX((Expenses!DV$9-Leases!$AB67/12)*Leases!$AA67*Leases!$F67,0)+MAX((Expenses!DV$10-Leases!$AB68/12)*Leases!$AA68*Leases!$F67,0)+MAX((Expenses!DV$11-Leases!$AB69/12)*Leases!$AA69*Leases!$F67,0)+MAX((Expenses!DV$12-Leases!$AB70/12)*Leases!$AA70*Leases!$F67,0)+MAX((Expenses!DV$13-Leases!$AB71/12)*Leases!$AA71*Leases!$F67,0)))))</f>
        <v>0</v>
      </c>
      <c r="DY238" s="94">
        <f ca="1">IF(OR(DY$165&lt;=EOMONTH($E67,$R67*(1-$O67)),DY$165&gt;EOMONTH($E67,$P67*12*(1-$O67)+$Q67*12*$O67+$R67*(1-$O67))),0,IF($X67="NNN",Expenses!DW$14*Leases!$F67,IF(Leases!$X67="FSG",0,IF(Leases!$X67="MG",SUMPRODUCT(Leases!$Z67:$Z71,Expenses!DW$9:DW$13)*Leases!$F67,MAX((Expenses!DW$9-Leases!$AB67/12)*Leases!$AA67*Leases!$F67,0)+MAX((Expenses!DW$10-Leases!$AB68/12)*Leases!$AA68*Leases!$F67,0)+MAX((Expenses!DW$11-Leases!$AB69/12)*Leases!$AA69*Leases!$F67,0)+MAX((Expenses!DW$12-Leases!$AB70/12)*Leases!$AA70*Leases!$F67,0)+MAX((Expenses!DW$13-Leases!$AB71/12)*Leases!$AA71*Leases!$F67,0)))))</f>
        <v>0</v>
      </c>
      <c r="DZ238" s="94">
        <f ca="1">IF(OR(DZ$165&lt;=EOMONTH($E67,$R67*(1-$O67)),DZ$165&gt;EOMONTH($E67,$P67*12*(1-$O67)+$Q67*12*$O67+$R67*(1-$O67))),0,IF($X67="NNN",Expenses!DX$14*Leases!$F67,IF(Leases!$X67="FSG",0,IF(Leases!$X67="MG",SUMPRODUCT(Leases!$Z67:$Z71,Expenses!DX$9:DX$13)*Leases!$F67,MAX((Expenses!DX$9-Leases!$AB67/12)*Leases!$AA67*Leases!$F67,0)+MAX((Expenses!DX$10-Leases!$AB68/12)*Leases!$AA68*Leases!$F67,0)+MAX((Expenses!DX$11-Leases!$AB69/12)*Leases!$AA69*Leases!$F67,0)+MAX((Expenses!DX$12-Leases!$AB70/12)*Leases!$AA70*Leases!$F67,0)+MAX((Expenses!DX$13-Leases!$AB71/12)*Leases!$AA71*Leases!$F67,0)))))</f>
        <v>0</v>
      </c>
      <c r="EA238" s="94">
        <f ca="1">IF(OR(EA$165&lt;=EOMONTH($E67,$R67*(1-$O67)),EA$165&gt;EOMONTH($E67,$P67*12*(1-$O67)+$Q67*12*$O67+$R67*(1-$O67))),0,IF($X67="NNN",Expenses!DY$14*Leases!$F67,IF(Leases!$X67="FSG",0,IF(Leases!$X67="MG",SUMPRODUCT(Leases!$Z67:$Z71,Expenses!DY$9:DY$13)*Leases!$F67,MAX((Expenses!DY$9-Leases!$AB67/12)*Leases!$AA67*Leases!$F67,0)+MAX((Expenses!DY$10-Leases!$AB68/12)*Leases!$AA68*Leases!$F67,0)+MAX((Expenses!DY$11-Leases!$AB69/12)*Leases!$AA69*Leases!$F67,0)+MAX((Expenses!DY$12-Leases!$AB70/12)*Leases!$AA70*Leases!$F67,0)+MAX((Expenses!DY$13-Leases!$AB71/12)*Leases!$AA71*Leases!$F67,0)))))</f>
        <v>0</v>
      </c>
      <c r="EB238" s="94">
        <f ca="1">IF(OR(EB$165&lt;=EOMONTH($E67,$R67*(1-$O67)),EB$165&gt;EOMONTH($E67,$P67*12*(1-$O67)+$Q67*12*$O67+$R67*(1-$O67))),0,IF($X67="NNN",Expenses!DZ$14*Leases!$F67,IF(Leases!$X67="FSG",0,IF(Leases!$X67="MG",SUMPRODUCT(Leases!$Z67:$Z71,Expenses!DZ$9:DZ$13)*Leases!$F67,MAX((Expenses!DZ$9-Leases!$AB67/12)*Leases!$AA67*Leases!$F67,0)+MAX((Expenses!DZ$10-Leases!$AB68/12)*Leases!$AA68*Leases!$F67,0)+MAX((Expenses!DZ$11-Leases!$AB69/12)*Leases!$AA69*Leases!$F67,0)+MAX((Expenses!DZ$12-Leases!$AB70/12)*Leases!$AA70*Leases!$F67,0)+MAX((Expenses!DZ$13-Leases!$AB71/12)*Leases!$AA71*Leases!$F67,0)))))</f>
        <v>0</v>
      </c>
      <c r="EC238" s="94">
        <f ca="1">IF(OR(EC$165&lt;=EOMONTH($E67,$R67*(1-$O67)),EC$165&gt;EOMONTH($E67,$P67*12*(1-$O67)+$Q67*12*$O67+$R67*(1-$O67))),0,IF($X67="NNN",Expenses!EA$14*Leases!$F67,IF(Leases!$X67="FSG",0,IF(Leases!$X67="MG",SUMPRODUCT(Leases!$Z67:$Z71,Expenses!EA$9:EA$13)*Leases!$F67,MAX((Expenses!EA$9-Leases!$AB67/12)*Leases!$AA67*Leases!$F67,0)+MAX((Expenses!EA$10-Leases!$AB68/12)*Leases!$AA68*Leases!$F67,0)+MAX((Expenses!EA$11-Leases!$AB69/12)*Leases!$AA69*Leases!$F67,0)+MAX((Expenses!EA$12-Leases!$AB70/12)*Leases!$AA70*Leases!$F67,0)+MAX((Expenses!EA$13-Leases!$AB71/12)*Leases!$AA71*Leases!$F67,0)))))</f>
        <v>0</v>
      </c>
      <c r="ED238" s="94">
        <f ca="1">IF(OR(ED$165&lt;=EOMONTH($E67,$R67*(1-$O67)),ED$165&gt;EOMONTH($E67,$P67*12*(1-$O67)+$Q67*12*$O67+$R67*(1-$O67))),0,IF($X67="NNN",Expenses!EB$14*Leases!$F67,IF(Leases!$X67="FSG",0,IF(Leases!$X67="MG",SUMPRODUCT(Leases!$Z67:$Z71,Expenses!EB$9:EB$13)*Leases!$F67,MAX((Expenses!EB$9-Leases!$AB67/12)*Leases!$AA67*Leases!$F67,0)+MAX((Expenses!EB$10-Leases!$AB68/12)*Leases!$AA68*Leases!$F67,0)+MAX((Expenses!EB$11-Leases!$AB69/12)*Leases!$AA69*Leases!$F67,0)+MAX((Expenses!EB$12-Leases!$AB70/12)*Leases!$AA70*Leases!$F67,0)+MAX((Expenses!EB$13-Leases!$AB71/12)*Leases!$AA71*Leases!$F67,0)))))</f>
        <v>0</v>
      </c>
      <c r="EE238" s="94">
        <f ca="1">IF(OR(EE$165&lt;=EOMONTH($E67,$R67*(1-$O67)),EE$165&gt;EOMONTH($E67,$P67*12*(1-$O67)+$Q67*12*$O67+$R67*(1-$O67))),0,IF($X67="NNN",Expenses!EC$14*Leases!$F67,IF(Leases!$X67="FSG",0,IF(Leases!$X67="MG",SUMPRODUCT(Leases!$Z67:$Z71,Expenses!EC$9:EC$13)*Leases!$F67,MAX((Expenses!EC$9-Leases!$AB67/12)*Leases!$AA67*Leases!$F67,0)+MAX((Expenses!EC$10-Leases!$AB68/12)*Leases!$AA68*Leases!$F67,0)+MAX((Expenses!EC$11-Leases!$AB69/12)*Leases!$AA69*Leases!$F67,0)+MAX((Expenses!EC$12-Leases!$AB70/12)*Leases!$AA70*Leases!$F67,0)+MAX((Expenses!EC$13-Leases!$AB71/12)*Leases!$AA71*Leases!$F67,0)))))</f>
        <v>0</v>
      </c>
      <c r="EF238" s="94">
        <f>IF(OR(EF$165&lt;=EOMONTH($E67,$R67*(1-$O67)),EF$165&gt;EOMONTH($E67,$P67*12*(1-$O67)+$Q67*12*$O67+$R67*(1-$O67))),0,IF($X67="NNN",Expenses!ED$14*Leases!$F67,IF(Leases!$X67="FSG",0,IF(Leases!$X67="MG",SUMPRODUCT(Leases!$Z67:$Z71,Expenses!ED$9:ED$13)*Leases!$F67,MAX((Expenses!ED$9-Leases!$AB67/12)*Leases!$AA67*Leases!$F67,0)+MAX((Expenses!ED$10-Leases!$AB68/12)*Leases!$AA68*Leases!$F67,0)+MAX((Expenses!ED$11-Leases!$AB69/12)*Leases!$AA69*Leases!$F67,0)+MAX((Expenses!ED$12-Leases!$AB70/12)*Leases!$AA70*Leases!$F67,0)+MAX((Expenses!ED$13-Leases!$AB71/12)*Leases!$AA71*Leases!$F67,0)))))</f>
        <v>0</v>
      </c>
      <c r="EG238" s="94">
        <f>IF(OR(EG$165&lt;=EOMONTH($E67,$R67*(1-$O67)),EG$165&gt;EOMONTH($E67,$P67*12*(1-$O67)+$Q67*12*$O67+$R67*(1-$O67))),0,IF($X67="NNN",Expenses!EE$14*Leases!$F67,IF(Leases!$X67="FSG",0,IF(Leases!$X67="MG",SUMPRODUCT(Leases!$Z67:$Z71,Expenses!EE$9:EE$13)*Leases!$F67,MAX((Expenses!EE$9-Leases!$AB67/12)*Leases!$AA67*Leases!$F67,0)+MAX((Expenses!EE$10-Leases!$AB68/12)*Leases!$AA68*Leases!$F67,0)+MAX((Expenses!EE$11-Leases!$AB69/12)*Leases!$AA69*Leases!$F67,0)+MAX((Expenses!EE$12-Leases!$AB70/12)*Leases!$AA70*Leases!$F67,0)+MAX((Expenses!EE$13-Leases!$AB71/12)*Leases!$AA71*Leases!$F67,0)))))</f>
        <v>0</v>
      </c>
      <c r="EH238" s="94">
        <f>IF(OR(EH$165&lt;=EOMONTH($E67,$R67*(1-$O67)),EH$165&gt;EOMONTH($E67,$P67*12*(1-$O67)+$Q67*12*$O67+$R67*(1-$O67))),0,IF($X67="NNN",Expenses!EF$14*Leases!$F67,IF(Leases!$X67="FSG",0,IF(Leases!$X67="MG",SUMPRODUCT(Leases!$Z67:$Z71,Expenses!EF$9:EF$13)*Leases!$F67,MAX((Expenses!EF$9-Leases!$AB67/12)*Leases!$AA67*Leases!$F67,0)+MAX((Expenses!EF$10-Leases!$AB68/12)*Leases!$AA68*Leases!$F67,0)+MAX((Expenses!EF$11-Leases!$AB69/12)*Leases!$AA69*Leases!$F67,0)+MAX((Expenses!EF$12-Leases!$AB70/12)*Leases!$AA70*Leases!$F67,0)+MAX((Expenses!EF$13-Leases!$AB71/12)*Leases!$AA71*Leases!$F67,0)))))</f>
        <v>0</v>
      </c>
      <c r="EI238" s="94">
        <f>IF(OR(EI$165&lt;=EOMONTH($E67,$R67*(1-$O67)),EI$165&gt;EOMONTH($E67,$P67*12*(1-$O67)+$Q67*12*$O67+$R67*(1-$O67))),0,IF($X67="NNN",Expenses!EG$14*Leases!$F67,IF(Leases!$X67="FSG",0,IF(Leases!$X67="MG",SUMPRODUCT(Leases!$Z67:$Z71,Expenses!EG$9:EG$13)*Leases!$F67,MAX((Expenses!EG$9-Leases!$AB67/12)*Leases!$AA67*Leases!$F67,0)+MAX((Expenses!EG$10-Leases!$AB68/12)*Leases!$AA68*Leases!$F67,0)+MAX((Expenses!EG$11-Leases!$AB69/12)*Leases!$AA69*Leases!$F67,0)+MAX((Expenses!EG$12-Leases!$AB70/12)*Leases!$AA70*Leases!$F67,0)+MAX((Expenses!EG$13-Leases!$AB71/12)*Leases!$AA71*Leases!$F67,0)))))</f>
        <v>0</v>
      </c>
      <c r="EJ238" s="94">
        <f>IF(OR(EJ$165&lt;=EOMONTH($E67,$R67*(1-$O67)),EJ$165&gt;EOMONTH($E67,$P67*12*(1-$O67)+$Q67*12*$O67+$R67*(1-$O67))),0,IF($X67="NNN",Expenses!EH$14*Leases!$F67,IF(Leases!$X67="FSG",0,IF(Leases!$X67="MG",SUMPRODUCT(Leases!$Z67:$Z71,Expenses!EH$9:EH$13)*Leases!$F67,MAX((Expenses!EH$9-Leases!$AB67/12)*Leases!$AA67*Leases!$F67,0)+MAX((Expenses!EH$10-Leases!$AB68/12)*Leases!$AA68*Leases!$F67,0)+MAX((Expenses!EH$11-Leases!$AB69/12)*Leases!$AA69*Leases!$F67,0)+MAX((Expenses!EH$12-Leases!$AB70/12)*Leases!$AA70*Leases!$F67,0)+MAX((Expenses!EH$13-Leases!$AB71/12)*Leases!$AA71*Leases!$F67,0)))))</f>
        <v>0</v>
      </c>
      <c r="EK238" s="94">
        <f>IF(OR(EK$165&lt;=EOMONTH($E67,$R67*(1-$O67)),EK$165&gt;EOMONTH($E67,$P67*12*(1-$O67)+$Q67*12*$O67+$R67*(1-$O67))),0,IF($X67="NNN",Expenses!EI$14*Leases!$F67,IF(Leases!$X67="FSG",0,IF(Leases!$X67="MG",SUMPRODUCT(Leases!$Z67:$Z71,Expenses!EI$9:EI$13)*Leases!$F67,MAX((Expenses!EI$9-Leases!$AB67/12)*Leases!$AA67*Leases!$F67,0)+MAX((Expenses!EI$10-Leases!$AB68/12)*Leases!$AA68*Leases!$F67,0)+MAX((Expenses!EI$11-Leases!$AB69/12)*Leases!$AA69*Leases!$F67,0)+MAX((Expenses!EI$12-Leases!$AB70/12)*Leases!$AA70*Leases!$F67,0)+MAX((Expenses!EI$13-Leases!$AB71/12)*Leases!$AA71*Leases!$F67,0)))))</f>
        <v>0</v>
      </c>
      <c r="EL238" s="94">
        <f>IF(OR(EL$165&lt;=EOMONTH($E67,$R67*(1-$O67)),EL$165&gt;EOMONTH($E67,$P67*12*(1-$O67)+$Q67*12*$O67+$R67*(1-$O67))),0,IF($X67="NNN",Expenses!EJ$14*Leases!$F67,IF(Leases!$X67="FSG",0,IF(Leases!$X67="MG",SUMPRODUCT(Leases!$Z67:$Z71,Expenses!EJ$9:EJ$13)*Leases!$F67,MAX((Expenses!EJ$9-Leases!$AB67/12)*Leases!$AA67*Leases!$F67,0)+MAX((Expenses!EJ$10-Leases!$AB68/12)*Leases!$AA68*Leases!$F67,0)+MAX((Expenses!EJ$11-Leases!$AB69/12)*Leases!$AA69*Leases!$F67,0)+MAX((Expenses!EJ$12-Leases!$AB70/12)*Leases!$AA70*Leases!$F67,0)+MAX((Expenses!EJ$13-Leases!$AB71/12)*Leases!$AA71*Leases!$F67,0)))))</f>
        <v>0</v>
      </c>
      <c r="EM238" s="94">
        <f>IF(OR(EM$165&lt;=EOMONTH($E67,$R67*(1-$O67)),EM$165&gt;EOMONTH($E67,$P67*12*(1-$O67)+$Q67*12*$O67+$R67*(1-$O67))),0,IF($X67="NNN",Expenses!EK$14*Leases!$F67,IF(Leases!$X67="FSG",0,IF(Leases!$X67="MG",SUMPRODUCT(Leases!$Z67:$Z71,Expenses!EK$9:EK$13)*Leases!$F67,MAX((Expenses!EK$9-Leases!$AB67/12)*Leases!$AA67*Leases!$F67,0)+MAX((Expenses!EK$10-Leases!$AB68/12)*Leases!$AA68*Leases!$F67,0)+MAX((Expenses!EK$11-Leases!$AB69/12)*Leases!$AA69*Leases!$F67,0)+MAX((Expenses!EK$12-Leases!$AB70/12)*Leases!$AA70*Leases!$F67,0)+MAX((Expenses!EK$13-Leases!$AB71/12)*Leases!$AA71*Leases!$F67,0)))))</f>
        <v>0</v>
      </c>
      <c r="EN238" s="94">
        <f>IF(OR(EN$165&lt;=EOMONTH($E67,$R67*(1-$O67)),EN$165&gt;EOMONTH($E67,$P67*12*(1-$O67)+$Q67*12*$O67+$R67*(1-$O67))),0,IF($X67="NNN",Expenses!EL$14*Leases!$F67,IF(Leases!$X67="FSG",0,IF(Leases!$X67="MG",SUMPRODUCT(Leases!$Z67:$Z71,Expenses!EL$9:EL$13)*Leases!$F67,MAX((Expenses!EL$9-Leases!$AB67/12)*Leases!$AA67*Leases!$F67,0)+MAX((Expenses!EL$10-Leases!$AB68/12)*Leases!$AA68*Leases!$F67,0)+MAX((Expenses!EL$11-Leases!$AB69/12)*Leases!$AA69*Leases!$F67,0)+MAX((Expenses!EL$12-Leases!$AB70/12)*Leases!$AA70*Leases!$F67,0)+MAX((Expenses!EL$13-Leases!$AB71/12)*Leases!$AA71*Leases!$F67,0)))))</f>
        <v>0</v>
      </c>
      <c r="EO238" s="94">
        <f>IF(OR(EO$165&lt;=EOMONTH($E67,$R67*(1-$O67)),EO$165&gt;EOMONTH($E67,$P67*12*(1-$O67)+$Q67*12*$O67+$R67*(1-$O67))),0,IF($X67="NNN",Expenses!EM$14*Leases!$F67,IF(Leases!$X67="FSG",0,IF(Leases!$X67="MG",SUMPRODUCT(Leases!$Z67:$Z71,Expenses!EM$9:EM$13)*Leases!$F67,MAX((Expenses!EM$9-Leases!$AB67/12)*Leases!$AA67*Leases!$F67,0)+MAX((Expenses!EM$10-Leases!$AB68/12)*Leases!$AA68*Leases!$F67,0)+MAX((Expenses!EM$11-Leases!$AB69/12)*Leases!$AA69*Leases!$F67,0)+MAX((Expenses!EM$12-Leases!$AB70/12)*Leases!$AA70*Leases!$F67,0)+MAX((Expenses!EM$13-Leases!$AB71/12)*Leases!$AA71*Leases!$F67,0)))))</f>
        <v>0</v>
      </c>
      <c r="EP238" s="94">
        <f>IF(OR(EP$165&lt;=EOMONTH($E67,$R67*(1-$O67)),EP$165&gt;EOMONTH($E67,$P67*12*(1-$O67)+$Q67*12*$O67+$R67*(1-$O67))),0,IF($X67="NNN",Expenses!EN$14*Leases!$F67,IF(Leases!$X67="FSG",0,IF(Leases!$X67="MG",SUMPRODUCT(Leases!$Z67:$Z71,Expenses!EN$9:EN$13)*Leases!$F67,MAX((Expenses!EN$9-Leases!$AB67/12)*Leases!$AA67*Leases!$F67,0)+MAX((Expenses!EN$10-Leases!$AB68/12)*Leases!$AA68*Leases!$F67,0)+MAX((Expenses!EN$11-Leases!$AB69/12)*Leases!$AA69*Leases!$F67,0)+MAX((Expenses!EN$12-Leases!$AB70/12)*Leases!$AA70*Leases!$F67,0)+MAX((Expenses!EN$13-Leases!$AB71/12)*Leases!$AA71*Leases!$F67,0)))))</f>
        <v>0</v>
      </c>
      <c r="EQ238" s="94">
        <f>IF(OR(EQ$165&lt;=EOMONTH($E67,$R67*(1-$O67)),EQ$165&gt;EOMONTH($E67,$P67*12*(1-$O67)+$Q67*12*$O67+$R67*(1-$O67))),0,IF($X67="NNN",Expenses!EO$14*Leases!$F67,IF(Leases!$X67="FSG",0,IF(Leases!$X67="MG",SUMPRODUCT(Leases!$Z67:$Z71,Expenses!EO$9:EO$13)*Leases!$F67,MAX((Expenses!EO$9-Leases!$AB67/12)*Leases!$AA67*Leases!$F67,0)+MAX((Expenses!EO$10-Leases!$AB68/12)*Leases!$AA68*Leases!$F67,0)+MAX((Expenses!EO$11-Leases!$AB69/12)*Leases!$AA69*Leases!$F67,0)+MAX((Expenses!EO$12-Leases!$AB70/12)*Leases!$AA70*Leases!$F67,0)+MAX((Expenses!EO$13-Leases!$AB71/12)*Leases!$AA71*Leases!$F67,0)))))</f>
        <v>0</v>
      </c>
      <c r="ER238" s="94">
        <f>IF(OR(ER$165&lt;=EOMONTH($E67,$R67*(1-$O67)),ER$165&gt;EOMONTH($E67,$P67*12*(1-$O67)+$Q67*12*$O67+$R67*(1-$O67))),0,IF($X67="NNN",Expenses!EP$14*Leases!$F67,IF(Leases!$X67="FSG",0,IF(Leases!$X67="MG",SUMPRODUCT(Leases!$Z67:$Z71,Expenses!EP$9:EP$13)*Leases!$F67,MAX((Expenses!EP$9-Leases!$AB67/12)*Leases!$AA67*Leases!$F67,0)+MAX((Expenses!EP$10-Leases!$AB68/12)*Leases!$AA68*Leases!$F67,0)+MAX((Expenses!EP$11-Leases!$AB69/12)*Leases!$AA69*Leases!$F67,0)+MAX((Expenses!EP$12-Leases!$AB70/12)*Leases!$AA70*Leases!$F67,0)+MAX((Expenses!EP$13-Leases!$AB71/12)*Leases!$AA71*Leases!$F67,0)))))</f>
        <v>0</v>
      </c>
      <c r="ES238" s="94">
        <f>IF(OR(ES$165&lt;=EOMONTH($E67,$R67*(1-$O67)),ES$165&gt;EOMONTH($E67,$P67*12*(1-$O67)+$Q67*12*$O67+$R67*(1-$O67))),0,IF($X67="NNN",Expenses!EQ$14*Leases!$F67,IF(Leases!$X67="FSG",0,IF(Leases!$X67="MG",SUMPRODUCT(Leases!$Z67:$Z71,Expenses!EQ$9:EQ$13)*Leases!$F67,MAX((Expenses!EQ$9-Leases!$AB67/12)*Leases!$AA67*Leases!$F67,0)+MAX((Expenses!EQ$10-Leases!$AB68/12)*Leases!$AA68*Leases!$F67,0)+MAX((Expenses!EQ$11-Leases!$AB69/12)*Leases!$AA69*Leases!$F67,0)+MAX((Expenses!EQ$12-Leases!$AB70/12)*Leases!$AA70*Leases!$F67,0)+MAX((Expenses!EQ$13-Leases!$AB71/12)*Leases!$AA71*Leases!$F67,0)))))</f>
        <v>0</v>
      </c>
      <c r="ET238" s="94">
        <f>IF(OR(ET$165&lt;=EOMONTH($E67,$R67*(1-$O67)),ET$165&gt;EOMONTH($E67,$P67*12*(1-$O67)+$Q67*12*$O67+$R67*(1-$O67))),0,IF($X67="NNN",Expenses!ER$14*Leases!$F67,IF(Leases!$X67="FSG",0,IF(Leases!$X67="MG",SUMPRODUCT(Leases!$Z67:$Z71,Expenses!ER$9:ER$13)*Leases!$F67,MAX((Expenses!ER$9-Leases!$AB67/12)*Leases!$AA67*Leases!$F67,0)+MAX((Expenses!ER$10-Leases!$AB68/12)*Leases!$AA68*Leases!$F67,0)+MAX((Expenses!ER$11-Leases!$AB69/12)*Leases!$AA69*Leases!$F67,0)+MAX((Expenses!ER$12-Leases!$AB70/12)*Leases!$AA70*Leases!$F67,0)+MAX((Expenses!ER$13-Leases!$AB71/12)*Leases!$AA71*Leases!$F67,0)))))</f>
        <v>0</v>
      </c>
      <c r="EU238" s="94">
        <f>IF(OR(EU$165&lt;=EOMONTH($E67,$R67*(1-$O67)),EU$165&gt;EOMONTH($E67,$P67*12*(1-$O67)+$Q67*12*$O67+$R67*(1-$O67))),0,IF($X67="NNN",Expenses!ES$14*Leases!$F67,IF(Leases!$X67="FSG",0,IF(Leases!$X67="MG",SUMPRODUCT(Leases!$Z67:$Z71,Expenses!ES$9:ES$13)*Leases!$F67,MAX((Expenses!ES$9-Leases!$AB67/12)*Leases!$AA67*Leases!$F67,0)+MAX((Expenses!ES$10-Leases!$AB68/12)*Leases!$AA68*Leases!$F67,0)+MAX((Expenses!ES$11-Leases!$AB69/12)*Leases!$AA69*Leases!$F67,0)+MAX((Expenses!ES$12-Leases!$AB70/12)*Leases!$AA70*Leases!$F67,0)+MAX((Expenses!ES$13-Leases!$AB71/12)*Leases!$AA71*Leases!$F67,0)))))</f>
        <v>0</v>
      </c>
      <c r="EV238" s="94">
        <f>IF(OR(EV$165&lt;=EOMONTH($E67,$R67*(1-$O67)),EV$165&gt;EOMONTH($E67,$P67*12*(1-$O67)+$Q67*12*$O67+$R67*(1-$O67))),0,IF($X67="NNN",Expenses!ET$14*Leases!$F67,IF(Leases!$X67="FSG",0,IF(Leases!$X67="MG",SUMPRODUCT(Leases!$Z67:$Z71,Expenses!ET$9:ET$13)*Leases!$F67,MAX((Expenses!ET$9-Leases!$AB67/12)*Leases!$AA67*Leases!$F67,0)+MAX((Expenses!ET$10-Leases!$AB68/12)*Leases!$AA68*Leases!$F67,0)+MAX((Expenses!ET$11-Leases!$AB69/12)*Leases!$AA69*Leases!$F67,0)+MAX((Expenses!ET$12-Leases!$AB70/12)*Leases!$AA70*Leases!$F67,0)+MAX((Expenses!ET$13-Leases!$AB71/12)*Leases!$AA71*Leases!$F67,0)))))</f>
        <v>0</v>
      </c>
      <c r="EW238" s="94">
        <f>IF(OR(EW$165&lt;=EOMONTH($E67,$R67*(1-$O67)),EW$165&gt;EOMONTH($E67,$P67*12*(1-$O67)+$Q67*12*$O67+$R67*(1-$O67))),0,IF($X67="NNN",Expenses!EU$14*Leases!$F67,IF(Leases!$X67="FSG",0,IF(Leases!$X67="MG",SUMPRODUCT(Leases!$Z67:$Z71,Expenses!EU$9:EU$13)*Leases!$F67,MAX((Expenses!EU$9-Leases!$AB67/12)*Leases!$AA67*Leases!$F67,0)+MAX((Expenses!EU$10-Leases!$AB68/12)*Leases!$AA68*Leases!$F67,0)+MAX((Expenses!EU$11-Leases!$AB69/12)*Leases!$AA69*Leases!$F67,0)+MAX((Expenses!EU$12-Leases!$AB70/12)*Leases!$AA70*Leases!$F67,0)+MAX((Expenses!EU$13-Leases!$AB71/12)*Leases!$AA71*Leases!$F67,0)))))</f>
        <v>0</v>
      </c>
      <c r="EX238" s="94">
        <f>IF(OR(EX$165&lt;=EOMONTH($E67,$R67*(1-$O67)),EX$165&gt;EOMONTH($E67,$P67*12*(1-$O67)+$Q67*12*$O67+$R67*(1-$O67))),0,IF($X67="NNN",Expenses!EV$14*Leases!$F67,IF(Leases!$X67="FSG",0,IF(Leases!$X67="MG",SUMPRODUCT(Leases!$Z67:$Z71,Expenses!EV$9:EV$13)*Leases!$F67,MAX((Expenses!EV$9-Leases!$AB67/12)*Leases!$AA67*Leases!$F67,0)+MAX((Expenses!EV$10-Leases!$AB68/12)*Leases!$AA68*Leases!$F67,0)+MAX((Expenses!EV$11-Leases!$AB69/12)*Leases!$AA69*Leases!$F67,0)+MAX((Expenses!EV$12-Leases!$AB70/12)*Leases!$AA70*Leases!$F67,0)+MAX((Expenses!EV$13-Leases!$AB71/12)*Leases!$AA71*Leases!$F67,0)))))</f>
        <v>0</v>
      </c>
      <c r="EY238" s="94">
        <f>IF(OR(EY$165&lt;=EOMONTH($E67,$R67*(1-$O67)),EY$165&gt;EOMONTH($E67,$P67*12*(1-$O67)+$Q67*12*$O67+$R67*(1-$O67))),0,IF($X67="NNN",Expenses!EW$14*Leases!$F67,IF(Leases!$X67="FSG",0,IF(Leases!$X67="MG",SUMPRODUCT(Leases!$Z67:$Z71,Expenses!EW$9:EW$13)*Leases!$F67,MAX((Expenses!EW$9-Leases!$AB67/12)*Leases!$AA67*Leases!$F67,0)+MAX((Expenses!EW$10-Leases!$AB68/12)*Leases!$AA68*Leases!$F67,0)+MAX((Expenses!EW$11-Leases!$AB69/12)*Leases!$AA69*Leases!$F67,0)+MAX((Expenses!EW$12-Leases!$AB70/12)*Leases!$AA70*Leases!$F67,0)+MAX((Expenses!EW$13-Leases!$AB71/12)*Leases!$AA71*Leases!$F67,0)))))</f>
        <v>0</v>
      </c>
      <c r="EZ238" s="94">
        <f>IF(OR(EZ$165&lt;=EOMONTH($E67,$R67*(1-$O67)),EZ$165&gt;EOMONTH($E67,$P67*12*(1-$O67)+$Q67*12*$O67+$R67*(1-$O67))),0,IF($X67="NNN",Expenses!EX$14*Leases!$F67,IF(Leases!$X67="FSG",0,IF(Leases!$X67="MG",SUMPRODUCT(Leases!$Z67:$Z71,Expenses!EX$9:EX$13)*Leases!$F67,MAX((Expenses!EX$9-Leases!$AB67/12)*Leases!$AA67*Leases!$F67,0)+MAX((Expenses!EX$10-Leases!$AB68/12)*Leases!$AA68*Leases!$F67,0)+MAX((Expenses!EX$11-Leases!$AB69/12)*Leases!$AA69*Leases!$F67,0)+MAX((Expenses!EX$12-Leases!$AB70/12)*Leases!$AA70*Leases!$F67,0)+MAX((Expenses!EX$13-Leases!$AB71/12)*Leases!$AA71*Leases!$F67,0)))))</f>
        <v>0</v>
      </c>
      <c r="FA238" s="94">
        <f>IF(OR(FA$165&lt;=EOMONTH($E67,$R67*(1-$O67)),FA$165&gt;EOMONTH($E67,$P67*12*(1-$O67)+$Q67*12*$O67+$R67*(1-$O67))),0,IF($X67="NNN",Expenses!EY$14*Leases!$F67,IF(Leases!$X67="FSG",0,IF(Leases!$X67="MG",SUMPRODUCT(Leases!$Z67:$Z71,Expenses!EY$9:EY$13)*Leases!$F67,MAX((Expenses!EY$9-Leases!$AB67/12)*Leases!$AA67*Leases!$F67,0)+MAX((Expenses!EY$10-Leases!$AB68/12)*Leases!$AA68*Leases!$F67,0)+MAX((Expenses!EY$11-Leases!$AB69/12)*Leases!$AA69*Leases!$F67,0)+MAX((Expenses!EY$12-Leases!$AB70/12)*Leases!$AA70*Leases!$F67,0)+MAX((Expenses!EY$13-Leases!$AB71/12)*Leases!$AA71*Leases!$F67,0)))))</f>
        <v>0</v>
      </c>
      <c r="FB238" s="94">
        <f>IF(OR(FB$165&lt;=EOMONTH($E67,$R67*(1-$O67)),FB$165&gt;EOMONTH($E67,$P67*12*(1-$O67)+$Q67*12*$O67+$R67*(1-$O67))),0,IF($X67="NNN",Expenses!EZ$14*Leases!$F67,IF(Leases!$X67="FSG",0,IF(Leases!$X67="MG",SUMPRODUCT(Leases!$Z67:$Z71,Expenses!EZ$9:EZ$13)*Leases!$F67,MAX((Expenses!EZ$9-Leases!$AB67/12)*Leases!$AA67*Leases!$F67,0)+MAX((Expenses!EZ$10-Leases!$AB68/12)*Leases!$AA68*Leases!$F67,0)+MAX((Expenses!EZ$11-Leases!$AB69/12)*Leases!$AA69*Leases!$F67,0)+MAX((Expenses!EZ$12-Leases!$AB70/12)*Leases!$AA70*Leases!$F67,0)+MAX((Expenses!EZ$13-Leases!$AB71/12)*Leases!$AA71*Leases!$F67,0)))))</f>
        <v>0</v>
      </c>
      <c r="FC238" s="94">
        <f>IF(OR(FC$165&lt;=EOMONTH($E67,$R67*(1-$O67)),FC$165&gt;EOMONTH($E67,$P67*12*(1-$O67)+$Q67*12*$O67+$R67*(1-$O67))),0,IF($X67="NNN",Expenses!FA$14*Leases!$F67,IF(Leases!$X67="FSG",0,IF(Leases!$X67="MG",SUMPRODUCT(Leases!$Z67:$Z71,Expenses!FA$9:FA$13)*Leases!$F67,MAX((Expenses!FA$9-Leases!$AB67/12)*Leases!$AA67*Leases!$F67,0)+MAX((Expenses!FA$10-Leases!$AB68/12)*Leases!$AA68*Leases!$F67,0)+MAX((Expenses!FA$11-Leases!$AB69/12)*Leases!$AA69*Leases!$F67,0)+MAX((Expenses!FA$12-Leases!$AB70/12)*Leases!$AA70*Leases!$F67,0)+MAX((Expenses!FA$13-Leases!$AB71/12)*Leases!$AA71*Leases!$F67,0)))))</f>
        <v>0</v>
      </c>
      <c r="FD238" s="94">
        <f>IF(OR(FD$165&lt;=EOMONTH($E67,$R67*(1-$O67)),FD$165&gt;EOMONTH($E67,$P67*12*(1-$O67)+$Q67*12*$O67+$R67*(1-$O67))),0,IF($X67="NNN",Expenses!FB$14*Leases!$F67,IF(Leases!$X67="FSG",0,IF(Leases!$X67="MG",SUMPRODUCT(Leases!$Z67:$Z71,Expenses!FB$9:FB$13)*Leases!$F67,MAX((Expenses!FB$9-Leases!$AB67/12)*Leases!$AA67*Leases!$F67,0)+MAX((Expenses!FB$10-Leases!$AB68/12)*Leases!$AA68*Leases!$F67,0)+MAX((Expenses!FB$11-Leases!$AB69/12)*Leases!$AA69*Leases!$F67,0)+MAX((Expenses!FB$12-Leases!$AB70/12)*Leases!$AA70*Leases!$F67,0)+MAX((Expenses!FB$13-Leases!$AB71/12)*Leases!$AA71*Leases!$F67,0)))))</f>
        <v>0</v>
      </c>
      <c r="FE238" s="94">
        <f>IF(OR(FE$165&lt;=EOMONTH($E67,$R67*(1-$O67)),FE$165&gt;EOMONTH($E67,$P67*12*(1-$O67)+$Q67*12*$O67+$R67*(1-$O67))),0,IF($X67="NNN",Expenses!FC$14*Leases!$F67,IF(Leases!$X67="FSG",0,IF(Leases!$X67="MG",SUMPRODUCT(Leases!$Z67:$Z71,Expenses!FC$9:FC$13)*Leases!$F67,MAX((Expenses!FC$9-Leases!$AB67/12)*Leases!$AA67*Leases!$F67,0)+MAX((Expenses!FC$10-Leases!$AB68/12)*Leases!$AA68*Leases!$F67,0)+MAX((Expenses!FC$11-Leases!$AB69/12)*Leases!$AA69*Leases!$F67,0)+MAX((Expenses!FC$12-Leases!$AB70/12)*Leases!$AA70*Leases!$F67,0)+MAX((Expenses!FC$13-Leases!$AB71/12)*Leases!$AA71*Leases!$F67,0)))))</f>
        <v>0</v>
      </c>
      <c r="FF238" s="94">
        <f>IF(OR(FF$165&lt;=EOMONTH($E67,$R67*(1-$O67)),FF$165&gt;EOMONTH($E67,$P67*12*(1-$O67)+$Q67*12*$O67+$R67*(1-$O67))),0,IF($X67="NNN",Expenses!FD$14*Leases!$F67,IF(Leases!$X67="FSG",0,IF(Leases!$X67="MG",SUMPRODUCT(Leases!$Z67:$Z71,Expenses!FD$9:FD$13)*Leases!$F67,MAX((Expenses!FD$9-Leases!$AB67/12)*Leases!$AA67*Leases!$F67,0)+MAX((Expenses!FD$10-Leases!$AB68/12)*Leases!$AA68*Leases!$F67,0)+MAX((Expenses!FD$11-Leases!$AB69/12)*Leases!$AA69*Leases!$F67,0)+MAX((Expenses!FD$12-Leases!$AB70/12)*Leases!$AA70*Leases!$F67,0)+MAX((Expenses!FD$13-Leases!$AB71/12)*Leases!$AA71*Leases!$F67,0)))))</f>
        <v>0</v>
      </c>
      <c r="FG238" s="94">
        <f>IF(OR(FG$165&lt;=EOMONTH($E67,$R67*(1-$O67)),FG$165&gt;EOMONTH($E67,$P67*12*(1-$O67)+$Q67*12*$O67+$R67*(1-$O67))),0,IF($X67="NNN",Expenses!FE$14*Leases!$F67,IF(Leases!$X67="FSG",0,IF(Leases!$X67="MG",SUMPRODUCT(Leases!$Z67:$Z71,Expenses!FE$9:FE$13)*Leases!$F67,MAX((Expenses!FE$9-Leases!$AB67/12)*Leases!$AA67*Leases!$F67,0)+MAX((Expenses!FE$10-Leases!$AB68/12)*Leases!$AA68*Leases!$F67,0)+MAX((Expenses!FE$11-Leases!$AB69/12)*Leases!$AA69*Leases!$F67,0)+MAX((Expenses!FE$12-Leases!$AB70/12)*Leases!$AA70*Leases!$F67,0)+MAX((Expenses!FE$13-Leases!$AB71/12)*Leases!$AA71*Leases!$F67,0)))))</f>
        <v>0</v>
      </c>
      <c r="FH238" s="94">
        <f>IF(OR(FH$165&lt;=EOMONTH($E67,$R67*(1-$O67)),FH$165&gt;EOMONTH($E67,$P67*12*(1-$O67)+$Q67*12*$O67+$R67*(1-$O67))),0,IF($X67="NNN",Expenses!FF$14*Leases!$F67,IF(Leases!$X67="FSG",0,IF(Leases!$X67="MG",SUMPRODUCT(Leases!$Z67:$Z71,Expenses!FF$9:FF$13)*Leases!$F67,MAX((Expenses!FF$9-Leases!$AB67/12)*Leases!$AA67*Leases!$F67,0)+MAX((Expenses!FF$10-Leases!$AB68/12)*Leases!$AA68*Leases!$F67,0)+MAX((Expenses!FF$11-Leases!$AB69/12)*Leases!$AA69*Leases!$F67,0)+MAX((Expenses!FF$12-Leases!$AB70/12)*Leases!$AA70*Leases!$F67,0)+MAX((Expenses!FF$13-Leases!$AB71/12)*Leases!$AA71*Leases!$F67,0)))))</f>
        <v>0</v>
      </c>
      <c r="FI238" s="94">
        <f>IF(OR(FI$165&lt;=EOMONTH($E67,$R67*(1-$O67)),FI$165&gt;EOMONTH($E67,$P67*12*(1-$O67)+$Q67*12*$O67+$R67*(1-$O67))),0,IF($X67="NNN",Expenses!FG$14*Leases!$F67,IF(Leases!$X67="FSG",0,IF(Leases!$X67="MG",SUMPRODUCT(Leases!$Z67:$Z71,Expenses!FG$9:FG$13)*Leases!$F67,MAX((Expenses!FG$9-Leases!$AB67/12)*Leases!$AA67*Leases!$F67,0)+MAX((Expenses!FG$10-Leases!$AB68/12)*Leases!$AA68*Leases!$F67,0)+MAX((Expenses!FG$11-Leases!$AB69/12)*Leases!$AA69*Leases!$F67,0)+MAX((Expenses!FG$12-Leases!$AB70/12)*Leases!$AA70*Leases!$F67,0)+MAX((Expenses!FG$13-Leases!$AB71/12)*Leases!$AA71*Leases!$F67,0)))))</f>
        <v>0</v>
      </c>
      <c r="FJ238" s="94">
        <f>IF(OR(FJ$165&lt;=EOMONTH($E67,$R67*(1-$O67)),FJ$165&gt;EOMONTH($E67,$P67*12*(1-$O67)+$Q67*12*$O67+$R67*(1-$O67))),0,IF($X67="NNN",Expenses!FH$14*Leases!$F67,IF(Leases!$X67="FSG",0,IF(Leases!$X67="MG",SUMPRODUCT(Leases!$Z67:$Z71,Expenses!FH$9:FH$13)*Leases!$F67,MAX((Expenses!FH$9-Leases!$AB67/12)*Leases!$AA67*Leases!$F67,0)+MAX((Expenses!FH$10-Leases!$AB68/12)*Leases!$AA68*Leases!$F67,0)+MAX((Expenses!FH$11-Leases!$AB69/12)*Leases!$AA69*Leases!$F67,0)+MAX((Expenses!FH$12-Leases!$AB70/12)*Leases!$AA70*Leases!$F67,0)+MAX((Expenses!FH$13-Leases!$AB71/12)*Leases!$AA71*Leases!$F67,0)))))</f>
        <v>0</v>
      </c>
      <c r="FK238" s="94">
        <f>IF(OR(FK$165&lt;=EOMONTH($E67,$R67*(1-$O67)),FK$165&gt;EOMONTH($E67,$P67*12*(1-$O67)+$Q67*12*$O67+$R67*(1-$O67))),0,IF($X67="NNN",Expenses!FI$14*Leases!$F67,IF(Leases!$X67="FSG",0,IF(Leases!$X67="MG",SUMPRODUCT(Leases!$Z67:$Z71,Expenses!FI$9:FI$13)*Leases!$F67,MAX((Expenses!FI$9-Leases!$AB67/12)*Leases!$AA67*Leases!$F67,0)+MAX((Expenses!FI$10-Leases!$AB68/12)*Leases!$AA68*Leases!$F67,0)+MAX((Expenses!FI$11-Leases!$AB69/12)*Leases!$AA69*Leases!$F67,0)+MAX((Expenses!FI$12-Leases!$AB70/12)*Leases!$AA70*Leases!$F67,0)+MAX((Expenses!FI$13-Leases!$AB71/12)*Leases!$AA71*Leases!$F67,0)))))</f>
        <v>0</v>
      </c>
      <c r="FL238" s="94">
        <f>IF(OR(FL$165&lt;=EOMONTH($E67,$R67*(1-$O67)),FL$165&gt;EOMONTH($E67,$P67*12*(1-$O67)+$Q67*12*$O67+$R67*(1-$O67))),0,IF($X67="NNN",Expenses!FJ$14*Leases!$F67,IF(Leases!$X67="FSG",0,IF(Leases!$X67="MG",SUMPRODUCT(Leases!$Z67:$Z71,Expenses!FJ$9:FJ$13)*Leases!$F67,MAX((Expenses!FJ$9-Leases!$AB67/12)*Leases!$AA67*Leases!$F67,0)+MAX((Expenses!FJ$10-Leases!$AB68/12)*Leases!$AA68*Leases!$F67,0)+MAX((Expenses!FJ$11-Leases!$AB69/12)*Leases!$AA69*Leases!$F67,0)+MAX((Expenses!FJ$12-Leases!$AB70/12)*Leases!$AA70*Leases!$F67,0)+MAX((Expenses!FJ$13-Leases!$AB71/12)*Leases!$AA71*Leases!$F67,0)))))</f>
        <v>0</v>
      </c>
      <c r="FM238" s="94">
        <f>IF(OR(FM$165&lt;=EOMONTH($E67,$R67*(1-$O67)),FM$165&gt;EOMONTH($E67,$P67*12*(1-$O67)+$Q67*12*$O67+$R67*(1-$O67))),0,IF($X67="NNN",Expenses!FK$14*Leases!$F67,IF(Leases!$X67="FSG",0,IF(Leases!$X67="MG",SUMPRODUCT(Leases!$Z67:$Z71,Expenses!FK$9:FK$13)*Leases!$F67,MAX((Expenses!FK$9-Leases!$AB67/12)*Leases!$AA67*Leases!$F67,0)+MAX((Expenses!FK$10-Leases!$AB68/12)*Leases!$AA68*Leases!$F67,0)+MAX((Expenses!FK$11-Leases!$AB69/12)*Leases!$AA69*Leases!$F67,0)+MAX((Expenses!FK$12-Leases!$AB70/12)*Leases!$AA70*Leases!$F67,0)+MAX((Expenses!FK$13-Leases!$AB71/12)*Leases!$AA71*Leases!$F67,0)))))</f>
        <v>0</v>
      </c>
      <c r="FN238" s="94">
        <f>IF(OR(FN$165&lt;=EOMONTH($E67,$R67*(1-$O67)),FN$165&gt;EOMONTH($E67,$P67*12*(1-$O67)+$Q67*12*$O67+$R67*(1-$O67))),0,IF($X67="NNN",Expenses!FL$14*Leases!$F67,IF(Leases!$X67="FSG",0,IF(Leases!$X67="MG",SUMPRODUCT(Leases!$Z67:$Z71,Expenses!FL$9:FL$13)*Leases!$F67,MAX((Expenses!FL$9-Leases!$AB67/12)*Leases!$AA67*Leases!$F67,0)+MAX((Expenses!FL$10-Leases!$AB68/12)*Leases!$AA68*Leases!$F67,0)+MAX((Expenses!FL$11-Leases!$AB69/12)*Leases!$AA69*Leases!$F67,0)+MAX((Expenses!FL$12-Leases!$AB70/12)*Leases!$AA70*Leases!$F67,0)+MAX((Expenses!FL$13-Leases!$AB71/12)*Leases!$AA71*Leases!$F67,0)))))</f>
        <v>0</v>
      </c>
      <c r="FO238" s="94">
        <f>IF(OR(FO$165&lt;=EOMONTH($E67,$R67*(1-$O67)),FO$165&gt;EOMONTH($E67,$P67*12*(1-$O67)+$Q67*12*$O67+$R67*(1-$O67))),0,IF($X67="NNN",Expenses!FM$14*Leases!$F67,IF(Leases!$X67="FSG",0,IF(Leases!$X67="MG",SUMPRODUCT(Leases!$Z67:$Z71,Expenses!FM$9:FM$13)*Leases!$F67,MAX((Expenses!FM$9-Leases!$AB67/12)*Leases!$AA67*Leases!$F67,0)+MAX((Expenses!FM$10-Leases!$AB68/12)*Leases!$AA68*Leases!$F67,0)+MAX((Expenses!FM$11-Leases!$AB69/12)*Leases!$AA69*Leases!$F67,0)+MAX((Expenses!FM$12-Leases!$AB70/12)*Leases!$AA70*Leases!$F67,0)+MAX((Expenses!FM$13-Leases!$AB71/12)*Leases!$AA71*Leases!$F67,0)))))</f>
        <v>0</v>
      </c>
      <c r="FP238" s="94">
        <f>IF(OR(FP$165&lt;=EOMONTH($E67,$R67*(1-$O67)),FP$165&gt;EOMONTH($E67,$P67*12*(1-$O67)+$Q67*12*$O67+$R67*(1-$O67))),0,IF($X67="NNN",Expenses!FN$14*Leases!$F67,IF(Leases!$X67="FSG",0,IF(Leases!$X67="MG",SUMPRODUCT(Leases!$Z67:$Z71,Expenses!FN$9:FN$13)*Leases!$F67,MAX((Expenses!FN$9-Leases!$AB67/12)*Leases!$AA67*Leases!$F67,0)+MAX((Expenses!FN$10-Leases!$AB68/12)*Leases!$AA68*Leases!$F67,0)+MAX((Expenses!FN$11-Leases!$AB69/12)*Leases!$AA69*Leases!$F67,0)+MAX((Expenses!FN$12-Leases!$AB70/12)*Leases!$AA70*Leases!$F67,0)+MAX((Expenses!FN$13-Leases!$AB71/12)*Leases!$AA71*Leases!$F67,0)))))</f>
        <v>0</v>
      </c>
      <c r="FQ238" s="94">
        <f>IF(OR(FQ$165&lt;=EOMONTH($E67,$R67*(1-$O67)),FQ$165&gt;EOMONTH($E67,$P67*12*(1-$O67)+$Q67*12*$O67+$R67*(1-$O67))),0,IF($X67="NNN",Expenses!FO$14*Leases!$F67,IF(Leases!$X67="FSG",0,IF(Leases!$X67="MG",SUMPRODUCT(Leases!$Z67:$Z71,Expenses!FO$9:FO$13)*Leases!$F67,MAX((Expenses!FO$9-Leases!$AB67/12)*Leases!$AA67*Leases!$F67,0)+MAX((Expenses!FO$10-Leases!$AB68/12)*Leases!$AA68*Leases!$F67,0)+MAX((Expenses!FO$11-Leases!$AB69/12)*Leases!$AA69*Leases!$F67,0)+MAX((Expenses!FO$12-Leases!$AB70/12)*Leases!$AA70*Leases!$F67,0)+MAX((Expenses!FO$13-Leases!$AB71/12)*Leases!$AA71*Leases!$F67,0)))))</f>
        <v>0</v>
      </c>
      <c r="FR238" s="94">
        <f>IF(OR(FR$165&lt;=EOMONTH($E67,$R67*(1-$O67)),FR$165&gt;EOMONTH($E67,$P67*12*(1-$O67)+$Q67*12*$O67+$R67*(1-$O67))),0,IF($X67="NNN",Expenses!FP$14*Leases!$F67,IF(Leases!$X67="FSG",0,IF(Leases!$X67="MG",SUMPRODUCT(Leases!$Z67:$Z71,Expenses!FP$9:FP$13)*Leases!$F67,MAX((Expenses!FP$9-Leases!$AB67/12)*Leases!$AA67*Leases!$F67,0)+MAX((Expenses!FP$10-Leases!$AB68/12)*Leases!$AA68*Leases!$F67,0)+MAX((Expenses!FP$11-Leases!$AB69/12)*Leases!$AA69*Leases!$F67,0)+MAX((Expenses!FP$12-Leases!$AB70/12)*Leases!$AA70*Leases!$F67,0)+MAX((Expenses!FP$13-Leases!$AB71/12)*Leases!$AA71*Leases!$F67,0)))))</f>
        <v>0</v>
      </c>
      <c r="FS238" s="94">
        <f>IF(OR(FS$165&lt;=EOMONTH($E67,$R67*(1-$O67)),FS$165&gt;EOMONTH($E67,$P67*12*(1-$O67)+$Q67*12*$O67+$R67*(1-$O67))),0,IF($X67="NNN",Expenses!FQ$14*Leases!$F67,IF(Leases!$X67="FSG",0,IF(Leases!$X67="MG",SUMPRODUCT(Leases!$Z67:$Z71,Expenses!FQ$9:FQ$13)*Leases!$F67,MAX((Expenses!FQ$9-Leases!$AB67/12)*Leases!$AA67*Leases!$F67,0)+MAX((Expenses!FQ$10-Leases!$AB68/12)*Leases!$AA68*Leases!$F67,0)+MAX((Expenses!FQ$11-Leases!$AB69/12)*Leases!$AA69*Leases!$F67,0)+MAX((Expenses!FQ$12-Leases!$AB70/12)*Leases!$AA70*Leases!$F67,0)+MAX((Expenses!FQ$13-Leases!$AB71/12)*Leases!$AA71*Leases!$F67,0)))))</f>
        <v>0</v>
      </c>
      <c r="FT238" s="94">
        <f>IF(OR(FT$165&lt;=EOMONTH($E67,$R67*(1-$O67)),FT$165&gt;EOMONTH($E67,$P67*12*(1-$O67)+$Q67*12*$O67+$R67*(1-$O67))),0,IF($X67="NNN",Expenses!FR$14*Leases!$F67,IF(Leases!$X67="FSG",0,IF(Leases!$X67="MG",SUMPRODUCT(Leases!$Z67:$Z71,Expenses!FR$9:FR$13)*Leases!$F67,MAX((Expenses!FR$9-Leases!$AB67/12)*Leases!$AA67*Leases!$F67,0)+MAX((Expenses!FR$10-Leases!$AB68/12)*Leases!$AA68*Leases!$F67,0)+MAX((Expenses!FR$11-Leases!$AB69/12)*Leases!$AA69*Leases!$F67,0)+MAX((Expenses!FR$12-Leases!$AB70/12)*Leases!$AA70*Leases!$F67,0)+MAX((Expenses!FR$13-Leases!$AB71/12)*Leases!$AA71*Leases!$F67,0)))))</f>
        <v>0</v>
      </c>
      <c r="FU238" s="94">
        <f>IF(OR(FU$165&lt;=EOMONTH($E67,$R67*(1-$O67)),FU$165&gt;EOMONTH($E67,$P67*12*(1-$O67)+$Q67*12*$O67+$R67*(1-$O67))),0,IF($X67="NNN",Expenses!FS$14*Leases!$F67,IF(Leases!$X67="FSG",0,IF(Leases!$X67="MG",SUMPRODUCT(Leases!$Z67:$Z71,Expenses!FS$9:FS$13)*Leases!$F67,MAX((Expenses!FS$9-Leases!$AB67/12)*Leases!$AA67*Leases!$F67,0)+MAX((Expenses!FS$10-Leases!$AB68/12)*Leases!$AA68*Leases!$F67,0)+MAX((Expenses!FS$11-Leases!$AB69/12)*Leases!$AA69*Leases!$F67,0)+MAX((Expenses!FS$12-Leases!$AB70/12)*Leases!$AA70*Leases!$F67,0)+MAX((Expenses!FS$13-Leases!$AB71/12)*Leases!$AA71*Leases!$F67,0)))))</f>
        <v>0</v>
      </c>
      <c r="FV238" s="94">
        <f>IF(OR(FV$165&lt;=EOMONTH($E67,$R67*(1-$O67)),FV$165&gt;EOMONTH($E67,$P67*12*(1-$O67)+$Q67*12*$O67+$R67*(1-$O67))),0,IF($X67="NNN",Expenses!FT$14*Leases!$F67,IF(Leases!$X67="FSG",0,IF(Leases!$X67="MG",SUMPRODUCT(Leases!$Z67:$Z71,Expenses!FT$9:FT$13)*Leases!$F67,MAX((Expenses!FT$9-Leases!$AB67/12)*Leases!$AA67*Leases!$F67,0)+MAX((Expenses!FT$10-Leases!$AB68/12)*Leases!$AA68*Leases!$F67,0)+MAX((Expenses!FT$11-Leases!$AB69/12)*Leases!$AA69*Leases!$F67,0)+MAX((Expenses!FT$12-Leases!$AB70/12)*Leases!$AA70*Leases!$F67,0)+MAX((Expenses!FT$13-Leases!$AB71/12)*Leases!$AA71*Leases!$F67,0)))))</f>
        <v>0</v>
      </c>
      <c r="FW238" s="94">
        <f>IF(OR(FW$165&lt;=EOMONTH($E67,$R67*(1-$O67)),FW$165&gt;EOMONTH($E67,$P67*12*(1-$O67)+$Q67*12*$O67+$R67*(1-$O67))),0,IF($X67="NNN",Expenses!FU$14*Leases!$F67,IF(Leases!$X67="FSG",0,IF(Leases!$X67="MG",SUMPRODUCT(Leases!$Z67:$Z71,Expenses!FU$9:FU$13)*Leases!$F67,MAX((Expenses!FU$9-Leases!$AB67/12)*Leases!$AA67*Leases!$F67,0)+MAX((Expenses!FU$10-Leases!$AB68/12)*Leases!$AA68*Leases!$F67,0)+MAX((Expenses!FU$11-Leases!$AB69/12)*Leases!$AA69*Leases!$F67,0)+MAX((Expenses!FU$12-Leases!$AB70/12)*Leases!$AA70*Leases!$F67,0)+MAX((Expenses!FU$13-Leases!$AB71/12)*Leases!$AA71*Leases!$F67,0)))))</f>
        <v>0</v>
      </c>
      <c r="FX238" s="94">
        <f>IF(OR(FX$165&lt;=EOMONTH($E67,$R67*(1-$O67)),FX$165&gt;EOMONTH($E67,$P67*12*(1-$O67)+$Q67*12*$O67+$R67*(1-$O67))),0,IF($X67="NNN",Expenses!FV$14*Leases!$F67,IF(Leases!$X67="FSG",0,IF(Leases!$X67="MG",SUMPRODUCT(Leases!$Z67:$Z71,Expenses!FV$9:FV$13)*Leases!$F67,MAX((Expenses!FV$9-Leases!$AB67/12)*Leases!$AA67*Leases!$F67,0)+MAX((Expenses!FV$10-Leases!$AB68/12)*Leases!$AA68*Leases!$F67,0)+MAX((Expenses!FV$11-Leases!$AB69/12)*Leases!$AA69*Leases!$F67,0)+MAX((Expenses!FV$12-Leases!$AB70/12)*Leases!$AA70*Leases!$F67,0)+MAX((Expenses!FV$13-Leases!$AB71/12)*Leases!$AA71*Leases!$F67,0)))))</f>
        <v>0</v>
      </c>
      <c r="FY238" s="94">
        <f>IF(OR(FY$165&lt;=EOMONTH($E67,$R67*(1-$O67)),FY$165&gt;EOMONTH($E67,$P67*12*(1-$O67)+$Q67*12*$O67+$R67*(1-$O67))),0,IF($X67="NNN",Expenses!FW$14*Leases!$F67,IF(Leases!$X67="FSG",0,IF(Leases!$X67="MG",SUMPRODUCT(Leases!$Z67:$Z71,Expenses!FW$9:FW$13)*Leases!$F67,MAX((Expenses!FW$9-Leases!$AB67/12)*Leases!$AA67*Leases!$F67,0)+MAX((Expenses!FW$10-Leases!$AB68/12)*Leases!$AA68*Leases!$F67,0)+MAX((Expenses!FW$11-Leases!$AB69/12)*Leases!$AA69*Leases!$F67,0)+MAX((Expenses!FW$12-Leases!$AB70/12)*Leases!$AA70*Leases!$F67,0)+MAX((Expenses!FW$13-Leases!$AB71/12)*Leases!$AA71*Leases!$F67,0)))))</f>
        <v>0</v>
      </c>
      <c r="FZ238" s="94">
        <f>IF(OR(FZ$165&lt;=EOMONTH($E67,$R67*(1-$O67)),FZ$165&gt;EOMONTH($E67,$P67*12*(1-$O67)+$Q67*12*$O67+$R67*(1-$O67))),0,IF($X67="NNN",Expenses!FX$14*Leases!$F67,IF(Leases!$X67="FSG",0,IF(Leases!$X67="MG",SUMPRODUCT(Leases!$Z67:$Z71,Expenses!FX$9:FX$13)*Leases!$F67,MAX((Expenses!FX$9-Leases!$AB67/12)*Leases!$AA67*Leases!$F67,0)+MAX((Expenses!FX$10-Leases!$AB68/12)*Leases!$AA68*Leases!$F67,0)+MAX((Expenses!FX$11-Leases!$AB69/12)*Leases!$AA69*Leases!$F67,0)+MAX((Expenses!FX$12-Leases!$AB70/12)*Leases!$AA70*Leases!$F67,0)+MAX((Expenses!FX$13-Leases!$AB71/12)*Leases!$AA71*Leases!$F67,0)))))</f>
        <v>0</v>
      </c>
      <c r="GA238" s="94">
        <f>IF(OR(GA$165&lt;=EOMONTH($E67,$R67*(1-$O67)),GA$165&gt;EOMONTH($E67,$P67*12*(1-$O67)+$Q67*12*$O67+$R67*(1-$O67))),0,IF($X67="NNN",Expenses!FY$14*Leases!$F67,IF(Leases!$X67="FSG",0,IF(Leases!$X67="MG",SUMPRODUCT(Leases!$Z67:$Z71,Expenses!FY$9:FY$13)*Leases!$F67,MAX((Expenses!FY$9-Leases!$AB67/12)*Leases!$AA67*Leases!$F67,0)+MAX((Expenses!FY$10-Leases!$AB68/12)*Leases!$AA68*Leases!$F67,0)+MAX((Expenses!FY$11-Leases!$AB69/12)*Leases!$AA69*Leases!$F67,0)+MAX((Expenses!FY$12-Leases!$AB70/12)*Leases!$AA70*Leases!$F67,0)+MAX((Expenses!FY$13-Leases!$AB71/12)*Leases!$AA71*Leases!$F67,0)))))</f>
        <v>0</v>
      </c>
      <c r="GB238" s="94">
        <f>IF(OR(GB$165&lt;=EOMONTH($E67,$R67*(1-$O67)),GB$165&gt;EOMONTH($E67,$P67*12*(1-$O67)+$Q67*12*$O67+$R67*(1-$O67))),0,IF($X67="NNN",Expenses!FZ$14*Leases!$F67,IF(Leases!$X67="FSG",0,IF(Leases!$X67="MG",SUMPRODUCT(Leases!$Z67:$Z71,Expenses!FZ$9:FZ$13)*Leases!$F67,MAX((Expenses!FZ$9-Leases!$AB67/12)*Leases!$AA67*Leases!$F67,0)+MAX((Expenses!FZ$10-Leases!$AB68/12)*Leases!$AA68*Leases!$F67,0)+MAX((Expenses!FZ$11-Leases!$AB69/12)*Leases!$AA69*Leases!$F67,0)+MAX((Expenses!FZ$12-Leases!$AB70/12)*Leases!$AA70*Leases!$F67,0)+MAX((Expenses!FZ$13-Leases!$AB71/12)*Leases!$AA71*Leases!$F67,0)))))</f>
        <v>0</v>
      </c>
      <c r="GC238" s="94">
        <f>IF(OR(GC$165&lt;=EOMONTH($E67,$R67*(1-$O67)),GC$165&gt;EOMONTH($E67,$P67*12*(1-$O67)+$Q67*12*$O67+$R67*(1-$O67))),0,IF($X67="NNN",Expenses!GA$14*Leases!$F67,IF(Leases!$X67="FSG",0,IF(Leases!$X67="MG",SUMPRODUCT(Leases!$Z67:$Z71,Expenses!GA$9:GA$13)*Leases!$F67,MAX((Expenses!GA$9-Leases!$AB67/12)*Leases!$AA67*Leases!$F67,0)+MAX((Expenses!GA$10-Leases!$AB68/12)*Leases!$AA68*Leases!$F67,0)+MAX((Expenses!GA$11-Leases!$AB69/12)*Leases!$AA69*Leases!$F67,0)+MAX((Expenses!GA$12-Leases!$AB70/12)*Leases!$AA70*Leases!$F67,0)+MAX((Expenses!GA$13-Leases!$AB71/12)*Leases!$AA71*Leases!$F67,0)))))</f>
        <v>0</v>
      </c>
      <c r="GD238" s="94">
        <f>IF(OR(GD$165&lt;=EOMONTH($E67,$R67*(1-$O67)),GD$165&gt;EOMONTH($E67,$P67*12*(1-$O67)+$Q67*12*$O67+$R67*(1-$O67))),0,IF($X67="NNN",Expenses!GB$14*Leases!$F67,IF(Leases!$X67="FSG",0,IF(Leases!$X67="MG",SUMPRODUCT(Leases!$Z67:$Z71,Expenses!GB$9:GB$13)*Leases!$F67,MAX((Expenses!GB$9-Leases!$AB67/12)*Leases!$AA67*Leases!$F67,0)+MAX((Expenses!GB$10-Leases!$AB68/12)*Leases!$AA68*Leases!$F67,0)+MAX((Expenses!GB$11-Leases!$AB69/12)*Leases!$AA69*Leases!$F67,0)+MAX((Expenses!GB$12-Leases!$AB70/12)*Leases!$AA70*Leases!$F67,0)+MAX((Expenses!GB$13-Leases!$AB71/12)*Leases!$AA71*Leases!$F67,0)))))</f>
        <v>0</v>
      </c>
      <c r="GE238" s="94">
        <f>IF(OR(GE$165&lt;=EOMONTH($E67,$R67*(1-$O67)),GE$165&gt;EOMONTH($E67,$P67*12*(1-$O67)+$Q67*12*$O67+$R67*(1-$O67))),0,IF($X67="NNN",Expenses!GC$14*Leases!$F67,IF(Leases!$X67="FSG",0,IF(Leases!$X67="MG",SUMPRODUCT(Leases!$Z67:$Z71,Expenses!GC$9:GC$13)*Leases!$F67,MAX((Expenses!GC$9-Leases!$AB67/12)*Leases!$AA67*Leases!$F67,0)+MAX((Expenses!GC$10-Leases!$AB68/12)*Leases!$AA68*Leases!$F67,0)+MAX((Expenses!GC$11-Leases!$AB69/12)*Leases!$AA69*Leases!$F67,0)+MAX((Expenses!GC$12-Leases!$AB70/12)*Leases!$AA70*Leases!$F67,0)+MAX((Expenses!GC$13-Leases!$AB71/12)*Leases!$AA71*Leases!$F67,0)))))</f>
        <v>0</v>
      </c>
      <c r="GF238" s="94">
        <f>IF(OR(GF$165&lt;=EOMONTH($E67,$R67*(1-$O67)),GF$165&gt;EOMONTH($E67,$P67*12*(1-$O67)+$Q67*12*$O67+$R67*(1-$O67))),0,IF($X67="NNN",Expenses!GD$14*Leases!$F67,IF(Leases!$X67="FSG",0,IF(Leases!$X67="MG",SUMPRODUCT(Leases!$Z67:$Z71,Expenses!GD$9:GD$13)*Leases!$F67,MAX((Expenses!GD$9-Leases!$AB67/12)*Leases!$AA67*Leases!$F67,0)+MAX((Expenses!GD$10-Leases!$AB68/12)*Leases!$AA68*Leases!$F67,0)+MAX((Expenses!GD$11-Leases!$AB69/12)*Leases!$AA69*Leases!$F67,0)+MAX((Expenses!GD$12-Leases!$AB70/12)*Leases!$AA70*Leases!$F67,0)+MAX((Expenses!GD$13-Leases!$AB71/12)*Leases!$AA71*Leases!$F67,0)))))</f>
        <v>0</v>
      </c>
      <c r="GG238" s="94">
        <f>IF(OR(GG$165&lt;=EOMONTH($E67,$R67*(1-$O67)),GG$165&gt;EOMONTH($E67,$P67*12*(1-$O67)+$Q67*12*$O67+$R67*(1-$O67))),0,IF($X67="NNN",Expenses!GE$14*Leases!$F67,IF(Leases!$X67="FSG",0,IF(Leases!$X67="MG",SUMPRODUCT(Leases!$Z67:$Z71,Expenses!GE$9:GE$13)*Leases!$F67,MAX((Expenses!GE$9-Leases!$AB67/12)*Leases!$AA67*Leases!$F67,0)+MAX((Expenses!GE$10-Leases!$AB68/12)*Leases!$AA68*Leases!$F67,0)+MAX((Expenses!GE$11-Leases!$AB69/12)*Leases!$AA69*Leases!$F67,0)+MAX((Expenses!GE$12-Leases!$AB70/12)*Leases!$AA70*Leases!$F67,0)+MAX((Expenses!GE$13-Leases!$AB71/12)*Leases!$AA71*Leases!$F67,0)))))</f>
        <v>0</v>
      </c>
      <c r="GH238" s="94">
        <f>IF(OR(GH$165&lt;=EOMONTH($E67,$R67*(1-$O67)),GH$165&gt;EOMONTH($E67,$P67*12*(1-$O67)+$Q67*12*$O67+$R67*(1-$O67))),0,IF($X67="NNN",Expenses!GF$14*Leases!$F67,IF(Leases!$X67="FSG",0,IF(Leases!$X67="MG",SUMPRODUCT(Leases!$Z67:$Z71,Expenses!GF$9:GF$13)*Leases!$F67,MAX((Expenses!GF$9-Leases!$AB67/12)*Leases!$AA67*Leases!$F67,0)+MAX((Expenses!GF$10-Leases!$AB68/12)*Leases!$AA68*Leases!$F67,0)+MAX((Expenses!GF$11-Leases!$AB69/12)*Leases!$AA69*Leases!$F67,0)+MAX((Expenses!GF$12-Leases!$AB70/12)*Leases!$AA70*Leases!$F67,0)+MAX((Expenses!GF$13-Leases!$AB71/12)*Leases!$AA71*Leases!$F67,0)))))</f>
        <v>0</v>
      </c>
      <c r="GI238" s="94">
        <f>IF(OR(GI$165&lt;=EOMONTH($E67,$R67*(1-$O67)),GI$165&gt;EOMONTH($E67,$P67*12*(1-$O67)+$Q67*12*$O67+$R67*(1-$O67))),0,IF($X67="NNN",Expenses!GG$14*Leases!$F67,IF(Leases!$X67="FSG",0,IF(Leases!$X67="MG",SUMPRODUCT(Leases!$Z67:$Z71,Expenses!GG$9:GG$13)*Leases!$F67,MAX((Expenses!GG$9-Leases!$AB67/12)*Leases!$AA67*Leases!$F67,0)+MAX((Expenses!GG$10-Leases!$AB68/12)*Leases!$AA68*Leases!$F67,0)+MAX((Expenses!GG$11-Leases!$AB69/12)*Leases!$AA69*Leases!$F67,0)+MAX((Expenses!GG$12-Leases!$AB70/12)*Leases!$AA70*Leases!$F67,0)+MAX((Expenses!GG$13-Leases!$AB71/12)*Leases!$AA71*Leases!$F67,0)))))</f>
        <v>0</v>
      </c>
      <c r="GJ238" s="94">
        <f>IF(OR(GJ$165&lt;=EOMONTH($E67,$R67*(1-$O67)),GJ$165&gt;EOMONTH($E67,$P67*12*(1-$O67)+$Q67*12*$O67+$R67*(1-$O67))),0,IF($X67="NNN",Expenses!GH$14*Leases!$F67,IF(Leases!$X67="FSG",0,IF(Leases!$X67="MG",SUMPRODUCT(Leases!$Z67:$Z71,Expenses!GH$9:GH$13)*Leases!$F67,MAX((Expenses!GH$9-Leases!$AB67/12)*Leases!$AA67*Leases!$F67,0)+MAX((Expenses!GH$10-Leases!$AB68/12)*Leases!$AA68*Leases!$F67,0)+MAX((Expenses!GH$11-Leases!$AB69/12)*Leases!$AA69*Leases!$F67,0)+MAX((Expenses!GH$12-Leases!$AB70/12)*Leases!$AA70*Leases!$F67,0)+MAX((Expenses!GH$13-Leases!$AB71/12)*Leases!$AA71*Leases!$F67,0)))))</f>
        <v>0</v>
      </c>
      <c r="GK238" s="94">
        <f>IF(OR(GK$165&lt;=EOMONTH($E67,$R67*(1-$O67)),GK$165&gt;EOMONTH($E67,$P67*12*(1-$O67)+$Q67*12*$O67+$R67*(1-$O67))),0,IF($X67="NNN",Expenses!GI$14*Leases!$F67,IF(Leases!$X67="FSG",0,IF(Leases!$X67="MG",SUMPRODUCT(Leases!$Z67:$Z71,Expenses!GI$9:GI$13)*Leases!$F67,MAX((Expenses!GI$9-Leases!$AB67/12)*Leases!$AA67*Leases!$F67,0)+MAX((Expenses!GI$10-Leases!$AB68/12)*Leases!$AA68*Leases!$F67,0)+MAX((Expenses!GI$11-Leases!$AB69/12)*Leases!$AA69*Leases!$F67,0)+MAX((Expenses!GI$12-Leases!$AB70/12)*Leases!$AA70*Leases!$F67,0)+MAX((Expenses!GI$13-Leases!$AB71/12)*Leases!$AA71*Leases!$F67,0)))))</f>
        <v>0</v>
      </c>
      <c r="GL238" s="94">
        <f>IF(OR(GL$165&lt;=EOMONTH($E67,$R67*(1-$O67)),GL$165&gt;EOMONTH($E67,$P67*12*(1-$O67)+$Q67*12*$O67+$R67*(1-$O67))),0,IF($X67="NNN",Expenses!GJ$14*Leases!$F67,IF(Leases!$X67="FSG",0,IF(Leases!$X67="MG",SUMPRODUCT(Leases!$Z67:$Z71,Expenses!GJ$9:GJ$13)*Leases!$F67,MAX((Expenses!GJ$9-Leases!$AB67/12)*Leases!$AA67*Leases!$F67,0)+MAX((Expenses!GJ$10-Leases!$AB68/12)*Leases!$AA68*Leases!$F67,0)+MAX((Expenses!GJ$11-Leases!$AB69/12)*Leases!$AA69*Leases!$F67,0)+MAX((Expenses!GJ$12-Leases!$AB70/12)*Leases!$AA70*Leases!$F67,0)+MAX((Expenses!GJ$13-Leases!$AB71/12)*Leases!$AA71*Leases!$F67,0)))))</f>
        <v>0</v>
      </c>
      <c r="GM238" s="94">
        <f>IF(OR(GM$165&lt;=EOMONTH($E67,$R67*(1-$O67)),GM$165&gt;EOMONTH($E67,$P67*12*(1-$O67)+$Q67*12*$O67+$R67*(1-$O67))),0,IF($X67="NNN",Expenses!GK$14*Leases!$F67,IF(Leases!$X67="FSG",0,IF(Leases!$X67="MG",SUMPRODUCT(Leases!$Z67:$Z71,Expenses!GK$9:GK$13)*Leases!$F67,MAX((Expenses!GK$9-Leases!$AB67/12)*Leases!$AA67*Leases!$F67,0)+MAX((Expenses!GK$10-Leases!$AB68/12)*Leases!$AA68*Leases!$F67,0)+MAX((Expenses!GK$11-Leases!$AB69/12)*Leases!$AA69*Leases!$F67,0)+MAX((Expenses!GK$12-Leases!$AB70/12)*Leases!$AA70*Leases!$F67,0)+MAX((Expenses!GK$13-Leases!$AB71/12)*Leases!$AA71*Leases!$F67,0)))))</f>
        <v>0</v>
      </c>
      <c r="GN238" s="94">
        <f>IF(OR(GN$165&lt;=EOMONTH($E67,$R67*(1-$O67)),GN$165&gt;EOMONTH($E67,$P67*12*(1-$O67)+$Q67*12*$O67+$R67*(1-$O67))),0,IF($X67="NNN",Expenses!GL$14*Leases!$F67,IF(Leases!$X67="FSG",0,IF(Leases!$X67="MG",SUMPRODUCT(Leases!$Z67:$Z71,Expenses!GL$9:GL$13)*Leases!$F67,MAX((Expenses!GL$9-Leases!$AB67/12)*Leases!$AA67*Leases!$F67,0)+MAX((Expenses!GL$10-Leases!$AB68/12)*Leases!$AA68*Leases!$F67,0)+MAX((Expenses!GL$11-Leases!$AB69/12)*Leases!$AA69*Leases!$F67,0)+MAX((Expenses!GL$12-Leases!$AB70/12)*Leases!$AA70*Leases!$F67,0)+MAX((Expenses!GL$13-Leases!$AB71/12)*Leases!$AA71*Leases!$F67,0)))))</f>
        <v>0</v>
      </c>
      <c r="GO238" s="94">
        <f>IF(OR(GO$165&lt;=EOMONTH($E67,$R67*(1-$O67)),GO$165&gt;EOMONTH($E67,$P67*12*(1-$O67)+$Q67*12*$O67+$R67*(1-$O67))),0,IF($X67="NNN",Expenses!GM$14*Leases!$F67,IF(Leases!$X67="FSG",0,IF(Leases!$X67="MG",SUMPRODUCT(Leases!$Z67:$Z71,Expenses!GM$9:GM$13)*Leases!$F67,MAX((Expenses!GM$9-Leases!$AB67/12)*Leases!$AA67*Leases!$F67,0)+MAX((Expenses!GM$10-Leases!$AB68/12)*Leases!$AA68*Leases!$F67,0)+MAX((Expenses!GM$11-Leases!$AB69/12)*Leases!$AA69*Leases!$F67,0)+MAX((Expenses!GM$12-Leases!$AB70/12)*Leases!$AA70*Leases!$F67,0)+MAX((Expenses!GM$13-Leases!$AB71/12)*Leases!$AA71*Leases!$F67,0)))))</f>
        <v>0</v>
      </c>
      <c r="GP238" s="94">
        <f>IF(OR(GP$165&lt;=EOMONTH($E67,$R67*(1-$O67)),GP$165&gt;EOMONTH($E67,$P67*12*(1-$O67)+$Q67*12*$O67+$R67*(1-$O67))),0,IF($X67="NNN",Expenses!GN$14*Leases!$F67,IF(Leases!$X67="FSG",0,IF(Leases!$X67="MG",SUMPRODUCT(Leases!$Z67:$Z71,Expenses!GN$9:GN$13)*Leases!$F67,MAX((Expenses!GN$9-Leases!$AB67/12)*Leases!$AA67*Leases!$F67,0)+MAX((Expenses!GN$10-Leases!$AB68/12)*Leases!$AA68*Leases!$F67,0)+MAX((Expenses!GN$11-Leases!$AB69/12)*Leases!$AA69*Leases!$F67,0)+MAX((Expenses!GN$12-Leases!$AB70/12)*Leases!$AA70*Leases!$F67,0)+MAX((Expenses!GN$13-Leases!$AB71/12)*Leases!$AA71*Leases!$F67,0)))))</f>
        <v>0</v>
      </c>
      <c r="GQ238" s="94">
        <f>IF(OR(GQ$165&lt;=EOMONTH($E67,$R67*(1-$O67)),GQ$165&gt;EOMONTH($E67,$P67*12*(1-$O67)+$Q67*12*$O67+$R67*(1-$O67))),0,IF($X67="NNN",Expenses!GO$14*Leases!$F67,IF(Leases!$X67="FSG",0,IF(Leases!$X67="MG",SUMPRODUCT(Leases!$Z67:$Z71,Expenses!GO$9:GO$13)*Leases!$F67,MAX((Expenses!GO$9-Leases!$AB67/12)*Leases!$AA67*Leases!$F67,0)+MAX((Expenses!GO$10-Leases!$AB68/12)*Leases!$AA68*Leases!$F67,0)+MAX((Expenses!GO$11-Leases!$AB69/12)*Leases!$AA69*Leases!$F67,0)+MAX((Expenses!GO$12-Leases!$AB70/12)*Leases!$AA70*Leases!$F67,0)+MAX((Expenses!GO$13-Leases!$AB71/12)*Leases!$AA71*Leases!$F67,0)))))</f>
        <v>0</v>
      </c>
      <c r="GR238" s="94">
        <f>IF(OR(GR$165&lt;=EOMONTH($E67,$R67*(1-$O67)),GR$165&gt;EOMONTH($E67,$P67*12*(1-$O67)+$Q67*12*$O67+$R67*(1-$O67))),0,IF($X67="NNN",Expenses!GP$14*Leases!$F67,IF(Leases!$X67="FSG",0,IF(Leases!$X67="MG",SUMPRODUCT(Leases!$Z67:$Z71,Expenses!GP$9:GP$13)*Leases!$F67,MAX((Expenses!GP$9-Leases!$AB67/12)*Leases!$AA67*Leases!$F67,0)+MAX((Expenses!GP$10-Leases!$AB68/12)*Leases!$AA68*Leases!$F67,0)+MAX((Expenses!GP$11-Leases!$AB69/12)*Leases!$AA69*Leases!$F67,0)+MAX((Expenses!GP$12-Leases!$AB70/12)*Leases!$AA70*Leases!$F67,0)+MAX((Expenses!GP$13-Leases!$AB71/12)*Leases!$AA71*Leases!$F67,0)))))</f>
        <v>0</v>
      </c>
      <c r="GS238" s="94">
        <f>IF(OR(GS$165&lt;=EOMONTH($E67,$R67*(1-$O67)),GS$165&gt;EOMONTH($E67,$P67*12*(1-$O67)+$Q67*12*$O67+$R67*(1-$O67))),0,IF($X67="NNN",Expenses!GQ$14*Leases!$F67,IF(Leases!$X67="FSG",0,IF(Leases!$X67="MG",SUMPRODUCT(Leases!$Z67:$Z71,Expenses!GQ$9:GQ$13)*Leases!$F67,MAX((Expenses!GQ$9-Leases!$AB67/12)*Leases!$AA67*Leases!$F67,0)+MAX((Expenses!GQ$10-Leases!$AB68/12)*Leases!$AA68*Leases!$F67,0)+MAX((Expenses!GQ$11-Leases!$AB69/12)*Leases!$AA69*Leases!$F67,0)+MAX((Expenses!GQ$12-Leases!$AB70/12)*Leases!$AA70*Leases!$F67,0)+MAX((Expenses!GQ$13-Leases!$AB71/12)*Leases!$AA71*Leases!$F67,0)))))</f>
        <v>0</v>
      </c>
      <c r="GT238" s="94">
        <f>IF(OR(GT$165&lt;=EOMONTH($E67,$R67*(1-$O67)),GT$165&gt;EOMONTH($E67,$P67*12*(1-$O67)+$Q67*12*$O67+$R67*(1-$O67))),0,IF($X67="NNN",Expenses!GR$14*Leases!$F67,IF(Leases!$X67="FSG",0,IF(Leases!$X67="MG",SUMPRODUCT(Leases!$Z67:$Z71,Expenses!GR$9:GR$13)*Leases!$F67,MAX((Expenses!GR$9-Leases!$AB67/12)*Leases!$AA67*Leases!$F67,0)+MAX((Expenses!GR$10-Leases!$AB68/12)*Leases!$AA68*Leases!$F67,0)+MAX((Expenses!GR$11-Leases!$AB69/12)*Leases!$AA69*Leases!$F67,0)+MAX((Expenses!GR$12-Leases!$AB70/12)*Leases!$AA70*Leases!$F67,0)+MAX((Expenses!GR$13-Leases!$AB71/12)*Leases!$AA71*Leases!$F67,0)))))</f>
        <v>0</v>
      </c>
      <c r="GU238" s="94">
        <f>IF(OR(GU$165&lt;=EOMONTH($E67,$R67*(1-$O67)),GU$165&gt;EOMONTH($E67,$P67*12*(1-$O67)+$Q67*12*$O67+$R67*(1-$O67))),0,IF($X67="NNN",Expenses!GS$14*Leases!$F67,IF(Leases!$X67="FSG",0,IF(Leases!$X67="MG",SUMPRODUCT(Leases!$Z67:$Z71,Expenses!GS$9:GS$13)*Leases!$F67,MAX((Expenses!GS$9-Leases!$AB67/12)*Leases!$AA67*Leases!$F67,0)+MAX((Expenses!GS$10-Leases!$AB68/12)*Leases!$AA68*Leases!$F67,0)+MAX((Expenses!GS$11-Leases!$AB69/12)*Leases!$AA69*Leases!$F67,0)+MAX((Expenses!GS$12-Leases!$AB70/12)*Leases!$AA70*Leases!$F67,0)+MAX((Expenses!GS$13-Leases!$AB71/12)*Leases!$AA71*Leases!$F67,0)))))</f>
        <v>0</v>
      </c>
      <c r="GV238" s="94">
        <f>IF(OR(GV$165&lt;=EOMONTH($E67,$R67*(1-$O67)),GV$165&gt;EOMONTH($E67,$P67*12*(1-$O67)+$Q67*12*$O67+$R67*(1-$O67))),0,IF($X67="NNN",Expenses!GT$14*Leases!$F67,IF(Leases!$X67="FSG",0,IF(Leases!$X67="MG",SUMPRODUCT(Leases!$Z67:$Z71,Expenses!GT$9:GT$13)*Leases!$F67,MAX((Expenses!GT$9-Leases!$AB67/12)*Leases!$AA67*Leases!$F67,0)+MAX((Expenses!GT$10-Leases!$AB68/12)*Leases!$AA68*Leases!$F67,0)+MAX((Expenses!GT$11-Leases!$AB69/12)*Leases!$AA69*Leases!$F67,0)+MAX((Expenses!GT$12-Leases!$AB70/12)*Leases!$AA70*Leases!$F67,0)+MAX((Expenses!GT$13-Leases!$AB71/12)*Leases!$AA71*Leases!$F67,0)))))</f>
        <v>0</v>
      </c>
      <c r="GW238" s="94">
        <f>IF(OR(GW$165&lt;=EOMONTH($E67,$R67*(1-$O67)),GW$165&gt;EOMONTH($E67,$P67*12*(1-$O67)+$Q67*12*$O67+$R67*(1-$O67))),0,IF($X67="NNN",Expenses!GU$14*Leases!$F67,IF(Leases!$X67="FSG",0,IF(Leases!$X67="MG",SUMPRODUCT(Leases!$Z67:$Z71,Expenses!GU$9:GU$13)*Leases!$F67,MAX((Expenses!GU$9-Leases!$AB67/12)*Leases!$AA67*Leases!$F67,0)+MAX((Expenses!GU$10-Leases!$AB68/12)*Leases!$AA68*Leases!$F67,0)+MAX((Expenses!GU$11-Leases!$AB69/12)*Leases!$AA69*Leases!$F67,0)+MAX((Expenses!GU$12-Leases!$AB70/12)*Leases!$AA70*Leases!$F67,0)+MAX((Expenses!GU$13-Leases!$AB71/12)*Leases!$AA71*Leases!$F67,0)))))</f>
        <v>0</v>
      </c>
      <c r="GX238" s="94">
        <f>IF(OR(GX$165&lt;=EOMONTH($E67,$R67*(1-$O67)),GX$165&gt;EOMONTH($E67,$P67*12*(1-$O67)+$Q67*12*$O67+$R67*(1-$O67))),0,IF($X67="NNN",Expenses!GV$14*Leases!$F67,IF(Leases!$X67="FSG",0,IF(Leases!$X67="MG",SUMPRODUCT(Leases!$Z67:$Z71,Expenses!GV$9:GV$13)*Leases!$F67,MAX((Expenses!GV$9-Leases!$AB67/12)*Leases!$AA67*Leases!$F67,0)+MAX((Expenses!GV$10-Leases!$AB68/12)*Leases!$AA68*Leases!$F67,0)+MAX((Expenses!GV$11-Leases!$AB69/12)*Leases!$AA69*Leases!$F67,0)+MAX((Expenses!GV$12-Leases!$AB70/12)*Leases!$AA70*Leases!$F67,0)+MAX((Expenses!GV$13-Leases!$AB71/12)*Leases!$AA71*Leases!$F67,0)))))</f>
        <v>0</v>
      </c>
      <c r="GY238" s="94">
        <f>IF(OR(GY$165&lt;=EOMONTH($E67,$R67*(1-$O67)),GY$165&gt;EOMONTH($E67,$P67*12*(1-$O67)+$Q67*12*$O67+$R67*(1-$O67))),0,IF($X67="NNN",Expenses!GW$14*Leases!$F67,IF(Leases!$X67="FSG",0,IF(Leases!$X67="MG",SUMPRODUCT(Leases!$Z67:$Z71,Expenses!GW$9:GW$13)*Leases!$F67,MAX((Expenses!GW$9-Leases!$AB67/12)*Leases!$AA67*Leases!$F67,0)+MAX((Expenses!GW$10-Leases!$AB68/12)*Leases!$AA68*Leases!$F67,0)+MAX((Expenses!GW$11-Leases!$AB69/12)*Leases!$AA69*Leases!$F67,0)+MAX((Expenses!GW$12-Leases!$AB70/12)*Leases!$AA70*Leases!$F67,0)+MAX((Expenses!GW$13-Leases!$AB71/12)*Leases!$AA71*Leases!$F67,0)))))</f>
        <v>0</v>
      </c>
      <c r="GZ238" s="94">
        <f>IF(OR(GZ$165&lt;=EOMONTH($E67,$R67*(1-$O67)),GZ$165&gt;EOMONTH($E67,$P67*12*(1-$O67)+$Q67*12*$O67+$R67*(1-$O67))),0,IF($X67="NNN",Expenses!GX$14*Leases!$F67,IF(Leases!$X67="FSG",0,IF(Leases!$X67="MG",SUMPRODUCT(Leases!$Z67:$Z71,Expenses!GX$9:GX$13)*Leases!$F67,MAX((Expenses!GX$9-Leases!$AB67/12)*Leases!$AA67*Leases!$F67,0)+MAX((Expenses!GX$10-Leases!$AB68/12)*Leases!$AA68*Leases!$F67,0)+MAX((Expenses!GX$11-Leases!$AB69/12)*Leases!$AA69*Leases!$F67,0)+MAX((Expenses!GX$12-Leases!$AB70/12)*Leases!$AA70*Leases!$F67,0)+MAX((Expenses!GX$13-Leases!$AB71/12)*Leases!$AA71*Leases!$F67,0)))))</f>
        <v>0</v>
      </c>
      <c r="HA238" s="94">
        <f>IF(OR(HA$165&lt;=EOMONTH($E67,$R67*(1-$O67)),HA$165&gt;EOMONTH($E67,$P67*12*(1-$O67)+$Q67*12*$O67+$R67*(1-$O67))),0,IF($X67="NNN",Expenses!GY$14*Leases!$F67,IF(Leases!$X67="FSG",0,IF(Leases!$X67="MG",SUMPRODUCT(Leases!$Z67:$Z71,Expenses!GY$9:GY$13)*Leases!$F67,MAX((Expenses!GY$9-Leases!$AB67/12)*Leases!$AA67*Leases!$F67,0)+MAX((Expenses!GY$10-Leases!$AB68/12)*Leases!$AA68*Leases!$F67,0)+MAX((Expenses!GY$11-Leases!$AB69/12)*Leases!$AA69*Leases!$F67,0)+MAX((Expenses!GY$12-Leases!$AB70/12)*Leases!$AA70*Leases!$F67,0)+MAX((Expenses!GY$13-Leases!$AB71/12)*Leases!$AA71*Leases!$F67,0)))))</f>
        <v>0</v>
      </c>
      <c r="HB238" s="94">
        <f>IF(OR(HB$165&lt;=EOMONTH($E67,$R67*(1-$O67)),HB$165&gt;EOMONTH($E67,$P67*12*(1-$O67)+$Q67*12*$O67+$R67*(1-$O67))),0,IF($X67="NNN",Expenses!GZ$14*Leases!$F67,IF(Leases!$X67="FSG",0,IF(Leases!$X67="MG",SUMPRODUCT(Leases!$Z67:$Z71,Expenses!GZ$9:GZ$13)*Leases!$F67,MAX((Expenses!GZ$9-Leases!$AB67/12)*Leases!$AA67*Leases!$F67,0)+MAX((Expenses!GZ$10-Leases!$AB68/12)*Leases!$AA68*Leases!$F67,0)+MAX((Expenses!GZ$11-Leases!$AB69/12)*Leases!$AA69*Leases!$F67,0)+MAX((Expenses!GZ$12-Leases!$AB70/12)*Leases!$AA70*Leases!$F67,0)+MAX((Expenses!GZ$13-Leases!$AB71/12)*Leases!$AA71*Leases!$F67,0)))))</f>
        <v>0</v>
      </c>
      <c r="HC238" s="94">
        <f>IF(OR(HC$165&lt;=EOMONTH($E67,$R67*(1-$O67)),HC$165&gt;EOMONTH($E67,$P67*12*(1-$O67)+$Q67*12*$O67+$R67*(1-$O67))),0,IF($X67="NNN",Expenses!HA$14*Leases!$F67,IF(Leases!$X67="FSG",0,IF(Leases!$X67="MG",SUMPRODUCT(Leases!$Z67:$Z71,Expenses!HA$9:HA$13)*Leases!$F67,MAX((Expenses!HA$9-Leases!$AB67/12)*Leases!$AA67*Leases!$F67,0)+MAX((Expenses!HA$10-Leases!$AB68/12)*Leases!$AA68*Leases!$F67,0)+MAX((Expenses!HA$11-Leases!$AB69/12)*Leases!$AA69*Leases!$F67,0)+MAX((Expenses!HA$12-Leases!$AB70/12)*Leases!$AA70*Leases!$F67,0)+MAX((Expenses!HA$13-Leases!$AB71/12)*Leases!$AA71*Leases!$F67,0)))))</f>
        <v>0</v>
      </c>
      <c r="HD238" s="94">
        <f>IF(OR(HD$165&lt;=EOMONTH($E67,$R67*(1-$O67)),HD$165&gt;EOMONTH($E67,$P67*12*(1-$O67)+$Q67*12*$O67+$R67*(1-$O67))),0,IF($X67="NNN",Expenses!HB$14*Leases!$F67,IF(Leases!$X67="FSG",0,IF(Leases!$X67="MG",SUMPRODUCT(Leases!$Z67:$Z71,Expenses!HB$9:HB$13)*Leases!$F67,MAX((Expenses!HB$9-Leases!$AB67/12)*Leases!$AA67*Leases!$F67,0)+MAX((Expenses!HB$10-Leases!$AB68/12)*Leases!$AA68*Leases!$F67,0)+MAX((Expenses!HB$11-Leases!$AB69/12)*Leases!$AA69*Leases!$F67,0)+MAX((Expenses!HB$12-Leases!$AB70/12)*Leases!$AA70*Leases!$F67,0)+MAX((Expenses!HB$13-Leases!$AB71/12)*Leases!$AA71*Leases!$F67,0)))))</f>
        <v>0</v>
      </c>
      <c r="HE238" s="94">
        <f>IF(OR(HE$165&lt;=EOMONTH($E67,$R67*(1-$O67)),HE$165&gt;EOMONTH($E67,$P67*12*(1-$O67)+$Q67*12*$O67+$R67*(1-$O67))),0,IF($X67="NNN",Expenses!HC$14*Leases!$F67,IF(Leases!$X67="FSG",0,IF(Leases!$X67="MG",SUMPRODUCT(Leases!$Z67:$Z71,Expenses!HC$9:HC$13)*Leases!$F67,MAX((Expenses!HC$9-Leases!$AB67/12)*Leases!$AA67*Leases!$F67,0)+MAX((Expenses!HC$10-Leases!$AB68/12)*Leases!$AA68*Leases!$F67,0)+MAX((Expenses!HC$11-Leases!$AB69/12)*Leases!$AA69*Leases!$F67,0)+MAX((Expenses!HC$12-Leases!$AB70/12)*Leases!$AA70*Leases!$F67,0)+MAX((Expenses!HC$13-Leases!$AB71/12)*Leases!$AA71*Leases!$F67,0)))))</f>
        <v>0</v>
      </c>
      <c r="HF238" s="94">
        <f>IF(OR(HF$165&lt;=EOMONTH($E67,$R67*(1-$O67)),HF$165&gt;EOMONTH($E67,$P67*12*(1-$O67)+$Q67*12*$O67+$R67*(1-$O67))),0,IF($X67="NNN",Expenses!HD$14*Leases!$F67,IF(Leases!$X67="FSG",0,IF(Leases!$X67="MG",SUMPRODUCT(Leases!$Z67:$Z71,Expenses!HD$9:HD$13)*Leases!$F67,MAX((Expenses!HD$9-Leases!$AB67/12)*Leases!$AA67*Leases!$F67,0)+MAX((Expenses!HD$10-Leases!$AB68/12)*Leases!$AA68*Leases!$F67,0)+MAX((Expenses!HD$11-Leases!$AB69/12)*Leases!$AA69*Leases!$F67,0)+MAX((Expenses!HD$12-Leases!$AB70/12)*Leases!$AA70*Leases!$F67,0)+MAX((Expenses!HD$13-Leases!$AB71/12)*Leases!$AA71*Leases!$F67,0)))))</f>
        <v>0</v>
      </c>
      <c r="HG238" s="94">
        <f>IF(OR(HG$165&lt;=EOMONTH($E67,$R67*(1-$O67)),HG$165&gt;EOMONTH($E67,$P67*12*(1-$O67)+$Q67*12*$O67+$R67*(1-$O67))),0,IF($X67="NNN",Expenses!HE$14*Leases!$F67,IF(Leases!$X67="FSG",0,IF(Leases!$X67="MG",SUMPRODUCT(Leases!$Z67:$Z71,Expenses!HE$9:HE$13)*Leases!$F67,MAX((Expenses!HE$9-Leases!$AB67/12)*Leases!$AA67*Leases!$F67,0)+MAX((Expenses!HE$10-Leases!$AB68/12)*Leases!$AA68*Leases!$F67,0)+MAX((Expenses!HE$11-Leases!$AB69/12)*Leases!$AA69*Leases!$F67,0)+MAX((Expenses!HE$12-Leases!$AB70/12)*Leases!$AA70*Leases!$F67,0)+MAX((Expenses!HE$13-Leases!$AB71/12)*Leases!$AA71*Leases!$F67,0)))))</f>
        <v>0</v>
      </c>
      <c r="HH238" s="94">
        <f>IF(OR(HH$165&lt;=EOMONTH($E67,$R67*(1-$O67)),HH$165&gt;EOMONTH($E67,$P67*12*(1-$O67)+$Q67*12*$O67+$R67*(1-$O67))),0,IF($X67="NNN",Expenses!HF$14*Leases!$F67,IF(Leases!$X67="FSG",0,IF(Leases!$X67="MG",SUMPRODUCT(Leases!$Z67:$Z71,Expenses!HF$9:HF$13)*Leases!$F67,MAX((Expenses!HF$9-Leases!$AB67/12)*Leases!$AA67*Leases!$F67,0)+MAX((Expenses!HF$10-Leases!$AB68/12)*Leases!$AA68*Leases!$F67,0)+MAX((Expenses!HF$11-Leases!$AB69/12)*Leases!$AA69*Leases!$F67,0)+MAX((Expenses!HF$12-Leases!$AB70/12)*Leases!$AA70*Leases!$F67,0)+MAX((Expenses!HF$13-Leases!$AB71/12)*Leases!$AA71*Leases!$F67,0)))))</f>
        <v>0</v>
      </c>
      <c r="HI238" s="94">
        <f>IF(OR(HI$165&lt;=EOMONTH($E67,$R67*(1-$O67)),HI$165&gt;EOMONTH($E67,$P67*12*(1-$O67)+$Q67*12*$O67+$R67*(1-$O67))),0,IF($X67="NNN",Expenses!HG$14*Leases!$F67,IF(Leases!$X67="FSG",0,IF(Leases!$X67="MG",SUMPRODUCT(Leases!$Z67:$Z71,Expenses!HG$9:HG$13)*Leases!$F67,MAX((Expenses!HG$9-Leases!$AB67/12)*Leases!$AA67*Leases!$F67,0)+MAX((Expenses!HG$10-Leases!$AB68/12)*Leases!$AA68*Leases!$F67,0)+MAX((Expenses!HG$11-Leases!$AB69/12)*Leases!$AA69*Leases!$F67,0)+MAX((Expenses!HG$12-Leases!$AB70/12)*Leases!$AA70*Leases!$F67,0)+MAX((Expenses!HG$13-Leases!$AB71/12)*Leases!$AA71*Leases!$F67,0)))))</f>
        <v>0</v>
      </c>
      <c r="HJ238" s="94">
        <f>IF(OR(HJ$165&lt;=EOMONTH($E67,$R67*(1-$O67)),HJ$165&gt;EOMONTH($E67,$P67*12*(1-$O67)+$Q67*12*$O67+$R67*(1-$O67))),0,IF($X67="NNN",Expenses!HH$14*Leases!$F67,IF(Leases!$X67="FSG",0,IF(Leases!$X67="MG",SUMPRODUCT(Leases!$Z67:$Z71,Expenses!HH$9:HH$13)*Leases!$F67,MAX((Expenses!HH$9-Leases!$AB67/12)*Leases!$AA67*Leases!$F67,0)+MAX((Expenses!HH$10-Leases!$AB68/12)*Leases!$AA68*Leases!$F67,0)+MAX((Expenses!HH$11-Leases!$AB69/12)*Leases!$AA69*Leases!$F67,0)+MAX((Expenses!HH$12-Leases!$AB70/12)*Leases!$AA70*Leases!$F67,0)+MAX((Expenses!HH$13-Leases!$AB71/12)*Leases!$AA71*Leases!$F67,0)))))</f>
        <v>0</v>
      </c>
      <c r="HK238" s="94">
        <f>IF(OR(HK$165&lt;=EOMONTH($E67,$R67*(1-$O67)),HK$165&gt;EOMONTH($E67,$P67*12*(1-$O67)+$Q67*12*$O67+$R67*(1-$O67))),0,IF($X67="NNN",Expenses!HI$14*Leases!$F67,IF(Leases!$X67="FSG",0,IF(Leases!$X67="MG",SUMPRODUCT(Leases!$Z67:$Z71,Expenses!HI$9:HI$13)*Leases!$F67,MAX((Expenses!HI$9-Leases!$AB67/12)*Leases!$AA67*Leases!$F67,0)+MAX((Expenses!HI$10-Leases!$AB68/12)*Leases!$AA68*Leases!$F67,0)+MAX((Expenses!HI$11-Leases!$AB69/12)*Leases!$AA69*Leases!$F67,0)+MAX((Expenses!HI$12-Leases!$AB70/12)*Leases!$AA70*Leases!$F67,0)+MAX((Expenses!HI$13-Leases!$AB71/12)*Leases!$AA71*Leases!$F67,0)))))</f>
        <v>0</v>
      </c>
      <c r="HL238" s="94">
        <f>IF(OR(HL$165&lt;=EOMONTH($E67,$R67*(1-$O67)),HL$165&gt;EOMONTH($E67,$P67*12*(1-$O67)+$Q67*12*$O67+$R67*(1-$O67))),0,IF($X67="NNN",Expenses!HJ$14*Leases!$F67,IF(Leases!$X67="FSG",0,IF(Leases!$X67="MG",SUMPRODUCT(Leases!$Z67:$Z71,Expenses!HJ$9:HJ$13)*Leases!$F67,MAX((Expenses!HJ$9-Leases!$AB67/12)*Leases!$AA67*Leases!$F67,0)+MAX((Expenses!HJ$10-Leases!$AB68/12)*Leases!$AA68*Leases!$F67,0)+MAX((Expenses!HJ$11-Leases!$AB69/12)*Leases!$AA69*Leases!$F67,0)+MAX((Expenses!HJ$12-Leases!$AB70/12)*Leases!$AA70*Leases!$F67,0)+MAX((Expenses!HJ$13-Leases!$AB71/12)*Leases!$AA71*Leases!$F67,0)))))</f>
        <v>0</v>
      </c>
      <c r="HM238" s="94">
        <f>IF(OR(HM$165&lt;=EOMONTH($E67,$R67*(1-$O67)),HM$165&gt;EOMONTH($E67,$P67*12*(1-$O67)+$Q67*12*$O67+$R67*(1-$O67))),0,IF($X67="NNN",Expenses!HK$14*Leases!$F67,IF(Leases!$X67="FSG",0,IF(Leases!$X67="MG",SUMPRODUCT(Leases!$Z67:$Z71,Expenses!HK$9:HK$13)*Leases!$F67,MAX((Expenses!HK$9-Leases!$AB67/12)*Leases!$AA67*Leases!$F67,0)+MAX((Expenses!HK$10-Leases!$AB68/12)*Leases!$AA68*Leases!$F67,0)+MAX((Expenses!HK$11-Leases!$AB69/12)*Leases!$AA69*Leases!$F67,0)+MAX((Expenses!HK$12-Leases!$AB70/12)*Leases!$AA70*Leases!$F67,0)+MAX((Expenses!HK$13-Leases!$AB71/12)*Leases!$AA71*Leases!$F67,0)))))</f>
        <v>0</v>
      </c>
      <c r="HN238" s="94">
        <f>IF(OR(HN$165&lt;=EOMONTH($E67,$R67*(1-$O67)),HN$165&gt;EOMONTH($E67,$P67*12*(1-$O67)+$Q67*12*$O67+$R67*(1-$O67))),0,IF($X67="NNN",Expenses!HL$14*Leases!$F67,IF(Leases!$X67="FSG",0,IF(Leases!$X67="MG",SUMPRODUCT(Leases!$Z67:$Z71,Expenses!HL$9:HL$13)*Leases!$F67,MAX((Expenses!HL$9-Leases!$AB67/12)*Leases!$AA67*Leases!$F67,0)+MAX((Expenses!HL$10-Leases!$AB68/12)*Leases!$AA68*Leases!$F67,0)+MAX((Expenses!HL$11-Leases!$AB69/12)*Leases!$AA69*Leases!$F67,0)+MAX((Expenses!HL$12-Leases!$AB70/12)*Leases!$AA70*Leases!$F67,0)+MAX((Expenses!HL$13-Leases!$AB71/12)*Leases!$AA71*Leases!$F67,0)))))</f>
        <v>0</v>
      </c>
      <c r="HO238" s="94">
        <f>IF(OR(HO$165&lt;=EOMONTH($E67,$R67*(1-$O67)),HO$165&gt;EOMONTH($E67,$P67*12*(1-$O67)+$Q67*12*$O67+$R67*(1-$O67))),0,IF($X67="NNN",Expenses!HM$14*Leases!$F67,IF(Leases!$X67="FSG",0,IF(Leases!$X67="MG",SUMPRODUCT(Leases!$Z67:$Z71,Expenses!HM$9:HM$13)*Leases!$F67,MAX((Expenses!HM$9-Leases!$AB67/12)*Leases!$AA67*Leases!$F67,0)+MAX((Expenses!HM$10-Leases!$AB68/12)*Leases!$AA68*Leases!$F67,0)+MAX((Expenses!HM$11-Leases!$AB69/12)*Leases!$AA69*Leases!$F67,0)+MAX((Expenses!HM$12-Leases!$AB70/12)*Leases!$AA70*Leases!$F67,0)+MAX((Expenses!HM$13-Leases!$AB71/12)*Leases!$AA71*Leases!$F67,0)))))</f>
        <v>0</v>
      </c>
      <c r="HP238" s="94">
        <f>IF(OR(HP$165&lt;=EOMONTH($E67,$R67*(1-$O67)),HP$165&gt;EOMONTH($E67,$P67*12*(1-$O67)+$Q67*12*$O67+$R67*(1-$O67))),0,IF($X67="NNN",Expenses!HN$14*Leases!$F67,IF(Leases!$X67="FSG",0,IF(Leases!$X67="MG",SUMPRODUCT(Leases!$Z67:$Z71,Expenses!HN$9:HN$13)*Leases!$F67,MAX((Expenses!HN$9-Leases!$AB67/12)*Leases!$AA67*Leases!$F67,0)+MAX((Expenses!HN$10-Leases!$AB68/12)*Leases!$AA68*Leases!$F67,0)+MAX((Expenses!HN$11-Leases!$AB69/12)*Leases!$AA69*Leases!$F67,0)+MAX((Expenses!HN$12-Leases!$AB70/12)*Leases!$AA70*Leases!$F67,0)+MAX((Expenses!HN$13-Leases!$AB71/12)*Leases!$AA71*Leases!$F67,0)))))</f>
        <v>0</v>
      </c>
      <c r="HQ238" s="94">
        <f>IF(OR(HQ$165&lt;=EOMONTH($E67,$R67*(1-$O67)),HQ$165&gt;EOMONTH($E67,$P67*12*(1-$O67)+$Q67*12*$O67+$R67*(1-$O67))),0,IF($X67="NNN",Expenses!HO$14*Leases!$F67,IF(Leases!$X67="FSG",0,IF(Leases!$X67="MG",SUMPRODUCT(Leases!$Z67:$Z71,Expenses!HO$9:HO$13)*Leases!$F67,MAX((Expenses!HO$9-Leases!$AB67/12)*Leases!$AA67*Leases!$F67,0)+MAX((Expenses!HO$10-Leases!$AB68/12)*Leases!$AA68*Leases!$F67,0)+MAX((Expenses!HO$11-Leases!$AB69/12)*Leases!$AA69*Leases!$F67,0)+MAX((Expenses!HO$12-Leases!$AB70/12)*Leases!$AA70*Leases!$F67,0)+MAX((Expenses!HO$13-Leases!$AB71/12)*Leases!$AA71*Leases!$F67,0)))))</f>
        <v>0</v>
      </c>
      <c r="HR238" s="94">
        <f>IF(OR(HR$165&lt;=EOMONTH($E67,$R67*(1-$O67)),HR$165&gt;EOMONTH($E67,$P67*12*(1-$O67)+$Q67*12*$O67+$R67*(1-$O67))),0,IF($X67="NNN",Expenses!HP$14*Leases!$F67,IF(Leases!$X67="FSG",0,IF(Leases!$X67="MG",SUMPRODUCT(Leases!$Z67:$Z71,Expenses!HP$9:HP$13)*Leases!$F67,MAX((Expenses!HP$9-Leases!$AB67/12)*Leases!$AA67*Leases!$F67,0)+MAX((Expenses!HP$10-Leases!$AB68/12)*Leases!$AA68*Leases!$F67,0)+MAX((Expenses!HP$11-Leases!$AB69/12)*Leases!$AA69*Leases!$F67,0)+MAX((Expenses!HP$12-Leases!$AB70/12)*Leases!$AA70*Leases!$F67,0)+MAX((Expenses!HP$13-Leases!$AB71/12)*Leases!$AA71*Leases!$F67,0)))))</f>
        <v>0</v>
      </c>
      <c r="HS238" s="94">
        <f>IF(OR(HS$165&lt;=EOMONTH($E67,$R67*(1-$O67)),HS$165&gt;EOMONTH($E67,$P67*12*(1-$O67)+$Q67*12*$O67+$R67*(1-$O67))),0,IF($X67="NNN",Expenses!HQ$14*Leases!$F67,IF(Leases!$X67="FSG",0,IF(Leases!$X67="MG",SUMPRODUCT(Leases!$Z67:$Z71,Expenses!HQ$9:HQ$13)*Leases!$F67,MAX((Expenses!HQ$9-Leases!$AB67/12)*Leases!$AA67*Leases!$F67,0)+MAX((Expenses!HQ$10-Leases!$AB68/12)*Leases!$AA68*Leases!$F67,0)+MAX((Expenses!HQ$11-Leases!$AB69/12)*Leases!$AA69*Leases!$F67,0)+MAX((Expenses!HQ$12-Leases!$AB70/12)*Leases!$AA70*Leases!$F67,0)+MAX((Expenses!HQ$13-Leases!$AB71/12)*Leases!$AA71*Leases!$F67,0)))))</f>
        <v>0</v>
      </c>
      <c r="HT238" s="94">
        <f>IF(OR(HT$165&lt;=EOMONTH($E67,$R67*(1-$O67)),HT$165&gt;EOMONTH($E67,$P67*12*(1-$O67)+$Q67*12*$O67+$R67*(1-$O67))),0,IF($X67="NNN",Expenses!HR$14*Leases!$F67,IF(Leases!$X67="FSG",0,IF(Leases!$X67="MG",SUMPRODUCT(Leases!$Z67:$Z71,Expenses!HR$9:HR$13)*Leases!$F67,MAX((Expenses!HR$9-Leases!$AB67/12)*Leases!$AA67*Leases!$F67,0)+MAX((Expenses!HR$10-Leases!$AB68/12)*Leases!$AA68*Leases!$F67,0)+MAX((Expenses!HR$11-Leases!$AB69/12)*Leases!$AA69*Leases!$F67,0)+MAX((Expenses!HR$12-Leases!$AB70/12)*Leases!$AA70*Leases!$F67,0)+MAX((Expenses!HR$13-Leases!$AB71/12)*Leases!$AA71*Leases!$F67,0)))))</f>
        <v>0</v>
      </c>
      <c r="HU238" s="94">
        <f>IF(OR(HU$165&lt;=EOMONTH($E67,$R67*(1-$O67)),HU$165&gt;EOMONTH($E67,$P67*12*(1-$O67)+$Q67*12*$O67+$R67*(1-$O67))),0,IF($X67="NNN",Expenses!HS$14*Leases!$F67,IF(Leases!$X67="FSG",0,IF(Leases!$X67="MG",SUMPRODUCT(Leases!$Z67:$Z71,Expenses!HS$9:HS$13)*Leases!$F67,MAX((Expenses!HS$9-Leases!$AB67/12)*Leases!$AA67*Leases!$F67,0)+MAX((Expenses!HS$10-Leases!$AB68/12)*Leases!$AA68*Leases!$F67,0)+MAX((Expenses!HS$11-Leases!$AB69/12)*Leases!$AA69*Leases!$F67,0)+MAX((Expenses!HS$12-Leases!$AB70/12)*Leases!$AA70*Leases!$F67,0)+MAX((Expenses!HS$13-Leases!$AB71/12)*Leases!$AA71*Leases!$F67,0)))))</f>
        <v>0</v>
      </c>
      <c r="HV238" s="94">
        <f>IF(OR(HV$165&lt;=EOMONTH($E67,$R67*(1-$O67)),HV$165&gt;EOMONTH($E67,$P67*12*(1-$O67)+$Q67*12*$O67+$R67*(1-$O67))),0,IF($X67="NNN",Expenses!HT$14*Leases!$F67,IF(Leases!$X67="FSG",0,IF(Leases!$X67="MG",SUMPRODUCT(Leases!$Z67:$Z71,Expenses!HT$9:HT$13)*Leases!$F67,MAX((Expenses!HT$9-Leases!$AB67/12)*Leases!$AA67*Leases!$F67,0)+MAX((Expenses!HT$10-Leases!$AB68/12)*Leases!$AA68*Leases!$F67,0)+MAX((Expenses!HT$11-Leases!$AB69/12)*Leases!$AA69*Leases!$F67,0)+MAX((Expenses!HT$12-Leases!$AB70/12)*Leases!$AA70*Leases!$F67,0)+MAX((Expenses!HT$13-Leases!$AB71/12)*Leases!$AA71*Leases!$F67,0)))))</f>
        <v>0</v>
      </c>
      <c r="HW238" s="94">
        <f>IF(OR(HW$165&lt;=EOMONTH($E67,$R67*(1-$O67)),HW$165&gt;EOMONTH($E67,$P67*12*(1-$O67)+$Q67*12*$O67+$R67*(1-$O67))),0,IF($X67="NNN",Expenses!HU$14*Leases!$F67,IF(Leases!$X67="FSG",0,IF(Leases!$X67="MG",SUMPRODUCT(Leases!$Z67:$Z71,Expenses!HU$9:HU$13)*Leases!$F67,MAX((Expenses!HU$9-Leases!$AB67/12)*Leases!$AA67*Leases!$F67,0)+MAX((Expenses!HU$10-Leases!$AB68/12)*Leases!$AA68*Leases!$F67,0)+MAX((Expenses!HU$11-Leases!$AB69/12)*Leases!$AA69*Leases!$F67,0)+MAX((Expenses!HU$12-Leases!$AB70/12)*Leases!$AA70*Leases!$F67,0)+MAX((Expenses!HU$13-Leases!$AB71/12)*Leases!$AA71*Leases!$F67,0)))))</f>
        <v>0</v>
      </c>
      <c r="HX238" s="94">
        <f>IF(OR(HX$165&lt;=EOMONTH($E67,$R67*(1-$O67)),HX$165&gt;EOMONTH($E67,$P67*12*(1-$O67)+$Q67*12*$O67+$R67*(1-$O67))),0,IF($X67="NNN",Expenses!HV$14*Leases!$F67,IF(Leases!$X67="FSG",0,IF(Leases!$X67="MG",SUMPRODUCT(Leases!$Z67:$Z71,Expenses!HV$9:HV$13)*Leases!$F67,MAX((Expenses!HV$9-Leases!$AB67/12)*Leases!$AA67*Leases!$F67,0)+MAX((Expenses!HV$10-Leases!$AB68/12)*Leases!$AA68*Leases!$F67,0)+MAX((Expenses!HV$11-Leases!$AB69/12)*Leases!$AA69*Leases!$F67,0)+MAX((Expenses!HV$12-Leases!$AB70/12)*Leases!$AA70*Leases!$F67,0)+MAX((Expenses!HV$13-Leases!$AB71/12)*Leases!$AA71*Leases!$F67,0)))))</f>
        <v>0</v>
      </c>
      <c r="HY238" s="94">
        <f>IF(OR(HY$165&lt;=EOMONTH($E67,$R67*(1-$O67)),HY$165&gt;EOMONTH($E67,$P67*12*(1-$O67)+$Q67*12*$O67+$R67*(1-$O67))),0,IF($X67="NNN",Expenses!HW$14*Leases!$F67,IF(Leases!$X67="FSG",0,IF(Leases!$X67="MG",SUMPRODUCT(Leases!$Z67:$Z71,Expenses!HW$9:HW$13)*Leases!$F67,MAX((Expenses!HW$9-Leases!$AB67/12)*Leases!$AA67*Leases!$F67,0)+MAX((Expenses!HW$10-Leases!$AB68/12)*Leases!$AA68*Leases!$F67,0)+MAX((Expenses!HW$11-Leases!$AB69/12)*Leases!$AA69*Leases!$F67,0)+MAX((Expenses!HW$12-Leases!$AB70/12)*Leases!$AA70*Leases!$F67,0)+MAX((Expenses!HW$13-Leases!$AB71/12)*Leases!$AA71*Leases!$F67,0)))))</f>
        <v>0</v>
      </c>
      <c r="HZ238" s="94">
        <f>IF(OR(HZ$165&lt;=EOMONTH($E67,$R67*(1-$O67)),HZ$165&gt;EOMONTH($E67,$P67*12*(1-$O67)+$Q67*12*$O67+$R67*(1-$O67))),0,IF($X67="NNN",Expenses!HX$14*Leases!$F67,IF(Leases!$X67="FSG",0,IF(Leases!$X67="MG",SUMPRODUCT(Leases!$Z67:$Z71,Expenses!HX$9:HX$13)*Leases!$F67,MAX((Expenses!HX$9-Leases!$AB67/12)*Leases!$AA67*Leases!$F67,0)+MAX((Expenses!HX$10-Leases!$AB68/12)*Leases!$AA68*Leases!$F67,0)+MAX((Expenses!HX$11-Leases!$AB69/12)*Leases!$AA69*Leases!$F67,0)+MAX((Expenses!HX$12-Leases!$AB70/12)*Leases!$AA70*Leases!$F67,0)+MAX((Expenses!HX$13-Leases!$AB71/12)*Leases!$AA71*Leases!$F67,0)))))</f>
        <v>0</v>
      </c>
      <c r="IA238" s="94">
        <f>IF(OR(IA$165&lt;=EOMONTH($E67,$R67*(1-$O67)),IA$165&gt;EOMONTH($E67,$P67*12*(1-$O67)+$Q67*12*$O67+$R67*(1-$O67))),0,IF($X67="NNN",Expenses!HY$14*Leases!$F67,IF(Leases!$X67="FSG",0,IF(Leases!$X67="MG",SUMPRODUCT(Leases!$Z67:$Z71,Expenses!HY$9:HY$13)*Leases!$F67,MAX((Expenses!HY$9-Leases!$AB67/12)*Leases!$AA67*Leases!$F67,0)+MAX((Expenses!HY$10-Leases!$AB68/12)*Leases!$AA68*Leases!$F67,0)+MAX((Expenses!HY$11-Leases!$AB69/12)*Leases!$AA69*Leases!$F67,0)+MAX((Expenses!HY$12-Leases!$AB70/12)*Leases!$AA70*Leases!$F67,0)+MAX((Expenses!HY$13-Leases!$AB71/12)*Leases!$AA71*Leases!$F67,0)))))</f>
        <v>0</v>
      </c>
      <c r="IB238" s="94">
        <f>IF(OR(IB$165&lt;=EOMONTH($E67,$R67*(1-$O67)),IB$165&gt;EOMONTH($E67,$P67*12*(1-$O67)+$Q67*12*$O67+$R67*(1-$O67))),0,IF($X67="NNN",Expenses!HZ$14*Leases!$F67,IF(Leases!$X67="FSG",0,IF(Leases!$X67="MG",SUMPRODUCT(Leases!$Z67:$Z71,Expenses!HZ$9:HZ$13)*Leases!$F67,MAX((Expenses!HZ$9-Leases!$AB67/12)*Leases!$AA67*Leases!$F67,0)+MAX((Expenses!HZ$10-Leases!$AB68/12)*Leases!$AA68*Leases!$F67,0)+MAX((Expenses!HZ$11-Leases!$AB69/12)*Leases!$AA69*Leases!$F67,0)+MAX((Expenses!HZ$12-Leases!$AB70/12)*Leases!$AA70*Leases!$F67,0)+MAX((Expenses!HZ$13-Leases!$AB71/12)*Leases!$AA71*Leases!$F67,0)))))</f>
        <v>0</v>
      </c>
      <c r="IC238" s="94">
        <f>IF(OR(IC$165&lt;=EOMONTH($E67,$R67*(1-$O67)),IC$165&gt;EOMONTH($E67,$P67*12*(1-$O67)+$Q67*12*$O67+$R67*(1-$O67))),0,IF($X67="NNN",Expenses!IA$14*Leases!$F67,IF(Leases!$X67="FSG",0,IF(Leases!$X67="MG",SUMPRODUCT(Leases!$Z67:$Z71,Expenses!IA$9:IA$13)*Leases!$F67,MAX((Expenses!IA$9-Leases!$AB67/12)*Leases!$AA67*Leases!$F67,0)+MAX((Expenses!IA$10-Leases!$AB68/12)*Leases!$AA68*Leases!$F67,0)+MAX((Expenses!IA$11-Leases!$AB69/12)*Leases!$AA69*Leases!$F67,0)+MAX((Expenses!IA$12-Leases!$AB70/12)*Leases!$AA70*Leases!$F67,0)+MAX((Expenses!IA$13-Leases!$AB71/12)*Leases!$AA71*Leases!$F67,0)))))</f>
        <v>0</v>
      </c>
      <c r="ID238" s="94">
        <f>IF(OR(ID$165&lt;=EOMONTH($E67,$R67*(1-$O67)),ID$165&gt;EOMONTH($E67,$P67*12*(1-$O67)+$Q67*12*$O67+$R67*(1-$O67))),0,IF($X67="NNN",Expenses!IB$14*Leases!$F67,IF(Leases!$X67="FSG",0,IF(Leases!$X67="MG",SUMPRODUCT(Leases!$Z67:$Z71,Expenses!IB$9:IB$13)*Leases!$F67,MAX((Expenses!IB$9-Leases!$AB67/12)*Leases!$AA67*Leases!$F67,0)+MAX((Expenses!IB$10-Leases!$AB68/12)*Leases!$AA68*Leases!$F67,0)+MAX((Expenses!IB$11-Leases!$AB69/12)*Leases!$AA69*Leases!$F67,0)+MAX((Expenses!IB$12-Leases!$AB70/12)*Leases!$AA70*Leases!$F67,0)+MAX((Expenses!IB$13-Leases!$AB71/12)*Leases!$AA71*Leases!$F67,0)))))</f>
        <v>0</v>
      </c>
      <c r="IE238" s="94">
        <f>IF(OR(IE$165&lt;=EOMONTH($E67,$R67*(1-$O67)),IE$165&gt;EOMONTH($E67,$P67*12*(1-$O67)+$Q67*12*$O67+$R67*(1-$O67))),0,IF($X67="NNN",Expenses!IC$14*Leases!$F67,IF(Leases!$X67="FSG",0,IF(Leases!$X67="MG",SUMPRODUCT(Leases!$Z67:$Z71,Expenses!IC$9:IC$13)*Leases!$F67,MAX((Expenses!IC$9-Leases!$AB67/12)*Leases!$AA67*Leases!$F67,0)+MAX((Expenses!IC$10-Leases!$AB68/12)*Leases!$AA68*Leases!$F67,0)+MAX((Expenses!IC$11-Leases!$AB69/12)*Leases!$AA69*Leases!$F67,0)+MAX((Expenses!IC$12-Leases!$AB70/12)*Leases!$AA70*Leases!$F67,0)+MAX((Expenses!IC$13-Leases!$AB71/12)*Leases!$AA71*Leases!$F67,0)))))</f>
        <v>0</v>
      </c>
      <c r="IF238" s="94">
        <f>IF(OR(IF$165&lt;=EOMONTH($E67,$R67*(1-$O67)),IF$165&gt;EOMONTH($E67,$P67*12*(1-$O67)+$Q67*12*$O67+$R67*(1-$O67))),0,IF($X67="NNN",Expenses!ID$14*Leases!$F67,IF(Leases!$X67="FSG",0,IF(Leases!$X67="MG",SUMPRODUCT(Leases!$Z67:$Z71,Expenses!ID$9:ID$13)*Leases!$F67,MAX((Expenses!ID$9-Leases!$AB67/12)*Leases!$AA67*Leases!$F67,0)+MAX((Expenses!ID$10-Leases!$AB68/12)*Leases!$AA68*Leases!$F67,0)+MAX((Expenses!ID$11-Leases!$AB69/12)*Leases!$AA69*Leases!$F67,0)+MAX((Expenses!ID$12-Leases!$AB70/12)*Leases!$AA70*Leases!$F67,0)+MAX((Expenses!ID$13-Leases!$AB71/12)*Leases!$AA71*Leases!$F67,0)))))</f>
        <v>0</v>
      </c>
      <c r="IG238" s="94">
        <f>IF(OR(IG$165&lt;=EOMONTH($E67,$R67*(1-$O67)),IG$165&gt;EOMONTH($E67,$P67*12*(1-$O67)+$Q67*12*$O67+$R67*(1-$O67))),0,IF($X67="NNN",Expenses!IE$14*Leases!$F67,IF(Leases!$X67="FSG",0,IF(Leases!$X67="MG",SUMPRODUCT(Leases!$Z67:$Z71,Expenses!IE$9:IE$13)*Leases!$F67,MAX((Expenses!IE$9-Leases!$AB67/12)*Leases!$AA67*Leases!$F67,0)+MAX((Expenses!IE$10-Leases!$AB68/12)*Leases!$AA68*Leases!$F67,0)+MAX((Expenses!IE$11-Leases!$AB69/12)*Leases!$AA69*Leases!$F67,0)+MAX((Expenses!IE$12-Leases!$AB70/12)*Leases!$AA70*Leases!$F67,0)+MAX((Expenses!IE$13-Leases!$AB71/12)*Leases!$AA71*Leases!$F67,0)))))</f>
        <v>0</v>
      </c>
      <c r="IH238" s="94">
        <f>IF(OR(IH$165&lt;=EOMONTH($E67,$R67*(1-$O67)),IH$165&gt;EOMONTH($E67,$P67*12*(1-$O67)+$Q67*12*$O67+$R67*(1-$O67))),0,IF($X67="NNN",Expenses!IF$14*Leases!$F67,IF(Leases!$X67="FSG",0,IF(Leases!$X67="MG",SUMPRODUCT(Leases!$Z67:$Z71,Expenses!IF$9:IF$13)*Leases!$F67,MAX((Expenses!IF$9-Leases!$AB67/12)*Leases!$AA67*Leases!$F67,0)+MAX((Expenses!IF$10-Leases!$AB68/12)*Leases!$AA68*Leases!$F67,0)+MAX((Expenses!IF$11-Leases!$AB69/12)*Leases!$AA69*Leases!$F67,0)+MAX((Expenses!IF$12-Leases!$AB70/12)*Leases!$AA70*Leases!$F67,0)+MAX((Expenses!IF$13-Leases!$AB71/12)*Leases!$AA71*Leases!$F67,0)))))</f>
        <v>0</v>
      </c>
      <c r="II238" s="94">
        <f>IF(OR(II$165&lt;=EOMONTH($E67,$R67*(1-$O67)),II$165&gt;EOMONTH($E67,$P67*12*(1-$O67)+$Q67*12*$O67+$R67*(1-$O67))),0,IF($X67="NNN",Expenses!IG$14*Leases!$F67,IF(Leases!$X67="FSG",0,IF(Leases!$X67="MG",SUMPRODUCT(Leases!$Z67:$Z71,Expenses!IG$9:IG$13)*Leases!$F67,MAX((Expenses!IG$9-Leases!$AB67/12)*Leases!$AA67*Leases!$F67,0)+MAX((Expenses!IG$10-Leases!$AB68/12)*Leases!$AA68*Leases!$F67,0)+MAX((Expenses!IG$11-Leases!$AB69/12)*Leases!$AA69*Leases!$F67,0)+MAX((Expenses!IG$12-Leases!$AB70/12)*Leases!$AA70*Leases!$F67,0)+MAX((Expenses!IG$13-Leases!$AB71/12)*Leases!$AA71*Leases!$F67,0)))))</f>
        <v>0</v>
      </c>
      <c r="IJ238" s="94">
        <f>IF(OR(IJ$165&lt;=EOMONTH($E67,$R67*(1-$O67)),IJ$165&gt;EOMONTH($E67,$P67*12*(1-$O67)+$Q67*12*$O67+$R67*(1-$O67))),0,IF($X67="NNN",Expenses!IH$14*Leases!$F67,IF(Leases!$X67="FSG",0,IF(Leases!$X67="MG",SUMPRODUCT(Leases!$Z67:$Z71,Expenses!IH$9:IH$13)*Leases!$F67,MAX((Expenses!IH$9-Leases!$AB67/12)*Leases!$AA67*Leases!$F67,0)+MAX((Expenses!IH$10-Leases!$AB68/12)*Leases!$AA68*Leases!$F67,0)+MAX((Expenses!IH$11-Leases!$AB69/12)*Leases!$AA69*Leases!$F67,0)+MAX((Expenses!IH$12-Leases!$AB70/12)*Leases!$AA70*Leases!$F67,0)+MAX((Expenses!IH$13-Leases!$AB71/12)*Leases!$AA71*Leases!$F67,0)))))</f>
        <v>0</v>
      </c>
      <c r="IK238" s="94">
        <f>IF(OR(IK$165&lt;=EOMONTH($E67,$R67*(1-$O67)),IK$165&gt;EOMONTH($E67,$P67*12*(1-$O67)+$Q67*12*$O67+$R67*(1-$O67))),0,IF($X67="NNN",Expenses!II$14*Leases!$F67,IF(Leases!$X67="FSG",0,IF(Leases!$X67="MG",SUMPRODUCT(Leases!$Z67:$Z71,Expenses!II$9:II$13)*Leases!$F67,MAX((Expenses!II$9-Leases!$AB67/12)*Leases!$AA67*Leases!$F67,0)+MAX((Expenses!II$10-Leases!$AB68/12)*Leases!$AA68*Leases!$F67,0)+MAX((Expenses!II$11-Leases!$AB69/12)*Leases!$AA69*Leases!$F67,0)+MAX((Expenses!II$12-Leases!$AB70/12)*Leases!$AA70*Leases!$F67,0)+MAX((Expenses!II$13-Leases!$AB71/12)*Leases!$AA71*Leases!$F67,0)))))</f>
        <v>0</v>
      </c>
      <c r="IL238" s="94">
        <f>IF(OR(IL$165&lt;=EOMONTH($E67,$R67*(1-$O67)),IL$165&gt;EOMONTH($E67,$P67*12*(1-$O67)+$Q67*12*$O67+$R67*(1-$O67))),0,IF($X67="NNN",Expenses!IJ$14*Leases!$F67,IF(Leases!$X67="FSG",0,IF(Leases!$X67="MG",SUMPRODUCT(Leases!$Z67:$Z71,Expenses!IJ$9:IJ$13)*Leases!$F67,MAX((Expenses!IJ$9-Leases!$AB67/12)*Leases!$AA67*Leases!$F67,0)+MAX((Expenses!IJ$10-Leases!$AB68/12)*Leases!$AA68*Leases!$F67,0)+MAX((Expenses!IJ$11-Leases!$AB69/12)*Leases!$AA69*Leases!$F67,0)+MAX((Expenses!IJ$12-Leases!$AB70/12)*Leases!$AA70*Leases!$F67,0)+MAX((Expenses!IJ$13-Leases!$AB71/12)*Leases!$AA71*Leases!$F67,0)))))</f>
        <v>0</v>
      </c>
      <c r="IM238" s="94">
        <f>IF(OR(IM$165&lt;=EOMONTH($E67,$R67*(1-$O67)),IM$165&gt;EOMONTH($E67,$P67*12*(1-$O67)+$Q67*12*$O67+$R67*(1-$O67))),0,IF($X67="NNN",Expenses!IK$14*Leases!$F67,IF(Leases!$X67="FSG",0,IF(Leases!$X67="MG",SUMPRODUCT(Leases!$Z67:$Z71,Expenses!IK$9:IK$13)*Leases!$F67,MAX((Expenses!IK$9-Leases!$AB67/12)*Leases!$AA67*Leases!$F67,0)+MAX((Expenses!IK$10-Leases!$AB68/12)*Leases!$AA68*Leases!$F67,0)+MAX((Expenses!IK$11-Leases!$AB69/12)*Leases!$AA69*Leases!$F67,0)+MAX((Expenses!IK$12-Leases!$AB70/12)*Leases!$AA70*Leases!$F67,0)+MAX((Expenses!IK$13-Leases!$AB71/12)*Leases!$AA71*Leases!$F67,0)))))</f>
        <v>0</v>
      </c>
      <c r="IN238" s="94">
        <f>IF(OR(IN$165&lt;=EOMONTH($E67,$R67*(1-$O67)),IN$165&gt;EOMONTH($E67,$P67*12*(1-$O67)+$Q67*12*$O67+$R67*(1-$O67))),0,IF($X67="NNN",Expenses!IL$14*Leases!$F67,IF(Leases!$X67="FSG",0,IF(Leases!$X67="MG",SUMPRODUCT(Leases!$Z67:$Z71,Expenses!IL$9:IL$13)*Leases!$F67,MAX((Expenses!IL$9-Leases!$AB67/12)*Leases!$AA67*Leases!$F67,0)+MAX((Expenses!IL$10-Leases!$AB68/12)*Leases!$AA68*Leases!$F67,0)+MAX((Expenses!IL$11-Leases!$AB69/12)*Leases!$AA69*Leases!$F67,0)+MAX((Expenses!IL$12-Leases!$AB70/12)*Leases!$AA70*Leases!$F67,0)+MAX((Expenses!IL$13-Leases!$AB71/12)*Leases!$AA71*Leases!$F67,0)))))</f>
        <v>0</v>
      </c>
      <c r="IO238" s="94">
        <f>IF(OR(IO$165&lt;=EOMONTH($E67,$R67*(1-$O67)),IO$165&gt;EOMONTH($E67,$P67*12*(1-$O67)+$Q67*12*$O67+$R67*(1-$O67))),0,IF($X67="NNN",Expenses!IM$14*Leases!$F67,IF(Leases!$X67="FSG",0,IF(Leases!$X67="MG",SUMPRODUCT(Leases!$Z67:$Z71,Expenses!IM$9:IM$13)*Leases!$F67,MAX((Expenses!IM$9-Leases!$AB67/12)*Leases!$AA67*Leases!$F67,0)+MAX((Expenses!IM$10-Leases!$AB68/12)*Leases!$AA68*Leases!$F67,0)+MAX((Expenses!IM$11-Leases!$AB69/12)*Leases!$AA69*Leases!$F67,0)+MAX((Expenses!IM$12-Leases!$AB70/12)*Leases!$AA70*Leases!$F67,0)+MAX((Expenses!IM$13-Leases!$AB71/12)*Leases!$AA71*Leases!$F67,0)))))</f>
        <v>0</v>
      </c>
      <c r="IP238" s="94">
        <f>IF(OR(IP$165&lt;=EOMONTH($E67,$R67*(1-$O67)),IP$165&gt;EOMONTH($E67,$P67*12*(1-$O67)+$Q67*12*$O67+$R67*(1-$O67))),0,IF($X67="NNN",Expenses!IN$14*Leases!$F67,IF(Leases!$X67="FSG",0,IF(Leases!$X67="MG",SUMPRODUCT(Leases!$Z67:$Z71,Expenses!IN$9:IN$13)*Leases!$F67,MAX((Expenses!IN$9-Leases!$AB67/12)*Leases!$AA67*Leases!$F67,0)+MAX((Expenses!IN$10-Leases!$AB68/12)*Leases!$AA68*Leases!$F67,0)+MAX((Expenses!IN$11-Leases!$AB69/12)*Leases!$AA69*Leases!$F67,0)+MAX((Expenses!IN$12-Leases!$AB70/12)*Leases!$AA70*Leases!$F67,0)+MAX((Expenses!IN$13-Leases!$AB71/12)*Leases!$AA71*Leases!$F67,0)))))</f>
        <v>0</v>
      </c>
      <c r="IQ238" s="94">
        <f>IF(OR(IQ$165&lt;=EOMONTH($E67,$R67*(1-$O67)),IQ$165&gt;EOMONTH($E67,$P67*12*(1-$O67)+$Q67*12*$O67+$R67*(1-$O67))),0,IF($X67="NNN",Expenses!IO$14*Leases!$F67,IF(Leases!$X67="FSG",0,IF(Leases!$X67="MG",SUMPRODUCT(Leases!$Z67:$Z71,Expenses!IO$9:IO$13)*Leases!$F67,MAX((Expenses!IO$9-Leases!$AB67/12)*Leases!$AA67*Leases!$F67,0)+MAX((Expenses!IO$10-Leases!$AB68/12)*Leases!$AA68*Leases!$F67,0)+MAX((Expenses!IO$11-Leases!$AB69/12)*Leases!$AA69*Leases!$F67,0)+MAX((Expenses!IO$12-Leases!$AB70/12)*Leases!$AA70*Leases!$F67,0)+MAX((Expenses!IO$13-Leases!$AB71/12)*Leases!$AA71*Leases!$F67,0)))))</f>
        <v>0</v>
      </c>
      <c r="IR238" s="94">
        <f>IF(OR(IR$165&lt;=EOMONTH($E67,$R67*(1-$O67)),IR$165&gt;EOMONTH($E67,$P67*12*(1-$O67)+$Q67*12*$O67+$R67*(1-$O67))),0,IF($X67="NNN",Expenses!IP$14*Leases!$F67,IF(Leases!$X67="FSG",0,IF(Leases!$X67="MG",SUMPRODUCT(Leases!$Z67:$Z71,Expenses!IP$9:IP$13)*Leases!$F67,MAX((Expenses!IP$9-Leases!$AB67/12)*Leases!$AA67*Leases!$F67,0)+MAX((Expenses!IP$10-Leases!$AB68/12)*Leases!$AA68*Leases!$F67,0)+MAX((Expenses!IP$11-Leases!$AB69/12)*Leases!$AA69*Leases!$F67,0)+MAX((Expenses!IP$12-Leases!$AB70/12)*Leases!$AA70*Leases!$F67,0)+MAX((Expenses!IP$13-Leases!$AB71/12)*Leases!$AA71*Leases!$F67,0)))))</f>
        <v>0</v>
      </c>
      <c r="IS238" s="94">
        <f>IF(OR(IS$165&lt;=EOMONTH($E67,$R67*(1-$O67)),IS$165&gt;EOMONTH($E67,$P67*12*(1-$O67)+$Q67*12*$O67+$R67*(1-$O67))),0,IF($X67="NNN",Expenses!IQ$14*Leases!$F67,IF(Leases!$X67="FSG",0,IF(Leases!$X67="MG",SUMPRODUCT(Leases!$Z67:$Z71,Expenses!IQ$9:IQ$13)*Leases!$F67,MAX((Expenses!IQ$9-Leases!$AB67/12)*Leases!$AA67*Leases!$F67,0)+MAX((Expenses!IQ$10-Leases!$AB68/12)*Leases!$AA68*Leases!$F67,0)+MAX((Expenses!IQ$11-Leases!$AB69/12)*Leases!$AA69*Leases!$F67,0)+MAX((Expenses!IQ$12-Leases!$AB70/12)*Leases!$AA70*Leases!$F67,0)+MAX((Expenses!IQ$13-Leases!$AB71/12)*Leases!$AA71*Leases!$F67,0)))))</f>
        <v>0</v>
      </c>
      <c r="IT238" s="94">
        <f>IF(OR(IT$165&lt;=EOMONTH($E67,$R67*(1-$O67)),IT$165&gt;EOMONTH($E67,$P67*12*(1-$O67)+$Q67*12*$O67+$R67*(1-$O67))),0,IF($X67="NNN",Expenses!IR$14*Leases!$F67,IF(Leases!$X67="FSG",0,IF(Leases!$X67="MG",SUMPRODUCT(Leases!$Z67:$Z71,Expenses!IR$9:IR$13)*Leases!$F67,MAX((Expenses!IR$9-Leases!$AB67/12)*Leases!$AA67*Leases!$F67,0)+MAX((Expenses!IR$10-Leases!$AB68/12)*Leases!$AA68*Leases!$F67,0)+MAX((Expenses!IR$11-Leases!$AB69/12)*Leases!$AA69*Leases!$F67,0)+MAX((Expenses!IR$12-Leases!$AB70/12)*Leases!$AA70*Leases!$F67,0)+MAX((Expenses!IR$13-Leases!$AB71/12)*Leases!$AA71*Leases!$F67,0)))))</f>
        <v>0</v>
      </c>
      <c r="IU238" s="94">
        <f>IF(OR(IU$165&lt;=EOMONTH($E67,$R67*(1-$O67)),IU$165&gt;EOMONTH($E67,$P67*12*(1-$O67)+$Q67*12*$O67+$R67*(1-$O67))),0,IF($X67="NNN",Expenses!IS$14*Leases!$F67,IF(Leases!$X67="FSG",0,IF(Leases!$X67="MG",SUMPRODUCT(Leases!$Z67:$Z71,Expenses!IS$9:IS$13)*Leases!$F67,MAX((Expenses!IS$9-Leases!$AB67/12)*Leases!$AA67*Leases!$F67,0)+MAX((Expenses!IS$10-Leases!$AB68/12)*Leases!$AA68*Leases!$F67,0)+MAX((Expenses!IS$11-Leases!$AB69/12)*Leases!$AA69*Leases!$F67,0)+MAX((Expenses!IS$12-Leases!$AB70/12)*Leases!$AA70*Leases!$F67,0)+MAX((Expenses!IS$13-Leases!$AB71/12)*Leases!$AA71*Leases!$F67,0)))))</f>
        <v>0</v>
      </c>
      <c r="IV238" s="94">
        <f>IF(OR(IV$165&lt;=EOMONTH($E67,$R67*(1-$O67)),IV$165&gt;EOMONTH($E67,$P67*12*(1-$O67)+$Q67*12*$O67+$R67*(1-$O67))),0,IF($X67="NNN",Expenses!IT$14*Leases!$F67,IF(Leases!$X67="FSG",0,IF(Leases!$X67="MG",SUMPRODUCT(Leases!$Z67:$Z71,Expenses!IT$9:IT$13)*Leases!$F67,MAX((Expenses!IT$9-Leases!$AB67/12)*Leases!$AA67*Leases!$F67,0)+MAX((Expenses!IT$10-Leases!$AB68/12)*Leases!$AA68*Leases!$F67,0)+MAX((Expenses!IT$11-Leases!$AB69/12)*Leases!$AA69*Leases!$F67,0)+MAX((Expenses!IT$12-Leases!$AB70/12)*Leases!$AA70*Leases!$F67,0)+MAX((Expenses!IT$13-Leases!$AB71/12)*Leases!$AA71*Leases!$F67,0)))))</f>
        <v>0</v>
      </c>
      <c r="IW238" s="94">
        <f>IF(OR(IW$165&lt;=EOMONTH($E67,$R67*(1-$O67)),IW$165&gt;EOMONTH($E67,$P67*12*(1-$O67)+$Q67*12*$O67+$R67*(1-$O67))),0,IF($X67="NNN",Expenses!IU$14*Leases!$F67,IF(Leases!$X67="FSG",0,IF(Leases!$X67="MG",SUMPRODUCT(Leases!$Z67:$Z71,Expenses!IU$9:IU$13)*Leases!$F67,MAX((Expenses!IU$9-Leases!$AB67/12)*Leases!$AA67*Leases!$F67,0)+MAX((Expenses!IU$10-Leases!$AB68/12)*Leases!$AA68*Leases!$F67,0)+MAX((Expenses!IU$11-Leases!$AB69/12)*Leases!$AA69*Leases!$F67,0)+MAX((Expenses!IU$12-Leases!$AB70/12)*Leases!$AA70*Leases!$F67,0)+MAX((Expenses!IU$13-Leases!$AB71/12)*Leases!$AA71*Leases!$F67,0)))))</f>
        <v>0</v>
      </c>
      <c r="IX238" s="94">
        <f>IF(OR(IX$165&lt;=EOMONTH($E67,$R67*(1-$O67)),IX$165&gt;EOMONTH($E67,$P67*12*(1-$O67)+$Q67*12*$O67+$R67*(1-$O67))),0,IF($X67="NNN",Expenses!IV$14*Leases!$F67,IF(Leases!$X67="FSG",0,IF(Leases!$X67="MG",SUMPRODUCT(Leases!$Z67:$Z71,Expenses!IV$9:IV$13)*Leases!$F67,MAX((Expenses!IV$9-Leases!$AB67/12)*Leases!$AA67*Leases!$F67,0)+MAX((Expenses!IV$10-Leases!$AB68/12)*Leases!$AA68*Leases!$F67,0)+MAX((Expenses!IV$11-Leases!$AB69/12)*Leases!$AA69*Leases!$F67,0)+MAX((Expenses!IV$12-Leases!$AB70/12)*Leases!$AA70*Leases!$F67,0)+MAX((Expenses!IV$13-Leases!$AB71/12)*Leases!$AA71*Leases!$F67,0)))))</f>
        <v>0</v>
      </c>
      <c r="IY238" s="94">
        <f>IF(OR(IY$165&lt;=EOMONTH($E67,$R67*(1-$O67)),IY$165&gt;EOMONTH($E67,$P67*12*(1-$O67)+$Q67*12*$O67+$R67*(1-$O67))),0,IF($X67="NNN",Expenses!IW$14*Leases!$F67,IF(Leases!$X67="FSG",0,IF(Leases!$X67="MG",SUMPRODUCT(Leases!$Z67:$Z71,Expenses!IW$9:IW$13)*Leases!$F67,MAX((Expenses!IW$9-Leases!$AB67/12)*Leases!$AA67*Leases!$F67,0)+MAX((Expenses!IW$10-Leases!$AB68/12)*Leases!$AA68*Leases!$F67,0)+MAX((Expenses!IW$11-Leases!$AB69/12)*Leases!$AA69*Leases!$F67,0)+MAX((Expenses!IW$12-Leases!$AB70/12)*Leases!$AA70*Leases!$F67,0)+MAX((Expenses!IW$13-Leases!$AB71/12)*Leases!$AA71*Leases!$F67,0)))))</f>
        <v>0</v>
      </c>
      <c r="IZ238" s="94">
        <f>IF(OR(IZ$165&lt;=EOMONTH($E67,$R67*(1-$O67)),IZ$165&gt;EOMONTH($E67,$P67*12*(1-$O67)+$Q67*12*$O67+$R67*(1-$O67))),0,IF($X67="NNN",Expenses!IX$14*Leases!$F67,IF(Leases!$X67="FSG",0,IF(Leases!$X67="MG",SUMPRODUCT(Leases!$Z67:$Z71,Expenses!IX$9:IX$13)*Leases!$F67,MAX((Expenses!IX$9-Leases!$AB67/12)*Leases!$AA67*Leases!$F67,0)+MAX((Expenses!IX$10-Leases!$AB68/12)*Leases!$AA68*Leases!$F67,0)+MAX((Expenses!IX$11-Leases!$AB69/12)*Leases!$AA69*Leases!$F67,0)+MAX((Expenses!IX$12-Leases!$AB70/12)*Leases!$AA70*Leases!$F67,0)+MAX((Expenses!IX$13-Leases!$AB71/12)*Leases!$AA71*Leases!$F67,0)))))</f>
        <v>0</v>
      </c>
      <c r="JA238" s="94">
        <f>IF(OR(JA$165&lt;=EOMONTH($E67,$R67*(1-$O67)),JA$165&gt;EOMONTH($E67,$P67*12*(1-$O67)+$Q67*12*$O67+$R67*(1-$O67))),0,IF($X67="NNN",Expenses!IY$14*Leases!$F67,IF(Leases!$X67="FSG",0,IF(Leases!$X67="MG",SUMPRODUCT(Leases!$Z67:$Z71,Expenses!IY$9:IY$13)*Leases!$F67,MAX((Expenses!IY$9-Leases!$AB67/12)*Leases!$AA67*Leases!$F67,0)+MAX((Expenses!IY$10-Leases!$AB68/12)*Leases!$AA68*Leases!$F67,0)+MAX((Expenses!IY$11-Leases!$AB69/12)*Leases!$AA69*Leases!$F67,0)+MAX((Expenses!IY$12-Leases!$AB70/12)*Leases!$AA70*Leases!$F67,0)+MAX((Expenses!IY$13-Leases!$AB71/12)*Leases!$AA71*Leases!$F67,0)))))</f>
        <v>0</v>
      </c>
      <c r="JB238" s="94">
        <f>IF(OR(JB$165&lt;=EOMONTH($E67,$R67*(1-$O67)),JB$165&gt;EOMONTH($E67,$P67*12*(1-$O67)+$Q67*12*$O67+$R67*(1-$O67))),0,IF($X67="NNN",Expenses!IZ$14*Leases!$F67,IF(Leases!$X67="FSG",0,IF(Leases!$X67="MG",SUMPRODUCT(Leases!$Z67:$Z71,Expenses!IZ$9:IZ$13)*Leases!$F67,MAX((Expenses!IZ$9-Leases!$AB67/12)*Leases!$AA67*Leases!$F67,0)+MAX((Expenses!IZ$10-Leases!$AB68/12)*Leases!$AA68*Leases!$F67,0)+MAX((Expenses!IZ$11-Leases!$AB69/12)*Leases!$AA69*Leases!$F67,0)+MAX((Expenses!IZ$12-Leases!$AB70/12)*Leases!$AA70*Leases!$F67,0)+MAX((Expenses!IZ$13-Leases!$AB71/12)*Leases!$AA71*Leases!$F67,0)))))</f>
        <v>0</v>
      </c>
      <c r="JC238" s="94">
        <f>IF(OR(JC$165&lt;=EOMONTH($E67,$R67*(1-$O67)),JC$165&gt;EOMONTH($E67,$P67*12*(1-$O67)+$Q67*12*$O67+$R67*(1-$O67))),0,IF($X67="NNN",Expenses!JA$14*Leases!$F67,IF(Leases!$X67="FSG",0,IF(Leases!$X67="MG",SUMPRODUCT(Leases!$Z67:$Z71,Expenses!JA$9:JA$13)*Leases!$F67,MAX((Expenses!JA$9-Leases!$AB67/12)*Leases!$AA67*Leases!$F67,0)+MAX((Expenses!JA$10-Leases!$AB68/12)*Leases!$AA68*Leases!$F67,0)+MAX((Expenses!JA$11-Leases!$AB69/12)*Leases!$AA69*Leases!$F67,0)+MAX((Expenses!JA$12-Leases!$AB70/12)*Leases!$AA70*Leases!$F67,0)+MAX((Expenses!JA$13-Leases!$AB71/12)*Leases!$AA71*Leases!$F67,0)))))</f>
        <v>0</v>
      </c>
      <c r="JD238" s="94">
        <f>IF(OR(JD$165&lt;=EOMONTH($E67,$R67*(1-$O67)),JD$165&gt;EOMONTH($E67,$P67*12*(1-$O67)+$Q67*12*$O67+$R67*(1-$O67))),0,IF($X67="NNN",Expenses!JB$14*Leases!$F67,IF(Leases!$X67="FSG",0,IF(Leases!$X67="MG",SUMPRODUCT(Leases!$Z67:$Z71,Expenses!JB$9:JB$13)*Leases!$F67,MAX((Expenses!JB$9-Leases!$AB67/12)*Leases!$AA67*Leases!$F67,0)+MAX((Expenses!JB$10-Leases!$AB68/12)*Leases!$AA68*Leases!$F67,0)+MAX((Expenses!JB$11-Leases!$AB69/12)*Leases!$AA69*Leases!$F67,0)+MAX((Expenses!JB$12-Leases!$AB70/12)*Leases!$AA70*Leases!$F67,0)+MAX((Expenses!JB$13-Leases!$AB71/12)*Leases!$AA71*Leases!$F67,0)))))</f>
        <v>0</v>
      </c>
      <c r="JE238" s="94">
        <f>IF(OR(JE$165&lt;=EOMONTH($E67,$R67*(1-$O67)),JE$165&gt;EOMONTH($E67,$P67*12*(1-$O67)+$Q67*12*$O67+$R67*(1-$O67))),0,IF($X67="NNN",Expenses!JC$14*Leases!$F67,IF(Leases!$X67="FSG",0,IF(Leases!$X67="MG",SUMPRODUCT(Leases!$Z67:$Z71,Expenses!JC$9:JC$13)*Leases!$F67,MAX((Expenses!JC$9-Leases!$AB67/12)*Leases!$AA67*Leases!$F67,0)+MAX((Expenses!JC$10-Leases!$AB68/12)*Leases!$AA68*Leases!$F67,0)+MAX((Expenses!JC$11-Leases!$AB69/12)*Leases!$AA69*Leases!$F67,0)+MAX((Expenses!JC$12-Leases!$AB70/12)*Leases!$AA70*Leases!$F67,0)+MAX((Expenses!JC$13-Leases!$AB71/12)*Leases!$AA71*Leases!$F67,0)))))</f>
        <v>0</v>
      </c>
      <c r="JF238" s="94">
        <f>IF(OR(JF$165&lt;=EOMONTH($E67,$R67*(1-$O67)),JF$165&gt;EOMONTH($E67,$P67*12*(1-$O67)+$Q67*12*$O67+$R67*(1-$O67))),0,IF($X67="NNN",Expenses!JD$14*Leases!$F67,IF(Leases!$X67="FSG",0,IF(Leases!$X67="MG",SUMPRODUCT(Leases!$Z67:$Z71,Expenses!JD$9:JD$13)*Leases!$F67,MAX((Expenses!JD$9-Leases!$AB67/12)*Leases!$AA67*Leases!$F67,0)+MAX((Expenses!JD$10-Leases!$AB68/12)*Leases!$AA68*Leases!$F67,0)+MAX((Expenses!JD$11-Leases!$AB69/12)*Leases!$AA69*Leases!$F67,0)+MAX((Expenses!JD$12-Leases!$AB70/12)*Leases!$AA70*Leases!$F67,0)+MAX((Expenses!JD$13-Leases!$AB71/12)*Leases!$AA71*Leases!$F67,0)))))</f>
        <v>0</v>
      </c>
      <c r="JG238" s="94">
        <f>IF(OR(JG$165&lt;=EOMONTH($E67,$R67*(1-$O67)),JG$165&gt;EOMONTH($E67,$P67*12*(1-$O67)+$Q67*12*$O67+$R67*(1-$O67))),0,IF($X67="NNN",Expenses!JE$14*Leases!$F67,IF(Leases!$X67="FSG",0,IF(Leases!$X67="MG",SUMPRODUCT(Leases!$Z67:$Z71,Expenses!JE$9:JE$13)*Leases!$F67,MAX((Expenses!JE$9-Leases!$AB67/12)*Leases!$AA67*Leases!$F67,0)+MAX((Expenses!JE$10-Leases!$AB68/12)*Leases!$AA68*Leases!$F67,0)+MAX((Expenses!JE$11-Leases!$AB69/12)*Leases!$AA69*Leases!$F67,0)+MAX((Expenses!JE$12-Leases!$AB70/12)*Leases!$AA70*Leases!$F67,0)+MAX((Expenses!JE$13-Leases!$AB71/12)*Leases!$AA71*Leases!$F67,0)))))</f>
        <v>0</v>
      </c>
      <c r="JH238" s="94">
        <f>IF(OR(JH$165&lt;=EOMONTH($E67,$R67*(1-$O67)),JH$165&gt;EOMONTH($E67,$P67*12*(1-$O67)+$Q67*12*$O67+$R67*(1-$O67))),0,IF($X67="NNN",Expenses!JF$14*Leases!$F67,IF(Leases!$X67="FSG",0,IF(Leases!$X67="MG",SUMPRODUCT(Leases!$Z67:$Z71,Expenses!JF$9:JF$13)*Leases!$F67,MAX((Expenses!JF$9-Leases!$AB67/12)*Leases!$AA67*Leases!$F67,0)+MAX((Expenses!JF$10-Leases!$AB68/12)*Leases!$AA68*Leases!$F67,0)+MAX((Expenses!JF$11-Leases!$AB69/12)*Leases!$AA69*Leases!$F67,0)+MAX((Expenses!JF$12-Leases!$AB70/12)*Leases!$AA70*Leases!$F67,0)+MAX((Expenses!JF$13-Leases!$AB71/12)*Leases!$AA71*Leases!$F67,0)))))</f>
        <v>0</v>
      </c>
      <c r="JI238" s="94">
        <f>IF(OR(JI$165&lt;=EOMONTH($E67,$R67*(1-$O67)),JI$165&gt;EOMONTH($E67,$P67*12*(1-$O67)+$Q67*12*$O67+$R67*(1-$O67))),0,IF($X67="NNN",Expenses!JG$14*Leases!$F67,IF(Leases!$X67="FSG",0,IF(Leases!$X67="MG",SUMPRODUCT(Leases!$Z67:$Z71,Expenses!JG$9:JG$13)*Leases!$F67,MAX((Expenses!JG$9-Leases!$AB67/12)*Leases!$AA67*Leases!$F67,0)+MAX((Expenses!JG$10-Leases!$AB68/12)*Leases!$AA68*Leases!$F67,0)+MAX((Expenses!JG$11-Leases!$AB69/12)*Leases!$AA69*Leases!$F67,0)+MAX((Expenses!JG$12-Leases!$AB70/12)*Leases!$AA70*Leases!$F67,0)+MAX((Expenses!JG$13-Leases!$AB71/12)*Leases!$AA71*Leases!$F67,0)))))</f>
        <v>0</v>
      </c>
      <c r="JJ238" s="94">
        <f>IF(OR(JJ$165&lt;=EOMONTH($E67,$R67*(1-$O67)),JJ$165&gt;EOMONTH($E67,$P67*12*(1-$O67)+$Q67*12*$O67+$R67*(1-$O67))),0,IF($X67="NNN",Expenses!JH$14*Leases!$F67,IF(Leases!$X67="FSG",0,IF(Leases!$X67="MG",SUMPRODUCT(Leases!$Z67:$Z71,Expenses!JH$9:JH$13)*Leases!$F67,MAX((Expenses!JH$9-Leases!$AB67/12)*Leases!$AA67*Leases!$F67,0)+MAX((Expenses!JH$10-Leases!$AB68/12)*Leases!$AA68*Leases!$F67,0)+MAX((Expenses!JH$11-Leases!$AB69/12)*Leases!$AA69*Leases!$F67,0)+MAX((Expenses!JH$12-Leases!$AB70/12)*Leases!$AA70*Leases!$F67,0)+MAX((Expenses!JH$13-Leases!$AB71/12)*Leases!$AA71*Leases!$F67,0)))))</f>
        <v>0</v>
      </c>
      <c r="JK238" s="94">
        <f>IF(OR(JK$165&lt;=EOMONTH($E67,$R67*(1-$O67)),JK$165&gt;EOMONTH($E67,$P67*12*(1-$O67)+$Q67*12*$O67+$R67*(1-$O67))),0,IF($X67="NNN",Expenses!JI$14*Leases!$F67,IF(Leases!$X67="FSG",0,IF(Leases!$X67="MG",SUMPRODUCT(Leases!$Z67:$Z71,Expenses!JI$9:JI$13)*Leases!$F67,MAX((Expenses!JI$9-Leases!$AB67/12)*Leases!$AA67*Leases!$F67,0)+MAX((Expenses!JI$10-Leases!$AB68/12)*Leases!$AA68*Leases!$F67,0)+MAX((Expenses!JI$11-Leases!$AB69/12)*Leases!$AA69*Leases!$F67,0)+MAX((Expenses!JI$12-Leases!$AB70/12)*Leases!$AA70*Leases!$F67,0)+MAX((Expenses!JI$13-Leases!$AB71/12)*Leases!$AA71*Leases!$F67,0)))))</f>
        <v>0</v>
      </c>
      <c r="JL238" s="94">
        <f>IF(OR(JL$165&lt;=EOMONTH($E67,$R67*(1-$O67)),JL$165&gt;EOMONTH($E67,$P67*12*(1-$O67)+$Q67*12*$O67+$R67*(1-$O67))),0,IF($X67="NNN",Expenses!JJ$14*Leases!$F67,IF(Leases!$X67="FSG",0,IF(Leases!$X67="MG",SUMPRODUCT(Leases!$Z67:$Z71,Expenses!JJ$9:JJ$13)*Leases!$F67,MAX((Expenses!JJ$9-Leases!$AB67/12)*Leases!$AA67*Leases!$F67,0)+MAX((Expenses!JJ$10-Leases!$AB68/12)*Leases!$AA68*Leases!$F67,0)+MAX((Expenses!JJ$11-Leases!$AB69/12)*Leases!$AA69*Leases!$F67,0)+MAX((Expenses!JJ$12-Leases!$AB70/12)*Leases!$AA70*Leases!$F67,0)+MAX((Expenses!JJ$13-Leases!$AB71/12)*Leases!$AA71*Leases!$F67,0)))))</f>
        <v>0</v>
      </c>
      <c r="JM238" s="94">
        <f>IF(OR(JM$165&lt;=EOMONTH($E67,$R67*(1-$O67)),JM$165&gt;EOMONTH($E67,$P67*12*(1-$O67)+$Q67*12*$O67+$R67*(1-$O67))),0,IF($X67="NNN",Expenses!JK$14*Leases!$F67,IF(Leases!$X67="FSG",0,IF(Leases!$X67="MG",SUMPRODUCT(Leases!$Z67:$Z71,Expenses!JK$9:JK$13)*Leases!$F67,MAX((Expenses!JK$9-Leases!$AB67/12)*Leases!$AA67*Leases!$F67,0)+MAX((Expenses!JK$10-Leases!$AB68/12)*Leases!$AA68*Leases!$F67,0)+MAX((Expenses!JK$11-Leases!$AB69/12)*Leases!$AA69*Leases!$F67,0)+MAX((Expenses!JK$12-Leases!$AB70/12)*Leases!$AA70*Leases!$F67,0)+MAX((Expenses!JK$13-Leases!$AB71/12)*Leases!$AA71*Leases!$F67,0)))))</f>
        <v>0</v>
      </c>
      <c r="JN238" s="94">
        <f>IF(OR(JN$165&lt;=EOMONTH($E67,$R67*(1-$O67)),JN$165&gt;EOMONTH($E67,$P67*12*(1-$O67)+$Q67*12*$O67+$R67*(1-$O67))),0,IF($X67="NNN",Expenses!JL$14*Leases!$F67,IF(Leases!$X67="FSG",0,IF(Leases!$X67="MG",SUMPRODUCT(Leases!$Z67:$Z71,Expenses!JL$9:JL$13)*Leases!$F67,MAX((Expenses!JL$9-Leases!$AB67/12)*Leases!$AA67*Leases!$F67,0)+MAX((Expenses!JL$10-Leases!$AB68/12)*Leases!$AA68*Leases!$F67,0)+MAX((Expenses!JL$11-Leases!$AB69/12)*Leases!$AA69*Leases!$F67,0)+MAX((Expenses!JL$12-Leases!$AB70/12)*Leases!$AA70*Leases!$F67,0)+MAX((Expenses!JL$13-Leases!$AB71/12)*Leases!$AA71*Leases!$F67,0)))))</f>
        <v>0</v>
      </c>
      <c r="JO238" s="94">
        <f>IF(OR(JO$165&lt;=EOMONTH($E67,$R67*(1-$O67)),JO$165&gt;EOMONTH($E67,$P67*12*(1-$O67)+$Q67*12*$O67+$R67*(1-$O67))),0,IF($X67="NNN",Expenses!JM$14*Leases!$F67,IF(Leases!$X67="FSG",0,IF(Leases!$X67="MG",SUMPRODUCT(Leases!$Z67:$Z71,Expenses!JM$9:JM$13)*Leases!$F67,MAX((Expenses!JM$9-Leases!$AB67/12)*Leases!$AA67*Leases!$F67,0)+MAX((Expenses!JM$10-Leases!$AB68/12)*Leases!$AA68*Leases!$F67,0)+MAX((Expenses!JM$11-Leases!$AB69/12)*Leases!$AA69*Leases!$F67,0)+MAX((Expenses!JM$12-Leases!$AB70/12)*Leases!$AA70*Leases!$F67,0)+MAX((Expenses!JM$13-Leases!$AB71/12)*Leases!$AA71*Leases!$F67,0)))))</f>
        <v>0</v>
      </c>
      <c r="JP238" s="94">
        <f>IF(OR(JP$165&lt;=EOMONTH($E67,$R67*(1-$O67)),JP$165&gt;EOMONTH($E67,$P67*12*(1-$O67)+$Q67*12*$O67+$R67*(1-$O67))),0,IF($X67="NNN",Expenses!JN$14*Leases!$F67,IF(Leases!$X67="FSG",0,IF(Leases!$X67="MG",SUMPRODUCT(Leases!$Z67:$Z71,Expenses!JN$9:JN$13)*Leases!$F67,MAX((Expenses!JN$9-Leases!$AB67/12)*Leases!$AA67*Leases!$F67,0)+MAX((Expenses!JN$10-Leases!$AB68/12)*Leases!$AA68*Leases!$F67,0)+MAX((Expenses!JN$11-Leases!$AB69/12)*Leases!$AA69*Leases!$F67,0)+MAX((Expenses!JN$12-Leases!$AB70/12)*Leases!$AA70*Leases!$F67,0)+MAX((Expenses!JN$13-Leases!$AB71/12)*Leases!$AA71*Leases!$F67,0)))))</f>
        <v>0</v>
      </c>
      <c r="JQ238" s="94">
        <f>IF(OR(JQ$165&lt;=EOMONTH($E67,$R67*(1-$O67)),JQ$165&gt;EOMONTH($E67,$P67*12*(1-$O67)+$Q67*12*$O67+$R67*(1-$O67))),0,IF($X67="NNN",Expenses!JO$14*Leases!$F67,IF(Leases!$X67="FSG",0,IF(Leases!$X67="MG",SUMPRODUCT(Leases!$Z67:$Z71,Expenses!JO$9:JO$13)*Leases!$F67,MAX((Expenses!JO$9-Leases!$AB67/12)*Leases!$AA67*Leases!$F67,0)+MAX((Expenses!JO$10-Leases!$AB68/12)*Leases!$AA68*Leases!$F67,0)+MAX((Expenses!JO$11-Leases!$AB69/12)*Leases!$AA69*Leases!$F67,0)+MAX((Expenses!JO$12-Leases!$AB70/12)*Leases!$AA70*Leases!$F67,0)+MAX((Expenses!JO$13-Leases!$AB71/12)*Leases!$AA71*Leases!$F67,0)))))</f>
        <v>0</v>
      </c>
      <c r="JR238" s="94">
        <f>IF(OR(JR$165&lt;=EOMONTH($E67,$R67*(1-$O67)),JR$165&gt;EOMONTH($E67,$P67*12*(1-$O67)+$Q67*12*$O67+$R67*(1-$O67))),0,IF($X67="NNN",Expenses!JP$14*Leases!$F67,IF(Leases!$X67="FSG",0,IF(Leases!$X67="MG",SUMPRODUCT(Leases!$Z67:$Z71,Expenses!JP$9:JP$13)*Leases!$F67,MAX((Expenses!JP$9-Leases!$AB67/12)*Leases!$AA67*Leases!$F67,0)+MAX((Expenses!JP$10-Leases!$AB68/12)*Leases!$AA68*Leases!$F67,0)+MAX((Expenses!JP$11-Leases!$AB69/12)*Leases!$AA69*Leases!$F67,0)+MAX((Expenses!JP$12-Leases!$AB70/12)*Leases!$AA70*Leases!$F67,0)+MAX((Expenses!JP$13-Leases!$AB71/12)*Leases!$AA71*Leases!$F67,0)))))</f>
        <v>0</v>
      </c>
      <c r="JS238" s="94">
        <f>IF(OR(JS$165&lt;=EOMONTH($E67,$R67*(1-$O67)),JS$165&gt;EOMONTH($E67,$P67*12*(1-$O67)+$Q67*12*$O67+$R67*(1-$O67))),0,IF($X67="NNN",Expenses!JQ$14*Leases!$F67,IF(Leases!$X67="FSG",0,IF(Leases!$X67="MG",SUMPRODUCT(Leases!$Z67:$Z71,Expenses!JQ$9:JQ$13)*Leases!$F67,MAX((Expenses!JQ$9-Leases!$AB67/12)*Leases!$AA67*Leases!$F67,0)+MAX((Expenses!JQ$10-Leases!$AB68/12)*Leases!$AA68*Leases!$F67,0)+MAX((Expenses!JQ$11-Leases!$AB69/12)*Leases!$AA69*Leases!$F67,0)+MAX((Expenses!JQ$12-Leases!$AB70/12)*Leases!$AA70*Leases!$F67,0)+MAX((Expenses!JQ$13-Leases!$AB71/12)*Leases!$AA71*Leases!$F67,0)))))</f>
        <v>0</v>
      </c>
      <c r="JT238" s="94">
        <f>IF(OR(JT$165&lt;=EOMONTH($E67,$R67*(1-$O67)),JT$165&gt;EOMONTH($E67,$P67*12*(1-$O67)+$Q67*12*$O67+$R67*(1-$O67))),0,IF($X67="NNN",Expenses!JR$14*Leases!$F67,IF(Leases!$X67="FSG",0,IF(Leases!$X67="MG",SUMPRODUCT(Leases!$Z67:$Z71,Expenses!JR$9:JR$13)*Leases!$F67,MAX((Expenses!JR$9-Leases!$AB67/12)*Leases!$AA67*Leases!$F67,0)+MAX((Expenses!JR$10-Leases!$AB68/12)*Leases!$AA68*Leases!$F67,0)+MAX((Expenses!JR$11-Leases!$AB69/12)*Leases!$AA69*Leases!$F67,0)+MAX((Expenses!JR$12-Leases!$AB70/12)*Leases!$AA70*Leases!$F67,0)+MAX((Expenses!JR$13-Leases!$AB71/12)*Leases!$AA71*Leases!$F67,0)))))</f>
        <v>0</v>
      </c>
      <c r="JU238" s="94">
        <f>IF(OR(JU$165&lt;=EOMONTH($E67,$R67*(1-$O67)),JU$165&gt;EOMONTH($E67,$P67*12*(1-$O67)+$Q67*12*$O67+$R67*(1-$O67))),0,IF($X67="NNN",Expenses!JS$14*Leases!$F67,IF(Leases!$X67="FSG",0,IF(Leases!$X67="MG",SUMPRODUCT(Leases!$Z67:$Z71,Expenses!JS$9:JS$13)*Leases!$F67,MAX((Expenses!JS$9-Leases!$AB67/12)*Leases!$AA67*Leases!$F67,0)+MAX((Expenses!JS$10-Leases!$AB68/12)*Leases!$AA68*Leases!$F67,0)+MAX((Expenses!JS$11-Leases!$AB69/12)*Leases!$AA69*Leases!$F67,0)+MAX((Expenses!JS$12-Leases!$AB70/12)*Leases!$AA70*Leases!$F67,0)+MAX((Expenses!JS$13-Leases!$AB71/12)*Leases!$AA71*Leases!$F67,0)))))</f>
        <v>0</v>
      </c>
      <c r="JV238" s="94">
        <f>IF(OR(JV$165&lt;=EOMONTH($E67,$R67*(1-$O67)),JV$165&gt;EOMONTH($E67,$P67*12*(1-$O67)+$Q67*12*$O67+$R67*(1-$O67))),0,IF($X67="NNN",Expenses!JT$14*Leases!$F67,IF(Leases!$X67="FSG",0,IF(Leases!$X67="MG",SUMPRODUCT(Leases!$Z67:$Z71,Expenses!JT$9:JT$13)*Leases!$F67,MAX((Expenses!JT$9-Leases!$AB67/12)*Leases!$AA67*Leases!$F67,0)+MAX((Expenses!JT$10-Leases!$AB68/12)*Leases!$AA68*Leases!$F67,0)+MAX((Expenses!JT$11-Leases!$AB69/12)*Leases!$AA69*Leases!$F67,0)+MAX((Expenses!JT$12-Leases!$AB70/12)*Leases!$AA70*Leases!$F67,0)+MAX((Expenses!JT$13-Leases!$AB71/12)*Leases!$AA71*Leases!$F67,0)))))</f>
        <v>0</v>
      </c>
      <c r="JW238" s="94">
        <f>IF(OR(JW$165&lt;=EOMONTH($E67,$R67*(1-$O67)),JW$165&gt;EOMONTH($E67,$P67*12*(1-$O67)+$Q67*12*$O67+$R67*(1-$O67))),0,IF($X67="NNN",Expenses!JU$14*Leases!$F67,IF(Leases!$X67="FSG",0,IF(Leases!$X67="MG",SUMPRODUCT(Leases!$Z67:$Z71,Expenses!JU$9:JU$13)*Leases!$F67,MAX((Expenses!JU$9-Leases!$AB67/12)*Leases!$AA67*Leases!$F67,0)+MAX((Expenses!JU$10-Leases!$AB68/12)*Leases!$AA68*Leases!$F67,0)+MAX((Expenses!JU$11-Leases!$AB69/12)*Leases!$AA69*Leases!$F67,0)+MAX((Expenses!JU$12-Leases!$AB70/12)*Leases!$AA70*Leases!$F67,0)+MAX((Expenses!JU$13-Leases!$AB71/12)*Leases!$AA71*Leases!$F67,0)))))</f>
        <v>0</v>
      </c>
      <c r="JX238" s="94">
        <f>IF(OR(JX$165&lt;=EOMONTH($E67,$R67*(1-$O67)),JX$165&gt;EOMONTH($E67,$P67*12*(1-$O67)+$Q67*12*$O67+$R67*(1-$O67))),0,IF($X67="NNN",Expenses!JV$14*Leases!$F67,IF(Leases!$X67="FSG",0,IF(Leases!$X67="MG",SUMPRODUCT(Leases!$Z67:$Z71,Expenses!JV$9:JV$13)*Leases!$F67,MAX((Expenses!JV$9-Leases!$AB67/12)*Leases!$AA67*Leases!$F67,0)+MAX((Expenses!JV$10-Leases!$AB68/12)*Leases!$AA68*Leases!$F67,0)+MAX((Expenses!JV$11-Leases!$AB69/12)*Leases!$AA69*Leases!$F67,0)+MAX((Expenses!JV$12-Leases!$AB70/12)*Leases!$AA70*Leases!$F67,0)+MAX((Expenses!JV$13-Leases!$AB71/12)*Leases!$AA71*Leases!$F67,0)))))</f>
        <v>0</v>
      </c>
      <c r="JY238" s="94">
        <f>IF(OR(JY$165&lt;=EOMONTH($E67,$R67*(1-$O67)),JY$165&gt;EOMONTH($E67,$P67*12*(1-$O67)+$Q67*12*$O67+$R67*(1-$O67))),0,IF($X67="NNN",Expenses!JW$14*Leases!$F67,IF(Leases!$X67="FSG",0,IF(Leases!$X67="MG",SUMPRODUCT(Leases!$Z67:$Z71,Expenses!JW$9:JW$13)*Leases!$F67,MAX((Expenses!JW$9-Leases!$AB67/12)*Leases!$AA67*Leases!$F67,0)+MAX((Expenses!JW$10-Leases!$AB68/12)*Leases!$AA68*Leases!$F67,0)+MAX((Expenses!JW$11-Leases!$AB69/12)*Leases!$AA69*Leases!$F67,0)+MAX((Expenses!JW$12-Leases!$AB70/12)*Leases!$AA70*Leases!$F67,0)+MAX((Expenses!JW$13-Leases!$AB71/12)*Leases!$AA71*Leases!$F67,0)))))</f>
        <v>0</v>
      </c>
      <c r="JZ238" s="94">
        <f>IF(OR(JZ$165&lt;=EOMONTH($E67,$R67*(1-$O67)),JZ$165&gt;EOMONTH($E67,$P67*12*(1-$O67)+$Q67*12*$O67+$R67*(1-$O67))),0,IF($X67="NNN",Expenses!JX$14*Leases!$F67,IF(Leases!$X67="FSG",0,IF(Leases!$X67="MG",SUMPRODUCT(Leases!$Z67:$Z71,Expenses!JX$9:JX$13)*Leases!$F67,MAX((Expenses!JX$9-Leases!$AB67/12)*Leases!$AA67*Leases!$F67,0)+MAX((Expenses!JX$10-Leases!$AB68/12)*Leases!$AA68*Leases!$F67,0)+MAX((Expenses!JX$11-Leases!$AB69/12)*Leases!$AA69*Leases!$F67,0)+MAX((Expenses!JX$12-Leases!$AB70/12)*Leases!$AA70*Leases!$F67,0)+MAX((Expenses!JX$13-Leases!$AB71/12)*Leases!$AA71*Leases!$F67,0)))))</f>
        <v>0</v>
      </c>
      <c r="KA238" s="94">
        <f>IF(OR(KA$165&lt;=EOMONTH($E67,$R67*(1-$O67)),KA$165&gt;EOMONTH($E67,$P67*12*(1-$O67)+$Q67*12*$O67+$R67*(1-$O67))),0,IF($X67="NNN",Expenses!JY$14*Leases!$F67,IF(Leases!$X67="FSG",0,IF(Leases!$X67="MG",SUMPRODUCT(Leases!$Z67:$Z71,Expenses!JY$9:JY$13)*Leases!$F67,MAX((Expenses!JY$9-Leases!$AB67/12)*Leases!$AA67*Leases!$F67,0)+MAX((Expenses!JY$10-Leases!$AB68/12)*Leases!$AA68*Leases!$F67,0)+MAX((Expenses!JY$11-Leases!$AB69/12)*Leases!$AA69*Leases!$F67,0)+MAX((Expenses!JY$12-Leases!$AB70/12)*Leases!$AA70*Leases!$F67,0)+MAX((Expenses!JY$13-Leases!$AB71/12)*Leases!$AA71*Leases!$F67,0)))))</f>
        <v>0</v>
      </c>
      <c r="KB238" s="94">
        <f>IF(OR(KB$165&lt;=EOMONTH($E67,$R67*(1-$O67)),KB$165&gt;EOMONTH($E67,$P67*12*(1-$O67)+$Q67*12*$O67+$R67*(1-$O67))),0,IF($X67="NNN",Expenses!JZ$14*Leases!$F67,IF(Leases!$X67="FSG",0,IF(Leases!$X67="MG",SUMPRODUCT(Leases!$Z67:$Z71,Expenses!JZ$9:JZ$13)*Leases!$F67,MAX((Expenses!JZ$9-Leases!$AB67/12)*Leases!$AA67*Leases!$F67,0)+MAX((Expenses!JZ$10-Leases!$AB68/12)*Leases!$AA68*Leases!$F67,0)+MAX((Expenses!JZ$11-Leases!$AB69/12)*Leases!$AA69*Leases!$F67,0)+MAX((Expenses!JZ$12-Leases!$AB70/12)*Leases!$AA70*Leases!$F67,0)+MAX((Expenses!JZ$13-Leases!$AB71/12)*Leases!$AA71*Leases!$F67,0)))))</f>
        <v>0</v>
      </c>
      <c r="KC238" s="94">
        <f>IF(OR(KC$165&lt;=EOMONTH($E67,$R67*(1-$O67)),KC$165&gt;EOMONTH($E67,$P67*12*(1-$O67)+$Q67*12*$O67+$R67*(1-$O67))),0,IF($X67="NNN",Expenses!KA$14*Leases!$F67,IF(Leases!$X67="FSG",0,IF(Leases!$X67="MG",SUMPRODUCT(Leases!$Z67:$Z71,Expenses!KA$9:KA$13)*Leases!$F67,MAX((Expenses!KA$9-Leases!$AB67/12)*Leases!$AA67*Leases!$F67,0)+MAX((Expenses!KA$10-Leases!$AB68/12)*Leases!$AA68*Leases!$F67,0)+MAX((Expenses!KA$11-Leases!$AB69/12)*Leases!$AA69*Leases!$F67,0)+MAX((Expenses!KA$12-Leases!$AB70/12)*Leases!$AA70*Leases!$F67,0)+MAX((Expenses!KA$13-Leases!$AB71/12)*Leases!$AA71*Leases!$F67,0)))))</f>
        <v>0</v>
      </c>
      <c r="KD238" s="94">
        <f>IF(OR(KD$165&lt;=EOMONTH($E67,$R67*(1-$O67)),KD$165&gt;EOMONTH($E67,$P67*12*(1-$O67)+$Q67*12*$O67+$R67*(1-$O67))),0,IF($X67="NNN",Expenses!KB$14*Leases!$F67,IF(Leases!$X67="FSG",0,IF(Leases!$X67="MG",SUMPRODUCT(Leases!$Z67:$Z71,Expenses!KB$9:KB$13)*Leases!$F67,MAX((Expenses!KB$9-Leases!$AB67/12)*Leases!$AA67*Leases!$F67,0)+MAX((Expenses!KB$10-Leases!$AB68/12)*Leases!$AA68*Leases!$F67,0)+MAX((Expenses!KB$11-Leases!$AB69/12)*Leases!$AA69*Leases!$F67,0)+MAX((Expenses!KB$12-Leases!$AB70/12)*Leases!$AA70*Leases!$F67,0)+MAX((Expenses!KB$13-Leases!$AB71/12)*Leases!$AA71*Leases!$F67,0)))))</f>
        <v>0</v>
      </c>
      <c r="KE238" s="94">
        <f>IF(OR(KE$165&lt;=EOMONTH($E67,$R67*(1-$O67)),KE$165&gt;EOMONTH($E67,$P67*12*(1-$O67)+$Q67*12*$O67+$R67*(1-$O67))),0,IF($X67="NNN",Expenses!KC$14*Leases!$F67,IF(Leases!$X67="FSG",0,IF(Leases!$X67="MG",SUMPRODUCT(Leases!$Z67:$Z71,Expenses!KC$9:KC$13)*Leases!$F67,MAX((Expenses!KC$9-Leases!$AB67/12)*Leases!$AA67*Leases!$F67,0)+MAX((Expenses!KC$10-Leases!$AB68/12)*Leases!$AA68*Leases!$F67,0)+MAX((Expenses!KC$11-Leases!$AB69/12)*Leases!$AA69*Leases!$F67,0)+MAX((Expenses!KC$12-Leases!$AB70/12)*Leases!$AA70*Leases!$F67,0)+MAX((Expenses!KC$13-Leases!$AB71/12)*Leases!$AA71*Leases!$F67,0)))))</f>
        <v>0</v>
      </c>
      <c r="KF238" s="94">
        <f>IF(OR(KF$165&lt;=EOMONTH($E67,$R67*(1-$O67)),KF$165&gt;EOMONTH($E67,$P67*12*(1-$O67)+$Q67*12*$O67+$R67*(1-$O67))),0,IF($X67="NNN",Expenses!KD$14*Leases!$F67,IF(Leases!$X67="FSG",0,IF(Leases!$X67="MG",SUMPRODUCT(Leases!$Z67:$Z71,Expenses!KD$9:KD$13)*Leases!$F67,MAX((Expenses!KD$9-Leases!$AB67/12)*Leases!$AA67*Leases!$F67,0)+MAX((Expenses!KD$10-Leases!$AB68/12)*Leases!$AA68*Leases!$F67,0)+MAX((Expenses!KD$11-Leases!$AB69/12)*Leases!$AA69*Leases!$F67,0)+MAX((Expenses!KD$12-Leases!$AB70/12)*Leases!$AA70*Leases!$F67,0)+MAX((Expenses!KD$13-Leases!$AB71/12)*Leases!$AA71*Leases!$F67,0)))))</f>
        <v>0</v>
      </c>
      <c r="KG238" s="94">
        <f>IF(OR(KG$165&lt;=EOMONTH($E67,$R67*(1-$O67)),KG$165&gt;EOMONTH($E67,$P67*12*(1-$O67)+$Q67*12*$O67+$R67*(1-$O67))),0,IF($X67="NNN",Expenses!KE$14*Leases!$F67,IF(Leases!$X67="FSG",0,IF(Leases!$X67="MG",SUMPRODUCT(Leases!$Z67:$Z71,Expenses!KE$9:KE$13)*Leases!$F67,MAX((Expenses!KE$9-Leases!$AB67/12)*Leases!$AA67*Leases!$F67,0)+MAX((Expenses!KE$10-Leases!$AB68/12)*Leases!$AA68*Leases!$F67,0)+MAX((Expenses!KE$11-Leases!$AB69/12)*Leases!$AA69*Leases!$F67,0)+MAX((Expenses!KE$12-Leases!$AB70/12)*Leases!$AA70*Leases!$F67,0)+MAX((Expenses!KE$13-Leases!$AB71/12)*Leases!$AA71*Leases!$F67,0)))))</f>
        <v>0</v>
      </c>
      <c r="KH238" s="94">
        <f>IF(OR(KH$165&lt;=EOMONTH($E67,$R67*(1-$O67)),KH$165&gt;EOMONTH($E67,$P67*12*(1-$O67)+$Q67*12*$O67+$R67*(1-$O67))),0,IF($X67="NNN",Expenses!KF$14*Leases!$F67,IF(Leases!$X67="FSG",0,IF(Leases!$X67="MG",SUMPRODUCT(Leases!$Z67:$Z71,Expenses!KF$9:KF$13)*Leases!$F67,MAX((Expenses!KF$9-Leases!$AB67/12)*Leases!$AA67*Leases!$F67,0)+MAX((Expenses!KF$10-Leases!$AB68/12)*Leases!$AA68*Leases!$F67,0)+MAX((Expenses!KF$11-Leases!$AB69/12)*Leases!$AA69*Leases!$F67,0)+MAX((Expenses!KF$12-Leases!$AB70/12)*Leases!$AA70*Leases!$F67,0)+MAX((Expenses!KF$13-Leases!$AB71/12)*Leases!$AA71*Leases!$F67,0)))))</f>
        <v>0</v>
      </c>
      <c r="KI238" s="94">
        <f>IF(OR(KI$165&lt;=EOMONTH($E67,$R67*(1-$O67)),KI$165&gt;EOMONTH($E67,$P67*12*(1-$O67)+$Q67*12*$O67+$R67*(1-$O67))),0,IF($X67="NNN",Expenses!KG$14*Leases!$F67,IF(Leases!$X67="FSG",0,IF(Leases!$X67="MG",SUMPRODUCT(Leases!$Z67:$Z71,Expenses!KG$9:KG$13)*Leases!$F67,MAX((Expenses!KG$9-Leases!$AB67/12)*Leases!$AA67*Leases!$F67,0)+MAX((Expenses!KG$10-Leases!$AB68/12)*Leases!$AA68*Leases!$F67,0)+MAX((Expenses!KG$11-Leases!$AB69/12)*Leases!$AA69*Leases!$F67,0)+MAX((Expenses!KG$12-Leases!$AB70/12)*Leases!$AA70*Leases!$F67,0)+MAX((Expenses!KG$13-Leases!$AB71/12)*Leases!$AA71*Leases!$F67,0)))))</f>
        <v>0</v>
      </c>
      <c r="KJ238" s="94">
        <f>IF(OR(KJ$165&lt;=EOMONTH($E67,$R67*(1-$O67)),KJ$165&gt;EOMONTH($E67,$P67*12*(1-$O67)+$Q67*12*$O67+$R67*(1-$O67))),0,IF($X67="NNN",Expenses!KH$14*Leases!$F67,IF(Leases!$X67="FSG",0,IF(Leases!$X67="MG",SUMPRODUCT(Leases!$Z67:$Z71,Expenses!KH$9:KH$13)*Leases!$F67,MAX((Expenses!KH$9-Leases!$AB67/12)*Leases!$AA67*Leases!$F67,0)+MAX((Expenses!KH$10-Leases!$AB68/12)*Leases!$AA68*Leases!$F67,0)+MAX((Expenses!KH$11-Leases!$AB69/12)*Leases!$AA69*Leases!$F67,0)+MAX((Expenses!KH$12-Leases!$AB70/12)*Leases!$AA70*Leases!$F67,0)+MAX((Expenses!KH$13-Leases!$AB71/12)*Leases!$AA71*Leases!$F67,0)))))</f>
        <v>0</v>
      </c>
      <c r="KK238" s="94">
        <f>IF(OR(KK$165&lt;=EOMONTH($E67,$R67*(1-$O67)),KK$165&gt;EOMONTH($E67,$P67*12*(1-$O67)+$Q67*12*$O67+$R67*(1-$O67))),0,IF($X67="NNN",Expenses!KI$14*Leases!$F67,IF(Leases!$X67="FSG",0,IF(Leases!$X67="MG",SUMPRODUCT(Leases!$Z67:$Z71,Expenses!KI$9:KI$13)*Leases!$F67,MAX((Expenses!KI$9-Leases!$AB67/12)*Leases!$AA67*Leases!$F67,0)+MAX((Expenses!KI$10-Leases!$AB68/12)*Leases!$AA68*Leases!$F67,0)+MAX((Expenses!KI$11-Leases!$AB69/12)*Leases!$AA69*Leases!$F67,0)+MAX((Expenses!KI$12-Leases!$AB70/12)*Leases!$AA70*Leases!$F67,0)+MAX((Expenses!KI$13-Leases!$AB71/12)*Leases!$AA71*Leases!$F67,0)))))</f>
        <v>0</v>
      </c>
      <c r="KL238" s="94">
        <f>IF(OR(KL$165&lt;=EOMONTH($E67,$R67*(1-$O67)),KL$165&gt;EOMONTH($E67,$P67*12*(1-$O67)+$Q67*12*$O67+$R67*(1-$O67))),0,IF($X67="NNN",Expenses!KJ$14*Leases!$F67,IF(Leases!$X67="FSG",0,IF(Leases!$X67="MG",SUMPRODUCT(Leases!$Z67:$Z71,Expenses!KJ$9:KJ$13)*Leases!$F67,MAX((Expenses!KJ$9-Leases!$AB67/12)*Leases!$AA67*Leases!$F67,0)+MAX((Expenses!KJ$10-Leases!$AB68/12)*Leases!$AA68*Leases!$F67,0)+MAX((Expenses!KJ$11-Leases!$AB69/12)*Leases!$AA69*Leases!$F67,0)+MAX((Expenses!KJ$12-Leases!$AB70/12)*Leases!$AA70*Leases!$F67,0)+MAX((Expenses!KJ$13-Leases!$AB71/12)*Leases!$AA71*Leases!$F67,0)))))</f>
        <v>0</v>
      </c>
      <c r="KM238" s="94">
        <f>IF(OR(KM$165&lt;=EOMONTH($E67,$R67*(1-$O67)),KM$165&gt;EOMONTH($E67,$P67*12*(1-$O67)+$Q67*12*$O67+$R67*(1-$O67))),0,IF($X67="NNN",Expenses!KK$14*Leases!$F67,IF(Leases!$X67="FSG",0,IF(Leases!$X67="MG",SUMPRODUCT(Leases!$Z67:$Z71,Expenses!KK$9:KK$13)*Leases!$F67,MAX((Expenses!KK$9-Leases!$AB67/12)*Leases!$AA67*Leases!$F67,0)+MAX((Expenses!KK$10-Leases!$AB68/12)*Leases!$AA68*Leases!$F67,0)+MAX((Expenses!KK$11-Leases!$AB69/12)*Leases!$AA69*Leases!$F67,0)+MAX((Expenses!KK$12-Leases!$AB70/12)*Leases!$AA70*Leases!$F67,0)+MAX((Expenses!KK$13-Leases!$AB71/12)*Leases!$AA71*Leases!$F67,0)))))</f>
        <v>0</v>
      </c>
      <c r="KN238" s="94">
        <f>IF(OR(KN$165&lt;=EOMONTH($E67,$R67*(1-$O67)),KN$165&gt;EOMONTH($E67,$P67*12*(1-$O67)+$Q67*12*$O67+$R67*(1-$O67))),0,IF($X67="NNN",Expenses!KL$14*Leases!$F67,IF(Leases!$X67="FSG",0,IF(Leases!$X67="MG",SUMPRODUCT(Leases!$Z67:$Z71,Expenses!KL$9:KL$13)*Leases!$F67,MAX((Expenses!KL$9-Leases!$AB67/12)*Leases!$AA67*Leases!$F67,0)+MAX((Expenses!KL$10-Leases!$AB68/12)*Leases!$AA68*Leases!$F67,0)+MAX((Expenses!KL$11-Leases!$AB69/12)*Leases!$AA69*Leases!$F67,0)+MAX((Expenses!KL$12-Leases!$AB70/12)*Leases!$AA70*Leases!$F67,0)+MAX((Expenses!KL$13-Leases!$AB71/12)*Leases!$AA71*Leases!$F67,0)))))</f>
        <v>0</v>
      </c>
      <c r="KO238" s="94">
        <f>IF(OR(KO$165&lt;=EOMONTH($E67,$R67*(1-$O67)),KO$165&gt;EOMONTH($E67,$P67*12*(1-$O67)+$Q67*12*$O67+$R67*(1-$O67))),0,IF($X67="NNN",Expenses!KM$14*Leases!$F67,IF(Leases!$X67="FSG",0,IF(Leases!$X67="MG",SUMPRODUCT(Leases!$Z67:$Z71,Expenses!KM$9:KM$13)*Leases!$F67,MAX((Expenses!KM$9-Leases!$AB67/12)*Leases!$AA67*Leases!$F67,0)+MAX((Expenses!KM$10-Leases!$AB68/12)*Leases!$AA68*Leases!$F67,0)+MAX((Expenses!KM$11-Leases!$AB69/12)*Leases!$AA69*Leases!$F67,0)+MAX((Expenses!KM$12-Leases!$AB70/12)*Leases!$AA70*Leases!$F67,0)+MAX((Expenses!KM$13-Leases!$AB71/12)*Leases!$AA71*Leases!$F67,0)))))</f>
        <v>0</v>
      </c>
      <c r="KP238" s="94">
        <f>IF(OR(KP$165&lt;=EOMONTH($E67,$R67*(1-$O67)),KP$165&gt;EOMONTH($E67,$P67*12*(1-$O67)+$Q67*12*$O67+$R67*(1-$O67))),0,IF($X67="NNN",Expenses!KN$14*Leases!$F67,IF(Leases!$X67="FSG",0,IF(Leases!$X67="MG",SUMPRODUCT(Leases!$Z67:$Z71,Expenses!KN$9:KN$13)*Leases!$F67,MAX((Expenses!KN$9-Leases!$AB67/12)*Leases!$AA67*Leases!$F67,0)+MAX((Expenses!KN$10-Leases!$AB68/12)*Leases!$AA68*Leases!$F67,0)+MAX((Expenses!KN$11-Leases!$AB69/12)*Leases!$AA69*Leases!$F67,0)+MAX((Expenses!KN$12-Leases!$AB70/12)*Leases!$AA70*Leases!$F67,0)+MAX((Expenses!KN$13-Leases!$AB71/12)*Leases!$AA71*Leases!$F67,0)))))</f>
        <v>0</v>
      </c>
      <c r="KQ238" s="94">
        <f>IF(OR(KQ$165&lt;=EOMONTH($E67,$R67*(1-$O67)),KQ$165&gt;EOMONTH($E67,$P67*12*(1-$O67)+$Q67*12*$O67+$R67*(1-$O67))),0,IF($X67="NNN",Expenses!KO$14*Leases!$F67,IF(Leases!$X67="FSG",0,IF(Leases!$X67="MG",SUMPRODUCT(Leases!$Z67:$Z71,Expenses!KO$9:KO$13)*Leases!$F67,MAX((Expenses!KO$9-Leases!$AB67/12)*Leases!$AA67*Leases!$F67,0)+MAX((Expenses!KO$10-Leases!$AB68/12)*Leases!$AA68*Leases!$F67,0)+MAX((Expenses!KO$11-Leases!$AB69/12)*Leases!$AA69*Leases!$F67,0)+MAX((Expenses!KO$12-Leases!$AB70/12)*Leases!$AA70*Leases!$F67,0)+MAX((Expenses!KO$13-Leases!$AB71/12)*Leases!$AA71*Leases!$F67,0)))))</f>
        <v>0</v>
      </c>
      <c r="KR238" s="94">
        <f>IF(OR(KR$165&lt;=EOMONTH($E67,$R67*(1-$O67)),KR$165&gt;EOMONTH($E67,$P67*12*(1-$O67)+$Q67*12*$O67+$R67*(1-$O67))),0,IF($X67="NNN",Expenses!KP$14*Leases!$F67,IF(Leases!$X67="FSG",0,IF(Leases!$X67="MG",SUMPRODUCT(Leases!$Z67:$Z71,Expenses!KP$9:KP$13)*Leases!$F67,MAX((Expenses!KP$9-Leases!$AB67/12)*Leases!$AA67*Leases!$F67,0)+MAX((Expenses!KP$10-Leases!$AB68/12)*Leases!$AA68*Leases!$F67,0)+MAX((Expenses!KP$11-Leases!$AB69/12)*Leases!$AA69*Leases!$F67,0)+MAX((Expenses!KP$12-Leases!$AB70/12)*Leases!$AA70*Leases!$F67,0)+MAX((Expenses!KP$13-Leases!$AB71/12)*Leases!$AA71*Leases!$F67,0)))))</f>
        <v>0</v>
      </c>
      <c r="KS238" s="94">
        <f>IF(OR(KS$165&lt;=EOMONTH($E67,$R67*(1-$O67)),KS$165&gt;EOMONTH($E67,$P67*12*(1-$O67)+$Q67*12*$O67+$R67*(1-$O67))),0,IF($X67="NNN",Expenses!KQ$14*Leases!$F67,IF(Leases!$X67="FSG",0,IF(Leases!$X67="MG",SUMPRODUCT(Leases!$Z67:$Z71,Expenses!KQ$9:KQ$13)*Leases!$F67,MAX((Expenses!KQ$9-Leases!$AB67/12)*Leases!$AA67*Leases!$F67,0)+MAX((Expenses!KQ$10-Leases!$AB68/12)*Leases!$AA68*Leases!$F67,0)+MAX((Expenses!KQ$11-Leases!$AB69/12)*Leases!$AA69*Leases!$F67,0)+MAX((Expenses!KQ$12-Leases!$AB70/12)*Leases!$AA70*Leases!$F67,0)+MAX((Expenses!KQ$13-Leases!$AB71/12)*Leases!$AA71*Leases!$F67,0)))))</f>
        <v>0</v>
      </c>
      <c r="KT238" s="94">
        <f>IF(OR(KT$165&lt;=EOMONTH($E67,$R67*(1-$O67)),KT$165&gt;EOMONTH($E67,$P67*12*(1-$O67)+$Q67*12*$O67+$R67*(1-$O67))),0,IF($X67="NNN",Expenses!KR$14*Leases!$F67,IF(Leases!$X67="FSG",0,IF(Leases!$X67="MG",SUMPRODUCT(Leases!$Z67:$Z71,Expenses!KR$9:KR$13)*Leases!$F67,MAX((Expenses!KR$9-Leases!$AB67/12)*Leases!$AA67*Leases!$F67,0)+MAX((Expenses!KR$10-Leases!$AB68/12)*Leases!$AA68*Leases!$F67,0)+MAX((Expenses!KR$11-Leases!$AB69/12)*Leases!$AA69*Leases!$F67,0)+MAX((Expenses!KR$12-Leases!$AB70/12)*Leases!$AA70*Leases!$F67,0)+MAX((Expenses!KR$13-Leases!$AB71/12)*Leases!$AA71*Leases!$F67,0)))))</f>
        <v>0</v>
      </c>
      <c r="KU238" s="94">
        <f>IF(OR(KU$165&lt;=EOMONTH($E67,$R67*(1-$O67)),KU$165&gt;EOMONTH($E67,$P67*12*(1-$O67)+$Q67*12*$O67+$R67*(1-$O67))),0,IF($X67="NNN",Expenses!KS$14*Leases!$F67,IF(Leases!$X67="FSG",0,IF(Leases!$X67="MG",SUMPRODUCT(Leases!$Z67:$Z71,Expenses!KS$9:KS$13)*Leases!$F67,MAX((Expenses!KS$9-Leases!$AB67/12)*Leases!$AA67*Leases!$F67,0)+MAX((Expenses!KS$10-Leases!$AB68/12)*Leases!$AA68*Leases!$F67,0)+MAX((Expenses!KS$11-Leases!$AB69/12)*Leases!$AA69*Leases!$F67,0)+MAX((Expenses!KS$12-Leases!$AB70/12)*Leases!$AA70*Leases!$F67,0)+MAX((Expenses!KS$13-Leases!$AB71/12)*Leases!$AA71*Leases!$F67,0)))))</f>
        <v>0</v>
      </c>
      <c r="KV238" s="94">
        <f>IF(OR(KV$165&lt;=EOMONTH($E67,$R67*(1-$O67)),KV$165&gt;EOMONTH($E67,$P67*12*(1-$O67)+$Q67*12*$O67+$R67*(1-$O67))),0,IF($X67="NNN",Expenses!KT$14*Leases!$F67,IF(Leases!$X67="FSG",0,IF(Leases!$X67="MG",SUMPRODUCT(Leases!$Z67:$Z71,Expenses!KT$9:KT$13)*Leases!$F67,MAX((Expenses!KT$9-Leases!$AB67/12)*Leases!$AA67*Leases!$F67,0)+MAX((Expenses!KT$10-Leases!$AB68/12)*Leases!$AA68*Leases!$F67,0)+MAX((Expenses!KT$11-Leases!$AB69/12)*Leases!$AA69*Leases!$F67,0)+MAX((Expenses!KT$12-Leases!$AB70/12)*Leases!$AA70*Leases!$F67,0)+MAX((Expenses!KT$13-Leases!$AB71/12)*Leases!$AA71*Leases!$F67,0)))))</f>
        <v>0</v>
      </c>
      <c r="KW238" s="94">
        <f>IF(OR(KW$165&lt;=EOMONTH($E67,$R67*(1-$O67)),KW$165&gt;EOMONTH($E67,$P67*12*(1-$O67)+$Q67*12*$O67+$R67*(1-$O67))),0,IF($X67="NNN",Expenses!KU$14*Leases!$F67,IF(Leases!$X67="FSG",0,IF(Leases!$X67="MG",SUMPRODUCT(Leases!$Z67:$Z71,Expenses!KU$9:KU$13)*Leases!$F67,MAX((Expenses!KU$9-Leases!$AB67/12)*Leases!$AA67*Leases!$F67,0)+MAX((Expenses!KU$10-Leases!$AB68/12)*Leases!$AA68*Leases!$F67,0)+MAX((Expenses!KU$11-Leases!$AB69/12)*Leases!$AA69*Leases!$F67,0)+MAX((Expenses!KU$12-Leases!$AB70/12)*Leases!$AA70*Leases!$F67,0)+MAX((Expenses!KU$13-Leases!$AB71/12)*Leases!$AA71*Leases!$F67,0)))))</f>
        <v>0</v>
      </c>
      <c r="KX238" s="94">
        <f>IF(OR(KX$165&lt;=EOMONTH($E67,$R67*(1-$O67)),KX$165&gt;EOMONTH($E67,$P67*12*(1-$O67)+$Q67*12*$O67+$R67*(1-$O67))),0,IF($X67="NNN",Expenses!KV$14*Leases!$F67,IF(Leases!$X67="FSG",0,IF(Leases!$X67="MG",SUMPRODUCT(Leases!$Z67:$Z71,Expenses!KV$9:KV$13)*Leases!$F67,MAX((Expenses!KV$9-Leases!$AB67/12)*Leases!$AA67*Leases!$F67,0)+MAX((Expenses!KV$10-Leases!$AB68/12)*Leases!$AA68*Leases!$F67,0)+MAX((Expenses!KV$11-Leases!$AB69/12)*Leases!$AA69*Leases!$F67,0)+MAX((Expenses!KV$12-Leases!$AB70/12)*Leases!$AA70*Leases!$F67,0)+MAX((Expenses!KV$13-Leases!$AB71/12)*Leases!$AA71*Leases!$F67,0)))))</f>
        <v>0</v>
      </c>
      <c r="KY238" s="94">
        <f>IF(OR(KY$165&lt;=EOMONTH($E67,$R67*(1-$O67)),KY$165&gt;EOMONTH($E67,$P67*12*(1-$O67)+$Q67*12*$O67+$R67*(1-$O67))),0,IF($X67="NNN",Expenses!KW$14*Leases!$F67,IF(Leases!$X67="FSG",0,IF(Leases!$X67="MG",SUMPRODUCT(Leases!$Z67:$Z71,Expenses!KW$9:KW$13)*Leases!$F67,MAX((Expenses!KW$9-Leases!$AB67/12)*Leases!$AA67*Leases!$F67,0)+MAX((Expenses!KW$10-Leases!$AB68/12)*Leases!$AA68*Leases!$F67,0)+MAX((Expenses!KW$11-Leases!$AB69/12)*Leases!$AA69*Leases!$F67,0)+MAX((Expenses!KW$12-Leases!$AB70/12)*Leases!$AA70*Leases!$F67,0)+MAX((Expenses!KW$13-Leases!$AB71/12)*Leases!$AA71*Leases!$F67,0)))))</f>
        <v>0</v>
      </c>
      <c r="KZ238" s="94">
        <f>IF(OR(KZ$165&lt;=EOMONTH($E67,$R67*(1-$O67)),KZ$165&gt;EOMONTH($E67,$P67*12*(1-$O67)+$Q67*12*$O67+$R67*(1-$O67))),0,IF($X67="NNN",Expenses!KX$14*Leases!$F67,IF(Leases!$X67="FSG",0,IF(Leases!$X67="MG",SUMPRODUCT(Leases!$Z67:$Z71,Expenses!KX$9:KX$13)*Leases!$F67,MAX((Expenses!KX$9-Leases!$AB67/12)*Leases!$AA67*Leases!$F67,0)+MAX((Expenses!KX$10-Leases!$AB68/12)*Leases!$AA68*Leases!$F67,0)+MAX((Expenses!KX$11-Leases!$AB69/12)*Leases!$AA69*Leases!$F67,0)+MAX((Expenses!KX$12-Leases!$AB70/12)*Leases!$AA70*Leases!$F67,0)+MAX((Expenses!KX$13-Leases!$AB71/12)*Leases!$AA71*Leases!$F67,0)))))</f>
        <v>0</v>
      </c>
      <c r="LA238" s="94">
        <f>IF(OR(LA$165&lt;=EOMONTH($E67,$R67*(1-$O67)),LA$165&gt;EOMONTH($E67,$P67*12*(1-$O67)+$Q67*12*$O67+$R67*(1-$O67))),0,IF($X67="NNN",Expenses!KY$14*Leases!$F67,IF(Leases!$X67="FSG",0,IF(Leases!$X67="MG",SUMPRODUCT(Leases!$Z67:$Z71,Expenses!KY$9:KY$13)*Leases!$F67,MAX((Expenses!KY$9-Leases!$AB67/12)*Leases!$AA67*Leases!$F67,0)+MAX((Expenses!KY$10-Leases!$AB68/12)*Leases!$AA68*Leases!$F67,0)+MAX((Expenses!KY$11-Leases!$AB69/12)*Leases!$AA69*Leases!$F67,0)+MAX((Expenses!KY$12-Leases!$AB70/12)*Leases!$AA70*Leases!$F67,0)+MAX((Expenses!KY$13-Leases!$AB71/12)*Leases!$AA71*Leases!$F67,0)))))</f>
        <v>0</v>
      </c>
      <c r="LB238" s="94">
        <f>IF(OR(LB$165&lt;=EOMONTH($E67,$R67*(1-$O67)),LB$165&gt;EOMONTH($E67,$P67*12*(1-$O67)+$Q67*12*$O67+$R67*(1-$O67))),0,IF($X67="NNN",Expenses!KZ$14*Leases!$F67,IF(Leases!$X67="FSG",0,IF(Leases!$X67="MG",SUMPRODUCT(Leases!$Z67:$Z71,Expenses!KZ$9:KZ$13)*Leases!$F67,MAX((Expenses!KZ$9-Leases!$AB67/12)*Leases!$AA67*Leases!$F67,0)+MAX((Expenses!KZ$10-Leases!$AB68/12)*Leases!$AA68*Leases!$F67,0)+MAX((Expenses!KZ$11-Leases!$AB69/12)*Leases!$AA69*Leases!$F67,0)+MAX((Expenses!KZ$12-Leases!$AB70/12)*Leases!$AA70*Leases!$F67,0)+MAX((Expenses!KZ$13-Leases!$AB71/12)*Leases!$AA71*Leases!$F67,0)))))</f>
        <v>0</v>
      </c>
      <c r="LC238" s="94">
        <f>IF(OR(LC$165&lt;=EOMONTH($E67,$R67*(1-$O67)),LC$165&gt;EOMONTH($E67,$P67*12*(1-$O67)+$Q67*12*$O67+$R67*(1-$O67))),0,IF($X67="NNN",Expenses!LA$14*Leases!$F67,IF(Leases!$X67="FSG",0,IF(Leases!$X67="MG",SUMPRODUCT(Leases!$Z67:$Z71,Expenses!LA$9:LA$13)*Leases!$F67,MAX((Expenses!LA$9-Leases!$AB67/12)*Leases!$AA67*Leases!$F67,0)+MAX((Expenses!LA$10-Leases!$AB68/12)*Leases!$AA68*Leases!$F67,0)+MAX((Expenses!LA$11-Leases!$AB69/12)*Leases!$AA69*Leases!$F67,0)+MAX((Expenses!LA$12-Leases!$AB70/12)*Leases!$AA70*Leases!$F67,0)+MAX((Expenses!LA$13-Leases!$AB71/12)*Leases!$AA71*Leases!$F67,0)))))</f>
        <v>0</v>
      </c>
      <c r="LD238" s="94">
        <f>IF(OR(LD$165&lt;=EOMONTH($E67,$R67*(1-$O67)),LD$165&gt;EOMONTH($E67,$P67*12*(1-$O67)+$Q67*12*$O67+$R67*(1-$O67))),0,IF($X67="NNN",Expenses!LB$14*Leases!$F67,IF(Leases!$X67="FSG",0,IF(Leases!$X67="MG",SUMPRODUCT(Leases!$Z67:$Z71,Expenses!LB$9:LB$13)*Leases!$F67,MAX((Expenses!LB$9-Leases!$AB67/12)*Leases!$AA67*Leases!$F67,0)+MAX((Expenses!LB$10-Leases!$AB68/12)*Leases!$AA68*Leases!$F67,0)+MAX((Expenses!LB$11-Leases!$AB69/12)*Leases!$AA69*Leases!$F67,0)+MAX((Expenses!LB$12-Leases!$AB70/12)*Leases!$AA70*Leases!$F67,0)+MAX((Expenses!LB$13-Leases!$AB71/12)*Leases!$AA71*Leases!$F67,0)))))</f>
        <v>0</v>
      </c>
      <c r="LE238" s="94">
        <f>IF(OR(LE$165&lt;=EOMONTH($E67,$R67*(1-$O67)),LE$165&gt;EOMONTH($E67,$P67*12*(1-$O67)+$Q67*12*$O67+$R67*(1-$O67))),0,IF($X67="NNN",Expenses!LC$14*Leases!$F67,IF(Leases!$X67="FSG",0,IF(Leases!$X67="MG",SUMPRODUCT(Leases!$Z67:$Z71,Expenses!LC$9:LC$13)*Leases!$F67,MAX((Expenses!LC$9-Leases!$AB67/12)*Leases!$AA67*Leases!$F67,0)+MAX((Expenses!LC$10-Leases!$AB68/12)*Leases!$AA68*Leases!$F67,0)+MAX((Expenses!LC$11-Leases!$AB69/12)*Leases!$AA69*Leases!$F67,0)+MAX((Expenses!LC$12-Leases!$AB70/12)*Leases!$AA70*Leases!$F67,0)+MAX((Expenses!LC$13-Leases!$AB71/12)*Leases!$AA71*Leases!$F67,0)))))</f>
        <v>0</v>
      </c>
      <c r="LF238" s="94">
        <f>IF(OR(LF$165&lt;=EOMONTH($E67,$R67*(1-$O67)),LF$165&gt;EOMONTH($E67,$P67*12*(1-$O67)+$Q67*12*$O67+$R67*(1-$O67))),0,IF($X67="NNN",Expenses!LD$14*Leases!$F67,IF(Leases!$X67="FSG",0,IF(Leases!$X67="MG",SUMPRODUCT(Leases!$Z67:$Z71,Expenses!LD$9:LD$13)*Leases!$F67,MAX((Expenses!LD$9-Leases!$AB67/12)*Leases!$AA67*Leases!$F67,0)+MAX((Expenses!LD$10-Leases!$AB68/12)*Leases!$AA68*Leases!$F67,0)+MAX((Expenses!LD$11-Leases!$AB69/12)*Leases!$AA69*Leases!$F67,0)+MAX((Expenses!LD$12-Leases!$AB70/12)*Leases!$AA70*Leases!$F67,0)+MAX((Expenses!LD$13-Leases!$AB71/12)*Leases!$AA71*Leases!$F67,0)))))</f>
        <v>0</v>
      </c>
      <c r="LG238" s="94">
        <f>IF(OR(LG$165&lt;=EOMONTH($E67,$R67*(1-$O67)),LG$165&gt;EOMONTH($E67,$P67*12*(1-$O67)+$Q67*12*$O67+$R67*(1-$O67))),0,IF($X67="NNN",Expenses!LE$14*Leases!$F67,IF(Leases!$X67="FSG",0,IF(Leases!$X67="MG",SUMPRODUCT(Leases!$Z67:$Z71,Expenses!LE$9:LE$13)*Leases!$F67,MAX((Expenses!LE$9-Leases!$AB67/12)*Leases!$AA67*Leases!$F67,0)+MAX((Expenses!LE$10-Leases!$AB68/12)*Leases!$AA68*Leases!$F67,0)+MAX((Expenses!LE$11-Leases!$AB69/12)*Leases!$AA69*Leases!$F67,0)+MAX((Expenses!LE$12-Leases!$AB70/12)*Leases!$AA70*Leases!$F67,0)+MAX((Expenses!LE$13-Leases!$AB71/12)*Leases!$AA71*Leases!$F67,0)))))</f>
        <v>0</v>
      </c>
      <c r="LH238" s="94">
        <f>IF(OR(LH$165&lt;=EOMONTH($E67,$R67*(1-$O67)),LH$165&gt;EOMONTH($E67,$P67*12*(1-$O67)+$Q67*12*$O67+$R67*(1-$O67))),0,IF($X67="NNN",Expenses!LF$14*Leases!$F67,IF(Leases!$X67="FSG",0,IF(Leases!$X67="MG",SUMPRODUCT(Leases!$Z67:$Z71,Expenses!LF$9:LF$13)*Leases!$F67,MAX((Expenses!LF$9-Leases!$AB67/12)*Leases!$AA67*Leases!$F67,0)+MAX((Expenses!LF$10-Leases!$AB68/12)*Leases!$AA68*Leases!$F67,0)+MAX((Expenses!LF$11-Leases!$AB69/12)*Leases!$AA69*Leases!$F67,0)+MAX((Expenses!LF$12-Leases!$AB70/12)*Leases!$AA70*Leases!$F67,0)+MAX((Expenses!LF$13-Leases!$AB71/12)*Leases!$AA71*Leases!$F67,0)))))</f>
        <v>0</v>
      </c>
      <c r="LI238" s="94">
        <f>IF(OR(LI$165&lt;=EOMONTH($E67,$R67*(1-$O67)),LI$165&gt;EOMONTH($E67,$P67*12*(1-$O67)+$Q67*12*$O67+$R67*(1-$O67))),0,IF($X67="NNN",Expenses!LG$14*Leases!$F67,IF(Leases!$X67="FSG",0,IF(Leases!$X67="MG",SUMPRODUCT(Leases!$Z67:$Z71,Expenses!LG$9:LG$13)*Leases!$F67,MAX((Expenses!LG$9-Leases!$AB67/12)*Leases!$AA67*Leases!$F67,0)+MAX((Expenses!LG$10-Leases!$AB68/12)*Leases!$AA68*Leases!$F67,0)+MAX((Expenses!LG$11-Leases!$AB69/12)*Leases!$AA69*Leases!$F67,0)+MAX((Expenses!LG$12-Leases!$AB70/12)*Leases!$AA70*Leases!$F67,0)+MAX((Expenses!LG$13-Leases!$AB71/12)*Leases!$AA71*Leases!$F67,0)))))</f>
        <v>0</v>
      </c>
      <c r="LJ238" s="94">
        <f>IF(OR(LJ$165&lt;=EOMONTH($E67,$R67*(1-$O67)),LJ$165&gt;EOMONTH($E67,$P67*12*(1-$O67)+$Q67*12*$O67+$R67*(1-$O67))),0,IF($X67="NNN",Expenses!LH$14*Leases!$F67,IF(Leases!$X67="FSG",0,IF(Leases!$X67="MG",SUMPRODUCT(Leases!$Z67:$Z71,Expenses!LH$9:LH$13)*Leases!$F67,MAX((Expenses!LH$9-Leases!$AB67/12)*Leases!$AA67*Leases!$F67,0)+MAX((Expenses!LH$10-Leases!$AB68/12)*Leases!$AA68*Leases!$F67,0)+MAX((Expenses!LH$11-Leases!$AB69/12)*Leases!$AA69*Leases!$F67,0)+MAX((Expenses!LH$12-Leases!$AB70/12)*Leases!$AA70*Leases!$F67,0)+MAX((Expenses!LH$13-Leases!$AB71/12)*Leases!$AA71*Leases!$F67,0)))))</f>
        <v>0</v>
      </c>
      <c r="LK238" s="94">
        <f>IF(OR(LK$165&lt;=EOMONTH($E67,$R67*(1-$O67)),LK$165&gt;EOMONTH($E67,$P67*12*(1-$O67)+$Q67*12*$O67+$R67*(1-$O67))),0,IF($X67="NNN",Expenses!LI$14*Leases!$F67,IF(Leases!$X67="FSG",0,IF(Leases!$X67="MG",SUMPRODUCT(Leases!$Z67:$Z71,Expenses!LI$9:LI$13)*Leases!$F67,MAX((Expenses!LI$9-Leases!$AB67/12)*Leases!$AA67*Leases!$F67,0)+MAX((Expenses!LI$10-Leases!$AB68/12)*Leases!$AA68*Leases!$F67,0)+MAX((Expenses!LI$11-Leases!$AB69/12)*Leases!$AA69*Leases!$F67,0)+MAX((Expenses!LI$12-Leases!$AB70/12)*Leases!$AA70*Leases!$F67,0)+MAX((Expenses!LI$13-Leases!$AB71/12)*Leases!$AA71*Leases!$F67,0)))))</f>
        <v>0</v>
      </c>
      <c r="LL238" s="94">
        <f>IF(OR(LL$165&lt;=EOMONTH($E67,$R67*(1-$O67)),LL$165&gt;EOMONTH($E67,$P67*12*(1-$O67)+$Q67*12*$O67+$R67*(1-$O67))),0,IF($X67="NNN",Expenses!LJ$14*Leases!$F67,IF(Leases!$X67="FSG",0,IF(Leases!$X67="MG",SUMPRODUCT(Leases!$Z67:$Z71,Expenses!LJ$9:LJ$13)*Leases!$F67,MAX((Expenses!LJ$9-Leases!$AB67/12)*Leases!$AA67*Leases!$F67,0)+MAX((Expenses!LJ$10-Leases!$AB68/12)*Leases!$AA68*Leases!$F67,0)+MAX((Expenses!LJ$11-Leases!$AB69/12)*Leases!$AA69*Leases!$F67,0)+MAX((Expenses!LJ$12-Leases!$AB70/12)*Leases!$AA70*Leases!$F67,0)+MAX((Expenses!LJ$13-Leases!$AB71/12)*Leases!$AA71*Leases!$F67,0)))))</f>
        <v>0</v>
      </c>
      <c r="LM238" s="94">
        <f>IF(OR(LM$165&lt;=EOMONTH($E67,$R67*(1-$O67)),LM$165&gt;EOMONTH($E67,$P67*12*(1-$O67)+$Q67*12*$O67+$R67*(1-$O67))),0,IF($X67="NNN",Expenses!LK$14*Leases!$F67,IF(Leases!$X67="FSG",0,IF(Leases!$X67="MG",SUMPRODUCT(Leases!$Z67:$Z71,Expenses!LK$9:LK$13)*Leases!$F67,MAX((Expenses!LK$9-Leases!$AB67/12)*Leases!$AA67*Leases!$F67,0)+MAX((Expenses!LK$10-Leases!$AB68/12)*Leases!$AA68*Leases!$F67,0)+MAX((Expenses!LK$11-Leases!$AB69/12)*Leases!$AA69*Leases!$F67,0)+MAX((Expenses!LK$12-Leases!$AB70/12)*Leases!$AA70*Leases!$F67,0)+MAX((Expenses!LK$13-Leases!$AB71/12)*Leases!$AA71*Leases!$F67,0)))))</f>
        <v>0</v>
      </c>
      <c r="LN238" s="94">
        <f>IF(OR(LN$165&lt;=EOMONTH($E67,$R67*(1-$O67)),LN$165&gt;EOMONTH($E67,$P67*12*(1-$O67)+$Q67*12*$O67+$R67*(1-$O67))),0,IF($X67="NNN",Expenses!LL$14*Leases!$F67,IF(Leases!$X67="FSG",0,IF(Leases!$X67="MG",SUMPRODUCT(Leases!$Z67:$Z71,Expenses!LL$9:LL$13)*Leases!$F67,MAX((Expenses!LL$9-Leases!$AB67/12)*Leases!$AA67*Leases!$F67,0)+MAX((Expenses!LL$10-Leases!$AB68/12)*Leases!$AA68*Leases!$F67,0)+MAX((Expenses!LL$11-Leases!$AB69/12)*Leases!$AA69*Leases!$F67,0)+MAX((Expenses!LL$12-Leases!$AB70/12)*Leases!$AA70*Leases!$F67,0)+MAX((Expenses!LL$13-Leases!$AB71/12)*Leases!$AA71*Leases!$F67,0)))))</f>
        <v>0</v>
      </c>
      <c r="LO238" s="94">
        <f>IF(OR(LO$165&lt;=EOMONTH($E67,$R67*(1-$O67)),LO$165&gt;EOMONTH($E67,$P67*12*(1-$O67)+$Q67*12*$O67+$R67*(1-$O67))),0,IF($X67="NNN",Expenses!LM$14*Leases!$F67,IF(Leases!$X67="FSG",0,IF(Leases!$X67="MG",SUMPRODUCT(Leases!$Z67:$Z71,Expenses!LM$9:LM$13)*Leases!$F67,MAX((Expenses!LM$9-Leases!$AB67/12)*Leases!$AA67*Leases!$F67,0)+MAX((Expenses!LM$10-Leases!$AB68/12)*Leases!$AA68*Leases!$F67,0)+MAX((Expenses!LM$11-Leases!$AB69/12)*Leases!$AA69*Leases!$F67,0)+MAX((Expenses!LM$12-Leases!$AB70/12)*Leases!$AA70*Leases!$F67,0)+MAX((Expenses!LM$13-Leases!$AB71/12)*Leases!$AA71*Leases!$F67,0)))))</f>
        <v>0</v>
      </c>
      <c r="LP238" s="94">
        <f>IF(OR(LP$165&lt;=EOMONTH($E67,$R67*(1-$O67)),LP$165&gt;EOMONTH($E67,$P67*12*(1-$O67)+$Q67*12*$O67+$R67*(1-$O67))),0,IF($X67="NNN",Expenses!LN$14*Leases!$F67,IF(Leases!$X67="FSG",0,IF(Leases!$X67="MG",SUMPRODUCT(Leases!$Z67:$Z71,Expenses!LN$9:LN$13)*Leases!$F67,MAX((Expenses!LN$9-Leases!$AB67/12)*Leases!$AA67*Leases!$F67,0)+MAX((Expenses!LN$10-Leases!$AB68/12)*Leases!$AA68*Leases!$F67,0)+MAX((Expenses!LN$11-Leases!$AB69/12)*Leases!$AA69*Leases!$F67,0)+MAX((Expenses!LN$12-Leases!$AB70/12)*Leases!$AA70*Leases!$F67,0)+MAX((Expenses!LN$13-Leases!$AB71/12)*Leases!$AA71*Leases!$F67,0)))))</f>
        <v>0</v>
      </c>
      <c r="LQ238" s="94">
        <f>IF(OR(LQ$165&lt;=EOMONTH($E67,$R67*(1-$O67)),LQ$165&gt;EOMONTH($E67,$P67*12*(1-$O67)+$Q67*12*$O67+$R67*(1-$O67))),0,IF($X67="NNN",Expenses!LO$14*Leases!$F67,IF(Leases!$X67="FSG",0,IF(Leases!$X67="MG",SUMPRODUCT(Leases!$Z67:$Z71,Expenses!LO$9:LO$13)*Leases!$F67,MAX((Expenses!LO$9-Leases!$AB67/12)*Leases!$AA67*Leases!$F67,0)+MAX((Expenses!LO$10-Leases!$AB68/12)*Leases!$AA68*Leases!$F67,0)+MAX((Expenses!LO$11-Leases!$AB69/12)*Leases!$AA69*Leases!$F67,0)+MAX((Expenses!LO$12-Leases!$AB70/12)*Leases!$AA70*Leases!$F67,0)+MAX((Expenses!LO$13-Leases!$AB71/12)*Leases!$AA71*Leases!$F67,0)))))</f>
        <v>0</v>
      </c>
      <c r="LR238" s="94">
        <f>IF(OR(LR$165&lt;=EOMONTH($E67,$R67*(1-$O67)),LR$165&gt;EOMONTH($E67,$P67*12*(1-$O67)+$Q67*12*$O67+$R67*(1-$O67))),0,IF($X67="NNN",Expenses!LP$14*Leases!$F67,IF(Leases!$X67="FSG",0,IF(Leases!$X67="MG",SUMPRODUCT(Leases!$Z67:$Z71,Expenses!LP$9:LP$13)*Leases!$F67,MAX((Expenses!LP$9-Leases!$AB67/12)*Leases!$AA67*Leases!$F67,0)+MAX((Expenses!LP$10-Leases!$AB68/12)*Leases!$AA68*Leases!$F67,0)+MAX((Expenses!LP$11-Leases!$AB69/12)*Leases!$AA69*Leases!$F67,0)+MAX((Expenses!LP$12-Leases!$AB70/12)*Leases!$AA70*Leases!$F67,0)+MAX((Expenses!LP$13-Leases!$AB71/12)*Leases!$AA71*Leases!$F67,0)))))</f>
        <v>0</v>
      </c>
      <c r="LS238" s="94">
        <f>IF(OR(LS$165&lt;=EOMONTH($E67,$R67*(1-$O67)),LS$165&gt;EOMONTH($E67,$P67*12*(1-$O67)+$Q67*12*$O67+$R67*(1-$O67))),0,IF($X67="NNN",Expenses!LQ$14*Leases!$F67,IF(Leases!$X67="FSG",0,IF(Leases!$X67="MG",SUMPRODUCT(Leases!$Z67:$Z71,Expenses!LQ$9:LQ$13)*Leases!$F67,MAX((Expenses!LQ$9-Leases!$AB67/12)*Leases!$AA67*Leases!$F67,0)+MAX((Expenses!LQ$10-Leases!$AB68/12)*Leases!$AA68*Leases!$F67,0)+MAX((Expenses!LQ$11-Leases!$AB69/12)*Leases!$AA69*Leases!$F67,0)+MAX((Expenses!LQ$12-Leases!$AB70/12)*Leases!$AA70*Leases!$F67,0)+MAX((Expenses!LQ$13-Leases!$AB71/12)*Leases!$AA71*Leases!$F67,0)))))</f>
        <v>0</v>
      </c>
      <c r="LT238" s="94">
        <f>IF(OR(LT$165&lt;=EOMONTH($E67,$R67*(1-$O67)),LT$165&gt;EOMONTH($E67,$P67*12*(1-$O67)+$Q67*12*$O67+$R67*(1-$O67))),0,IF($X67="NNN",Expenses!LR$14*Leases!$F67,IF(Leases!$X67="FSG",0,IF(Leases!$X67="MG",SUMPRODUCT(Leases!$Z67:$Z71,Expenses!LR$9:LR$13)*Leases!$F67,MAX((Expenses!LR$9-Leases!$AB67/12)*Leases!$AA67*Leases!$F67,0)+MAX((Expenses!LR$10-Leases!$AB68/12)*Leases!$AA68*Leases!$F67,0)+MAX((Expenses!LR$11-Leases!$AB69/12)*Leases!$AA69*Leases!$F67,0)+MAX((Expenses!LR$12-Leases!$AB70/12)*Leases!$AA70*Leases!$F67,0)+MAX((Expenses!LR$13-Leases!$AB71/12)*Leases!$AA71*Leases!$F67,0)))))</f>
        <v>0</v>
      </c>
      <c r="LU238" s="94">
        <f>IF(OR(LU$165&lt;=EOMONTH($E67,$R67*(1-$O67)),LU$165&gt;EOMONTH($E67,$P67*12*(1-$O67)+$Q67*12*$O67+$R67*(1-$O67))),0,IF($X67="NNN",Expenses!LS$14*Leases!$F67,IF(Leases!$X67="FSG",0,IF(Leases!$X67="MG",SUMPRODUCT(Leases!$Z67:$Z71,Expenses!LS$9:LS$13)*Leases!$F67,MAX((Expenses!LS$9-Leases!$AB67/12)*Leases!$AA67*Leases!$F67,0)+MAX((Expenses!LS$10-Leases!$AB68/12)*Leases!$AA68*Leases!$F67,0)+MAX((Expenses!LS$11-Leases!$AB69/12)*Leases!$AA69*Leases!$F67,0)+MAX((Expenses!LS$12-Leases!$AB70/12)*Leases!$AA70*Leases!$F67,0)+MAX((Expenses!LS$13-Leases!$AB71/12)*Leases!$AA71*Leases!$F67,0)))))</f>
        <v>0</v>
      </c>
      <c r="LV238" s="94">
        <f>IF(OR(LV$165&lt;=EOMONTH($E67,$R67*(1-$O67)),LV$165&gt;EOMONTH($E67,$P67*12*(1-$O67)+$Q67*12*$O67+$R67*(1-$O67))),0,IF($X67="NNN",Expenses!LT$14*Leases!$F67,IF(Leases!$X67="FSG",0,IF(Leases!$X67="MG",SUMPRODUCT(Leases!$Z67:$Z71,Expenses!LT$9:LT$13)*Leases!$F67,MAX((Expenses!LT$9-Leases!$AB67/12)*Leases!$AA67*Leases!$F67,0)+MAX((Expenses!LT$10-Leases!$AB68/12)*Leases!$AA68*Leases!$F67,0)+MAX((Expenses!LT$11-Leases!$AB69/12)*Leases!$AA69*Leases!$F67,0)+MAX((Expenses!LT$12-Leases!$AB70/12)*Leases!$AA70*Leases!$F67,0)+MAX((Expenses!LT$13-Leases!$AB71/12)*Leases!$AA71*Leases!$F67,0)))))</f>
        <v>0</v>
      </c>
      <c r="LW238" s="94">
        <f>IF(OR(LW$165&lt;=EOMONTH($E67,$R67*(1-$O67)),LW$165&gt;EOMONTH($E67,$P67*12*(1-$O67)+$Q67*12*$O67+$R67*(1-$O67))),0,IF($X67="NNN",Expenses!LU$14*Leases!$F67,IF(Leases!$X67="FSG",0,IF(Leases!$X67="MG",SUMPRODUCT(Leases!$Z67:$Z71,Expenses!LU$9:LU$13)*Leases!$F67,MAX((Expenses!LU$9-Leases!$AB67/12)*Leases!$AA67*Leases!$F67,0)+MAX((Expenses!LU$10-Leases!$AB68/12)*Leases!$AA68*Leases!$F67,0)+MAX((Expenses!LU$11-Leases!$AB69/12)*Leases!$AA69*Leases!$F67,0)+MAX((Expenses!LU$12-Leases!$AB70/12)*Leases!$AA70*Leases!$F67,0)+MAX((Expenses!LU$13-Leases!$AB71/12)*Leases!$AA71*Leases!$F67,0)))))</f>
        <v>0</v>
      </c>
      <c r="LX238" s="94">
        <f>IF(OR(LX$165&lt;=EOMONTH($E67,$R67*(1-$O67)),LX$165&gt;EOMONTH($E67,$P67*12*(1-$O67)+$Q67*12*$O67+$R67*(1-$O67))),0,IF($X67="NNN",Expenses!LV$14*Leases!$F67,IF(Leases!$X67="FSG",0,IF(Leases!$X67="MG",SUMPRODUCT(Leases!$Z67:$Z71,Expenses!LV$9:LV$13)*Leases!$F67,MAX((Expenses!LV$9-Leases!$AB67/12)*Leases!$AA67*Leases!$F67,0)+MAX((Expenses!LV$10-Leases!$AB68/12)*Leases!$AA68*Leases!$F67,0)+MAX((Expenses!LV$11-Leases!$AB69/12)*Leases!$AA69*Leases!$F67,0)+MAX((Expenses!LV$12-Leases!$AB70/12)*Leases!$AA70*Leases!$F67,0)+MAX((Expenses!LV$13-Leases!$AB71/12)*Leases!$AA71*Leases!$F67,0)))))</f>
        <v>0</v>
      </c>
      <c r="LY238" s="94">
        <f>IF(OR(LY$165&lt;=EOMONTH($E67,$R67*(1-$O67)),LY$165&gt;EOMONTH($E67,$P67*12*(1-$O67)+$Q67*12*$O67+$R67*(1-$O67))),0,IF($X67="NNN",Expenses!LW$14*Leases!$F67,IF(Leases!$X67="FSG",0,IF(Leases!$X67="MG",SUMPRODUCT(Leases!$Z67:$Z71,Expenses!LW$9:LW$13)*Leases!$F67,MAX((Expenses!LW$9-Leases!$AB67/12)*Leases!$AA67*Leases!$F67,0)+MAX((Expenses!LW$10-Leases!$AB68/12)*Leases!$AA68*Leases!$F67,0)+MAX((Expenses!LW$11-Leases!$AB69/12)*Leases!$AA69*Leases!$F67,0)+MAX((Expenses!LW$12-Leases!$AB70/12)*Leases!$AA70*Leases!$F67,0)+MAX((Expenses!LW$13-Leases!$AB71/12)*Leases!$AA71*Leases!$F67,0)))))</f>
        <v>0</v>
      </c>
      <c r="LZ238" s="94">
        <f>IF(OR(LZ$165&lt;=EOMONTH($E67,$R67*(1-$O67)),LZ$165&gt;EOMONTH($E67,$P67*12*(1-$O67)+$Q67*12*$O67+$R67*(1-$O67))),0,IF($X67="NNN",Expenses!LX$14*Leases!$F67,IF(Leases!$X67="FSG",0,IF(Leases!$X67="MG",SUMPRODUCT(Leases!$Z67:$Z71,Expenses!LX$9:LX$13)*Leases!$F67,MAX((Expenses!LX$9-Leases!$AB67/12)*Leases!$AA67*Leases!$F67,0)+MAX((Expenses!LX$10-Leases!$AB68/12)*Leases!$AA68*Leases!$F67,0)+MAX((Expenses!LX$11-Leases!$AB69/12)*Leases!$AA69*Leases!$F67,0)+MAX((Expenses!LX$12-Leases!$AB70/12)*Leases!$AA70*Leases!$F67,0)+MAX((Expenses!LX$13-Leases!$AB71/12)*Leases!$AA71*Leases!$F67,0)))))</f>
        <v>0</v>
      </c>
      <c r="MA238" s="94">
        <f>IF(OR(MA$165&lt;=EOMONTH($E67,$R67*(1-$O67)),MA$165&gt;EOMONTH($E67,$P67*12*(1-$O67)+$Q67*12*$O67+$R67*(1-$O67))),0,IF($X67="NNN",Expenses!LY$14*Leases!$F67,IF(Leases!$X67="FSG",0,IF(Leases!$X67="MG",SUMPRODUCT(Leases!$Z67:$Z71,Expenses!LY$9:LY$13)*Leases!$F67,MAX((Expenses!LY$9-Leases!$AB67/12)*Leases!$AA67*Leases!$F67,0)+MAX((Expenses!LY$10-Leases!$AB68/12)*Leases!$AA68*Leases!$F67,0)+MAX((Expenses!LY$11-Leases!$AB69/12)*Leases!$AA69*Leases!$F67,0)+MAX((Expenses!LY$12-Leases!$AB70/12)*Leases!$AA70*Leases!$F67,0)+MAX((Expenses!LY$13-Leases!$AB71/12)*Leases!$AA71*Leases!$F67,0)))))</f>
        <v>0</v>
      </c>
      <c r="MB238" s="94">
        <f>IF(OR(MB$165&lt;=EOMONTH($E67,$R67*(1-$O67)),MB$165&gt;EOMONTH($E67,$P67*12*(1-$O67)+$Q67*12*$O67+$R67*(1-$O67))),0,IF($X67="NNN",Expenses!LZ$14*Leases!$F67,IF(Leases!$X67="FSG",0,IF(Leases!$X67="MG",SUMPRODUCT(Leases!$Z67:$Z71,Expenses!LZ$9:LZ$13)*Leases!$F67,MAX((Expenses!LZ$9-Leases!$AB67/12)*Leases!$AA67*Leases!$F67,0)+MAX((Expenses!LZ$10-Leases!$AB68/12)*Leases!$AA68*Leases!$F67,0)+MAX((Expenses!LZ$11-Leases!$AB69/12)*Leases!$AA69*Leases!$F67,0)+MAX((Expenses!LZ$12-Leases!$AB70/12)*Leases!$AA70*Leases!$F67,0)+MAX((Expenses!LZ$13-Leases!$AB71/12)*Leases!$AA71*Leases!$F67,0)))))</f>
        <v>0</v>
      </c>
      <c r="MC238" s="94">
        <f>IF(OR(MC$165&lt;=EOMONTH($E67,$R67*(1-$O67)),MC$165&gt;EOMONTH($E67,$P67*12*(1-$O67)+$Q67*12*$O67+$R67*(1-$O67))),0,IF($X67="NNN",Expenses!MA$14*Leases!$F67,IF(Leases!$X67="FSG",0,IF(Leases!$X67="MG",SUMPRODUCT(Leases!$Z67:$Z71,Expenses!MA$9:MA$13)*Leases!$F67,MAX((Expenses!MA$9-Leases!$AB67/12)*Leases!$AA67*Leases!$F67,0)+MAX((Expenses!MA$10-Leases!$AB68/12)*Leases!$AA68*Leases!$F67,0)+MAX((Expenses!MA$11-Leases!$AB69/12)*Leases!$AA69*Leases!$F67,0)+MAX((Expenses!MA$12-Leases!$AB70/12)*Leases!$AA70*Leases!$F67,0)+MAX((Expenses!MA$13-Leases!$AB71/12)*Leases!$AA71*Leases!$F67,0)))))</f>
        <v>0</v>
      </c>
      <c r="MD238" s="94">
        <f>IF(OR(MD$165&lt;=EOMONTH($E67,$R67*(1-$O67)),MD$165&gt;EOMONTH($E67,$P67*12*(1-$O67)+$Q67*12*$O67+$R67*(1-$O67))),0,IF($X67="NNN",Expenses!MB$14*Leases!$F67,IF(Leases!$X67="FSG",0,IF(Leases!$X67="MG",SUMPRODUCT(Leases!$Z67:$Z71,Expenses!MB$9:MB$13)*Leases!$F67,MAX((Expenses!MB$9-Leases!$AB67/12)*Leases!$AA67*Leases!$F67,0)+MAX((Expenses!MB$10-Leases!$AB68/12)*Leases!$AA68*Leases!$F67,0)+MAX((Expenses!MB$11-Leases!$AB69/12)*Leases!$AA69*Leases!$F67,0)+MAX((Expenses!MB$12-Leases!$AB70/12)*Leases!$AA70*Leases!$F67,0)+MAX((Expenses!MB$13-Leases!$AB71/12)*Leases!$AA71*Leases!$F67,0)))))</f>
        <v>0</v>
      </c>
      <c r="ME238" s="94">
        <f>IF(OR(ME$165&lt;=EOMONTH($E67,$R67*(1-$O67)),ME$165&gt;EOMONTH($E67,$P67*12*(1-$O67)+$Q67*12*$O67+$R67*(1-$O67))),0,IF($X67="NNN",Expenses!MC$14*Leases!$F67,IF(Leases!$X67="FSG",0,IF(Leases!$X67="MG",SUMPRODUCT(Leases!$Z67:$Z71,Expenses!MC$9:MC$13)*Leases!$F67,MAX((Expenses!MC$9-Leases!$AB67/12)*Leases!$AA67*Leases!$F67,0)+MAX((Expenses!MC$10-Leases!$AB68/12)*Leases!$AA68*Leases!$F67,0)+MAX((Expenses!MC$11-Leases!$AB69/12)*Leases!$AA69*Leases!$F67,0)+MAX((Expenses!MC$12-Leases!$AB70/12)*Leases!$AA70*Leases!$F67,0)+MAX((Expenses!MC$13-Leases!$AB71/12)*Leases!$AA71*Leases!$F67,0)))))</f>
        <v>0</v>
      </c>
      <c r="MF238" s="94">
        <f>IF(OR(MF$165&lt;=EOMONTH($E67,$R67*(1-$O67)),MF$165&gt;EOMONTH($E67,$P67*12*(1-$O67)+$Q67*12*$O67+$R67*(1-$O67))),0,IF($X67="NNN",Expenses!MD$14*Leases!$F67,IF(Leases!$X67="FSG",0,IF(Leases!$X67="MG",SUMPRODUCT(Leases!$Z67:$Z71,Expenses!MD$9:MD$13)*Leases!$F67,MAX((Expenses!MD$9-Leases!$AB67/12)*Leases!$AA67*Leases!$F67,0)+MAX((Expenses!MD$10-Leases!$AB68/12)*Leases!$AA68*Leases!$F67,0)+MAX((Expenses!MD$11-Leases!$AB69/12)*Leases!$AA69*Leases!$F67,0)+MAX((Expenses!MD$12-Leases!$AB70/12)*Leases!$AA70*Leases!$F67,0)+MAX((Expenses!MD$13-Leases!$AB71/12)*Leases!$AA71*Leases!$F67,0)))))</f>
        <v>0</v>
      </c>
      <c r="MG238" s="94">
        <f>IF(OR(MG$165&lt;=EOMONTH($E67,$R67*(1-$O67)),MG$165&gt;EOMONTH($E67,$P67*12*(1-$O67)+$Q67*12*$O67+$R67*(1-$O67))),0,IF($X67="NNN",Expenses!ME$14*Leases!$F67,IF(Leases!$X67="FSG",0,IF(Leases!$X67="MG",SUMPRODUCT(Leases!$Z67:$Z71,Expenses!ME$9:ME$13)*Leases!$F67,MAX((Expenses!ME$9-Leases!$AB67/12)*Leases!$AA67*Leases!$F67,0)+MAX((Expenses!ME$10-Leases!$AB68/12)*Leases!$AA68*Leases!$F67,0)+MAX((Expenses!ME$11-Leases!$AB69/12)*Leases!$AA69*Leases!$F67,0)+MAX((Expenses!ME$12-Leases!$AB70/12)*Leases!$AA70*Leases!$F67,0)+MAX((Expenses!ME$13-Leases!$AB71/12)*Leases!$AA71*Leases!$F67,0)))))</f>
        <v>0</v>
      </c>
      <c r="MH238" s="94">
        <f>IF(OR(MH$165&lt;=EOMONTH($E67,$R67*(1-$O67)),MH$165&gt;EOMONTH($E67,$P67*12*(1-$O67)+$Q67*12*$O67+$R67*(1-$O67))),0,IF($X67="NNN",Expenses!MF$14*Leases!$F67,IF(Leases!$X67="FSG",0,IF(Leases!$X67="MG",SUMPRODUCT(Leases!$Z67:$Z71,Expenses!MF$9:MF$13)*Leases!$F67,MAX((Expenses!MF$9-Leases!$AB67/12)*Leases!$AA67*Leases!$F67,0)+MAX((Expenses!MF$10-Leases!$AB68/12)*Leases!$AA68*Leases!$F67,0)+MAX((Expenses!MF$11-Leases!$AB69/12)*Leases!$AA69*Leases!$F67,0)+MAX((Expenses!MF$12-Leases!$AB70/12)*Leases!$AA70*Leases!$F67,0)+MAX((Expenses!MF$13-Leases!$AB71/12)*Leases!$AA71*Leases!$F67,0)))))</f>
        <v>0</v>
      </c>
      <c r="MI238" s="94">
        <f>IF(OR(MI$165&lt;=EOMONTH($E67,$R67*(1-$O67)),MI$165&gt;EOMONTH($E67,$P67*12*(1-$O67)+$Q67*12*$O67+$R67*(1-$O67))),0,IF($X67="NNN",Expenses!MG$14*Leases!$F67,IF(Leases!$X67="FSG",0,IF(Leases!$X67="MG",SUMPRODUCT(Leases!$Z67:$Z71,Expenses!MG$9:MG$13)*Leases!$F67,MAX((Expenses!MG$9-Leases!$AB67/12)*Leases!$AA67*Leases!$F67,0)+MAX((Expenses!MG$10-Leases!$AB68/12)*Leases!$AA68*Leases!$F67,0)+MAX((Expenses!MG$11-Leases!$AB69/12)*Leases!$AA69*Leases!$F67,0)+MAX((Expenses!MG$12-Leases!$AB70/12)*Leases!$AA70*Leases!$F67,0)+MAX((Expenses!MG$13-Leases!$AB71/12)*Leases!$AA71*Leases!$F67,0)))))</f>
        <v>0</v>
      </c>
      <c r="MJ238" s="94">
        <f>IF(OR(MJ$165&lt;=EOMONTH($E67,$R67*(1-$O67)),MJ$165&gt;EOMONTH($E67,$P67*12*(1-$O67)+$Q67*12*$O67+$R67*(1-$O67))),0,IF($X67="NNN",Expenses!MH$14*Leases!$F67,IF(Leases!$X67="FSG",0,IF(Leases!$X67="MG",SUMPRODUCT(Leases!$Z67:$Z71,Expenses!MH$9:MH$13)*Leases!$F67,MAX((Expenses!MH$9-Leases!$AB67/12)*Leases!$AA67*Leases!$F67,0)+MAX((Expenses!MH$10-Leases!$AB68/12)*Leases!$AA68*Leases!$F67,0)+MAX((Expenses!MH$11-Leases!$AB69/12)*Leases!$AA69*Leases!$F67,0)+MAX((Expenses!MH$12-Leases!$AB70/12)*Leases!$AA70*Leases!$F67,0)+MAX((Expenses!MH$13-Leases!$AB71/12)*Leases!$AA71*Leases!$F67,0)))))</f>
        <v>0</v>
      </c>
      <c r="MK238" s="94">
        <f>IF(OR(MK$165&lt;=EOMONTH($E67,$R67*(1-$O67)),MK$165&gt;EOMONTH($E67,$P67*12*(1-$O67)+$Q67*12*$O67+$R67*(1-$O67))),0,IF($X67="NNN",Expenses!MI$14*Leases!$F67,IF(Leases!$X67="FSG",0,IF(Leases!$X67="MG",SUMPRODUCT(Leases!$Z67:$Z71,Expenses!MI$9:MI$13)*Leases!$F67,MAX((Expenses!MI$9-Leases!$AB67/12)*Leases!$AA67*Leases!$F67,0)+MAX((Expenses!MI$10-Leases!$AB68/12)*Leases!$AA68*Leases!$F67,0)+MAX((Expenses!MI$11-Leases!$AB69/12)*Leases!$AA69*Leases!$F67,0)+MAX((Expenses!MI$12-Leases!$AB70/12)*Leases!$AA70*Leases!$F67,0)+MAX((Expenses!MI$13-Leases!$AB71/12)*Leases!$AA71*Leases!$F67,0)))))</f>
        <v>0</v>
      </c>
      <c r="ML238" s="94">
        <f>IF(OR(ML$165&lt;=EOMONTH($E67,$R67*(1-$O67)),ML$165&gt;EOMONTH($E67,$P67*12*(1-$O67)+$Q67*12*$O67+$R67*(1-$O67))),0,IF($X67="NNN",Expenses!MJ$14*Leases!$F67,IF(Leases!$X67="FSG",0,IF(Leases!$X67="MG",SUMPRODUCT(Leases!$Z67:$Z71,Expenses!MJ$9:MJ$13)*Leases!$F67,MAX((Expenses!MJ$9-Leases!$AB67/12)*Leases!$AA67*Leases!$F67,0)+MAX((Expenses!MJ$10-Leases!$AB68/12)*Leases!$AA68*Leases!$F67,0)+MAX((Expenses!MJ$11-Leases!$AB69/12)*Leases!$AA69*Leases!$F67,0)+MAX((Expenses!MJ$12-Leases!$AB70/12)*Leases!$AA70*Leases!$F67,0)+MAX((Expenses!MJ$13-Leases!$AB71/12)*Leases!$AA71*Leases!$F67,0)))))</f>
        <v>0</v>
      </c>
      <c r="MM238" s="94">
        <f>IF(OR(MM$165&lt;=EOMONTH($E67,$R67*(1-$O67)),MM$165&gt;EOMONTH($E67,$P67*12*(1-$O67)+$Q67*12*$O67+$R67*(1-$O67))),0,IF($X67="NNN",Expenses!MK$14*Leases!$F67,IF(Leases!$X67="FSG",0,IF(Leases!$X67="MG",SUMPRODUCT(Leases!$Z67:$Z71,Expenses!MK$9:MK$13)*Leases!$F67,MAX((Expenses!MK$9-Leases!$AB67/12)*Leases!$AA67*Leases!$F67,0)+MAX((Expenses!MK$10-Leases!$AB68/12)*Leases!$AA68*Leases!$F67,0)+MAX((Expenses!MK$11-Leases!$AB69/12)*Leases!$AA69*Leases!$F67,0)+MAX((Expenses!MK$12-Leases!$AB70/12)*Leases!$AA70*Leases!$F67,0)+MAX((Expenses!MK$13-Leases!$AB71/12)*Leases!$AA71*Leases!$F67,0)))))</f>
        <v>0</v>
      </c>
      <c r="MN238" s="94">
        <f>IF(OR(MN$165&lt;=EOMONTH($E67,$R67*(1-$O67)),MN$165&gt;EOMONTH($E67,$P67*12*(1-$O67)+$Q67*12*$O67+$R67*(1-$O67))),0,IF($X67="NNN",Expenses!ML$14*Leases!$F67,IF(Leases!$X67="FSG",0,IF(Leases!$X67="MG",SUMPRODUCT(Leases!$Z67:$Z71,Expenses!ML$9:ML$13)*Leases!$F67,MAX((Expenses!ML$9-Leases!$AB67/12)*Leases!$AA67*Leases!$F67,0)+MAX((Expenses!ML$10-Leases!$AB68/12)*Leases!$AA68*Leases!$F67,0)+MAX((Expenses!ML$11-Leases!$AB69/12)*Leases!$AA69*Leases!$F67,0)+MAX((Expenses!ML$12-Leases!$AB70/12)*Leases!$AA70*Leases!$F67,0)+MAX((Expenses!ML$13-Leases!$AB71/12)*Leases!$AA71*Leases!$F67,0)))))</f>
        <v>0</v>
      </c>
      <c r="MO238" s="94">
        <f>IF(OR(MO$165&lt;=EOMONTH($E67,$R67*(1-$O67)),MO$165&gt;EOMONTH($E67,$P67*12*(1-$O67)+$Q67*12*$O67+$R67*(1-$O67))),0,IF($X67="NNN",Expenses!MM$14*Leases!$F67,IF(Leases!$X67="FSG",0,IF(Leases!$X67="MG",SUMPRODUCT(Leases!$Z67:$Z71,Expenses!MM$9:MM$13)*Leases!$F67,MAX((Expenses!MM$9-Leases!$AB67/12)*Leases!$AA67*Leases!$F67,0)+MAX((Expenses!MM$10-Leases!$AB68/12)*Leases!$AA68*Leases!$F67,0)+MAX((Expenses!MM$11-Leases!$AB69/12)*Leases!$AA69*Leases!$F67,0)+MAX((Expenses!MM$12-Leases!$AB70/12)*Leases!$AA70*Leases!$F67,0)+MAX((Expenses!MM$13-Leases!$AB71/12)*Leases!$AA71*Leases!$F67,0)))))</f>
        <v>0</v>
      </c>
      <c r="MP238" s="94">
        <f>IF(OR(MP$165&lt;=EOMONTH($E67,$R67*(1-$O67)),MP$165&gt;EOMONTH($E67,$P67*12*(1-$O67)+$Q67*12*$O67+$R67*(1-$O67))),0,IF($X67="NNN",Expenses!MN$14*Leases!$F67,IF(Leases!$X67="FSG",0,IF(Leases!$X67="MG",SUMPRODUCT(Leases!$Z67:$Z71,Expenses!MN$9:MN$13)*Leases!$F67,MAX((Expenses!MN$9-Leases!$AB67/12)*Leases!$AA67*Leases!$F67,0)+MAX((Expenses!MN$10-Leases!$AB68/12)*Leases!$AA68*Leases!$F67,0)+MAX((Expenses!MN$11-Leases!$AB69/12)*Leases!$AA69*Leases!$F67,0)+MAX((Expenses!MN$12-Leases!$AB70/12)*Leases!$AA70*Leases!$F67,0)+MAX((Expenses!MN$13-Leases!$AB71/12)*Leases!$AA71*Leases!$F67,0)))))</f>
        <v>0</v>
      </c>
      <c r="MQ238" s="94">
        <f>IF(OR(MQ$165&lt;=EOMONTH($E67,$R67*(1-$O67)),MQ$165&gt;EOMONTH($E67,$P67*12*(1-$O67)+$Q67*12*$O67+$R67*(1-$O67))),0,IF($X67="NNN",Expenses!MO$14*Leases!$F67,IF(Leases!$X67="FSG",0,IF(Leases!$X67="MG",SUMPRODUCT(Leases!$Z67:$Z71,Expenses!MO$9:MO$13)*Leases!$F67,MAX((Expenses!MO$9-Leases!$AB67/12)*Leases!$AA67*Leases!$F67,0)+MAX((Expenses!MO$10-Leases!$AB68/12)*Leases!$AA68*Leases!$F67,0)+MAX((Expenses!MO$11-Leases!$AB69/12)*Leases!$AA69*Leases!$F67,0)+MAX((Expenses!MO$12-Leases!$AB70/12)*Leases!$AA70*Leases!$F67,0)+MAX((Expenses!MO$13-Leases!$AB71/12)*Leases!$AA71*Leases!$F67,0)))))</f>
        <v>0</v>
      </c>
      <c r="MR238" s="94">
        <f>IF(OR(MR$165&lt;=EOMONTH($E67,$R67*(1-$O67)),MR$165&gt;EOMONTH($E67,$P67*12*(1-$O67)+$Q67*12*$O67+$R67*(1-$O67))),0,IF($X67="NNN",Expenses!MP$14*Leases!$F67,IF(Leases!$X67="FSG",0,IF(Leases!$X67="MG",SUMPRODUCT(Leases!$Z67:$Z71,Expenses!MP$9:MP$13)*Leases!$F67,MAX((Expenses!MP$9-Leases!$AB67/12)*Leases!$AA67*Leases!$F67,0)+MAX((Expenses!MP$10-Leases!$AB68/12)*Leases!$AA68*Leases!$F67,0)+MAX((Expenses!MP$11-Leases!$AB69/12)*Leases!$AA69*Leases!$F67,0)+MAX((Expenses!MP$12-Leases!$AB70/12)*Leases!$AA70*Leases!$F67,0)+MAX((Expenses!MP$13-Leases!$AB71/12)*Leases!$AA71*Leases!$F67,0)))))</f>
        <v>0</v>
      </c>
      <c r="MS238" s="94">
        <f>IF(OR(MS$165&lt;=EOMONTH($E67,$R67*(1-$O67)),MS$165&gt;EOMONTH($E67,$P67*12*(1-$O67)+$Q67*12*$O67+$R67*(1-$O67))),0,IF($X67="NNN",Expenses!MQ$14*Leases!$F67,IF(Leases!$X67="FSG",0,IF(Leases!$X67="MG",SUMPRODUCT(Leases!$Z67:$Z71,Expenses!MQ$9:MQ$13)*Leases!$F67,MAX((Expenses!MQ$9-Leases!$AB67/12)*Leases!$AA67*Leases!$F67,0)+MAX((Expenses!MQ$10-Leases!$AB68/12)*Leases!$AA68*Leases!$F67,0)+MAX((Expenses!MQ$11-Leases!$AB69/12)*Leases!$AA69*Leases!$F67,0)+MAX((Expenses!MQ$12-Leases!$AB70/12)*Leases!$AA70*Leases!$F67,0)+MAX((Expenses!MQ$13-Leases!$AB71/12)*Leases!$AA71*Leases!$F67,0)))))</f>
        <v>0</v>
      </c>
      <c r="MT238" s="94">
        <f>IF(OR(MT$165&lt;=EOMONTH($E67,$R67*(1-$O67)),MT$165&gt;EOMONTH($E67,$P67*12*(1-$O67)+$Q67*12*$O67+$R67*(1-$O67))),0,IF($X67="NNN",Expenses!MR$14*Leases!$F67,IF(Leases!$X67="FSG",0,IF(Leases!$X67="MG",SUMPRODUCT(Leases!$Z67:$Z71,Expenses!MR$9:MR$13)*Leases!$F67,MAX((Expenses!MR$9-Leases!$AB67/12)*Leases!$AA67*Leases!$F67,0)+MAX((Expenses!MR$10-Leases!$AB68/12)*Leases!$AA68*Leases!$F67,0)+MAX((Expenses!MR$11-Leases!$AB69/12)*Leases!$AA69*Leases!$F67,0)+MAX((Expenses!MR$12-Leases!$AB70/12)*Leases!$AA70*Leases!$F67,0)+MAX((Expenses!MR$13-Leases!$AB71/12)*Leases!$AA71*Leases!$F67,0)))))</f>
        <v>0</v>
      </c>
      <c r="MU238" s="94">
        <f>IF(OR(MU$165&lt;=EOMONTH($E67,$R67*(1-$O67)),MU$165&gt;EOMONTH($E67,$P67*12*(1-$O67)+$Q67*12*$O67+$R67*(1-$O67))),0,IF($X67="NNN",Expenses!MS$14*Leases!$F67,IF(Leases!$X67="FSG",0,IF(Leases!$X67="MG",SUMPRODUCT(Leases!$Z67:$Z71,Expenses!MS$9:MS$13)*Leases!$F67,MAX((Expenses!MS$9-Leases!$AB67/12)*Leases!$AA67*Leases!$F67,0)+MAX((Expenses!MS$10-Leases!$AB68/12)*Leases!$AA68*Leases!$F67,0)+MAX((Expenses!MS$11-Leases!$AB69/12)*Leases!$AA69*Leases!$F67,0)+MAX((Expenses!MS$12-Leases!$AB70/12)*Leases!$AA70*Leases!$F67,0)+MAX((Expenses!MS$13-Leases!$AB71/12)*Leases!$AA71*Leases!$F67,0)))))</f>
        <v>0</v>
      </c>
      <c r="MV238" s="94">
        <f>IF(OR(MV$165&lt;=EOMONTH($E67,$R67*(1-$O67)),MV$165&gt;EOMONTH($E67,$P67*12*(1-$O67)+$Q67*12*$O67+$R67*(1-$O67))),0,IF($X67="NNN",Expenses!MT$14*Leases!$F67,IF(Leases!$X67="FSG",0,IF(Leases!$X67="MG",SUMPRODUCT(Leases!$Z67:$Z71,Expenses!MT$9:MT$13)*Leases!$F67,MAX((Expenses!MT$9-Leases!$AB67/12)*Leases!$AA67*Leases!$F67,0)+MAX((Expenses!MT$10-Leases!$AB68/12)*Leases!$AA68*Leases!$F67,0)+MAX((Expenses!MT$11-Leases!$AB69/12)*Leases!$AA69*Leases!$F67,0)+MAX((Expenses!MT$12-Leases!$AB70/12)*Leases!$AA70*Leases!$F67,0)+MAX((Expenses!MT$13-Leases!$AB71/12)*Leases!$AA71*Leases!$F67,0)))))</f>
        <v>0</v>
      </c>
      <c r="MW238" s="94">
        <f>IF(OR(MW$165&lt;=EOMONTH($E67,$R67*(1-$O67)),MW$165&gt;EOMONTH($E67,$P67*12*(1-$O67)+$Q67*12*$O67+$R67*(1-$O67))),0,IF($X67="NNN",Expenses!MU$14*Leases!$F67,IF(Leases!$X67="FSG",0,IF(Leases!$X67="MG",SUMPRODUCT(Leases!$Z67:$Z71,Expenses!MU$9:MU$13)*Leases!$F67,MAX((Expenses!MU$9-Leases!$AB67/12)*Leases!$AA67*Leases!$F67,0)+MAX((Expenses!MU$10-Leases!$AB68/12)*Leases!$AA68*Leases!$F67,0)+MAX((Expenses!MU$11-Leases!$AB69/12)*Leases!$AA69*Leases!$F67,0)+MAX((Expenses!MU$12-Leases!$AB70/12)*Leases!$AA70*Leases!$F67,0)+MAX((Expenses!MU$13-Leases!$AB71/12)*Leases!$AA71*Leases!$F67,0)))))</f>
        <v>0</v>
      </c>
      <c r="MX238" s="94">
        <f>IF(OR(MX$165&lt;=EOMONTH($E67,$R67*(1-$O67)),MX$165&gt;EOMONTH($E67,$P67*12*(1-$O67)+$Q67*12*$O67+$R67*(1-$O67))),0,IF($X67="NNN",Expenses!MV$14*Leases!$F67,IF(Leases!$X67="FSG",0,IF(Leases!$X67="MG",SUMPRODUCT(Leases!$Z67:$Z71,Expenses!MV$9:MV$13)*Leases!$F67,MAX((Expenses!MV$9-Leases!$AB67/12)*Leases!$AA67*Leases!$F67,0)+MAX((Expenses!MV$10-Leases!$AB68/12)*Leases!$AA68*Leases!$F67,0)+MAX((Expenses!MV$11-Leases!$AB69/12)*Leases!$AA69*Leases!$F67,0)+MAX((Expenses!MV$12-Leases!$AB70/12)*Leases!$AA70*Leases!$F67,0)+MAX((Expenses!MV$13-Leases!$AB71/12)*Leases!$AA71*Leases!$F67,0)))))</f>
        <v>0</v>
      </c>
      <c r="MY238" s="94">
        <f>IF(OR(MY$165&lt;=EOMONTH($E67,$R67*(1-$O67)),MY$165&gt;EOMONTH($E67,$P67*12*(1-$O67)+$Q67*12*$O67+$R67*(1-$O67))),0,IF($X67="NNN",Expenses!MW$14*Leases!$F67,IF(Leases!$X67="FSG",0,IF(Leases!$X67="MG",SUMPRODUCT(Leases!$Z67:$Z71,Expenses!MW$9:MW$13)*Leases!$F67,MAX((Expenses!MW$9-Leases!$AB67/12)*Leases!$AA67*Leases!$F67,0)+MAX((Expenses!MW$10-Leases!$AB68/12)*Leases!$AA68*Leases!$F67,0)+MAX((Expenses!MW$11-Leases!$AB69/12)*Leases!$AA69*Leases!$F67,0)+MAX((Expenses!MW$12-Leases!$AB70/12)*Leases!$AA70*Leases!$F67,0)+MAX((Expenses!MW$13-Leases!$AB71/12)*Leases!$AA71*Leases!$F67,0)))))</f>
        <v>0</v>
      </c>
      <c r="MZ238" s="94">
        <f>IF(OR(MZ$165&lt;=EOMONTH($E67,$R67*(1-$O67)),MZ$165&gt;EOMONTH($E67,$P67*12*(1-$O67)+$Q67*12*$O67+$R67*(1-$O67))),0,IF($X67="NNN",Expenses!MX$14*Leases!$F67,IF(Leases!$X67="FSG",0,IF(Leases!$X67="MG",SUMPRODUCT(Leases!$Z67:$Z71,Expenses!MX$9:MX$13)*Leases!$F67,MAX((Expenses!MX$9-Leases!$AB67/12)*Leases!$AA67*Leases!$F67,0)+MAX((Expenses!MX$10-Leases!$AB68/12)*Leases!$AA68*Leases!$F67,0)+MAX((Expenses!MX$11-Leases!$AB69/12)*Leases!$AA69*Leases!$F67,0)+MAX((Expenses!MX$12-Leases!$AB70/12)*Leases!$AA70*Leases!$F67,0)+MAX((Expenses!MX$13-Leases!$AB71/12)*Leases!$AA71*Leases!$F67,0)))))</f>
        <v>0</v>
      </c>
      <c r="NA238" s="94">
        <f>IF(OR(NA$165&lt;=EOMONTH($E67,$R67*(1-$O67)),NA$165&gt;EOMONTH($E67,$P67*12*(1-$O67)+$Q67*12*$O67+$R67*(1-$O67))),0,IF($X67="NNN",Expenses!MY$14*Leases!$F67,IF(Leases!$X67="FSG",0,IF(Leases!$X67="MG",SUMPRODUCT(Leases!$Z67:$Z71,Expenses!MY$9:MY$13)*Leases!$F67,MAX((Expenses!MY$9-Leases!$AB67/12)*Leases!$AA67*Leases!$F67,0)+MAX((Expenses!MY$10-Leases!$AB68/12)*Leases!$AA68*Leases!$F67,0)+MAX((Expenses!MY$11-Leases!$AB69/12)*Leases!$AA69*Leases!$F67,0)+MAX((Expenses!MY$12-Leases!$AB70/12)*Leases!$AA70*Leases!$F67,0)+MAX((Expenses!MY$13-Leases!$AB71/12)*Leases!$AA71*Leases!$F67,0)))))</f>
        <v>0</v>
      </c>
      <c r="NB238" s="94">
        <f>IF(OR(NB$165&lt;=EOMONTH($E67,$R67*(1-$O67)),NB$165&gt;EOMONTH($E67,$P67*12*(1-$O67)+$Q67*12*$O67+$R67*(1-$O67))),0,IF($X67="NNN",Expenses!MZ$14*Leases!$F67,IF(Leases!$X67="FSG",0,IF(Leases!$X67="MG",SUMPRODUCT(Leases!$Z67:$Z71,Expenses!MZ$9:MZ$13)*Leases!$F67,MAX((Expenses!MZ$9-Leases!$AB67/12)*Leases!$AA67*Leases!$F67,0)+MAX((Expenses!MZ$10-Leases!$AB68/12)*Leases!$AA68*Leases!$F67,0)+MAX((Expenses!MZ$11-Leases!$AB69/12)*Leases!$AA69*Leases!$F67,0)+MAX((Expenses!MZ$12-Leases!$AB70/12)*Leases!$AA70*Leases!$F67,0)+MAX((Expenses!MZ$13-Leases!$AB71/12)*Leases!$AA71*Leases!$F67,0)))))</f>
        <v>0</v>
      </c>
      <c r="NC238" s="94">
        <f>IF(OR(NC$165&lt;=EOMONTH($E67,$R67*(1-$O67)),NC$165&gt;EOMONTH($E67,$P67*12*(1-$O67)+$Q67*12*$O67+$R67*(1-$O67))),0,IF($X67="NNN",Expenses!NA$14*Leases!$F67,IF(Leases!$X67="FSG",0,IF(Leases!$X67="MG",SUMPRODUCT(Leases!$Z67:$Z71,Expenses!NA$9:NA$13)*Leases!$F67,MAX((Expenses!NA$9-Leases!$AB67/12)*Leases!$AA67*Leases!$F67,0)+MAX((Expenses!NA$10-Leases!$AB68/12)*Leases!$AA68*Leases!$F67,0)+MAX((Expenses!NA$11-Leases!$AB69/12)*Leases!$AA69*Leases!$F67,0)+MAX((Expenses!NA$12-Leases!$AB70/12)*Leases!$AA70*Leases!$F67,0)+MAX((Expenses!NA$13-Leases!$AB71/12)*Leases!$AA71*Leases!$F67,0)))))</f>
        <v>0</v>
      </c>
      <c r="ND238" s="94">
        <f>IF(OR(ND$165&lt;=EOMONTH($E67,$R67*(1-$O67)),ND$165&gt;EOMONTH($E67,$P67*12*(1-$O67)+$Q67*12*$O67+$R67*(1-$O67))),0,IF($X67="NNN",Expenses!NB$14*Leases!$F67,IF(Leases!$X67="FSG",0,IF(Leases!$X67="MG",SUMPRODUCT(Leases!$Z67:$Z71,Expenses!NB$9:NB$13)*Leases!$F67,MAX((Expenses!NB$9-Leases!$AB67/12)*Leases!$AA67*Leases!$F67,0)+MAX((Expenses!NB$10-Leases!$AB68/12)*Leases!$AA68*Leases!$F67,0)+MAX((Expenses!NB$11-Leases!$AB69/12)*Leases!$AA69*Leases!$F67,0)+MAX((Expenses!NB$12-Leases!$AB70/12)*Leases!$AA70*Leases!$F67,0)+MAX((Expenses!NB$13-Leases!$AB71/12)*Leases!$AA71*Leases!$F67,0)))))</f>
        <v>0</v>
      </c>
      <c r="NE238" s="94">
        <f>IF(OR(NE$165&lt;=EOMONTH($E67,$R67*(1-$O67)),NE$165&gt;EOMONTH($E67,$P67*12*(1-$O67)+$Q67*12*$O67+$R67*(1-$O67))),0,IF($X67="NNN",Expenses!NC$14*Leases!$F67,IF(Leases!$X67="FSG",0,IF(Leases!$X67="MG",SUMPRODUCT(Leases!$Z67:$Z71,Expenses!NC$9:NC$13)*Leases!$F67,MAX((Expenses!NC$9-Leases!$AB67/12)*Leases!$AA67*Leases!$F67,0)+MAX((Expenses!NC$10-Leases!$AB68/12)*Leases!$AA68*Leases!$F67,0)+MAX((Expenses!NC$11-Leases!$AB69/12)*Leases!$AA69*Leases!$F67,0)+MAX((Expenses!NC$12-Leases!$AB70/12)*Leases!$AA70*Leases!$F67,0)+MAX((Expenses!NC$13-Leases!$AB71/12)*Leases!$AA71*Leases!$F67,0)))))</f>
        <v>0</v>
      </c>
      <c r="NF238" s="94">
        <f>IF(OR(NF$165&lt;=EOMONTH($E67,$R67*(1-$O67)),NF$165&gt;EOMONTH($E67,$P67*12*(1-$O67)+$Q67*12*$O67+$R67*(1-$O67))),0,IF($X67="NNN",Expenses!ND$14*Leases!$F67,IF(Leases!$X67="FSG",0,IF(Leases!$X67="MG",SUMPRODUCT(Leases!$Z67:$Z71,Expenses!ND$9:ND$13)*Leases!$F67,MAX((Expenses!ND$9-Leases!$AB67/12)*Leases!$AA67*Leases!$F67,0)+MAX((Expenses!ND$10-Leases!$AB68/12)*Leases!$AA68*Leases!$F67,0)+MAX((Expenses!ND$11-Leases!$AB69/12)*Leases!$AA69*Leases!$F67,0)+MAX((Expenses!ND$12-Leases!$AB70/12)*Leases!$AA70*Leases!$F67,0)+MAX((Expenses!ND$13-Leases!$AB71/12)*Leases!$AA71*Leases!$F67,0)))))</f>
        <v>0</v>
      </c>
      <c r="NG238" s="94">
        <f>IF(OR(NG$165&lt;=EOMONTH($E67,$R67*(1-$O67)),NG$165&gt;EOMONTH($E67,$P67*12*(1-$O67)+$Q67*12*$O67+$R67*(1-$O67))),0,IF($X67="NNN",Expenses!NE$14*Leases!$F67,IF(Leases!$X67="FSG",0,IF(Leases!$X67="MG",SUMPRODUCT(Leases!$Z67:$Z71,Expenses!NE$9:NE$13)*Leases!$F67,MAX((Expenses!NE$9-Leases!$AB67/12)*Leases!$AA67*Leases!$F67,0)+MAX((Expenses!NE$10-Leases!$AB68/12)*Leases!$AA68*Leases!$F67,0)+MAX((Expenses!NE$11-Leases!$AB69/12)*Leases!$AA69*Leases!$F67,0)+MAX((Expenses!NE$12-Leases!$AB70/12)*Leases!$AA70*Leases!$F67,0)+MAX((Expenses!NE$13-Leases!$AB71/12)*Leases!$AA71*Leases!$F67,0)))))</f>
        <v>0</v>
      </c>
      <c r="NH238" s="94">
        <f>IF(OR(NH$165&lt;=EOMONTH($E67,$R67*(1-$O67)),NH$165&gt;EOMONTH($E67,$P67*12*(1-$O67)+$Q67*12*$O67+$R67*(1-$O67))),0,IF($X67="NNN",Expenses!NF$14*Leases!$F67,IF(Leases!$X67="FSG",0,IF(Leases!$X67="MG",SUMPRODUCT(Leases!$Z67:$Z71,Expenses!NF$9:NF$13)*Leases!$F67,MAX((Expenses!NF$9-Leases!$AB67/12)*Leases!$AA67*Leases!$F67,0)+MAX((Expenses!NF$10-Leases!$AB68/12)*Leases!$AA68*Leases!$F67,0)+MAX((Expenses!NF$11-Leases!$AB69/12)*Leases!$AA69*Leases!$F67,0)+MAX((Expenses!NF$12-Leases!$AB70/12)*Leases!$AA70*Leases!$F67,0)+MAX((Expenses!NF$13-Leases!$AB71/12)*Leases!$AA71*Leases!$F67,0)))))</f>
        <v>0</v>
      </c>
      <c r="NI238" s="94">
        <f>IF(OR(NI$165&lt;=EOMONTH($E67,$R67*(1-$O67)),NI$165&gt;EOMONTH($E67,$P67*12*(1-$O67)+$Q67*12*$O67+$R67*(1-$O67))),0,IF($X67="NNN",Expenses!NG$14*Leases!$F67,IF(Leases!$X67="FSG",0,IF(Leases!$X67="MG",SUMPRODUCT(Leases!$Z67:$Z71,Expenses!NG$9:NG$13)*Leases!$F67,MAX((Expenses!NG$9-Leases!$AB67/12)*Leases!$AA67*Leases!$F67,0)+MAX((Expenses!NG$10-Leases!$AB68/12)*Leases!$AA68*Leases!$F67,0)+MAX((Expenses!NG$11-Leases!$AB69/12)*Leases!$AA69*Leases!$F67,0)+MAX((Expenses!NG$12-Leases!$AB70/12)*Leases!$AA70*Leases!$F67,0)+MAX((Expenses!NG$13-Leases!$AB71/12)*Leases!$AA71*Leases!$F67,0)))))</f>
        <v>0</v>
      </c>
      <c r="NJ238" s="94">
        <f>IF(OR(NJ$165&lt;=EOMONTH($E67,$R67*(1-$O67)),NJ$165&gt;EOMONTH($E67,$P67*12*(1-$O67)+$Q67*12*$O67+$R67*(1-$O67))),0,IF($X67="NNN",Expenses!NH$14*Leases!$F67,IF(Leases!$X67="FSG",0,IF(Leases!$X67="MG",SUMPRODUCT(Leases!$Z67:$Z71,Expenses!NH$9:NH$13)*Leases!$F67,MAX((Expenses!NH$9-Leases!$AB67/12)*Leases!$AA67*Leases!$F67,0)+MAX((Expenses!NH$10-Leases!$AB68/12)*Leases!$AA68*Leases!$F67,0)+MAX((Expenses!NH$11-Leases!$AB69/12)*Leases!$AA69*Leases!$F67,0)+MAX((Expenses!NH$12-Leases!$AB70/12)*Leases!$AA70*Leases!$F67,0)+MAX((Expenses!NH$13-Leases!$AB71/12)*Leases!$AA71*Leases!$F67,0)))))</f>
        <v>0</v>
      </c>
      <c r="NK238" s="97">
        <f>IF(OR(NK$165&lt;=EOMONTH($E67,$R67*(1-$O67)),NK$165&gt;EOMONTH($E67,$P67*12*(1-$O67)+$Q67*12*$O67+$R67*(1-$O67))),0,IF($X67="NNN",Expenses!NI$14*Leases!$F67,IF(Leases!$X67="FSG",0,IF(Leases!$X67="MG",SUMPRODUCT(Leases!$Z67:$Z71,Expenses!NI$9:NI$13)*Leases!$F67,MAX((Expenses!NI$9-Leases!$AB67/12)*Leases!$AA67*Leases!$F67,0)+MAX((Expenses!NI$10-Leases!$AB68/12)*Leases!$AA68*Leases!$F67,0)+MAX((Expenses!NI$11-Leases!$AB69/12)*Leases!$AA69*Leases!$F67,0)+MAX((Expenses!NI$12-Leases!$AB70/12)*Leases!$AA70*Leases!$F67,0)+MAX((Expenses!NI$13-Leases!$AB71/12)*Leases!$AA71*Leases!$F67,0)))))</f>
        <v>0</v>
      </c>
    </row>
    <row r="239" spans="1:375" x14ac:dyDescent="0.25">
      <c r="A239" s="98">
        <f ca="1">SUMIF($D$163:$NK$163,"&lt;="&amp;Summary!$B$3,Leases!D239:NK239)</f>
        <v>0</v>
      </c>
      <c r="B239" s="41"/>
      <c r="C239" s="99" t="s">
        <v>96</v>
      </c>
      <c r="D239" s="100">
        <f ca="1">SUM(D232:D238)</f>
        <v>0</v>
      </c>
      <c r="E239" s="100">
        <f t="shared" ref="E239:BP239" ca="1" si="1776">SUM(E232:E238)</f>
        <v>0</v>
      </c>
      <c r="F239" s="100">
        <f t="shared" ca="1" si="1776"/>
        <v>0</v>
      </c>
      <c r="G239" s="100">
        <f t="shared" ca="1" si="1776"/>
        <v>0</v>
      </c>
      <c r="H239" s="100">
        <f t="shared" ca="1" si="1776"/>
        <v>0</v>
      </c>
      <c r="I239" s="100">
        <f t="shared" ca="1" si="1776"/>
        <v>0</v>
      </c>
      <c r="J239" s="100">
        <f t="shared" ca="1" si="1776"/>
        <v>0</v>
      </c>
      <c r="K239" s="100">
        <f t="shared" ca="1" si="1776"/>
        <v>0</v>
      </c>
      <c r="L239" s="100">
        <f t="shared" ca="1" si="1776"/>
        <v>0</v>
      </c>
      <c r="M239" s="100">
        <f t="shared" ca="1" si="1776"/>
        <v>0</v>
      </c>
      <c r="N239" s="100">
        <f t="shared" ca="1" si="1776"/>
        <v>0</v>
      </c>
      <c r="O239" s="100">
        <f t="shared" ca="1" si="1776"/>
        <v>0</v>
      </c>
      <c r="P239" s="100">
        <f t="shared" ca="1" si="1776"/>
        <v>0</v>
      </c>
      <c r="Q239" s="100">
        <f t="shared" ca="1" si="1776"/>
        <v>0</v>
      </c>
      <c r="R239" s="100">
        <f t="shared" ca="1" si="1776"/>
        <v>0</v>
      </c>
      <c r="S239" s="100">
        <f t="shared" ca="1" si="1776"/>
        <v>0</v>
      </c>
      <c r="T239" s="100">
        <f t="shared" ca="1" si="1776"/>
        <v>0</v>
      </c>
      <c r="U239" s="100">
        <f t="shared" ca="1" si="1776"/>
        <v>0</v>
      </c>
      <c r="V239" s="100">
        <f t="shared" ca="1" si="1776"/>
        <v>0</v>
      </c>
      <c r="W239" s="100">
        <f t="shared" ca="1" si="1776"/>
        <v>0</v>
      </c>
      <c r="X239" s="100">
        <f t="shared" ca="1" si="1776"/>
        <v>0</v>
      </c>
      <c r="Y239" s="100">
        <f t="shared" ca="1" si="1776"/>
        <v>0</v>
      </c>
      <c r="Z239" s="100">
        <f t="shared" ca="1" si="1776"/>
        <v>0</v>
      </c>
      <c r="AA239" s="100">
        <f t="shared" ca="1" si="1776"/>
        <v>0</v>
      </c>
      <c r="AB239" s="100">
        <f t="shared" ca="1" si="1776"/>
        <v>0</v>
      </c>
      <c r="AC239" s="100">
        <f t="shared" ca="1" si="1776"/>
        <v>0</v>
      </c>
      <c r="AD239" s="100">
        <f t="shared" ca="1" si="1776"/>
        <v>0</v>
      </c>
      <c r="AE239" s="100">
        <f t="shared" ca="1" si="1776"/>
        <v>0</v>
      </c>
      <c r="AF239" s="100">
        <f t="shared" ca="1" si="1776"/>
        <v>0</v>
      </c>
      <c r="AG239" s="100">
        <f t="shared" ca="1" si="1776"/>
        <v>0</v>
      </c>
      <c r="AH239" s="100">
        <f t="shared" ca="1" si="1776"/>
        <v>0</v>
      </c>
      <c r="AI239" s="100">
        <f t="shared" ca="1" si="1776"/>
        <v>0</v>
      </c>
      <c r="AJ239" s="100">
        <f t="shared" ca="1" si="1776"/>
        <v>0</v>
      </c>
      <c r="AK239" s="100">
        <f t="shared" ca="1" si="1776"/>
        <v>0</v>
      </c>
      <c r="AL239" s="100">
        <f t="shared" ca="1" si="1776"/>
        <v>0</v>
      </c>
      <c r="AM239" s="100">
        <f t="shared" ca="1" si="1776"/>
        <v>0</v>
      </c>
      <c r="AN239" s="100">
        <f t="shared" ca="1" si="1776"/>
        <v>0</v>
      </c>
      <c r="AO239" s="100">
        <f t="shared" ca="1" si="1776"/>
        <v>0</v>
      </c>
      <c r="AP239" s="100">
        <f t="shared" ca="1" si="1776"/>
        <v>0</v>
      </c>
      <c r="AQ239" s="100">
        <f t="shared" ca="1" si="1776"/>
        <v>0</v>
      </c>
      <c r="AR239" s="100">
        <f t="shared" ca="1" si="1776"/>
        <v>0</v>
      </c>
      <c r="AS239" s="100">
        <f t="shared" ca="1" si="1776"/>
        <v>0</v>
      </c>
      <c r="AT239" s="100">
        <f t="shared" ca="1" si="1776"/>
        <v>0</v>
      </c>
      <c r="AU239" s="100">
        <f t="shared" ca="1" si="1776"/>
        <v>0</v>
      </c>
      <c r="AV239" s="100">
        <f t="shared" ca="1" si="1776"/>
        <v>0</v>
      </c>
      <c r="AW239" s="100">
        <f t="shared" ca="1" si="1776"/>
        <v>0</v>
      </c>
      <c r="AX239" s="100">
        <f t="shared" ca="1" si="1776"/>
        <v>0</v>
      </c>
      <c r="AY239" s="100">
        <f t="shared" ca="1" si="1776"/>
        <v>0</v>
      </c>
      <c r="AZ239" s="100">
        <f t="shared" ca="1" si="1776"/>
        <v>0</v>
      </c>
      <c r="BA239" s="100">
        <f t="shared" ca="1" si="1776"/>
        <v>0</v>
      </c>
      <c r="BB239" s="100">
        <f t="shared" ca="1" si="1776"/>
        <v>0</v>
      </c>
      <c r="BC239" s="100">
        <f t="shared" ca="1" si="1776"/>
        <v>0</v>
      </c>
      <c r="BD239" s="100">
        <f t="shared" ca="1" si="1776"/>
        <v>0</v>
      </c>
      <c r="BE239" s="100">
        <f t="shared" ca="1" si="1776"/>
        <v>0</v>
      </c>
      <c r="BF239" s="100">
        <f t="shared" ca="1" si="1776"/>
        <v>0</v>
      </c>
      <c r="BG239" s="100">
        <f t="shared" ca="1" si="1776"/>
        <v>0</v>
      </c>
      <c r="BH239" s="100">
        <f t="shared" ca="1" si="1776"/>
        <v>0</v>
      </c>
      <c r="BI239" s="100">
        <f t="shared" ca="1" si="1776"/>
        <v>0</v>
      </c>
      <c r="BJ239" s="100">
        <f t="shared" ca="1" si="1776"/>
        <v>0</v>
      </c>
      <c r="BK239" s="100">
        <f t="shared" ca="1" si="1776"/>
        <v>0</v>
      </c>
      <c r="BL239" s="100">
        <f t="shared" ca="1" si="1776"/>
        <v>0</v>
      </c>
      <c r="BM239" s="100">
        <f t="shared" ca="1" si="1776"/>
        <v>0</v>
      </c>
      <c r="BN239" s="100">
        <f t="shared" si="1776"/>
        <v>0</v>
      </c>
      <c r="BO239" s="100">
        <f t="shared" si="1776"/>
        <v>0</v>
      </c>
      <c r="BP239" s="100">
        <f t="shared" si="1776"/>
        <v>0</v>
      </c>
      <c r="BQ239" s="100">
        <f t="shared" ref="BQ239:EB239" ca="1" si="1777">SUM(BQ232:BQ238)</f>
        <v>0</v>
      </c>
      <c r="BR239" s="100">
        <f t="shared" ca="1" si="1777"/>
        <v>0</v>
      </c>
      <c r="BS239" s="100">
        <f t="shared" ca="1" si="1777"/>
        <v>0</v>
      </c>
      <c r="BT239" s="100">
        <f t="shared" ca="1" si="1777"/>
        <v>0</v>
      </c>
      <c r="BU239" s="100">
        <f t="shared" ca="1" si="1777"/>
        <v>0</v>
      </c>
      <c r="BV239" s="100">
        <f t="shared" ca="1" si="1777"/>
        <v>0</v>
      </c>
      <c r="BW239" s="100">
        <f t="shared" ca="1" si="1777"/>
        <v>0</v>
      </c>
      <c r="BX239" s="100">
        <f t="shared" ca="1" si="1777"/>
        <v>0</v>
      </c>
      <c r="BY239" s="100">
        <f t="shared" ca="1" si="1777"/>
        <v>0</v>
      </c>
      <c r="BZ239" s="100">
        <f t="shared" ca="1" si="1777"/>
        <v>0</v>
      </c>
      <c r="CA239" s="100">
        <f t="shared" ca="1" si="1777"/>
        <v>0</v>
      </c>
      <c r="CB239" s="100">
        <f t="shared" ca="1" si="1777"/>
        <v>0</v>
      </c>
      <c r="CC239" s="100">
        <f t="shared" ca="1" si="1777"/>
        <v>0</v>
      </c>
      <c r="CD239" s="100">
        <f t="shared" ca="1" si="1777"/>
        <v>0</v>
      </c>
      <c r="CE239" s="100">
        <f t="shared" ca="1" si="1777"/>
        <v>0</v>
      </c>
      <c r="CF239" s="100">
        <f t="shared" ca="1" si="1777"/>
        <v>0</v>
      </c>
      <c r="CG239" s="100">
        <f t="shared" ca="1" si="1777"/>
        <v>0</v>
      </c>
      <c r="CH239" s="100">
        <f t="shared" ca="1" si="1777"/>
        <v>0</v>
      </c>
      <c r="CI239" s="100">
        <f t="shared" ca="1" si="1777"/>
        <v>0</v>
      </c>
      <c r="CJ239" s="100">
        <f t="shared" ca="1" si="1777"/>
        <v>0</v>
      </c>
      <c r="CK239" s="100">
        <f t="shared" ca="1" si="1777"/>
        <v>0</v>
      </c>
      <c r="CL239" s="100">
        <f t="shared" ca="1" si="1777"/>
        <v>0</v>
      </c>
      <c r="CM239" s="100">
        <f t="shared" ca="1" si="1777"/>
        <v>0</v>
      </c>
      <c r="CN239" s="100">
        <f t="shared" ca="1" si="1777"/>
        <v>0</v>
      </c>
      <c r="CO239" s="100">
        <f t="shared" ca="1" si="1777"/>
        <v>0</v>
      </c>
      <c r="CP239" s="100">
        <f t="shared" ca="1" si="1777"/>
        <v>0</v>
      </c>
      <c r="CQ239" s="100">
        <f t="shared" ca="1" si="1777"/>
        <v>0</v>
      </c>
      <c r="CR239" s="100">
        <f t="shared" ca="1" si="1777"/>
        <v>0</v>
      </c>
      <c r="CS239" s="100">
        <f t="shared" ca="1" si="1777"/>
        <v>0</v>
      </c>
      <c r="CT239" s="100">
        <f t="shared" ca="1" si="1777"/>
        <v>0</v>
      </c>
      <c r="CU239" s="100">
        <f t="shared" ca="1" si="1777"/>
        <v>0</v>
      </c>
      <c r="CV239" s="100">
        <f t="shared" ca="1" si="1777"/>
        <v>0</v>
      </c>
      <c r="CW239" s="100">
        <f t="shared" ca="1" si="1777"/>
        <v>0</v>
      </c>
      <c r="CX239" s="100">
        <f t="shared" ca="1" si="1777"/>
        <v>0</v>
      </c>
      <c r="CY239" s="100">
        <f t="shared" ca="1" si="1777"/>
        <v>0</v>
      </c>
      <c r="CZ239" s="100">
        <f t="shared" ca="1" si="1777"/>
        <v>0</v>
      </c>
      <c r="DA239" s="100">
        <f t="shared" ca="1" si="1777"/>
        <v>0</v>
      </c>
      <c r="DB239" s="100">
        <f t="shared" ca="1" si="1777"/>
        <v>0</v>
      </c>
      <c r="DC239" s="100">
        <f t="shared" ca="1" si="1777"/>
        <v>0</v>
      </c>
      <c r="DD239" s="100">
        <f t="shared" ca="1" si="1777"/>
        <v>0</v>
      </c>
      <c r="DE239" s="100">
        <f t="shared" ca="1" si="1777"/>
        <v>0</v>
      </c>
      <c r="DF239" s="100">
        <f t="shared" ca="1" si="1777"/>
        <v>0</v>
      </c>
      <c r="DG239" s="100">
        <f t="shared" ca="1" si="1777"/>
        <v>0</v>
      </c>
      <c r="DH239" s="100">
        <f t="shared" ca="1" si="1777"/>
        <v>0</v>
      </c>
      <c r="DI239" s="100">
        <f t="shared" ca="1" si="1777"/>
        <v>0</v>
      </c>
      <c r="DJ239" s="100">
        <f t="shared" ca="1" si="1777"/>
        <v>0</v>
      </c>
      <c r="DK239" s="100">
        <f t="shared" ca="1" si="1777"/>
        <v>0</v>
      </c>
      <c r="DL239" s="100">
        <f t="shared" ca="1" si="1777"/>
        <v>0</v>
      </c>
      <c r="DM239" s="100">
        <f t="shared" ca="1" si="1777"/>
        <v>0</v>
      </c>
      <c r="DN239" s="100">
        <f t="shared" ca="1" si="1777"/>
        <v>0</v>
      </c>
      <c r="DO239" s="100">
        <f t="shared" ca="1" si="1777"/>
        <v>0</v>
      </c>
      <c r="DP239" s="100">
        <f t="shared" ca="1" si="1777"/>
        <v>0</v>
      </c>
      <c r="DQ239" s="100">
        <f t="shared" ca="1" si="1777"/>
        <v>0</v>
      </c>
      <c r="DR239" s="100">
        <f t="shared" ca="1" si="1777"/>
        <v>0</v>
      </c>
      <c r="DS239" s="100">
        <f t="shared" ca="1" si="1777"/>
        <v>0</v>
      </c>
      <c r="DT239" s="100">
        <f t="shared" ca="1" si="1777"/>
        <v>0</v>
      </c>
      <c r="DU239" s="100">
        <f t="shared" ca="1" si="1777"/>
        <v>0</v>
      </c>
      <c r="DV239" s="100">
        <f t="shared" ca="1" si="1777"/>
        <v>0</v>
      </c>
      <c r="DW239" s="100">
        <f t="shared" ca="1" si="1777"/>
        <v>0</v>
      </c>
      <c r="DX239" s="100">
        <f t="shared" ca="1" si="1777"/>
        <v>0</v>
      </c>
      <c r="DY239" s="100">
        <f t="shared" ca="1" si="1777"/>
        <v>0</v>
      </c>
      <c r="DZ239" s="100">
        <f t="shared" ca="1" si="1777"/>
        <v>0</v>
      </c>
      <c r="EA239" s="100">
        <f t="shared" ca="1" si="1777"/>
        <v>0</v>
      </c>
      <c r="EB239" s="100">
        <f t="shared" ca="1" si="1777"/>
        <v>0</v>
      </c>
      <c r="EC239" s="100">
        <f t="shared" ref="EC239:GN239" ca="1" si="1778">SUM(EC232:EC238)</f>
        <v>0</v>
      </c>
      <c r="ED239" s="100">
        <f t="shared" ca="1" si="1778"/>
        <v>0</v>
      </c>
      <c r="EE239" s="100">
        <f t="shared" ca="1" si="1778"/>
        <v>0</v>
      </c>
      <c r="EF239" s="100">
        <f t="shared" si="1778"/>
        <v>0</v>
      </c>
      <c r="EG239" s="100">
        <f t="shared" si="1778"/>
        <v>0</v>
      </c>
      <c r="EH239" s="100">
        <f t="shared" si="1778"/>
        <v>0</v>
      </c>
      <c r="EI239" s="100">
        <f t="shared" si="1778"/>
        <v>0</v>
      </c>
      <c r="EJ239" s="100">
        <f t="shared" si="1778"/>
        <v>0</v>
      </c>
      <c r="EK239" s="100">
        <f t="shared" si="1778"/>
        <v>0</v>
      </c>
      <c r="EL239" s="100">
        <f t="shared" si="1778"/>
        <v>0</v>
      </c>
      <c r="EM239" s="100">
        <f t="shared" si="1778"/>
        <v>0</v>
      </c>
      <c r="EN239" s="100">
        <f t="shared" si="1778"/>
        <v>0</v>
      </c>
      <c r="EO239" s="100">
        <f t="shared" si="1778"/>
        <v>0</v>
      </c>
      <c r="EP239" s="100">
        <f t="shared" si="1778"/>
        <v>0</v>
      </c>
      <c r="EQ239" s="100">
        <f t="shared" si="1778"/>
        <v>0</v>
      </c>
      <c r="ER239" s="100">
        <f t="shared" si="1778"/>
        <v>0</v>
      </c>
      <c r="ES239" s="100">
        <f t="shared" si="1778"/>
        <v>0</v>
      </c>
      <c r="ET239" s="100">
        <f t="shared" si="1778"/>
        <v>0</v>
      </c>
      <c r="EU239" s="100">
        <f t="shared" si="1778"/>
        <v>0</v>
      </c>
      <c r="EV239" s="100">
        <f t="shared" si="1778"/>
        <v>0</v>
      </c>
      <c r="EW239" s="100">
        <f t="shared" si="1778"/>
        <v>0</v>
      </c>
      <c r="EX239" s="100">
        <f t="shared" si="1778"/>
        <v>0</v>
      </c>
      <c r="EY239" s="100">
        <f t="shared" si="1778"/>
        <v>0</v>
      </c>
      <c r="EZ239" s="100">
        <f t="shared" si="1778"/>
        <v>0</v>
      </c>
      <c r="FA239" s="100">
        <f t="shared" si="1778"/>
        <v>0</v>
      </c>
      <c r="FB239" s="100">
        <f t="shared" si="1778"/>
        <v>0</v>
      </c>
      <c r="FC239" s="100">
        <f t="shared" si="1778"/>
        <v>0</v>
      </c>
      <c r="FD239" s="100">
        <f t="shared" si="1778"/>
        <v>0</v>
      </c>
      <c r="FE239" s="100">
        <f t="shared" si="1778"/>
        <v>0</v>
      </c>
      <c r="FF239" s="100">
        <f t="shared" si="1778"/>
        <v>0</v>
      </c>
      <c r="FG239" s="100">
        <f t="shared" si="1778"/>
        <v>0</v>
      </c>
      <c r="FH239" s="100">
        <f t="shared" si="1778"/>
        <v>0</v>
      </c>
      <c r="FI239" s="100">
        <f t="shared" si="1778"/>
        <v>0</v>
      </c>
      <c r="FJ239" s="100">
        <f t="shared" si="1778"/>
        <v>0</v>
      </c>
      <c r="FK239" s="100">
        <f t="shared" si="1778"/>
        <v>0</v>
      </c>
      <c r="FL239" s="100">
        <f t="shared" si="1778"/>
        <v>0</v>
      </c>
      <c r="FM239" s="100">
        <f t="shared" si="1778"/>
        <v>0</v>
      </c>
      <c r="FN239" s="100">
        <f t="shared" si="1778"/>
        <v>0</v>
      </c>
      <c r="FO239" s="100">
        <f t="shared" si="1778"/>
        <v>0</v>
      </c>
      <c r="FP239" s="100">
        <f t="shared" si="1778"/>
        <v>0</v>
      </c>
      <c r="FQ239" s="100">
        <f t="shared" si="1778"/>
        <v>0</v>
      </c>
      <c r="FR239" s="100">
        <f t="shared" si="1778"/>
        <v>0</v>
      </c>
      <c r="FS239" s="100">
        <f t="shared" si="1778"/>
        <v>0</v>
      </c>
      <c r="FT239" s="100">
        <f t="shared" si="1778"/>
        <v>0</v>
      </c>
      <c r="FU239" s="100">
        <f t="shared" si="1778"/>
        <v>0</v>
      </c>
      <c r="FV239" s="100">
        <f t="shared" si="1778"/>
        <v>0</v>
      </c>
      <c r="FW239" s="100">
        <f t="shared" si="1778"/>
        <v>0</v>
      </c>
      <c r="FX239" s="100">
        <f t="shared" si="1778"/>
        <v>0</v>
      </c>
      <c r="FY239" s="100">
        <f t="shared" si="1778"/>
        <v>0</v>
      </c>
      <c r="FZ239" s="100">
        <f t="shared" si="1778"/>
        <v>0</v>
      </c>
      <c r="GA239" s="100">
        <f t="shared" si="1778"/>
        <v>0</v>
      </c>
      <c r="GB239" s="100">
        <f t="shared" si="1778"/>
        <v>0</v>
      </c>
      <c r="GC239" s="100">
        <f t="shared" si="1778"/>
        <v>0</v>
      </c>
      <c r="GD239" s="100">
        <f t="shared" si="1778"/>
        <v>0</v>
      </c>
      <c r="GE239" s="100">
        <f t="shared" si="1778"/>
        <v>0</v>
      </c>
      <c r="GF239" s="100">
        <f t="shared" si="1778"/>
        <v>0</v>
      </c>
      <c r="GG239" s="100">
        <f t="shared" si="1778"/>
        <v>0</v>
      </c>
      <c r="GH239" s="100">
        <f t="shared" si="1778"/>
        <v>0</v>
      </c>
      <c r="GI239" s="100">
        <f t="shared" si="1778"/>
        <v>0</v>
      </c>
      <c r="GJ239" s="100">
        <f t="shared" si="1778"/>
        <v>0</v>
      </c>
      <c r="GK239" s="100">
        <f t="shared" si="1778"/>
        <v>0</v>
      </c>
      <c r="GL239" s="100">
        <f t="shared" si="1778"/>
        <v>0</v>
      </c>
      <c r="GM239" s="100">
        <f t="shared" si="1778"/>
        <v>0</v>
      </c>
      <c r="GN239" s="100">
        <f t="shared" si="1778"/>
        <v>0</v>
      </c>
      <c r="GO239" s="100">
        <f t="shared" ref="GO239:IZ239" si="1779">SUM(GO232:GO238)</f>
        <v>0</v>
      </c>
      <c r="GP239" s="100">
        <f t="shared" si="1779"/>
        <v>0</v>
      </c>
      <c r="GQ239" s="100">
        <f t="shared" si="1779"/>
        <v>0</v>
      </c>
      <c r="GR239" s="100">
        <f t="shared" si="1779"/>
        <v>0</v>
      </c>
      <c r="GS239" s="100">
        <f t="shared" si="1779"/>
        <v>0</v>
      </c>
      <c r="GT239" s="100">
        <f t="shared" si="1779"/>
        <v>0</v>
      </c>
      <c r="GU239" s="100">
        <f t="shared" si="1779"/>
        <v>0</v>
      </c>
      <c r="GV239" s="100">
        <f t="shared" si="1779"/>
        <v>0</v>
      </c>
      <c r="GW239" s="100">
        <f t="shared" si="1779"/>
        <v>0</v>
      </c>
      <c r="GX239" s="100">
        <f t="shared" si="1779"/>
        <v>0</v>
      </c>
      <c r="GY239" s="100">
        <f t="shared" si="1779"/>
        <v>0</v>
      </c>
      <c r="GZ239" s="100">
        <f t="shared" si="1779"/>
        <v>0</v>
      </c>
      <c r="HA239" s="100">
        <f t="shared" si="1779"/>
        <v>0</v>
      </c>
      <c r="HB239" s="100">
        <f t="shared" si="1779"/>
        <v>0</v>
      </c>
      <c r="HC239" s="100">
        <f t="shared" si="1779"/>
        <v>0</v>
      </c>
      <c r="HD239" s="100">
        <f t="shared" si="1779"/>
        <v>0</v>
      </c>
      <c r="HE239" s="100">
        <f t="shared" si="1779"/>
        <v>0</v>
      </c>
      <c r="HF239" s="100">
        <f t="shared" si="1779"/>
        <v>0</v>
      </c>
      <c r="HG239" s="100">
        <f t="shared" si="1779"/>
        <v>0</v>
      </c>
      <c r="HH239" s="100">
        <f t="shared" si="1779"/>
        <v>0</v>
      </c>
      <c r="HI239" s="100">
        <f t="shared" si="1779"/>
        <v>0</v>
      </c>
      <c r="HJ239" s="100">
        <f t="shared" si="1779"/>
        <v>0</v>
      </c>
      <c r="HK239" s="100">
        <f t="shared" si="1779"/>
        <v>0</v>
      </c>
      <c r="HL239" s="100">
        <f t="shared" si="1779"/>
        <v>0</v>
      </c>
      <c r="HM239" s="100">
        <f t="shared" si="1779"/>
        <v>0</v>
      </c>
      <c r="HN239" s="100">
        <f t="shared" si="1779"/>
        <v>0</v>
      </c>
      <c r="HO239" s="100">
        <f t="shared" si="1779"/>
        <v>0</v>
      </c>
      <c r="HP239" s="100">
        <f t="shared" si="1779"/>
        <v>0</v>
      </c>
      <c r="HQ239" s="100">
        <f t="shared" si="1779"/>
        <v>0</v>
      </c>
      <c r="HR239" s="100">
        <f t="shared" si="1779"/>
        <v>0</v>
      </c>
      <c r="HS239" s="100">
        <f t="shared" si="1779"/>
        <v>0</v>
      </c>
      <c r="HT239" s="100">
        <f t="shared" si="1779"/>
        <v>0</v>
      </c>
      <c r="HU239" s="100">
        <f t="shared" si="1779"/>
        <v>0</v>
      </c>
      <c r="HV239" s="100">
        <f t="shared" si="1779"/>
        <v>0</v>
      </c>
      <c r="HW239" s="100">
        <f t="shared" si="1779"/>
        <v>0</v>
      </c>
      <c r="HX239" s="100">
        <f t="shared" si="1779"/>
        <v>0</v>
      </c>
      <c r="HY239" s="100">
        <f t="shared" si="1779"/>
        <v>0</v>
      </c>
      <c r="HZ239" s="100">
        <f t="shared" si="1779"/>
        <v>0</v>
      </c>
      <c r="IA239" s="100">
        <f t="shared" si="1779"/>
        <v>0</v>
      </c>
      <c r="IB239" s="100">
        <f t="shared" si="1779"/>
        <v>0</v>
      </c>
      <c r="IC239" s="100">
        <f t="shared" si="1779"/>
        <v>0</v>
      </c>
      <c r="ID239" s="100">
        <f t="shared" si="1779"/>
        <v>0</v>
      </c>
      <c r="IE239" s="100">
        <f t="shared" si="1779"/>
        <v>0</v>
      </c>
      <c r="IF239" s="100">
        <f t="shared" si="1779"/>
        <v>0</v>
      </c>
      <c r="IG239" s="100">
        <f t="shared" si="1779"/>
        <v>0</v>
      </c>
      <c r="IH239" s="100">
        <f t="shared" si="1779"/>
        <v>0</v>
      </c>
      <c r="II239" s="100">
        <f t="shared" si="1779"/>
        <v>0</v>
      </c>
      <c r="IJ239" s="100">
        <f t="shared" si="1779"/>
        <v>0</v>
      </c>
      <c r="IK239" s="100">
        <f t="shared" si="1779"/>
        <v>0</v>
      </c>
      <c r="IL239" s="100">
        <f t="shared" si="1779"/>
        <v>0</v>
      </c>
      <c r="IM239" s="100">
        <f t="shared" si="1779"/>
        <v>0</v>
      </c>
      <c r="IN239" s="100">
        <f t="shared" si="1779"/>
        <v>0</v>
      </c>
      <c r="IO239" s="100">
        <f t="shared" si="1779"/>
        <v>0</v>
      </c>
      <c r="IP239" s="100">
        <f t="shared" si="1779"/>
        <v>0</v>
      </c>
      <c r="IQ239" s="100">
        <f t="shared" si="1779"/>
        <v>0</v>
      </c>
      <c r="IR239" s="100">
        <f t="shared" si="1779"/>
        <v>0</v>
      </c>
      <c r="IS239" s="100">
        <f t="shared" si="1779"/>
        <v>0</v>
      </c>
      <c r="IT239" s="100">
        <f t="shared" si="1779"/>
        <v>0</v>
      </c>
      <c r="IU239" s="100">
        <f t="shared" si="1779"/>
        <v>0</v>
      </c>
      <c r="IV239" s="100">
        <f t="shared" si="1779"/>
        <v>0</v>
      </c>
      <c r="IW239" s="100">
        <f t="shared" si="1779"/>
        <v>0</v>
      </c>
      <c r="IX239" s="100">
        <f t="shared" si="1779"/>
        <v>0</v>
      </c>
      <c r="IY239" s="100">
        <f t="shared" si="1779"/>
        <v>0</v>
      </c>
      <c r="IZ239" s="100">
        <f t="shared" si="1779"/>
        <v>0</v>
      </c>
      <c r="JA239" s="100">
        <f t="shared" ref="JA239:LL239" si="1780">SUM(JA232:JA238)</f>
        <v>0</v>
      </c>
      <c r="JB239" s="100">
        <f t="shared" si="1780"/>
        <v>0</v>
      </c>
      <c r="JC239" s="100">
        <f t="shared" si="1780"/>
        <v>0</v>
      </c>
      <c r="JD239" s="100">
        <f t="shared" si="1780"/>
        <v>0</v>
      </c>
      <c r="JE239" s="100">
        <f t="shared" si="1780"/>
        <v>0</v>
      </c>
      <c r="JF239" s="100">
        <f t="shared" si="1780"/>
        <v>0</v>
      </c>
      <c r="JG239" s="100">
        <f t="shared" si="1780"/>
        <v>0</v>
      </c>
      <c r="JH239" s="100">
        <f t="shared" si="1780"/>
        <v>0</v>
      </c>
      <c r="JI239" s="100">
        <f t="shared" si="1780"/>
        <v>0</v>
      </c>
      <c r="JJ239" s="100">
        <f t="shared" si="1780"/>
        <v>0</v>
      </c>
      <c r="JK239" s="100">
        <f t="shared" si="1780"/>
        <v>0</v>
      </c>
      <c r="JL239" s="100">
        <f t="shared" si="1780"/>
        <v>0</v>
      </c>
      <c r="JM239" s="100">
        <f t="shared" si="1780"/>
        <v>0</v>
      </c>
      <c r="JN239" s="100">
        <f t="shared" si="1780"/>
        <v>0</v>
      </c>
      <c r="JO239" s="100">
        <f t="shared" si="1780"/>
        <v>0</v>
      </c>
      <c r="JP239" s="100">
        <f t="shared" si="1780"/>
        <v>0</v>
      </c>
      <c r="JQ239" s="100">
        <f t="shared" si="1780"/>
        <v>0</v>
      </c>
      <c r="JR239" s="100">
        <f t="shared" si="1780"/>
        <v>0</v>
      </c>
      <c r="JS239" s="100">
        <f t="shared" si="1780"/>
        <v>0</v>
      </c>
      <c r="JT239" s="100">
        <f t="shared" si="1780"/>
        <v>0</v>
      </c>
      <c r="JU239" s="100">
        <f t="shared" si="1780"/>
        <v>0</v>
      </c>
      <c r="JV239" s="100">
        <f t="shared" si="1780"/>
        <v>0</v>
      </c>
      <c r="JW239" s="100">
        <f t="shared" si="1780"/>
        <v>0</v>
      </c>
      <c r="JX239" s="100">
        <f t="shared" si="1780"/>
        <v>0</v>
      </c>
      <c r="JY239" s="100">
        <f t="shared" si="1780"/>
        <v>0</v>
      </c>
      <c r="JZ239" s="100">
        <f t="shared" si="1780"/>
        <v>0</v>
      </c>
      <c r="KA239" s="100">
        <f t="shared" si="1780"/>
        <v>0</v>
      </c>
      <c r="KB239" s="100">
        <f t="shared" si="1780"/>
        <v>0</v>
      </c>
      <c r="KC239" s="100">
        <f t="shared" si="1780"/>
        <v>0</v>
      </c>
      <c r="KD239" s="100">
        <f t="shared" si="1780"/>
        <v>0</v>
      </c>
      <c r="KE239" s="100">
        <f t="shared" si="1780"/>
        <v>0</v>
      </c>
      <c r="KF239" s="100">
        <f t="shared" si="1780"/>
        <v>0</v>
      </c>
      <c r="KG239" s="100">
        <f t="shared" si="1780"/>
        <v>0</v>
      </c>
      <c r="KH239" s="100">
        <f t="shared" si="1780"/>
        <v>0</v>
      </c>
      <c r="KI239" s="100">
        <f t="shared" si="1780"/>
        <v>0</v>
      </c>
      <c r="KJ239" s="100">
        <f t="shared" si="1780"/>
        <v>0</v>
      </c>
      <c r="KK239" s="100">
        <f t="shared" si="1780"/>
        <v>0</v>
      </c>
      <c r="KL239" s="100">
        <f t="shared" si="1780"/>
        <v>0</v>
      </c>
      <c r="KM239" s="100">
        <f t="shared" si="1780"/>
        <v>0</v>
      </c>
      <c r="KN239" s="100">
        <f t="shared" si="1780"/>
        <v>0</v>
      </c>
      <c r="KO239" s="100">
        <f t="shared" si="1780"/>
        <v>0</v>
      </c>
      <c r="KP239" s="100">
        <f t="shared" si="1780"/>
        <v>0</v>
      </c>
      <c r="KQ239" s="100">
        <f t="shared" si="1780"/>
        <v>0</v>
      </c>
      <c r="KR239" s="100">
        <f t="shared" si="1780"/>
        <v>0</v>
      </c>
      <c r="KS239" s="100">
        <f t="shared" si="1780"/>
        <v>0</v>
      </c>
      <c r="KT239" s="100">
        <f t="shared" si="1780"/>
        <v>0</v>
      </c>
      <c r="KU239" s="100">
        <f t="shared" si="1780"/>
        <v>0</v>
      </c>
      <c r="KV239" s="100">
        <f t="shared" si="1780"/>
        <v>0</v>
      </c>
      <c r="KW239" s="100">
        <f t="shared" si="1780"/>
        <v>0</v>
      </c>
      <c r="KX239" s="100">
        <f t="shared" si="1780"/>
        <v>0</v>
      </c>
      <c r="KY239" s="100">
        <f t="shared" si="1780"/>
        <v>0</v>
      </c>
      <c r="KZ239" s="100">
        <f t="shared" si="1780"/>
        <v>0</v>
      </c>
      <c r="LA239" s="100">
        <f t="shared" si="1780"/>
        <v>0</v>
      </c>
      <c r="LB239" s="100">
        <f t="shared" si="1780"/>
        <v>0</v>
      </c>
      <c r="LC239" s="100">
        <f t="shared" si="1780"/>
        <v>0</v>
      </c>
      <c r="LD239" s="100">
        <f t="shared" si="1780"/>
        <v>0</v>
      </c>
      <c r="LE239" s="100">
        <f t="shared" si="1780"/>
        <v>0</v>
      </c>
      <c r="LF239" s="100">
        <f t="shared" si="1780"/>
        <v>0</v>
      </c>
      <c r="LG239" s="100">
        <f t="shared" si="1780"/>
        <v>0</v>
      </c>
      <c r="LH239" s="100">
        <f t="shared" si="1780"/>
        <v>0</v>
      </c>
      <c r="LI239" s="100">
        <f t="shared" si="1780"/>
        <v>0</v>
      </c>
      <c r="LJ239" s="100">
        <f t="shared" si="1780"/>
        <v>0</v>
      </c>
      <c r="LK239" s="100">
        <f t="shared" si="1780"/>
        <v>0</v>
      </c>
      <c r="LL239" s="100">
        <f t="shared" si="1780"/>
        <v>0</v>
      </c>
      <c r="LM239" s="100">
        <f t="shared" ref="LM239:NK239" si="1781">SUM(LM232:LM238)</f>
        <v>0</v>
      </c>
      <c r="LN239" s="100">
        <f t="shared" si="1781"/>
        <v>0</v>
      </c>
      <c r="LO239" s="100">
        <f t="shared" si="1781"/>
        <v>0</v>
      </c>
      <c r="LP239" s="100">
        <f t="shared" si="1781"/>
        <v>0</v>
      </c>
      <c r="LQ239" s="100">
        <f t="shared" si="1781"/>
        <v>0</v>
      </c>
      <c r="LR239" s="100">
        <f t="shared" si="1781"/>
        <v>0</v>
      </c>
      <c r="LS239" s="100">
        <f t="shared" si="1781"/>
        <v>0</v>
      </c>
      <c r="LT239" s="100">
        <f t="shared" si="1781"/>
        <v>0</v>
      </c>
      <c r="LU239" s="100">
        <f t="shared" si="1781"/>
        <v>0</v>
      </c>
      <c r="LV239" s="100">
        <f t="shared" si="1781"/>
        <v>0</v>
      </c>
      <c r="LW239" s="100">
        <f t="shared" si="1781"/>
        <v>0</v>
      </c>
      <c r="LX239" s="100">
        <f t="shared" si="1781"/>
        <v>0</v>
      </c>
      <c r="LY239" s="100">
        <f t="shared" si="1781"/>
        <v>0</v>
      </c>
      <c r="LZ239" s="100">
        <f t="shared" si="1781"/>
        <v>0</v>
      </c>
      <c r="MA239" s="100">
        <f t="shared" si="1781"/>
        <v>0</v>
      </c>
      <c r="MB239" s="100">
        <f t="shared" si="1781"/>
        <v>0</v>
      </c>
      <c r="MC239" s="100">
        <f t="shared" si="1781"/>
        <v>0</v>
      </c>
      <c r="MD239" s="100">
        <f t="shared" si="1781"/>
        <v>0</v>
      </c>
      <c r="ME239" s="100">
        <f t="shared" si="1781"/>
        <v>0</v>
      </c>
      <c r="MF239" s="100">
        <f t="shared" si="1781"/>
        <v>0</v>
      </c>
      <c r="MG239" s="100">
        <f t="shared" si="1781"/>
        <v>0</v>
      </c>
      <c r="MH239" s="100">
        <f t="shared" si="1781"/>
        <v>0</v>
      </c>
      <c r="MI239" s="100">
        <f t="shared" si="1781"/>
        <v>0</v>
      </c>
      <c r="MJ239" s="100">
        <f t="shared" si="1781"/>
        <v>0</v>
      </c>
      <c r="MK239" s="100">
        <f t="shared" si="1781"/>
        <v>0</v>
      </c>
      <c r="ML239" s="100">
        <f t="shared" si="1781"/>
        <v>0</v>
      </c>
      <c r="MM239" s="100">
        <f t="shared" si="1781"/>
        <v>0</v>
      </c>
      <c r="MN239" s="100">
        <f t="shared" si="1781"/>
        <v>0</v>
      </c>
      <c r="MO239" s="100">
        <f t="shared" si="1781"/>
        <v>0</v>
      </c>
      <c r="MP239" s="100">
        <f t="shared" si="1781"/>
        <v>0</v>
      </c>
      <c r="MQ239" s="100">
        <f t="shared" si="1781"/>
        <v>0</v>
      </c>
      <c r="MR239" s="100">
        <f t="shared" si="1781"/>
        <v>0</v>
      </c>
      <c r="MS239" s="100">
        <f t="shared" si="1781"/>
        <v>0</v>
      </c>
      <c r="MT239" s="100">
        <f t="shared" si="1781"/>
        <v>0</v>
      </c>
      <c r="MU239" s="100">
        <f t="shared" si="1781"/>
        <v>0</v>
      </c>
      <c r="MV239" s="100">
        <f t="shared" si="1781"/>
        <v>0</v>
      </c>
      <c r="MW239" s="100">
        <f t="shared" si="1781"/>
        <v>0</v>
      </c>
      <c r="MX239" s="100">
        <f t="shared" si="1781"/>
        <v>0</v>
      </c>
      <c r="MY239" s="100">
        <f t="shared" si="1781"/>
        <v>0</v>
      </c>
      <c r="MZ239" s="100">
        <f t="shared" si="1781"/>
        <v>0</v>
      </c>
      <c r="NA239" s="100">
        <f t="shared" si="1781"/>
        <v>0</v>
      </c>
      <c r="NB239" s="100">
        <f t="shared" si="1781"/>
        <v>0</v>
      </c>
      <c r="NC239" s="100">
        <f t="shared" si="1781"/>
        <v>0</v>
      </c>
      <c r="ND239" s="100">
        <f t="shared" si="1781"/>
        <v>0</v>
      </c>
      <c r="NE239" s="100">
        <f t="shared" si="1781"/>
        <v>0</v>
      </c>
      <c r="NF239" s="100">
        <f t="shared" si="1781"/>
        <v>0</v>
      </c>
      <c r="NG239" s="100">
        <f t="shared" si="1781"/>
        <v>0</v>
      </c>
      <c r="NH239" s="100">
        <f t="shared" si="1781"/>
        <v>0</v>
      </c>
      <c r="NI239" s="100">
        <f t="shared" si="1781"/>
        <v>0</v>
      </c>
      <c r="NJ239" s="100">
        <f t="shared" si="1781"/>
        <v>0</v>
      </c>
      <c r="NK239" s="101">
        <f t="shared" si="1781"/>
        <v>0</v>
      </c>
    </row>
    <row r="240" spans="1:375" x14ac:dyDescent="0.25">
      <c r="A240" s="96">
        <f>SUMIF($D$163:$NK$163,"&lt;="&amp;Summary!$B$3,Leases!D240:NK240)</f>
        <v>0</v>
      </c>
      <c r="B240" s="23" t="s">
        <v>102</v>
      </c>
      <c r="C240" s="45" t="s">
        <v>24</v>
      </c>
      <c r="D240" s="94">
        <f t="shared" ref="D240:BO240" si="1782">IF(D$165=EOMONTH($D67,-1),-FV($AE67,ROUNDDOWN(YEARFRAC($D$165,D$165,1),0),,-$AC67*$B67,0),0)</f>
        <v>0</v>
      </c>
      <c r="E240" s="94">
        <f t="shared" si="1782"/>
        <v>0</v>
      </c>
      <c r="F240" s="94">
        <f t="shared" si="1782"/>
        <v>0</v>
      </c>
      <c r="G240" s="94">
        <f t="shared" si="1782"/>
        <v>0</v>
      </c>
      <c r="H240" s="94">
        <f t="shared" si="1782"/>
        <v>0</v>
      </c>
      <c r="I240" s="94">
        <f t="shared" si="1782"/>
        <v>0</v>
      </c>
      <c r="J240" s="94">
        <f t="shared" si="1782"/>
        <v>0</v>
      </c>
      <c r="K240" s="94">
        <f t="shared" si="1782"/>
        <v>0</v>
      </c>
      <c r="L240" s="94">
        <f t="shared" si="1782"/>
        <v>0</v>
      </c>
      <c r="M240" s="94">
        <f t="shared" si="1782"/>
        <v>0</v>
      </c>
      <c r="N240" s="94">
        <f t="shared" si="1782"/>
        <v>0</v>
      </c>
      <c r="O240" s="94">
        <f t="shared" si="1782"/>
        <v>0</v>
      </c>
      <c r="P240" s="94">
        <f t="shared" si="1782"/>
        <v>0</v>
      </c>
      <c r="Q240" s="94">
        <f t="shared" si="1782"/>
        <v>0</v>
      </c>
      <c r="R240" s="94">
        <f t="shared" si="1782"/>
        <v>0</v>
      </c>
      <c r="S240" s="94">
        <f t="shared" si="1782"/>
        <v>0</v>
      </c>
      <c r="T240" s="94">
        <f t="shared" si="1782"/>
        <v>0</v>
      </c>
      <c r="U240" s="94">
        <f t="shared" si="1782"/>
        <v>0</v>
      </c>
      <c r="V240" s="94">
        <f t="shared" si="1782"/>
        <v>0</v>
      </c>
      <c r="W240" s="94">
        <f t="shared" si="1782"/>
        <v>0</v>
      </c>
      <c r="X240" s="94">
        <f t="shared" si="1782"/>
        <v>0</v>
      </c>
      <c r="Y240" s="94">
        <f t="shared" si="1782"/>
        <v>0</v>
      </c>
      <c r="Z240" s="94">
        <f t="shared" si="1782"/>
        <v>0</v>
      </c>
      <c r="AA240" s="94">
        <f t="shared" si="1782"/>
        <v>0</v>
      </c>
      <c r="AB240" s="94">
        <f t="shared" si="1782"/>
        <v>0</v>
      </c>
      <c r="AC240" s="94">
        <f t="shared" si="1782"/>
        <v>0</v>
      </c>
      <c r="AD240" s="94">
        <f t="shared" si="1782"/>
        <v>0</v>
      </c>
      <c r="AE240" s="94">
        <f t="shared" si="1782"/>
        <v>0</v>
      </c>
      <c r="AF240" s="94">
        <f t="shared" si="1782"/>
        <v>0</v>
      </c>
      <c r="AG240" s="94">
        <f t="shared" si="1782"/>
        <v>0</v>
      </c>
      <c r="AH240" s="94">
        <f t="shared" si="1782"/>
        <v>0</v>
      </c>
      <c r="AI240" s="94">
        <f t="shared" si="1782"/>
        <v>0</v>
      </c>
      <c r="AJ240" s="94">
        <f t="shared" si="1782"/>
        <v>0</v>
      </c>
      <c r="AK240" s="94">
        <f t="shared" si="1782"/>
        <v>0</v>
      </c>
      <c r="AL240" s="94">
        <f t="shared" si="1782"/>
        <v>0</v>
      </c>
      <c r="AM240" s="94">
        <f t="shared" si="1782"/>
        <v>0</v>
      </c>
      <c r="AN240" s="94">
        <f t="shared" si="1782"/>
        <v>0</v>
      </c>
      <c r="AO240" s="94">
        <f t="shared" si="1782"/>
        <v>0</v>
      </c>
      <c r="AP240" s="94">
        <f t="shared" si="1782"/>
        <v>0</v>
      </c>
      <c r="AQ240" s="94">
        <f t="shared" si="1782"/>
        <v>0</v>
      </c>
      <c r="AR240" s="94">
        <f t="shared" si="1782"/>
        <v>0</v>
      </c>
      <c r="AS240" s="94">
        <f t="shared" si="1782"/>
        <v>0</v>
      </c>
      <c r="AT240" s="94">
        <f t="shared" si="1782"/>
        <v>0</v>
      </c>
      <c r="AU240" s="94">
        <f t="shared" si="1782"/>
        <v>0</v>
      </c>
      <c r="AV240" s="94">
        <f t="shared" si="1782"/>
        <v>0</v>
      </c>
      <c r="AW240" s="94">
        <f t="shared" si="1782"/>
        <v>0</v>
      </c>
      <c r="AX240" s="94">
        <f t="shared" si="1782"/>
        <v>0</v>
      </c>
      <c r="AY240" s="94">
        <f t="shared" si="1782"/>
        <v>0</v>
      </c>
      <c r="AZ240" s="94">
        <f t="shared" si="1782"/>
        <v>0</v>
      </c>
      <c r="BA240" s="94">
        <f t="shared" si="1782"/>
        <v>0</v>
      </c>
      <c r="BB240" s="94">
        <f t="shared" si="1782"/>
        <v>0</v>
      </c>
      <c r="BC240" s="94">
        <f t="shared" si="1782"/>
        <v>0</v>
      </c>
      <c r="BD240" s="94">
        <f t="shared" si="1782"/>
        <v>0</v>
      </c>
      <c r="BE240" s="94">
        <f t="shared" si="1782"/>
        <v>0</v>
      </c>
      <c r="BF240" s="94">
        <f t="shared" si="1782"/>
        <v>0</v>
      </c>
      <c r="BG240" s="94">
        <f t="shared" si="1782"/>
        <v>0</v>
      </c>
      <c r="BH240" s="94">
        <f t="shared" si="1782"/>
        <v>0</v>
      </c>
      <c r="BI240" s="94">
        <f t="shared" si="1782"/>
        <v>0</v>
      </c>
      <c r="BJ240" s="94">
        <f t="shared" si="1782"/>
        <v>0</v>
      </c>
      <c r="BK240" s="94">
        <f t="shared" si="1782"/>
        <v>0</v>
      </c>
      <c r="BL240" s="94">
        <f t="shared" si="1782"/>
        <v>0</v>
      </c>
      <c r="BM240" s="94">
        <f t="shared" si="1782"/>
        <v>0</v>
      </c>
      <c r="BN240" s="94">
        <f t="shared" si="1782"/>
        <v>0</v>
      </c>
      <c r="BO240" s="94">
        <f t="shared" si="1782"/>
        <v>0</v>
      </c>
      <c r="BP240" s="94">
        <f t="shared" ref="BP240:EA240" si="1783">IF(BP$165=EOMONTH($D67,-1),-FV($AE67,ROUNDDOWN(YEARFRAC($D$165,BP$165,1),0),,-$AC67*$B67,0),0)</f>
        <v>0</v>
      </c>
      <c r="BQ240" s="94">
        <f t="shared" si="1783"/>
        <v>0</v>
      </c>
      <c r="BR240" s="94">
        <f t="shared" si="1783"/>
        <v>0</v>
      </c>
      <c r="BS240" s="94">
        <f t="shared" si="1783"/>
        <v>0</v>
      </c>
      <c r="BT240" s="94">
        <f t="shared" si="1783"/>
        <v>0</v>
      </c>
      <c r="BU240" s="94">
        <f t="shared" si="1783"/>
        <v>0</v>
      </c>
      <c r="BV240" s="94">
        <f t="shared" si="1783"/>
        <v>0</v>
      </c>
      <c r="BW240" s="94">
        <f t="shared" si="1783"/>
        <v>0</v>
      </c>
      <c r="BX240" s="94">
        <f t="shared" si="1783"/>
        <v>0</v>
      </c>
      <c r="BY240" s="94">
        <f t="shared" si="1783"/>
        <v>0</v>
      </c>
      <c r="BZ240" s="94">
        <f t="shared" si="1783"/>
        <v>0</v>
      </c>
      <c r="CA240" s="94">
        <f t="shared" si="1783"/>
        <v>0</v>
      </c>
      <c r="CB240" s="94">
        <f t="shared" si="1783"/>
        <v>0</v>
      </c>
      <c r="CC240" s="94">
        <f t="shared" si="1783"/>
        <v>0</v>
      </c>
      <c r="CD240" s="94">
        <f t="shared" si="1783"/>
        <v>0</v>
      </c>
      <c r="CE240" s="94">
        <f t="shared" si="1783"/>
        <v>0</v>
      </c>
      <c r="CF240" s="94">
        <f t="shared" si="1783"/>
        <v>0</v>
      </c>
      <c r="CG240" s="94">
        <f t="shared" si="1783"/>
        <v>0</v>
      </c>
      <c r="CH240" s="94">
        <f t="shared" si="1783"/>
        <v>0</v>
      </c>
      <c r="CI240" s="94">
        <f t="shared" si="1783"/>
        <v>0</v>
      </c>
      <c r="CJ240" s="94">
        <f t="shared" si="1783"/>
        <v>0</v>
      </c>
      <c r="CK240" s="94">
        <f t="shared" si="1783"/>
        <v>0</v>
      </c>
      <c r="CL240" s="94">
        <f t="shared" si="1783"/>
        <v>0</v>
      </c>
      <c r="CM240" s="94">
        <f t="shared" si="1783"/>
        <v>0</v>
      </c>
      <c r="CN240" s="94">
        <f t="shared" si="1783"/>
        <v>0</v>
      </c>
      <c r="CO240" s="94">
        <f t="shared" si="1783"/>
        <v>0</v>
      </c>
      <c r="CP240" s="94">
        <f t="shared" si="1783"/>
        <v>0</v>
      </c>
      <c r="CQ240" s="94">
        <f t="shared" si="1783"/>
        <v>0</v>
      </c>
      <c r="CR240" s="94">
        <f t="shared" si="1783"/>
        <v>0</v>
      </c>
      <c r="CS240" s="94">
        <f t="shared" si="1783"/>
        <v>0</v>
      </c>
      <c r="CT240" s="94">
        <f t="shared" si="1783"/>
        <v>0</v>
      </c>
      <c r="CU240" s="94">
        <f t="shared" si="1783"/>
        <v>0</v>
      </c>
      <c r="CV240" s="94">
        <f t="shared" si="1783"/>
        <v>0</v>
      </c>
      <c r="CW240" s="94">
        <f t="shared" si="1783"/>
        <v>0</v>
      </c>
      <c r="CX240" s="94">
        <f t="shared" si="1783"/>
        <v>0</v>
      </c>
      <c r="CY240" s="94">
        <f t="shared" si="1783"/>
        <v>0</v>
      </c>
      <c r="CZ240" s="94">
        <f t="shared" si="1783"/>
        <v>0</v>
      </c>
      <c r="DA240" s="94">
        <f t="shared" si="1783"/>
        <v>0</v>
      </c>
      <c r="DB240" s="94">
        <f t="shared" si="1783"/>
        <v>0</v>
      </c>
      <c r="DC240" s="94">
        <f t="shared" si="1783"/>
        <v>0</v>
      </c>
      <c r="DD240" s="94">
        <f t="shared" si="1783"/>
        <v>0</v>
      </c>
      <c r="DE240" s="94">
        <f t="shared" si="1783"/>
        <v>0</v>
      </c>
      <c r="DF240" s="94">
        <f t="shared" si="1783"/>
        <v>0</v>
      </c>
      <c r="DG240" s="94">
        <f t="shared" si="1783"/>
        <v>0</v>
      </c>
      <c r="DH240" s="94">
        <f t="shared" si="1783"/>
        <v>0</v>
      </c>
      <c r="DI240" s="94">
        <f t="shared" si="1783"/>
        <v>0</v>
      </c>
      <c r="DJ240" s="94">
        <f t="shared" si="1783"/>
        <v>0</v>
      </c>
      <c r="DK240" s="94">
        <f t="shared" si="1783"/>
        <v>0</v>
      </c>
      <c r="DL240" s="94">
        <f t="shared" si="1783"/>
        <v>0</v>
      </c>
      <c r="DM240" s="94">
        <f t="shared" si="1783"/>
        <v>0</v>
      </c>
      <c r="DN240" s="94">
        <f t="shared" si="1783"/>
        <v>0</v>
      </c>
      <c r="DO240" s="94">
        <f t="shared" si="1783"/>
        <v>0</v>
      </c>
      <c r="DP240" s="94">
        <f t="shared" si="1783"/>
        <v>0</v>
      </c>
      <c r="DQ240" s="94">
        <f t="shared" si="1783"/>
        <v>0</v>
      </c>
      <c r="DR240" s="94">
        <f t="shared" si="1783"/>
        <v>0</v>
      </c>
      <c r="DS240" s="94">
        <f t="shared" si="1783"/>
        <v>0</v>
      </c>
      <c r="DT240" s="94">
        <f t="shared" si="1783"/>
        <v>0</v>
      </c>
      <c r="DU240" s="94">
        <f t="shared" si="1783"/>
        <v>0</v>
      </c>
      <c r="DV240" s="94">
        <f t="shared" si="1783"/>
        <v>0</v>
      </c>
      <c r="DW240" s="94">
        <f t="shared" si="1783"/>
        <v>0</v>
      </c>
      <c r="DX240" s="94">
        <f t="shared" si="1783"/>
        <v>0</v>
      </c>
      <c r="DY240" s="94">
        <f t="shared" si="1783"/>
        <v>0</v>
      </c>
      <c r="DZ240" s="94">
        <f t="shared" si="1783"/>
        <v>0</v>
      </c>
      <c r="EA240" s="94">
        <f t="shared" si="1783"/>
        <v>0</v>
      </c>
      <c r="EB240" s="94">
        <f t="shared" ref="EB240:GM240" si="1784">IF(EB$165=EOMONTH($D67,-1),-FV($AE67,ROUNDDOWN(YEARFRAC($D$165,EB$165,1),0),,-$AC67*$B67,0),0)</f>
        <v>0</v>
      </c>
      <c r="EC240" s="94">
        <f t="shared" si="1784"/>
        <v>0</v>
      </c>
      <c r="ED240" s="94">
        <f t="shared" si="1784"/>
        <v>0</v>
      </c>
      <c r="EE240" s="94">
        <f t="shared" si="1784"/>
        <v>0</v>
      </c>
      <c r="EF240" s="94">
        <f t="shared" si="1784"/>
        <v>0</v>
      </c>
      <c r="EG240" s="94">
        <f t="shared" si="1784"/>
        <v>0</v>
      </c>
      <c r="EH240" s="94">
        <f t="shared" si="1784"/>
        <v>0</v>
      </c>
      <c r="EI240" s="94">
        <f t="shared" si="1784"/>
        <v>0</v>
      </c>
      <c r="EJ240" s="94">
        <f t="shared" si="1784"/>
        <v>0</v>
      </c>
      <c r="EK240" s="94">
        <f t="shared" si="1784"/>
        <v>0</v>
      </c>
      <c r="EL240" s="94">
        <f t="shared" si="1784"/>
        <v>0</v>
      </c>
      <c r="EM240" s="94">
        <f t="shared" si="1784"/>
        <v>0</v>
      </c>
      <c r="EN240" s="94">
        <f t="shared" si="1784"/>
        <v>0</v>
      </c>
      <c r="EO240" s="94">
        <f t="shared" si="1784"/>
        <v>0</v>
      </c>
      <c r="EP240" s="94">
        <f t="shared" si="1784"/>
        <v>0</v>
      </c>
      <c r="EQ240" s="94">
        <f t="shared" si="1784"/>
        <v>0</v>
      </c>
      <c r="ER240" s="94">
        <f t="shared" si="1784"/>
        <v>0</v>
      </c>
      <c r="ES240" s="94">
        <f t="shared" si="1784"/>
        <v>0</v>
      </c>
      <c r="ET240" s="94">
        <f t="shared" si="1784"/>
        <v>0</v>
      </c>
      <c r="EU240" s="94">
        <f t="shared" si="1784"/>
        <v>0</v>
      </c>
      <c r="EV240" s="94">
        <f t="shared" si="1784"/>
        <v>0</v>
      </c>
      <c r="EW240" s="94">
        <f t="shared" si="1784"/>
        <v>0</v>
      </c>
      <c r="EX240" s="94">
        <f t="shared" si="1784"/>
        <v>0</v>
      </c>
      <c r="EY240" s="94">
        <f t="shared" si="1784"/>
        <v>0</v>
      </c>
      <c r="EZ240" s="94">
        <f t="shared" si="1784"/>
        <v>0</v>
      </c>
      <c r="FA240" s="94">
        <f t="shared" si="1784"/>
        <v>0</v>
      </c>
      <c r="FB240" s="94">
        <f t="shared" si="1784"/>
        <v>0</v>
      </c>
      <c r="FC240" s="94">
        <f t="shared" si="1784"/>
        <v>0</v>
      </c>
      <c r="FD240" s="94">
        <f t="shared" si="1784"/>
        <v>0</v>
      </c>
      <c r="FE240" s="94">
        <f t="shared" si="1784"/>
        <v>0</v>
      </c>
      <c r="FF240" s="94">
        <f t="shared" si="1784"/>
        <v>0</v>
      </c>
      <c r="FG240" s="94">
        <f t="shared" si="1784"/>
        <v>0</v>
      </c>
      <c r="FH240" s="94">
        <f t="shared" si="1784"/>
        <v>0</v>
      </c>
      <c r="FI240" s="94">
        <f t="shared" si="1784"/>
        <v>0</v>
      </c>
      <c r="FJ240" s="94">
        <f t="shared" si="1784"/>
        <v>0</v>
      </c>
      <c r="FK240" s="94">
        <f t="shared" si="1784"/>
        <v>0</v>
      </c>
      <c r="FL240" s="94">
        <f t="shared" si="1784"/>
        <v>0</v>
      </c>
      <c r="FM240" s="94">
        <f t="shared" si="1784"/>
        <v>0</v>
      </c>
      <c r="FN240" s="94">
        <f t="shared" si="1784"/>
        <v>0</v>
      </c>
      <c r="FO240" s="94">
        <f t="shared" si="1784"/>
        <v>0</v>
      </c>
      <c r="FP240" s="94">
        <f t="shared" si="1784"/>
        <v>0</v>
      </c>
      <c r="FQ240" s="94">
        <f t="shared" si="1784"/>
        <v>0</v>
      </c>
      <c r="FR240" s="94">
        <f t="shared" si="1784"/>
        <v>0</v>
      </c>
      <c r="FS240" s="94">
        <f t="shared" si="1784"/>
        <v>0</v>
      </c>
      <c r="FT240" s="94">
        <f t="shared" si="1784"/>
        <v>0</v>
      </c>
      <c r="FU240" s="94">
        <f t="shared" si="1784"/>
        <v>0</v>
      </c>
      <c r="FV240" s="94">
        <f t="shared" si="1784"/>
        <v>0</v>
      </c>
      <c r="FW240" s="94">
        <f t="shared" si="1784"/>
        <v>0</v>
      </c>
      <c r="FX240" s="94">
        <f t="shared" si="1784"/>
        <v>0</v>
      </c>
      <c r="FY240" s="94">
        <f t="shared" si="1784"/>
        <v>0</v>
      </c>
      <c r="FZ240" s="94">
        <f t="shared" si="1784"/>
        <v>0</v>
      </c>
      <c r="GA240" s="94">
        <f t="shared" si="1784"/>
        <v>0</v>
      </c>
      <c r="GB240" s="94">
        <f t="shared" si="1784"/>
        <v>0</v>
      </c>
      <c r="GC240" s="94">
        <f t="shared" si="1784"/>
        <v>0</v>
      </c>
      <c r="GD240" s="94">
        <f t="shared" si="1784"/>
        <v>0</v>
      </c>
      <c r="GE240" s="94">
        <f t="shared" si="1784"/>
        <v>0</v>
      </c>
      <c r="GF240" s="94">
        <f t="shared" si="1784"/>
        <v>0</v>
      </c>
      <c r="GG240" s="94">
        <f t="shared" si="1784"/>
        <v>0</v>
      </c>
      <c r="GH240" s="94">
        <f t="shared" si="1784"/>
        <v>0</v>
      </c>
      <c r="GI240" s="94">
        <f t="shared" si="1784"/>
        <v>0</v>
      </c>
      <c r="GJ240" s="94">
        <f t="shared" si="1784"/>
        <v>0</v>
      </c>
      <c r="GK240" s="94">
        <f t="shared" si="1784"/>
        <v>0</v>
      </c>
      <c r="GL240" s="94">
        <f t="shared" si="1784"/>
        <v>0</v>
      </c>
      <c r="GM240" s="94">
        <f t="shared" si="1784"/>
        <v>0</v>
      </c>
      <c r="GN240" s="94">
        <f t="shared" ref="GN240:IY240" si="1785">IF(GN$165=EOMONTH($D67,-1),-FV($AE67,ROUNDDOWN(YEARFRAC($D$165,GN$165,1),0),,-$AC67*$B67,0),0)</f>
        <v>0</v>
      </c>
      <c r="GO240" s="94">
        <f t="shared" si="1785"/>
        <v>0</v>
      </c>
      <c r="GP240" s="94">
        <f t="shared" si="1785"/>
        <v>0</v>
      </c>
      <c r="GQ240" s="94">
        <f t="shared" si="1785"/>
        <v>0</v>
      </c>
      <c r="GR240" s="94">
        <f t="shared" si="1785"/>
        <v>0</v>
      </c>
      <c r="GS240" s="94">
        <f t="shared" si="1785"/>
        <v>0</v>
      </c>
      <c r="GT240" s="94">
        <f t="shared" si="1785"/>
        <v>0</v>
      </c>
      <c r="GU240" s="94">
        <f t="shared" si="1785"/>
        <v>0</v>
      </c>
      <c r="GV240" s="94">
        <f t="shared" si="1785"/>
        <v>0</v>
      </c>
      <c r="GW240" s="94">
        <f t="shared" si="1785"/>
        <v>0</v>
      </c>
      <c r="GX240" s="94">
        <f t="shared" si="1785"/>
        <v>0</v>
      </c>
      <c r="GY240" s="94">
        <f t="shared" si="1785"/>
        <v>0</v>
      </c>
      <c r="GZ240" s="94">
        <f t="shared" si="1785"/>
        <v>0</v>
      </c>
      <c r="HA240" s="94">
        <f t="shared" si="1785"/>
        <v>0</v>
      </c>
      <c r="HB240" s="94">
        <f t="shared" si="1785"/>
        <v>0</v>
      </c>
      <c r="HC240" s="94">
        <f t="shared" si="1785"/>
        <v>0</v>
      </c>
      <c r="HD240" s="94">
        <f t="shared" si="1785"/>
        <v>0</v>
      </c>
      <c r="HE240" s="94">
        <f t="shared" si="1785"/>
        <v>0</v>
      </c>
      <c r="HF240" s="94">
        <f t="shared" si="1785"/>
        <v>0</v>
      </c>
      <c r="HG240" s="94">
        <f t="shared" si="1785"/>
        <v>0</v>
      </c>
      <c r="HH240" s="94">
        <f t="shared" si="1785"/>
        <v>0</v>
      </c>
      <c r="HI240" s="94">
        <f t="shared" si="1785"/>
        <v>0</v>
      </c>
      <c r="HJ240" s="94">
        <f t="shared" si="1785"/>
        <v>0</v>
      </c>
      <c r="HK240" s="94">
        <f t="shared" si="1785"/>
        <v>0</v>
      </c>
      <c r="HL240" s="94">
        <f t="shared" si="1785"/>
        <v>0</v>
      </c>
      <c r="HM240" s="94">
        <f t="shared" si="1785"/>
        <v>0</v>
      </c>
      <c r="HN240" s="94">
        <f t="shared" si="1785"/>
        <v>0</v>
      </c>
      <c r="HO240" s="94">
        <f t="shared" si="1785"/>
        <v>0</v>
      </c>
      <c r="HP240" s="94">
        <f t="shared" si="1785"/>
        <v>0</v>
      </c>
      <c r="HQ240" s="94">
        <f t="shared" si="1785"/>
        <v>0</v>
      </c>
      <c r="HR240" s="94">
        <f t="shared" si="1785"/>
        <v>0</v>
      </c>
      <c r="HS240" s="94">
        <f t="shared" si="1785"/>
        <v>0</v>
      </c>
      <c r="HT240" s="94">
        <f t="shared" si="1785"/>
        <v>0</v>
      </c>
      <c r="HU240" s="94">
        <f t="shared" si="1785"/>
        <v>0</v>
      </c>
      <c r="HV240" s="94">
        <f t="shared" si="1785"/>
        <v>0</v>
      </c>
      <c r="HW240" s="94">
        <f t="shared" si="1785"/>
        <v>0</v>
      </c>
      <c r="HX240" s="94">
        <f t="shared" si="1785"/>
        <v>0</v>
      </c>
      <c r="HY240" s="94">
        <f t="shared" si="1785"/>
        <v>0</v>
      </c>
      <c r="HZ240" s="94">
        <f t="shared" si="1785"/>
        <v>0</v>
      </c>
      <c r="IA240" s="94">
        <f t="shared" si="1785"/>
        <v>0</v>
      </c>
      <c r="IB240" s="94">
        <f t="shared" si="1785"/>
        <v>0</v>
      </c>
      <c r="IC240" s="94">
        <f t="shared" si="1785"/>
        <v>0</v>
      </c>
      <c r="ID240" s="94">
        <f t="shared" si="1785"/>
        <v>0</v>
      </c>
      <c r="IE240" s="94">
        <f t="shared" si="1785"/>
        <v>0</v>
      </c>
      <c r="IF240" s="94">
        <f t="shared" si="1785"/>
        <v>0</v>
      </c>
      <c r="IG240" s="94">
        <f t="shared" si="1785"/>
        <v>0</v>
      </c>
      <c r="IH240" s="94">
        <f t="shared" si="1785"/>
        <v>0</v>
      </c>
      <c r="II240" s="94">
        <f t="shared" si="1785"/>
        <v>0</v>
      </c>
      <c r="IJ240" s="94">
        <f t="shared" si="1785"/>
        <v>0</v>
      </c>
      <c r="IK240" s="94">
        <f t="shared" si="1785"/>
        <v>0</v>
      </c>
      <c r="IL240" s="94">
        <f t="shared" si="1785"/>
        <v>0</v>
      </c>
      <c r="IM240" s="94">
        <f t="shared" si="1785"/>
        <v>0</v>
      </c>
      <c r="IN240" s="94">
        <f t="shared" si="1785"/>
        <v>0</v>
      </c>
      <c r="IO240" s="94">
        <f t="shared" si="1785"/>
        <v>0</v>
      </c>
      <c r="IP240" s="94">
        <f t="shared" si="1785"/>
        <v>0</v>
      </c>
      <c r="IQ240" s="94">
        <f t="shared" si="1785"/>
        <v>0</v>
      </c>
      <c r="IR240" s="94">
        <f t="shared" si="1785"/>
        <v>0</v>
      </c>
      <c r="IS240" s="94">
        <f t="shared" si="1785"/>
        <v>0</v>
      </c>
      <c r="IT240" s="94">
        <f t="shared" si="1785"/>
        <v>0</v>
      </c>
      <c r="IU240" s="94">
        <f t="shared" si="1785"/>
        <v>0</v>
      </c>
      <c r="IV240" s="94">
        <f t="shared" si="1785"/>
        <v>0</v>
      </c>
      <c r="IW240" s="94">
        <f t="shared" si="1785"/>
        <v>0</v>
      </c>
      <c r="IX240" s="94">
        <f t="shared" si="1785"/>
        <v>0</v>
      </c>
      <c r="IY240" s="94">
        <f t="shared" si="1785"/>
        <v>0</v>
      </c>
      <c r="IZ240" s="94">
        <f t="shared" ref="IZ240:LK240" si="1786">IF(IZ$165=EOMONTH($D67,-1),-FV($AE67,ROUNDDOWN(YEARFRAC($D$165,IZ$165,1),0),,-$AC67*$B67,0),0)</f>
        <v>0</v>
      </c>
      <c r="JA240" s="94">
        <f t="shared" si="1786"/>
        <v>0</v>
      </c>
      <c r="JB240" s="94">
        <f t="shared" si="1786"/>
        <v>0</v>
      </c>
      <c r="JC240" s="94">
        <f t="shared" si="1786"/>
        <v>0</v>
      </c>
      <c r="JD240" s="94">
        <f t="shared" si="1786"/>
        <v>0</v>
      </c>
      <c r="JE240" s="94">
        <f t="shared" si="1786"/>
        <v>0</v>
      </c>
      <c r="JF240" s="94">
        <f t="shared" si="1786"/>
        <v>0</v>
      </c>
      <c r="JG240" s="94">
        <f t="shared" si="1786"/>
        <v>0</v>
      </c>
      <c r="JH240" s="94">
        <f t="shared" si="1786"/>
        <v>0</v>
      </c>
      <c r="JI240" s="94">
        <f t="shared" si="1786"/>
        <v>0</v>
      </c>
      <c r="JJ240" s="94">
        <f t="shared" si="1786"/>
        <v>0</v>
      </c>
      <c r="JK240" s="94">
        <f t="shared" si="1786"/>
        <v>0</v>
      </c>
      <c r="JL240" s="94">
        <f t="shared" si="1786"/>
        <v>0</v>
      </c>
      <c r="JM240" s="94">
        <f t="shared" si="1786"/>
        <v>0</v>
      </c>
      <c r="JN240" s="94">
        <f t="shared" si="1786"/>
        <v>0</v>
      </c>
      <c r="JO240" s="94">
        <f t="shared" si="1786"/>
        <v>0</v>
      </c>
      <c r="JP240" s="94">
        <f t="shared" si="1786"/>
        <v>0</v>
      </c>
      <c r="JQ240" s="94">
        <f t="shared" si="1786"/>
        <v>0</v>
      </c>
      <c r="JR240" s="94">
        <f t="shared" si="1786"/>
        <v>0</v>
      </c>
      <c r="JS240" s="94">
        <f t="shared" si="1786"/>
        <v>0</v>
      </c>
      <c r="JT240" s="94">
        <f t="shared" si="1786"/>
        <v>0</v>
      </c>
      <c r="JU240" s="94">
        <f t="shared" si="1786"/>
        <v>0</v>
      </c>
      <c r="JV240" s="94">
        <f t="shared" si="1786"/>
        <v>0</v>
      </c>
      <c r="JW240" s="94">
        <f t="shared" si="1786"/>
        <v>0</v>
      </c>
      <c r="JX240" s="94">
        <f t="shared" si="1786"/>
        <v>0</v>
      </c>
      <c r="JY240" s="94">
        <f t="shared" si="1786"/>
        <v>0</v>
      </c>
      <c r="JZ240" s="94">
        <f t="shared" si="1786"/>
        <v>0</v>
      </c>
      <c r="KA240" s="94">
        <f t="shared" si="1786"/>
        <v>0</v>
      </c>
      <c r="KB240" s="94">
        <f t="shared" si="1786"/>
        <v>0</v>
      </c>
      <c r="KC240" s="94">
        <f t="shared" si="1786"/>
        <v>0</v>
      </c>
      <c r="KD240" s="94">
        <f t="shared" si="1786"/>
        <v>0</v>
      </c>
      <c r="KE240" s="94">
        <f t="shared" si="1786"/>
        <v>0</v>
      </c>
      <c r="KF240" s="94">
        <f t="shared" si="1786"/>
        <v>0</v>
      </c>
      <c r="KG240" s="94">
        <f t="shared" si="1786"/>
        <v>0</v>
      </c>
      <c r="KH240" s="94">
        <f t="shared" si="1786"/>
        <v>0</v>
      </c>
      <c r="KI240" s="94">
        <f t="shared" si="1786"/>
        <v>0</v>
      </c>
      <c r="KJ240" s="94">
        <f t="shared" si="1786"/>
        <v>0</v>
      </c>
      <c r="KK240" s="94">
        <f t="shared" si="1786"/>
        <v>0</v>
      </c>
      <c r="KL240" s="94">
        <f t="shared" si="1786"/>
        <v>0</v>
      </c>
      <c r="KM240" s="94">
        <f t="shared" si="1786"/>
        <v>0</v>
      </c>
      <c r="KN240" s="94">
        <f t="shared" si="1786"/>
        <v>0</v>
      </c>
      <c r="KO240" s="94">
        <f t="shared" si="1786"/>
        <v>0</v>
      </c>
      <c r="KP240" s="94">
        <f t="shared" si="1786"/>
        <v>0</v>
      </c>
      <c r="KQ240" s="94">
        <f t="shared" si="1786"/>
        <v>0</v>
      </c>
      <c r="KR240" s="94">
        <f t="shared" si="1786"/>
        <v>0</v>
      </c>
      <c r="KS240" s="94">
        <f t="shared" si="1786"/>
        <v>0</v>
      </c>
      <c r="KT240" s="94">
        <f t="shared" si="1786"/>
        <v>0</v>
      </c>
      <c r="KU240" s="94">
        <f t="shared" si="1786"/>
        <v>0</v>
      </c>
      <c r="KV240" s="94">
        <f t="shared" si="1786"/>
        <v>0</v>
      </c>
      <c r="KW240" s="94">
        <f t="shared" si="1786"/>
        <v>0</v>
      </c>
      <c r="KX240" s="94">
        <f t="shared" si="1786"/>
        <v>0</v>
      </c>
      <c r="KY240" s="94">
        <f t="shared" si="1786"/>
        <v>0</v>
      </c>
      <c r="KZ240" s="94">
        <f t="shared" si="1786"/>
        <v>0</v>
      </c>
      <c r="LA240" s="94">
        <f t="shared" si="1786"/>
        <v>0</v>
      </c>
      <c r="LB240" s="94">
        <f t="shared" si="1786"/>
        <v>0</v>
      </c>
      <c r="LC240" s="94">
        <f t="shared" si="1786"/>
        <v>0</v>
      </c>
      <c r="LD240" s="94">
        <f t="shared" si="1786"/>
        <v>0</v>
      </c>
      <c r="LE240" s="94">
        <f t="shared" si="1786"/>
        <v>0</v>
      </c>
      <c r="LF240" s="94">
        <f t="shared" si="1786"/>
        <v>0</v>
      </c>
      <c r="LG240" s="94">
        <f t="shared" si="1786"/>
        <v>0</v>
      </c>
      <c r="LH240" s="94">
        <f t="shared" si="1786"/>
        <v>0</v>
      </c>
      <c r="LI240" s="94">
        <f t="shared" si="1786"/>
        <v>0</v>
      </c>
      <c r="LJ240" s="94">
        <f t="shared" si="1786"/>
        <v>0</v>
      </c>
      <c r="LK240" s="94">
        <f t="shared" si="1786"/>
        <v>0</v>
      </c>
      <c r="LL240" s="94">
        <f t="shared" ref="LL240:NK240" si="1787">IF(LL$165=EOMONTH($D67,-1),-FV($AE67,ROUNDDOWN(YEARFRAC($D$165,LL$165,1),0),,-$AC67*$B67,0),0)</f>
        <v>0</v>
      </c>
      <c r="LM240" s="94">
        <f t="shared" si="1787"/>
        <v>0</v>
      </c>
      <c r="LN240" s="94">
        <f t="shared" si="1787"/>
        <v>0</v>
      </c>
      <c r="LO240" s="94">
        <f t="shared" si="1787"/>
        <v>0</v>
      </c>
      <c r="LP240" s="94">
        <f t="shared" si="1787"/>
        <v>0</v>
      </c>
      <c r="LQ240" s="94">
        <f t="shared" si="1787"/>
        <v>0</v>
      </c>
      <c r="LR240" s="94">
        <f t="shared" si="1787"/>
        <v>0</v>
      </c>
      <c r="LS240" s="94">
        <f t="shared" si="1787"/>
        <v>0</v>
      </c>
      <c r="LT240" s="94">
        <f t="shared" si="1787"/>
        <v>0</v>
      </c>
      <c r="LU240" s="94">
        <f t="shared" si="1787"/>
        <v>0</v>
      </c>
      <c r="LV240" s="94">
        <f t="shared" si="1787"/>
        <v>0</v>
      </c>
      <c r="LW240" s="94">
        <f t="shared" si="1787"/>
        <v>0</v>
      </c>
      <c r="LX240" s="94">
        <f t="shared" si="1787"/>
        <v>0</v>
      </c>
      <c r="LY240" s="94">
        <f t="shared" si="1787"/>
        <v>0</v>
      </c>
      <c r="LZ240" s="94">
        <f t="shared" si="1787"/>
        <v>0</v>
      </c>
      <c r="MA240" s="94">
        <f t="shared" si="1787"/>
        <v>0</v>
      </c>
      <c r="MB240" s="94">
        <f t="shared" si="1787"/>
        <v>0</v>
      </c>
      <c r="MC240" s="94">
        <f t="shared" si="1787"/>
        <v>0</v>
      </c>
      <c r="MD240" s="94">
        <f t="shared" si="1787"/>
        <v>0</v>
      </c>
      <c r="ME240" s="94">
        <f t="shared" si="1787"/>
        <v>0</v>
      </c>
      <c r="MF240" s="94">
        <f t="shared" si="1787"/>
        <v>0</v>
      </c>
      <c r="MG240" s="94">
        <f t="shared" si="1787"/>
        <v>0</v>
      </c>
      <c r="MH240" s="94">
        <f t="shared" si="1787"/>
        <v>0</v>
      </c>
      <c r="MI240" s="94">
        <f t="shared" si="1787"/>
        <v>0</v>
      </c>
      <c r="MJ240" s="94">
        <f t="shared" si="1787"/>
        <v>0</v>
      </c>
      <c r="MK240" s="94">
        <f t="shared" si="1787"/>
        <v>0</v>
      </c>
      <c r="ML240" s="94">
        <f t="shared" si="1787"/>
        <v>0</v>
      </c>
      <c r="MM240" s="94">
        <f t="shared" si="1787"/>
        <v>0</v>
      </c>
      <c r="MN240" s="94">
        <f t="shared" si="1787"/>
        <v>0</v>
      </c>
      <c r="MO240" s="94">
        <f t="shared" si="1787"/>
        <v>0</v>
      </c>
      <c r="MP240" s="94">
        <f t="shared" si="1787"/>
        <v>0</v>
      </c>
      <c r="MQ240" s="94">
        <f t="shared" si="1787"/>
        <v>0</v>
      </c>
      <c r="MR240" s="94">
        <f t="shared" si="1787"/>
        <v>0</v>
      </c>
      <c r="MS240" s="94">
        <f t="shared" si="1787"/>
        <v>0</v>
      </c>
      <c r="MT240" s="94">
        <f t="shared" si="1787"/>
        <v>0</v>
      </c>
      <c r="MU240" s="94">
        <f t="shared" si="1787"/>
        <v>0</v>
      </c>
      <c r="MV240" s="94">
        <f t="shared" si="1787"/>
        <v>0</v>
      </c>
      <c r="MW240" s="94">
        <f t="shared" si="1787"/>
        <v>0</v>
      </c>
      <c r="MX240" s="94">
        <f t="shared" si="1787"/>
        <v>0</v>
      </c>
      <c r="MY240" s="94">
        <f t="shared" si="1787"/>
        <v>0</v>
      </c>
      <c r="MZ240" s="94">
        <f t="shared" si="1787"/>
        <v>0</v>
      </c>
      <c r="NA240" s="94">
        <f t="shared" si="1787"/>
        <v>0</v>
      </c>
      <c r="NB240" s="94">
        <f t="shared" si="1787"/>
        <v>0</v>
      </c>
      <c r="NC240" s="94">
        <f t="shared" si="1787"/>
        <v>0</v>
      </c>
      <c r="ND240" s="94">
        <f t="shared" si="1787"/>
        <v>0</v>
      </c>
      <c r="NE240" s="94">
        <f t="shared" si="1787"/>
        <v>0</v>
      </c>
      <c r="NF240" s="94">
        <f t="shared" si="1787"/>
        <v>0</v>
      </c>
      <c r="NG240" s="94">
        <f t="shared" si="1787"/>
        <v>0</v>
      </c>
      <c r="NH240" s="94">
        <f t="shared" si="1787"/>
        <v>0</v>
      </c>
      <c r="NI240" s="94">
        <f t="shared" si="1787"/>
        <v>0</v>
      </c>
      <c r="NJ240" s="94">
        <f t="shared" si="1787"/>
        <v>0</v>
      </c>
      <c r="NK240" s="97">
        <f t="shared" si="1787"/>
        <v>0</v>
      </c>
    </row>
    <row r="241" spans="1:375" x14ac:dyDescent="0.25">
      <c r="A241" s="102">
        <f>SUMIF($D$163:$NK$163,"&lt;="&amp;Summary!$B$3,Leases!D241:NK241)</f>
        <v>0</v>
      </c>
      <c r="B241" s="23" t="s">
        <v>101</v>
      </c>
      <c r="C241" s="45" t="s">
        <v>25</v>
      </c>
      <c r="D241" s="94">
        <f>IF(D$165=EOMONTH($D67,-1),SUMIFS($D232:$NK232,$D$165:$NK$165,"&gt;="&amp;EOMONTH($D67,$S67),$D$165:$NK$165,"&lt;"&amp;EOMONTH($D67,60))*-$AF67+SUMIFS($D232:$NK232,$D$165:$NK$165,"&gt;="&amp;EOMONTH($D67,60),$D$165:$NK$165,"&lt;"&amp;EOMONTH($D67,300))*-$AG67,0)</f>
        <v>0</v>
      </c>
      <c r="E241" s="94">
        <f t="shared" ref="E241:BP241" si="1788">IF(E$165=EOMONTH($D67,-1),SUMIFS($D232:$NK232,$D$165:$NK$165,"&gt;="&amp;EOMONTH($D67,$S67),$D$165:$NK$165,"&lt;"&amp;EOMONTH($D67,60))*-$AF67+SUMIFS($D232:$NK232,$D$165:$NK$165,"&gt;="&amp;EOMONTH($D67,60),$D$165:$NK$165,"&lt;"&amp;EOMONTH($D67,300))*-$AG67,0)</f>
        <v>0</v>
      </c>
      <c r="F241" s="94">
        <f t="shared" si="1788"/>
        <v>0</v>
      </c>
      <c r="G241" s="94">
        <f t="shared" si="1788"/>
        <v>0</v>
      </c>
      <c r="H241" s="94">
        <f t="shared" si="1788"/>
        <v>0</v>
      </c>
      <c r="I241" s="94">
        <f t="shared" si="1788"/>
        <v>0</v>
      </c>
      <c r="J241" s="94">
        <f t="shared" si="1788"/>
        <v>0</v>
      </c>
      <c r="K241" s="94">
        <f t="shared" si="1788"/>
        <v>0</v>
      </c>
      <c r="L241" s="94">
        <f t="shared" si="1788"/>
        <v>0</v>
      </c>
      <c r="M241" s="94">
        <f t="shared" si="1788"/>
        <v>0</v>
      </c>
      <c r="N241" s="94">
        <f t="shared" si="1788"/>
        <v>0</v>
      </c>
      <c r="O241" s="94">
        <f t="shared" si="1788"/>
        <v>0</v>
      </c>
      <c r="P241" s="94">
        <f t="shared" si="1788"/>
        <v>0</v>
      </c>
      <c r="Q241" s="94">
        <f t="shared" si="1788"/>
        <v>0</v>
      </c>
      <c r="R241" s="94">
        <f t="shared" si="1788"/>
        <v>0</v>
      </c>
      <c r="S241" s="94">
        <f t="shared" si="1788"/>
        <v>0</v>
      </c>
      <c r="T241" s="94">
        <f t="shared" si="1788"/>
        <v>0</v>
      </c>
      <c r="U241" s="94">
        <f t="shared" si="1788"/>
        <v>0</v>
      </c>
      <c r="V241" s="94">
        <f t="shared" si="1788"/>
        <v>0</v>
      </c>
      <c r="W241" s="94">
        <f t="shared" si="1788"/>
        <v>0</v>
      </c>
      <c r="X241" s="94">
        <f t="shared" si="1788"/>
        <v>0</v>
      </c>
      <c r="Y241" s="94">
        <f t="shared" si="1788"/>
        <v>0</v>
      </c>
      <c r="Z241" s="94">
        <f t="shared" si="1788"/>
        <v>0</v>
      </c>
      <c r="AA241" s="94">
        <f t="shared" si="1788"/>
        <v>0</v>
      </c>
      <c r="AB241" s="94">
        <f t="shared" si="1788"/>
        <v>0</v>
      </c>
      <c r="AC241" s="94">
        <f t="shared" si="1788"/>
        <v>0</v>
      </c>
      <c r="AD241" s="94">
        <f t="shared" si="1788"/>
        <v>0</v>
      </c>
      <c r="AE241" s="94">
        <f t="shared" si="1788"/>
        <v>0</v>
      </c>
      <c r="AF241" s="94">
        <f t="shared" si="1788"/>
        <v>0</v>
      </c>
      <c r="AG241" s="94">
        <f t="shared" si="1788"/>
        <v>0</v>
      </c>
      <c r="AH241" s="94">
        <f t="shared" si="1788"/>
        <v>0</v>
      </c>
      <c r="AI241" s="94">
        <f t="shared" si="1788"/>
        <v>0</v>
      </c>
      <c r="AJ241" s="94">
        <f t="shared" si="1788"/>
        <v>0</v>
      </c>
      <c r="AK241" s="94">
        <f t="shared" si="1788"/>
        <v>0</v>
      </c>
      <c r="AL241" s="94">
        <f t="shared" si="1788"/>
        <v>0</v>
      </c>
      <c r="AM241" s="94">
        <f t="shared" si="1788"/>
        <v>0</v>
      </c>
      <c r="AN241" s="94">
        <f t="shared" si="1788"/>
        <v>0</v>
      </c>
      <c r="AO241" s="94">
        <f t="shared" si="1788"/>
        <v>0</v>
      </c>
      <c r="AP241" s="94">
        <f t="shared" si="1788"/>
        <v>0</v>
      </c>
      <c r="AQ241" s="94">
        <f t="shared" si="1788"/>
        <v>0</v>
      </c>
      <c r="AR241" s="94">
        <f t="shared" si="1788"/>
        <v>0</v>
      </c>
      <c r="AS241" s="94">
        <f t="shared" si="1788"/>
        <v>0</v>
      </c>
      <c r="AT241" s="94">
        <f t="shared" si="1788"/>
        <v>0</v>
      </c>
      <c r="AU241" s="94">
        <f t="shared" si="1788"/>
        <v>0</v>
      </c>
      <c r="AV241" s="94">
        <f t="shared" si="1788"/>
        <v>0</v>
      </c>
      <c r="AW241" s="94">
        <f t="shared" si="1788"/>
        <v>0</v>
      </c>
      <c r="AX241" s="94">
        <f t="shared" si="1788"/>
        <v>0</v>
      </c>
      <c r="AY241" s="94">
        <f t="shared" si="1788"/>
        <v>0</v>
      </c>
      <c r="AZ241" s="94">
        <f t="shared" si="1788"/>
        <v>0</v>
      </c>
      <c r="BA241" s="94">
        <f t="shared" si="1788"/>
        <v>0</v>
      </c>
      <c r="BB241" s="94">
        <f t="shared" si="1788"/>
        <v>0</v>
      </c>
      <c r="BC241" s="94">
        <f t="shared" si="1788"/>
        <v>0</v>
      </c>
      <c r="BD241" s="94">
        <f t="shared" si="1788"/>
        <v>0</v>
      </c>
      <c r="BE241" s="94">
        <f t="shared" si="1788"/>
        <v>0</v>
      </c>
      <c r="BF241" s="94">
        <f t="shared" si="1788"/>
        <v>0</v>
      </c>
      <c r="BG241" s="94">
        <f t="shared" si="1788"/>
        <v>0</v>
      </c>
      <c r="BH241" s="94">
        <f t="shared" si="1788"/>
        <v>0</v>
      </c>
      <c r="BI241" s="94">
        <f t="shared" si="1788"/>
        <v>0</v>
      </c>
      <c r="BJ241" s="94">
        <f t="shared" si="1788"/>
        <v>0</v>
      </c>
      <c r="BK241" s="94">
        <f t="shared" si="1788"/>
        <v>0</v>
      </c>
      <c r="BL241" s="94">
        <f t="shared" si="1788"/>
        <v>0</v>
      </c>
      <c r="BM241" s="94">
        <f t="shared" si="1788"/>
        <v>0</v>
      </c>
      <c r="BN241" s="94">
        <f t="shared" si="1788"/>
        <v>0</v>
      </c>
      <c r="BO241" s="94">
        <f t="shared" si="1788"/>
        <v>0</v>
      </c>
      <c r="BP241" s="94">
        <f t="shared" si="1788"/>
        <v>0</v>
      </c>
      <c r="BQ241" s="94">
        <f t="shared" ref="BQ241:EB241" si="1789">IF(BQ$165=EOMONTH($D67,-1),SUMIFS($D232:$NK232,$D$165:$NK$165,"&gt;="&amp;EOMONTH($D67,$S67),$D$165:$NK$165,"&lt;"&amp;EOMONTH($D67,60))*-$AF67+SUMIFS($D232:$NK232,$D$165:$NK$165,"&gt;="&amp;EOMONTH($D67,60),$D$165:$NK$165,"&lt;"&amp;EOMONTH($D67,300))*-$AG67,0)</f>
        <v>0</v>
      </c>
      <c r="BR241" s="94">
        <f t="shared" si="1789"/>
        <v>0</v>
      </c>
      <c r="BS241" s="94">
        <f t="shared" si="1789"/>
        <v>0</v>
      </c>
      <c r="BT241" s="94">
        <f t="shared" si="1789"/>
        <v>0</v>
      </c>
      <c r="BU241" s="94">
        <f t="shared" si="1789"/>
        <v>0</v>
      </c>
      <c r="BV241" s="94">
        <f t="shared" si="1789"/>
        <v>0</v>
      </c>
      <c r="BW241" s="94">
        <f t="shared" si="1789"/>
        <v>0</v>
      </c>
      <c r="BX241" s="94">
        <f t="shared" si="1789"/>
        <v>0</v>
      </c>
      <c r="BY241" s="94">
        <f t="shared" si="1789"/>
        <v>0</v>
      </c>
      <c r="BZ241" s="94">
        <f t="shared" si="1789"/>
        <v>0</v>
      </c>
      <c r="CA241" s="94">
        <f t="shared" si="1789"/>
        <v>0</v>
      </c>
      <c r="CB241" s="94">
        <f t="shared" si="1789"/>
        <v>0</v>
      </c>
      <c r="CC241" s="94">
        <f t="shared" si="1789"/>
        <v>0</v>
      </c>
      <c r="CD241" s="94">
        <f t="shared" si="1789"/>
        <v>0</v>
      </c>
      <c r="CE241" s="94">
        <f t="shared" si="1789"/>
        <v>0</v>
      </c>
      <c r="CF241" s="94">
        <f t="shared" si="1789"/>
        <v>0</v>
      </c>
      <c r="CG241" s="94">
        <f t="shared" si="1789"/>
        <v>0</v>
      </c>
      <c r="CH241" s="94">
        <f t="shared" si="1789"/>
        <v>0</v>
      </c>
      <c r="CI241" s="94">
        <f t="shared" si="1789"/>
        <v>0</v>
      </c>
      <c r="CJ241" s="94">
        <f t="shared" si="1789"/>
        <v>0</v>
      </c>
      <c r="CK241" s="94">
        <f t="shared" si="1789"/>
        <v>0</v>
      </c>
      <c r="CL241" s="94">
        <f t="shared" si="1789"/>
        <v>0</v>
      </c>
      <c r="CM241" s="94">
        <f t="shared" si="1789"/>
        <v>0</v>
      </c>
      <c r="CN241" s="94">
        <f t="shared" si="1789"/>
        <v>0</v>
      </c>
      <c r="CO241" s="94">
        <f t="shared" si="1789"/>
        <v>0</v>
      </c>
      <c r="CP241" s="94">
        <f t="shared" si="1789"/>
        <v>0</v>
      </c>
      <c r="CQ241" s="94">
        <f t="shared" si="1789"/>
        <v>0</v>
      </c>
      <c r="CR241" s="94">
        <f t="shared" si="1789"/>
        <v>0</v>
      </c>
      <c r="CS241" s="94">
        <f t="shared" si="1789"/>
        <v>0</v>
      </c>
      <c r="CT241" s="94">
        <f t="shared" si="1789"/>
        <v>0</v>
      </c>
      <c r="CU241" s="94">
        <f t="shared" si="1789"/>
        <v>0</v>
      </c>
      <c r="CV241" s="94">
        <f t="shared" si="1789"/>
        <v>0</v>
      </c>
      <c r="CW241" s="94">
        <f t="shared" si="1789"/>
        <v>0</v>
      </c>
      <c r="CX241" s="94">
        <f t="shared" si="1789"/>
        <v>0</v>
      </c>
      <c r="CY241" s="94">
        <f t="shared" si="1789"/>
        <v>0</v>
      </c>
      <c r="CZ241" s="94">
        <f t="shared" si="1789"/>
        <v>0</v>
      </c>
      <c r="DA241" s="94">
        <f t="shared" si="1789"/>
        <v>0</v>
      </c>
      <c r="DB241" s="94">
        <f t="shared" si="1789"/>
        <v>0</v>
      </c>
      <c r="DC241" s="94">
        <f t="shared" si="1789"/>
        <v>0</v>
      </c>
      <c r="DD241" s="94">
        <f t="shared" si="1789"/>
        <v>0</v>
      </c>
      <c r="DE241" s="94">
        <f t="shared" si="1789"/>
        <v>0</v>
      </c>
      <c r="DF241" s="94">
        <f t="shared" si="1789"/>
        <v>0</v>
      </c>
      <c r="DG241" s="94">
        <f t="shared" si="1789"/>
        <v>0</v>
      </c>
      <c r="DH241" s="94">
        <f t="shared" si="1789"/>
        <v>0</v>
      </c>
      <c r="DI241" s="94">
        <f t="shared" si="1789"/>
        <v>0</v>
      </c>
      <c r="DJ241" s="94">
        <f t="shared" si="1789"/>
        <v>0</v>
      </c>
      <c r="DK241" s="94">
        <f t="shared" si="1789"/>
        <v>0</v>
      </c>
      <c r="DL241" s="94">
        <f t="shared" si="1789"/>
        <v>0</v>
      </c>
      <c r="DM241" s="94">
        <f t="shared" si="1789"/>
        <v>0</v>
      </c>
      <c r="DN241" s="94">
        <f t="shared" si="1789"/>
        <v>0</v>
      </c>
      <c r="DO241" s="94">
        <f t="shared" si="1789"/>
        <v>0</v>
      </c>
      <c r="DP241" s="94">
        <f t="shared" si="1789"/>
        <v>0</v>
      </c>
      <c r="DQ241" s="94">
        <f t="shared" si="1789"/>
        <v>0</v>
      </c>
      <c r="DR241" s="94">
        <f t="shared" si="1789"/>
        <v>0</v>
      </c>
      <c r="DS241" s="94">
        <f t="shared" si="1789"/>
        <v>0</v>
      </c>
      <c r="DT241" s="94">
        <f t="shared" si="1789"/>
        <v>0</v>
      </c>
      <c r="DU241" s="94">
        <f t="shared" si="1789"/>
        <v>0</v>
      </c>
      <c r="DV241" s="94">
        <f t="shared" si="1789"/>
        <v>0</v>
      </c>
      <c r="DW241" s="94">
        <f t="shared" si="1789"/>
        <v>0</v>
      </c>
      <c r="DX241" s="94">
        <f t="shared" si="1789"/>
        <v>0</v>
      </c>
      <c r="DY241" s="94">
        <f t="shared" si="1789"/>
        <v>0</v>
      </c>
      <c r="DZ241" s="94">
        <f t="shared" si="1789"/>
        <v>0</v>
      </c>
      <c r="EA241" s="94">
        <f t="shared" si="1789"/>
        <v>0</v>
      </c>
      <c r="EB241" s="94">
        <f t="shared" si="1789"/>
        <v>0</v>
      </c>
      <c r="EC241" s="94">
        <f t="shared" ref="EC241:GN241" si="1790">IF(EC$165=EOMONTH($D67,-1),SUMIFS($D232:$NK232,$D$165:$NK$165,"&gt;="&amp;EOMONTH($D67,$S67),$D$165:$NK$165,"&lt;"&amp;EOMONTH($D67,60))*-$AF67+SUMIFS($D232:$NK232,$D$165:$NK$165,"&gt;="&amp;EOMONTH($D67,60),$D$165:$NK$165,"&lt;"&amp;EOMONTH($D67,300))*-$AG67,0)</f>
        <v>0</v>
      </c>
      <c r="ED241" s="94">
        <f t="shared" si="1790"/>
        <v>0</v>
      </c>
      <c r="EE241" s="94">
        <f t="shared" si="1790"/>
        <v>0</v>
      </c>
      <c r="EF241" s="94">
        <f t="shared" si="1790"/>
        <v>0</v>
      </c>
      <c r="EG241" s="94">
        <f t="shared" si="1790"/>
        <v>0</v>
      </c>
      <c r="EH241" s="94">
        <f t="shared" si="1790"/>
        <v>0</v>
      </c>
      <c r="EI241" s="94">
        <f t="shared" si="1790"/>
        <v>0</v>
      </c>
      <c r="EJ241" s="94">
        <f t="shared" si="1790"/>
        <v>0</v>
      </c>
      <c r="EK241" s="94">
        <f t="shared" si="1790"/>
        <v>0</v>
      </c>
      <c r="EL241" s="94">
        <f t="shared" si="1790"/>
        <v>0</v>
      </c>
      <c r="EM241" s="94">
        <f t="shared" si="1790"/>
        <v>0</v>
      </c>
      <c r="EN241" s="94">
        <f t="shared" si="1790"/>
        <v>0</v>
      </c>
      <c r="EO241" s="94">
        <f t="shared" si="1790"/>
        <v>0</v>
      </c>
      <c r="EP241" s="94">
        <f t="shared" si="1790"/>
        <v>0</v>
      </c>
      <c r="EQ241" s="94">
        <f t="shared" si="1790"/>
        <v>0</v>
      </c>
      <c r="ER241" s="94">
        <f t="shared" si="1790"/>
        <v>0</v>
      </c>
      <c r="ES241" s="94">
        <f t="shared" si="1790"/>
        <v>0</v>
      </c>
      <c r="ET241" s="94">
        <f t="shared" si="1790"/>
        <v>0</v>
      </c>
      <c r="EU241" s="94">
        <f t="shared" si="1790"/>
        <v>0</v>
      </c>
      <c r="EV241" s="94">
        <f t="shared" si="1790"/>
        <v>0</v>
      </c>
      <c r="EW241" s="94">
        <f t="shared" si="1790"/>
        <v>0</v>
      </c>
      <c r="EX241" s="94">
        <f t="shared" si="1790"/>
        <v>0</v>
      </c>
      <c r="EY241" s="94">
        <f t="shared" si="1790"/>
        <v>0</v>
      </c>
      <c r="EZ241" s="94">
        <f t="shared" si="1790"/>
        <v>0</v>
      </c>
      <c r="FA241" s="94">
        <f t="shared" si="1790"/>
        <v>0</v>
      </c>
      <c r="FB241" s="94">
        <f t="shared" si="1790"/>
        <v>0</v>
      </c>
      <c r="FC241" s="94">
        <f t="shared" si="1790"/>
        <v>0</v>
      </c>
      <c r="FD241" s="94">
        <f t="shared" si="1790"/>
        <v>0</v>
      </c>
      <c r="FE241" s="94">
        <f t="shared" si="1790"/>
        <v>0</v>
      </c>
      <c r="FF241" s="94">
        <f t="shared" si="1790"/>
        <v>0</v>
      </c>
      <c r="FG241" s="94">
        <f t="shared" si="1790"/>
        <v>0</v>
      </c>
      <c r="FH241" s="94">
        <f t="shared" si="1790"/>
        <v>0</v>
      </c>
      <c r="FI241" s="94">
        <f t="shared" si="1790"/>
        <v>0</v>
      </c>
      <c r="FJ241" s="94">
        <f t="shared" si="1790"/>
        <v>0</v>
      </c>
      <c r="FK241" s="94">
        <f t="shared" si="1790"/>
        <v>0</v>
      </c>
      <c r="FL241" s="94">
        <f t="shared" si="1790"/>
        <v>0</v>
      </c>
      <c r="FM241" s="94">
        <f t="shared" si="1790"/>
        <v>0</v>
      </c>
      <c r="FN241" s="94">
        <f t="shared" si="1790"/>
        <v>0</v>
      </c>
      <c r="FO241" s="94">
        <f t="shared" si="1790"/>
        <v>0</v>
      </c>
      <c r="FP241" s="94">
        <f t="shared" si="1790"/>
        <v>0</v>
      </c>
      <c r="FQ241" s="94">
        <f t="shared" si="1790"/>
        <v>0</v>
      </c>
      <c r="FR241" s="94">
        <f t="shared" si="1790"/>
        <v>0</v>
      </c>
      <c r="FS241" s="94">
        <f t="shared" si="1790"/>
        <v>0</v>
      </c>
      <c r="FT241" s="94">
        <f t="shared" si="1790"/>
        <v>0</v>
      </c>
      <c r="FU241" s="94">
        <f t="shared" si="1790"/>
        <v>0</v>
      </c>
      <c r="FV241" s="94">
        <f t="shared" si="1790"/>
        <v>0</v>
      </c>
      <c r="FW241" s="94">
        <f t="shared" si="1790"/>
        <v>0</v>
      </c>
      <c r="FX241" s="94">
        <f t="shared" si="1790"/>
        <v>0</v>
      </c>
      <c r="FY241" s="94">
        <f t="shared" si="1790"/>
        <v>0</v>
      </c>
      <c r="FZ241" s="94">
        <f t="shared" si="1790"/>
        <v>0</v>
      </c>
      <c r="GA241" s="94">
        <f t="shared" si="1790"/>
        <v>0</v>
      </c>
      <c r="GB241" s="94">
        <f t="shared" si="1790"/>
        <v>0</v>
      </c>
      <c r="GC241" s="94">
        <f t="shared" si="1790"/>
        <v>0</v>
      </c>
      <c r="GD241" s="94">
        <f t="shared" si="1790"/>
        <v>0</v>
      </c>
      <c r="GE241" s="94">
        <f t="shared" si="1790"/>
        <v>0</v>
      </c>
      <c r="GF241" s="94">
        <f t="shared" si="1790"/>
        <v>0</v>
      </c>
      <c r="GG241" s="94">
        <f t="shared" si="1790"/>
        <v>0</v>
      </c>
      <c r="GH241" s="94">
        <f t="shared" si="1790"/>
        <v>0</v>
      </c>
      <c r="GI241" s="94">
        <f t="shared" si="1790"/>
        <v>0</v>
      </c>
      <c r="GJ241" s="94">
        <f t="shared" si="1790"/>
        <v>0</v>
      </c>
      <c r="GK241" s="94">
        <f t="shared" si="1790"/>
        <v>0</v>
      </c>
      <c r="GL241" s="94">
        <f t="shared" si="1790"/>
        <v>0</v>
      </c>
      <c r="GM241" s="94">
        <f t="shared" si="1790"/>
        <v>0</v>
      </c>
      <c r="GN241" s="94">
        <f t="shared" si="1790"/>
        <v>0</v>
      </c>
      <c r="GO241" s="94">
        <f t="shared" ref="GO241:IZ241" si="1791">IF(GO$165=EOMONTH($D67,-1),SUMIFS($D232:$NK232,$D$165:$NK$165,"&gt;="&amp;EOMONTH($D67,$S67),$D$165:$NK$165,"&lt;"&amp;EOMONTH($D67,60))*-$AF67+SUMIFS($D232:$NK232,$D$165:$NK$165,"&gt;="&amp;EOMONTH($D67,60),$D$165:$NK$165,"&lt;"&amp;EOMONTH($D67,300))*-$AG67,0)</f>
        <v>0</v>
      </c>
      <c r="GP241" s="94">
        <f t="shared" si="1791"/>
        <v>0</v>
      </c>
      <c r="GQ241" s="94">
        <f t="shared" si="1791"/>
        <v>0</v>
      </c>
      <c r="GR241" s="94">
        <f t="shared" si="1791"/>
        <v>0</v>
      </c>
      <c r="GS241" s="94">
        <f t="shared" si="1791"/>
        <v>0</v>
      </c>
      <c r="GT241" s="94">
        <f t="shared" si="1791"/>
        <v>0</v>
      </c>
      <c r="GU241" s="94">
        <f t="shared" si="1791"/>
        <v>0</v>
      </c>
      <c r="GV241" s="94">
        <f t="shared" si="1791"/>
        <v>0</v>
      </c>
      <c r="GW241" s="94">
        <f t="shared" si="1791"/>
        <v>0</v>
      </c>
      <c r="GX241" s="94">
        <f t="shared" si="1791"/>
        <v>0</v>
      </c>
      <c r="GY241" s="94">
        <f t="shared" si="1791"/>
        <v>0</v>
      </c>
      <c r="GZ241" s="94">
        <f t="shared" si="1791"/>
        <v>0</v>
      </c>
      <c r="HA241" s="94">
        <f t="shared" si="1791"/>
        <v>0</v>
      </c>
      <c r="HB241" s="94">
        <f t="shared" si="1791"/>
        <v>0</v>
      </c>
      <c r="HC241" s="94">
        <f t="shared" si="1791"/>
        <v>0</v>
      </c>
      <c r="HD241" s="94">
        <f t="shared" si="1791"/>
        <v>0</v>
      </c>
      <c r="HE241" s="94">
        <f t="shared" si="1791"/>
        <v>0</v>
      </c>
      <c r="HF241" s="94">
        <f t="shared" si="1791"/>
        <v>0</v>
      </c>
      <c r="HG241" s="94">
        <f t="shared" si="1791"/>
        <v>0</v>
      </c>
      <c r="HH241" s="94">
        <f t="shared" si="1791"/>
        <v>0</v>
      </c>
      <c r="HI241" s="94">
        <f t="shared" si="1791"/>
        <v>0</v>
      </c>
      <c r="HJ241" s="94">
        <f t="shared" si="1791"/>
        <v>0</v>
      </c>
      <c r="HK241" s="94">
        <f t="shared" si="1791"/>
        <v>0</v>
      </c>
      <c r="HL241" s="94">
        <f t="shared" si="1791"/>
        <v>0</v>
      </c>
      <c r="HM241" s="94">
        <f t="shared" si="1791"/>
        <v>0</v>
      </c>
      <c r="HN241" s="94">
        <f t="shared" si="1791"/>
        <v>0</v>
      </c>
      <c r="HO241" s="94">
        <f t="shared" si="1791"/>
        <v>0</v>
      </c>
      <c r="HP241" s="94">
        <f t="shared" si="1791"/>
        <v>0</v>
      </c>
      <c r="HQ241" s="94">
        <f t="shared" si="1791"/>
        <v>0</v>
      </c>
      <c r="HR241" s="94">
        <f t="shared" si="1791"/>
        <v>0</v>
      </c>
      <c r="HS241" s="94">
        <f t="shared" si="1791"/>
        <v>0</v>
      </c>
      <c r="HT241" s="94">
        <f t="shared" si="1791"/>
        <v>0</v>
      </c>
      <c r="HU241" s="94">
        <f t="shared" si="1791"/>
        <v>0</v>
      </c>
      <c r="HV241" s="94">
        <f t="shared" si="1791"/>
        <v>0</v>
      </c>
      <c r="HW241" s="94">
        <f t="shared" si="1791"/>
        <v>0</v>
      </c>
      <c r="HX241" s="94">
        <f t="shared" si="1791"/>
        <v>0</v>
      </c>
      <c r="HY241" s="94">
        <f t="shared" si="1791"/>
        <v>0</v>
      </c>
      <c r="HZ241" s="94">
        <f t="shared" si="1791"/>
        <v>0</v>
      </c>
      <c r="IA241" s="94">
        <f t="shared" si="1791"/>
        <v>0</v>
      </c>
      <c r="IB241" s="94">
        <f t="shared" si="1791"/>
        <v>0</v>
      </c>
      <c r="IC241" s="94">
        <f t="shared" si="1791"/>
        <v>0</v>
      </c>
      <c r="ID241" s="94">
        <f t="shared" si="1791"/>
        <v>0</v>
      </c>
      <c r="IE241" s="94">
        <f t="shared" si="1791"/>
        <v>0</v>
      </c>
      <c r="IF241" s="94">
        <f t="shared" si="1791"/>
        <v>0</v>
      </c>
      <c r="IG241" s="94">
        <f t="shared" si="1791"/>
        <v>0</v>
      </c>
      <c r="IH241" s="94">
        <f t="shared" si="1791"/>
        <v>0</v>
      </c>
      <c r="II241" s="94">
        <f t="shared" si="1791"/>
        <v>0</v>
      </c>
      <c r="IJ241" s="94">
        <f t="shared" si="1791"/>
        <v>0</v>
      </c>
      <c r="IK241" s="94">
        <f t="shared" si="1791"/>
        <v>0</v>
      </c>
      <c r="IL241" s="94">
        <f t="shared" si="1791"/>
        <v>0</v>
      </c>
      <c r="IM241" s="94">
        <f t="shared" si="1791"/>
        <v>0</v>
      </c>
      <c r="IN241" s="94">
        <f t="shared" si="1791"/>
        <v>0</v>
      </c>
      <c r="IO241" s="94">
        <f t="shared" si="1791"/>
        <v>0</v>
      </c>
      <c r="IP241" s="94">
        <f t="shared" si="1791"/>
        <v>0</v>
      </c>
      <c r="IQ241" s="94">
        <f t="shared" si="1791"/>
        <v>0</v>
      </c>
      <c r="IR241" s="94">
        <f t="shared" si="1791"/>
        <v>0</v>
      </c>
      <c r="IS241" s="94">
        <f t="shared" si="1791"/>
        <v>0</v>
      </c>
      <c r="IT241" s="94">
        <f t="shared" si="1791"/>
        <v>0</v>
      </c>
      <c r="IU241" s="94">
        <f t="shared" si="1791"/>
        <v>0</v>
      </c>
      <c r="IV241" s="94">
        <f t="shared" si="1791"/>
        <v>0</v>
      </c>
      <c r="IW241" s="94">
        <f t="shared" si="1791"/>
        <v>0</v>
      </c>
      <c r="IX241" s="94">
        <f t="shared" si="1791"/>
        <v>0</v>
      </c>
      <c r="IY241" s="94">
        <f t="shared" si="1791"/>
        <v>0</v>
      </c>
      <c r="IZ241" s="94">
        <f t="shared" si="1791"/>
        <v>0</v>
      </c>
      <c r="JA241" s="94">
        <f t="shared" ref="JA241:LL241" si="1792">IF(JA$165=EOMONTH($D67,-1),SUMIFS($D232:$NK232,$D$165:$NK$165,"&gt;="&amp;EOMONTH($D67,$S67),$D$165:$NK$165,"&lt;"&amp;EOMONTH($D67,60))*-$AF67+SUMIFS($D232:$NK232,$D$165:$NK$165,"&gt;="&amp;EOMONTH($D67,60),$D$165:$NK$165,"&lt;"&amp;EOMONTH($D67,300))*-$AG67,0)</f>
        <v>0</v>
      </c>
      <c r="JB241" s="94">
        <f t="shared" si="1792"/>
        <v>0</v>
      </c>
      <c r="JC241" s="94">
        <f t="shared" si="1792"/>
        <v>0</v>
      </c>
      <c r="JD241" s="94">
        <f t="shared" si="1792"/>
        <v>0</v>
      </c>
      <c r="JE241" s="94">
        <f t="shared" si="1792"/>
        <v>0</v>
      </c>
      <c r="JF241" s="94">
        <f t="shared" si="1792"/>
        <v>0</v>
      </c>
      <c r="JG241" s="94">
        <f t="shared" si="1792"/>
        <v>0</v>
      </c>
      <c r="JH241" s="94">
        <f t="shared" si="1792"/>
        <v>0</v>
      </c>
      <c r="JI241" s="94">
        <f t="shared" si="1792"/>
        <v>0</v>
      </c>
      <c r="JJ241" s="94">
        <f t="shared" si="1792"/>
        <v>0</v>
      </c>
      <c r="JK241" s="94">
        <f t="shared" si="1792"/>
        <v>0</v>
      </c>
      <c r="JL241" s="94">
        <f t="shared" si="1792"/>
        <v>0</v>
      </c>
      <c r="JM241" s="94">
        <f t="shared" si="1792"/>
        <v>0</v>
      </c>
      <c r="JN241" s="94">
        <f t="shared" si="1792"/>
        <v>0</v>
      </c>
      <c r="JO241" s="94">
        <f t="shared" si="1792"/>
        <v>0</v>
      </c>
      <c r="JP241" s="94">
        <f t="shared" si="1792"/>
        <v>0</v>
      </c>
      <c r="JQ241" s="94">
        <f t="shared" si="1792"/>
        <v>0</v>
      </c>
      <c r="JR241" s="94">
        <f t="shared" si="1792"/>
        <v>0</v>
      </c>
      <c r="JS241" s="94">
        <f t="shared" si="1792"/>
        <v>0</v>
      </c>
      <c r="JT241" s="94">
        <f t="shared" si="1792"/>
        <v>0</v>
      </c>
      <c r="JU241" s="94">
        <f t="shared" si="1792"/>
        <v>0</v>
      </c>
      <c r="JV241" s="94">
        <f t="shared" si="1792"/>
        <v>0</v>
      </c>
      <c r="JW241" s="94">
        <f t="shared" si="1792"/>
        <v>0</v>
      </c>
      <c r="JX241" s="94">
        <f t="shared" si="1792"/>
        <v>0</v>
      </c>
      <c r="JY241" s="94">
        <f t="shared" si="1792"/>
        <v>0</v>
      </c>
      <c r="JZ241" s="94">
        <f t="shared" si="1792"/>
        <v>0</v>
      </c>
      <c r="KA241" s="94">
        <f t="shared" si="1792"/>
        <v>0</v>
      </c>
      <c r="KB241" s="94">
        <f t="shared" si="1792"/>
        <v>0</v>
      </c>
      <c r="KC241" s="94">
        <f t="shared" si="1792"/>
        <v>0</v>
      </c>
      <c r="KD241" s="94">
        <f t="shared" si="1792"/>
        <v>0</v>
      </c>
      <c r="KE241" s="94">
        <f t="shared" si="1792"/>
        <v>0</v>
      </c>
      <c r="KF241" s="94">
        <f t="shared" si="1792"/>
        <v>0</v>
      </c>
      <c r="KG241" s="94">
        <f t="shared" si="1792"/>
        <v>0</v>
      </c>
      <c r="KH241" s="94">
        <f t="shared" si="1792"/>
        <v>0</v>
      </c>
      <c r="KI241" s="94">
        <f t="shared" si="1792"/>
        <v>0</v>
      </c>
      <c r="KJ241" s="94">
        <f t="shared" si="1792"/>
        <v>0</v>
      </c>
      <c r="KK241" s="94">
        <f t="shared" si="1792"/>
        <v>0</v>
      </c>
      <c r="KL241" s="94">
        <f t="shared" si="1792"/>
        <v>0</v>
      </c>
      <c r="KM241" s="94">
        <f t="shared" si="1792"/>
        <v>0</v>
      </c>
      <c r="KN241" s="94">
        <f t="shared" si="1792"/>
        <v>0</v>
      </c>
      <c r="KO241" s="94">
        <f t="shared" si="1792"/>
        <v>0</v>
      </c>
      <c r="KP241" s="94">
        <f t="shared" si="1792"/>
        <v>0</v>
      </c>
      <c r="KQ241" s="94">
        <f t="shared" si="1792"/>
        <v>0</v>
      </c>
      <c r="KR241" s="94">
        <f t="shared" si="1792"/>
        <v>0</v>
      </c>
      <c r="KS241" s="94">
        <f t="shared" si="1792"/>
        <v>0</v>
      </c>
      <c r="KT241" s="94">
        <f t="shared" si="1792"/>
        <v>0</v>
      </c>
      <c r="KU241" s="94">
        <f t="shared" si="1792"/>
        <v>0</v>
      </c>
      <c r="KV241" s="94">
        <f t="shared" si="1792"/>
        <v>0</v>
      </c>
      <c r="KW241" s="94">
        <f t="shared" si="1792"/>
        <v>0</v>
      </c>
      <c r="KX241" s="94">
        <f t="shared" si="1792"/>
        <v>0</v>
      </c>
      <c r="KY241" s="94">
        <f t="shared" si="1792"/>
        <v>0</v>
      </c>
      <c r="KZ241" s="94">
        <f t="shared" si="1792"/>
        <v>0</v>
      </c>
      <c r="LA241" s="94">
        <f t="shared" si="1792"/>
        <v>0</v>
      </c>
      <c r="LB241" s="94">
        <f t="shared" si="1792"/>
        <v>0</v>
      </c>
      <c r="LC241" s="94">
        <f t="shared" si="1792"/>
        <v>0</v>
      </c>
      <c r="LD241" s="94">
        <f t="shared" si="1792"/>
        <v>0</v>
      </c>
      <c r="LE241" s="94">
        <f t="shared" si="1792"/>
        <v>0</v>
      </c>
      <c r="LF241" s="94">
        <f t="shared" si="1792"/>
        <v>0</v>
      </c>
      <c r="LG241" s="94">
        <f t="shared" si="1792"/>
        <v>0</v>
      </c>
      <c r="LH241" s="94">
        <f t="shared" si="1792"/>
        <v>0</v>
      </c>
      <c r="LI241" s="94">
        <f t="shared" si="1792"/>
        <v>0</v>
      </c>
      <c r="LJ241" s="94">
        <f t="shared" si="1792"/>
        <v>0</v>
      </c>
      <c r="LK241" s="94">
        <f t="shared" si="1792"/>
        <v>0</v>
      </c>
      <c r="LL241" s="94">
        <f t="shared" si="1792"/>
        <v>0</v>
      </c>
      <c r="LM241" s="94">
        <f t="shared" ref="LM241:NK241" si="1793">IF(LM$165=EOMONTH($D67,-1),SUMIFS($D232:$NK232,$D$165:$NK$165,"&gt;="&amp;EOMONTH($D67,$S67),$D$165:$NK$165,"&lt;"&amp;EOMONTH($D67,60))*-$AF67+SUMIFS($D232:$NK232,$D$165:$NK$165,"&gt;="&amp;EOMONTH($D67,60),$D$165:$NK$165,"&lt;"&amp;EOMONTH($D67,300))*-$AG67,0)</f>
        <v>0</v>
      </c>
      <c r="LN241" s="94">
        <f t="shared" si="1793"/>
        <v>0</v>
      </c>
      <c r="LO241" s="94">
        <f t="shared" si="1793"/>
        <v>0</v>
      </c>
      <c r="LP241" s="94">
        <f t="shared" si="1793"/>
        <v>0</v>
      </c>
      <c r="LQ241" s="94">
        <f t="shared" si="1793"/>
        <v>0</v>
      </c>
      <c r="LR241" s="94">
        <f t="shared" si="1793"/>
        <v>0</v>
      </c>
      <c r="LS241" s="94">
        <f t="shared" si="1793"/>
        <v>0</v>
      </c>
      <c r="LT241" s="94">
        <f t="shared" si="1793"/>
        <v>0</v>
      </c>
      <c r="LU241" s="94">
        <f t="shared" si="1793"/>
        <v>0</v>
      </c>
      <c r="LV241" s="94">
        <f t="shared" si="1793"/>
        <v>0</v>
      </c>
      <c r="LW241" s="94">
        <f t="shared" si="1793"/>
        <v>0</v>
      </c>
      <c r="LX241" s="94">
        <f t="shared" si="1793"/>
        <v>0</v>
      </c>
      <c r="LY241" s="94">
        <f t="shared" si="1793"/>
        <v>0</v>
      </c>
      <c r="LZ241" s="94">
        <f t="shared" si="1793"/>
        <v>0</v>
      </c>
      <c r="MA241" s="94">
        <f t="shared" si="1793"/>
        <v>0</v>
      </c>
      <c r="MB241" s="94">
        <f t="shared" si="1793"/>
        <v>0</v>
      </c>
      <c r="MC241" s="94">
        <f t="shared" si="1793"/>
        <v>0</v>
      </c>
      <c r="MD241" s="94">
        <f t="shared" si="1793"/>
        <v>0</v>
      </c>
      <c r="ME241" s="94">
        <f t="shared" si="1793"/>
        <v>0</v>
      </c>
      <c r="MF241" s="94">
        <f t="shared" si="1793"/>
        <v>0</v>
      </c>
      <c r="MG241" s="94">
        <f t="shared" si="1793"/>
        <v>0</v>
      </c>
      <c r="MH241" s="94">
        <f t="shared" si="1793"/>
        <v>0</v>
      </c>
      <c r="MI241" s="94">
        <f t="shared" si="1793"/>
        <v>0</v>
      </c>
      <c r="MJ241" s="94">
        <f t="shared" si="1793"/>
        <v>0</v>
      </c>
      <c r="MK241" s="94">
        <f t="shared" si="1793"/>
        <v>0</v>
      </c>
      <c r="ML241" s="94">
        <f t="shared" si="1793"/>
        <v>0</v>
      </c>
      <c r="MM241" s="94">
        <f t="shared" si="1793"/>
        <v>0</v>
      </c>
      <c r="MN241" s="94">
        <f t="shared" si="1793"/>
        <v>0</v>
      </c>
      <c r="MO241" s="94">
        <f t="shared" si="1793"/>
        <v>0</v>
      </c>
      <c r="MP241" s="94">
        <f t="shared" si="1793"/>
        <v>0</v>
      </c>
      <c r="MQ241" s="94">
        <f t="shared" si="1793"/>
        <v>0</v>
      </c>
      <c r="MR241" s="94">
        <f t="shared" si="1793"/>
        <v>0</v>
      </c>
      <c r="MS241" s="94">
        <f t="shared" si="1793"/>
        <v>0</v>
      </c>
      <c r="MT241" s="94">
        <f t="shared" si="1793"/>
        <v>0</v>
      </c>
      <c r="MU241" s="94">
        <f t="shared" si="1793"/>
        <v>0</v>
      </c>
      <c r="MV241" s="94">
        <f t="shared" si="1793"/>
        <v>0</v>
      </c>
      <c r="MW241" s="94">
        <f t="shared" si="1793"/>
        <v>0</v>
      </c>
      <c r="MX241" s="94">
        <f t="shared" si="1793"/>
        <v>0</v>
      </c>
      <c r="MY241" s="94">
        <f t="shared" si="1793"/>
        <v>0</v>
      </c>
      <c r="MZ241" s="94">
        <f t="shared" si="1793"/>
        <v>0</v>
      </c>
      <c r="NA241" s="94">
        <f t="shared" si="1793"/>
        <v>0</v>
      </c>
      <c r="NB241" s="94">
        <f t="shared" si="1793"/>
        <v>0</v>
      </c>
      <c r="NC241" s="94">
        <f t="shared" si="1793"/>
        <v>0</v>
      </c>
      <c r="ND241" s="94">
        <f t="shared" si="1793"/>
        <v>0</v>
      </c>
      <c r="NE241" s="94">
        <f t="shared" si="1793"/>
        <v>0</v>
      </c>
      <c r="NF241" s="94">
        <f t="shared" si="1793"/>
        <v>0</v>
      </c>
      <c r="NG241" s="94">
        <f t="shared" si="1793"/>
        <v>0</v>
      </c>
      <c r="NH241" s="94">
        <f t="shared" si="1793"/>
        <v>0</v>
      </c>
      <c r="NI241" s="94">
        <f t="shared" si="1793"/>
        <v>0</v>
      </c>
      <c r="NJ241" s="94">
        <f t="shared" si="1793"/>
        <v>0</v>
      </c>
      <c r="NK241" s="97">
        <f t="shared" si="1793"/>
        <v>0</v>
      </c>
    </row>
    <row r="242" spans="1:375" x14ac:dyDescent="0.25">
      <c r="A242" s="102">
        <f>SUMIF($D$163:$NK$163,"&lt;="&amp;Summary!$B$3,Leases!D242:NK242)</f>
        <v>0</v>
      </c>
      <c r="B242" s="23" t="s">
        <v>102</v>
      </c>
      <c r="C242" s="45" t="s">
        <v>30</v>
      </c>
      <c r="D242" s="94">
        <f>IF(D$165=EOMONTH($E67,$R67*(1-$O67)),-FV($AE67,ROUNDDOWN(YEARFRAC($D$165,D$165,1),0),,-($AC67*(1-$O67)+$AD67*$O67)*$B67,0),0)</f>
        <v>0</v>
      </c>
      <c r="E242" s="94">
        <f t="shared" ref="E242:BP242" si="1794">IF(E$165=EOMONTH($E67,$R67*(1-$O67)),-FV($AE67,ROUNDDOWN(YEARFRAC($D$165,E$165,1),0),,-($AC67*(1-$O67)+$AD67*$O67)*$B67,0),0)</f>
        <v>0</v>
      </c>
      <c r="F242" s="94">
        <f t="shared" si="1794"/>
        <v>0</v>
      </c>
      <c r="G242" s="94">
        <f t="shared" si="1794"/>
        <v>0</v>
      </c>
      <c r="H242" s="94">
        <f t="shared" si="1794"/>
        <v>0</v>
      </c>
      <c r="I242" s="94">
        <f t="shared" si="1794"/>
        <v>0</v>
      </c>
      <c r="J242" s="94">
        <f t="shared" si="1794"/>
        <v>0</v>
      </c>
      <c r="K242" s="94">
        <f t="shared" si="1794"/>
        <v>0</v>
      </c>
      <c r="L242" s="94">
        <f t="shared" si="1794"/>
        <v>0</v>
      </c>
      <c r="M242" s="94">
        <f t="shared" si="1794"/>
        <v>0</v>
      </c>
      <c r="N242" s="94">
        <f t="shared" si="1794"/>
        <v>0</v>
      </c>
      <c r="O242" s="94">
        <f t="shared" si="1794"/>
        <v>0</v>
      </c>
      <c r="P242" s="94">
        <f t="shared" si="1794"/>
        <v>0</v>
      </c>
      <c r="Q242" s="94">
        <f t="shared" si="1794"/>
        <v>0</v>
      </c>
      <c r="R242" s="94">
        <f t="shared" si="1794"/>
        <v>0</v>
      </c>
      <c r="S242" s="94">
        <f t="shared" si="1794"/>
        <v>0</v>
      </c>
      <c r="T242" s="94">
        <f t="shared" si="1794"/>
        <v>0</v>
      </c>
      <c r="U242" s="94">
        <f t="shared" si="1794"/>
        <v>0</v>
      </c>
      <c r="V242" s="94">
        <f t="shared" si="1794"/>
        <v>0</v>
      </c>
      <c r="W242" s="94">
        <f t="shared" si="1794"/>
        <v>0</v>
      </c>
      <c r="X242" s="94">
        <f t="shared" si="1794"/>
        <v>0</v>
      </c>
      <c r="Y242" s="94">
        <f t="shared" si="1794"/>
        <v>0</v>
      </c>
      <c r="Z242" s="94">
        <f t="shared" si="1794"/>
        <v>0</v>
      </c>
      <c r="AA242" s="94">
        <f t="shared" si="1794"/>
        <v>0</v>
      </c>
      <c r="AB242" s="94">
        <f t="shared" si="1794"/>
        <v>0</v>
      </c>
      <c r="AC242" s="94">
        <f t="shared" si="1794"/>
        <v>0</v>
      </c>
      <c r="AD242" s="94">
        <f t="shared" si="1794"/>
        <v>0</v>
      </c>
      <c r="AE242" s="94">
        <f t="shared" si="1794"/>
        <v>0</v>
      </c>
      <c r="AF242" s="94">
        <f t="shared" si="1794"/>
        <v>0</v>
      </c>
      <c r="AG242" s="94">
        <f t="shared" si="1794"/>
        <v>0</v>
      </c>
      <c r="AH242" s="94">
        <f t="shared" si="1794"/>
        <v>0</v>
      </c>
      <c r="AI242" s="94">
        <f t="shared" si="1794"/>
        <v>0</v>
      </c>
      <c r="AJ242" s="94">
        <f t="shared" si="1794"/>
        <v>0</v>
      </c>
      <c r="AK242" s="94">
        <f t="shared" si="1794"/>
        <v>0</v>
      </c>
      <c r="AL242" s="94">
        <f t="shared" si="1794"/>
        <v>0</v>
      </c>
      <c r="AM242" s="94">
        <f t="shared" si="1794"/>
        <v>0</v>
      </c>
      <c r="AN242" s="94">
        <f t="shared" si="1794"/>
        <v>0</v>
      </c>
      <c r="AO242" s="94">
        <f t="shared" si="1794"/>
        <v>0</v>
      </c>
      <c r="AP242" s="94">
        <f t="shared" si="1794"/>
        <v>0</v>
      </c>
      <c r="AQ242" s="94">
        <f t="shared" si="1794"/>
        <v>0</v>
      </c>
      <c r="AR242" s="94">
        <f t="shared" si="1794"/>
        <v>0</v>
      </c>
      <c r="AS242" s="94">
        <f t="shared" si="1794"/>
        <v>0</v>
      </c>
      <c r="AT242" s="94">
        <f t="shared" si="1794"/>
        <v>0</v>
      </c>
      <c r="AU242" s="94">
        <f t="shared" si="1794"/>
        <v>0</v>
      </c>
      <c r="AV242" s="94">
        <f t="shared" si="1794"/>
        <v>0</v>
      </c>
      <c r="AW242" s="94">
        <f t="shared" si="1794"/>
        <v>0</v>
      </c>
      <c r="AX242" s="94">
        <f t="shared" si="1794"/>
        <v>0</v>
      </c>
      <c r="AY242" s="94">
        <f t="shared" si="1794"/>
        <v>0</v>
      </c>
      <c r="AZ242" s="94">
        <f t="shared" si="1794"/>
        <v>0</v>
      </c>
      <c r="BA242" s="94">
        <f t="shared" si="1794"/>
        <v>0</v>
      </c>
      <c r="BB242" s="94">
        <f t="shared" si="1794"/>
        <v>0</v>
      </c>
      <c r="BC242" s="94">
        <f t="shared" si="1794"/>
        <v>0</v>
      </c>
      <c r="BD242" s="94">
        <f t="shared" si="1794"/>
        <v>0</v>
      </c>
      <c r="BE242" s="94">
        <f t="shared" si="1794"/>
        <v>0</v>
      </c>
      <c r="BF242" s="94">
        <f t="shared" si="1794"/>
        <v>0</v>
      </c>
      <c r="BG242" s="94">
        <f t="shared" si="1794"/>
        <v>0</v>
      </c>
      <c r="BH242" s="94">
        <f t="shared" si="1794"/>
        <v>0</v>
      </c>
      <c r="BI242" s="94">
        <f t="shared" si="1794"/>
        <v>0</v>
      </c>
      <c r="BJ242" s="94">
        <f t="shared" si="1794"/>
        <v>0</v>
      </c>
      <c r="BK242" s="94">
        <f t="shared" si="1794"/>
        <v>0</v>
      </c>
      <c r="BL242" s="94">
        <f t="shared" si="1794"/>
        <v>0</v>
      </c>
      <c r="BM242" s="94">
        <f t="shared" si="1794"/>
        <v>0</v>
      </c>
      <c r="BN242" s="94">
        <f t="shared" si="1794"/>
        <v>0</v>
      </c>
      <c r="BO242" s="94">
        <f t="shared" si="1794"/>
        <v>0</v>
      </c>
      <c r="BP242" s="94">
        <f t="shared" si="1794"/>
        <v>0</v>
      </c>
      <c r="BQ242" s="94">
        <f t="shared" ref="BQ242:EB242" si="1795">IF(BQ$165=EOMONTH($E67,$R67*(1-$O67)),-FV($AE67,ROUNDDOWN(YEARFRAC($D$165,BQ$165,1),0),,-($AC67*(1-$O67)+$AD67*$O67)*$B67,0),0)</f>
        <v>0</v>
      </c>
      <c r="BR242" s="94">
        <f t="shared" si="1795"/>
        <v>0</v>
      </c>
      <c r="BS242" s="94">
        <f t="shared" si="1795"/>
        <v>0</v>
      </c>
      <c r="BT242" s="94">
        <f t="shared" si="1795"/>
        <v>0</v>
      </c>
      <c r="BU242" s="94">
        <f t="shared" si="1795"/>
        <v>0</v>
      </c>
      <c r="BV242" s="94">
        <f t="shared" si="1795"/>
        <v>0</v>
      </c>
      <c r="BW242" s="94">
        <f t="shared" si="1795"/>
        <v>0</v>
      </c>
      <c r="BX242" s="94">
        <f t="shared" si="1795"/>
        <v>0</v>
      </c>
      <c r="BY242" s="94">
        <f t="shared" si="1795"/>
        <v>0</v>
      </c>
      <c r="BZ242" s="94">
        <f t="shared" si="1795"/>
        <v>0</v>
      </c>
      <c r="CA242" s="94">
        <f t="shared" si="1795"/>
        <v>0</v>
      </c>
      <c r="CB242" s="94">
        <f t="shared" si="1795"/>
        <v>0</v>
      </c>
      <c r="CC242" s="94">
        <f t="shared" si="1795"/>
        <v>0</v>
      </c>
      <c r="CD242" s="94">
        <f t="shared" si="1795"/>
        <v>0</v>
      </c>
      <c r="CE242" s="94">
        <f t="shared" si="1795"/>
        <v>0</v>
      </c>
      <c r="CF242" s="94">
        <f t="shared" si="1795"/>
        <v>0</v>
      </c>
      <c r="CG242" s="94">
        <f t="shared" si="1795"/>
        <v>0</v>
      </c>
      <c r="CH242" s="94">
        <f t="shared" si="1795"/>
        <v>0</v>
      </c>
      <c r="CI242" s="94">
        <f t="shared" si="1795"/>
        <v>0</v>
      </c>
      <c r="CJ242" s="94">
        <f t="shared" si="1795"/>
        <v>0</v>
      </c>
      <c r="CK242" s="94">
        <f t="shared" si="1795"/>
        <v>0</v>
      </c>
      <c r="CL242" s="94">
        <f t="shared" si="1795"/>
        <v>0</v>
      </c>
      <c r="CM242" s="94">
        <f t="shared" si="1795"/>
        <v>0</v>
      </c>
      <c r="CN242" s="94">
        <f t="shared" si="1795"/>
        <v>0</v>
      </c>
      <c r="CO242" s="94">
        <f t="shared" si="1795"/>
        <v>0</v>
      </c>
      <c r="CP242" s="94">
        <f t="shared" si="1795"/>
        <v>0</v>
      </c>
      <c r="CQ242" s="94">
        <f t="shared" si="1795"/>
        <v>0</v>
      </c>
      <c r="CR242" s="94">
        <f t="shared" si="1795"/>
        <v>0</v>
      </c>
      <c r="CS242" s="94">
        <f t="shared" si="1795"/>
        <v>0</v>
      </c>
      <c r="CT242" s="94">
        <f t="shared" si="1795"/>
        <v>0</v>
      </c>
      <c r="CU242" s="94">
        <f t="shared" si="1795"/>
        <v>0</v>
      </c>
      <c r="CV242" s="94">
        <f t="shared" si="1795"/>
        <v>0</v>
      </c>
      <c r="CW242" s="94">
        <f t="shared" si="1795"/>
        <v>0</v>
      </c>
      <c r="CX242" s="94">
        <f t="shared" si="1795"/>
        <v>0</v>
      </c>
      <c r="CY242" s="94">
        <f t="shared" si="1795"/>
        <v>0</v>
      </c>
      <c r="CZ242" s="94">
        <f t="shared" si="1795"/>
        <v>0</v>
      </c>
      <c r="DA242" s="94">
        <f t="shared" si="1795"/>
        <v>0</v>
      </c>
      <c r="DB242" s="94">
        <f t="shared" si="1795"/>
        <v>0</v>
      </c>
      <c r="DC242" s="94">
        <f t="shared" si="1795"/>
        <v>0</v>
      </c>
      <c r="DD242" s="94">
        <f t="shared" si="1795"/>
        <v>0</v>
      </c>
      <c r="DE242" s="94">
        <f t="shared" si="1795"/>
        <v>0</v>
      </c>
      <c r="DF242" s="94">
        <f t="shared" si="1795"/>
        <v>0</v>
      </c>
      <c r="DG242" s="94">
        <f t="shared" si="1795"/>
        <v>0</v>
      </c>
      <c r="DH242" s="94">
        <f t="shared" si="1795"/>
        <v>0</v>
      </c>
      <c r="DI242" s="94">
        <f t="shared" si="1795"/>
        <v>0</v>
      </c>
      <c r="DJ242" s="94">
        <f t="shared" si="1795"/>
        <v>0</v>
      </c>
      <c r="DK242" s="94">
        <f t="shared" si="1795"/>
        <v>0</v>
      </c>
      <c r="DL242" s="94">
        <f t="shared" si="1795"/>
        <v>0</v>
      </c>
      <c r="DM242" s="94">
        <f t="shared" si="1795"/>
        <v>0</v>
      </c>
      <c r="DN242" s="94">
        <f t="shared" si="1795"/>
        <v>0</v>
      </c>
      <c r="DO242" s="94">
        <f t="shared" si="1795"/>
        <v>0</v>
      </c>
      <c r="DP242" s="94">
        <f t="shared" si="1795"/>
        <v>0</v>
      </c>
      <c r="DQ242" s="94">
        <f t="shared" si="1795"/>
        <v>0</v>
      </c>
      <c r="DR242" s="94">
        <f t="shared" si="1795"/>
        <v>0</v>
      </c>
      <c r="DS242" s="94">
        <f t="shared" si="1795"/>
        <v>0</v>
      </c>
      <c r="DT242" s="94">
        <f t="shared" si="1795"/>
        <v>0</v>
      </c>
      <c r="DU242" s="94">
        <f t="shared" si="1795"/>
        <v>0</v>
      </c>
      <c r="DV242" s="94">
        <f t="shared" si="1795"/>
        <v>0</v>
      </c>
      <c r="DW242" s="94">
        <f t="shared" si="1795"/>
        <v>0</v>
      </c>
      <c r="DX242" s="94">
        <f t="shared" si="1795"/>
        <v>0</v>
      </c>
      <c r="DY242" s="94">
        <f t="shared" si="1795"/>
        <v>0</v>
      </c>
      <c r="DZ242" s="94">
        <f t="shared" si="1795"/>
        <v>0</v>
      </c>
      <c r="EA242" s="94">
        <f t="shared" si="1795"/>
        <v>0</v>
      </c>
      <c r="EB242" s="94">
        <f t="shared" si="1795"/>
        <v>0</v>
      </c>
      <c r="EC242" s="94">
        <f t="shared" ref="EC242:GN242" si="1796">IF(EC$165=EOMONTH($E67,$R67*(1-$O67)),-FV($AE67,ROUNDDOWN(YEARFRAC($D$165,EC$165,1),0),,-($AC67*(1-$O67)+$AD67*$O67)*$B67,0),0)</f>
        <v>0</v>
      </c>
      <c r="ED242" s="94">
        <f t="shared" si="1796"/>
        <v>0</v>
      </c>
      <c r="EE242" s="94">
        <f t="shared" si="1796"/>
        <v>0</v>
      </c>
      <c r="EF242" s="94">
        <f t="shared" si="1796"/>
        <v>0</v>
      </c>
      <c r="EG242" s="94">
        <f t="shared" si="1796"/>
        <v>0</v>
      </c>
      <c r="EH242" s="94">
        <f t="shared" si="1796"/>
        <v>0</v>
      </c>
      <c r="EI242" s="94">
        <f t="shared" si="1796"/>
        <v>0</v>
      </c>
      <c r="EJ242" s="94">
        <f t="shared" si="1796"/>
        <v>0</v>
      </c>
      <c r="EK242" s="94">
        <f t="shared" si="1796"/>
        <v>0</v>
      </c>
      <c r="EL242" s="94">
        <f t="shared" si="1796"/>
        <v>0</v>
      </c>
      <c r="EM242" s="94">
        <f t="shared" si="1796"/>
        <v>0</v>
      </c>
      <c r="EN242" s="94">
        <f t="shared" si="1796"/>
        <v>0</v>
      </c>
      <c r="EO242" s="94">
        <f t="shared" si="1796"/>
        <v>0</v>
      </c>
      <c r="EP242" s="94">
        <f t="shared" si="1796"/>
        <v>0</v>
      </c>
      <c r="EQ242" s="94">
        <f t="shared" si="1796"/>
        <v>0</v>
      </c>
      <c r="ER242" s="94">
        <f t="shared" si="1796"/>
        <v>0</v>
      </c>
      <c r="ES242" s="94">
        <f t="shared" si="1796"/>
        <v>0</v>
      </c>
      <c r="ET242" s="94">
        <f t="shared" si="1796"/>
        <v>0</v>
      </c>
      <c r="EU242" s="94">
        <f t="shared" si="1796"/>
        <v>0</v>
      </c>
      <c r="EV242" s="94">
        <f t="shared" si="1796"/>
        <v>0</v>
      </c>
      <c r="EW242" s="94">
        <f t="shared" si="1796"/>
        <v>0</v>
      </c>
      <c r="EX242" s="94">
        <f t="shared" si="1796"/>
        <v>0</v>
      </c>
      <c r="EY242" s="94">
        <f t="shared" si="1796"/>
        <v>0</v>
      </c>
      <c r="EZ242" s="94">
        <f t="shared" si="1796"/>
        <v>0</v>
      </c>
      <c r="FA242" s="94">
        <f t="shared" si="1796"/>
        <v>0</v>
      </c>
      <c r="FB242" s="94">
        <f t="shared" si="1796"/>
        <v>0</v>
      </c>
      <c r="FC242" s="94">
        <f t="shared" si="1796"/>
        <v>0</v>
      </c>
      <c r="FD242" s="94">
        <f t="shared" si="1796"/>
        <v>0</v>
      </c>
      <c r="FE242" s="94">
        <f t="shared" si="1796"/>
        <v>0</v>
      </c>
      <c r="FF242" s="94">
        <f t="shared" si="1796"/>
        <v>0</v>
      </c>
      <c r="FG242" s="94">
        <f t="shared" si="1796"/>
        <v>0</v>
      </c>
      <c r="FH242" s="94">
        <f t="shared" si="1796"/>
        <v>0</v>
      </c>
      <c r="FI242" s="94">
        <f t="shared" si="1796"/>
        <v>0</v>
      </c>
      <c r="FJ242" s="94">
        <f t="shared" si="1796"/>
        <v>0</v>
      </c>
      <c r="FK242" s="94">
        <f t="shared" si="1796"/>
        <v>0</v>
      </c>
      <c r="FL242" s="94">
        <f t="shared" si="1796"/>
        <v>0</v>
      </c>
      <c r="FM242" s="94">
        <f t="shared" si="1796"/>
        <v>0</v>
      </c>
      <c r="FN242" s="94">
        <f t="shared" si="1796"/>
        <v>0</v>
      </c>
      <c r="FO242" s="94">
        <f t="shared" si="1796"/>
        <v>0</v>
      </c>
      <c r="FP242" s="94">
        <f t="shared" si="1796"/>
        <v>0</v>
      </c>
      <c r="FQ242" s="94">
        <f t="shared" si="1796"/>
        <v>0</v>
      </c>
      <c r="FR242" s="94">
        <f t="shared" si="1796"/>
        <v>0</v>
      </c>
      <c r="FS242" s="94">
        <f t="shared" si="1796"/>
        <v>0</v>
      </c>
      <c r="FT242" s="94">
        <f t="shared" si="1796"/>
        <v>0</v>
      </c>
      <c r="FU242" s="94">
        <f t="shared" si="1796"/>
        <v>0</v>
      </c>
      <c r="FV242" s="94">
        <f t="shared" si="1796"/>
        <v>0</v>
      </c>
      <c r="FW242" s="94">
        <f t="shared" si="1796"/>
        <v>0</v>
      </c>
      <c r="FX242" s="94">
        <f t="shared" si="1796"/>
        <v>0</v>
      </c>
      <c r="FY242" s="94">
        <f t="shared" si="1796"/>
        <v>0</v>
      </c>
      <c r="FZ242" s="94">
        <f t="shared" si="1796"/>
        <v>0</v>
      </c>
      <c r="GA242" s="94">
        <f t="shared" si="1796"/>
        <v>0</v>
      </c>
      <c r="GB242" s="94">
        <f t="shared" si="1796"/>
        <v>0</v>
      </c>
      <c r="GC242" s="94">
        <f t="shared" si="1796"/>
        <v>0</v>
      </c>
      <c r="GD242" s="94">
        <f t="shared" si="1796"/>
        <v>0</v>
      </c>
      <c r="GE242" s="94">
        <f t="shared" si="1796"/>
        <v>0</v>
      </c>
      <c r="GF242" s="94">
        <f t="shared" si="1796"/>
        <v>0</v>
      </c>
      <c r="GG242" s="94">
        <f t="shared" si="1796"/>
        <v>0</v>
      </c>
      <c r="GH242" s="94">
        <f t="shared" si="1796"/>
        <v>0</v>
      </c>
      <c r="GI242" s="94">
        <f t="shared" si="1796"/>
        <v>0</v>
      </c>
      <c r="GJ242" s="94">
        <f t="shared" si="1796"/>
        <v>0</v>
      </c>
      <c r="GK242" s="94">
        <f t="shared" si="1796"/>
        <v>0</v>
      </c>
      <c r="GL242" s="94">
        <f t="shared" si="1796"/>
        <v>0</v>
      </c>
      <c r="GM242" s="94">
        <f t="shared" si="1796"/>
        <v>0</v>
      </c>
      <c r="GN242" s="94">
        <f t="shared" si="1796"/>
        <v>0</v>
      </c>
      <c r="GO242" s="94">
        <f t="shared" ref="GO242:IZ242" si="1797">IF(GO$165=EOMONTH($E67,$R67*(1-$O67)),-FV($AE67,ROUNDDOWN(YEARFRAC($D$165,GO$165,1),0),,-($AC67*(1-$O67)+$AD67*$O67)*$B67,0),0)</f>
        <v>0</v>
      </c>
      <c r="GP242" s="94">
        <f t="shared" si="1797"/>
        <v>0</v>
      </c>
      <c r="GQ242" s="94">
        <f t="shared" si="1797"/>
        <v>0</v>
      </c>
      <c r="GR242" s="94">
        <f t="shared" si="1797"/>
        <v>0</v>
      </c>
      <c r="GS242" s="94">
        <f t="shared" si="1797"/>
        <v>0</v>
      </c>
      <c r="GT242" s="94">
        <f t="shared" si="1797"/>
        <v>0</v>
      </c>
      <c r="GU242" s="94">
        <f t="shared" si="1797"/>
        <v>0</v>
      </c>
      <c r="GV242" s="94">
        <f t="shared" si="1797"/>
        <v>0</v>
      </c>
      <c r="GW242" s="94">
        <f t="shared" si="1797"/>
        <v>0</v>
      </c>
      <c r="GX242" s="94">
        <f t="shared" si="1797"/>
        <v>0</v>
      </c>
      <c r="GY242" s="94">
        <f t="shared" si="1797"/>
        <v>0</v>
      </c>
      <c r="GZ242" s="94">
        <f t="shared" si="1797"/>
        <v>0</v>
      </c>
      <c r="HA242" s="94">
        <f t="shared" si="1797"/>
        <v>0</v>
      </c>
      <c r="HB242" s="94">
        <f t="shared" si="1797"/>
        <v>0</v>
      </c>
      <c r="HC242" s="94">
        <f t="shared" si="1797"/>
        <v>0</v>
      </c>
      <c r="HD242" s="94">
        <f t="shared" si="1797"/>
        <v>0</v>
      </c>
      <c r="HE242" s="94">
        <f t="shared" si="1797"/>
        <v>0</v>
      </c>
      <c r="HF242" s="94">
        <f t="shared" si="1797"/>
        <v>0</v>
      </c>
      <c r="HG242" s="94">
        <f t="shared" si="1797"/>
        <v>0</v>
      </c>
      <c r="HH242" s="94">
        <f t="shared" si="1797"/>
        <v>0</v>
      </c>
      <c r="HI242" s="94">
        <f t="shared" si="1797"/>
        <v>0</v>
      </c>
      <c r="HJ242" s="94">
        <f t="shared" si="1797"/>
        <v>0</v>
      </c>
      <c r="HK242" s="94">
        <f t="shared" si="1797"/>
        <v>0</v>
      </c>
      <c r="HL242" s="94">
        <f t="shared" si="1797"/>
        <v>0</v>
      </c>
      <c r="HM242" s="94">
        <f t="shared" si="1797"/>
        <v>0</v>
      </c>
      <c r="HN242" s="94">
        <f t="shared" si="1797"/>
        <v>0</v>
      </c>
      <c r="HO242" s="94">
        <f t="shared" si="1797"/>
        <v>0</v>
      </c>
      <c r="HP242" s="94">
        <f t="shared" si="1797"/>
        <v>0</v>
      </c>
      <c r="HQ242" s="94">
        <f t="shared" si="1797"/>
        <v>0</v>
      </c>
      <c r="HR242" s="94">
        <f t="shared" si="1797"/>
        <v>0</v>
      </c>
      <c r="HS242" s="94">
        <f t="shared" si="1797"/>
        <v>0</v>
      </c>
      <c r="HT242" s="94">
        <f t="shared" si="1797"/>
        <v>0</v>
      </c>
      <c r="HU242" s="94">
        <f t="shared" si="1797"/>
        <v>0</v>
      </c>
      <c r="HV242" s="94">
        <f t="shared" si="1797"/>
        <v>0</v>
      </c>
      <c r="HW242" s="94">
        <f t="shared" si="1797"/>
        <v>0</v>
      </c>
      <c r="HX242" s="94">
        <f t="shared" si="1797"/>
        <v>0</v>
      </c>
      <c r="HY242" s="94">
        <f t="shared" si="1797"/>
        <v>0</v>
      </c>
      <c r="HZ242" s="94">
        <f t="shared" si="1797"/>
        <v>0</v>
      </c>
      <c r="IA242" s="94">
        <f t="shared" si="1797"/>
        <v>0</v>
      </c>
      <c r="IB242" s="94">
        <f t="shared" si="1797"/>
        <v>0</v>
      </c>
      <c r="IC242" s="94">
        <f t="shared" si="1797"/>
        <v>0</v>
      </c>
      <c r="ID242" s="94">
        <f t="shared" si="1797"/>
        <v>0</v>
      </c>
      <c r="IE242" s="94">
        <f t="shared" si="1797"/>
        <v>0</v>
      </c>
      <c r="IF242" s="94">
        <f t="shared" si="1797"/>
        <v>0</v>
      </c>
      <c r="IG242" s="94">
        <f t="shared" si="1797"/>
        <v>0</v>
      </c>
      <c r="IH242" s="94">
        <f t="shared" si="1797"/>
        <v>0</v>
      </c>
      <c r="II242" s="94">
        <f t="shared" si="1797"/>
        <v>0</v>
      </c>
      <c r="IJ242" s="94">
        <f t="shared" si="1797"/>
        <v>0</v>
      </c>
      <c r="IK242" s="94">
        <f t="shared" si="1797"/>
        <v>0</v>
      </c>
      <c r="IL242" s="94">
        <f t="shared" si="1797"/>
        <v>0</v>
      </c>
      <c r="IM242" s="94">
        <f t="shared" si="1797"/>
        <v>0</v>
      </c>
      <c r="IN242" s="94">
        <f t="shared" si="1797"/>
        <v>0</v>
      </c>
      <c r="IO242" s="94">
        <f t="shared" si="1797"/>
        <v>0</v>
      </c>
      <c r="IP242" s="94">
        <f t="shared" si="1797"/>
        <v>0</v>
      </c>
      <c r="IQ242" s="94">
        <f t="shared" si="1797"/>
        <v>0</v>
      </c>
      <c r="IR242" s="94">
        <f t="shared" si="1797"/>
        <v>0</v>
      </c>
      <c r="IS242" s="94">
        <f t="shared" si="1797"/>
        <v>0</v>
      </c>
      <c r="IT242" s="94">
        <f t="shared" si="1797"/>
        <v>0</v>
      </c>
      <c r="IU242" s="94">
        <f t="shared" si="1797"/>
        <v>0</v>
      </c>
      <c r="IV242" s="94">
        <f t="shared" si="1797"/>
        <v>0</v>
      </c>
      <c r="IW242" s="94">
        <f t="shared" si="1797"/>
        <v>0</v>
      </c>
      <c r="IX242" s="94">
        <f t="shared" si="1797"/>
        <v>0</v>
      </c>
      <c r="IY242" s="94">
        <f t="shared" si="1797"/>
        <v>0</v>
      </c>
      <c r="IZ242" s="94">
        <f t="shared" si="1797"/>
        <v>0</v>
      </c>
      <c r="JA242" s="94">
        <f t="shared" ref="JA242:LL242" si="1798">IF(JA$165=EOMONTH($E67,$R67*(1-$O67)),-FV($AE67,ROUNDDOWN(YEARFRAC($D$165,JA$165,1),0),,-($AC67*(1-$O67)+$AD67*$O67)*$B67,0),0)</f>
        <v>0</v>
      </c>
      <c r="JB242" s="94">
        <f t="shared" si="1798"/>
        <v>0</v>
      </c>
      <c r="JC242" s="94">
        <f t="shared" si="1798"/>
        <v>0</v>
      </c>
      <c r="JD242" s="94">
        <f t="shared" si="1798"/>
        <v>0</v>
      </c>
      <c r="JE242" s="94">
        <f t="shared" si="1798"/>
        <v>0</v>
      </c>
      <c r="JF242" s="94">
        <f t="shared" si="1798"/>
        <v>0</v>
      </c>
      <c r="JG242" s="94">
        <f t="shared" si="1798"/>
        <v>0</v>
      </c>
      <c r="JH242" s="94">
        <f t="shared" si="1798"/>
        <v>0</v>
      </c>
      <c r="JI242" s="94">
        <f t="shared" si="1798"/>
        <v>0</v>
      </c>
      <c r="JJ242" s="94">
        <f t="shared" si="1798"/>
        <v>0</v>
      </c>
      <c r="JK242" s="94">
        <f t="shared" si="1798"/>
        <v>0</v>
      </c>
      <c r="JL242" s="94">
        <f t="shared" si="1798"/>
        <v>0</v>
      </c>
      <c r="JM242" s="94">
        <f t="shared" si="1798"/>
        <v>0</v>
      </c>
      <c r="JN242" s="94">
        <f t="shared" si="1798"/>
        <v>0</v>
      </c>
      <c r="JO242" s="94">
        <f t="shared" si="1798"/>
        <v>0</v>
      </c>
      <c r="JP242" s="94">
        <f t="shared" si="1798"/>
        <v>0</v>
      </c>
      <c r="JQ242" s="94">
        <f t="shared" si="1798"/>
        <v>0</v>
      </c>
      <c r="JR242" s="94">
        <f t="shared" si="1798"/>
        <v>0</v>
      </c>
      <c r="JS242" s="94">
        <f t="shared" si="1798"/>
        <v>0</v>
      </c>
      <c r="JT242" s="94">
        <f t="shared" si="1798"/>
        <v>0</v>
      </c>
      <c r="JU242" s="94">
        <f t="shared" si="1798"/>
        <v>0</v>
      </c>
      <c r="JV242" s="94">
        <f t="shared" si="1798"/>
        <v>0</v>
      </c>
      <c r="JW242" s="94">
        <f t="shared" si="1798"/>
        <v>0</v>
      </c>
      <c r="JX242" s="94">
        <f t="shared" si="1798"/>
        <v>0</v>
      </c>
      <c r="JY242" s="94">
        <f t="shared" si="1798"/>
        <v>0</v>
      </c>
      <c r="JZ242" s="94">
        <f t="shared" si="1798"/>
        <v>0</v>
      </c>
      <c r="KA242" s="94">
        <f t="shared" si="1798"/>
        <v>0</v>
      </c>
      <c r="KB242" s="94">
        <f t="shared" si="1798"/>
        <v>0</v>
      </c>
      <c r="KC242" s="94">
        <f t="shared" si="1798"/>
        <v>0</v>
      </c>
      <c r="KD242" s="94">
        <f t="shared" si="1798"/>
        <v>0</v>
      </c>
      <c r="KE242" s="94">
        <f t="shared" si="1798"/>
        <v>0</v>
      </c>
      <c r="KF242" s="94">
        <f t="shared" si="1798"/>
        <v>0</v>
      </c>
      <c r="KG242" s="94">
        <f t="shared" si="1798"/>
        <v>0</v>
      </c>
      <c r="KH242" s="94">
        <f t="shared" si="1798"/>
        <v>0</v>
      </c>
      <c r="KI242" s="94">
        <f t="shared" si="1798"/>
        <v>0</v>
      </c>
      <c r="KJ242" s="94">
        <f t="shared" si="1798"/>
        <v>0</v>
      </c>
      <c r="KK242" s="94">
        <f t="shared" si="1798"/>
        <v>0</v>
      </c>
      <c r="KL242" s="94">
        <f t="shared" si="1798"/>
        <v>0</v>
      </c>
      <c r="KM242" s="94">
        <f t="shared" si="1798"/>
        <v>0</v>
      </c>
      <c r="KN242" s="94">
        <f t="shared" si="1798"/>
        <v>0</v>
      </c>
      <c r="KO242" s="94">
        <f t="shared" si="1798"/>
        <v>0</v>
      </c>
      <c r="KP242" s="94">
        <f t="shared" si="1798"/>
        <v>0</v>
      </c>
      <c r="KQ242" s="94">
        <f t="shared" si="1798"/>
        <v>0</v>
      </c>
      <c r="KR242" s="94">
        <f t="shared" si="1798"/>
        <v>0</v>
      </c>
      <c r="KS242" s="94">
        <f t="shared" si="1798"/>
        <v>0</v>
      </c>
      <c r="KT242" s="94">
        <f t="shared" si="1798"/>
        <v>0</v>
      </c>
      <c r="KU242" s="94">
        <f t="shared" si="1798"/>
        <v>0</v>
      </c>
      <c r="KV242" s="94">
        <f t="shared" si="1798"/>
        <v>0</v>
      </c>
      <c r="KW242" s="94">
        <f t="shared" si="1798"/>
        <v>0</v>
      </c>
      <c r="KX242" s="94">
        <f t="shared" si="1798"/>
        <v>0</v>
      </c>
      <c r="KY242" s="94">
        <f t="shared" si="1798"/>
        <v>0</v>
      </c>
      <c r="KZ242" s="94">
        <f t="shared" si="1798"/>
        <v>0</v>
      </c>
      <c r="LA242" s="94">
        <f t="shared" si="1798"/>
        <v>0</v>
      </c>
      <c r="LB242" s="94">
        <f t="shared" si="1798"/>
        <v>0</v>
      </c>
      <c r="LC242" s="94">
        <f t="shared" si="1798"/>
        <v>0</v>
      </c>
      <c r="LD242" s="94">
        <f t="shared" si="1798"/>
        <v>0</v>
      </c>
      <c r="LE242" s="94">
        <f t="shared" si="1798"/>
        <v>0</v>
      </c>
      <c r="LF242" s="94">
        <f t="shared" si="1798"/>
        <v>0</v>
      </c>
      <c r="LG242" s="94">
        <f t="shared" si="1798"/>
        <v>0</v>
      </c>
      <c r="LH242" s="94">
        <f t="shared" si="1798"/>
        <v>0</v>
      </c>
      <c r="LI242" s="94">
        <f t="shared" si="1798"/>
        <v>0</v>
      </c>
      <c r="LJ242" s="94">
        <f t="shared" si="1798"/>
        <v>0</v>
      </c>
      <c r="LK242" s="94">
        <f t="shared" si="1798"/>
        <v>0</v>
      </c>
      <c r="LL242" s="94">
        <f t="shared" si="1798"/>
        <v>0</v>
      </c>
      <c r="LM242" s="94">
        <f t="shared" ref="LM242:NK242" si="1799">IF(LM$165=EOMONTH($E67,$R67*(1-$O67)),-FV($AE67,ROUNDDOWN(YEARFRAC($D$165,LM$165,1),0),,-($AC67*(1-$O67)+$AD67*$O67)*$B67,0),0)</f>
        <v>0</v>
      </c>
      <c r="LN242" s="94">
        <f t="shared" si="1799"/>
        <v>0</v>
      </c>
      <c r="LO242" s="94">
        <f t="shared" si="1799"/>
        <v>0</v>
      </c>
      <c r="LP242" s="94">
        <f t="shared" si="1799"/>
        <v>0</v>
      </c>
      <c r="LQ242" s="94">
        <f t="shared" si="1799"/>
        <v>0</v>
      </c>
      <c r="LR242" s="94">
        <f t="shared" si="1799"/>
        <v>0</v>
      </c>
      <c r="LS242" s="94">
        <f t="shared" si="1799"/>
        <v>0</v>
      </c>
      <c r="LT242" s="94">
        <f t="shared" si="1799"/>
        <v>0</v>
      </c>
      <c r="LU242" s="94">
        <f t="shared" si="1799"/>
        <v>0</v>
      </c>
      <c r="LV242" s="94">
        <f t="shared" si="1799"/>
        <v>0</v>
      </c>
      <c r="LW242" s="94">
        <f t="shared" si="1799"/>
        <v>0</v>
      </c>
      <c r="LX242" s="94">
        <f t="shared" si="1799"/>
        <v>0</v>
      </c>
      <c r="LY242" s="94">
        <f t="shared" si="1799"/>
        <v>0</v>
      </c>
      <c r="LZ242" s="94">
        <f t="shared" si="1799"/>
        <v>0</v>
      </c>
      <c r="MA242" s="94">
        <f t="shared" si="1799"/>
        <v>0</v>
      </c>
      <c r="MB242" s="94">
        <f t="shared" si="1799"/>
        <v>0</v>
      </c>
      <c r="MC242" s="94">
        <f t="shared" si="1799"/>
        <v>0</v>
      </c>
      <c r="MD242" s="94">
        <f t="shared" si="1799"/>
        <v>0</v>
      </c>
      <c r="ME242" s="94">
        <f t="shared" si="1799"/>
        <v>0</v>
      </c>
      <c r="MF242" s="94">
        <f t="shared" si="1799"/>
        <v>0</v>
      </c>
      <c r="MG242" s="94">
        <f t="shared" si="1799"/>
        <v>0</v>
      </c>
      <c r="MH242" s="94">
        <f t="shared" si="1799"/>
        <v>0</v>
      </c>
      <c r="MI242" s="94">
        <f t="shared" si="1799"/>
        <v>0</v>
      </c>
      <c r="MJ242" s="94">
        <f t="shared" si="1799"/>
        <v>0</v>
      </c>
      <c r="MK242" s="94">
        <f t="shared" si="1799"/>
        <v>0</v>
      </c>
      <c r="ML242" s="94">
        <f t="shared" si="1799"/>
        <v>0</v>
      </c>
      <c r="MM242" s="94">
        <f t="shared" si="1799"/>
        <v>0</v>
      </c>
      <c r="MN242" s="94">
        <f t="shared" si="1799"/>
        <v>0</v>
      </c>
      <c r="MO242" s="94">
        <f t="shared" si="1799"/>
        <v>0</v>
      </c>
      <c r="MP242" s="94">
        <f t="shared" si="1799"/>
        <v>0</v>
      </c>
      <c r="MQ242" s="94">
        <f t="shared" si="1799"/>
        <v>0</v>
      </c>
      <c r="MR242" s="94">
        <f t="shared" si="1799"/>
        <v>0</v>
      </c>
      <c r="MS242" s="94">
        <f t="shared" si="1799"/>
        <v>0</v>
      </c>
      <c r="MT242" s="94">
        <f t="shared" si="1799"/>
        <v>0</v>
      </c>
      <c r="MU242" s="94">
        <f t="shared" si="1799"/>
        <v>0</v>
      </c>
      <c r="MV242" s="94">
        <f t="shared" si="1799"/>
        <v>0</v>
      </c>
      <c r="MW242" s="94">
        <f t="shared" si="1799"/>
        <v>0</v>
      </c>
      <c r="MX242" s="94">
        <f t="shared" si="1799"/>
        <v>0</v>
      </c>
      <c r="MY242" s="94">
        <f t="shared" si="1799"/>
        <v>0</v>
      </c>
      <c r="MZ242" s="94">
        <f t="shared" si="1799"/>
        <v>0</v>
      </c>
      <c r="NA242" s="94">
        <f t="shared" si="1799"/>
        <v>0</v>
      </c>
      <c r="NB242" s="94">
        <f t="shared" si="1799"/>
        <v>0</v>
      </c>
      <c r="NC242" s="94">
        <f t="shared" si="1799"/>
        <v>0</v>
      </c>
      <c r="ND242" s="94">
        <f t="shared" si="1799"/>
        <v>0</v>
      </c>
      <c r="NE242" s="94">
        <f t="shared" si="1799"/>
        <v>0</v>
      </c>
      <c r="NF242" s="94">
        <f t="shared" si="1799"/>
        <v>0</v>
      </c>
      <c r="NG242" s="94">
        <f t="shared" si="1799"/>
        <v>0</v>
      </c>
      <c r="NH242" s="94">
        <f t="shared" si="1799"/>
        <v>0</v>
      </c>
      <c r="NI242" s="94">
        <f t="shared" si="1799"/>
        <v>0</v>
      </c>
      <c r="NJ242" s="94">
        <f t="shared" si="1799"/>
        <v>0</v>
      </c>
      <c r="NK242" s="97">
        <f t="shared" si="1799"/>
        <v>0</v>
      </c>
    </row>
    <row r="243" spans="1:375" x14ac:dyDescent="0.25">
      <c r="A243" s="102">
        <f>SUMIF($D$163:$NK$163,"&lt;="&amp;Summary!$B$3,Leases!D243:NK243)</f>
        <v>0</v>
      </c>
      <c r="B243" s="23" t="s">
        <v>101</v>
      </c>
      <c r="C243" s="45" t="s">
        <v>31</v>
      </c>
      <c r="D243" s="94">
        <f>IF(D$165=EOMONTH($E67,$R67*(1-$O67)),SUMIFS($D236:$NK236,$D$165:$NK$165,"&gt;"&amp;EOMONTH($E67,$R67*(1-$O67)+$S67*(1-$O67)+$T67*$O67),$D$165:$NK$165,"&lt;="&amp;EOMONTH($E67,$R67*(1-$O67)+60))*-($AF67*(1-$O67)+$AH67*$O67)+SUMIFS($D236:$NK236,$D$165:$NK$165,"&gt;"&amp;EOMONTH($E67,$R67*(1-$O67)+60),$D$165:$NK$165,"&lt;="&amp;EOMONTH($E67,$R67*(1-$O67)+300))*-($AG67*(1-$O67)+$AI67*$O67),0)</f>
        <v>0</v>
      </c>
      <c r="E243" s="94">
        <f t="shared" ref="E243:BP243" si="1800">IF(E$165=EOMONTH($E67,$R67*(1-$O67)),SUMIFS($D236:$NK236,$D$165:$NK$165,"&gt;"&amp;EOMONTH($E67,$R67*(1-$O67)+$S67*(1-$O67)+$T67*$O67),$D$165:$NK$165,"&lt;="&amp;EOMONTH($E67,$R67*(1-$O67)+60))*-($AF67*(1-$O67)+$AH67*$O67)+SUMIFS($D236:$NK236,$D$165:$NK$165,"&gt;"&amp;EOMONTH($E67,$R67*(1-$O67)+60),$D$165:$NK$165,"&lt;="&amp;EOMONTH($E67,$R67*(1-$O67)+300))*-($AG67*(1-$O67)+$AI67*$O67),0)</f>
        <v>0</v>
      </c>
      <c r="F243" s="94">
        <f t="shared" si="1800"/>
        <v>0</v>
      </c>
      <c r="G243" s="94">
        <f t="shared" si="1800"/>
        <v>0</v>
      </c>
      <c r="H243" s="94">
        <f t="shared" si="1800"/>
        <v>0</v>
      </c>
      <c r="I243" s="94">
        <f t="shared" si="1800"/>
        <v>0</v>
      </c>
      <c r="J243" s="94">
        <f t="shared" si="1800"/>
        <v>0</v>
      </c>
      <c r="K243" s="94">
        <f t="shared" si="1800"/>
        <v>0</v>
      </c>
      <c r="L243" s="94">
        <f t="shared" si="1800"/>
        <v>0</v>
      </c>
      <c r="M243" s="94">
        <f t="shared" si="1800"/>
        <v>0</v>
      </c>
      <c r="N243" s="94">
        <f t="shared" si="1800"/>
        <v>0</v>
      </c>
      <c r="O243" s="94">
        <f t="shared" si="1800"/>
        <v>0</v>
      </c>
      <c r="P243" s="94">
        <f t="shared" si="1800"/>
        <v>0</v>
      </c>
      <c r="Q243" s="94">
        <f t="shared" si="1800"/>
        <v>0</v>
      </c>
      <c r="R243" s="94">
        <f t="shared" si="1800"/>
        <v>0</v>
      </c>
      <c r="S243" s="94">
        <f t="shared" si="1800"/>
        <v>0</v>
      </c>
      <c r="T243" s="94">
        <f t="shared" si="1800"/>
        <v>0</v>
      </c>
      <c r="U243" s="94">
        <f t="shared" si="1800"/>
        <v>0</v>
      </c>
      <c r="V243" s="94">
        <f t="shared" si="1800"/>
        <v>0</v>
      </c>
      <c r="W243" s="94">
        <f t="shared" si="1800"/>
        <v>0</v>
      </c>
      <c r="X243" s="94">
        <f t="shared" si="1800"/>
        <v>0</v>
      </c>
      <c r="Y243" s="94">
        <f t="shared" si="1800"/>
        <v>0</v>
      </c>
      <c r="Z243" s="94">
        <f t="shared" si="1800"/>
        <v>0</v>
      </c>
      <c r="AA243" s="94">
        <f t="shared" si="1800"/>
        <v>0</v>
      </c>
      <c r="AB243" s="94">
        <f t="shared" si="1800"/>
        <v>0</v>
      </c>
      <c r="AC243" s="94">
        <f t="shared" si="1800"/>
        <v>0</v>
      </c>
      <c r="AD243" s="94">
        <f t="shared" si="1800"/>
        <v>0</v>
      </c>
      <c r="AE243" s="94">
        <f t="shared" si="1800"/>
        <v>0</v>
      </c>
      <c r="AF243" s="94">
        <f t="shared" si="1800"/>
        <v>0</v>
      </c>
      <c r="AG243" s="94">
        <f t="shared" si="1800"/>
        <v>0</v>
      </c>
      <c r="AH243" s="94">
        <f t="shared" si="1800"/>
        <v>0</v>
      </c>
      <c r="AI243" s="94">
        <f t="shared" si="1800"/>
        <v>0</v>
      </c>
      <c r="AJ243" s="94">
        <f t="shared" si="1800"/>
        <v>0</v>
      </c>
      <c r="AK243" s="94">
        <f t="shared" si="1800"/>
        <v>0</v>
      </c>
      <c r="AL243" s="94">
        <f t="shared" si="1800"/>
        <v>0</v>
      </c>
      <c r="AM243" s="94">
        <f t="shared" si="1800"/>
        <v>0</v>
      </c>
      <c r="AN243" s="94">
        <f t="shared" si="1800"/>
        <v>0</v>
      </c>
      <c r="AO243" s="94">
        <f t="shared" si="1800"/>
        <v>0</v>
      </c>
      <c r="AP243" s="94">
        <f t="shared" si="1800"/>
        <v>0</v>
      </c>
      <c r="AQ243" s="94">
        <f t="shared" si="1800"/>
        <v>0</v>
      </c>
      <c r="AR243" s="94">
        <f t="shared" si="1800"/>
        <v>0</v>
      </c>
      <c r="AS243" s="94">
        <f t="shared" si="1800"/>
        <v>0</v>
      </c>
      <c r="AT243" s="94">
        <f t="shared" si="1800"/>
        <v>0</v>
      </c>
      <c r="AU243" s="94">
        <f t="shared" si="1800"/>
        <v>0</v>
      </c>
      <c r="AV243" s="94">
        <f t="shared" si="1800"/>
        <v>0</v>
      </c>
      <c r="AW243" s="94">
        <f t="shared" si="1800"/>
        <v>0</v>
      </c>
      <c r="AX243" s="94">
        <f t="shared" si="1800"/>
        <v>0</v>
      </c>
      <c r="AY243" s="94">
        <f t="shared" si="1800"/>
        <v>0</v>
      </c>
      <c r="AZ243" s="94">
        <f t="shared" si="1800"/>
        <v>0</v>
      </c>
      <c r="BA243" s="94">
        <f t="shared" si="1800"/>
        <v>0</v>
      </c>
      <c r="BB243" s="94">
        <f t="shared" si="1800"/>
        <v>0</v>
      </c>
      <c r="BC243" s="94">
        <f t="shared" si="1800"/>
        <v>0</v>
      </c>
      <c r="BD243" s="94">
        <f t="shared" si="1800"/>
        <v>0</v>
      </c>
      <c r="BE243" s="94">
        <f t="shared" si="1800"/>
        <v>0</v>
      </c>
      <c r="BF243" s="94">
        <f t="shared" si="1800"/>
        <v>0</v>
      </c>
      <c r="BG243" s="94">
        <f t="shared" si="1800"/>
        <v>0</v>
      </c>
      <c r="BH243" s="94">
        <f t="shared" si="1800"/>
        <v>0</v>
      </c>
      <c r="BI243" s="94">
        <f t="shared" si="1800"/>
        <v>0</v>
      </c>
      <c r="BJ243" s="94">
        <f t="shared" si="1800"/>
        <v>0</v>
      </c>
      <c r="BK243" s="94">
        <f t="shared" si="1800"/>
        <v>0</v>
      </c>
      <c r="BL243" s="94">
        <f t="shared" si="1800"/>
        <v>0</v>
      </c>
      <c r="BM243" s="94">
        <f t="shared" si="1800"/>
        <v>0</v>
      </c>
      <c r="BN243" s="94">
        <f t="shared" si="1800"/>
        <v>0</v>
      </c>
      <c r="BO243" s="94">
        <f t="shared" si="1800"/>
        <v>0</v>
      </c>
      <c r="BP243" s="94">
        <f t="shared" si="1800"/>
        <v>0</v>
      </c>
      <c r="BQ243" s="94">
        <f t="shared" ref="BQ243:EB243" si="1801">IF(BQ$165=EOMONTH($E67,$R67*(1-$O67)),SUMIFS($D236:$NK236,$D$165:$NK$165,"&gt;"&amp;EOMONTH($E67,$R67*(1-$O67)+$S67*(1-$O67)+$T67*$O67),$D$165:$NK$165,"&lt;="&amp;EOMONTH($E67,$R67*(1-$O67)+60))*-($AF67*(1-$O67)+$AH67*$O67)+SUMIFS($D236:$NK236,$D$165:$NK$165,"&gt;"&amp;EOMONTH($E67,$R67*(1-$O67)+60),$D$165:$NK$165,"&lt;="&amp;EOMONTH($E67,$R67*(1-$O67)+300))*-($AG67*(1-$O67)+$AI67*$O67),0)</f>
        <v>0</v>
      </c>
      <c r="BR243" s="94">
        <f t="shared" si="1801"/>
        <v>0</v>
      </c>
      <c r="BS243" s="94">
        <f t="shared" si="1801"/>
        <v>0</v>
      </c>
      <c r="BT243" s="94">
        <f t="shared" si="1801"/>
        <v>0</v>
      </c>
      <c r="BU243" s="94">
        <f t="shared" si="1801"/>
        <v>0</v>
      </c>
      <c r="BV243" s="94">
        <f t="shared" si="1801"/>
        <v>0</v>
      </c>
      <c r="BW243" s="94">
        <f t="shared" si="1801"/>
        <v>0</v>
      </c>
      <c r="BX243" s="94">
        <f t="shared" si="1801"/>
        <v>0</v>
      </c>
      <c r="BY243" s="94">
        <f t="shared" si="1801"/>
        <v>0</v>
      </c>
      <c r="BZ243" s="94">
        <f t="shared" si="1801"/>
        <v>0</v>
      </c>
      <c r="CA243" s="94">
        <f t="shared" si="1801"/>
        <v>0</v>
      </c>
      <c r="CB243" s="94">
        <f t="shared" si="1801"/>
        <v>0</v>
      </c>
      <c r="CC243" s="94">
        <f t="shared" si="1801"/>
        <v>0</v>
      </c>
      <c r="CD243" s="94">
        <f t="shared" si="1801"/>
        <v>0</v>
      </c>
      <c r="CE243" s="94">
        <f t="shared" si="1801"/>
        <v>0</v>
      </c>
      <c r="CF243" s="94">
        <f t="shared" si="1801"/>
        <v>0</v>
      </c>
      <c r="CG243" s="94">
        <f t="shared" si="1801"/>
        <v>0</v>
      </c>
      <c r="CH243" s="94">
        <f t="shared" si="1801"/>
        <v>0</v>
      </c>
      <c r="CI243" s="94">
        <f t="shared" si="1801"/>
        <v>0</v>
      </c>
      <c r="CJ243" s="94">
        <f t="shared" si="1801"/>
        <v>0</v>
      </c>
      <c r="CK243" s="94">
        <f t="shared" si="1801"/>
        <v>0</v>
      </c>
      <c r="CL243" s="94">
        <f t="shared" si="1801"/>
        <v>0</v>
      </c>
      <c r="CM243" s="94">
        <f t="shared" si="1801"/>
        <v>0</v>
      </c>
      <c r="CN243" s="94">
        <f t="shared" si="1801"/>
        <v>0</v>
      </c>
      <c r="CO243" s="94">
        <f t="shared" si="1801"/>
        <v>0</v>
      </c>
      <c r="CP243" s="94">
        <f t="shared" si="1801"/>
        <v>0</v>
      </c>
      <c r="CQ243" s="94">
        <f t="shared" si="1801"/>
        <v>0</v>
      </c>
      <c r="CR243" s="94">
        <f t="shared" si="1801"/>
        <v>0</v>
      </c>
      <c r="CS243" s="94">
        <f t="shared" si="1801"/>
        <v>0</v>
      </c>
      <c r="CT243" s="94">
        <f t="shared" si="1801"/>
        <v>0</v>
      </c>
      <c r="CU243" s="94">
        <f t="shared" si="1801"/>
        <v>0</v>
      </c>
      <c r="CV243" s="94">
        <f t="shared" si="1801"/>
        <v>0</v>
      </c>
      <c r="CW243" s="94">
        <f t="shared" si="1801"/>
        <v>0</v>
      </c>
      <c r="CX243" s="94">
        <f t="shared" si="1801"/>
        <v>0</v>
      </c>
      <c r="CY243" s="94">
        <f t="shared" si="1801"/>
        <v>0</v>
      </c>
      <c r="CZ243" s="94">
        <f t="shared" si="1801"/>
        <v>0</v>
      </c>
      <c r="DA243" s="94">
        <f t="shared" si="1801"/>
        <v>0</v>
      </c>
      <c r="DB243" s="94">
        <f t="shared" si="1801"/>
        <v>0</v>
      </c>
      <c r="DC243" s="94">
        <f t="shared" si="1801"/>
        <v>0</v>
      </c>
      <c r="DD243" s="94">
        <f t="shared" si="1801"/>
        <v>0</v>
      </c>
      <c r="DE243" s="94">
        <f t="shared" si="1801"/>
        <v>0</v>
      </c>
      <c r="DF243" s="94">
        <f t="shared" si="1801"/>
        <v>0</v>
      </c>
      <c r="DG243" s="94">
        <f t="shared" si="1801"/>
        <v>0</v>
      </c>
      <c r="DH243" s="94">
        <f t="shared" si="1801"/>
        <v>0</v>
      </c>
      <c r="DI243" s="94">
        <f t="shared" si="1801"/>
        <v>0</v>
      </c>
      <c r="DJ243" s="94">
        <f t="shared" si="1801"/>
        <v>0</v>
      </c>
      <c r="DK243" s="94">
        <f t="shared" si="1801"/>
        <v>0</v>
      </c>
      <c r="DL243" s="94">
        <f t="shared" si="1801"/>
        <v>0</v>
      </c>
      <c r="DM243" s="94">
        <f t="shared" si="1801"/>
        <v>0</v>
      </c>
      <c r="DN243" s="94">
        <f t="shared" si="1801"/>
        <v>0</v>
      </c>
      <c r="DO243" s="94">
        <f t="shared" si="1801"/>
        <v>0</v>
      </c>
      <c r="DP243" s="94">
        <f t="shared" si="1801"/>
        <v>0</v>
      </c>
      <c r="DQ243" s="94">
        <f t="shared" si="1801"/>
        <v>0</v>
      </c>
      <c r="DR243" s="94">
        <f t="shared" si="1801"/>
        <v>0</v>
      </c>
      <c r="DS243" s="94">
        <f t="shared" si="1801"/>
        <v>0</v>
      </c>
      <c r="DT243" s="94">
        <f t="shared" si="1801"/>
        <v>0</v>
      </c>
      <c r="DU243" s="94">
        <f t="shared" si="1801"/>
        <v>0</v>
      </c>
      <c r="DV243" s="94">
        <f t="shared" si="1801"/>
        <v>0</v>
      </c>
      <c r="DW243" s="94">
        <f t="shared" si="1801"/>
        <v>0</v>
      </c>
      <c r="DX243" s="94">
        <f t="shared" si="1801"/>
        <v>0</v>
      </c>
      <c r="DY243" s="94">
        <f t="shared" si="1801"/>
        <v>0</v>
      </c>
      <c r="DZ243" s="94">
        <f t="shared" si="1801"/>
        <v>0</v>
      </c>
      <c r="EA243" s="94">
        <f t="shared" si="1801"/>
        <v>0</v>
      </c>
      <c r="EB243" s="94">
        <f t="shared" si="1801"/>
        <v>0</v>
      </c>
      <c r="EC243" s="94">
        <f t="shared" ref="EC243:GN243" si="1802">IF(EC$165=EOMONTH($E67,$R67*(1-$O67)),SUMIFS($D236:$NK236,$D$165:$NK$165,"&gt;"&amp;EOMONTH($E67,$R67*(1-$O67)+$S67*(1-$O67)+$T67*$O67),$D$165:$NK$165,"&lt;="&amp;EOMONTH($E67,$R67*(1-$O67)+60))*-($AF67*(1-$O67)+$AH67*$O67)+SUMIFS($D236:$NK236,$D$165:$NK$165,"&gt;"&amp;EOMONTH($E67,$R67*(1-$O67)+60),$D$165:$NK$165,"&lt;="&amp;EOMONTH($E67,$R67*(1-$O67)+300))*-($AG67*(1-$O67)+$AI67*$O67),0)</f>
        <v>0</v>
      </c>
      <c r="ED243" s="94">
        <f t="shared" si="1802"/>
        <v>0</v>
      </c>
      <c r="EE243" s="94">
        <f t="shared" si="1802"/>
        <v>0</v>
      </c>
      <c r="EF243" s="94">
        <f t="shared" si="1802"/>
        <v>0</v>
      </c>
      <c r="EG243" s="94">
        <f t="shared" si="1802"/>
        <v>0</v>
      </c>
      <c r="EH243" s="94">
        <f t="shared" si="1802"/>
        <v>0</v>
      </c>
      <c r="EI243" s="94">
        <f t="shared" si="1802"/>
        <v>0</v>
      </c>
      <c r="EJ243" s="94">
        <f t="shared" si="1802"/>
        <v>0</v>
      </c>
      <c r="EK243" s="94">
        <f t="shared" si="1802"/>
        <v>0</v>
      </c>
      <c r="EL243" s="94">
        <f t="shared" si="1802"/>
        <v>0</v>
      </c>
      <c r="EM243" s="94">
        <f t="shared" si="1802"/>
        <v>0</v>
      </c>
      <c r="EN243" s="94">
        <f t="shared" si="1802"/>
        <v>0</v>
      </c>
      <c r="EO243" s="94">
        <f t="shared" si="1802"/>
        <v>0</v>
      </c>
      <c r="EP243" s="94">
        <f t="shared" si="1802"/>
        <v>0</v>
      </c>
      <c r="EQ243" s="94">
        <f t="shared" si="1802"/>
        <v>0</v>
      </c>
      <c r="ER243" s="94">
        <f t="shared" si="1802"/>
        <v>0</v>
      </c>
      <c r="ES243" s="94">
        <f t="shared" si="1802"/>
        <v>0</v>
      </c>
      <c r="ET243" s="94">
        <f t="shared" si="1802"/>
        <v>0</v>
      </c>
      <c r="EU243" s="94">
        <f t="shared" si="1802"/>
        <v>0</v>
      </c>
      <c r="EV243" s="94">
        <f t="shared" si="1802"/>
        <v>0</v>
      </c>
      <c r="EW243" s="94">
        <f t="shared" si="1802"/>
        <v>0</v>
      </c>
      <c r="EX243" s="94">
        <f t="shared" si="1802"/>
        <v>0</v>
      </c>
      <c r="EY243" s="94">
        <f t="shared" si="1802"/>
        <v>0</v>
      </c>
      <c r="EZ243" s="94">
        <f t="shared" si="1802"/>
        <v>0</v>
      </c>
      <c r="FA243" s="94">
        <f t="shared" si="1802"/>
        <v>0</v>
      </c>
      <c r="FB243" s="94">
        <f t="shared" si="1802"/>
        <v>0</v>
      </c>
      <c r="FC243" s="94">
        <f t="shared" si="1802"/>
        <v>0</v>
      </c>
      <c r="FD243" s="94">
        <f t="shared" si="1802"/>
        <v>0</v>
      </c>
      <c r="FE243" s="94">
        <f t="shared" si="1802"/>
        <v>0</v>
      </c>
      <c r="FF243" s="94">
        <f t="shared" si="1802"/>
        <v>0</v>
      </c>
      <c r="FG243" s="94">
        <f t="shared" si="1802"/>
        <v>0</v>
      </c>
      <c r="FH243" s="94">
        <f t="shared" si="1802"/>
        <v>0</v>
      </c>
      <c r="FI243" s="94">
        <f t="shared" si="1802"/>
        <v>0</v>
      </c>
      <c r="FJ243" s="94">
        <f t="shared" si="1802"/>
        <v>0</v>
      </c>
      <c r="FK243" s="94">
        <f t="shared" si="1802"/>
        <v>0</v>
      </c>
      <c r="FL243" s="94">
        <f t="shared" si="1802"/>
        <v>0</v>
      </c>
      <c r="FM243" s="94">
        <f t="shared" si="1802"/>
        <v>0</v>
      </c>
      <c r="FN243" s="94">
        <f t="shared" si="1802"/>
        <v>0</v>
      </c>
      <c r="FO243" s="94">
        <f t="shared" si="1802"/>
        <v>0</v>
      </c>
      <c r="FP243" s="94">
        <f t="shared" si="1802"/>
        <v>0</v>
      </c>
      <c r="FQ243" s="94">
        <f t="shared" si="1802"/>
        <v>0</v>
      </c>
      <c r="FR243" s="94">
        <f t="shared" si="1802"/>
        <v>0</v>
      </c>
      <c r="FS243" s="94">
        <f t="shared" si="1802"/>
        <v>0</v>
      </c>
      <c r="FT243" s="94">
        <f t="shared" si="1802"/>
        <v>0</v>
      </c>
      <c r="FU243" s="94">
        <f t="shared" si="1802"/>
        <v>0</v>
      </c>
      <c r="FV243" s="94">
        <f t="shared" si="1802"/>
        <v>0</v>
      </c>
      <c r="FW243" s="94">
        <f t="shared" si="1802"/>
        <v>0</v>
      </c>
      <c r="FX243" s="94">
        <f t="shared" si="1802"/>
        <v>0</v>
      </c>
      <c r="FY243" s="94">
        <f t="shared" si="1802"/>
        <v>0</v>
      </c>
      <c r="FZ243" s="94">
        <f t="shared" si="1802"/>
        <v>0</v>
      </c>
      <c r="GA243" s="94">
        <f t="shared" si="1802"/>
        <v>0</v>
      </c>
      <c r="GB243" s="94">
        <f t="shared" si="1802"/>
        <v>0</v>
      </c>
      <c r="GC243" s="94">
        <f t="shared" si="1802"/>
        <v>0</v>
      </c>
      <c r="GD243" s="94">
        <f t="shared" si="1802"/>
        <v>0</v>
      </c>
      <c r="GE243" s="94">
        <f t="shared" si="1802"/>
        <v>0</v>
      </c>
      <c r="GF243" s="94">
        <f t="shared" si="1802"/>
        <v>0</v>
      </c>
      <c r="GG243" s="94">
        <f t="shared" si="1802"/>
        <v>0</v>
      </c>
      <c r="GH243" s="94">
        <f t="shared" si="1802"/>
        <v>0</v>
      </c>
      <c r="GI243" s="94">
        <f t="shared" si="1802"/>
        <v>0</v>
      </c>
      <c r="GJ243" s="94">
        <f t="shared" si="1802"/>
        <v>0</v>
      </c>
      <c r="GK243" s="94">
        <f t="shared" si="1802"/>
        <v>0</v>
      </c>
      <c r="GL243" s="94">
        <f t="shared" si="1802"/>
        <v>0</v>
      </c>
      <c r="GM243" s="94">
        <f t="shared" si="1802"/>
        <v>0</v>
      </c>
      <c r="GN243" s="94">
        <f t="shared" si="1802"/>
        <v>0</v>
      </c>
      <c r="GO243" s="94">
        <f t="shared" ref="GO243:IZ243" si="1803">IF(GO$165=EOMONTH($E67,$R67*(1-$O67)),SUMIFS($D236:$NK236,$D$165:$NK$165,"&gt;"&amp;EOMONTH($E67,$R67*(1-$O67)+$S67*(1-$O67)+$T67*$O67),$D$165:$NK$165,"&lt;="&amp;EOMONTH($E67,$R67*(1-$O67)+60))*-($AF67*(1-$O67)+$AH67*$O67)+SUMIFS($D236:$NK236,$D$165:$NK$165,"&gt;"&amp;EOMONTH($E67,$R67*(1-$O67)+60),$D$165:$NK$165,"&lt;="&amp;EOMONTH($E67,$R67*(1-$O67)+300))*-($AG67*(1-$O67)+$AI67*$O67),0)</f>
        <v>0</v>
      </c>
      <c r="GP243" s="94">
        <f t="shared" si="1803"/>
        <v>0</v>
      </c>
      <c r="GQ243" s="94">
        <f t="shared" si="1803"/>
        <v>0</v>
      </c>
      <c r="GR243" s="94">
        <f t="shared" si="1803"/>
        <v>0</v>
      </c>
      <c r="GS243" s="94">
        <f t="shared" si="1803"/>
        <v>0</v>
      </c>
      <c r="GT243" s="94">
        <f t="shared" si="1803"/>
        <v>0</v>
      </c>
      <c r="GU243" s="94">
        <f t="shared" si="1803"/>
        <v>0</v>
      </c>
      <c r="GV243" s="94">
        <f t="shared" si="1803"/>
        <v>0</v>
      </c>
      <c r="GW243" s="94">
        <f t="shared" si="1803"/>
        <v>0</v>
      </c>
      <c r="GX243" s="94">
        <f t="shared" si="1803"/>
        <v>0</v>
      </c>
      <c r="GY243" s="94">
        <f t="shared" si="1803"/>
        <v>0</v>
      </c>
      <c r="GZ243" s="94">
        <f t="shared" si="1803"/>
        <v>0</v>
      </c>
      <c r="HA243" s="94">
        <f t="shared" si="1803"/>
        <v>0</v>
      </c>
      <c r="HB243" s="94">
        <f t="shared" si="1803"/>
        <v>0</v>
      </c>
      <c r="HC243" s="94">
        <f t="shared" si="1803"/>
        <v>0</v>
      </c>
      <c r="HD243" s="94">
        <f t="shared" si="1803"/>
        <v>0</v>
      </c>
      <c r="HE243" s="94">
        <f t="shared" si="1803"/>
        <v>0</v>
      </c>
      <c r="HF243" s="94">
        <f t="shared" si="1803"/>
        <v>0</v>
      </c>
      <c r="HG243" s="94">
        <f t="shared" si="1803"/>
        <v>0</v>
      </c>
      <c r="HH243" s="94">
        <f t="shared" si="1803"/>
        <v>0</v>
      </c>
      <c r="HI243" s="94">
        <f t="shared" si="1803"/>
        <v>0</v>
      </c>
      <c r="HJ243" s="94">
        <f t="shared" si="1803"/>
        <v>0</v>
      </c>
      <c r="HK243" s="94">
        <f t="shared" si="1803"/>
        <v>0</v>
      </c>
      <c r="HL243" s="94">
        <f t="shared" si="1803"/>
        <v>0</v>
      </c>
      <c r="HM243" s="94">
        <f t="shared" si="1803"/>
        <v>0</v>
      </c>
      <c r="HN243" s="94">
        <f t="shared" si="1803"/>
        <v>0</v>
      </c>
      <c r="HO243" s="94">
        <f t="shared" si="1803"/>
        <v>0</v>
      </c>
      <c r="HP243" s="94">
        <f t="shared" si="1803"/>
        <v>0</v>
      </c>
      <c r="HQ243" s="94">
        <f t="shared" si="1803"/>
        <v>0</v>
      </c>
      <c r="HR243" s="94">
        <f t="shared" si="1803"/>
        <v>0</v>
      </c>
      <c r="HS243" s="94">
        <f t="shared" si="1803"/>
        <v>0</v>
      </c>
      <c r="HT243" s="94">
        <f t="shared" si="1803"/>
        <v>0</v>
      </c>
      <c r="HU243" s="94">
        <f t="shared" si="1803"/>
        <v>0</v>
      </c>
      <c r="HV243" s="94">
        <f t="shared" si="1803"/>
        <v>0</v>
      </c>
      <c r="HW243" s="94">
        <f t="shared" si="1803"/>
        <v>0</v>
      </c>
      <c r="HX243" s="94">
        <f t="shared" si="1803"/>
        <v>0</v>
      </c>
      <c r="HY243" s="94">
        <f t="shared" si="1803"/>
        <v>0</v>
      </c>
      <c r="HZ243" s="94">
        <f t="shared" si="1803"/>
        <v>0</v>
      </c>
      <c r="IA243" s="94">
        <f t="shared" si="1803"/>
        <v>0</v>
      </c>
      <c r="IB243" s="94">
        <f t="shared" si="1803"/>
        <v>0</v>
      </c>
      <c r="IC243" s="94">
        <f t="shared" si="1803"/>
        <v>0</v>
      </c>
      <c r="ID243" s="94">
        <f t="shared" si="1803"/>
        <v>0</v>
      </c>
      <c r="IE243" s="94">
        <f t="shared" si="1803"/>
        <v>0</v>
      </c>
      <c r="IF243" s="94">
        <f t="shared" si="1803"/>
        <v>0</v>
      </c>
      <c r="IG243" s="94">
        <f t="shared" si="1803"/>
        <v>0</v>
      </c>
      <c r="IH243" s="94">
        <f t="shared" si="1803"/>
        <v>0</v>
      </c>
      <c r="II243" s="94">
        <f t="shared" si="1803"/>
        <v>0</v>
      </c>
      <c r="IJ243" s="94">
        <f t="shared" si="1803"/>
        <v>0</v>
      </c>
      <c r="IK243" s="94">
        <f t="shared" si="1803"/>
        <v>0</v>
      </c>
      <c r="IL243" s="94">
        <f t="shared" si="1803"/>
        <v>0</v>
      </c>
      <c r="IM243" s="94">
        <f t="shared" si="1803"/>
        <v>0</v>
      </c>
      <c r="IN243" s="94">
        <f t="shared" si="1803"/>
        <v>0</v>
      </c>
      <c r="IO243" s="94">
        <f t="shared" si="1803"/>
        <v>0</v>
      </c>
      <c r="IP243" s="94">
        <f t="shared" si="1803"/>
        <v>0</v>
      </c>
      <c r="IQ243" s="94">
        <f t="shared" si="1803"/>
        <v>0</v>
      </c>
      <c r="IR243" s="94">
        <f t="shared" si="1803"/>
        <v>0</v>
      </c>
      <c r="IS243" s="94">
        <f t="shared" si="1803"/>
        <v>0</v>
      </c>
      <c r="IT243" s="94">
        <f t="shared" si="1803"/>
        <v>0</v>
      </c>
      <c r="IU243" s="94">
        <f t="shared" si="1803"/>
        <v>0</v>
      </c>
      <c r="IV243" s="94">
        <f t="shared" si="1803"/>
        <v>0</v>
      </c>
      <c r="IW243" s="94">
        <f t="shared" si="1803"/>
        <v>0</v>
      </c>
      <c r="IX243" s="94">
        <f t="shared" si="1803"/>
        <v>0</v>
      </c>
      <c r="IY243" s="94">
        <f t="shared" si="1803"/>
        <v>0</v>
      </c>
      <c r="IZ243" s="94">
        <f t="shared" si="1803"/>
        <v>0</v>
      </c>
      <c r="JA243" s="94">
        <f t="shared" ref="JA243:LL243" si="1804">IF(JA$165=EOMONTH($E67,$R67*(1-$O67)),SUMIFS($D236:$NK236,$D$165:$NK$165,"&gt;"&amp;EOMONTH($E67,$R67*(1-$O67)+$S67*(1-$O67)+$T67*$O67),$D$165:$NK$165,"&lt;="&amp;EOMONTH($E67,$R67*(1-$O67)+60))*-($AF67*(1-$O67)+$AH67*$O67)+SUMIFS($D236:$NK236,$D$165:$NK$165,"&gt;"&amp;EOMONTH($E67,$R67*(1-$O67)+60),$D$165:$NK$165,"&lt;="&amp;EOMONTH($E67,$R67*(1-$O67)+300))*-($AG67*(1-$O67)+$AI67*$O67),0)</f>
        <v>0</v>
      </c>
      <c r="JB243" s="94">
        <f t="shared" si="1804"/>
        <v>0</v>
      </c>
      <c r="JC243" s="94">
        <f t="shared" si="1804"/>
        <v>0</v>
      </c>
      <c r="JD243" s="94">
        <f t="shared" si="1804"/>
        <v>0</v>
      </c>
      <c r="JE243" s="94">
        <f t="shared" si="1804"/>
        <v>0</v>
      </c>
      <c r="JF243" s="94">
        <f t="shared" si="1804"/>
        <v>0</v>
      </c>
      <c r="JG243" s="94">
        <f t="shared" si="1804"/>
        <v>0</v>
      </c>
      <c r="JH243" s="94">
        <f t="shared" si="1804"/>
        <v>0</v>
      </c>
      <c r="JI243" s="94">
        <f t="shared" si="1804"/>
        <v>0</v>
      </c>
      <c r="JJ243" s="94">
        <f t="shared" si="1804"/>
        <v>0</v>
      </c>
      <c r="JK243" s="94">
        <f t="shared" si="1804"/>
        <v>0</v>
      </c>
      <c r="JL243" s="94">
        <f t="shared" si="1804"/>
        <v>0</v>
      </c>
      <c r="JM243" s="94">
        <f t="shared" si="1804"/>
        <v>0</v>
      </c>
      <c r="JN243" s="94">
        <f t="shared" si="1804"/>
        <v>0</v>
      </c>
      <c r="JO243" s="94">
        <f t="shared" si="1804"/>
        <v>0</v>
      </c>
      <c r="JP243" s="94">
        <f t="shared" si="1804"/>
        <v>0</v>
      </c>
      <c r="JQ243" s="94">
        <f t="shared" si="1804"/>
        <v>0</v>
      </c>
      <c r="JR243" s="94">
        <f t="shared" si="1804"/>
        <v>0</v>
      </c>
      <c r="JS243" s="94">
        <f t="shared" si="1804"/>
        <v>0</v>
      </c>
      <c r="JT243" s="94">
        <f t="shared" si="1804"/>
        <v>0</v>
      </c>
      <c r="JU243" s="94">
        <f t="shared" si="1804"/>
        <v>0</v>
      </c>
      <c r="JV243" s="94">
        <f t="shared" si="1804"/>
        <v>0</v>
      </c>
      <c r="JW243" s="94">
        <f t="shared" si="1804"/>
        <v>0</v>
      </c>
      <c r="JX243" s="94">
        <f t="shared" si="1804"/>
        <v>0</v>
      </c>
      <c r="JY243" s="94">
        <f t="shared" si="1804"/>
        <v>0</v>
      </c>
      <c r="JZ243" s="94">
        <f t="shared" si="1804"/>
        <v>0</v>
      </c>
      <c r="KA243" s="94">
        <f t="shared" si="1804"/>
        <v>0</v>
      </c>
      <c r="KB243" s="94">
        <f t="shared" si="1804"/>
        <v>0</v>
      </c>
      <c r="KC243" s="94">
        <f t="shared" si="1804"/>
        <v>0</v>
      </c>
      <c r="KD243" s="94">
        <f t="shared" si="1804"/>
        <v>0</v>
      </c>
      <c r="KE243" s="94">
        <f t="shared" si="1804"/>
        <v>0</v>
      </c>
      <c r="KF243" s="94">
        <f t="shared" si="1804"/>
        <v>0</v>
      </c>
      <c r="KG243" s="94">
        <f t="shared" si="1804"/>
        <v>0</v>
      </c>
      <c r="KH243" s="94">
        <f t="shared" si="1804"/>
        <v>0</v>
      </c>
      <c r="KI243" s="94">
        <f t="shared" si="1804"/>
        <v>0</v>
      </c>
      <c r="KJ243" s="94">
        <f t="shared" si="1804"/>
        <v>0</v>
      </c>
      <c r="KK243" s="94">
        <f t="shared" si="1804"/>
        <v>0</v>
      </c>
      <c r="KL243" s="94">
        <f t="shared" si="1804"/>
        <v>0</v>
      </c>
      <c r="KM243" s="94">
        <f t="shared" si="1804"/>
        <v>0</v>
      </c>
      <c r="KN243" s="94">
        <f t="shared" si="1804"/>
        <v>0</v>
      </c>
      <c r="KO243" s="94">
        <f t="shared" si="1804"/>
        <v>0</v>
      </c>
      <c r="KP243" s="94">
        <f t="shared" si="1804"/>
        <v>0</v>
      </c>
      <c r="KQ243" s="94">
        <f t="shared" si="1804"/>
        <v>0</v>
      </c>
      <c r="KR243" s="94">
        <f t="shared" si="1804"/>
        <v>0</v>
      </c>
      <c r="KS243" s="94">
        <f t="shared" si="1804"/>
        <v>0</v>
      </c>
      <c r="KT243" s="94">
        <f t="shared" si="1804"/>
        <v>0</v>
      </c>
      <c r="KU243" s="94">
        <f t="shared" si="1804"/>
        <v>0</v>
      </c>
      <c r="KV243" s="94">
        <f t="shared" si="1804"/>
        <v>0</v>
      </c>
      <c r="KW243" s="94">
        <f t="shared" si="1804"/>
        <v>0</v>
      </c>
      <c r="KX243" s="94">
        <f t="shared" si="1804"/>
        <v>0</v>
      </c>
      <c r="KY243" s="94">
        <f t="shared" si="1804"/>
        <v>0</v>
      </c>
      <c r="KZ243" s="94">
        <f t="shared" si="1804"/>
        <v>0</v>
      </c>
      <c r="LA243" s="94">
        <f t="shared" si="1804"/>
        <v>0</v>
      </c>
      <c r="LB243" s="94">
        <f t="shared" si="1804"/>
        <v>0</v>
      </c>
      <c r="LC243" s="94">
        <f t="shared" si="1804"/>
        <v>0</v>
      </c>
      <c r="LD243" s="94">
        <f t="shared" si="1804"/>
        <v>0</v>
      </c>
      <c r="LE243" s="94">
        <f t="shared" si="1804"/>
        <v>0</v>
      </c>
      <c r="LF243" s="94">
        <f t="shared" si="1804"/>
        <v>0</v>
      </c>
      <c r="LG243" s="94">
        <f t="shared" si="1804"/>
        <v>0</v>
      </c>
      <c r="LH243" s="94">
        <f t="shared" si="1804"/>
        <v>0</v>
      </c>
      <c r="LI243" s="94">
        <f t="shared" si="1804"/>
        <v>0</v>
      </c>
      <c r="LJ243" s="94">
        <f t="shared" si="1804"/>
        <v>0</v>
      </c>
      <c r="LK243" s="94">
        <f t="shared" si="1804"/>
        <v>0</v>
      </c>
      <c r="LL243" s="94">
        <f t="shared" si="1804"/>
        <v>0</v>
      </c>
      <c r="LM243" s="94">
        <f t="shared" ref="LM243:NK243" si="1805">IF(LM$165=EOMONTH($E67,$R67*(1-$O67)),SUMIFS($D236:$NK236,$D$165:$NK$165,"&gt;"&amp;EOMONTH($E67,$R67*(1-$O67)+$S67*(1-$O67)+$T67*$O67),$D$165:$NK$165,"&lt;="&amp;EOMONTH($E67,$R67*(1-$O67)+60))*-($AF67*(1-$O67)+$AH67*$O67)+SUMIFS($D236:$NK236,$D$165:$NK$165,"&gt;"&amp;EOMONTH($E67,$R67*(1-$O67)+60),$D$165:$NK$165,"&lt;="&amp;EOMONTH($E67,$R67*(1-$O67)+300))*-($AG67*(1-$O67)+$AI67*$O67),0)</f>
        <v>0</v>
      </c>
      <c r="LN243" s="94">
        <f t="shared" si="1805"/>
        <v>0</v>
      </c>
      <c r="LO243" s="94">
        <f t="shared" si="1805"/>
        <v>0</v>
      </c>
      <c r="LP243" s="94">
        <f t="shared" si="1805"/>
        <v>0</v>
      </c>
      <c r="LQ243" s="94">
        <f t="shared" si="1805"/>
        <v>0</v>
      </c>
      <c r="LR243" s="94">
        <f t="shared" si="1805"/>
        <v>0</v>
      </c>
      <c r="LS243" s="94">
        <f t="shared" si="1805"/>
        <v>0</v>
      </c>
      <c r="LT243" s="94">
        <f t="shared" si="1805"/>
        <v>0</v>
      </c>
      <c r="LU243" s="94">
        <f t="shared" si="1805"/>
        <v>0</v>
      </c>
      <c r="LV243" s="94">
        <f t="shared" si="1805"/>
        <v>0</v>
      </c>
      <c r="LW243" s="94">
        <f t="shared" si="1805"/>
        <v>0</v>
      </c>
      <c r="LX243" s="94">
        <f t="shared" si="1805"/>
        <v>0</v>
      </c>
      <c r="LY243" s="94">
        <f t="shared" si="1805"/>
        <v>0</v>
      </c>
      <c r="LZ243" s="94">
        <f t="shared" si="1805"/>
        <v>0</v>
      </c>
      <c r="MA243" s="94">
        <f t="shared" si="1805"/>
        <v>0</v>
      </c>
      <c r="MB243" s="94">
        <f t="shared" si="1805"/>
        <v>0</v>
      </c>
      <c r="MC243" s="94">
        <f t="shared" si="1805"/>
        <v>0</v>
      </c>
      <c r="MD243" s="94">
        <f t="shared" si="1805"/>
        <v>0</v>
      </c>
      <c r="ME243" s="94">
        <f t="shared" si="1805"/>
        <v>0</v>
      </c>
      <c r="MF243" s="94">
        <f t="shared" si="1805"/>
        <v>0</v>
      </c>
      <c r="MG243" s="94">
        <f t="shared" si="1805"/>
        <v>0</v>
      </c>
      <c r="MH243" s="94">
        <f t="shared" si="1805"/>
        <v>0</v>
      </c>
      <c r="MI243" s="94">
        <f t="shared" si="1805"/>
        <v>0</v>
      </c>
      <c r="MJ243" s="94">
        <f t="shared" si="1805"/>
        <v>0</v>
      </c>
      <c r="MK243" s="94">
        <f t="shared" si="1805"/>
        <v>0</v>
      </c>
      <c r="ML243" s="94">
        <f t="shared" si="1805"/>
        <v>0</v>
      </c>
      <c r="MM243" s="94">
        <f t="shared" si="1805"/>
        <v>0</v>
      </c>
      <c r="MN243" s="94">
        <f t="shared" si="1805"/>
        <v>0</v>
      </c>
      <c r="MO243" s="94">
        <f t="shared" si="1805"/>
        <v>0</v>
      </c>
      <c r="MP243" s="94">
        <f t="shared" si="1805"/>
        <v>0</v>
      </c>
      <c r="MQ243" s="94">
        <f t="shared" si="1805"/>
        <v>0</v>
      </c>
      <c r="MR243" s="94">
        <f t="shared" si="1805"/>
        <v>0</v>
      </c>
      <c r="MS243" s="94">
        <f t="shared" si="1805"/>
        <v>0</v>
      </c>
      <c r="MT243" s="94">
        <f t="shared" si="1805"/>
        <v>0</v>
      </c>
      <c r="MU243" s="94">
        <f t="shared" si="1805"/>
        <v>0</v>
      </c>
      <c r="MV243" s="94">
        <f t="shared" si="1805"/>
        <v>0</v>
      </c>
      <c r="MW243" s="94">
        <f t="shared" si="1805"/>
        <v>0</v>
      </c>
      <c r="MX243" s="94">
        <f t="shared" si="1805"/>
        <v>0</v>
      </c>
      <c r="MY243" s="94">
        <f t="shared" si="1805"/>
        <v>0</v>
      </c>
      <c r="MZ243" s="94">
        <f t="shared" si="1805"/>
        <v>0</v>
      </c>
      <c r="NA243" s="94">
        <f t="shared" si="1805"/>
        <v>0</v>
      </c>
      <c r="NB243" s="94">
        <f t="shared" si="1805"/>
        <v>0</v>
      </c>
      <c r="NC243" s="94">
        <f t="shared" si="1805"/>
        <v>0</v>
      </c>
      <c r="ND243" s="94">
        <f t="shared" si="1805"/>
        <v>0</v>
      </c>
      <c r="NE243" s="94">
        <f t="shared" si="1805"/>
        <v>0</v>
      </c>
      <c r="NF243" s="94">
        <f t="shared" si="1805"/>
        <v>0</v>
      </c>
      <c r="NG243" s="94">
        <f t="shared" si="1805"/>
        <v>0</v>
      </c>
      <c r="NH243" s="94">
        <f t="shared" si="1805"/>
        <v>0</v>
      </c>
      <c r="NI243" s="94">
        <f t="shared" si="1805"/>
        <v>0</v>
      </c>
      <c r="NJ243" s="94">
        <f t="shared" si="1805"/>
        <v>0</v>
      </c>
      <c r="NK243" s="97">
        <f t="shared" si="1805"/>
        <v>0</v>
      </c>
    </row>
    <row r="244" spans="1:375" x14ac:dyDescent="0.25">
      <c r="A244" s="98">
        <f ca="1">SUMIF($D$163:$NK$163,"&lt;="&amp;Summary!$B$3,Leases!D244:NK244)</f>
        <v>0</v>
      </c>
      <c r="B244" s="103"/>
      <c r="C244" s="99" t="s">
        <v>97</v>
      </c>
      <c r="D244" s="100">
        <f ca="1">SUM(D239:D243)</f>
        <v>0</v>
      </c>
      <c r="E244" s="100">
        <f t="shared" ref="E244:BP244" ca="1" si="1806">SUM(E239:E243)</f>
        <v>0</v>
      </c>
      <c r="F244" s="100">
        <f t="shared" ca="1" si="1806"/>
        <v>0</v>
      </c>
      <c r="G244" s="100">
        <f t="shared" ca="1" si="1806"/>
        <v>0</v>
      </c>
      <c r="H244" s="100">
        <f t="shared" ca="1" si="1806"/>
        <v>0</v>
      </c>
      <c r="I244" s="100">
        <f t="shared" ca="1" si="1806"/>
        <v>0</v>
      </c>
      <c r="J244" s="100">
        <f t="shared" ca="1" si="1806"/>
        <v>0</v>
      </c>
      <c r="K244" s="100">
        <f t="shared" ca="1" si="1806"/>
        <v>0</v>
      </c>
      <c r="L244" s="100">
        <f t="shared" ca="1" si="1806"/>
        <v>0</v>
      </c>
      <c r="M244" s="100">
        <f t="shared" ca="1" si="1806"/>
        <v>0</v>
      </c>
      <c r="N244" s="100">
        <f t="shared" ca="1" si="1806"/>
        <v>0</v>
      </c>
      <c r="O244" s="100">
        <f t="shared" ca="1" si="1806"/>
        <v>0</v>
      </c>
      <c r="P244" s="100">
        <f t="shared" ca="1" si="1806"/>
        <v>0</v>
      </c>
      <c r="Q244" s="100">
        <f t="shared" ca="1" si="1806"/>
        <v>0</v>
      </c>
      <c r="R244" s="100">
        <f t="shared" ca="1" si="1806"/>
        <v>0</v>
      </c>
      <c r="S244" s="100">
        <f t="shared" ca="1" si="1806"/>
        <v>0</v>
      </c>
      <c r="T244" s="100">
        <f t="shared" ca="1" si="1806"/>
        <v>0</v>
      </c>
      <c r="U244" s="100">
        <f t="shared" ca="1" si="1806"/>
        <v>0</v>
      </c>
      <c r="V244" s="100">
        <f t="shared" ca="1" si="1806"/>
        <v>0</v>
      </c>
      <c r="W244" s="100">
        <f t="shared" ca="1" si="1806"/>
        <v>0</v>
      </c>
      <c r="X244" s="100">
        <f t="shared" ca="1" si="1806"/>
        <v>0</v>
      </c>
      <c r="Y244" s="100">
        <f t="shared" ca="1" si="1806"/>
        <v>0</v>
      </c>
      <c r="Z244" s="100">
        <f t="shared" ca="1" si="1806"/>
        <v>0</v>
      </c>
      <c r="AA244" s="100">
        <f t="shared" ca="1" si="1806"/>
        <v>0</v>
      </c>
      <c r="AB244" s="100">
        <f t="shared" ca="1" si="1806"/>
        <v>0</v>
      </c>
      <c r="AC244" s="100">
        <f t="shared" ca="1" si="1806"/>
        <v>0</v>
      </c>
      <c r="AD244" s="100">
        <f t="shared" ca="1" si="1806"/>
        <v>0</v>
      </c>
      <c r="AE244" s="100">
        <f t="shared" ca="1" si="1806"/>
        <v>0</v>
      </c>
      <c r="AF244" s="100">
        <f t="shared" ca="1" si="1806"/>
        <v>0</v>
      </c>
      <c r="AG244" s="100">
        <f t="shared" ca="1" si="1806"/>
        <v>0</v>
      </c>
      <c r="AH244" s="100">
        <f t="shared" ca="1" si="1806"/>
        <v>0</v>
      </c>
      <c r="AI244" s="100">
        <f t="shared" ca="1" si="1806"/>
        <v>0</v>
      </c>
      <c r="AJ244" s="100">
        <f t="shared" ca="1" si="1806"/>
        <v>0</v>
      </c>
      <c r="AK244" s="100">
        <f t="shared" ca="1" si="1806"/>
        <v>0</v>
      </c>
      <c r="AL244" s="100">
        <f t="shared" ca="1" si="1806"/>
        <v>0</v>
      </c>
      <c r="AM244" s="100">
        <f t="shared" ca="1" si="1806"/>
        <v>0</v>
      </c>
      <c r="AN244" s="100">
        <f t="shared" ca="1" si="1806"/>
        <v>0</v>
      </c>
      <c r="AO244" s="100">
        <f t="shared" ca="1" si="1806"/>
        <v>0</v>
      </c>
      <c r="AP244" s="100">
        <f t="shared" ca="1" si="1806"/>
        <v>0</v>
      </c>
      <c r="AQ244" s="100">
        <f t="shared" ca="1" si="1806"/>
        <v>0</v>
      </c>
      <c r="AR244" s="100">
        <f t="shared" ca="1" si="1806"/>
        <v>0</v>
      </c>
      <c r="AS244" s="100">
        <f t="shared" ca="1" si="1806"/>
        <v>0</v>
      </c>
      <c r="AT244" s="100">
        <f t="shared" ca="1" si="1806"/>
        <v>0</v>
      </c>
      <c r="AU244" s="100">
        <f t="shared" ca="1" si="1806"/>
        <v>0</v>
      </c>
      <c r="AV244" s="100">
        <f t="shared" ca="1" si="1806"/>
        <v>0</v>
      </c>
      <c r="AW244" s="100">
        <f t="shared" ca="1" si="1806"/>
        <v>0</v>
      </c>
      <c r="AX244" s="100">
        <f t="shared" ca="1" si="1806"/>
        <v>0</v>
      </c>
      <c r="AY244" s="100">
        <f t="shared" ca="1" si="1806"/>
        <v>0</v>
      </c>
      <c r="AZ244" s="100">
        <f t="shared" ca="1" si="1806"/>
        <v>0</v>
      </c>
      <c r="BA244" s="100">
        <f t="shared" ca="1" si="1806"/>
        <v>0</v>
      </c>
      <c r="BB244" s="100">
        <f t="shared" ca="1" si="1806"/>
        <v>0</v>
      </c>
      <c r="BC244" s="100">
        <f t="shared" ca="1" si="1806"/>
        <v>0</v>
      </c>
      <c r="BD244" s="100">
        <f t="shared" ca="1" si="1806"/>
        <v>0</v>
      </c>
      <c r="BE244" s="100">
        <f t="shared" ca="1" si="1806"/>
        <v>0</v>
      </c>
      <c r="BF244" s="100">
        <f t="shared" ca="1" si="1806"/>
        <v>0</v>
      </c>
      <c r="BG244" s="100">
        <f t="shared" ca="1" si="1806"/>
        <v>0</v>
      </c>
      <c r="BH244" s="100">
        <f t="shared" ca="1" si="1806"/>
        <v>0</v>
      </c>
      <c r="BI244" s="100">
        <f t="shared" ca="1" si="1806"/>
        <v>0</v>
      </c>
      <c r="BJ244" s="100">
        <f t="shared" ca="1" si="1806"/>
        <v>0</v>
      </c>
      <c r="BK244" s="100">
        <f t="shared" ca="1" si="1806"/>
        <v>0</v>
      </c>
      <c r="BL244" s="100">
        <f t="shared" ca="1" si="1806"/>
        <v>0</v>
      </c>
      <c r="BM244" s="100">
        <f t="shared" ca="1" si="1806"/>
        <v>0</v>
      </c>
      <c r="BN244" s="100">
        <f t="shared" si="1806"/>
        <v>0</v>
      </c>
      <c r="BO244" s="100">
        <f t="shared" si="1806"/>
        <v>0</v>
      </c>
      <c r="BP244" s="100">
        <f t="shared" si="1806"/>
        <v>0</v>
      </c>
      <c r="BQ244" s="100">
        <f t="shared" ref="BQ244:EB244" ca="1" si="1807">SUM(BQ239:BQ243)</f>
        <v>0</v>
      </c>
      <c r="BR244" s="100">
        <f t="shared" ca="1" si="1807"/>
        <v>0</v>
      </c>
      <c r="BS244" s="100">
        <f t="shared" ca="1" si="1807"/>
        <v>0</v>
      </c>
      <c r="BT244" s="100">
        <f t="shared" ca="1" si="1807"/>
        <v>0</v>
      </c>
      <c r="BU244" s="100">
        <f t="shared" ca="1" si="1807"/>
        <v>0</v>
      </c>
      <c r="BV244" s="100">
        <f t="shared" ca="1" si="1807"/>
        <v>0</v>
      </c>
      <c r="BW244" s="100">
        <f t="shared" ca="1" si="1807"/>
        <v>0</v>
      </c>
      <c r="BX244" s="100">
        <f t="shared" ca="1" si="1807"/>
        <v>0</v>
      </c>
      <c r="BY244" s="100">
        <f t="shared" ca="1" si="1807"/>
        <v>0</v>
      </c>
      <c r="BZ244" s="100">
        <f t="shared" ca="1" si="1807"/>
        <v>0</v>
      </c>
      <c r="CA244" s="100">
        <f t="shared" ca="1" si="1807"/>
        <v>0</v>
      </c>
      <c r="CB244" s="100">
        <f t="shared" ca="1" si="1807"/>
        <v>0</v>
      </c>
      <c r="CC244" s="100">
        <f t="shared" ca="1" si="1807"/>
        <v>0</v>
      </c>
      <c r="CD244" s="100">
        <f t="shared" ca="1" si="1807"/>
        <v>0</v>
      </c>
      <c r="CE244" s="100">
        <f t="shared" ca="1" si="1807"/>
        <v>0</v>
      </c>
      <c r="CF244" s="100">
        <f t="shared" ca="1" si="1807"/>
        <v>0</v>
      </c>
      <c r="CG244" s="100">
        <f t="shared" ca="1" si="1807"/>
        <v>0</v>
      </c>
      <c r="CH244" s="100">
        <f t="shared" ca="1" si="1807"/>
        <v>0</v>
      </c>
      <c r="CI244" s="100">
        <f t="shared" ca="1" si="1807"/>
        <v>0</v>
      </c>
      <c r="CJ244" s="100">
        <f t="shared" ca="1" si="1807"/>
        <v>0</v>
      </c>
      <c r="CK244" s="100">
        <f t="shared" ca="1" si="1807"/>
        <v>0</v>
      </c>
      <c r="CL244" s="100">
        <f t="shared" ca="1" si="1807"/>
        <v>0</v>
      </c>
      <c r="CM244" s="100">
        <f t="shared" ca="1" si="1807"/>
        <v>0</v>
      </c>
      <c r="CN244" s="100">
        <f t="shared" ca="1" si="1807"/>
        <v>0</v>
      </c>
      <c r="CO244" s="100">
        <f t="shared" ca="1" si="1807"/>
        <v>0</v>
      </c>
      <c r="CP244" s="100">
        <f t="shared" ca="1" si="1807"/>
        <v>0</v>
      </c>
      <c r="CQ244" s="100">
        <f t="shared" ca="1" si="1807"/>
        <v>0</v>
      </c>
      <c r="CR244" s="100">
        <f t="shared" ca="1" si="1807"/>
        <v>0</v>
      </c>
      <c r="CS244" s="100">
        <f t="shared" ca="1" si="1807"/>
        <v>0</v>
      </c>
      <c r="CT244" s="100">
        <f t="shared" ca="1" si="1807"/>
        <v>0</v>
      </c>
      <c r="CU244" s="100">
        <f t="shared" ca="1" si="1807"/>
        <v>0</v>
      </c>
      <c r="CV244" s="100">
        <f t="shared" ca="1" si="1807"/>
        <v>0</v>
      </c>
      <c r="CW244" s="100">
        <f t="shared" ca="1" si="1807"/>
        <v>0</v>
      </c>
      <c r="CX244" s="100">
        <f t="shared" ca="1" si="1807"/>
        <v>0</v>
      </c>
      <c r="CY244" s="100">
        <f t="shared" ca="1" si="1807"/>
        <v>0</v>
      </c>
      <c r="CZ244" s="100">
        <f t="shared" ca="1" si="1807"/>
        <v>0</v>
      </c>
      <c r="DA244" s="100">
        <f t="shared" ca="1" si="1807"/>
        <v>0</v>
      </c>
      <c r="DB244" s="100">
        <f t="shared" ca="1" si="1807"/>
        <v>0</v>
      </c>
      <c r="DC244" s="100">
        <f t="shared" ca="1" si="1807"/>
        <v>0</v>
      </c>
      <c r="DD244" s="100">
        <f t="shared" ca="1" si="1807"/>
        <v>0</v>
      </c>
      <c r="DE244" s="100">
        <f t="shared" ca="1" si="1807"/>
        <v>0</v>
      </c>
      <c r="DF244" s="100">
        <f t="shared" ca="1" si="1807"/>
        <v>0</v>
      </c>
      <c r="DG244" s="100">
        <f t="shared" ca="1" si="1807"/>
        <v>0</v>
      </c>
      <c r="DH244" s="100">
        <f t="shared" ca="1" si="1807"/>
        <v>0</v>
      </c>
      <c r="DI244" s="100">
        <f t="shared" ca="1" si="1807"/>
        <v>0</v>
      </c>
      <c r="DJ244" s="100">
        <f t="shared" ca="1" si="1807"/>
        <v>0</v>
      </c>
      <c r="DK244" s="100">
        <f t="shared" ca="1" si="1807"/>
        <v>0</v>
      </c>
      <c r="DL244" s="100">
        <f t="shared" ca="1" si="1807"/>
        <v>0</v>
      </c>
      <c r="DM244" s="100">
        <f t="shared" ca="1" si="1807"/>
        <v>0</v>
      </c>
      <c r="DN244" s="100">
        <f t="shared" ca="1" si="1807"/>
        <v>0</v>
      </c>
      <c r="DO244" s="100">
        <f t="shared" ca="1" si="1807"/>
        <v>0</v>
      </c>
      <c r="DP244" s="100">
        <f t="shared" ca="1" si="1807"/>
        <v>0</v>
      </c>
      <c r="DQ244" s="100">
        <f t="shared" ca="1" si="1807"/>
        <v>0</v>
      </c>
      <c r="DR244" s="100">
        <f t="shared" ca="1" si="1807"/>
        <v>0</v>
      </c>
      <c r="DS244" s="100">
        <f t="shared" ca="1" si="1807"/>
        <v>0</v>
      </c>
      <c r="DT244" s="100">
        <f t="shared" ca="1" si="1807"/>
        <v>0</v>
      </c>
      <c r="DU244" s="100">
        <f t="shared" ca="1" si="1807"/>
        <v>0</v>
      </c>
      <c r="DV244" s="100">
        <f t="shared" ca="1" si="1807"/>
        <v>0</v>
      </c>
      <c r="DW244" s="100">
        <f t="shared" ca="1" si="1807"/>
        <v>0</v>
      </c>
      <c r="DX244" s="100">
        <f t="shared" ca="1" si="1807"/>
        <v>0</v>
      </c>
      <c r="DY244" s="100">
        <f t="shared" ca="1" si="1807"/>
        <v>0</v>
      </c>
      <c r="DZ244" s="100">
        <f t="shared" ca="1" si="1807"/>
        <v>0</v>
      </c>
      <c r="EA244" s="100">
        <f t="shared" ca="1" si="1807"/>
        <v>0</v>
      </c>
      <c r="EB244" s="100">
        <f t="shared" ca="1" si="1807"/>
        <v>0</v>
      </c>
      <c r="EC244" s="100">
        <f t="shared" ref="EC244:GN244" ca="1" si="1808">SUM(EC239:EC243)</f>
        <v>0</v>
      </c>
      <c r="ED244" s="100">
        <f t="shared" ca="1" si="1808"/>
        <v>0</v>
      </c>
      <c r="EE244" s="100">
        <f t="shared" ca="1" si="1808"/>
        <v>0</v>
      </c>
      <c r="EF244" s="100">
        <f t="shared" si="1808"/>
        <v>0</v>
      </c>
      <c r="EG244" s="100">
        <f t="shared" si="1808"/>
        <v>0</v>
      </c>
      <c r="EH244" s="100">
        <f t="shared" si="1808"/>
        <v>0</v>
      </c>
      <c r="EI244" s="100">
        <f t="shared" si="1808"/>
        <v>0</v>
      </c>
      <c r="EJ244" s="100">
        <f t="shared" si="1808"/>
        <v>0</v>
      </c>
      <c r="EK244" s="100">
        <f t="shared" si="1808"/>
        <v>0</v>
      </c>
      <c r="EL244" s="100">
        <f t="shared" si="1808"/>
        <v>0</v>
      </c>
      <c r="EM244" s="100">
        <f t="shared" si="1808"/>
        <v>0</v>
      </c>
      <c r="EN244" s="100">
        <f t="shared" si="1808"/>
        <v>0</v>
      </c>
      <c r="EO244" s="100">
        <f t="shared" si="1808"/>
        <v>0</v>
      </c>
      <c r="EP244" s="100">
        <f t="shared" si="1808"/>
        <v>0</v>
      </c>
      <c r="EQ244" s="100">
        <f t="shared" si="1808"/>
        <v>0</v>
      </c>
      <c r="ER244" s="100">
        <f t="shared" si="1808"/>
        <v>0</v>
      </c>
      <c r="ES244" s="100">
        <f t="shared" si="1808"/>
        <v>0</v>
      </c>
      <c r="ET244" s="100">
        <f t="shared" si="1808"/>
        <v>0</v>
      </c>
      <c r="EU244" s="100">
        <f t="shared" si="1808"/>
        <v>0</v>
      </c>
      <c r="EV244" s="100">
        <f t="shared" si="1808"/>
        <v>0</v>
      </c>
      <c r="EW244" s="100">
        <f t="shared" si="1808"/>
        <v>0</v>
      </c>
      <c r="EX244" s="100">
        <f t="shared" si="1808"/>
        <v>0</v>
      </c>
      <c r="EY244" s="100">
        <f t="shared" si="1808"/>
        <v>0</v>
      </c>
      <c r="EZ244" s="100">
        <f t="shared" si="1808"/>
        <v>0</v>
      </c>
      <c r="FA244" s="100">
        <f t="shared" si="1808"/>
        <v>0</v>
      </c>
      <c r="FB244" s="100">
        <f t="shared" si="1808"/>
        <v>0</v>
      </c>
      <c r="FC244" s="100">
        <f t="shared" si="1808"/>
        <v>0</v>
      </c>
      <c r="FD244" s="100">
        <f t="shared" si="1808"/>
        <v>0</v>
      </c>
      <c r="FE244" s="100">
        <f t="shared" si="1808"/>
        <v>0</v>
      </c>
      <c r="FF244" s="100">
        <f t="shared" si="1808"/>
        <v>0</v>
      </c>
      <c r="FG244" s="100">
        <f t="shared" si="1808"/>
        <v>0</v>
      </c>
      <c r="FH244" s="100">
        <f t="shared" si="1808"/>
        <v>0</v>
      </c>
      <c r="FI244" s="100">
        <f t="shared" si="1808"/>
        <v>0</v>
      </c>
      <c r="FJ244" s="100">
        <f t="shared" si="1808"/>
        <v>0</v>
      </c>
      <c r="FK244" s="100">
        <f t="shared" si="1808"/>
        <v>0</v>
      </c>
      <c r="FL244" s="100">
        <f t="shared" si="1808"/>
        <v>0</v>
      </c>
      <c r="FM244" s="100">
        <f t="shared" si="1808"/>
        <v>0</v>
      </c>
      <c r="FN244" s="100">
        <f t="shared" si="1808"/>
        <v>0</v>
      </c>
      <c r="FO244" s="100">
        <f t="shared" si="1808"/>
        <v>0</v>
      </c>
      <c r="FP244" s="100">
        <f t="shared" si="1808"/>
        <v>0</v>
      </c>
      <c r="FQ244" s="100">
        <f t="shared" si="1808"/>
        <v>0</v>
      </c>
      <c r="FR244" s="100">
        <f t="shared" si="1808"/>
        <v>0</v>
      </c>
      <c r="FS244" s="100">
        <f t="shared" si="1808"/>
        <v>0</v>
      </c>
      <c r="FT244" s="100">
        <f t="shared" si="1808"/>
        <v>0</v>
      </c>
      <c r="FU244" s="100">
        <f t="shared" si="1808"/>
        <v>0</v>
      </c>
      <c r="FV244" s="100">
        <f t="shared" si="1808"/>
        <v>0</v>
      </c>
      <c r="FW244" s="100">
        <f t="shared" si="1808"/>
        <v>0</v>
      </c>
      <c r="FX244" s="100">
        <f t="shared" si="1808"/>
        <v>0</v>
      </c>
      <c r="FY244" s="100">
        <f t="shared" si="1808"/>
        <v>0</v>
      </c>
      <c r="FZ244" s="100">
        <f t="shared" si="1808"/>
        <v>0</v>
      </c>
      <c r="GA244" s="100">
        <f t="shared" si="1808"/>
        <v>0</v>
      </c>
      <c r="GB244" s="100">
        <f t="shared" si="1808"/>
        <v>0</v>
      </c>
      <c r="GC244" s="100">
        <f t="shared" si="1808"/>
        <v>0</v>
      </c>
      <c r="GD244" s="100">
        <f t="shared" si="1808"/>
        <v>0</v>
      </c>
      <c r="GE244" s="100">
        <f t="shared" si="1808"/>
        <v>0</v>
      </c>
      <c r="GF244" s="100">
        <f t="shared" si="1808"/>
        <v>0</v>
      </c>
      <c r="GG244" s="100">
        <f t="shared" si="1808"/>
        <v>0</v>
      </c>
      <c r="GH244" s="100">
        <f t="shared" si="1808"/>
        <v>0</v>
      </c>
      <c r="GI244" s="100">
        <f t="shared" si="1808"/>
        <v>0</v>
      </c>
      <c r="GJ244" s="100">
        <f t="shared" si="1808"/>
        <v>0</v>
      </c>
      <c r="GK244" s="100">
        <f t="shared" si="1808"/>
        <v>0</v>
      </c>
      <c r="GL244" s="100">
        <f t="shared" si="1808"/>
        <v>0</v>
      </c>
      <c r="GM244" s="100">
        <f t="shared" si="1808"/>
        <v>0</v>
      </c>
      <c r="GN244" s="100">
        <f t="shared" si="1808"/>
        <v>0</v>
      </c>
      <c r="GO244" s="100">
        <f t="shared" ref="GO244:IZ244" si="1809">SUM(GO239:GO243)</f>
        <v>0</v>
      </c>
      <c r="GP244" s="100">
        <f t="shared" si="1809"/>
        <v>0</v>
      </c>
      <c r="GQ244" s="100">
        <f t="shared" si="1809"/>
        <v>0</v>
      </c>
      <c r="GR244" s="100">
        <f t="shared" si="1809"/>
        <v>0</v>
      </c>
      <c r="GS244" s="100">
        <f t="shared" si="1809"/>
        <v>0</v>
      </c>
      <c r="GT244" s="100">
        <f t="shared" si="1809"/>
        <v>0</v>
      </c>
      <c r="GU244" s="100">
        <f t="shared" si="1809"/>
        <v>0</v>
      </c>
      <c r="GV244" s="100">
        <f t="shared" si="1809"/>
        <v>0</v>
      </c>
      <c r="GW244" s="100">
        <f t="shared" si="1809"/>
        <v>0</v>
      </c>
      <c r="GX244" s="100">
        <f t="shared" si="1809"/>
        <v>0</v>
      </c>
      <c r="GY244" s="100">
        <f t="shared" si="1809"/>
        <v>0</v>
      </c>
      <c r="GZ244" s="100">
        <f t="shared" si="1809"/>
        <v>0</v>
      </c>
      <c r="HA244" s="100">
        <f t="shared" si="1809"/>
        <v>0</v>
      </c>
      <c r="HB244" s="100">
        <f t="shared" si="1809"/>
        <v>0</v>
      </c>
      <c r="HC244" s="100">
        <f t="shared" si="1809"/>
        <v>0</v>
      </c>
      <c r="HD244" s="100">
        <f t="shared" si="1809"/>
        <v>0</v>
      </c>
      <c r="HE244" s="100">
        <f t="shared" si="1809"/>
        <v>0</v>
      </c>
      <c r="HF244" s="100">
        <f t="shared" si="1809"/>
        <v>0</v>
      </c>
      <c r="HG244" s="100">
        <f t="shared" si="1809"/>
        <v>0</v>
      </c>
      <c r="HH244" s="100">
        <f t="shared" si="1809"/>
        <v>0</v>
      </c>
      <c r="HI244" s="100">
        <f t="shared" si="1809"/>
        <v>0</v>
      </c>
      <c r="HJ244" s="100">
        <f t="shared" si="1809"/>
        <v>0</v>
      </c>
      <c r="HK244" s="100">
        <f t="shared" si="1809"/>
        <v>0</v>
      </c>
      <c r="HL244" s="100">
        <f t="shared" si="1809"/>
        <v>0</v>
      </c>
      <c r="HM244" s="100">
        <f t="shared" si="1809"/>
        <v>0</v>
      </c>
      <c r="HN244" s="100">
        <f t="shared" si="1809"/>
        <v>0</v>
      </c>
      <c r="HO244" s="100">
        <f t="shared" si="1809"/>
        <v>0</v>
      </c>
      <c r="HP244" s="100">
        <f t="shared" si="1809"/>
        <v>0</v>
      </c>
      <c r="HQ244" s="100">
        <f t="shared" si="1809"/>
        <v>0</v>
      </c>
      <c r="HR244" s="100">
        <f t="shared" si="1809"/>
        <v>0</v>
      </c>
      <c r="HS244" s="100">
        <f t="shared" si="1809"/>
        <v>0</v>
      </c>
      <c r="HT244" s="100">
        <f t="shared" si="1809"/>
        <v>0</v>
      </c>
      <c r="HU244" s="100">
        <f t="shared" si="1809"/>
        <v>0</v>
      </c>
      <c r="HV244" s="100">
        <f t="shared" si="1809"/>
        <v>0</v>
      </c>
      <c r="HW244" s="100">
        <f t="shared" si="1809"/>
        <v>0</v>
      </c>
      <c r="HX244" s="100">
        <f t="shared" si="1809"/>
        <v>0</v>
      </c>
      <c r="HY244" s="100">
        <f t="shared" si="1809"/>
        <v>0</v>
      </c>
      <c r="HZ244" s="100">
        <f t="shared" si="1809"/>
        <v>0</v>
      </c>
      <c r="IA244" s="100">
        <f t="shared" si="1809"/>
        <v>0</v>
      </c>
      <c r="IB244" s="100">
        <f t="shared" si="1809"/>
        <v>0</v>
      </c>
      <c r="IC244" s="100">
        <f t="shared" si="1809"/>
        <v>0</v>
      </c>
      <c r="ID244" s="100">
        <f t="shared" si="1809"/>
        <v>0</v>
      </c>
      <c r="IE244" s="100">
        <f t="shared" si="1809"/>
        <v>0</v>
      </c>
      <c r="IF244" s="100">
        <f t="shared" si="1809"/>
        <v>0</v>
      </c>
      <c r="IG244" s="100">
        <f t="shared" si="1809"/>
        <v>0</v>
      </c>
      <c r="IH244" s="100">
        <f t="shared" si="1809"/>
        <v>0</v>
      </c>
      <c r="II244" s="100">
        <f t="shared" si="1809"/>
        <v>0</v>
      </c>
      <c r="IJ244" s="100">
        <f t="shared" si="1809"/>
        <v>0</v>
      </c>
      <c r="IK244" s="100">
        <f t="shared" si="1809"/>
        <v>0</v>
      </c>
      <c r="IL244" s="100">
        <f t="shared" si="1809"/>
        <v>0</v>
      </c>
      <c r="IM244" s="100">
        <f t="shared" si="1809"/>
        <v>0</v>
      </c>
      <c r="IN244" s="100">
        <f t="shared" si="1809"/>
        <v>0</v>
      </c>
      <c r="IO244" s="100">
        <f t="shared" si="1809"/>
        <v>0</v>
      </c>
      <c r="IP244" s="100">
        <f t="shared" si="1809"/>
        <v>0</v>
      </c>
      <c r="IQ244" s="100">
        <f t="shared" si="1809"/>
        <v>0</v>
      </c>
      <c r="IR244" s="100">
        <f t="shared" si="1809"/>
        <v>0</v>
      </c>
      <c r="IS244" s="100">
        <f t="shared" si="1809"/>
        <v>0</v>
      </c>
      <c r="IT244" s="100">
        <f t="shared" si="1809"/>
        <v>0</v>
      </c>
      <c r="IU244" s="100">
        <f t="shared" si="1809"/>
        <v>0</v>
      </c>
      <c r="IV244" s="100">
        <f t="shared" si="1809"/>
        <v>0</v>
      </c>
      <c r="IW244" s="100">
        <f t="shared" si="1809"/>
        <v>0</v>
      </c>
      <c r="IX244" s="100">
        <f t="shared" si="1809"/>
        <v>0</v>
      </c>
      <c r="IY244" s="100">
        <f t="shared" si="1809"/>
        <v>0</v>
      </c>
      <c r="IZ244" s="100">
        <f t="shared" si="1809"/>
        <v>0</v>
      </c>
      <c r="JA244" s="100">
        <f t="shared" ref="JA244:LL244" si="1810">SUM(JA239:JA243)</f>
        <v>0</v>
      </c>
      <c r="JB244" s="100">
        <f t="shared" si="1810"/>
        <v>0</v>
      </c>
      <c r="JC244" s="100">
        <f t="shared" si="1810"/>
        <v>0</v>
      </c>
      <c r="JD244" s="100">
        <f t="shared" si="1810"/>
        <v>0</v>
      </c>
      <c r="JE244" s="100">
        <f t="shared" si="1810"/>
        <v>0</v>
      </c>
      <c r="JF244" s="100">
        <f t="shared" si="1810"/>
        <v>0</v>
      </c>
      <c r="JG244" s="100">
        <f t="shared" si="1810"/>
        <v>0</v>
      </c>
      <c r="JH244" s="100">
        <f t="shared" si="1810"/>
        <v>0</v>
      </c>
      <c r="JI244" s="100">
        <f t="shared" si="1810"/>
        <v>0</v>
      </c>
      <c r="JJ244" s="100">
        <f t="shared" si="1810"/>
        <v>0</v>
      </c>
      <c r="JK244" s="100">
        <f t="shared" si="1810"/>
        <v>0</v>
      </c>
      <c r="JL244" s="100">
        <f t="shared" si="1810"/>
        <v>0</v>
      </c>
      <c r="JM244" s="100">
        <f t="shared" si="1810"/>
        <v>0</v>
      </c>
      <c r="JN244" s="100">
        <f t="shared" si="1810"/>
        <v>0</v>
      </c>
      <c r="JO244" s="100">
        <f t="shared" si="1810"/>
        <v>0</v>
      </c>
      <c r="JP244" s="100">
        <f t="shared" si="1810"/>
        <v>0</v>
      </c>
      <c r="JQ244" s="100">
        <f t="shared" si="1810"/>
        <v>0</v>
      </c>
      <c r="JR244" s="100">
        <f t="shared" si="1810"/>
        <v>0</v>
      </c>
      <c r="JS244" s="100">
        <f t="shared" si="1810"/>
        <v>0</v>
      </c>
      <c r="JT244" s="100">
        <f t="shared" si="1810"/>
        <v>0</v>
      </c>
      <c r="JU244" s="100">
        <f t="shared" si="1810"/>
        <v>0</v>
      </c>
      <c r="JV244" s="100">
        <f t="shared" si="1810"/>
        <v>0</v>
      </c>
      <c r="JW244" s="100">
        <f t="shared" si="1810"/>
        <v>0</v>
      </c>
      <c r="JX244" s="100">
        <f t="shared" si="1810"/>
        <v>0</v>
      </c>
      <c r="JY244" s="100">
        <f t="shared" si="1810"/>
        <v>0</v>
      </c>
      <c r="JZ244" s="100">
        <f t="shared" si="1810"/>
        <v>0</v>
      </c>
      <c r="KA244" s="100">
        <f t="shared" si="1810"/>
        <v>0</v>
      </c>
      <c r="KB244" s="100">
        <f t="shared" si="1810"/>
        <v>0</v>
      </c>
      <c r="KC244" s="100">
        <f t="shared" si="1810"/>
        <v>0</v>
      </c>
      <c r="KD244" s="100">
        <f t="shared" si="1810"/>
        <v>0</v>
      </c>
      <c r="KE244" s="100">
        <f t="shared" si="1810"/>
        <v>0</v>
      </c>
      <c r="KF244" s="100">
        <f t="shared" si="1810"/>
        <v>0</v>
      </c>
      <c r="KG244" s="100">
        <f t="shared" si="1810"/>
        <v>0</v>
      </c>
      <c r="KH244" s="100">
        <f t="shared" si="1810"/>
        <v>0</v>
      </c>
      <c r="KI244" s="100">
        <f t="shared" si="1810"/>
        <v>0</v>
      </c>
      <c r="KJ244" s="100">
        <f t="shared" si="1810"/>
        <v>0</v>
      </c>
      <c r="KK244" s="100">
        <f t="shared" si="1810"/>
        <v>0</v>
      </c>
      <c r="KL244" s="100">
        <f t="shared" si="1810"/>
        <v>0</v>
      </c>
      <c r="KM244" s="100">
        <f t="shared" si="1810"/>
        <v>0</v>
      </c>
      <c r="KN244" s="100">
        <f t="shared" si="1810"/>
        <v>0</v>
      </c>
      <c r="KO244" s="100">
        <f t="shared" si="1810"/>
        <v>0</v>
      </c>
      <c r="KP244" s="100">
        <f t="shared" si="1810"/>
        <v>0</v>
      </c>
      <c r="KQ244" s="100">
        <f t="shared" si="1810"/>
        <v>0</v>
      </c>
      <c r="KR244" s="100">
        <f t="shared" si="1810"/>
        <v>0</v>
      </c>
      <c r="KS244" s="100">
        <f t="shared" si="1810"/>
        <v>0</v>
      </c>
      <c r="KT244" s="100">
        <f t="shared" si="1810"/>
        <v>0</v>
      </c>
      <c r="KU244" s="100">
        <f t="shared" si="1810"/>
        <v>0</v>
      </c>
      <c r="KV244" s="100">
        <f t="shared" si="1810"/>
        <v>0</v>
      </c>
      <c r="KW244" s="100">
        <f t="shared" si="1810"/>
        <v>0</v>
      </c>
      <c r="KX244" s="100">
        <f t="shared" si="1810"/>
        <v>0</v>
      </c>
      <c r="KY244" s="100">
        <f t="shared" si="1810"/>
        <v>0</v>
      </c>
      <c r="KZ244" s="100">
        <f t="shared" si="1810"/>
        <v>0</v>
      </c>
      <c r="LA244" s="100">
        <f t="shared" si="1810"/>
        <v>0</v>
      </c>
      <c r="LB244" s="100">
        <f t="shared" si="1810"/>
        <v>0</v>
      </c>
      <c r="LC244" s="100">
        <f t="shared" si="1810"/>
        <v>0</v>
      </c>
      <c r="LD244" s="100">
        <f t="shared" si="1810"/>
        <v>0</v>
      </c>
      <c r="LE244" s="100">
        <f t="shared" si="1810"/>
        <v>0</v>
      </c>
      <c r="LF244" s="100">
        <f t="shared" si="1810"/>
        <v>0</v>
      </c>
      <c r="LG244" s="100">
        <f t="shared" si="1810"/>
        <v>0</v>
      </c>
      <c r="LH244" s="100">
        <f t="shared" si="1810"/>
        <v>0</v>
      </c>
      <c r="LI244" s="100">
        <f t="shared" si="1810"/>
        <v>0</v>
      </c>
      <c r="LJ244" s="100">
        <f t="shared" si="1810"/>
        <v>0</v>
      </c>
      <c r="LK244" s="100">
        <f t="shared" si="1810"/>
        <v>0</v>
      </c>
      <c r="LL244" s="100">
        <f t="shared" si="1810"/>
        <v>0</v>
      </c>
      <c r="LM244" s="100">
        <f t="shared" ref="LM244:NK244" si="1811">SUM(LM239:LM243)</f>
        <v>0</v>
      </c>
      <c r="LN244" s="100">
        <f t="shared" si="1811"/>
        <v>0</v>
      </c>
      <c r="LO244" s="100">
        <f t="shared" si="1811"/>
        <v>0</v>
      </c>
      <c r="LP244" s="100">
        <f t="shared" si="1811"/>
        <v>0</v>
      </c>
      <c r="LQ244" s="100">
        <f t="shared" si="1811"/>
        <v>0</v>
      </c>
      <c r="LR244" s="100">
        <f t="shared" si="1811"/>
        <v>0</v>
      </c>
      <c r="LS244" s="100">
        <f t="shared" si="1811"/>
        <v>0</v>
      </c>
      <c r="LT244" s="100">
        <f t="shared" si="1811"/>
        <v>0</v>
      </c>
      <c r="LU244" s="100">
        <f t="shared" si="1811"/>
        <v>0</v>
      </c>
      <c r="LV244" s="100">
        <f t="shared" si="1811"/>
        <v>0</v>
      </c>
      <c r="LW244" s="100">
        <f t="shared" si="1811"/>
        <v>0</v>
      </c>
      <c r="LX244" s="100">
        <f t="shared" si="1811"/>
        <v>0</v>
      </c>
      <c r="LY244" s="100">
        <f t="shared" si="1811"/>
        <v>0</v>
      </c>
      <c r="LZ244" s="100">
        <f t="shared" si="1811"/>
        <v>0</v>
      </c>
      <c r="MA244" s="100">
        <f t="shared" si="1811"/>
        <v>0</v>
      </c>
      <c r="MB244" s="100">
        <f t="shared" si="1811"/>
        <v>0</v>
      </c>
      <c r="MC244" s="100">
        <f t="shared" si="1811"/>
        <v>0</v>
      </c>
      <c r="MD244" s="100">
        <f t="shared" si="1811"/>
        <v>0</v>
      </c>
      <c r="ME244" s="100">
        <f t="shared" si="1811"/>
        <v>0</v>
      </c>
      <c r="MF244" s="100">
        <f t="shared" si="1811"/>
        <v>0</v>
      </c>
      <c r="MG244" s="100">
        <f t="shared" si="1811"/>
        <v>0</v>
      </c>
      <c r="MH244" s="100">
        <f t="shared" si="1811"/>
        <v>0</v>
      </c>
      <c r="MI244" s="100">
        <f t="shared" si="1811"/>
        <v>0</v>
      </c>
      <c r="MJ244" s="100">
        <f t="shared" si="1811"/>
        <v>0</v>
      </c>
      <c r="MK244" s="100">
        <f t="shared" si="1811"/>
        <v>0</v>
      </c>
      <c r="ML244" s="100">
        <f t="shared" si="1811"/>
        <v>0</v>
      </c>
      <c r="MM244" s="100">
        <f t="shared" si="1811"/>
        <v>0</v>
      </c>
      <c r="MN244" s="100">
        <f t="shared" si="1811"/>
        <v>0</v>
      </c>
      <c r="MO244" s="100">
        <f t="shared" si="1811"/>
        <v>0</v>
      </c>
      <c r="MP244" s="100">
        <f t="shared" si="1811"/>
        <v>0</v>
      </c>
      <c r="MQ244" s="100">
        <f t="shared" si="1811"/>
        <v>0</v>
      </c>
      <c r="MR244" s="100">
        <f t="shared" si="1811"/>
        <v>0</v>
      </c>
      <c r="MS244" s="100">
        <f t="shared" si="1811"/>
        <v>0</v>
      </c>
      <c r="MT244" s="100">
        <f t="shared" si="1811"/>
        <v>0</v>
      </c>
      <c r="MU244" s="100">
        <f t="shared" si="1811"/>
        <v>0</v>
      </c>
      <c r="MV244" s="100">
        <f t="shared" si="1811"/>
        <v>0</v>
      </c>
      <c r="MW244" s="100">
        <f t="shared" si="1811"/>
        <v>0</v>
      </c>
      <c r="MX244" s="100">
        <f t="shared" si="1811"/>
        <v>0</v>
      </c>
      <c r="MY244" s="100">
        <f t="shared" si="1811"/>
        <v>0</v>
      </c>
      <c r="MZ244" s="100">
        <f t="shared" si="1811"/>
        <v>0</v>
      </c>
      <c r="NA244" s="100">
        <f t="shared" si="1811"/>
        <v>0</v>
      </c>
      <c r="NB244" s="100">
        <f t="shared" si="1811"/>
        <v>0</v>
      </c>
      <c r="NC244" s="100">
        <f t="shared" si="1811"/>
        <v>0</v>
      </c>
      <c r="ND244" s="100">
        <f t="shared" si="1811"/>
        <v>0</v>
      </c>
      <c r="NE244" s="100">
        <f t="shared" si="1811"/>
        <v>0</v>
      </c>
      <c r="NF244" s="100">
        <f t="shared" si="1811"/>
        <v>0</v>
      </c>
      <c r="NG244" s="100">
        <f t="shared" si="1811"/>
        <v>0</v>
      </c>
      <c r="NH244" s="100">
        <f t="shared" si="1811"/>
        <v>0</v>
      </c>
      <c r="NI244" s="100">
        <f t="shared" si="1811"/>
        <v>0</v>
      </c>
      <c r="NJ244" s="100">
        <f t="shared" si="1811"/>
        <v>0</v>
      </c>
      <c r="NK244" s="101">
        <f t="shared" si="1811"/>
        <v>0</v>
      </c>
    </row>
    <row r="245" spans="1:375" x14ac:dyDescent="0.25">
      <c r="A245" s="104"/>
      <c r="B245" s="104"/>
      <c r="C245" s="45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  <c r="U245" s="94"/>
      <c r="V245" s="94"/>
      <c r="W245" s="94"/>
      <c r="X245" s="94"/>
      <c r="Y245" s="94"/>
      <c r="Z245" s="94"/>
      <c r="AA245" s="94"/>
      <c r="AB245" s="94"/>
      <c r="AC245" s="94"/>
      <c r="AD245" s="94"/>
      <c r="AE245" s="94"/>
      <c r="AF245" s="94"/>
      <c r="AG245" s="94"/>
      <c r="AH245" s="94"/>
      <c r="AI245" s="94"/>
      <c r="AJ245" s="94"/>
      <c r="AK245" s="94"/>
      <c r="AL245" s="94"/>
      <c r="AM245" s="94"/>
      <c r="AN245" s="94"/>
      <c r="AO245" s="94"/>
      <c r="AP245" s="94"/>
      <c r="AQ245" s="94"/>
      <c r="AR245" s="94"/>
      <c r="AS245" s="94"/>
      <c r="AT245" s="94"/>
      <c r="AU245" s="94"/>
      <c r="AV245" s="94"/>
      <c r="AW245" s="94"/>
      <c r="AX245" s="94"/>
      <c r="AY245" s="94"/>
      <c r="AZ245" s="94"/>
      <c r="BA245" s="94"/>
      <c r="BB245" s="94"/>
      <c r="BC245" s="94"/>
      <c r="BD245" s="94"/>
      <c r="BE245" s="94"/>
      <c r="BF245" s="94"/>
      <c r="BG245" s="94"/>
      <c r="BH245" s="94"/>
      <c r="BI245" s="94"/>
      <c r="BJ245" s="94"/>
      <c r="BK245" s="94"/>
      <c r="BL245" s="94"/>
      <c r="BM245" s="94"/>
      <c r="BN245" s="94"/>
      <c r="BO245" s="94"/>
      <c r="BP245" s="94"/>
      <c r="BQ245" s="94"/>
      <c r="BR245" s="94"/>
      <c r="BS245" s="94"/>
      <c r="BT245" s="94"/>
      <c r="BU245" s="94"/>
      <c r="BV245" s="94"/>
      <c r="BW245" s="94"/>
      <c r="BX245" s="94"/>
      <c r="BY245" s="94"/>
      <c r="BZ245" s="94"/>
      <c r="CA245" s="94"/>
      <c r="CB245" s="94"/>
      <c r="CC245" s="94"/>
      <c r="CD245" s="94"/>
      <c r="CE245" s="94"/>
      <c r="CF245" s="94"/>
      <c r="CG245" s="94"/>
      <c r="CH245" s="94"/>
      <c r="CI245" s="94"/>
      <c r="CJ245" s="94"/>
      <c r="CK245" s="94"/>
      <c r="CL245" s="94"/>
      <c r="CM245" s="94"/>
      <c r="CN245" s="94"/>
      <c r="CO245" s="94"/>
      <c r="CP245" s="94"/>
      <c r="CQ245" s="94"/>
      <c r="CR245" s="94"/>
      <c r="CS245" s="94"/>
      <c r="CT245" s="94"/>
      <c r="CU245" s="94"/>
      <c r="CV245" s="94"/>
      <c r="CW245" s="94"/>
      <c r="CX245" s="94"/>
      <c r="CY245" s="94"/>
      <c r="CZ245" s="94"/>
      <c r="DA245" s="94"/>
      <c r="DB245" s="94"/>
      <c r="DC245" s="94"/>
      <c r="DD245" s="94"/>
      <c r="DE245" s="94"/>
      <c r="DF245" s="94"/>
      <c r="DG245" s="94"/>
      <c r="DH245" s="94"/>
      <c r="DI245" s="94"/>
      <c r="DJ245" s="94"/>
      <c r="DK245" s="94"/>
      <c r="DL245" s="94"/>
      <c r="DM245" s="94"/>
      <c r="DN245" s="94"/>
      <c r="DO245" s="94"/>
      <c r="DP245" s="94"/>
      <c r="DQ245" s="94"/>
      <c r="DR245" s="94"/>
      <c r="DS245" s="94"/>
      <c r="DT245" s="94"/>
      <c r="DU245" s="94"/>
      <c r="DV245" s="94"/>
      <c r="DW245" s="94"/>
      <c r="DX245" s="94"/>
      <c r="DY245" s="94"/>
      <c r="DZ245" s="94"/>
      <c r="EA245" s="94"/>
      <c r="EB245" s="94"/>
      <c r="EC245" s="94"/>
      <c r="ED245" s="94"/>
      <c r="EE245" s="94"/>
      <c r="EF245" s="94"/>
      <c r="EG245" s="94"/>
      <c r="EH245" s="94"/>
      <c r="EI245" s="94"/>
      <c r="EJ245" s="94"/>
      <c r="EK245" s="94"/>
      <c r="EL245" s="94"/>
      <c r="EM245" s="94"/>
      <c r="EN245" s="94"/>
      <c r="EO245" s="94"/>
      <c r="EP245" s="94"/>
      <c r="EQ245" s="94"/>
      <c r="ER245" s="94"/>
      <c r="ES245" s="94"/>
      <c r="ET245" s="94"/>
      <c r="EU245" s="94"/>
      <c r="EV245" s="94"/>
      <c r="EW245" s="94"/>
      <c r="EX245" s="94"/>
      <c r="EY245" s="94"/>
      <c r="EZ245" s="94"/>
      <c r="FA245" s="94"/>
      <c r="FB245" s="94"/>
      <c r="FC245" s="94"/>
      <c r="FD245" s="94"/>
      <c r="FE245" s="94"/>
      <c r="FF245" s="94"/>
      <c r="FG245" s="94"/>
      <c r="FH245" s="94"/>
      <c r="FI245" s="94"/>
      <c r="FJ245" s="94"/>
      <c r="FK245" s="94"/>
      <c r="FL245" s="94"/>
      <c r="FM245" s="94"/>
      <c r="FN245" s="94"/>
      <c r="FO245" s="94"/>
      <c r="FP245" s="94"/>
      <c r="FQ245" s="94"/>
      <c r="FR245" s="94"/>
      <c r="FS245" s="94"/>
      <c r="FT245" s="94"/>
      <c r="FU245" s="94"/>
      <c r="FV245" s="94"/>
      <c r="FW245" s="94"/>
      <c r="FX245" s="94"/>
      <c r="FY245" s="94"/>
      <c r="FZ245" s="94"/>
      <c r="GA245" s="94"/>
      <c r="GB245" s="94"/>
      <c r="GC245" s="94"/>
      <c r="GD245" s="94"/>
      <c r="GE245" s="94"/>
      <c r="GF245" s="94"/>
      <c r="GG245" s="94"/>
      <c r="GH245" s="94"/>
      <c r="GI245" s="94"/>
      <c r="GJ245" s="94"/>
      <c r="GK245" s="94"/>
      <c r="GL245" s="94"/>
      <c r="GM245" s="94"/>
      <c r="GN245" s="94"/>
      <c r="GO245" s="94"/>
      <c r="GP245" s="94"/>
      <c r="GQ245" s="94"/>
      <c r="GR245" s="94"/>
      <c r="GS245" s="94"/>
      <c r="GT245" s="94"/>
      <c r="GU245" s="94"/>
      <c r="GV245" s="94"/>
      <c r="GW245" s="94"/>
      <c r="GX245" s="94"/>
      <c r="GY245" s="94"/>
      <c r="GZ245" s="94"/>
      <c r="HA245" s="94"/>
      <c r="HB245" s="94"/>
      <c r="HC245" s="94"/>
      <c r="HD245" s="94"/>
      <c r="HE245" s="94"/>
      <c r="HF245" s="94"/>
      <c r="HG245" s="94"/>
      <c r="HH245" s="94"/>
      <c r="HI245" s="94"/>
      <c r="HJ245" s="94"/>
      <c r="HK245" s="94"/>
      <c r="HL245" s="94"/>
      <c r="HM245" s="94"/>
      <c r="HN245" s="94"/>
      <c r="HO245" s="94"/>
      <c r="HP245" s="94"/>
      <c r="HQ245" s="94"/>
      <c r="HR245" s="94"/>
      <c r="HS245" s="94"/>
      <c r="HT245" s="94"/>
      <c r="HU245" s="94"/>
      <c r="HV245" s="94"/>
      <c r="HW245" s="94"/>
      <c r="HX245" s="94"/>
      <c r="HY245" s="94"/>
      <c r="HZ245" s="94"/>
      <c r="IA245" s="94"/>
      <c r="IB245" s="94"/>
      <c r="IC245" s="94"/>
      <c r="ID245" s="94"/>
      <c r="IE245" s="94"/>
      <c r="IF245" s="94"/>
      <c r="IG245" s="94"/>
      <c r="IH245" s="94"/>
      <c r="II245" s="94"/>
      <c r="IJ245" s="94"/>
      <c r="IK245" s="94"/>
      <c r="IL245" s="94"/>
      <c r="IM245" s="94"/>
      <c r="IN245" s="94"/>
      <c r="IO245" s="94"/>
      <c r="IP245" s="94"/>
      <c r="IQ245" s="94"/>
      <c r="IR245" s="94"/>
      <c r="IS245" s="94"/>
      <c r="IT245" s="94"/>
      <c r="IU245" s="94"/>
      <c r="IV245" s="94"/>
      <c r="IW245" s="94"/>
      <c r="IX245" s="94"/>
      <c r="IY245" s="94"/>
      <c r="IZ245" s="94"/>
      <c r="JA245" s="94"/>
      <c r="JB245" s="94"/>
      <c r="JC245" s="94"/>
      <c r="JD245" s="94"/>
      <c r="JE245" s="94"/>
      <c r="JF245" s="94"/>
      <c r="JG245" s="94"/>
      <c r="JH245" s="94"/>
      <c r="JI245" s="94"/>
      <c r="JJ245" s="94"/>
      <c r="JK245" s="94"/>
      <c r="JL245" s="94"/>
      <c r="JM245" s="94"/>
      <c r="JN245" s="94"/>
      <c r="JO245" s="94"/>
      <c r="JP245" s="94"/>
      <c r="JQ245" s="94"/>
      <c r="JR245" s="94"/>
      <c r="JS245" s="94"/>
      <c r="JT245" s="94"/>
      <c r="JU245" s="94"/>
      <c r="JV245" s="94"/>
      <c r="JW245" s="94"/>
      <c r="JX245" s="94"/>
      <c r="JY245" s="94"/>
      <c r="JZ245" s="94"/>
      <c r="KA245" s="94"/>
      <c r="KB245" s="94"/>
      <c r="KC245" s="94"/>
      <c r="KD245" s="94"/>
      <c r="KE245" s="94"/>
      <c r="KF245" s="94"/>
      <c r="KG245" s="94"/>
      <c r="KH245" s="94"/>
      <c r="KI245" s="94"/>
      <c r="KJ245" s="94"/>
      <c r="KK245" s="94"/>
      <c r="KL245" s="94"/>
      <c r="KM245" s="94"/>
      <c r="KN245" s="94"/>
      <c r="KO245" s="94"/>
      <c r="KP245" s="94"/>
      <c r="KQ245" s="94"/>
      <c r="KR245" s="94"/>
      <c r="KS245" s="94"/>
      <c r="KT245" s="94"/>
      <c r="KU245" s="94"/>
      <c r="KV245" s="94"/>
      <c r="KW245" s="94"/>
      <c r="KX245" s="94"/>
      <c r="KY245" s="94"/>
      <c r="KZ245" s="94"/>
      <c r="LA245" s="94"/>
      <c r="LB245" s="94"/>
      <c r="LC245" s="94"/>
      <c r="LD245" s="94"/>
      <c r="LE245" s="94"/>
      <c r="LF245" s="94"/>
      <c r="LG245" s="94"/>
      <c r="LH245" s="94"/>
      <c r="LI245" s="94"/>
      <c r="LJ245" s="94"/>
      <c r="LK245" s="94"/>
      <c r="LL245" s="94"/>
      <c r="LM245" s="94"/>
      <c r="LN245" s="94"/>
      <c r="LO245" s="94"/>
      <c r="LP245" s="94"/>
      <c r="LQ245" s="94"/>
      <c r="LR245" s="94"/>
      <c r="LS245" s="94"/>
      <c r="LT245" s="94"/>
      <c r="LU245" s="94"/>
      <c r="LV245" s="94"/>
      <c r="LW245" s="94"/>
      <c r="LX245" s="94"/>
      <c r="LY245" s="94"/>
      <c r="LZ245" s="94"/>
      <c r="MA245" s="94"/>
      <c r="MB245" s="94"/>
      <c r="MC245" s="94"/>
      <c r="MD245" s="94"/>
      <c r="ME245" s="94"/>
      <c r="MF245" s="94"/>
      <c r="MG245" s="94"/>
      <c r="MH245" s="94"/>
      <c r="MI245" s="94"/>
      <c r="MJ245" s="94"/>
      <c r="MK245" s="94"/>
      <c r="ML245" s="94"/>
      <c r="MM245" s="94"/>
      <c r="MN245" s="94"/>
      <c r="MO245" s="94"/>
      <c r="MP245" s="94"/>
      <c r="MQ245" s="94"/>
      <c r="MR245" s="94"/>
      <c r="MS245" s="94"/>
      <c r="MT245" s="94"/>
      <c r="MU245" s="94"/>
      <c r="MV245" s="94"/>
      <c r="MW245" s="94"/>
      <c r="MX245" s="94"/>
      <c r="MY245" s="94"/>
      <c r="MZ245" s="94"/>
      <c r="NA245" s="94"/>
      <c r="NB245" s="94"/>
      <c r="NC245" s="94"/>
      <c r="ND245" s="94"/>
      <c r="NE245" s="94"/>
      <c r="NF245" s="94"/>
      <c r="NG245" s="94"/>
      <c r="NH245" s="94"/>
      <c r="NI245" s="94"/>
      <c r="NJ245" s="94"/>
      <c r="NK245" s="94"/>
    </row>
    <row r="246" spans="1:375" x14ac:dyDescent="0.25">
      <c r="A246" s="84"/>
      <c r="B246" s="85"/>
      <c r="C246" s="86" t="s">
        <v>90</v>
      </c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D246" s="87"/>
      <c r="AE246" s="87"/>
      <c r="AF246" s="87"/>
      <c r="AG246" s="87"/>
      <c r="AH246" s="87"/>
      <c r="AI246" s="87"/>
      <c r="AJ246" s="87"/>
      <c r="AK246" s="87"/>
      <c r="AL246" s="87"/>
      <c r="AM246" s="87"/>
      <c r="AN246" s="87"/>
      <c r="AO246" s="87"/>
      <c r="AP246" s="87"/>
      <c r="AQ246" s="87"/>
      <c r="AR246" s="87"/>
      <c r="AS246" s="87"/>
      <c r="AT246" s="87"/>
      <c r="AU246" s="87"/>
      <c r="AV246" s="87"/>
      <c r="AW246" s="87"/>
      <c r="AX246" s="87"/>
      <c r="AY246" s="87"/>
      <c r="AZ246" s="87"/>
      <c r="BA246" s="87"/>
      <c r="BB246" s="87"/>
      <c r="BC246" s="87"/>
      <c r="BD246" s="87"/>
      <c r="BE246" s="87"/>
      <c r="BF246" s="87"/>
      <c r="BG246" s="87"/>
      <c r="BH246" s="87"/>
      <c r="BI246" s="87"/>
      <c r="BJ246" s="87"/>
      <c r="BK246" s="87"/>
      <c r="BL246" s="87"/>
      <c r="BM246" s="87"/>
      <c r="BN246" s="87"/>
      <c r="BO246" s="87"/>
      <c r="BP246" s="87"/>
      <c r="BQ246" s="87"/>
      <c r="BR246" s="87"/>
      <c r="BS246" s="87"/>
      <c r="BT246" s="87"/>
      <c r="BU246" s="87"/>
      <c r="BV246" s="87"/>
      <c r="BW246" s="87"/>
      <c r="BX246" s="87"/>
      <c r="BY246" s="87"/>
      <c r="BZ246" s="87"/>
      <c r="CA246" s="87"/>
      <c r="CB246" s="87"/>
      <c r="CC246" s="87"/>
      <c r="CD246" s="87"/>
      <c r="CE246" s="87"/>
      <c r="CF246" s="87"/>
      <c r="CG246" s="87"/>
      <c r="CH246" s="87"/>
      <c r="CI246" s="87"/>
      <c r="CJ246" s="87"/>
      <c r="CK246" s="87"/>
      <c r="CL246" s="87"/>
      <c r="CM246" s="87"/>
      <c r="CN246" s="87"/>
      <c r="CO246" s="87"/>
      <c r="CP246" s="87"/>
      <c r="CQ246" s="87"/>
      <c r="CR246" s="87"/>
      <c r="CS246" s="87"/>
      <c r="CT246" s="87"/>
      <c r="CU246" s="87"/>
      <c r="CV246" s="87"/>
      <c r="CW246" s="87"/>
      <c r="CX246" s="87"/>
      <c r="CY246" s="87"/>
      <c r="CZ246" s="87"/>
      <c r="DA246" s="87"/>
      <c r="DB246" s="87"/>
      <c r="DC246" s="87"/>
      <c r="DD246" s="87"/>
      <c r="DE246" s="87"/>
      <c r="DF246" s="87"/>
      <c r="DG246" s="87"/>
      <c r="DH246" s="87"/>
      <c r="DI246" s="87"/>
      <c r="DJ246" s="87"/>
      <c r="DK246" s="87"/>
      <c r="DL246" s="87"/>
      <c r="DM246" s="87"/>
      <c r="DN246" s="87"/>
      <c r="DO246" s="87"/>
      <c r="DP246" s="87"/>
      <c r="DQ246" s="87"/>
      <c r="DR246" s="87"/>
      <c r="DS246" s="87"/>
      <c r="DT246" s="87"/>
      <c r="DU246" s="87"/>
      <c r="DV246" s="87"/>
      <c r="DW246" s="87"/>
      <c r="DX246" s="87"/>
      <c r="DY246" s="87"/>
      <c r="DZ246" s="87"/>
      <c r="EA246" s="87"/>
      <c r="EB246" s="87"/>
      <c r="EC246" s="87"/>
      <c r="ED246" s="87"/>
      <c r="EE246" s="87"/>
      <c r="EF246" s="87"/>
      <c r="EG246" s="87"/>
      <c r="EH246" s="87"/>
      <c r="EI246" s="87"/>
      <c r="EJ246" s="87"/>
      <c r="EK246" s="87"/>
      <c r="EL246" s="87"/>
      <c r="EM246" s="87"/>
      <c r="EN246" s="87"/>
      <c r="EO246" s="87"/>
      <c r="EP246" s="87"/>
      <c r="EQ246" s="87"/>
      <c r="ER246" s="87"/>
      <c r="ES246" s="87"/>
      <c r="ET246" s="87"/>
      <c r="EU246" s="87"/>
      <c r="EV246" s="87"/>
      <c r="EW246" s="87"/>
      <c r="EX246" s="87"/>
      <c r="EY246" s="87"/>
      <c r="EZ246" s="87"/>
      <c r="FA246" s="87"/>
      <c r="FB246" s="87"/>
      <c r="FC246" s="87"/>
      <c r="FD246" s="87"/>
      <c r="FE246" s="87"/>
      <c r="FF246" s="87"/>
      <c r="FG246" s="87"/>
      <c r="FH246" s="87"/>
      <c r="FI246" s="87"/>
      <c r="FJ246" s="87"/>
      <c r="FK246" s="87"/>
      <c r="FL246" s="87"/>
      <c r="FM246" s="87"/>
      <c r="FN246" s="87"/>
      <c r="FO246" s="87"/>
      <c r="FP246" s="87"/>
      <c r="FQ246" s="87"/>
      <c r="FR246" s="87"/>
      <c r="FS246" s="87"/>
      <c r="FT246" s="87"/>
      <c r="FU246" s="87"/>
      <c r="FV246" s="87"/>
      <c r="FW246" s="87"/>
      <c r="FX246" s="87"/>
      <c r="FY246" s="87"/>
      <c r="FZ246" s="87"/>
      <c r="GA246" s="87"/>
      <c r="GB246" s="87"/>
      <c r="GC246" s="87"/>
      <c r="GD246" s="87"/>
      <c r="GE246" s="87"/>
      <c r="GF246" s="87"/>
      <c r="GG246" s="87"/>
      <c r="GH246" s="87"/>
      <c r="GI246" s="87"/>
      <c r="GJ246" s="87"/>
      <c r="GK246" s="87"/>
      <c r="GL246" s="87"/>
      <c r="GM246" s="87"/>
      <c r="GN246" s="87"/>
      <c r="GO246" s="87"/>
      <c r="GP246" s="87"/>
      <c r="GQ246" s="87"/>
      <c r="GR246" s="87"/>
      <c r="GS246" s="87"/>
      <c r="GT246" s="87"/>
      <c r="GU246" s="87"/>
      <c r="GV246" s="87"/>
      <c r="GW246" s="87"/>
      <c r="GX246" s="87"/>
      <c r="GY246" s="87"/>
      <c r="GZ246" s="87"/>
      <c r="HA246" s="87"/>
      <c r="HB246" s="87"/>
      <c r="HC246" s="87"/>
      <c r="HD246" s="87"/>
      <c r="HE246" s="87"/>
      <c r="HF246" s="87"/>
      <c r="HG246" s="87"/>
      <c r="HH246" s="87"/>
      <c r="HI246" s="87"/>
      <c r="HJ246" s="87"/>
      <c r="HK246" s="87"/>
      <c r="HL246" s="87"/>
      <c r="HM246" s="87"/>
      <c r="HN246" s="87"/>
      <c r="HO246" s="87"/>
      <c r="HP246" s="87"/>
      <c r="HQ246" s="87"/>
      <c r="HR246" s="87"/>
      <c r="HS246" s="87"/>
      <c r="HT246" s="87"/>
      <c r="HU246" s="87"/>
      <c r="HV246" s="87"/>
      <c r="HW246" s="87"/>
      <c r="HX246" s="87"/>
      <c r="HY246" s="87"/>
      <c r="HZ246" s="87"/>
      <c r="IA246" s="87"/>
      <c r="IB246" s="87"/>
      <c r="IC246" s="87"/>
      <c r="ID246" s="87"/>
      <c r="IE246" s="87"/>
      <c r="IF246" s="87"/>
      <c r="IG246" s="87"/>
      <c r="IH246" s="87"/>
      <c r="II246" s="87"/>
      <c r="IJ246" s="87"/>
      <c r="IK246" s="87"/>
      <c r="IL246" s="87"/>
      <c r="IM246" s="87"/>
      <c r="IN246" s="87"/>
      <c r="IO246" s="87"/>
      <c r="IP246" s="87"/>
      <c r="IQ246" s="87"/>
      <c r="IR246" s="87"/>
      <c r="IS246" s="87"/>
      <c r="IT246" s="87"/>
      <c r="IU246" s="87"/>
      <c r="IV246" s="87"/>
      <c r="IW246" s="87"/>
      <c r="IX246" s="87"/>
      <c r="IY246" s="87"/>
      <c r="IZ246" s="87"/>
      <c r="JA246" s="87"/>
      <c r="JB246" s="87"/>
      <c r="JC246" s="87"/>
      <c r="JD246" s="87"/>
      <c r="JE246" s="87"/>
      <c r="JF246" s="87"/>
      <c r="JG246" s="87"/>
      <c r="JH246" s="87"/>
      <c r="JI246" s="87"/>
      <c r="JJ246" s="87"/>
      <c r="JK246" s="87"/>
      <c r="JL246" s="87"/>
      <c r="JM246" s="87"/>
      <c r="JN246" s="87"/>
      <c r="JO246" s="87"/>
      <c r="JP246" s="87"/>
      <c r="JQ246" s="87"/>
      <c r="JR246" s="87"/>
      <c r="JS246" s="87"/>
      <c r="JT246" s="87"/>
      <c r="JU246" s="87"/>
      <c r="JV246" s="87"/>
      <c r="JW246" s="87"/>
      <c r="JX246" s="87"/>
      <c r="JY246" s="87"/>
      <c r="JZ246" s="87"/>
      <c r="KA246" s="87"/>
      <c r="KB246" s="87"/>
      <c r="KC246" s="87"/>
      <c r="KD246" s="87"/>
      <c r="KE246" s="87"/>
      <c r="KF246" s="87"/>
      <c r="KG246" s="87"/>
      <c r="KH246" s="87"/>
      <c r="KI246" s="87"/>
      <c r="KJ246" s="87"/>
      <c r="KK246" s="87"/>
      <c r="KL246" s="87"/>
      <c r="KM246" s="87"/>
      <c r="KN246" s="87"/>
      <c r="KO246" s="87"/>
      <c r="KP246" s="87"/>
      <c r="KQ246" s="87"/>
      <c r="KR246" s="87"/>
      <c r="KS246" s="87"/>
      <c r="KT246" s="87"/>
      <c r="KU246" s="87"/>
      <c r="KV246" s="87"/>
      <c r="KW246" s="87"/>
      <c r="KX246" s="87"/>
      <c r="KY246" s="87"/>
      <c r="KZ246" s="87"/>
      <c r="LA246" s="87"/>
      <c r="LB246" s="87"/>
      <c r="LC246" s="87"/>
      <c r="LD246" s="87"/>
      <c r="LE246" s="87"/>
      <c r="LF246" s="87"/>
      <c r="LG246" s="87"/>
      <c r="LH246" s="87"/>
      <c r="LI246" s="87"/>
      <c r="LJ246" s="87"/>
      <c r="LK246" s="87"/>
      <c r="LL246" s="87"/>
      <c r="LM246" s="87"/>
      <c r="LN246" s="87"/>
      <c r="LO246" s="87"/>
      <c r="LP246" s="87"/>
      <c r="LQ246" s="87"/>
      <c r="LR246" s="87"/>
      <c r="LS246" s="87"/>
      <c r="LT246" s="87"/>
      <c r="LU246" s="87"/>
      <c r="LV246" s="87"/>
      <c r="LW246" s="87"/>
      <c r="LX246" s="87"/>
      <c r="LY246" s="87"/>
      <c r="LZ246" s="87"/>
      <c r="MA246" s="87"/>
      <c r="MB246" s="87"/>
      <c r="MC246" s="87"/>
      <c r="MD246" s="87"/>
      <c r="ME246" s="87"/>
      <c r="MF246" s="87"/>
      <c r="MG246" s="87"/>
      <c r="MH246" s="87"/>
      <c r="MI246" s="87"/>
      <c r="MJ246" s="87"/>
      <c r="MK246" s="87"/>
      <c r="ML246" s="87"/>
      <c r="MM246" s="87"/>
      <c r="MN246" s="87"/>
      <c r="MO246" s="87"/>
      <c r="MP246" s="87"/>
      <c r="MQ246" s="87"/>
      <c r="MR246" s="87"/>
      <c r="MS246" s="87"/>
      <c r="MT246" s="87"/>
      <c r="MU246" s="87"/>
      <c r="MV246" s="87"/>
      <c r="MW246" s="87"/>
      <c r="MX246" s="87"/>
      <c r="MY246" s="87"/>
      <c r="MZ246" s="87"/>
      <c r="NA246" s="87"/>
      <c r="NB246" s="87"/>
      <c r="NC246" s="87"/>
      <c r="ND246" s="87"/>
      <c r="NE246" s="87"/>
      <c r="NF246" s="87"/>
      <c r="NG246" s="87"/>
      <c r="NH246" s="87"/>
      <c r="NI246" s="87"/>
      <c r="NJ246" s="87"/>
      <c r="NK246" s="88"/>
    </row>
    <row r="247" spans="1:375" x14ac:dyDescent="0.25">
      <c r="A247" s="89" t="s">
        <v>88</v>
      </c>
      <c r="B247" s="90" t="s">
        <v>89</v>
      </c>
      <c r="C247" s="90" t="str">
        <f>A83&amp;" / "&amp;C83</f>
        <v>600 / Tenant #1</v>
      </c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91"/>
      <c r="AC247" s="91"/>
      <c r="AD247" s="91"/>
      <c r="AE247" s="91"/>
      <c r="AF247" s="91"/>
      <c r="AG247" s="91"/>
      <c r="AH247" s="91"/>
      <c r="AI247" s="91"/>
      <c r="AJ247" s="91"/>
      <c r="AK247" s="91"/>
      <c r="AL247" s="91"/>
      <c r="AM247" s="91"/>
      <c r="AN247" s="91"/>
      <c r="AO247" s="91"/>
      <c r="AP247" s="91"/>
      <c r="AQ247" s="91"/>
      <c r="AR247" s="91"/>
      <c r="AS247" s="91"/>
      <c r="AT247" s="91"/>
      <c r="AU247" s="91"/>
      <c r="AV247" s="91"/>
      <c r="AW247" s="91"/>
      <c r="AX247" s="91"/>
      <c r="AY247" s="91"/>
      <c r="AZ247" s="91"/>
      <c r="BA247" s="91"/>
      <c r="BB247" s="91"/>
      <c r="BC247" s="91"/>
      <c r="BD247" s="91"/>
      <c r="BE247" s="91"/>
      <c r="BF247" s="91"/>
      <c r="BG247" s="91"/>
      <c r="BH247" s="91"/>
      <c r="BI247" s="91"/>
      <c r="BJ247" s="91"/>
      <c r="BK247" s="91"/>
      <c r="BL247" s="91"/>
      <c r="BM247" s="91"/>
      <c r="BN247" s="91"/>
      <c r="BO247" s="91"/>
      <c r="BP247" s="91"/>
      <c r="BQ247" s="91"/>
      <c r="BR247" s="91"/>
      <c r="BS247" s="91"/>
      <c r="BT247" s="91"/>
      <c r="BU247" s="91"/>
      <c r="BV247" s="91"/>
      <c r="BW247" s="91"/>
      <c r="BX247" s="91"/>
      <c r="BY247" s="91"/>
      <c r="BZ247" s="91"/>
      <c r="CA247" s="91"/>
      <c r="CB247" s="91"/>
      <c r="CC247" s="91"/>
      <c r="CD247" s="91"/>
      <c r="CE247" s="91"/>
      <c r="CF247" s="91"/>
      <c r="CG247" s="91"/>
      <c r="CH247" s="91"/>
      <c r="CI247" s="91"/>
      <c r="CJ247" s="91"/>
      <c r="CK247" s="91"/>
      <c r="CL247" s="91"/>
      <c r="CM247" s="91"/>
      <c r="CN247" s="91"/>
      <c r="CO247" s="91"/>
      <c r="CP247" s="91"/>
      <c r="CQ247" s="91"/>
      <c r="CR247" s="91"/>
      <c r="CS247" s="91"/>
      <c r="CT247" s="91"/>
      <c r="CU247" s="91"/>
      <c r="CV247" s="91"/>
      <c r="CW247" s="91"/>
      <c r="CX247" s="91"/>
      <c r="CY247" s="91"/>
      <c r="CZ247" s="91"/>
      <c r="DA247" s="91"/>
      <c r="DB247" s="91"/>
      <c r="DC247" s="91"/>
      <c r="DD247" s="91"/>
      <c r="DE247" s="91"/>
      <c r="DF247" s="91"/>
      <c r="DG247" s="91"/>
      <c r="DH247" s="91"/>
      <c r="DI247" s="91"/>
      <c r="DJ247" s="91"/>
      <c r="DK247" s="91"/>
      <c r="DL247" s="91"/>
      <c r="DM247" s="91"/>
      <c r="DN247" s="91"/>
      <c r="DO247" s="91"/>
      <c r="DP247" s="91"/>
      <c r="DQ247" s="91"/>
      <c r="DR247" s="91"/>
      <c r="DS247" s="91"/>
      <c r="DT247" s="91"/>
      <c r="DU247" s="91"/>
      <c r="DV247" s="91"/>
      <c r="DW247" s="91"/>
      <c r="DX247" s="91"/>
      <c r="DY247" s="91"/>
      <c r="DZ247" s="91"/>
      <c r="EA247" s="91"/>
      <c r="EB247" s="91"/>
      <c r="EC247" s="91"/>
      <c r="ED247" s="91"/>
      <c r="EE247" s="91"/>
      <c r="EF247" s="91"/>
      <c r="EG247" s="91"/>
      <c r="EH247" s="91"/>
      <c r="EI247" s="91"/>
      <c r="EJ247" s="91"/>
      <c r="EK247" s="91"/>
      <c r="EL247" s="91"/>
      <c r="EM247" s="91"/>
      <c r="EN247" s="91"/>
      <c r="EO247" s="91"/>
      <c r="EP247" s="91"/>
      <c r="EQ247" s="91"/>
      <c r="ER247" s="91"/>
      <c r="ES247" s="91"/>
      <c r="ET247" s="91"/>
      <c r="EU247" s="91"/>
      <c r="EV247" s="91"/>
      <c r="EW247" s="91"/>
      <c r="EX247" s="91"/>
      <c r="EY247" s="91"/>
      <c r="EZ247" s="91"/>
      <c r="FA247" s="91"/>
      <c r="FB247" s="91"/>
      <c r="FC247" s="91"/>
      <c r="FD247" s="91"/>
      <c r="FE247" s="91"/>
      <c r="FF247" s="91"/>
      <c r="FG247" s="91"/>
      <c r="FH247" s="91"/>
      <c r="FI247" s="91"/>
      <c r="FJ247" s="91"/>
      <c r="FK247" s="91"/>
      <c r="FL247" s="91"/>
      <c r="FM247" s="91"/>
      <c r="FN247" s="91"/>
      <c r="FO247" s="91"/>
      <c r="FP247" s="91"/>
      <c r="FQ247" s="91"/>
      <c r="FR247" s="91"/>
      <c r="FS247" s="91"/>
      <c r="FT247" s="91"/>
      <c r="FU247" s="91"/>
      <c r="FV247" s="91"/>
      <c r="FW247" s="91"/>
      <c r="FX247" s="91"/>
      <c r="FY247" s="91"/>
      <c r="FZ247" s="91"/>
      <c r="GA247" s="91"/>
      <c r="GB247" s="91"/>
      <c r="GC247" s="91"/>
      <c r="GD247" s="91"/>
      <c r="GE247" s="91"/>
      <c r="GF247" s="91"/>
      <c r="GG247" s="91"/>
      <c r="GH247" s="91"/>
      <c r="GI247" s="91"/>
      <c r="GJ247" s="91"/>
      <c r="GK247" s="91"/>
      <c r="GL247" s="91"/>
      <c r="GM247" s="91"/>
      <c r="GN247" s="91"/>
      <c r="GO247" s="91"/>
      <c r="GP247" s="91"/>
      <c r="GQ247" s="91"/>
      <c r="GR247" s="91"/>
      <c r="GS247" s="91"/>
      <c r="GT247" s="91"/>
      <c r="GU247" s="91"/>
      <c r="GV247" s="91"/>
      <c r="GW247" s="91"/>
      <c r="GX247" s="91"/>
      <c r="GY247" s="91"/>
      <c r="GZ247" s="91"/>
      <c r="HA247" s="91"/>
      <c r="HB247" s="91"/>
      <c r="HC247" s="91"/>
      <c r="HD247" s="91"/>
      <c r="HE247" s="91"/>
      <c r="HF247" s="91"/>
      <c r="HG247" s="91"/>
      <c r="HH247" s="91"/>
      <c r="HI247" s="91"/>
      <c r="HJ247" s="91"/>
      <c r="HK247" s="91"/>
      <c r="HL247" s="91"/>
      <c r="HM247" s="91"/>
      <c r="HN247" s="91"/>
      <c r="HO247" s="91"/>
      <c r="HP247" s="91"/>
      <c r="HQ247" s="91"/>
      <c r="HR247" s="91"/>
      <c r="HS247" s="91"/>
      <c r="HT247" s="91"/>
      <c r="HU247" s="91"/>
      <c r="HV247" s="91"/>
      <c r="HW247" s="91"/>
      <c r="HX247" s="91"/>
      <c r="HY247" s="91"/>
      <c r="HZ247" s="91"/>
      <c r="IA247" s="91"/>
      <c r="IB247" s="91"/>
      <c r="IC247" s="91"/>
      <c r="ID247" s="91"/>
      <c r="IE247" s="91"/>
      <c r="IF247" s="91"/>
      <c r="IG247" s="91"/>
      <c r="IH247" s="91"/>
      <c r="II247" s="91"/>
      <c r="IJ247" s="91"/>
      <c r="IK247" s="91"/>
      <c r="IL247" s="91"/>
      <c r="IM247" s="91"/>
      <c r="IN247" s="91"/>
      <c r="IO247" s="91"/>
      <c r="IP247" s="91"/>
      <c r="IQ247" s="91"/>
      <c r="IR247" s="91"/>
      <c r="IS247" s="91"/>
      <c r="IT247" s="91"/>
      <c r="IU247" s="91"/>
      <c r="IV247" s="91"/>
      <c r="IW247" s="91"/>
      <c r="IX247" s="91"/>
      <c r="IY247" s="91"/>
      <c r="IZ247" s="91"/>
      <c r="JA247" s="91"/>
      <c r="JB247" s="91"/>
      <c r="JC247" s="91"/>
      <c r="JD247" s="91"/>
      <c r="JE247" s="91"/>
      <c r="JF247" s="91"/>
      <c r="JG247" s="91"/>
      <c r="JH247" s="91"/>
      <c r="JI247" s="91"/>
      <c r="JJ247" s="91"/>
      <c r="JK247" s="91"/>
      <c r="JL247" s="91"/>
      <c r="JM247" s="91"/>
      <c r="JN247" s="91"/>
      <c r="JO247" s="91"/>
      <c r="JP247" s="91"/>
      <c r="JQ247" s="91"/>
      <c r="JR247" s="91"/>
      <c r="JS247" s="91"/>
      <c r="JT247" s="91"/>
      <c r="JU247" s="91"/>
      <c r="JV247" s="91"/>
      <c r="JW247" s="91"/>
      <c r="JX247" s="91"/>
      <c r="JY247" s="91"/>
      <c r="JZ247" s="91"/>
      <c r="KA247" s="91"/>
      <c r="KB247" s="91"/>
      <c r="KC247" s="91"/>
      <c r="KD247" s="91"/>
      <c r="KE247" s="91"/>
      <c r="KF247" s="91"/>
      <c r="KG247" s="91"/>
      <c r="KH247" s="91"/>
      <c r="KI247" s="91"/>
      <c r="KJ247" s="91"/>
      <c r="KK247" s="91"/>
      <c r="KL247" s="91"/>
      <c r="KM247" s="91"/>
      <c r="KN247" s="91"/>
      <c r="KO247" s="91"/>
      <c r="KP247" s="91"/>
      <c r="KQ247" s="91"/>
      <c r="KR247" s="91"/>
      <c r="KS247" s="91"/>
      <c r="KT247" s="91"/>
      <c r="KU247" s="91"/>
      <c r="KV247" s="91"/>
      <c r="KW247" s="91"/>
      <c r="KX247" s="91"/>
      <c r="KY247" s="91"/>
      <c r="KZ247" s="91"/>
      <c r="LA247" s="91"/>
      <c r="LB247" s="91"/>
      <c r="LC247" s="91"/>
      <c r="LD247" s="91"/>
      <c r="LE247" s="91"/>
      <c r="LF247" s="91"/>
      <c r="LG247" s="91"/>
      <c r="LH247" s="91"/>
      <c r="LI247" s="91"/>
      <c r="LJ247" s="91"/>
      <c r="LK247" s="91"/>
      <c r="LL247" s="91"/>
      <c r="LM247" s="91"/>
      <c r="LN247" s="91"/>
      <c r="LO247" s="91"/>
      <c r="LP247" s="91"/>
      <c r="LQ247" s="91"/>
      <c r="LR247" s="91"/>
      <c r="LS247" s="91"/>
      <c r="LT247" s="91"/>
      <c r="LU247" s="91"/>
      <c r="LV247" s="91"/>
      <c r="LW247" s="91"/>
      <c r="LX247" s="91"/>
      <c r="LY247" s="91"/>
      <c r="LZ247" s="91"/>
      <c r="MA247" s="91"/>
      <c r="MB247" s="91"/>
      <c r="MC247" s="91"/>
      <c r="MD247" s="91"/>
      <c r="ME247" s="91"/>
      <c r="MF247" s="91"/>
      <c r="MG247" s="91"/>
      <c r="MH247" s="91"/>
      <c r="MI247" s="91"/>
      <c r="MJ247" s="91"/>
      <c r="MK247" s="91"/>
      <c r="ML247" s="91"/>
      <c r="MM247" s="91"/>
      <c r="MN247" s="91"/>
      <c r="MO247" s="91"/>
      <c r="MP247" s="91"/>
      <c r="MQ247" s="91"/>
      <c r="MR247" s="91"/>
      <c r="MS247" s="91"/>
      <c r="MT247" s="91"/>
      <c r="MU247" s="91"/>
      <c r="MV247" s="91"/>
      <c r="MW247" s="91"/>
      <c r="MX247" s="91"/>
      <c r="MY247" s="91"/>
      <c r="MZ247" s="91"/>
      <c r="NA247" s="91"/>
      <c r="NB247" s="91"/>
      <c r="NC247" s="91"/>
      <c r="ND247" s="91"/>
      <c r="NE247" s="91"/>
      <c r="NF247" s="91"/>
      <c r="NG247" s="91"/>
      <c r="NH247" s="91"/>
      <c r="NI247" s="91"/>
      <c r="NJ247" s="91"/>
      <c r="NK247" s="92"/>
    </row>
    <row r="248" spans="1:375" x14ac:dyDescent="0.25">
      <c r="A248" s="93">
        <f>SUMIF($D$163:$NK$163,"&lt;="&amp;Summary!$B$3,Leases!D248:NK248)</f>
        <v>0</v>
      </c>
      <c r="B248" s="16" t="s">
        <v>98</v>
      </c>
      <c r="C248" s="45" t="s">
        <v>20</v>
      </c>
      <c r="D248" s="94">
        <f t="array" ref="D248">IFERROR(INDEX($N83:$N97,MATCH(1,IF($L83:$L97&lt;=D$165,IF($M83:$M97&gt;=D$165,1)),0))*$B83/12,0)</f>
        <v>0</v>
      </c>
      <c r="E248" s="94">
        <f t="array" ref="E248">IFERROR(INDEX($N83:$N97,MATCH(1,IF($L83:$L97&lt;=E$165,IF($M83:$M97&gt;=E$165,1)),0))*$B83/12,0)</f>
        <v>0</v>
      </c>
      <c r="F248" s="94">
        <f t="array" ref="F248">IFERROR(INDEX($N83:$N97,MATCH(1,IF($L83:$L97&lt;=F$165,IF($M83:$M97&gt;=F$165,1)),0))*$B83/12,0)</f>
        <v>0</v>
      </c>
      <c r="G248" s="94">
        <f t="array" ref="G248">IFERROR(INDEX($N83:$N97,MATCH(1,IF($L83:$L97&lt;=G$165,IF($M83:$M97&gt;=G$165,1)),0))*$B83/12,0)</f>
        <v>0</v>
      </c>
      <c r="H248" s="94">
        <f t="array" ref="H248">IFERROR(INDEX($N83:$N97,MATCH(1,IF($L83:$L97&lt;=H$165,IF($M83:$M97&gt;=H$165,1)),0))*$B83/12,0)</f>
        <v>0</v>
      </c>
      <c r="I248" s="94">
        <f t="array" ref="I248">IFERROR(INDEX($N83:$N97,MATCH(1,IF($L83:$L97&lt;=I$165,IF($M83:$M97&gt;=I$165,1)),0))*$B83/12,0)</f>
        <v>0</v>
      </c>
      <c r="J248" s="94">
        <f t="array" ref="J248">IFERROR(INDEX($N83:$N97,MATCH(1,IF($L83:$L97&lt;=J$165,IF($M83:$M97&gt;=J$165,1)),0))*$B83/12,0)</f>
        <v>0</v>
      </c>
      <c r="K248" s="94">
        <f t="array" ref="K248">IFERROR(INDEX($N83:$N97,MATCH(1,IF($L83:$L97&lt;=K$165,IF($M83:$M97&gt;=K$165,1)),0))*$B83/12,0)</f>
        <v>0</v>
      </c>
      <c r="L248" s="94">
        <f t="array" ref="L248">IFERROR(INDEX($N83:$N97,MATCH(1,IF($L83:$L97&lt;=L$165,IF($M83:$M97&gt;=L$165,1)),0))*$B83/12,0)</f>
        <v>0</v>
      </c>
      <c r="M248" s="94">
        <f t="array" ref="M248">IFERROR(INDEX($N83:$N97,MATCH(1,IF($L83:$L97&lt;=M$165,IF($M83:$M97&gt;=M$165,1)),0))*$B83/12,0)</f>
        <v>0</v>
      </c>
      <c r="N248" s="94">
        <f t="array" ref="N248">IFERROR(INDEX($N83:$N97,MATCH(1,IF($L83:$L97&lt;=N$165,IF($M83:$M97&gt;=N$165,1)),0))*$B83/12,0)</f>
        <v>0</v>
      </c>
      <c r="O248" s="94">
        <f t="array" ref="O248">IFERROR(INDEX($N83:$N97,MATCH(1,IF($L83:$L97&lt;=O$165,IF($M83:$M97&gt;=O$165,1)),0))*$B83/12,0)</f>
        <v>0</v>
      </c>
      <c r="P248" s="94">
        <f t="array" ref="P248">IFERROR(INDEX($N83:$N97,MATCH(1,IF($L83:$L97&lt;=P$165,IF($M83:$M97&gt;=P$165,1)),0))*$B83/12,0)</f>
        <v>0</v>
      </c>
      <c r="Q248" s="94">
        <f t="array" ref="Q248">IFERROR(INDEX($N83:$N97,MATCH(1,IF($L83:$L97&lt;=Q$165,IF($M83:$M97&gt;=Q$165,1)),0))*$B83/12,0)</f>
        <v>0</v>
      </c>
      <c r="R248" s="94">
        <f t="array" ref="R248">IFERROR(INDEX($N83:$N97,MATCH(1,IF($L83:$L97&lt;=R$165,IF($M83:$M97&gt;=R$165,1)),0))*$B83/12,0)</f>
        <v>0</v>
      </c>
      <c r="S248" s="94">
        <f t="array" ref="S248">IFERROR(INDEX($N83:$N97,MATCH(1,IF($L83:$L97&lt;=S$165,IF($M83:$M97&gt;=S$165,1)),0))*$B83/12,0)</f>
        <v>0</v>
      </c>
      <c r="T248" s="94">
        <f t="array" ref="T248">IFERROR(INDEX($N83:$N97,MATCH(1,IF($L83:$L97&lt;=T$165,IF($M83:$M97&gt;=T$165,1)),0))*$B83/12,0)</f>
        <v>0</v>
      </c>
      <c r="U248" s="94">
        <f t="array" ref="U248">IFERROR(INDEX($N83:$N97,MATCH(1,IF($L83:$L97&lt;=U$165,IF($M83:$M97&gt;=U$165,1)),0))*$B83/12,0)</f>
        <v>0</v>
      </c>
      <c r="V248" s="94">
        <f t="array" ref="V248">IFERROR(INDEX($N83:$N97,MATCH(1,IF($L83:$L97&lt;=V$165,IF($M83:$M97&gt;=V$165,1)),0))*$B83/12,0)</f>
        <v>0</v>
      </c>
      <c r="W248" s="94">
        <f t="array" ref="W248">IFERROR(INDEX($N83:$N97,MATCH(1,IF($L83:$L97&lt;=W$165,IF($M83:$M97&gt;=W$165,1)),0))*$B83/12,0)</f>
        <v>0</v>
      </c>
      <c r="X248" s="94">
        <f t="array" ref="X248">IFERROR(INDEX($N83:$N97,MATCH(1,IF($L83:$L97&lt;=X$165,IF($M83:$M97&gt;=X$165,1)),0))*$B83/12,0)</f>
        <v>0</v>
      </c>
      <c r="Y248" s="94">
        <f t="array" ref="Y248">IFERROR(INDEX($N83:$N97,MATCH(1,IF($L83:$L97&lt;=Y$165,IF($M83:$M97&gt;=Y$165,1)),0))*$B83/12,0)</f>
        <v>0</v>
      </c>
      <c r="Z248" s="94">
        <f t="array" ref="Z248">IFERROR(INDEX($N83:$N97,MATCH(1,IF($L83:$L97&lt;=Z$165,IF($M83:$M97&gt;=Z$165,1)),0))*$B83/12,0)</f>
        <v>0</v>
      </c>
      <c r="AA248" s="94">
        <f t="array" ref="AA248">IFERROR(INDEX($N83:$N97,MATCH(1,IF($L83:$L97&lt;=AA$165,IF($M83:$M97&gt;=AA$165,1)),0))*$B83/12,0)</f>
        <v>0</v>
      </c>
      <c r="AB248" s="94">
        <f t="array" ref="AB248">IFERROR(INDEX($N83:$N97,MATCH(1,IF($L83:$L97&lt;=AB$165,IF($M83:$M97&gt;=AB$165,1)),0))*$B83/12,0)</f>
        <v>0</v>
      </c>
      <c r="AC248" s="94">
        <f t="array" ref="AC248">IFERROR(INDEX($N83:$N97,MATCH(1,IF($L83:$L97&lt;=AC$165,IF($M83:$M97&gt;=AC$165,1)),0))*$B83/12,0)</f>
        <v>0</v>
      </c>
      <c r="AD248" s="94">
        <f t="array" ref="AD248">IFERROR(INDEX($N83:$N97,MATCH(1,IF($L83:$L97&lt;=AD$165,IF($M83:$M97&gt;=AD$165,1)),0))*$B83/12,0)</f>
        <v>0</v>
      </c>
      <c r="AE248" s="94">
        <f t="array" ref="AE248">IFERROR(INDEX($N83:$N97,MATCH(1,IF($L83:$L97&lt;=AE$165,IF($M83:$M97&gt;=AE$165,1)),0))*$B83/12,0)</f>
        <v>0</v>
      </c>
      <c r="AF248" s="94">
        <f t="array" ref="AF248">IFERROR(INDEX($N83:$N97,MATCH(1,IF($L83:$L97&lt;=AF$165,IF($M83:$M97&gt;=AF$165,1)),0))*$B83/12,0)</f>
        <v>0</v>
      </c>
      <c r="AG248" s="94">
        <f t="array" ref="AG248">IFERROR(INDEX($N83:$N97,MATCH(1,IF($L83:$L97&lt;=AG$165,IF($M83:$M97&gt;=AG$165,1)),0))*$B83/12,0)</f>
        <v>0</v>
      </c>
      <c r="AH248" s="94">
        <f t="array" ref="AH248">IFERROR(INDEX($N83:$N97,MATCH(1,IF($L83:$L97&lt;=AH$165,IF($M83:$M97&gt;=AH$165,1)),0))*$B83/12,0)</f>
        <v>0</v>
      </c>
      <c r="AI248" s="94">
        <f t="array" ref="AI248">IFERROR(INDEX($N83:$N97,MATCH(1,IF($L83:$L97&lt;=AI$165,IF($M83:$M97&gt;=AI$165,1)),0))*$B83/12,0)</f>
        <v>0</v>
      </c>
      <c r="AJ248" s="94">
        <f t="array" ref="AJ248">IFERROR(INDEX($N83:$N97,MATCH(1,IF($L83:$L97&lt;=AJ$165,IF($M83:$M97&gt;=AJ$165,1)),0))*$B83/12,0)</f>
        <v>0</v>
      </c>
      <c r="AK248" s="94">
        <f t="array" ref="AK248">IFERROR(INDEX($N83:$N97,MATCH(1,IF($L83:$L97&lt;=AK$165,IF($M83:$M97&gt;=AK$165,1)),0))*$B83/12,0)</f>
        <v>0</v>
      </c>
      <c r="AL248" s="94">
        <f t="array" ref="AL248">IFERROR(INDEX($N83:$N97,MATCH(1,IF($L83:$L97&lt;=AL$165,IF($M83:$M97&gt;=AL$165,1)),0))*$B83/12,0)</f>
        <v>0</v>
      </c>
      <c r="AM248" s="94">
        <f t="array" ref="AM248">IFERROR(INDEX($N83:$N97,MATCH(1,IF($L83:$L97&lt;=AM$165,IF($M83:$M97&gt;=AM$165,1)),0))*$B83/12,0)</f>
        <v>0</v>
      </c>
      <c r="AN248" s="94">
        <f t="array" ref="AN248">IFERROR(INDEX($N83:$N97,MATCH(1,IF($L83:$L97&lt;=AN$165,IF($M83:$M97&gt;=AN$165,1)),0))*$B83/12,0)</f>
        <v>0</v>
      </c>
      <c r="AO248" s="94">
        <f t="array" ref="AO248">IFERROR(INDEX($N83:$N97,MATCH(1,IF($L83:$L97&lt;=AO$165,IF($M83:$M97&gt;=AO$165,1)),0))*$B83/12,0)</f>
        <v>0</v>
      </c>
      <c r="AP248" s="94">
        <f t="array" ref="AP248">IFERROR(INDEX($N83:$N97,MATCH(1,IF($L83:$L97&lt;=AP$165,IF($M83:$M97&gt;=AP$165,1)),0))*$B83/12,0)</f>
        <v>0</v>
      </c>
      <c r="AQ248" s="94">
        <f t="array" ref="AQ248">IFERROR(INDEX($N83:$N97,MATCH(1,IF($L83:$L97&lt;=AQ$165,IF($M83:$M97&gt;=AQ$165,1)),0))*$B83/12,0)</f>
        <v>0</v>
      </c>
      <c r="AR248" s="94">
        <f t="array" ref="AR248">IFERROR(INDEX($N83:$N97,MATCH(1,IF($L83:$L97&lt;=AR$165,IF($M83:$M97&gt;=AR$165,1)),0))*$B83/12,0)</f>
        <v>0</v>
      </c>
      <c r="AS248" s="94">
        <f t="array" ref="AS248">IFERROR(INDEX($N83:$N97,MATCH(1,IF($L83:$L97&lt;=AS$165,IF($M83:$M97&gt;=AS$165,1)),0))*$B83/12,0)</f>
        <v>0</v>
      </c>
      <c r="AT248" s="94">
        <f t="array" ref="AT248">IFERROR(INDEX($N83:$N97,MATCH(1,IF($L83:$L97&lt;=AT$165,IF($M83:$M97&gt;=AT$165,1)),0))*$B83/12,0)</f>
        <v>0</v>
      </c>
      <c r="AU248" s="94">
        <f t="array" ref="AU248">IFERROR(INDEX($N83:$N97,MATCH(1,IF($L83:$L97&lt;=AU$165,IF($M83:$M97&gt;=AU$165,1)),0))*$B83/12,0)</f>
        <v>0</v>
      </c>
      <c r="AV248" s="94">
        <f t="array" ref="AV248">IFERROR(INDEX($N83:$N97,MATCH(1,IF($L83:$L97&lt;=AV$165,IF($M83:$M97&gt;=AV$165,1)),0))*$B83/12,0)</f>
        <v>0</v>
      </c>
      <c r="AW248" s="94">
        <f t="array" ref="AW248">IFERROR(INDEX($N83:$N97,MATCH(1,IF($L83:$L97&lt;=AW$165,IF($M83:$M97&gt;=AW$165,1)),0))*$B83/12,0)</f>
        <v>0</v>
      </c>
      <c r="AX248" s="94">
        <f t="array" ref="AX248">IFERROR(INDEX($N83:$N97,MATCH(1,IF($L83:$L97&lt;=AX$165,IF($M83:$M97&gt;=AX$165,1)),0))*$B83/12,0)</f>
        <v>0</v>
      </c>
      <c r="AY248" s="94">
        <f t="array" ref="AY248">IFERROR(INDEX($N83:$N97,MATCH(1,IF($L83:$L97&lt;=AY$165,IF($M83:$M97&gt;=AY$165,1)),0))*$B83/12,0)</f>
        <v>0</v>
      </c>
      <c r="AZ248" s="94">
        <f t="array" ref="AZ248">IFERROR(INDEX($N83:$N97,MATCH(1,IF($L83:$L97&lt;=AZ$165,IF($M83:$M97&gt;=AZ$165,1)),0))*$B83/12,0)</f>
        <v>0</v>
      </c>
      <c r="BA248" s="94">
        <f t="array" ref="BA248">IFERROR(INDEX($N83:$N97,MATCH(1,IF($L83:$L97&lt;=BA$165,IF($M83:$M97&gt;=BA$165,1)),0))*$B83/12,0)</f>
        <v>0</v>
      </c>
      <c r="BB248" s="94">
        <f t="array" ref="BB248">IFERROR(INDEX($N83:$N97,MATCH(1,IF($L83:$L97&lt;=BB$165,IF($M83:$M97&gt;=BB$165,1)),0))*$B83/12,0)</f>
        <v>0</v>
      </c>
      <c r="BC248" s="94">
        <f t="array" ref="BC248">IFERROR(INDEX($N83:$N97,MATCH(1,IF($L83:$L97&lt;=BC$165,IF($M83:$M97&gt;=BC$165,1)),0))*$B83/12,0)</f>
        <v>0</v>
      </c>
      <c r="BD248" s="94">
        <f t="array" ref="BD248">IFERROR(INDEX($N83:$N97,MATCH(1,IF($L83:$L97&lt;=BD$165,IF($M83:$M97&gt;=BD$165,1)),0))*$B83/12,0)</f>
        <v>0</v>
      </c>
      <c r="BE248" s="94">
        <f t="array" ref="BE248">IFERROR(INDEX($N83:$N97,MATCH(1,IF($L83:$L97&lt;=BE$165,IF($M83:$M97&gt;=BE$165,1)),0))*$B83/12,0)</f>
        <v>0</v>
      </c>
      <c r="BF248" s="94">
        <f t="array" ref="BF248">IFERROR(INDEX($N83:$N97,MATCH(1,IF($L83:$L97&lt;=BF$165,IF($M83:$M97&gt;=BF$165,1)),0))*$B83/12,0)</f>
        <v>0</v>
      </c>
      <c r="BG248" s="94">
        <f t="array" ref="BG248">IFERROR(INDEX($N83:$N97,MATCH(1,IF($L83:$L97&lt;=BG$165,IF($M83:$M97&gt;=BG$165,1)),0))*$B83/12,0)</f>
        <v>0</v>
      </c>
      <c r="BH248" s="94">
        <f t="array" ref="BH248">IFERROR(INDEX($N83:$N97,MATCH(1,IF($L83:$L97&lt;=BH$165,IF($M83:$M97&gt;=BH$165,1)),0))*$B83/12,0)</f>
        <v>0</v>
      </c>
      <c r="BI248" s="94">
        <f t="array" ref="BI248">IFERROR(INDEX($N83:$N97,MATCH(1,IF($L83:$L97&lt;=BI$165,IF($M83:$M97&gt;=BI$165,1)),0))*$B83/12,0)</f>
        <v>0</v>
      </c>
      <c r="BJ248" s="94">
        <f t="array" ref="BJ248">IFERROR(INDEX($N83:$N97,MATCH(1,IF($L83:$L97&lt;=BJ$165,IF($M83:$M97&gt;=BJ$165,1)),0))*$B83/12,0)</f>
        <v>0</v>
      </c>
      <c r="BK248" s="94">
        <f t="array" ref="BK248">IFERROR(INDEX($N83:$N97,MATCH(1,IF($L83:$L97&lt;=BK$165,IF($M83:$M97&gt;=BK$165,1)),0))*$B83/12,0)</f>
        <v>0</v>
      </c>
      <c r="BL248" s="94">
        <f t="array" ref="BL248">IFERROR(INDEX($N83:$N97,MATCH(1,IF($L83:$L97&lt;=BL$165,IF($M83:$M97&gt;=BL$165,1)),0))*$B83/12,0)</f>
        <v>0</v>
      </c>
      <c r="BM248" s="94">
        <f t="array" ref="BM248">IFERROR(INDEX($N83:$N97,MATCH(1,IF($L83:$L97&lt;=BM$165,IF($M83:$M97&gt;=BM$165,1)),0))*$B83/12,0)</f>
        <v>0</v>
      </c>
      <c r="BN248" s="94">
        <f t="array" ref="BN248">IFERROR(INDEX($N83:$N97,MATCH(1,IF($L83:$L97&lt;=BN$165,IF($M83:$M97&gt;=BN$165,1)),0))*$B83/12,0)</f>
        <v>0</v>
      </c>
      <c r="BO248" s="94">
        <f t="array" ref="BO248">IFERROR(INDEX($N83:$N97,MATCH(1,IF($L83:$L97&lt;=BO$165,IF($M83:$M97&gt;=BO$165,1)),0))*$B83/12,0)</f>
        <v>0</v>
      </c>
      <c r="BP248" s="94">
        <f t="array" ref="BP248">IFERROR(INDEX($N83:$N97,MATCH(1,IF($L83:$L97&lt;=BP$165,IF($M83:$M97&gt;=BP$165,1)),0))*$B83/12,0)</f>
        <v>0</v>
      </c>
      <c r="BQ248" s="94">
        <f t="array" ref="BQ248">IFERROR(INDEX($N83:$N97,MATCH(1,IF($L83:$L97&lt;=BQ$165,IF($M83:$M97&gt;=BQ$165,1)),0))*$B83/12,0)</f>
        <v>0</v>
      </c>
      <c r="BR248" s="94">
        <f t="array" ref="BR248">IFERROR(INDEX($N83:$N97,MATCH(1,IF($L83:$L97&lt;=BR$165,IF($M83:$M97&gt;=BR$165,1)),0))*$B83/12,0)</f>
        <v>0</v>
      </c>
      <c r="BS248" s="94">
        <f t="array" ref="BS248">IFERROR(INDEX($N83:$N97,MATCH(1,IF($L83:$L97&lt;=BS$165,IF($M83:$M97&gt;=BS$165,1)),0))*$B83/12,0)</f>
        <v>0</v>
      </c>
      <c r="BT248" s="94">
        <f t="array" ref="BT248">IFERROR(INDEX($N83:$N97,MATCH(1,IF($L83:$L97&lt;=BT$165,IF($M83:$M97&gt;=BT$165,1)),0))*$B83/12,0)</f>
        <v>0</v>
      </c>
      <c r="BU248" s="94">
        <f t="array" ref="BU248">IFERROR(INDEX($N83:$N97,MATCH(1,IF($L83:$L97&lt;=BU$165,IF($M83:$M97&gt;=BU$165,1)),0))*$B83/12,0)</f>
        <v>0</v>
      </c>
      <c r="BV248" s="94">
        <f t="array" ref="BV248">IFERROR(INDEX($N83:$N97,MATCH(1,IF($L83:$L97&lt;=BV$165,IF($M83:$M97&gt;=BV$165,1)),0))*$B83/12,0)</f>
        <v>0</v>
      </c>
      <c r="BW248" s="94">
        <f t="array" ref="BW248">IFERROR(INDEX($N83:$N97,MATCH(1,IF($L83:$L97&lt;=BW$165,IF($M83:$M97&gt;=BW$165,1)),0))*$B83/12,0)</f>
        <v>0</v>
      </c>
      <c r="BX248" s="94">
        <f t="array" ref="BX248">IFERROR(INDEX($N83:$N97,MATCH(1,IF($L83:$L97&lt;=BX$165,IF($M83:$M97&gt;=BX$165,1)),0))*$B83/12,0)</f>
        <v>0</v>
      </c>
      <c r="BY248" s="94">
        <f t="array" ref="BY248">IFERROR(INDEX($N83:$N97,MATCH(1,IF($L83:$L97&lt;=BY$165,IF($M83:$M97&gt;=BY$165,1)),0))*$B83/12,0)</f>
        <v>0</v>
      </c>
      <c r="BZ248" s="94">
        <f t="array" ref="BZ248">IFERROR(INDEX($N83:$N97,MATCH(1,IF($L83:$L97&lt;=BZ$165,IF($M83:$M97&gt;=BZ$165,1)),0))*$B83/12,0)</f>
        <v>0</v>
      </c>
      <c r="CA248" s="94">
        <f t="array" ref="CA248">IFERROR(INDEX($N83:$N97,MATCH(1,IF($L83:$L97&lt;=CA$165,IF($M83:$M97&gt;=CA$165,1)),0))*$B83/12,0)</f>
        <v>0</v>
      </c>
      <c r="CB248" s="94">
        <f t="array" ref="CB248">IFERROR(INDEX($N83:$N97,MATCH(1,IF($L83:$L97&lt;=CB$165,IF($M83:$M97&gt;=CB$165,1)),0))*$B83/12,0)</f>
        <v>0</v>
      </c>
      <c r="CC248" s="94">
        <f t="array" ref="CC248">IFERROR(INDEX($N83:$N97,MATCH(1,IF($L83:$L97&lt;=CC$165,IF($M83:$M97&gt;=CC$165,1)),0))*$B83/12,0)</f>
        <v>0</v>
      </c>
      <c r="CD248" s="94">
        <f t="array" ref="CD248">IFERROR(INDEX($N83:$N97,MATCH(1,IF($L83:$L97&lt;=CD$165,IF($M83:$M97&gt;=CD$165,1)),0))*$B83/12,0)</f>
        <v>0</v>
      </c>
      <c r="CE248" s="94">
        <f t="array" ref="CE248">IFERROR(INDEX($N83:$N97,MATCH(1,IF($L83:$L97&lt;=CE$165,IF($M83:$M97&gt;=CE$165,1)),0))*$B83/12,0)</f>
        <v>0</v>
      </c>
      <c r="CF248" s="94">
        <f t="array" ref="CF248">IFERROR(INDEX($N83:$N97,MATCH(1,IF($L83:$L97&lt;=CF$165,IF($M83:$M97&gt;=CF$165,1)),0))*$B83/12,0)</f>
        <v>0</v>
      </c>
      <c r="CG248" s="94">
        <f t="array" ref="CG248">IFERROR(INDEX($N83:$N97,MATCH(1,IF($L83:$L97&lt;=CG$165,IF($M83:$M97&gt;=CG$165,1)),0))*$B83/12,0)</f>
        <v>0</v>
      </c>
      <c r="CH248" s="94">
        <f t="array" ref="CH248">IFERROR(INDEX($N83:$N97,MATCH(1,IF($L83:$L97&lt;=CH$165,IF($M83:$M97&gt;=CH$165,1)),0))*$B83/12,0)</f>
        <v>0</v>
      </c>
      <c r="CI248" s="94">
        <f t="array" ref="CI248">IFERROR(INDEX($N83:$N97,MATCH(1,IF($L83:$L97&lt;=CI$165,IF($M83:$M97&gt;=CI$165,1)),0))*$B83/12,0)</f>
        <v>0</v>
      </c>
      <c r="CJ248" s="94">
        <f t="array" ref="CJ248">IFERROR(INDEX($N83:$N97,MATCH(1,IF($L83:$L97&lt;=CJ$165,IF($M83:$M97&gt;=CJ$165,1)),0))*$B83/12,0)</f>
        <v>0</v>
      </c>
      <c r="CK248" s="94">
        <f t="array" ref="CK248">IFERROR(INDEX($N83:$N97,MATCH(1,IF($L83:$L97&lt;=CK$165,IF($M83:$M97&gt;=CK$165,1)),0))*$B83/12,0)</f>
        <v>0</v>
      </c>
      <c r="CL248" s="94">
        <f t="array" ref="CL248">IFERROR(INDEX($N83:$N97,MATCH(1,IF($L83:$L97&lt;=CL$165,IF($M83:$M97&gt;=CL$165,1)),0))*$B83/12,0)</f>
        <v>0</v>
      </c>
      <c r="CM248" s="94">
        <f t="array" ref="CM248">IFERROR(INDEX($N83:$N97,MATCH(1,IF($L83:$L97&lt;=CM$165,IF($M83:$M97&gt;=CM$165,1)),0))*$B83/12,0)</f>
        <v>0</v>
      </c>
      <c r="CN248" s="94">
        <f t="array" ref="CN248">IFERROR(INDEX($N83:$N97,MATCH(1,IF($L83:$L97&lt;=CN$165,IF($M83:$M97&gt;=CN$165,1)),0))*$B83/12,0)</f>
        <v>0</v>
      </c>
      <c r="CO248" s="94">
        <f t="array" ref="CO248">IFERROR(INDEX($N83:$N97,MATCH(1,IF($L83:$L97&lt;=CO$165,IF($M83:$M97&gt;=CO$165,1)),0))*$B83/12,0)</f>
        <v>0</v>
      </c>
      <c r="CP248" s="94">
        <f t="array" ref="CP248">IFERROR(INDEX($N83:$N97,MATCH(1,IF($L83:$L97&lt;=CP$165,IF($M83:$M97&gt;=CP$165,1)),0))*$B83/12,0)</f>
        <v>0</v>
      </c>
      <c r="CQ248" s="94">
        <f t="array" ref="CQ248">IFERROR(INDEX($N83:$N97,MATCH(1,IF($L83:$L97&lt;=CQ$165,IF($M83:$M97&gt;=CQ$165,1)),0))*$B83/12,0)</f>
        <v>0</v>
      </c>
      <c r="CR248" s="94">
        <f t="array" ref="CR248">IFERROR(INDEX($N83:$N97,MATCH(1,IF($L83:$L97&lt;=CR$165,IF($M83:$M97&gt;=CR$165,1)),0))*$B83/12,0)</f>
        <v>0</v>
      </c>
      <c r="CS248" s="94">
        <f t="array" ref="CS248">IFERROR(INDEX($N83:$N97,MATCH(1,IF($L83:$L97&lt;=CS$165,IF($M83:$M97&gt;=CS$165,1)),0))*$B83/12,0)</f>
        <v>0</v>
      </c>
      <c r="CT248" s="94">
        <f t="array" ref="CT248">IFERROR(INDEX($N83:$N97,MATCH(1,IF($L83:$L97&lt;=CT$165,IF($M83:$M97&gt;=CT$165,1)),0))*$B83/12,0)</f>
        <v>0</v>
      </c>
      <c r="CU248" s="94">
        <f t="array" ref="CU248">IFERROR(INDEX($N83:$N97,MATCH(1,IF($L83:$L97&lt;=CU$165,IF($M83:$M97&gt;=CU$165,1)),0))*$B83/12,0)</f>
        <v>0</v>
      </c>
      <c r="CV248" s="94">
        <f t="array" ref="CV248">IFERROR(INDEX($N83:$N97,MATCH(1,IF($L83:$L97&lt;=CV$165,IF($M83:$M97&gt;=CV$165,1)),0))*$B83/12,0)</f>
        <v>0</v>
      </c>
      <c r="CW248" s="94">
        <f t="array" ref="CW248">IFERROR(INDEX($N83:$N97,MATCH(1,IF($L83:$L97&lt;=CW$165,IF($M83:$M97&gt;=CW$165,1)),0))*$B83/12,0)</f>
        <v>0</v>
      </c>
      <c r="CX248" s="94">
        <f t="array" ref="CX248">IFERROR(INDEX($N83:$N97,MATCH(1,IF($L83:$L97&lt;=CX$165,IF($M83:$M97&gt;=CX$165,1)),0))*$B83/12,0)</f>
        <v>0</v>
      </c>
      <c r="CY248" s="94">
        <f t="array" ref="CY248">IFERROR(INDEX($N83:$N97,MATCH(1,IF($L83:$L97&lt;=CY$165,IF($M83:$M97&gt;=CY$165,1)),0))*$B83/12,0)</f>
        <v>0</v>
      </c>
      <c r="CZ248" s="94">
        <f t="array" ref="CZ248">IFERROR(INDEX($N83:$N97,MATCH(1,IF($L83:$L97&lt;=CZ$165,IF($M83:$M97&gt;=CZ$165,1)),0))*$B83/12,0)</f>
        <v>0</v>
      </c>
      <c r="DA248" s="94">
        <f t="array" ref="DA248">IFERROR(INDEX($N83:$N97,MATCH(1,IF($L83:$L97&lt;=DA$165,IF($M83:$M97&gt;=DA$165,1)),0))*$B83/12,0)</f>
        <v>0</v>
      </c>
      <c r="DB248" s="94">
        <f t="array" ref="DB248">IFERROR(INDEX($N83:$N97,MATCH(1,IF($L83:$L97&lt;=DB$165,IF($M83:$M97&gt;=DB$165,1)),0))*$B83/12,0)</f>
        <v>0</v>
      </c>
      <c r="DC248" s="94">
        <f t="array" ref="DC248">IFERROR(INDEX($N83:$N97,MATCH(1,IF($L83:$L97&lt;=DC$165,IF($M83:$M97&gt;=DC$165,1)),0))*$B83/12,0)</f>
        <v>0</v>
      </c>
      <c r="DD248" s="94">
        <f t="array" ref="DD248">IFERROR(INDEX($N83:$N97,MATCH(1,IF($L83:$L97&lt;=DD$165,IF($M83:$M97&gt;=DD$165,1)),0))*$B83/12,0)</f>
        <v>0</v>
      </c>
      <c r="DE248" s="94">
        <f t="array" ref="DE248">IFERROR(INDEX($N83:$N97,MATCH(1,IF($L83:$L97&lt;=DE$165,IF($M83:$M97&gt;=DE$165,1)),0))*$B83/12,0)</f>
        <v>0</v>
      </c>
      <c r="DF248" s="94">
        <f t="array" ref="DF248">IFERROR(INDEX($N83:$N97,MATCH(1,IF($L83:$L97&lt;=DF$165,IF($M83:$M97&gt;=DF$165,1)),0))*$B83/12,0)</f>
        <v>0</v>
      </c>
      <c r="DG248" s="94">
        <f t="array" ref="DG248">IFERROR(INDEX($N83:$N97,MATCH(1,IF($L83:$L97&lt;=DG$165,IF($M83:$M97&gt;=DG$165,1)),0))*$B83/12,0)</f>
        <v>0</v>
      </c>
      <c r="DH248" s="94">
        <f t="array" ref="DH248">IFERROR(INDEX($N83:$N97,MATCH(1,IF($L83:$L97&lt;=DH$165,IF($M83:$M97&gt;=DH$165,1)),0))*$B83/12,0)</f>
        <v>0</v>
      </c>
      <c r="DI248" s="94">
        <f t="array" ref="DI248">IFERROR(INDEX($N83:$N97,MATCH(1,IF($L83:$L97&lt;=DI$165,IF($M83:$M97&gt;=DI$165,1)),0))*$B83/12,0)</f>
        <v>0</v>
      </c>
      <c r="DJ248" s="94">
        <f t="array" ref="DJ248">IFERROR(INDEX($N83:$N97,MATCH(1,IF($L83:$L97&lt;=DJ$165,IF($M83:$M97&gt;=DJ$165,1)),0))*$B83/12,0)</f>
        <v>0</v>
      </c>
      <c r="DK248" s="94">
        <f t="array" ref="DK248">IFERROR(INDEX($N83:$N97,MATCH(1,IF($L83:$L97&lt;=DK$165,IF($M83:$M97&gt;=DK$165,1)),0))*$B83/12,0)</f>
        <v>0</v>
      </c>
      <c r="DL248" s="94">
        <f t="array" ref="DL248">IFERROR(INDEX($N83:$N97,MATCH(1,IF($L83:$L97&lt;=DL$165,IF($M83:$M97&gt;=DL$165,1)),0))*$B83/12,0)</f>
        <v>0</v>
      </c>
      <c r="DM248" s="94">
        <f t="array" ref="DM248">IFERROR(INDEX($N83:$N97,MATCH(1,IF($L83:$L97&lt;=DM$165,IF($M83:$M97&gt;=DM$165,1)),0))*$B83/12,0)</f>
        <v>0</v>
      </c>
      <c r="DN248" s="94">
        <f t="array" ref="DN248">IFERROR(INDEX($N83:$N97,MATCH(1,IF($L83:$L97&lt;=DN$165,IF($M83:$M97&gt;=DN$165,1)),0))*$B83/12,0)</f>
        <v>0</v>
      </c>
      <c r="DO248" s="94">
        <f t="array" ref="DO248">IFERROR(INDEX($N83:$N97,MATCH(1,IF($L83:$L97&lt;=DO$165,IF($M83:$M97&gt;=DO$165,1)),0))*$B83/12,0)</f>
        <v>0</v>
      </c>
      <c r="DP248" s="94">
        <f t="array" ref="DP248">IFERROR(INDEX($N83:$N97,MATCH(1,IF($L83:$L97&lt;=DP$165,IF($M83:$M97&gt;=DP$165,1)),0))*$B83/12,0)</f>
        <v>0</v>
      </c>
      <c r="DQ248" s="94">
        <f t="array" ref="DQ248">IFERROR(INDEX($N83:$N97,MATCH(1,IF($L83:$L97&lt;=DQ$165,IF($M83:$M97&gt;=DQ$165,1)),0))*$B83/12,0)</f>
        <v>0</v>
      </c>
      <c r="DR248" s="94">
        <f t="array" ref="DR248">IFERROR(INDEX($N83:$N97,MATCH(1,IF($L83:$L97&lt;=DR$165,IF($M83:$M97&gt;=DR$165,1)),0))*$B83/12,0)</f>
        <v>0</v>
      </c>
      <c r="DS248" s="94">
        <f t="array" ref="DS248">IFERROR(INDEX($N83:$N97,MATCH(1,IF($L83:$L97&lt;=DS$165,IF($M83:$M97&gt;=DS$165,1)),0))*$B83/12,0)</f>
        <v>0</v>
      </c>
      <c r="DT248" s="94">
        <f t="array" ref="DT248">IFERROR(INDEX($N83:$N97,MATCH(1,IF($L83:$L97&lt;=DT$165,IF($M83:$M97&gt;=DT$165,1)),0))*$B83/12,0)</f>
        <v>0</v>
      </c>
      <c r="DU248" s="94">
        <f t="array" ref="DU248">IFERROR(INDEX($N83:$N97,MATCH(1,IF($L83:$L97&lt;=DU$165,IF($M83:$M97&gt;=DU$165,1)),0))*$B83/12,0)</f>
        <v>0</v>
      </c>
      <c r="DV248" s="94">
        <f t="array" ref="DV248">IFERROR(INDEX($N83:$N97,MATCH(1,IF($L83:$L97&lt;=DV$165,IF($M83:$M97&gt;=DV$165,1)),0))*$B83/12,0)</f>
        <v>0</v>
      </c>
      <c r="DW248" s="94">
        <f t="array" ref="DW248">IFERROR(INDEX($N83:$N97,MATCH(1,IF($L83:$L97&lt;=DW$165,IF($M83:$M97&gt;=DW$165,1)),0))*$B83/12,0)</f>
        <v>0</v>
      </c>
      <c r="DX248" s="94">
        <f t="array" ref="DX248">IFERROR(INDEX($N83:$N97,MATCH(1,IF($L83:$L97&lt;=DX$165,IF($M83:$M97&gt;=DX$165,1)),0))*$B83/12,0)</f>
        <v>0</v>
      </c>
      <c r="DY248" s="94">
        <f t="array" ref="DY248">IFERROR(INDEX($N83:$N97,MATCH(1,IF($L83:$L97&lt;=DY$165,IF($M83:$M97&gt;=DY$165,1)),0))*$B83/12,0)</f>
        <v>0</v>
      </c>
      <c r="DZ248" s="94">
        <f t="array" ref="DZ248">IFERROR(INDEX($N83:$N97,MATCH(1,IF($L83:$L97&lt;=DZ$165,IF($M83:$M97&gt;=DZ$165,1)),0))*$B83/12,0)</f>
        <v>0</v>
      </c>
      <c r="EA248" s="94">
        <f t="array" ref="EA248">IFERROR(INDEX($N83:$N97,MATCH(1,IF($L83:$L97&lt;=EA$165,IF($M83:$M97&gt;=EA$165,1)),0))*$B83/12,0)</f>
        <v>0</v>
      </c>
      <c r="EB248" s="94">
        <f t="array" ref="EB248">IFERROR(INDEX($N83:$N97,MATCH(1,IF($L83:$L97&lt;=EB$165,IF($M83:$M97&gt;=EB$165,1)),0))*$B83/12,0)</f>
        <v>0</v>
      </c>
      <c r="EC248" s="94">
        <f t="array" ref="EC248">IFERROR(INDEX($N83:$N97,MATCH(1,IF($L83:$L97&lt;=EC$165,IF($M83:$M97&gt;=EC$165,1)),0))*$B83/12,0)</f>
        <v>0</v>
      </c>
      <c r="ED248" s="94">
        <f t="array" ref="ED248">IFERROR(INDEX($N83:$N97,MATCH(1,IF($L83:$L97&lt;=ED$165,IF($M83:$M97&gt;=ED$165,1)),0))*$B83/12,0)</f>
        <v>0</v>
      </c>
      <c r="EE248" s="94">
        <f t="array" ref="EE248">IFERROR(INDEX($N83:$N97,MATCH(1,IF($L83:$L97&lt;=EE$165,IF($M83:$M97&gt;=EE$165,1)),0))*$B83/12,0)</f>
        <v>0</v>
      </c>
      <c r="EF248" s="94">
        <f t="array" ref="EF248">IFERROR(INDEX($N83:$N97,MATCH(1,IF($L83:$L97&lt;=EF$165,IF($M83:$M97&gt;=EF$165,1)),0))*$B83/12,0)</f>
        <v>0</v>
      </c>
      <c r="EG248" s="94">
        <f t="array" ref="EG248">IFERROR(INDEX($N83:$N97,MATCH(1,IF($L83:$L97&lt;=EG$165,IF($M83:$M97&gt;=EG$165,1)),0))*$B83/12,0)</f>
        <v>0</v>
      </c>
      <c r="EH248" s="94">
        <f t="array" ref="EH248">IFERROR(INDEX($N83:$N97,MATCH(1,IF($L83:$L97&lt;=EH$165,IF($M83:$M97&gt;=EH$165,1)),0))*$B83/12,0)</f>
        <v>0</v>
      </c>
      <c r="EI248" s="94">
        <f t="array" ref="EI248">IFERROR(INDEX($N83:$N97,MATCH(1,IF($L83:$L97&lt;=EI$165,IF($M83:$M97&gt;=EI$165,1)),0))*$B83/12,0)</f>
        <v>0</v>
      </c>
      <c r="EJ248" s="94">
        <f t="array" ref="EJ248">IFERROR(INDEX($N83:$N97,MATCH(1,IF($L83:$L97&lt;=EJ$165,IF($M83:$M97&gt;=EJ$165,1)),0))*$B83/12,0)</f>
        <v>0</v>
      </c>
      <c r="EK248" s="94">
        <f t="array" ref="EK248">IFERROR(INDEX($N83:$N97,MATCH(1,IF($L83:$L97&lt;=EK$165,IF($M83:$M97&gt;=EK$165,1)),0))*$B83/12,0)</f>
        <v>0</v>
      </c>
      <c r="EL248" s="94">
        <f t="array" ref="EL248">IFERROR(INDEX($N83:$N97,MATCH(1,IF($L83:$L97&lt;=EL$165,IF($M83:$M97&gt;=EL$165,1)),0))*$B83/12,0)</f>
        <v>0</v>
      </c>
      <c r="EM248" s="94">
        <f t="array" ref="EM248">IFERROR(INDEX($N83:$N97,MATCH(1,IF($L83:$L97&lt;=EM$165,IF($M83:$M97&gt;=EM$165,1)),0))*$B83/12,0)</f>
        <v>0</v>
      </c>
      <c r="EN248" s="94">
        <f t="array" ref="EN248">IFERROR(INDEX($N83:$N97,MATCH(1,IF($L83:$L97&lt;=EN$165,IF($M83:$M97&gt;=EN$165,1)),0))*$B83/12,0)</f>
        <v>0</v>
      </c>
      <c r="EO248" s="94">
        <f t="array" ref="EO248">IFERROR(INDEX($N83:$N97,MATCH(1,IF($L83:$L97&lt;=EO$165,IF($M83:$M97&gt;=EO$165,1)),0))*$B83/12,0)</f>
        <v>0</v>
      </c>
      <c r="EP248" s="94">
        <f t="array" ref="EP248">IFERROR(INDEX($N83:$N97,MATCH(1,IF($L83:$L97&lt;=EP$165,IF($M83:$M97&gt;=EP$165,1)),0))*$B83/12,0)</f>
        <v>0</v>
      </c>
      <c r="EQ248" s="94">
        <f t="array" ref="EQ248">IFERROR(INDEX($N83:$N97,MATCH(1,IF($L83:$L97&lt;=EQ$165,IF($M83:$M97&gt;=EQ$165,1)),0))*$B83/12,0)</f>
        <v>0</v>
      </c>
      <c r="ER248" s="94">
        <f t="array" ref="ER248">IFERROR(INDEX($N83:$N97,MATCH(1,IF($L83:$L97&lt;=ER$165,IF($M83:$M97&gt;=ER$165,1)),0))*$B83/12,0)</f>
        <v>0</v>
      </c>
      <c r="ES248" s="94">
        <f t="array" ref="ES248">IFERROR(INDEX($N83:$N97,MATCH(1,IF($L83:$L97&lt;=ES$165,IF($M83:$M97&gt;=ES$165,1)),0))*$B83/12,0)</f>
        <v>0</v>
      </c>
      <c r="ET248" s="94">
        <f t="array" ref="ET248">IFERROR(INDEX($N83:$N97,MATCH(1,IF($L83:$L97&lt;=ET$165,IF($M83:$M97&gt;=ET$165,1)),0))*$B83/12,0)</f>
        <v>0</v>
      </c>
      <c r="EU248" s="94">
        <f t="array" ref="EU248">IFERROR(INDEX($N83:$N97,MATCH(1,IF($L83:$L97&lt;=EU$165,IF($M83:$M97&gt;=EU$165,1)),0))*$B83/12,0)</f>
        <v>0</v>
      </c>
      <c r="EV248" s="94">
        <f t="array" ref="EV248">IFERROR(INDEX($N83:$N97,MATCH(1,IF($L83:$L97&lt;=EV$165,IF($M83:$M97&gt;=EV$165,1)),0))*$B83/12,0)</f>
        <v>0</v>
      </c>
      <c r="EW248" s="94">
        <f t="array" ref="EW248">IFERROR(INDEX($N83:$N97,MATCH(1,IF($L83:$L97&lt;=EW$165,IF($M83:$M97&gt;=EW$165,1)),0))*$B83/12,0)</f>
        <v>0</v>
      </c>
      <c r="EX248" s="94">
        <f t="array" ref="EX248">IFERROR(INDEX($N83:$N97,MATCH(1,IF($L83:$L97&lt;=EX$165,IF($M83:$M97&gt;=EX$165,1)),0))*$B83/12,0)</f>
        <v>0</v>
      </c>
      <c r="EY248" s="94">
        <f t="array" ref="EY248">IFERROR(INDEX($N83:$N97,MATCH(1,IF($L83:$L97&lt;=EY$165,IF($M83:$M97&gt;=EY$165,1)),0))*$B83/12,0)</f>
        <v>0</v>
      </c>
      <c r="EZ248" s="94">
        <f t="array" ref="EZ248">IFERROR(INDEX($N83:$N97,MATCH(1,IF($L83:$L97&lt;=EZ$165,IF($M83:$M97&gt;=EZ$165,1)),0))*$B83/12,0)</f>
        <v>0</v>
      </c>
      <c r="FA248" s="94">
        <f t="array" ref="FA248">IFERROR(INDEX($N83:$N97,MATCH(1,IF($L83:$L97&lt;=FA$165,IF($M83:$M97&gt;=FA$165,1)),0))*$B83/12,0)</f>
        <v>0</v>
      </c>
      <c r="FB248" s="94">
        <f t="array" ref="FB248">IFERROR(INDEX($N83:$N97,MATCH(1,IF($L83:$L97&lt;=FB$165,IF($M83:$M97&gt;=FB$165,1)),0))*$B83/12,0)</f>
        <v>0</v>
      </c>
      <c r="FC248" s="94">
        <f t="array" ref="FC248">IFERROR(INDEX($N83:$N97,MATCH(1,IF($L83:$L97&lt;=FC$165,IF($M83:$M97&gt;=FC$165,1)),0))*$B83/12,0)</f>
        <v>0</v>
      </c>
      <c r="FD248" s="94">
        <f t="array" ref="FD248">IFERROR(INDEX($N83:$N97,MATCH(1,IF($L83:$L97&lt;=FD$165,IF($M83:$M97&gt;=FD$165,1)),0))*$B83/12,0)</f>
        <v>0</v>
      </c>
      <c r="FE248" s="94">
        <f t="array" ref="FE248">IFERROR(INDEX($N83:$N97,MATCH(1,IF($L83:$L97&lt;=FE$165,IF($M83:$M97&gt;=FE$165,1)),0))*$B83/12,0)</f>
        <v>0</v>
      </c>
      <c r="FF248" s="94">
        <f t="array" ref="FF248">IFERROR(INDEX($N83:$N97,MATCH(1,IF($L83:$L97&lt;=FF$165,IF($M83:$M97&gt;=FF$165,1)),0))*$B83/12,0)</f>
        <v>0</v>
      </c>
      <c r="FG248" s="94">
        <f t="array" ref="FG248">IFERROR(INDEX($N83:$N97,MATCH(1,IF($L83:$L97&lt;=FG$165,IF($M83:$M97&gt;=FG$165,1)),0))*$B83/12,0)</f>
        <v>0</v>
      </c>
      <c r="FH248" s="94">
        <f t="array" ref="FH248">IFERROR(INDEX($N83:$N97,MATCH(1,IF($L83:$L97&lt;=FH$165,IF($M83:$M97&gt;=FH$165,1)),0))*$B83/12,0)</f>
        <v>0</v>
      </c>
      <c r="FI248" s="94">
        <f t="array" ref="FI248">IFERROR(INDEX($N83:$N97,MATCH(1,IF($L83:$L97&lt;=FI$165,IF($M83:$M97&gt;=FI$165,1)),0))*$B83/12,0)</f>
        <v>0</v>
      </c>
      <c r="FJ248" s="94">
        <f t="array" ref="FJ248">IFERROR(INDEX($N83:$N97,MATCH(1,IF($L83:$L97&lt;=FJ$165,IF($M83:$M97&gt;=FJ$165,1)),0))*$B83/12,0)</f>
        <v>0</v>
      </c>
      <c r="FK248" s="94">
        <f t="array" ref="FK248">IFERROR(INDEX($N83:$N97,MATCH(1,IF($L83:$L97&lt;=FK$165,IF($M83:$M97&gt;=FK$165,1)),0))*$B83/12,0)</f>
        <v>0</v>
      </c>
      <c r="FL248" s="94">
        <f t="array" ref="FL248">IFERROR(INDEX($N83:$N97,MATCH(1,IF($L83:$L97&lt;=FL$165,IF($M83:$M97&gt;=FL$165,1)),0))*$B83/12,0)</f>
        <v>0</v>
      </c>
      <c r="FM248" s="94">
        <f t="array" ref="FM248">IFERROR(INDEX($N83:$N97,MATCH(1,IF($L83:$L97&lt;=FM$165,IF($M83:$M97&gt;=FM$165,1)),0))*$B83/12,0)</f>
        <v>0</v>
      </c>
      <c r="FN248" s="94">
        <f t="array" ref="FN248">IFERROR(INDEX($N83:$N97,MATCH(1,IF($L83:$L97&lt;=FN$165,IF($M83:$M97&gt;=FN$165,1)),0))*$B83/12,0)</f>
        <v>0</v>
      </c>
      <c r="FO248" s="94">
        <f t="array" ref="FO248">IFERROR(INDEX($N83:$N97,MATCH(1,IF($L83:$L97&lt;=FO$165,IF($M83:$M97&gt;=FO$165,1)),0))*$B83/12,0)</f>
        <v>0</v>
      </c>
      <c r="FP248" s="94">
        <f t="array" ref="FP248">IFERROR(INDEX($N83:$N97,MATCH(1,IF($L83:$L97&lt;=FP$165,IF($M83:$M97&gt;=FP$165,1)),0))*$B83/12,0)</f>
        <v>0</v>
      </c>
      <c r="FQ248" s="94">
        <f t="array" ref="FQ248">IFERROR(INDEX($N83:$N97,MATCH(1,IF($L83:$L97&lt;=FQ$165,IF($M83:$M97&gt;=FQ$165,1)),0))*$B83/12,0)</f>
        <v>0</v>
      </c>
      <c r="FR248" s="94">
        <f t="array" ref="FR248">IFERROR(INDEX($N83:$N97,MATCH(1,IF($L83:$L97&lt;=FR$165,IF($M83:$M97&gt;=FR$165,1)),0))*$B83/12,0)</f>
        <v>0</v>
      </c>
      <c r="FS248" s="94">
        <f t="array" ref="FS248">IFERROR(INDEX($N83:$N97,MATCH(1,IF($L83:$L97&lt;=FS$165,IF($M83:$M97&gt;=FS$165,1)),0))*$B83/12,0)</f>
        <v>0</v>
      </c>
      <c r="FT248" s="94">
        <f t="array" ref="FT248">IFERROR(INDEX($N83:$N97,MATCH(1,IF($L83:$L97&lt;=FT$165,IF($M83:$M97&gt;=FT$165,1)),0))*$B83/12,0)</f>
        <v>0</v>
      </c>
      <c r="FU248" s="94">
        <f t="array" ref="FU248">IFERROR(INDEX($N83:$N97,MATCH(1,IF($L83:$L97&lt;=FU$165,IF($M83:$M97&gt;=FU$165,1)),0))*$B83/12,0)</f>
        <v>0</v>
      </c>
      <c r="FV248" s="94">
        <f t="array" ref="FV248">IFERROR(INDEX($N83:$N97,MATCH(1,IF($L83:$L97&lt;=FV$165,IF($M83:$M97&gt;=FV$165,1)),0))*$B83/12,0)</f>
        <v>0</v>
      </c>
      <c r="FW248" s="94">
        <f t="array" ref="FW248">IFERROR(INDEX($N83:$N97,MATCH(1,IF($L83:$L97&lt;=FW$165,IF($M83:$M97&gt;=FW$165,1)),0))*$B83/12,0)</f>
        <v>0</v>
      </c>
      <c r="FX248" s="94">
        <f t="array" ref="FX248">IFERROR(INDEX($N83:$N97,MATCH(1,IF($L83:$L97&lt;=FX$165,IF($M83:$M97&gt;=FX$165,1)),0))*$B83/12,0)</f>
        <v>0</v>
      </c>
      <c r="FY248" s="94">
        <f t="array" ref="FY248">IFERROR(INDEX($N83:$N97,MATCH(1,IF($L83:$L97&lt;=FY$165,IF($M83:$M97&gt;=FY$165,1)),0))*$B83/12,0)</f>
        <v>0</v>
      </c>
      <c r="FZ248" s="94">
        <f t="array" ref="FZ248">IFERROR(INDEX($N83:$N97,MATCH(1,IF($L83:$L97&lt;=FZ$165,IF($M83:$M97&gt;=FZ$165,1)),0))*$B83/12,0)</f>
        <v>0</v>
      </c>
      <c r="GA248" s="94">
        <f t="array" ref="GA248">IFERROR(INDEX($N83:$N97,MATCH(1,IF($L83:$L97&lt;=GA$165,IF($M83:$M97&gt;=GA$165,1)),0))*$B83/12,0)</f>
        <v>0</v>
      </c>
      <c r="GB248" s="94">
        <f t="array" ref="GB248">IFERROR(INDEX($N83:$N97,MATCH(1,IF($L83:$L97&lt;=GB$165,IF($M83:$M97&gt;=GB$165,1)),0))*$B83/12,0)</f>
        <v>0</v>
      </c>
      <c r="GC248" s="94">
        <f t="array" ref="GC248">IFERROR(INDEX($N83:$N97,MATCH(1,IF($L83:$L97&lt;=GC$165,IF($M83:$M97&gt;=GC$165,1)),0))*$B83/12,0)</f>
        <v>0</v>
      </c>
      <c r="GD248" s="94">
        <f t="array" ref="GD248">IFERROR(INDEX($N83:$N97,MATCH(1,IF($L83:$L97&lt;=GD$165,IF($M83:$M97&gt;=GD$165,1)),0))*$B83/12,0)</f>
        <v>0</v>
      </c>
      <c r="GE248" s="94">
        <f t="array" ref="GE248">IFERROR(INDEX($N83:$N97,MATCH(1,IF($L83:$L97&lt;=GE$165,IF($M83:$M97&gt;=GE$165,1)),0))*$B83/12,0)</f>
        <v>0</v>
      </c>
      <c r="GF248" s="94">
        <f t="array" ref="GF248">IFERROR(INDEX($N83:$N97,MATCH(1,IF($L83:$L97&lt;=GF$165,IF($M83:$M97&gt;=GF$165,1)),0))*$B83/12,0)</f>
        <v>0</v>
      </c>
      <c r="GG248" s="94">
        <f t="array" ref="GG248">IFERROR(INDEX($N83:$N97,MATCH(1,IF($L83:$L97&lt;=GG$165,IF($M83:$M97&gt;=GG$165,1)),0))*$B83/12,0)</f>
        <v>0</v>
      </c>
      <c r="GH248" s="94">
        <f t="array" ref="GH248">IFERROR(INDEX($N83:$N97,MATCH(1,IF($L83:$L97&lt;=GH$165,IF($M83:$M97&gt;=GH$165,1)),0))*$B83/12,0)</f>
        <v>0</v>
      </c>
      <c r="GI248" s="94">
        <f t="array" ref="GI248">IFERROR(INDEX($N83:$N97,MATCH(1,IF($L83:$L97&lt;=GI$165,IF($M83:$M97&gt;=GI$165,1)),0))*$B83/12,0)</f>
        <v>0</v>
      </c>
      <c r="GJ248" s="94">
        <f t="array" ref="GJ248">IFERROR(INDEX($N83:$N97,MATCH(1,IF($L83:$L97&lt;=GJ$165,IF($M83:$M97&gt;=GJ$165,1)),0))*$B83/12,0)</f>
        <v>0</v>
      </c>
      <c r="GK248" s="94">
        <f t="array" ref="GK248">IFERROR(INDEX($N83:$N97,MATCH(1,IF($L83:$L97&lt;=GK$165,IF($M83:$M97&gt;=GK$165,1)),0))*$B83/12,0)</f>
        <v>0</v>
      </c>
      <c r="GL248" s="94">
        <f t="array" ref="GL248">IFERROR(INDEX($N83:$N97,MATCH(1,IF($L83:$L97&lt;=GL$165,IF($M83:$M97&gt;=GL$165,1)),0))*$B83/12,0)</f>
        <v>0</v>
      </c>
      <c r="GM248" s="94">
        <f t="array" ref="GM248">IFERROR(INDEX($N83:$N97,MATCH(1,IF($L83:$L97&lt;=GM$165,IF($M83:$M97&gt;=GM$165,1)),0))*$B83/12,0)</f>
        <v>0</v>
      </c>
      <c r="GN248" s="94">
        <f t="array" ref="GN248">IFERROR(INDEX($N83:$N97,MATCH(1,IF($L83:$L97&lt;=GN$165,IF($M83:$M97&gt;=GN$165,1)),0))*$B83/12,0)</f>
        <v>0</v>
      </c>
      <c r="GO248" s="94">
        <f t="array" ref="GO248">IFERROR(INDEX($N83:$N97,MATCH(1,IF($L83:$L97&lt;=GO$165,IF($M83:$M97&gt;=GO$165,1)),0))*$B83/12,0)</f>
        <v>0</v>
      </c>
      <c r="GP248" s="94">
        <f t="array" ref="GP248">IFERROR(INDEX($N83:$N97,MATCH(1,IF($L83:$L97&lt;=GP$165,IF($M83:$M97&gt;=GP$165,1)),0))*$B83/12,0)</f>
        <v>0</v>
      </c>
      <c r="GQ248" s="94">
        <f t="array" ref="GQ248">IFERROR(INDEX($N83:$N97,MATCH(1,IF($L83:$L97&lt;=GQ$165,IF($M83:$M97&gt;=GQ$165,1)),0))*$B83/12,0)</f>
        <v>0</v>
      </c>
      <c r="GR248" s="94">
        <f t="array" ref="GR248">IFERROR(INDEX($N83:$N97,MATCH(1,IF($L83:$L97&lt;=GR$165,IF($M83:$M97&gt;=GR$165,1)),0))*$B83/12,0)</f>
        <v>0</v>
      </c>
      <c r="GS248" s="94">
        <f t="array" ref="GS248">IFERROR(INDEX($N83:$N97,MATCH(1,IF($L83:$L97&lt;=GS$165,IF($M83:$M97&gt;=GS$165,1)),0))*$B83/12,0)</f>
        <v>0</v>
      </c>
      <c r="GT248" s="94">
        <f t="array" ref="GT248">IFERROR(INDEX($N83:$N97,MATCH(1,IF($L83:$L97&lt;=GT$165,IF($M83:$M97&gt;=GT$165,1)),0))*$B83/12,0)</f>
        <v>0</v>
      </c>
      <c r="GU248" s="94">
        <f t="array" ref="GU248">IFERROR(INDEX($N83:$N97,MATCH(1,IF($L83:$L97&lt;=GU$165,IF($M83:$M97&gt;=GU$165,1)),0))*$B83/12,0)</f>
        <v>0</v>
      </c>
      <c r="GV248" s="94">
        <f t="array" ref="GV248">IFERROR(INDEX($N83:$N97,MATCH(1,IF($L83:$L97&lt;=GV$165,IF($M83:$M97&gt;=GV$165,1)),0))*$B83/12,0)</f>
        <v>0</v>
      </c>
      <c r="GW248" s="94">
        <f t="array" ref="GW248">IFERROR(INDEX($N83:$N97,MATCH(1,IF($L83:$L97&lt;=GW$165,IF($M83:$M97&gt;=GW$165,1)),0))*$B83/12,0)</f>
        <v>0</v>
      </c>
      <c r="GX248" s="94">
        <f t="array" ref="GX248">IFERROR(INDEX($N83:$N97,MATCH(1,IF($L83:$L97&lt;=GX$165,IF($M83:$M97&gt;=GX$165,1)),0))*$B83/12,0)</f>
        <v>0</v>
      </c>
      <c r="GY248" s="94">
        <f t="array" ref="GY248">IFERROR(INDEX($N83:$N97,MATCH(1,IF($L83:$L97&lt;=GY$165,IF($M83:$M97&gt;=GY$165,1)),0))*$B83/12,0)</f>
        <v>0</v>
      </c>
      <c r="GZ248" s="94">
        <f t="array" ref="GZ248">IFERROR(INDEX($N83:$N97,MATCH(1,IF($L83:$L97&lt;=GZ$165,IF($M83:$M97&gt;=GZ$165,1)),0))*$B83/12,0)</f>
        <v>0</v>
      </c>
      <c r="HA248" s="94">
        <f t="array" ref="HA248">IFERROR(INDEX($N83:$N97,MATCH(1,IF($L83:$L97&lt;=HA$165,IF($M83:$M97&gt;=HA$165,1)),0))*$B83/12,0)</f>
        <v>0</v>
      </c>
      <c r="HB248" s="94">
        <f t="array" ref="HB248">IFERROR(INDEX($N83:$N97,MATCH(1,IF($L83:$L97&lt;=HB$165,IF($M83:$M97&gt;=HB$165,1)),0))*$B83/12,0)</f>
        <v>0</v>
      </c>
      <c r="HC248" s="94">
        <f t="array" ref="HC248">IFERROR(INDEX($N83:$N97,MATCH(1,IF($L83:$L97&lt;=HC$165,IF($M83:$M97&gt;=HC$165,1)),0))*$B83/12,0)</f>
        <v>0</v>
      </c>
      <c r="HD248" s="94">
        <f t="array" ref="HD248">IFERROR(INDEX($N83:$N97,MATCH(1,IF($L83:$L97&lt;=HD$165,IF($M83:$M97&gt;=HD$165,1)),0))*$B83/12,0)</f>
        <v>0</v>
      </c>
      <c r="HE248" s="94">
        <f t="array" ref="HE248">IFERROR(INDEX($N83:$N97,MATCH(1,IF($L83:$L97&lt;=HE$165,IF($M83:$M97&gt;=HE$165,1)),0))*$B83/12,0)</f>
        <v>0</v>
      </c>
      <c r="HF248" s="94">
        <f t="array" ref="HF248">IFERROR(INDEX($N83:$N97,MATCH(1,IF($L83:$L97&lt;=HF$165,IF($M83:$M97&gt;=HF$165,1)),0))*$B83/12,0)</f>
        <v>0</v>
      </c>
      <c r="HG248" s="94">
        <f t="array" ref="HG248">IFERROR(INDEX($N83:$N97,MATCH(1,IF($L83:$L97&lt;=HG$165,IF($M83:$M97&gt;=HG$165,1)),0))*$B83/12,0)</f>
        <v>0</v>
      </c>
      <c r="HH248" s="94">
        <f t="array" ref="HH248">IFERROR(INDEX($N83:$N97,MATCH(1,IF($L83:$L97&lt;=HH$165,IF($M83:$M97&gt;=HH$165,1)),0))*$B83/12,0)</f>
        <v>0</v>
      </c>
      <c r="HI248" s="94">
        <f t="array" ref="HI248">IFERROR(INDEX($N83:$N97,MATCH(1,IF($L83:$L97&lt;=HI$165,IF($M83:$M97&gt;=HI$165,1)),0))*$B83/12,0)</f>
        <v>0</v>
      </c>
      <c r="HJ248" s="94">
        <f t="array" ref="HJ248">IFERROR(INDEX($N83:$N97,MATCH(1,IF($L83:$L97&lt;=HJ$165,IF($M83:$M97&gt;=HJ$165,1)),0))*$B83/12,0)</f>
        <v>0</v>
      </c>
      <c r="HK248" s="94">
        <f t="array" ref="HK248">IFERROR(INDEX($N83:$N97,MATCH(1,IF($L83:$L97&lt;=HK$165,IF($M83:$M97&gt;=HK$165,1)),0))*$B83/12,0)</f>
        <v>0</v>
      </c>
      <c r="HL248" s="94">
        <f t="array" ref="HL248">IFERROR(INDEX($N83:$N97,MATCH(1,IF($L83:$L97&lt;=HL$165,IF($M83:$M97&gt;=HL$165,1)),0))*$B83/12,0)</f>
        <v>0</v>
      </c>
      <c r="HM248" s="94">
        <f t="array" ref="HM248">IFERROR(INDEX($N83:$N97,MATCH(1,IF($L83:$L97&lt;=HM$165,IF($M83:$M97&gt;=HM$165,1)),0))*$B83/12,0)</f>
        <v>0</v>
      </c>
      <c r="HN248" s="94">
        <f t="array" ref="HN248">IFERROR(INDEX($N83:$N97,MATCH(1,IF($L83:$L97&lt;=HN$165,IF($M83:$M97&gt;=HN$165,1)),0))*$B83/12,0)</f>
        <v>0</v>
      </c>
      <c r="HO248" s="94">
        <f t="array" ref="HO248">IFERROR(INDEX($N83:$N97,MATCH(1,IF($L83:$L97&lt;=HO$165,IF($M83:$M97&gt;=HO$165,1)),0))*$B83/12,0)</f>
        <v>0</v>
      </c>
      <c r="HP248" s="94">
        <f t="array" ref="HP248">IFERROR(INDEX($N83:$N97,MATCH(1,IF($L83:$L97&lt;=HP$165,IF($M83:$M97&gt;=HP$165,1)),0))*$B83/12,0)</f>
        <v>0</v>
      </c>
      <c r="HQ248" s="94">
        <f t="array" ref="HQ248">IFERROR(INDEX($N83:$N97,MATCH(1,IF($L83:$L97&lt;=HQ$165,IF($M83:$M97&gt;=HQ$165,1)),0))*$B83/12,0)</f>
        <v>0</v>
      </c>
      <c r="HR248" s="94">
        <f t="array" ref="HR248">IFERROR(INDEX($N83:$N97,MATCH(1,IF($L83:$L97&lt;=HR$165,IF($M83:$M97&gt;=HR$165,1)),0))*$B83/12,0)</f>
        <v>0</v>
      </c>
      <c r="HS248" s="94">
        <f t="array" ref="HS248">IFERROR(INDEX($N83:$N97,MATCH(1,IF($L83:$L97&lt;=HS$165,IF($M83:$M97&gt;=HS$165,1)),0))*$B83/12,0)</f>
        <v>0</v>
      </c>
      <c r="HT248" s="94">
        <f t="array" ref="HT248">IFERROR(INDEX($N83:$N97,MATCH(1,IF($L83:$L97&lt;=HT$165,IF($M83:$M97&gt;=HT$165,1)),0))*$B83/12,0)</f>
        <v>0</v>
      </c>
      <c r="HU248" s="94">
        <f t="array" ref="HU248">IFERROR(INDEX($N83:$N97,MATCH(1,IF($L83:$L97&lt;=HU$165,IF($M83:$M97&gt;=HU$165,1)),0))*$B83/12,0)</f>
        <v>0</v>
      </c>
      <c r="HV248" s="94">
        <f t="array" ref="HV248">IFERROR(INDEX($N83:$N97,MATCH(1,IF($L83:$L97&lt;=HV$165,IF($M83:$M97&gt;=HV$165,1)),0))*$B83/12,0)</f>
        <v>0</v>
      </c>
      <c r="HW248" s="94">
        <f t="array" ref="HW248">IFERROR(INDEX($N83:$N97,MATCH(1,IF($L83:$L97&lt;=HW$165,IF($M83:$M97&gt;=HW$165,1)),0))*$B83/12,0)</f>
        <v>0</v>
      </c>
      <c r="HX248" s="94">
        <f t="array" ref="HX248">IFERROR(INDEX($N83:$N97,MATCH(1,IF($L83:$L97&lt;=HX$165,IF($M83:$M97&gt;=HX$165,1)),0))*$B83/12,0)</f>
        <v>0</v>
      </c>
      <c r="HY248" s="94">
        <f t="array" ref="HY248">IFERROR(INDEX($N83:$N97,MATCH(1,IF($L83:$L97&lt;=HY$165,IF($M83:$M97&gt;=HY$165,1)),0))*$B83/12,0)</f>
        <v>0</v>
      </c>
      <c r="HZ248" s="94">
        <f t="array" ref="HZ248">IFERROR(INDEX($N83:$N97,MATCH(1,IF($L83:$L97&lt;=HZ$165,IF($M83:$M97&gt;=HZ$165,1)),0))*$B83/12,0)</f>
        <v>0</v>
      </c>
      <c r="IA248" s="94">
        <f t="array" ref="IA248">IFERROR(INDEX($N83:$N97,MATCH(1,IF($L83:$L97&lt;=IA$165,IF($M83:$M97&gt;=IA$165,1)),0))*$B83/12,0)</f>
        <v>0</v>
      </c>
      <c r="IB248" s="94">
        <f t="array" ref="IB248">IFERROR(INDEX($N83:$N97,MATCH(1,IF($L83:$L97&lt;=IB$165,IF($M83:$M97&gt;=IB$165,1)),0))*$B83/12,0)</f>
        <v>0</v>
      </c>
      <c r="IC248" s="94">
        <f t="array" ref="IC248">IFERROR(INDEX($N83:$N97,MATCH(1,IF($L83:$L97&lt;=IC$165,IF($M83:$M97&gt;=IC$165,1)),0))*$B83/12,0)</f>
        <v>0</v>
      </c>
      <c r="ID248" s="94">
        <f t="array" ref="ID248">IFERROR(INDEX($N83:$N97,MATCH(1,IF($L83:$L97&lt;=ID$165,IF($M83:$M97&gt;=ID$165,1)),0))*$B83/12,0)</f>
        <v>0</v>
      </c>
      <c r="IE248" s="94">
        <f t="array" ref="IE248">IFERROR(INDEX($N83:$N97,MATCH(1,IF($L83:$L97&lt;=IE$165,IF($M83:$M97&gt;=IE$165,1)),0))*$B83/12,0)</f>
        <v>0</v>
      </c>
      <c r="IF248" s="94">
        <f t="array" ref="IF248">IFERROR(INDEX($N83:$N97,MATCH(1,IF($L83:$L97&lt;=IF$165,IF($M83:$M97&gt;=IF$165,1)),0))*$B83/12,0)</f>
        <v>0</v>
      </c>
      <c r="IG248" s="94">
        <f t="array" ref="IG248">IFERROR(INDEX($N83:$N97,MATCH(1,IF($L83:$L97&lt;=IG$165,IF($M83:$M97&gt;=IG$165,1)),0))*$B83/12,0)</f>
        <v>0</v>
      </c>
      <c r="IH248" s="94">
        <f t="array" ref="IH248">IFERROR(INDEX($N83:$N97,MATCH(1,IF($L83:$L97&lt;=IH$165,IF($M83:$M97&gt;=IH$165,1)),0))*$B83/12,0)</f>
        <v>0</v>
      </c>
      <c r="II248" s="94">
        <f t="array" ref="II248">IFERROR(INDEX($N83:$N97,MATCH(1,IF($L83:$L97&lt;=II$165,IF($M83:$M97&gt;=II$165,1)),0))*$B83/12,0)</f>
        <v>0</v>
      </c>
      <c r="IJ248" s="94">
        <f t="array" ref="IJ248">IFERROR(INDEX($N83:$N97,MATCH(1,IF($L83:$L97&lt;=IJ$165,IF($M83:$M97&gt;=IJ$165,1)),0))*$B83/12,0)</f>
        <v>0</v>
      </c>
      <c r="IK248" s="94">
        <f t="array" ref="IK248">IFERROR(INDEX($N83:$N97,MATCH(1,IF($L83:$L97&lt;=IK$165,IF($M83:$M97&gt;=IK$165,1)),0))*$B83/12,0)</f>
        <v>0</v>
      </c>
      <c r="IL248" s="94">
        <f t="array" ref="IL248">IFERROR(INDEX($N83:$N97,MATCH(1,IF($L83:$L97&lt;=IL$165,IF($M83:$M97&gt;=IL$165,1)),0))*$B83/12,0)</f>
        <v>0</v>
      </c>
      <c r="IM248" s="94">
        <f t="array" ref="IM248">IFERROR(INDEX($N83:$N97,MATCH(1,IF($L83:$L97&lt;=IM$165,IF($M83:$M97&gt;=IM$165,1)),0))*$B83/12,0)</f>
        <v>0</v>
      </c>
      <c r="IN248" s="94">
        <f t="array" ref="IN248">IFERROR(INDEX($N83:$N97,MATCH(1,IF($L83:$L97&lt;=IN$165,IF($M83:$M97&gt;=IN$165,1)),0))*$B83/12,0)</f>
        <v>0</v>
      </c>
      <c r="IO248" s="94">
        <f t="array" ref="IO248">IFERROR(INDEX($N83:$N97,MATCH(1,IF($L83:$L97&lt;=IO$165,IF($M83:$M97&gt;=IO$165,1)),0))*$B83/12,0)</f>
        <v>0</v>
      </c>
      <c r="IP248" s="94">
        <f t="array" ref="IP248">IFERROR(INDEX($N83:$N97,MATCH(1,IF($L83:$L97&lt;=IP$165,IF($M83:$M97&gt;=IP$165,1)),0))*$B83/12,0)</f>
        <v>0</v>
      </c>
      <c r="IQ248" s="94">
        <f t="array" ref="IQ248">IFERROR(INDEX($N83:$N97,MATCH(1,IF($L83:$L97&lt;=IQ$165,IF($M83:$M97&gt;=IQ$165,1)),0))*$B83/12,0)</f>
        <v>0</v>
      </c>
      <c r="IR248" s="94">
        <f t="array" ref="IR248">IFERROR(INDEX($N83:$N97,MATCH(1,IF($L83:$L97&lt;=IR$165,IF($M83:$M97&gt;=IR$165,1)),0))*$B83/12,0)</f>
        <v>0</v>
      </c>
      <c r="IS248" s="94">
        <f t="array" ref="IS248">IFERROR(INDEX($N83:$N97,MATCH(1,IF($L83:$L97&lt;=IS$165,IF($M83:$M97&gt;=IS$165,1)),0))*$B83/12,0)</f>
        <v>0</v>
      </c>
      <c r="IT248" s="94">
        <f t="array" ref="IT248">IFERROR(INDEX($N83:$N97,MATCH(1,IF($L83:$L97&lt;=IT$165,IF($M83:$M97&gt;=IT$165,1)),0))*$B83/12,0)</f>
        <v>0</v>
      </c>
      <c r="IU248" s="94">
        <f t="array" ref="IU248">IFERROR(INDEX($N83:$N97,MATCH(1,IF($L83:$L97&lt;=IU$165,IF($M83:$M97&gt;=IU$165,1)),0))*$B83/12,0)</f>
        <v>0</v>
      </c>
      <c r="IV248" s="94">
        <f t="array" ref="IV248">IFERROR(INDEX($N83:$N97,MATCH(1,IF($L83:$L97&lt;=IV$165,IF($M83:$M97&gt;=IV$165,1)),0))*$B83/12,0)</f>
        <v>0</v>
      </c>
      <c r="IW248" s="94">
        <f t="array" ref="IW248">IFERROR(INDEX($N83:$N97,MATCH(1,IF($L83:$L97&lt;=IW$165,IF($M83:$M97&gt;=IW$165,1)),0))*$B83/12,0)</f>
        <v>0</v>
      </c>
      <c r="IX248" s="94">
        <f t="array" ref="IX248">IFERROR(INDEX($N83:$N97,MATCH(1,IF($L83:$L97&lt;=IX$165,IF($M83:$M97&gt;=IX$165,1)),0))*$B83/12,0)</f>
        <v>0</v>
      </c>
      <c r="IY248" s="94">
        <f t="array" ref="IY248">IFERROR(INDEX($N83:$N97,MATCH(1,IF($L83:$L97&lt;=IY$165,IF($M83:$M97&gt;=IY$165,1)),0))*$B83/12,0)</f>
        <v>0</v>
      </c>
      <c r="IZ248" s="94">
        <f t="array" ref="IZ248">IFERROR(INDEX($N83:$N97,MATCH(1,IF($L83:$L97&lt;=IZ$165,IF($M83:$M97&gt;=IZ$165,1)),0))*$B83/12,0)</f>
        <v>0</v>
      </c>
      <c r="JA248" s="94">
        <f t="array" ref="JA248">IFERROR(INDEX($N83:$N97,MATCH(1,IF($L83:$L97&lt;=JA$165,IF($M83:$M97&gt;=JA$165,1)),0))*$B83/12,0)</f>
        <v>0</v>
      </c>
      <c r="JB248" s="94">
        <f t="array" ref="JB248">IFERROR(INDEX($N83:$N97,MATCH(1,IF($L83:$L97&lt;=JB$165,IF($M83:$M97&gt;=JB$165,1)),0))*$B83/12,0)</f>
        <v>0</v>
      </c>
      <c r="JC248" s="94">
        <f t="array" ref="JC248">IFERROR(INDEX($N83:$N97,MATCH(1,IF($L83:$L97&lt;=JC$165,IF($M83:$M97&gt;=JC$165,1)),0))*$B83/12,0)</f>
        <v>0</v>
      </c>
      <c r="JD248" s="94">
        <f t="array" ref="JD248">IFERROR(INDEX($N83:$N97,MATCH(1,IF($L83:$L97&lt;=JD$165,IF($M83:$M97&gt;=JD$165,1)),0))*$B83/12,0)</f>
        <v>0</v>
      </c>
      <c r="JE248" s="94">
        <f t="array" ref="JE248">IFERROR(INDEX($N83:$N97,MATCH(1,IF($L83:$L97&lt;=JE$165,IF($M83:$M97&gt;=JE$165,1)),0))*$B83/12,0)</f>
        <v>0</v>
      </c>
      <c r="JF248" s="94">
        <f t="array" ref="JF248">IFERROR(INDEX($N83:$N97,MATCH(1,IF($L83:$L97&lt;=JF$165,IF($M83:$M97&gt;=JF$165,1)),0))*$B83/12,0)</f>
        <v>0</v>
      </c>
      <c r="JG248" s="94">
        <f t="array" ref="JG248">IFERROR(INDEX($N83:$N97,MATCH(1,IF($L83:$L97&lt;=JG$165,IF($M83:$M97&gt;=JG$165,1)),0))*$B83/12,0)</f>
        <v>0</v>
      </c>
      <c r="JH248" s="94">
        <f t="array" ref="JH248">IFERROR(INDEX($N83:$N97,MATCH(1,IF($L83:$L97&lt;=JH$165,IF($M83:$M97&gt;=JH$165,1)),0))*$B83/12,0)</f>
        <v>0</v>
      </c>
      <c r="JI248" s="94">
        <f t="array" ref="JI248">IFERROR(INDEX($N83:$N97,MATCH(1,IF($L83:$L97&lt;=JI$165,IF($M83:$M97&gt;=JI$165,1)),0))*$B83/12,0)</f>
        <v>0</v>
      </c>
      <c r="JJ248" s="94">
        <f t="array" ref="JJ248">IFERROR(INDEX($N83:$N97,MATCH(1,IF($L83:$L97&lt;=JJ$165,IF($M83:$M97&gt;=JJ$165,1)),0))*$B83/12,0)</f>
        <v>0</v>
      </c>
      <c r="JK248" s="94">
        <f t="array" ref="JK248">IFERROR(INDEX($N83:$N97,MATCH(1,IF($L83:$L97&lt;=JK$165,IF($M83:$M97&gt;=JK$165,1)),0))*$B83/12,0)</f>
        <v>0</v>
      </c>
      <c r="JL248" s="94">
        <f t="array" ref="JL248">IFERROR(INDEX($N83:$N97,MATCH(1,IF($L83:$L97&lt;=JL$165,IF($M83:$M97&gt;=JL$165,1)),0))*$B83/12,0)</f>
        <v>0</v>
      </c>
      <c r="JM248" s="94">
        <f t="array" ref="JM248">IFERROR(INDEX($N83:$N97,MATCH(1,IF($L83:$L97&lt;=JM$165,IF($M83:$M97&gt;=JM$165,1)),0))*$B83/12,0)</f>
        <v>0</v>
      </c>
      <c r="JN248" s="94">
        <f t="array" ref="JN248">IFERROR(INDEX($N83:$N97,MATCH(1,IF($L83:$L97&lt;=JN$165,IF($M83:$M97&gt;=JN$165,1)),0))*$B83/12,0)</f>
        <v>0</v>
      </c>
      <c r="JO248" s="94">
        <f t="array" ref="JO248">IFERROR(INDEX($N83:$N97,MATCH(1,IF($L83:$L97&lt;=JO$165,IF($M83:$M97&gt;=JO$165,1)),0))*$B83/12,0)</f>
        <v>0</v>
      </c>
      <c r="JP248" s="94">
        <f t="array" ref="JP248">IFERROR(INDEX($N83:$N97,MATCH(1,IF($L83:$L97&lt;=JP$165,IF($M83:$M97&gt;=JP$165,1)),0))*$B83/12,0)</f>
        <v>0</v>
      </c>
      <c r="JQ248" s="94">
        <f t="array" ref="JQ248">IFERROR(INDEX($N83:$N97,MATCH(1,IF($L83:$L97&lt;=JQ$165,IF($M83:$M97&gt;=JQ$165,1)),0))*$B83/12,0)</f>
        <v>0</v>
      </c>
      <c r="JR248" s="94">
        <f t="array" ref="JR248">IFERROR(INDEX($N83:$N97,MATCH(1,IF($L83:$L97&lt;=JR$165,IF($M83:$M97&gt;=JR$165,1)),0))*$B83/12,0)</f>
        <v>0</v>
      </c>
      <c r="JS248" s="94">
        <f t="array" ref="JS248">IFERROR(INDEX($N83:$N97,MATCH(1,IF($L83:$L97&lt;=JS$165,IF($M83:$M97&gt;=JS$165,1)),0))*$B83/12,0)</f>
        <v>0</v>
      </c>
      <c r="JT248" s="94">
        <f t="array" ref="JT248">IFERROR(INDEX($N83:$N97,MATCH(1,IF($L83:$L97&lt;=JT$165,IF($M83:$M97&gt;=JT$165,1)),0))*$B83/12,0)</f>
        <v>0</v>
      </c>
      <c r="JU248" s="94">
        <f t="array" ref="JU248">IFERROR(INDEX($N83:$N97,MATCH(1,IF($L83:$L97&lt;=JU$165,IF($M83:$M97&gt;=JU$165,1)),0))*$B83/12,0)</f>
        <v>0</v>
      </c>
      <c r="JV248" s="94">
        <f t="array" ref="JV248">IFERROR(INDEX($N83:$N97,MATCH(1,IF($L83:$L97&lt;=JV$165,IF($M83:$M97&gt;=JV$165,1)),0))*$B83/12,0)</f>
        <v>0</v>
      </c>
      <c r="JW248" s="94">
        <f t="array" ref="JW248">IFERROR(INDEX($N83:$N97,MATCH(1,IF($L83:$L97&lt;=JW$165,IF($M83:$M97&gt;=JW$165,1)),0))*$B83/12,0)</f>
        <v>0</v>
      </c>
      <c r="JX248" s="94">
        <f t="array" ref="JX248">IFERROR(INDEX($N83:$N97,MATCH(1,IF($L83:$L97&lt;=JX$165,IF($M83:$M97&gt;=JX$165,1)),0))*$B83/12,0)</f>
        <v>0</v>
      </c>
      <c r="JY248" s="94">
        <f t="array" ref="JY248">IFERROR(INDEX($N83:$N97,MATCH(1,IF($L83:$L97&lt;=JY$165,IF($M83:$M97&gt;=JY$165,1)),0))*$B83/12,0)</f>
        <v>0</v>
      </c>
      <c r="JZ248" s="94">
        <f t="array" ref="JZ248">IFERROR(INDEX($N83:$N97,MATCH(1,IF($L83:$L97&lt;=JZ$165,IF($M83:$M97&gt;=JZ$165,1)),0))*$B83/12,0)</f>
        <v>0</v>
      </c>
      <c r="KA248" s="94">
        <f t="array" ref="KA248">IFERROR(INDEX($N83:$N97,MATCH(1,IF($L83:$L97&lt;=KA$165,IF($M83:$M97&gt;=KA$165,1)),0))*$B83/12,0)</f>
        <v>0</v>
      </c>
      <c r="KB248" s="94">
        <f t="array" ref="KB248">IFERROR(INDEX($N83:$N97,MATCH(1,IF($L83:$L97&lt;=KB$165,IF($M83:$M97&gt;=KB$165,1)),0))*$B83/12,0)</f>
        <v>0</v>
      </c>
      <c r="KC248" s="94">
        <f t="array" ref="KC248">IFERROR(INDEX($N83:$N97,MATCH(1,IF($L83:$L97&lt;=KC$165,IF($M83:$M97&gt;=KC$165,1)),0))*$B83/12,0)</f>
        <v>0</v>
      </c>
      <c r="KD248" s="94">
        <f t="array" ref="KD248">IFERROR(INDEX($N83:$N97,MATCH(1,IF($L83:$L97&lt;=KD$165,IF($M83:$M97&gt;=KD$165,1)),0))*$B83/12,0)</f>
        <v>0</v>
      </c>
      <c r="KE248" s="94">
        <f t="array" ref="KE248">IFERROR(INDEX($N83:$N97,MATCH(1,IF($L83:$L97&lt;=KE$165,IF($M83:$M97&gt;=KE$165,1)),0))*$B83/12,0)</f>
        <v>0</v>
      </c>
      <c r="KF248" s="94">
        <f t="array" ref="KF248">IFERROR(INDEX($N83:$N97,MATCH(1,IF($L83:$L97&lt;=KF$165,IF($M83:$M97&gt;=KF$165,1)),0))*$B83/12,0)</f>
        <v>0</v>
      </c>
      <c r="KG248" s="94">
        <f t="array" ref="KG248">IFERROR(INDEX($N83:$N97,MATCH(1,IF($L83:$L97&lt;=KG$165,IF($M83:$M97&gt;=KG$165,1)),0))*$B83/12,0)</f>
        <v>0</v>
      </c>
      <c r="KH248" s="94">
        <f t="array" ref="KH248">IFERROR(INDEX($N83:$N97,MATCH(1,IF($L83:$L97&lt;=KH$165,IF($M83:$M97&gt;=KH$165,1)),0))*$B83/12,0)</f>
        <v>0</v>
      </c>
      <c r="KI248" s="94">
        <f t="array" ref="KI248">IFERROR(INDEX($N83:$N97,MATCH(1,IF($L83:$L97&lt;=KI$165,IF($M83:$M97&gt;=KI$165,1)),0))*$B83/12,0)</f>
        <v>0</v>
      </c>
      <c r="KJ248" s="94">
        <f t="array" ref="KJ248">IFERROR(INDEX($N83:$N97,MATCH(1,IF($L83:$L97&lt;=KJ$165,IF($M83:$M97&gt;=KJ$165,1)),0))*$B83/12,0)</f>
        <v>0</v>
      </c>
      <c r="KK248" s="94">
        <f t="array" ref="KK248">IFERROR(INDEX($N83:$N97,MATCH(1,IF($L83:$L97&lt;=KK$165,IF($M83:$M97&gt;=KK$165,1)),0))*$B83/12,0)</f>
        <v>0</v>
      </c>
      <c r="KL248" s="94">
        <f t="array" ref="KL248">IFERROR(INDEX($N83:$N97,MATCH(1,IF($L83:$L97&lt;=KL$165,IF($M83:$M97&gt;=KL$165,1)),0))*$B83/12,0)</f>
        <v>0</v>
      </c>
      <c r="KM248" s="94">
        <f t="array" ref="KM248">IFERROR(INDEX($N83:$N97,MATCH(1,IF($L83:$L97&lt;=KM$165,IF($M83:$M97&gt;=KM$165,1)),0))*$B83/12,0)</f>
        <v>0</v>
      </c>
      <c r="KN248" s="94">
        <f t="array" ref="KN248">IFERROR(INDEX($N83:$N97,MATCH(1,IF($L83:$L97&lt;=KN$165,IF($M83:$M97&gt;=KN$165,1)),0))*$B83/12,0)</f>
        <v>0</v>
      </c>
      <c r="KO248" s="94">
        <f t="array" ref="KO248">IFERROR(INDEX($N83:$N97,MATCH(1,IF($L83:$L97&lt;=KO$165,IF($M83:$M97&gt;=KO$165,1)),0))*$B83/12,0)</f>
        <v>0</v>
      </c>
      <c r="KP248" s="94">
        <f t="array" ref="KP248">IFERROR(INDEX($N83:$N97,MATCH(1,IF($L83:$L97&lt;=KP$165,IF($M83:$M97&gt;=KP$165,1)),0))*$B83/12,0)</f>
        <v>0</v>
      </c>
      <c r="KQ248" s="94">
        <f t="array" ref="KQ248">IFERROR(INDEX($N83:$N97,MATCH(1,IF($L83:$L97&lt;=KQ$165,IF($M83:$M97&gt;=KQ$165,1)),0))*$B83/12,0)</f>
        <v>0</v>
      </c>
      <c r="KR248" s="94">
        <f t="array" ref="KR248">IFERROR(INDEX($N83:$N97,MATCH(1,IF($L83:$L97&lt;=KR$165,IF($M83:$M97&gt;=KR$165,1)),0))*$B83/12,0)</f>
        <v>0</v>
      </c>
      <c r="KS248" s="94">
        <f t="array" ref="KS248">IFERROR(INDEX($N83:$N97,MATCH(1,IF($L83:$L97&lt;=KS$165,IF($M83:$M97&gt;=KS$165,1)),0))*$B83/12,0)</f>
        <v>0</v>
      </c>
      <c r="KT248" s="94">
        <f t="array" ref="KT248">IFERROR(INDEX($N83:$N97,MATCH(1,IF($L83:$L97&lt;=KT$165,IF($M83:$M97&gt;=KT$165,1)),0))*$B83/12,0)</f>
        <v>0</v>
      </c>
      <c r="KU248" s="94">
        <f t="array" ref="KU248">IFERROR(INDEX($N83:$N97,MATCH(1,IF($L83:$L97&lt;=KU$165,IF($M83:$M97&gt;=KU$165,1)),0))*$B83/12,0)</f>
        <v>0</v>
      </c>
      <c r="KV248" s="94">
        <f t="array" ref="KV248">IFERROR(INDEX($N83:$N97,MATCH(1,IF($L83:$L97&lt;=KV$165,IF($M83:$M97&gt;=KV$165,1)),0))*$B83/12,0)</f>
        <v>0</v>
      </c>
      <c r="KW248" s="94">
        <f t="array" ref="KW248">IFERROR(INDEX($N83:$N97,MATCH(1,IF($L83:$L97&lt;=KW$165,IF($M83:$M97&gt;=KW$165,1)),0))*$B83/12,0)</f>
        <v>0</v>
      </c>
      <c r="KX248" s="94">
        <f t="array" ref="KX248">IFERROR(INDEX($N83:$N97,MATCH(1,IF($L83:$L97&lt;=KX$165,IF($M83:$M97&gt;=KX$165,1)),0))*$B83/12,0)</f>
        <v>0</v>
      </c>
      <c r="KY248" s="94">
        <f t="array" ref="KY248">IFERROR(INDEX($N83:$N97,MATCH(1,IF($L83:$L97&lt;=KY$165,IF($M83:$M97&gt;=KY$165,1)),0))*$B83/12,0)</f>
        <v>0</v>
      </c>
      <c r="KZ248" s="94">
        <f t="array" ref="KZ248">IFERROR(INDEX($N83:$N97,MATCH(1,IF($L83:$L97&lt;=KZ$165,IF($M83:$M97&gt;=KZ$165,1)),0))*$B83/12,0)</f>
        <v>0</v>
      </c>
      <c r="LA248" s="94">
        <f t="array" ref="LA248">IFERROR(INDEX($N83:$N97,MATCH(1,IF($L83:$L97&lt;=LA$165,IF($M83:$M97&gt;=LA$165,1)),0))*$B83/12,0)</f>
        <v>0</v>
      </c>
      <c r="LB248" s="94">
        <f t="array" ref="LB248">IFERROR(INDEX($N83:$N97,MATCH(1,IF($L83:$L97&lt;=LB$165,IF($M83:$M97&gt;=LB$165,1)),0))*$B83/12,0)</f>
        <v>0</v>
      </c>
      <c r="LC248" s="94">
        <f t="array" ref="LC248">IFERROR(INDEX($N83:$N97,MATCH(1,IF($L83:$L97&lt;=LC$165,IF($M83:$M97&gt;=LC$165,1)),0))*$B83/12,0)</f>
        <v>0</v>
      </c>
      <c r="LD248" s="94">
        <f t="array" ref="LD248">IFERROR(INDEX($N83:$N97,MATCH(1,IF($L83:$L97&lt;=LD$165,IF($M83:$M97&gt;=LD$165,1)),0))*$B83/12,0)</f>
        <v>0</v>
      </c>
      <c r="LE248" s="94">
        <f t="array" ref="LE248">IFERROR(INDEX($N83:$N97,MATCH(1,IF($L83:$L97&lt;=LE$165,IF($M83:$M97&gt;=LE$165,1)),0))*$B83/12,0)</f>
        <v>0</v>
      </c>
      <c r="LF248" s="94">
        <f t="array" ref="LF248">IFERROR(INDEX($N83:$N97,MATCH(1,IF($L83:$L97&lt;=LF$165,IF($M83:$M97&gt;=LF$165,1)),0))*$B83/12,0)</f>
        <v>0</v>
      </c>
      <c r="LG248" s="94">
        <f t="array" ref="LG248">IFERROR(INDEX($N83:$N97,MATCH(1,IF($L83:$L97&lt;=LG$165,IF($M83:$M97&gt;=LG$165,1)),0))*$B83/12,0)</f>
        <v>0</v>
      </c>
      <c r="LH248" s="94">
        <f t="array" ref="LH248">IFERROR(INDEX($N83:$N97,MATCH(1,IF($L83:$L97&lt;=LH$165,IF($M83:$M97&gt;=LH$165,1)),0))*$B83/12,0)</f>
        <v>0</v>
      </c>
      <c r="LI248" s="94">
        <f t="array" ref="LI248">IFERROR(INDEX($N83:$N97,MATCH(1,IF($L83:$L97&lt;=LI$165,IF($M83:$M97&gt;=LI$165,1)),0))*$B83/12,0)</f>
        <v>0</v>
      </c>
      <c r="LJ248" s="94">
        <f t="array" ref="LJ248">IFERROR(INDEX($N83:$N97,MATCH(1,IF($L83:$L97&lt;=LJ$165,IF($M83:$M97&gt;=LJ$165,1)),0))*$B83/12,0)</f>
        <v>0</v>
      </c>
      <c r="LK248" s="94">
        <f t="array" ref="LK248">IFERROR(INDEX($N83:$N97,MATCH(1,IF($L83:$L97&lt;=LK$165,IF($M83:$M97&gt;=LK$165,1)),0))*$B83/12,0)</f>
        <v>0</v>
      </c>
      <c r="LL248" s="94">
        <f t="array" ref="LL248">IFERROR(INDEX($N83:$N97,MATCH(1,IF($L83:$L97&lt;=LL$165,IF($M83:$M97&gt;=LL$165,1)),0))*$B83/12,0)</f>
        <v>0</v>
      </c>
      <c r="LM248" s="94">
        <f t="array" ref="LM248">IFERROR(INDEX($N83:$N97,MATCH(1,IF($L83:$L97&lt;=LM$165,IF($M83:$M97&gt;=LM$165,1)),0))*$B83/12,0)</f>
        <v>0</v>
      </c>
      <c r="LN248" s="94">
        <f t="array" ref="LN248">IFERROR(INDEX($N83:$N97,MATCH(1,IF($L83:$L97&lt;=LN$165,IF($M83:$M97&gt;=LN$165,1)),0))*$B83/12,0)</f>
        <v>0</v>
      </c>
      <c r="LO248" s="94">
        <f t="array" ref="LO248">IFERROR(INDEX($N83:$N97,MATCH(1,IF($L83:$L97&lt;=LO$165,IF($M83:$M97&gt;=LO$165,1)),0))*$B83/12,0)</f>
        <v>0</v>
      </c>
      <c r="LP248" s="94">
        <f t="array" ref="LP248">IFERROR(INDEX($N83:$N97,MATCH(1,IF($L83:$L97&lt;=LP$165,IF($M83:$M97&gt;=LP$165,1)),0))*$B83/12,0)</f>
        <v>0</v>
      </c>
      <c r="LQ248" s="94">
        <f t="array" ref="LQ248">IFERROR(INDEX($N83:$N97,MATCH(1,IF($L83:$L97&lt;=LQ$165,IF($M83:$M97&gt;=LQ$165,1)),0))*$B83/12,0)</f>
        <v>0</v>
      </c>
      <c r="LR248" s="94">
        <f t="array" ref="LR248">IFERROR(INDEX($N83:$N97,MATCH(1,IF($L83:$L97&lt;=LR$165,IF($M83:$M97&gt;=LR$165,1)),0))*$B83/12,0)</f>
        <v>0</v>
      </c>
      <c r="LS248" s="94">
        <f t="array" ref="LS248">IFERROR(INDEX($N83:$N97,MATCH(1,IF($L83:$L97&lt;=LS$165,IF($M83:$M97&gt;=LS$165,1)),0))*$B83/12,0)</f>
        <v>0</v>
      </c>
      <c r="LT248" s="94">
        <f t="array" ref="LT248">IFERROR(INDEX($N83:$N97,MATCH(1,IF($L83:$L97&lt;=LT$165,IF($M83:$M97&gt;=LT$165,1)),0))*$B83/12,0)</f>
        <v>0</v>
      </c>
      <c r="LU248" s="94">
        <f t="array" ref="LU248">IFERROR(INDEX($N83:$N97,MATCH(1,IF($L83:$L97&lt;=LU$165,IF($M83:$M97&gt;=LU$165,1)),0))*$B83/12,0)</f>
        <v>0</v>
      </c>
      <c r="LV248" s="94">
        <f t="array" ref="LV248">IFERROR(INDEX($N83:$N97,MATCH(1,IF($L83:$L97&lt;=LV$165,IF($M83:$M97&gt;=LV$165,1)),0))*$B83/12,0)</f>
        <v>0</v>
      </c>
      <c r="LW248" s="94">
        <f t="array" ref="LW248">IFERROR(INDEX($N83:$N97,MATCH(1,IF($L83:$L97&lt;=LW$165,IF($M83:$M97&gt;=LW$165,1)),0))*$B83/12,0)</f>
        <v>0</v>
      </c>
      <c r="LX248" s="94">
        <f t="array" ref="LX248">IFERROR(INDEX($N83:$N97,MATCH(1,IF($L83:$L97&lt;=LX$165,IF($M83:$M97&gt;=LX$165,1)),0))*$B83/12,0)</f>
        <v>0</v>
      </c>
      <c r="LY248" s="94">
        <f t="array" ref="LY248">IFERROR(INDEX($N83:$N97,MATCH(1,IF($L83:$L97&lt;=LY$165,IF($M83:$M97&gt;=LY$165,1)),0))*$B83/12,0)</f>
        <v>0</v>
      </c>
      <c r="LZ248" s="94">
        <f t="array" ref="LZ248">IFERROR(INDEX($N83:$N97,MATCH(1,IF($L83:$L97&lt;=LZ$165,IF($M83:$M97&gt;=LZ$165,1)),0))*$B83/12,0)</f>
        <v>0</v>
      </c>
      <c r="MA248" s="94">
        <f t="array" ref="MA248">IFERROR(INDEX($N83:$N97,MATCH(1,IF($L83:$L97&lt;=MA$165,IF($M83:$M97&gt;=MA$165,1)),0))*$B83/12,0)</f>
        <v>0</v>
      </c>
      <c r="MB248" s="94">
        <f t="array" ref="MB248">IFERROR(INDEX($N83:$N97,MATCH(1,IF($L83:$L97&lt;=MB$165,IF($M83:$M97&gt;=MB$165,1)),0))*$B83/12,0)</f>
        <v>0</v>
      </c>
      <c r="MC248" s="94">
        <f t="array" ref="MC248">IFERROR(INDEX($N83:$N97,MATCH(1,IF($L83:$L97&lt;=MC$165,IF($M83:$M97&gt;=MC$165,1)),0))*$B83/12,0)</f>
        <v>0</v>
      </c>
      <c r="MD248" s="94">
        <f t="array" ref="MD248">IFERROR(INDEX($N83:$N97,MATCH(1,IF($L83:$L97&lt;=MD$165,IF($M83:$M97&gt;=MD$165,1)),0))*$B83/12,0)</f>
        <v>0</v>
      </c>
      <c r="ME248" s="94">
        <f t="array" ref="ME248">IFERROR(INDEX($N83:$N97,MATCH(1,IF($L83:$L97&lt;=ME$165,IF($M83:$M97&gt;=ME$165,1)),0))*$B83/12,0)</f>
        <v>0</v>
      </c>
      <c r="MF248" s="94">
        <f t="array" ref="MF248">IFERROR(INDEX($N83:$N97,MATCH(1,IF($L83:$L97&lt;=MF$165,IF($M83:$M97&gt;=MF$165,1)),0))*$B83/12,0)</f>
        <v>0</v>
      </c>
      <c r="MG248" s="94">
        <f t="array" ref="MG248">IFERROR(INDEX($N83:$N97,MATCH(1,IF($L83:$L97&lt;=MG$165,IF($M83:$M97&gt;=MG$165,1)),0))*$B83/12,0)</f>
        <v>0</v>
      </c>
      <c r="MH248" s="94">
        <f t="array" ref="MH248">IFERROR(INDEX($N83:$N97,MATCH(1,IF($L83:$L97&lt;=MH$165,IF($M83:$M97&gt;=MH$165,1)),0))*$B83/12,0)</f>
        <v>0</v>
      </c>
      <c r="MI248" s="94">
        <f t="array" ref="MI248">IFERROR(INDEX($N83:$N97,MATCH(1,IF($L83:$L97&lt;=MI$165,IF($M83:$M97&gt;=MI$165,1)),0))*$B83/12,0)</f>
        <v>0</v>
      </c>
      <c r="MJ248" s="94">
        <f t="array" ref="MJ248">IFERROR(INDEX($N83:$N97,MATCH(1,IF($L83:$L97&lt;=MJ$165,IF($M83:$M97&gt;=MJ$165,1)),0))*$B83/12,0)</f>
        <v>0</v>
      </c>
      <c r="MK248" s="94">
        <f t="array" ref="MK248">IFERROR(INDEX($N83:$N97,MATCH(1,IF($L83:$L97&lt;=MK$165,IF($M83:$M97&gt;=MK$165,1)),0))*$B83/12,0)</f>
        <v>0</v>
      </c>
      <c r="ML248" s="94">
        <f t="array" ref="ML248">IFERROR(INDEX($N83:$N97,MATCH(1,IF($L83:$L97&lt;=ML$165,IF($M83:$M97&gt;=ML$165,1)),0))*$B83/12,0)</f>
        <v>0</v>
      </c>
      <c r="MM248" s="94">
        <f t="array" ref="MM248">IFERROR(INDEX($N83:$N97,MATCH(1,IF($L83:$L97&lt;=MM$165,IF($M83:$M97&gt;=MM$165,1)),0))*$B83/12,0)</f>
        <v>0</v>
      </c>
      <c r="MN248" s="94">
        <f t="array" ref="MN248">IFERROR(INDEX($N83:$N97,MATCH(1,IF($L83:$L97&lt;=MN$165,IF($M83:$M97&gt;=MN$165,1)),0))*$B83/12,0)</f>
        <v>0</v>
      </c>
      <c r="MO248" s="94">
        <f t="array" ref="MO248">IFERROR(INDEX($N83:$N97,MATCH(1,IF($L83:$L97&lt;=MO$165,IF($M83:$M97&gt;=MO$165,1)),0))*$B83/12,0)</f>
        <v>0</v>
      </c>
      <c r="MP248" s="94">
        <f t="array" ref="MP248">IFERROR(INDEX($N83:$N97,MATCH(1,IF($L83:$L97&lt;=MP$165,IF($M83:$M97&gt;=MP$165,1)),0))*$B83/12,0)</f>
        <v>0</v>
      </c>
      <c r="MQ248" s="94">
        <f t="array" ref="MQ248">IFERROR(INDEX($N83:$N97,MATCH(1,IF($L83:$L97&lt;=MQ$165,IF($M83:$M97&gt;=MQ$165,1)),0))*$B83/12,0)</f>
        <v>0</v>
      </c>
      <c r="MR248" s="94">
        <f t="array" ref="MR248">IFERROR(INDEX($N83:$N97,MATCH(1,IF($L83:$L97&lt;=MR$165,IF($M83:$M97&gt;=MR$165,1)),0))*$B83/12,0)</f>
        <v>0</v>
      </c>
      <c r="MS248" s="94">
        <f t="array" ref="MS248">IFERROR(INDEX($N83:$N97,MATCH(1,IF($L83:$L97&lt;=MS$165,IF($M83:$M97&gt;=MS$165,1)),0))*$B83/12,0)</f>
        <v>0</v>
      </c>
      <c r="MT248" s="94">
        <f t="array" ref="MT248">IFERROR(INDEX($N83:$N97,MATCH(1,IF($L83:$L97&lt;=MT$165,IF($M83:$M97&gt;=MT$165,1)),0))*$B83/12,0)</f>
        <v>0</v>
      </c>
      <c r="MU248" s="94">
        <f t="array" ref="MU248">IFERROR(INDEX($N83:$N97,MATCH(1,IF($L83:$L97&lt;=MU$165,IF($M83:$M97&gt;=MU$165,1)),0))*$B83/12,0)</f>
        <v>0</v>
      </c>
      <c r="MV248" s="94">
        <f t="array" ref="MV248">IFERROR(INDEX($N83:$N97,MATCH(1,IF($L83:$L97&lt;=MV$165,IF($M83:$M97&gt;=MV$165,1)),0))*$B83/12,0)</f>
        <v>0</v>
      </c>
      <c r="MW248" s="94">
        <f t="array" ref="MW248">IFERROR(INDEX($N83:$N97,MATCH(1,IF($L83:$L97&lt;=MW$165,IF($M83:$M97&gt;=MW$165,1)),0))*$B83/12,0)</f>
        <v>0</v>
      </c>
      <c r="MX248" s="94">
        <f t="array" ref="MX248">IFERROR(INDEX($N83:$N97,MATCH(1,IF($L83:$L97&lt;=MX$165,IF($M83:$M97&gt;=MX$165,1)),0))*$B83/12,0)</f>
        <v>0</v>
      </c>
      <c r="MY248" s="94">
        <f t="array" ref="MY248">IFERROR(INDEX($N83:$N97,MATCH(1,IF($L83:$L97&lt;=MY$165,IF($M83:$M97&gt;=MY$165,1)),0))*$B83/12,0)</f>
        <v>0</v>
      </c>
      <c r="MZ248" s="94">
        <f t="array" ref="MZ248">IFERROR(INDEX($N83:$N97,MATCH(1,IF($L83:$L97&lt;=MZ$165,IF($M83:$M97&gt;=MZ$165,1)),0))*$B83/12,0)</f>
        <v>0</v>
      </c>
      <c r="NA248" s="94">
        <f t="array" ref="NA248">IFERROR(INDEX($N83:$N97,MATCH(1,IF($L83:$L97&lt;=NA$165,IF($M83:$M97&gt;=NA$165,1)),0))*$B83/12,0)</f>
        <v>0</v>
      </c>
      <c r="NB248" s="94">
        <f t="array" ref="NB248">IFERROR(INDEX($N83:$N97,MATCH(1,IF($L83:$L97&lt;=NB$165,IF($M83:$M97&gt;=NB$165,1)),0))*$B83/12,0)</f>
        <v>0</v>
      </c>
      <c r="NC248" s="94">
        <f t="array" ref="NC248">IFERROR(INDEX($N83:$N97,MATCH(1,IF($L83:$L97&lt;=NC$165,IF($M83:$M97&gt;=NC$165,1)),0))*$B83/12,0)</f>
        <v>0</v>
      </c>
      <c r="ND248" s="94">
        <f t="array" ref="ND248">IFERROR(INDEX($N83:$N97,MATCH(1,IF($L83:$L97&lt;=ND$165,IF($M83:$M97&gt;=ND$165,1)),0))*$B83/12,0)</f>
        <v>0</v>
      </c>
      <c r="NE248" s="94">
        <f t="array" ref="NE248">IFERROR(INDEX($N83:$N97,MATCH(1,IF($L83:$L97&lt;=NE$165,IF($M83:$M97&gt;=NE$165,1)),0))*$B83/12,0)</f>
        <v>0</v>
      </c>
      <c r="NF248" s="94">
        <f t="array" ref="NF248">IFERROR(INDEX($N83:$N97,MATCH(1,IF($L83:$L97&lt;=NF$165,IF($M83:$M97&gt;=NF$165,1)),0))*$B83/12,0)</f>
        <v>0</v>
      </c>
      <c r="NG248" s="94">
        <f t="array" ref="NG248">IFERROR(INDEX($N83:$N97,MATCH(1,IF($L83:$L97&lt;=NG$165,IF($M83:$M97&gt;=NG$165,1)),0))*$B83/12,0)</f>
        <v>0</v>
      </c>
      <c r="NH248" s="94">
        <f t="array" ref="NH248">IFERROR(INDEX($N83:$N97,MATCH(1,IF($L83:$L97&lt;=NH$165,IF($M83:$M97&gt;=NH$165,1)),0))*$B83/12,0)</f>
        <v>0</v>
      </c>
      <c r="NI248" s="94">
        <f t="array" ref="NI248">IFERROR(INDEX($N83:$N97,MATCH(1,IF($L83:$L97&lt;=NI$165,IF($M83:$M97&gt;=NI$165,1)),0))*$B83/12,0)</f>
        <v>0</v>
      </c>
      <c r="NJ248" s="94">
        <f t="array" ref="NJ248">IFERROR(INDEX($N83:$N97,MATCH(1,IF($L83:$L97&lt;=NJ$165,IF($M83:$M97&gt;=NJ$165,1)),0))*$B83/12,0)</f>
        <v>0</v>
      </c>
      <c r="NK248" s="95">
        <f t="array" ref="NK248">IFERROR(INDEX($N83:$N97,MATCH(1,IF($L83:$L97&lt;=NK$165,IF($M83:$M97&gt;=NK$165,1)),0))*$B83/12,0)</f>
        <v>0</v>
      </c>
    </row>
    <row r="249" spans="1:375" x14ac:dyDescent="0.25">
      <c r="A249" s="96">
        <f ca="1">SUMIF($D$163:$NK$163,"&lt;="&amp;Summary!$B$3,Leases!D249:NK249)</f>
        <v>0</v>
      </c>
      <c r="B249" s="23" t="s">
        <v>55</v>
      </c>
      <c r="C249" s="45" t="s">
        <v>22</v>
      </c>
      <c r="D249" s="94">
        <f ca="1">IF(AND(D$165&lt;=$E83,D$165&gt;=EOMONTH($D83,0)),IF($G83="NNN",Expenses!B$14*Leases!$F83,IF(Leases!$G83="FSG",0,IF(Leases!$G83="MG",SUMPRODUCT(Leases!$I83:$I87,Expenses!B$9:B$13)*Leases!$F83,MAX((Expenses!B$9-Leases!$K83/12)*Leases!$J83*Leases!$F83,0)+MAX((Expenses!B$10-Leases!$K84/12)*Leases!$J84*Leases!$F83,0)+MAX((Expenses!B$11-Leases!$K85/12)*Leases!$J85*Leases!$F83,0)+MAX((Expenses!B$12-Leases!$K86/12)*Leases!$J86*Leases!$F83,0)+MAX((Expenses!B$13-Leases!$K87/12)*Leases!$J87*Leases!$F83,0)))),0)</f>
        <v>0</v>
      </c>
      <c r="E249" s="94">
        <f ca="1">IF(AND(E$165&lt;=$E83,E$165&gt;=EOMONTH($D83,0)),IF($G83="NNN",Expenses!C$14*Leases!$F83,IF(Leases!$G83="FSG",0,IF(Leases!$G83="MG",SUMPRODUCT(Leases!$I83:$I87,Expenses!C$9:C$13)*Leases!$F83,MAX((Expenses!C$9-Leases!$K83/12)*Leases!$J83*Leases!$F83,0)+MAX((Expenses!C$10-Leases!$K84/12)*Leases!$J84*Leases!$F83,0)+MAX((Expenses!C$11-Leases!$K85/12)*Leases!$J85*Leases!$F83,0)+MAX((Expenses!C$12-Leases!$K86/12)*Leases!$J86*Leases!$F83,0)+MAX((Expenses!C$13-Leases!$K87/12)*Leases!$J87*Leases!$F83,0)))),0)</f>
        <v>0</v>
      </c>
      <c r="F249" s="94">
        <f ca="1">IF(AND(F$165&lt;=$E83,F$165&gt;=EOMONTH($D83,0)),IF($G83="NNN",Expenses!D$14*Leases!$F83,IF(Leases!$G83="FSG",0,IF(Leases!$G83="MG",SUMPRODUCT(Leases!$I83:$I87,Expenses!D$9:D$13)*Leases!$F83,MAX((Expenses!D$9-Leases!$K83/12)*Leases!$J83*Leases!$F83,0)+MAX((Expenses!D$10-Leases!$K84/12)*Leases!$J84*Leases!$F83,0)+MAX((Expenses!D$11-Leases!$K85/12)*Leases!$J85*Leases!$F83,0)+MAX((Expenses!D$12-Leases!$K86/12)*Leases!$J86*Leases!$F83,0)+MAX((Expenses!D$13-Leases!$K87/12)*Leases!$J87*Leases!$F83,0)))),0)</f>
        <v>0</v>
      </c>
      <c r="G249" s="94">
        <f ca="1">IF(AND(G$165&lt;=$E83,G$165&gt;=EOMONTH($D83,0)),IF($G83="NNN",Expenses!E$14*Leases!$F83,IF(Leases!$G83="FSG",0,IF(Leases!$G83="MG",SUMPRODUCT(Leases!$I83:$I87,Expenses!E$9:E$13)*Leases!$F83,MAX((Expenses!E$9-Leases!$K83/12)*Leases!$J83*Leases!$F83,0)+MAX((Expenses!E$10-Leases!$K84/12)*Leases!$J84*Leases!$F83,0)+MAX((Expenses!E$11-Leases!$K85/12)*Leases!$J85*Leases!$F83,0)+MAX((Expenses!E$12-Leases!$K86/12)*Leases!$J86*Leases!$F83,0)+MAX((Expenses!E$13-Leases!$K87/12)*Leases!$J87*Leases!$F83,0)))),0)</f>
        <v>0</v>
      </c>
      <c r="H249" s="94">
        <f ca="1">IF(AND(H$165&lt;=$E83,H$165&gt;=EOMONTH($D83,0)),IF($G83="NNN",Expenses!F$14*Leases!$F83,IF(Leases!$G83="FSG",0,IF(Leases!$G83="MG",SUMPRODUCT(Leases!$I83:$I87,Expenses!F$9:F$13)*Leases!$F83,MAX((Expenses!F$9-Leases!$K83/12)*Leases!$J83*Leases!$F83,0)+MAX((Expenses!F$10-Leases!$K84/12)*Leases!$J84*Leases!$F83,0)+MAX((Expenses!F$11-Leases!$K85/12)*Leases!$J85*Leases!$F83,0)+MAX((Expenses!F$12-Leases!$K86/12)*Leases!$J86*Leases!$F83,0)+MAX((Expenses!F$13-Leases!$K87/12)*Leases!$J87*Leases!$F83,0)))),0)</f>
        <v>0</v>
      </c>
      <c r="I249" s="94">
        <f ca="1">IF(AND(I$165&lt;=$E83,I$165&gt;=EOMONTH($D83,0)),IF($G83="NNN",Expenses!G$14*Leases!$F83,IF(Leases!$G83="FSG",0,IF(Leases!$G83="MG",SUMPRODUCT(Leases!$I83:$I87,Expenses!G$9:G$13)*Leases!$F83,MAX((Expenses!G$9-Leases!$K83/12)*Leases!$J83*Leases!$F83,0)+MAX((Expenses!G$10-Leases!$K84/12)*Leases!$J84*Leases!$F83,0)+MAX((Expenses!G$11-Leases!$K85/12)*Leases!$J85*Leases!$F83,0)+MAX((Expenses!G$12-Leases!$K86/12)*Leases!$J86*Leases!$F83,0)+MAX((Expenses!G$13-Leases!$K87/12)*Leases!$J87*Leases!$F83,0)))),0)</f>
        <v>0</v>
      </c>
      <c r="J249" s="94">
        <f ca="1">IF(AND(J$165&lt;=$E83,J$165&gt;=EOMONTH($D83,0)),IF($G83="NNN",Expenses!H$14*Leases!$F83,IF(Leases!$G83="FSG",0,IF(Leases!$G83="MG",SUMPRODUCT(Leases!$I83:$I87,Expenses!H$9:H$13)*Leases!$F83,MAX((Expenses!H$9-Leases!$K83/12)*Leases!$J83*Leases!$F83,0)+MAX((Expenses!H$10-Leases!$K84/12)*Leases!$J84*Leases!$F83,0)+MAX((Expenses!H$11-Leases!$K85/12)*Leases!$J85*Leases!$F83,0)+MAX((Expenses!H$12-Leases!$K86/12)*Leases!$J86*Leases!$F83,0)+MAX((Expenses!H$13-Leases!$K87/12)*Leases!$J87*Leases!$F83,0)))),0)</f>
        <v>0</v>
      </c>
      <c r="K249" s="94">
        <f ca="1">IF(AND(K$165&lt;=$E83,K$165&gt;=EOMONTH($D83,0)),IF($G83="NNN",Expenses!I$14*Leases!$F83,IF(Leases!$G83="FSG",0,IF(Leases!$G83="MG",SUMPRODUCT(Leases!$I83:$I87,Expenses!I$9:I$13)*Leases!$F83,MAX((Expenses!I$9-Leases!$K83/12)*Leases!$J83*Leases!$F83,0)+MAX((Expenses!I$10-Leases!$K84/12)*Leases!$J84*Leases!$F83,0)+MAX((Expenses!I$11-Leases!$K85/12)*Leases!$J85*Leases!$F83,0)+MAX((Expenses!I$12-Leases!$K86/12)*Leases!$J86*Leases!$F83,0)+MAX((Expenses!I$13-Leases!$K87/12)*Leases!$J87*Leases!$F83,0)))),0)</f>
        <v>0</v>
      </c>
      <c r="L249" s="94">
        <f ca="1">IF(AND(L$165&lt;=$E83,L$165&gt;=EOMONTH($D83,0)),IF($G83="NNN",Expenses!J$14*Leases!$F83,IF(Leases!$G83="FSG",0,IF(Leases!$G83="MG",SUMPRODUCT(Leases!$I83:$I87,Expenses!J$9:J$13)*Leases!$F83,MAX((Expenses!J$9-Leases!$K83/12)*Leases!$J83*Leases!$F83,0)+MAX((Expenses!J$10-Leases!$K84/12)*Leases!$J84*Leases!$F83,0)+MAX((Expenses!J$11-Leases!$K85/12)*Leases!$J85*Leases!$F83,0)+MAX((Expenses!J$12-Leases!$K86/12)*Leases!$J86*Leases!$F83,0)+MAX((Expenses!J$13-Leases!$K87/12)*Leases!$J87*Leases!$F83,0)))),0)</f>
        <v>0</v>
      </c>
      <c r="M249" s="94">
        <f ca="1">IF(AND(M$165&lt;=$E83,M$165&gt;=EOMONTH($D83,0)),IF($G83="NNN",Expenses!K$14*Leases!$F83,IF(Leases!$G83="FSG",0,IF(Leases!$G83="MG",SUMPRODUCT(Leases!$I83:$I87,Expenses!K$9:K$13)*Leases!$F83,MAX((Expenses!K$9-Leases!$K83/12)*Leases!$J83*Leases!$F83,0)+MAX((Expenses!K$10-Leases!$K84/12)*Leases!$J84*Leases!$F83,0)+MAX((Expenses!K$11-Leases!$K85/12)*Leases!$J85*Leases!$F83,0)+MAX((Expenses!K$12-Leases!$K86/12)*Leases!$J86*Leases!$F83,0)+MAX((Expenses!K$13-Leases!$K87/12)*Leases!$J87*Leases!$F83,0)))),0)</f>
        <v>0</v>
      </c>
      <c r="N249" s="94">
        <f ca="1">IF(AND(N$165&lt;=$E83,N$165&gt;=EOMONTH($D83,0)),IF($G83="NNN",Expenses!L$14*Leases!$F83,IF(Leases!$G83="FSG",0,IF(Leases!$G83="MG",SUMPRODUCT(Leases!$I83:$I87,Expenses!L$9:L$13)*Leases!$F83,MAX((Expenses!L$9-Leases!$K83/12)*Leases!$J83*Leases!$F83,0)+MAX((Expenses!L$10-Leases!$K84/12)*Leases!$J84*Leases!$F83,0)+MAX((Expenses!L$11-Leases!$K85/12)*Leases!$J85*Leases!$F83,0)+MAX((Expenses!L$12-Leases!$K86/12)*Leases!$J86*Leases!$F83,0)+MAX((Expenses!L$13-Leases!$K87/12)*Leases!$J87*Leases!$F83,0)))),0)</f>
        <v>0</v>
      </c>
      <c r="O249" s="94">
        <f ca="1">IF(AND(O$165&lt;=$E83,O$165&gt;=EOMONTH($D83,0)),IF($G83="NNN",Expenses!M$14*Leases!$F83,IF(Leases!$G83="FSG",0,IF(Leases!$G83="MG",SUMPRODUCT(Leases!$I83:$I87,Expenses!M$9:M$13)*Leases!$F83,MAX((Expenses!M$9-Leases!$K83/12)*Leases!$J83*Leases!$F83,0)+MAX((Expenses!M$10-Leases!$K84/12)*Leases!$J84*Leases!$F83,0)+MAX((Expenses!M$11-Leases!$K85/12)*Leases!$J85*Leases!$F83,0)+MAX((Expenses!M$12-Leases!$K86/12)*Leases!$J86*Leases!$F83,0)+MAX((Expenses!M$13-Leases!$K87/12)*Leases!$J87*Leases!$F83,0)))),0)</f>
        <v>0</v>
      </c>
      <c r="P249" s="94">
        <f ca="1">IF(AND(P$165&lt;=$E83,P$165&gt;=EOMONTH($D83,0)),IF($G83="NNN",Expenses!N$14*Leases!$F83,IF(Leases!$G83="FSG",0,IF(Leases!$G83="MG",SUMPRODUCT(Leases!$I83:$I87,Expenses!N$9:N$13)*Leases!$F83,MAX((Expenses!N$9-Leases!$K83/12)*Leases!$J83*Leases!$F83,0)+MAX((Expenses!N$10-Leases!$K84/12)*Leases!$J84*Leases!$F83,0)+MAX((Expenses!N$11-Leases!$K85/12)*Leases!$J85*Leases!$F83,0)+MAX((Expenses!N$12-Leases!$K86/12)*Leases!$J86*Leases!$F83,0)+MAX((Expenses!N$13-Leases!$K87/12)*Leases!$J87*Leases!$F83,0)))),0)</f>
        <v>0</v>
      </c>
      <c r="Q249" s="94">
        <f ca="1">IF(AND(Q$165&lt;=$E83,Q$165&gt;=EOMONTH($D83,0)),IF($G83="NNN",Expenses!O$14*Leases!$F83,IF(Leases!$G83="FSG",0,IF(Leases!$G83="MG",SUMPRODUCT(Leases!$I83:$I87,Expenses!O$9:O$13)*Leases!$F83,MAX((Expenses!O$9-Leases!$K83/12)*Leases!$J83*Leases!$F83,0)+MAX((Expenses!O$10-Leases!$K84/12)*Leases!$J84*Leases!$F83,0)+MAX((Expenses!O$11-Leases!$K85/12)*Leases!$J85*Leases!$F83,0)+MAX((Expenses!O$12-Leases!$K86/12)*Leases!$J86*Leases!$F83,0)+MAX((Expenses!O$13-Leases!$K87/12)*Leases!$J87*Leases!$F83,0)))),0)</f>
        <v>0</v>
      </c>
      <c r="R249" s="94">
        <f ca="1">IF(AND(R$165&lt;=$E83,R$165&gt;=EOMONTH($D83,0)),IF($G83="NNN",Expenses!P$14*Leases!$F83,IF(Leases!$G83="FSG",0,IF(Leases!$G83="MG",SUMPRODUCT(Leases!$I83:$I87,Expenses!P$9:P$13)*Leases!$F83,MAX((Expenses!P$9-Leases!$K83/12)*Leases!$J83*Leases!$F83,0)+MAX((Expenses!P$10-Leases!$K84/12)*Leases!$J84*Leases!$F83,0)+MAX((Expenses!P$11-Leases!$K85/12)*Leases!$J85*Leases!$F83,0)+MAX((Expenses!P$12-Leases!$K86/12)*Leases!$J86*Leases!$F83,0)+MAX((Expenses!P$13-Leases!$K87/12)*Leases!$J87*Leases!$F83,0)))),0)</f>
        <v>0</v>
      </c>
      <c r="S249" s="94">
        <f ca="1">IF(AND(S$165&lt;=$E83,S$165&gt;=EOMONTH($D83,0)),IF($G83="NNN",Expenses!Q$14*Leases!$F83,IF(Leases!$G83="FSG",0,IF(Leases!$G83="MG",SUMPRODUCT(Leases!$I83:$I87,Expenses!Q$9:Q$13)*Leases!$F83,MAX((Expenses!Q$9-Leases!$K83/12)*Leases!$J83*Leases!$F83,0)+MAX((Expenses!Q$10-Leases!$K84/12)*Leases!$J84*Leases!$F83,0)+MAX((Expenses!Q$11-Leases!$K85/12)*Leases!$J85*Leases!$F83,0)+MAX((Expenses!Q$12-Leases!$K86/12)*Leases!$J86*Leases!$F83,0)+MAX((Expenses!Q$13-Leases!$K87/12)*Leases!$J87*Leases!$F83,0)))),0)</f>
        <v>0</v>
      </c>
      <c r="T249" s="94">
        <f ca="1">IF(AND(T$165&lt;=$E83,T$165&gt;=EOMONTH($D83,0)),IF($G83="NNN",Expenses!R$14*Leases!$F83,IF(Leases!$G83="FSG",0,IF(Leases!$G83="MG",SUMPRODUCT(Leases!$I83:$I87,Expenses!R$9:R$13)*Leases!$F83,MAX((Expenses!R$9-Leases!$K83/12)*Leases!$J83*Leases!$F83,0)+MAX((Expenses!R$10-Leases!$K84/12)*Leases!$J84*Leases!$F83,0)+MAX((Expenses!R$11-Leases!$K85/12)*Leases!$J85*Leases!$F83,0)+MAX((Expenses!R$12-Leases!$K86/12)*Leases!$J86*Leases!$F83,0)+MAX((Expenses!R$13-Leases!$K87/12)*Leases!$J87*Leases!$F83,0)))),0)</f>
        <v>0</v>
      </c>
      <c r="U249" s="94">
        <f ca="1">IF(AND(U$165&lt;=$E83,U$165&gt;=EOMONTH($D83,0)),IF($G83="NNN",Expenses!S$14*Leases!$F83,IF(Leases!$G83="FSG",0,IF(Leases!$G83="MG",SUMPRODUCT(Leases!$I83:$I87,Expenses!S$9:S$13)*Leases!$F83,MAX((Expenses!S$9-Leases!$K83/12)*Leases!$J83*Leases!$F83,0)+MAX((Expenses!S$10-Leases!$K84/12)*Leases!$J84*Leases!$F83,0)+MAX((Expenses!S$11-Leases!$K85/12)*Leases!$J85*Leases!$F83,0)+MAX((Expenses!S$12-Leases!$K86/12)*Leases!$J86*Leases!$F83,0)+MAX((Expenses!S$13-Leases!$K87/12)*Leases!$J87*Leases!$F83,0)))),0)</f>
        <v>0</v>
      </c>
      <c r="V249" s="94">
        <f ca="1">IF(AND(V$165&lt;=$E83,V$165&gt;=EOMONTH($D83,0)),IF($G83="NNN",Expenses!T$14*Leases!$F83,IF(Leases!$G83="FSG",0,IF(Leases!$G83="MG",SUMPRODUCT(Leases!$I83:$I87,Expenses!T$9:T$13)*Leases!$F83,MAX((Expenses!T$9-Leases!$K83/12)*Leases!$J83*Leases!$F83,0)+MAX((Expenses!T$10-Leases!$K84/12)*Leases!$J84*Leases!$F83,0)+MAX((Expenses!T$11-Leases!$K85/12)*Leases!$J85*Leases!$F83,0)+MAX((Expenses!T$12-Leases!$K86/12)*Leases!$J86*Leases!$F83,0)+MAX((Expenses!T$13-Leases!$K87/12)*Leases!$J87*Leases!$F83,0)))),0)</f>
        <v>0</v>
      </c>
      <c r="W249" s="94">
        <f ca="1">IF(AND(W$165&lt;=$E83,W$165&gt;=EOMONTH($D83,0)),IF($G83="NNN",Expenses!U$14*Leases!$F83,IF(Leases!$G83="FSG",0,IF(Leases!$G83="MG",SUMPRODUCT(Leases!$I83:$I87,Expenses!U$9:U$13)*Leases!$F83,MAX((Expenses!U$9-Leases!$K83/12)*Leases!$J83*Leases!$F83,0)+MAX((Expenses!U$10-Leases!$K84/12)*Leases!$J84*Leases!$F83,0)+MAX((Expenses!U$11-Leases!$K85/12)*Leases!$J85*Leases!$F83,0)+MAX((Expenses!U$12-Leases!$K86/12)*Leases!$J86*Leases!$F83,0)+MAX((Expenses!U$13-Leases!$K87/12)*Leases!$J87*Leases!$F83,0)))),0)</f>
        <v>0</v>
      </c>
      <c r="X249" s="94">
        <f ca="1">IF(AND(X$165&lt;=$E83,X$165&gt;=EOMONTH($D83,0)),IF($G83="NNN",Expenses!V$14*Leases!$F83,IF(Leases!$G83="FSG",0,IF(Leases!$G83="MG",SUMPRODUCT(Leases!$I83:$I87,Expenses!V$9:V$13)*Leases!$F83,MAX((Expenses!V$9-Leases!$K83/12)*Leases!$J83*Leases!$F83,0)+MAX((Expenses!V$10-Leases!$K84/12)*Leases!$J84*Leases!$F83,0)+MAX((Expenses!V$11-Leases!$K85/12)*Leases!$J85*Leases!$F83,0)+MAX((Expenses!V$12-Leases!$K86/12)*Leases!$J86*Leases!$F83,0)+MAX((Expenses!V$13-Leases!$K87/12)*Leases!$J87*Leases!$F83,0)))),0)</f>
        <v>0</v>
      </c>
      <c r="Y249" s="94">
        <f ca="1">IF(AND(Y$165&lt;=$E83,Y$165&gt;=EOMONTH($D83,0)),IF($G83="NNN",Expenses!W$14*Leases!$F83,IF(Leases!$G83="FSG",0,IF(Leases!$G83="MG",SUMPRODUCT(Leases!$I83:$I87,Expenses!W$9:W$13)*Leases!$F83,MAX((Expenses!W$9-Leases!$K83/12)*Leases!$J83*Leases!$F83,0)+MAX((Expenses!W$10-Leases!$K84/12)*Leases!$J84*Leases!$F83,0)+MAX((Expenses!W$11-Leases!$K85/12)*Leases!$J85*Leases!$F83,0)+MAX((Expenses!W$12-Leases!$K86/12)*Leases!$J86*Leases!$F83,0)+MAX((Expenses!W$13-Leases!$K87/12)*Leases!$J87*Leases!$F83,0)))),0)</f>
        <v>0</v>
      </c>
      <c r="Z249" s="94">
        <f ca="1">IF(AND(Z$165&lt;=$E83,Z$165&gt;=EOMONTH($D83,0)),IF($G83="NNN",Expenses!X$14*Leases!$F83,IF(Leases!$G83="FSG",0,IF(Leases!$G83="MG",SUMPRODUCT(Leases!$I83:$I87,Expenses!X$9:X$13)*Leases!$F83,MAX((Expenses!X$9-Leases!$K83/12)*Leases!$J83*Leases!$F83,0)+MAX((Expenses!X$10-Leases!$K84/12)*Leases!$J84*Leases!$F83,0)+MAX((Expenses!X$11-Leases!$K85/12)*Leases!$J85*Leases!$F83,0)+MAX((Expenses!X$12-Leases!$K86/12)*Leases!$J86*Leases!$F83,0)+MAX((Expenses!X$13-Leases!$K87/12)*Leases!$J87*Leases!$F83,0)))),0)</f>
        <v>0</v>
      </c>
      <c r="AA249" s="94">
        <f ca="1">IF(AND(AA$165&lt;=$E83,AA$165&gt;=EOMONTH($D83,0)),IF($G83="NNN",Expenses!Y$14*Leases!$F83,IF(Leases!$G83="FSG",0,IF(Leases!$G83="MG",SUMPRODUCT(Leases!$I83:$I87,Expenses!Y$9:Y$13)*Leases!$F83,MAX((Expenses!Y$9-Leases!$K83/12)*Leases!$J83*Leases!$F83,0)+MAX((Expenses!Y$10-Leases!$K84/12)*Leases!$J84*Leases!$F83,0)+MAX((Expenses!Y$11-Leases!$K85/12)*Leases!$J85*Leases!$F83,0)+MAX((Expenses!Y$12-Leases!$K86/12)*Leases!$J86*Leases!$F83,0)+MAX((Expenses!Y$13-Leases!$K87/12)*Leases!$J87*Leases!$F83,0)))),0)</f>
        <v>0</v>
      </c>
      <c r="AB249" s="94">
        <f ca="1">IF(AND(AB$165&lt;=$E83,AB$165&gt;=EOMONTH($D83,0)),IF($G83="NNN",Expenses!Z$14*Leases!$F83,IF(Leases!$G83="FSG",0,IF(Leases!$G83="MG",SUMPRODUCT(Leases!$I83:$I87,Expenses!Z$9:Z$13)*Leases!$F83,MAX((Expenses!Z$9-Leases!$K83/12)*Leases!$J83*Leases!$F83,0)+MAX((Expenses!Z$10-Leases!$K84/12)*Leases!$J84*Leases!$F83,0)+MAX((Expenses!Z$11-Leases!$K85/12)*Leases!$J85*Leases!$F83,0)+MAX((Expenses!Z$12-Leases!$K86/12)*Leases!$J86*Leases!$F83,0)+MAX((Expenses!Z$13-Leases!$K87/12)*Leases!$J87*Leases!$F83,0)))),0)</f>
        <v>0</v>
      </c>
      <c r="AC249" s="94">
        <f ca="1">IF(AND(AC$165&lt;=$E83,AC$165&gt;=EOMONTH($D83,0)),IF($G83="NNN",Expenses!AA$14*Leases!$F83,IF(Leases!$G83="FSG",0,IF(Leases!$G83="MG",SUMPRODUCT(Leases!$I83:$I87,Expenses!AA$9:AA$13)*Leases!$F83,MAX((Expenses!AA$9-Leases!$K83/12)*Leases!$J83*Leases!$F83,0)+MAX((Expenses!AA$10-Leases!$K84/12)*Leases!$J84*Leases!$F83,0)+MAX((Expenses!AA$11-Leases!$K85/12)*Leases!$J85*Leases!$F83,0)+MAX((Expenses!AA$12-Leases!$K86/12)*Leases!$J86*Leases!$F83,0)+MAX((Expenses!AA$13-Leases!$K87/12)*Leases!$J87*Leases!$F83,0)))),0)</f>
        <v>0</v>
      </c>
      <c r="AD249" s="94">
        <f ca="1">IF(AND(AD$165&lt;=$E83,AD$165&gt;=EOMONTH($D83,0)),IF($G83="NNN",Expenses!AB$14*Leases!$F83,IF(Leases!$G83="FSG",0,IF(Leases!$G83="MG",SUMPRODUCT(Leases!$I83:$I87,Expenses!AB$9:AB$13)*Leases!$F83,MAX((Expenses!AB$9-Leases!$K83/12)*Leases!$J83*Leases!$F83,0)+MAX((Expenses!AB$10-Leases!$K84/12)*Leases!$J84*Leases!$F83,0)+MAX((Expenses!AB$11-Leases!$K85/12)*Leases!$J85*Leases!$F83,0)+MAX((Expenses!AB$12-Leases!$K86/12)*Leases!$J86*Leases!$F83,0)+MAX((Expenses!AB$13-Leases!$K87/12)*Leases!$J87*Leases!$F83,0)))),0)</f>
        <v>0</v>
      </c>
      <c r="AE249" s="94">
        <f ca="1">IF(AND(AE$165&lt;=$E83,AE$165&gt;=EOMONTH($D83,0)),IF($G83="NNN",Expenses!AC$14*Leases!$F83,IF(Leases!$G83="FSG",0,IF(Leases!$G83="MG",SUMPRODUCT(Leases!$I83:$I87,Expenses!AC$9:AC$13)*Leases!$F83,MAX((Expenses!AC$9-Leases!$K83/12)*Leases!$J83*Leases!$F83,0)+MAX((Expenses!AC$10-Leases!$K84/12)*Leases!$J84*Leases!$F83,0)+MAX((Expenses!AC$11-Leases!$K85/12)*Leases!$J85*Leases!$F83,0)+MAX((Expenses!AC$12-Leases!$K86/12)*Leases!$J86*Leases!$F83,0)+MAX((Expenses!AC$13-Leases!$K87/12)*Leases!$J87*Leases!$F83,0)))),0)</f>
        <v>0</v>
      </c>
      <c r="AF249" s="94">
        <f ca="1">IF(AND(AF$165&lt;=$E83,AF$165&gt;=EOMONTH($D83,0)),IF($G83="NNN",Expenses!AD$14*Leases!$F83,IF(Leases!$G83="FSG",0,IF(Leases!$G83="MG",SUMPRODUCT(Leases!$I83:$I87,Expenses!AD$9:AD$13)*Leases!$F83,MAX((Expenses!AD$9-Leases!$K83/12)*Leases!$J83*Leases!$F83,0)+MAX((Expenses!AD$10-Leases!$K84/12)*Leases!$J84*Leases!$F83,0)+MAX((Expenses!AD$11-Leases!$K85/12)*Leases!$J85*Leases!$F83,0)+MAX((Expenses!AD$12-Leases!$K86/12)*Leases!$J86*Leases!$F83,0)+MAX((Expenses!AD$13-Leases!$K87/12)*Leases!$J87*Leases!$F83,0)))),0)</f>
        <v>0</v>
      </c>
      <c r="AG249" s="94">
        <f ca="1">IF(AND(AG$165&lt;=$E83,AG$165&gt;=EOMONTH($D83,0)),IF($G83="NNN",Expenses!AE$14*Leases!$F83,IF(Leases!$G83="FSG",0,IF(Leases!$G83="MG",SUMPRODUCT(Leases!$I83:$I87,Expenses!AE$9:AE$13)*Leases!$F83,MAX((Expenses!AE$9-Leases!$K83/12)*Leases!$J83*Leases!$F83,0)+MAX((Expenses!AE$10-Leases!$K84/12)*Leases!$J84*Leases!$F83,0)+MAX((Expenses!AE$11-Leases!$K85/12)*Leases!$J85*Leases!$F83,0)+MAX((Expenses!AE$12-Leases!$K86/12)*Leases!$J86*Leases!$F83,0)+MAX((Expenses!AE$13-Leases!$K87/12)*Leases!$J87*Leases!$F83,0)))),0)</f>
        <v>0</v>
      </c>
      <c r="AH249" s="94">
        <f ca="1">IF(AND(AH$165&lt;=$E83,AH$165&gt;=EOMONTH($D83,0)),IF($G83="NNN",Expenses!AF$14*Leases!$F83,IF(Leases!$G83="FSG",0,IF(Leases!$G83="MG",SUMPRODUCT(Leases!$I83:$I87,Expenses!AF$9:AF$13)*Leases!$F83,MAX((Expenses!AF$9-Leases!$K83/12)*Leases!$J83*Leases!$F83,0)+MAX((Expenses!AF$10-Leases!$K84/12)*Leases!$J84*Leases!$F83,0)+MAX((Expenses!AF$11-Leases!$K85/12)*Leases!$J85*Leases!$F83,0)+MAX((Expenses!AF$12-Leases!$K86/12)*Leases!$J86*Leases!$F83,0)+MAX((Expenses!AF$13-Leases!$K87/12)*Leases!$J87*Leases!$F83,0)))),0)</f>
        <v>0</v>
      </c>
      <c r="AI249" s="94">
        <f ca="1">IF(AND(AI$165&lt;=$E83,AI$165&gt;=EOMONTH($D83,0)),IF($G83="NNN",Expenses!AG$14*Leases!$F83,IF(Leases!$G83="FSG",0,IF(Leases!$G83="MG",SUMPRODUCT(Leases!$I83:$I87,Expenses!AG$9:AG$13)*Leases!$F83,MAX((Expenses!AG$9-Leases!$K83/12)*Leases!$J83*Leases!$F83,0)+MAX((Expenses!AG$10-Leases!$K84/12)*Leases!$J84*Leases!$F83,0)+MAX((Expenses!AG$11-Leases!$K85/12)*Leases!$J85*Leases!$F83,0)+MAX((Expenses!AG$12-Leases!$K86/12)*Leases!$J86*Leases!$F83,0)+MAX((Expenses!AG$13-Leases!$K87/12)*Leases!$J87*Leases!$F83,0)))),0)</f>
        <v>0</v>
      </c>
      <c r="AJ249" s="94">
        <f ca="1">IF(AND(AJ$165&lt;=$E83,AJ$165&gt;=EOMONTH($D83,0)),IF($G83="NNN",Expenses!AH$14*Leases!$F83,IF(Leases!$G83="FSG",0,IF(Leases!$G83="MG",SUMPRODUCT(Leases!$I83:$I87,Expenses!AH$9:AH$13)*Leases!$F83,MAX((Expenses!AH$9-Leases!$K83/12)*Leases!$J83*Leases!$F83,0)+MAX((Expenses!AH$10-Leases!$K84/12)*Leases!$J84*Leases!$F83,0)+MAX((Expenses!AH$11-Leases!$K85/12)*Leases!$J85*Leases!$F83,0)+MAX((Expenses!AH$12-Leases!$K86/12)*Leases!$J86*Leases!$F83,0)+MAX((Expenses!AH$13-Leases!$K87/12)*Leases!$J87*Leases!$F83,0)))),0)</f>
        <v>0</v>
      </c>
      <c r="AK249" s="94">
        <f ca="1">IF(AND(AK$165&lt;=$E83,AK$165&gt;=EOMONTH($D83,0)),IF($G83="NNN",Expenses!AI$14*Leases!$F83,IF(Leases!$G83="FSG",0,IF(Leases!$G83="MG",SUMPRODUCT(Leases!$I83:$I87,Expenses!AI$9:AI$13)*Leases!$F83,MAX((Expenses!AI$9-Leases!$K83/12)*Leases!$J83*Leases!$F83,0)+MAX((Expenses!AI$10-Leases!$K84/12)*Leases!$J84*Leases!$F83,0)+MAX((Expenses!AI$11-Leases!$K85/12)*Leases!$J85*Leases!$F83,0)+MAX((Expenses!AI$12-Leases!$K86/12)*Leases!$J86*Leases!$F83,0)+MAX((Expenses!AI$13-Leases!$K87/12)*Leases!$J87*Leases!$F83,0)))),0)</f>
        <v>0</v>
      </c>
      <c r="AL249" s="94">
        <f ca="1">IF(AND(AL$165&lt;=$E83,AL$165&gt;=EOMONTH($D83,0)),IF($G83="NNN",Expenses!AJ$14*Leases!$F83,IF(Leases!$G83="FSG",0,IF(Leases!$G83="MG",SUMPRODUCT(Leases!$I83:$I87,Expenses!AJ$9:AJ$13)*Leases!$F83,MAX((Expenses!AJ$9-Leases!$K83/12)*Leases!$J83*Leases!$F83,0)+MAX((Expenses!AJ$10-Leases!$K84/12)*Leases!$J84*Leases!$F83,0)+MAX((Expenses!AJ$11-Leases!$K85/12)*Leases!$J85*Leases!$F83,0)+MAX((Expenses!AJ$12-Leases!$K86/12)*Leases!$J86*Leases!$F83,0)+MAX((Expenses!AJ$13-Leases!$K87/12)*Leases!$J87*Leases!$F83,0)))),0)</f>
        <v>0</v>
      </c>
      <c r="AM249" s="94">
        <f ca="1">IF(AND(AM$165&lt;=$E83,AM$165&gt;=EOMONTH($D83,0)),IF($G83="NNN",Expenses!AK$14*Leases!$F83,IF(Leases!$G83="FSG",0,IF(Leases!$G83="MG",SUMPRODUCT(Leases!$I83:$I87,Expenses!AK$9:AK$13)*Leases!$F83,MAX((Expenses!AK$9-Leases!$K83/12)*Leases!$J83*Leases!$F83,0)+MAX((Expenses!AK$10-Leases!$K84/12)*Leases!$J84*Leases!$F83,0)+MAX((Expenses!AK$11-Leases!$K85/12)*Leases!$J85*Leases!$F83,0)+MAX((Expenses!AK$12-Leases!$K86/12)*Leases!$J86*Leases!$F83,0)+MAX((Expenses!AK$13-Leases!$K87/12)*Leases!$J87*Leases!$F83,0)))),0)</f>
        <v>0</v>
      </c>
      <c r="AN249" s="94">
        <f ca="1">IF(AND(AN$165&lt;=$E83,AN$165&gt;=EOMONTH($D83,0)),IF($G83="NNN",Expenses!AL$14*Leases!$F83,IF(Leases!$G83="FSG",0,IF(Leases!$G83="MG",SUMPRODUCT(Leases!$I83:$I87,Expenses!AL$9:AL$13)*Leases!$F83,MAX((Expenses!AL$9-Leases!$K83/12)*Leases!$J83*Leases!$F83,0)+MAX((Expenses!AL$10-Leases!$K84/12)*Leases!$J84*Leases!$F83,0)+MAX((Expenses!AL$11-Leases!$K85/12)*Leases!$J85*Leases!$F83,0)+MAX((Expenses!AL$12-Leases!$K86/12)*Leases!$J86*Leases!$F83,0)+MAX((Expenses!AL$13-Leases!$K87/12)*Leases!$J87*Leases!$F83,0)))),0)</f>
        <v>0</v>
      </c>
      <c r="AO249" s="94">
        <f ca="1">IF(AND(AO$165&lt;=$E83,AO$165&gt;=EOMONTH($D83,0)),IF($G83="NNN",Expenses!AM$14*Leases!$F83,IF(Leases!$G83="FSG",0,IF(Leases!$G83="MG",SUMPRODUCT(Leases!$I83:$I87,Expenses!AM$9:AM$13)*Leases!$F83,MAX((Expenses!AM$9-Leases!$K83/12)*Leases!$J83*Leases!$F83,0)+MAX((Expenses!AM$10-Leases!$K84/12)*Leases!$J84*Leases!$F83,0)+MAX((Expenses!AM$11-Leases!$K85/12)*Leases!$J85*Leases!$F83,0)+MAX((Expenses!AM$12-Leases!$K86/12)*Leases!$J86*Leases!$F83,0)+MAX((Expenses!AM$13-Leases!$K87/12)*Leases!$J87*Leases!$F83,0)))),0)</f>
        <v>0</v>
      </c>
      <c r="AP249" s="94">
        <f ca="1">IF(AND(AP$165&lt;=$E83,AP$165&gt;=EOMONTH($D83,0)),IF($G83="NNN",Expenses!AN$14*Leases!$F83,IF(Leases!$G83="FSG",0,IF(Leases!$G83="MG",SUMPRODUCT(Leases!$I83:$I87,Expenses!AN$9:AN$13)*Leases!$F83,MAX((Expenses!AN$9-Leases!$K83/12)*Leases!$J83*Leases!$F83,0)+MAX((Expenses!AN$10-Leases!$K84/12)*Leases!$J84*Leases!$F83,0)+MAX((Expenses!AN$11-Leases!$K85/12)*Leases!$J85*Leases!$F83,0)+MAX((Expenses!AN$12-Leases!$K86/12)*Leases!$J86*Leases!$F83,0)+MAX((Expenses!AN$13-Leases!$K87/12)*Leases!$J87*Leases!$F83,0)))),0)</f>
        <v>0</v>
      </c>
      <c r="AQ249" s="94">
        <f ca="1">IF(AND(AQ$165&lt;=$E83,AQ$165&gt;=EOMONTH($D83,0)),IF($G83="NNN",Expenses!AO$14*Leases!$F83,IF(Leases!$G83="FSG",0,IF(Leases!$G83="MG",SUMPRODUCT(Leases!$I83:$I87,Expenses!AO$9:AO$13)*Leases!$F83,MAX((Expenses!AO$9-Leases!$K83/12)*Leases!$J83*Leases!$F83,0)+MAX((Expenses!AO$10-Leases!$K84/12)*Leases!$J84*Leases!$F83,0)+MAX((Expenses!AO$11-Leases!$K85/12)*Leases!$J85*Leases!$F83,0)+MAX((Expenses!AO$12-Leases!$K86/12)*Leases!$J86*Leases!$F83,0)+MAX((Expenses!AO$13-Leases!$K87/12)*Leases!$J87*Leases!$F83,0)))),0)</f>
        <v>0</v>
      </c>
      <c r="AR249" s="94">
        <f ca="1">IF(AND(AR$165&lt;=$E83,AR$165&gt;=EOMONTH($D83,0)),IF($G83="NNN",Expenses!AP$14*Leases!$F83,IF(Leases!$G83="FSG",0,IF(Leases!$G83="MG",SUMPRODUCT(Leases!$I83:$I87,Expenses!AP$9:AP$13)*Leases!$F83,MAX((Expenses!AP$9-Leases!$K83/12)*Leases!$J83*Leases!$F83,0)+MAX((Expenses!AP$10-Leases!$K84/12)*Leases!$J84*Leases!$F83,0)+MAX((Expenses!AP$11-Leases!$K85/12)*Leases!$J85*Leases!$F83,0)+MAX((Expenses!AP$12-Leases!$K86/12)*Leases!$J86*Leases!$F83,0)+MAX((Expenses!AP$13-Leases!$K87/12)*Leases!$J87*Leases!$F83,0)))),0)</f>
        <v>0</v>
      </c>
      <c r="AS249" s="94">
        <f ca="1">IF(AND(AS$165&lt;=$E83,AS$165&gt;=EOMONTH($D83,0)),IF($G83="NNN",Expenses!AQ$14*Leases!$F83,IF(Leases!$G83="FSG",0,IF(Leases!$G83="MG",SUMPRODUCT(Leases!$I83:$I87,Expenses!AQ$9:AQ$13)*Leases!$F83,MAX((Expenses!AQ$9-Leases!$K83/12)*Leases!$J83*Leases!$F83,0)+MAX((Expenses!AQ$10-Leases!$K84/12)*Leases!$J84*Leases!$F83,0)+MAX((Expenses!AQ$11-Leases!$K85/12)*Leases!$J85*Leases!$F83,0)+MAX((Expenses!AQ$12-Leases!$K86/12)*Leases!$J86*Leases!$F83,0)+MAX((Expenses!AQ$13-Leases!$K87/12)*Leases!$J87*Leases!$F83,0)))),0)</f>
        <v>0</v>
      </c>
      <c r="AT249" s="94">
        <f ca="1">IF(AND(AT$165&lt;=$E83,AT$165&gt;=EOMONTH($D83,0)),IF($G83="NNN",Expenses!AR$14*Leases!$F83,IF(Leases!$G83="FSG",0,IF(Leases!$G83="MG",SUMPRODUCT(Leases!$I83:$I87,Expenses!AR$9:AR$13)*Leases!$F83,MAX((Expenses!AR$9-Leases!$K83/12)*Leases!$J83*Leases!$F83,0)+MAX((Expenses!AR$10-Leases!$K84/12)*Leases!$J84*Leases!$F83,0)+MAX((Expenses!AR$11-Leases!$K85/12)*Leases!$J85*Leases!$F83,0)+MAX((Expenses!AR$12-Leases!$K86/12)*Leases!$J86*Leases!$F83,0)+MAX((Expenses!AR$13-Leases!$K87/12)*Leases!$J87*Leases!$F83,0)))),0)</f>
        <v>0</v>
      </c>
      <c r="AU249" s="94">
        <f ca="1">IF(AND(AU$165&lt;=$E83,AU$165&gt;=EOMONTH($D83,0)),IF($G83="NNN",Expenses!AS$14*Leases!$F83,IF(Leases!$G83="FSG",0,IF(Leases!$G83="MG",SUMPRODUCT(Leases!$I83:$I87,Expenses!AS$9:AS$13)*Leases!$F83,MAX((Expenses!AS$9-Leases!$K83/12)*Leases!$J83*Leases!$F83,0)+MAX((Expenses!AS$10-Leases!$K84/12)*Leases!$J84*Leases!$F83,0)+MAX((Expenses!AS$11-Leases!$K85/12)*Leases!$J85*Leases!$F83,0)+MAX((Expenses!AS$12-Leases!$K86/12)*Leases!$J86*Leases!$F83,0)+MAX((Expenses!AS$13-Leases!$K87/12)*Leases!$J87*Leases!$F83,0)))),0)</f>
        <v>0</v>
      </c>
      <c r="AV249" s="94">
        <f ca="1">IF(AND(AV$165&lt;=$E83,AV$165&gt;=EOMONTH($D83,0)),IF($G83="NNN",Expenses!AT$14*Leases!$F83,IF(Leases!$G83="FSG",0,IF(Leases!$G83="MG",SUMPRODUCT(Leases!$I83:$I87,Expenses!AT$9:AT$13)*Leases!$F83,MAX((Expenses!AT$9-Leases!$K83/12)*Leases!$J83*Leases!$F83,0)+MAX((Expenses!AT$10-Leases!$K84/12)*Leases!$J84*Leases!$F83,0)+MAX((Expenses!AT$11-Leases!$K85/12)*Leases!$J85*Leases!$F83,0)+MAX((Expenses!AT$12-Leases!$K86/12)*Leases!$J86*Leases!$F83,0)+MAX((Expenses!AT$13-Leases!$K87/12)*Leases!$J87*Leases!$F83,0)))),0)</f>
        <v>0</v>
      </c>
      <c r="AW249" s="94">
        <f ca="1">IF(AND(AW$165&lt;=$E83,AW$165&gt;=EOMONTH($D83,0)),IF($G83="NNN",Expenses!AU$14*Leases!$F83,IF(Leases!$G83="FSG",0,IF(Leases!$G83="MG",SUMPRODUCT(Leases!$I83:$I87,Expenses!AU$9:AU$13)*Leases!$F83,MAX((Expenses!AU$9-Leases!$K83/12)*Leases!$J83*Leases!$F83,0)+MAX((Expenses!AU$10-Leases!$K84/12)*Leases!$J84*Leases!$F83,0)+MAX((Expenses!AU$11-Leases!$K85/12)*Leases!$J85*Leases!$F83,0)+MAX((Expenses!AU$12-Leases!$K86/12)*Leases!$J86*Leases!$F83,0)+MAX((Expenses!AU$13-Leases!$K87/12)*Leases!$J87*Leases!$F83,0)))),0)</f>
        <v>0</v>
      </c>
      <c r="AX249" s="94">
        <f ca="1">IF(AND(AX$165&lt;=$E83,AX$165&gt;=EOMONTH($D83,0)),IF($G83="NNN",Expenses!AV$14*Leases!$F83,IF(Leases!$G83="FSG",0,IF(Leases!$G83="MG",SUMPRODUCT(Leases!$I83:$I87,Expenses!AV$9:AV$13)*Leases!$F83,MAX((Expenses!AV$9-Leases!$K83/12)*Leases!$J83*Leases!$F83,0)+MAX((Expenses!AV$10-Leases!$K84/12)*Leases!$J84*Leases!$F83,0)+MAX((Expenses!AV$11-Leases!$K85/12)*Leases!$J85*Leases!$F83,0)+MAX((Expenses!AV$12-Leases!$K86/12)*Leases!$J86*Leases!$F83,0)+MAX((Expenses!AV$13-Leases!$K87/12)*Leases!$J87*Leases!$F83,0)))),0)</f>
        <v>0</v>
      </c>
      <c r="AY249" s="94">
        <f ca="1">IF(AND(AY$165&lt;=$E83,AY$165&gt;=EOMONTH($D83,0)),IF($G83="NNN",Expenses!AW$14*Leases!$F83,IF(Leases!$G83="FSG",0,IF(Leases!$G83="MG",SUMPRODUCT(Leases!$I83:$I87,Expenses!AW$9:AW$13)*Leases!$F83,MAX((Expenses!AW$9-Leases!$K83/12)*Leases!$J83*Leases!$F83,0)+MAX((Expenses!AW$10-Leases!$K84/12)*Leases!$J84*Leases!$F83,0)+MAX((Expenses!AW$11-Leases!$K85/12)*Leases!$J85*Leases!$F83,0)+MAX((Expenses!AW$12-Leases!$K86/12)*Leases!$J86*Leases!$F83,0)+MAX((Expenses!AW$13-Leases!$K87/12)*Leases!$J87*Leases!$F83,0)))),0)</f>
        <v>0</v>
      </c>
      <c r="AZ249" s="94">
        <f ca="1">IF(AND(AZ$165&lt;=$E83,AZ$165&gt;=EOMONTH($D83,0)),IF($G83="NNN",Expenses!AX$14*Leases!$F83,IF(Leases!$G83="FSG",0,IF(Leases!$G83="MG",SUMPRODUCT(Leases!$I83:$I87,Expenses!AX$9:AX$13)*Leases!$F83,MAX((Expenses!AX$9-Leases!$K83/12)*Leases!$J83*Leases!$F83,0)+MAX((Expenses!AX$10-Leases!$K84/12)*Leases!$J84*Leases!$F83,0)+MAX((Expenses!AX$11-Leases!$K85/12)*Leases!$J85*Leases!$F83,0)+MAX((Expenses!AX$12-Leases!$K86/12)*Leases!$J86*Leases!$F83,0)+MAX((Expenses!AX$13-Leases!$K87/12)*Leases!$J87*Leases!$F83,0)))),0)</f>
        <v>0</v>
      </c>
      <c r="BA249" s="94">
        <f ca="1">IF(AND(BA$165&lt;=$E83,BA$165&gt;=EOMONTH($D83,0)),IF($G83="NNN",Expenses!AY$14*Leases!$F83,IF(Leases!$G83="FSG",0,IF(Leases!$G83="MG",SUMPRODUCT(Leases!$I83:$I87,Expenses!AY$9:AY$13)*Leases!$F83,MAX((Expenses!AY$9-Leases!$K83/12)*Leases!$J83*Leases!$F83,0)+MAX((Expenses!AY$10-Leases!$K84/12)*Leases!$J84*Leases!$F83,0)+MAX((Expenses!AY$11-Leases!$K85/12)*Leases!$J85*Leases!$F83,0)+MAX((Expenses!AY$12-Leases!$K86/12)*Leases!$J86*Leases!$F83,0)+MAX((Expenses!AY$13-Leases!$K87/12)*Leases!$J87*Leases!$F83,0)))),0)</f>
        <v>0</v>
      </c>
      <c r="BB249" s="94">
        <f ca="1">IF(AND(BB$165&lt;=$E83,BB$165&gt;=EOMONTH($D83,0)),IF($G83="NNN",Expenses!AZ$14*Leases!$F83,IF(Leases!$G83="FSG",0,IF(Leases!$G83="MG",SUMPRODUCT(Leases!$I83:$I87,Expenses!AZ$9:AZ$13)*Leases!$F83,MAX((Expenses!AZ$9-Leases!$K83/12)*Leases!$J83*Leases!$F83,0)+MAX((Expenses!AZ$10-Leases!$K84/12)*Leases!$J84*Leases!$F83,0)+MAX((Expenses!AZ$11-Leases!$K85/12)*Leases!$J85*Leases!$F83,0)+MAX((Expenses!AZ$12-Leases!$K86/12)*Leases!$J86*Leases!$F83,0)+MAX((Expenses!AZ$13-Leases!$K87/12)*Leases!$J87*Leases!$F83,0)))),0)</f>
        <v>0</v>
      </c>
      <c r="BC249" s="94">
        <f ca="1">IF(AND(BC$165&lt;=$E83,BC$165&gt;=EOMONTH($D83,0)),IF($G83="NNN",Expenses!BA$14*Leases!$F83,IF(Leases!$G83="FSG",0,IF(Leases!$G83="MG",SUMPRODUCT(Leases!$I83:$I87,Expenses!BA$9:BA$13)*Leases!$F83,MAX((Expenses!BA$9-Leases!$K83/12)*Leases!$J83*Leases!$F83,0)+MAX((Expenses!BA$10-Leases!$K84/12)*Leases!$J84*Leases!$F83,0)+MAX((Expenses!BA$11-Leases!$K85/12)*Leases!$J85*Leases!$F83,0)+MAX((Expenses!BA$12-Leases!$K86/12)*Leases!$J86*Leases!$F83,0)+MAX((Expenses!BA$13-Leases!$K87/12)*Leases!$J87*Leases!$F83,0)))),0)</f>
        <v>0</v>
      </c>
      <c r="BD249" s="94">
        <f ca="1">IF(AND(BD$165&lt;=$E83,BD$165&gt;=EOMONTH($D83,0)),IF($G83="NNN",Expenses!BB$14*Leases!$F83,IF(Leases!$G83="FSG",0,IF(Leases!$G83="MG",SUMPRODUCT(Leases!$I83:$I87,Expenses!BB$9:BB$13)*Leases!$F83,MAX((Expenses!BB$9-Leases!$K83/12)*Leases!$J83*Leases!$F83,0)+MAX((Expenses!BB$10-Leases!$K84/12)*Leases!$J84*Leases!$F83,0)+MAX((Expenses!BB$11-Leases!$K85/12)*Leases!$J85*Leases!$F83,0)+MAX((Expenses!BB$12-Leases!$K86/12)*Leases!$J86*Leases!$F83,0)+MAX((Expenses!BB$13-Leases!$K87/12)*Leases!$J87*Leases!$F83,0)))),0)</f>
        <v>0</v>
      </c>
      <c r="BE249" s="94">
        <f ca="1">IF(AND(BE$165&lt;=$E83,BE$165&gt;=EOMONTH($D83,0)),IF($G83="NNN",Expenses!BC$14*Leases!$F83,IF(Leases!$G83="FSG",0,IF(Leases!$G83="MG",SUMPRODUCT(Leases!$I83:$I87,Expenses!BC$9:BC$13)*Leases!$F83,MAX((Expenses!BC$9-Leases!$K83/12)*Leases!$J83*Leases!$F83,0)+MAX((Expenses!BC$10-Leases!$K84/12)*Leases!$J84*Leases!$F83,0)+MAX((Expenses!BC$11-Leases!$K85/12)*Leases!$J85*Leases!$F83,0)+MAX((Expenses!BC$12-Leases!$K86/12)*Leases!$J86*Leases!$F83,0)+MAX((Expenses!BC$13-Leases!$K87/12)*Leases!$J87*Leases!$F83,0)))),0)</f>
        <v>0</v>
      </c>
      <c r="BF249" s="94">
        <f ca="1">IF(AND(BF$165&lt;=$E83,BF$165&gt;=EOMONTH($D83,0)),IF($G83="NNN",Expenses!BD$14*Leases!$F83,IF(Leases!$G83="FSG",0,IF(Leases!$G83="MG",SUMPRODUCT(Leases!$I83:$I87,Expenses!BD$9:BD$13)*Leases!$F83,MAX((Expenses!BD$9-Leases!$K83/12)*Leases!$J83*Leases!$F83,0)+MAX((Expenses!BD$10-Leases!$K84/12)*Leases!$J84*Leases!$F83,0)+MAX((Expenses!BD$11-Leases!$K85/12)*Leases!$J85*Leases!$F83,0)+MAX((Expenses!BD$12-Leases!$K86/12)*Leases!$J86*Leases!$F83,0)+MAX((Expenses!BD$13-Leases!$K87/12)*Leases!$J87*Leases!$F83,0)))),0)</f>
        <v>0</v>
      </c>
      <c r="BG249" s="94">
        <f ca="1">IF(AND(BG$165&lt;=$E83,BG$165&gt;=EOMONTH($D83,0)),IF($G83="NNN",Expenses!BE$14*Leases!$F83,IF(Leases!$G83="FSG",0,IF(Leases!$G83="MG",SUMPRODUCT(Leases!$I83:$I87,Expenses!BE$9:BE$13)*Leases!$F83,MAX((Expenses!BE$9-Leases!$K83/12)*Leases!$J83*Leases!$F83,0)+MAX((Expenses!BE$10-Leases!$K84/12)*Leases!$J84*Leases!$F83,0)+MAX((Expenses!BE$11-Leases!$K85/12)*Leases!$J85*Leases!$F83,0)+MAX((Expenses!BE$12-Leases!$K86/12)*Leases!$J86*Leases!$F83,0)+MAX((Expenses!BE$13-Leases!$K87/12)*Leases!$J87*Leases!$F83,0)))),0)</f>
        <v>0</v>
      </c>
      <c r="BH249" s="94">
        <f ca="1">IF(AND(BH$165&lt;=$E83,BH$165&gt;=EOMONTH($D83,0)),IF($G83="NNN",Expenses!BF$14*Leases!$F83,IF(Leases!$G83="FSG",0,IF(Leases!$G83="MG",SUMPRODUCT(Leases!$I83:$I87,Expenses!BF$9:BF$13)*Leases!$F83,MAX((Expenses!BF$9-Leases!$K83/12)*Leases!$J83*Leases!$F83,0)+MAX((Expenses!BF$10-Leases!$K84/12)*Leases!$J84*Leases!$F83,0)+MAX((Expenses!BF$11-Leases!$K85/12)*Leases!$J85*Leases!$F83,0)+MAX((Expenses!BF$12-Leases!$K86/12)*Leases!$J86*Leases!$F83,0)+MAX((Expenses!BF$13-Leases!$K87/12)*Leases!$J87*Leases!$F83,0)))),0)</f>
        <v>0</v>
      </c>
      <c r="BI249" s="94">
        <f ca="1">IF(AND(BI$165&lt;=$E83,BI$165&gt;=EOMONTH($D83,0)),IF($G83="NNN",Expenses!BG$14*Leases!$F83,IF(Leases!$G83="FSG",0,IF(Leases!$G83="MG",SUMPRODUCT(Leases!$I83:$I87,Expenses!BG$9:BG$13)*Leases!$F83,MAX((Expenses!BG$9-Leases!$K83/12)*Leases!$J83*Leases!$F83,0)+MAX((Expenses!BG$10-Leases!$K84/12)*Leases!$J84*Leases!$F83,0)+MAX((Expenses!BG$11-Leases!$K85/12)*Leases!$J85*Leases!$F83,0)+MAX((Expenses!BG$12-Leases!$K86/12)*Leases!$J86*Leases!$F83,0)+MAX((Expenses!BG$13-Leases!$K87/12)*Leases!$J87*Leases!$F83,0)))),0)</f>
        <v>0</v>
      </c>
      <c r="BJ249" s="94">
        <f ca="1">IF(AND(BJ$165&lt;=$E83,BJ$165&gt;=EOMONTH($D83,0)),IF($G83="NNN",Expenses!BH$14*Leases!$F83,IF(Leases!$G83="FSG",0,IF(Leases!$G83="MG",SUMPRODUCT(Leases!$I83:$I87,Expenses!BH$9:BH$13)*Leases!$F83,MAX((Expenses!BH$9-Leases!$K83/12)*Leases!$J83*Leases!$F83,0)+MAX((Expenses!BH$10-Leases!$K84/12)*Leases!$J84*Leases!$F83,0)+MAX((Expenses!BH$11-Leases!$K85/12)*Leases!$J85*Leases!$F83,0)+MAX((Expenses!BH$12-Leases!$K86/12)*Leases!$J86*Leases!$F83,0)+MAX((Expenses!BH$13-Leases!$K87/12)*Leases!$J87*Leases!$F83,0)))),0)</f>
        <v>0</v>
      </c>
      <c r="BK249" s="94">
        <f ca="1">IF(AND(BK$165&lt;=$E83,BK$165&gt;=EOMONTH($D83,0)),IF($G83="NNN",Expenses!BI$14*Leases!$F83,IF(Leases!$G83="FSG",0,IF(Leases!$G83="MG",SUMPRODUCT(Leases!$I83:$I87,Expenses!BI$9:BI$13)*Leases!$F83,MAX((Expenses!BI$9-Leases!$K83/12)*Leases!$J83*Leases!$F83,0)+MAX((Expenses!BI$10-Leases!$K84/12)*Leases!$J84*Leases!$F83,0)+MAX((Expenses!BI$11-Leases!$K85/12)*Leases!$J85*Leases!$F83,0)+MAX((Expenses!BI$12-Leases!$K86/12)*Leases!$J86*Leases!$F83,0)+MAX((Expenses!BI$13-Leases!$K87/12)*Leases!$J87*Leases!$F83,0)))),0)</f>
        <v>0</v>
      </c>
      <c r="BL249" s="94">
        <f ca="1">IF(AND(BL$165&lt;=$E83,BL$165&gt;=EOMONTH($D83,0)),IF($G83="NNN",Expenses!BJ$14*Leases!$F83,IF(Leases!$G83="FSG",0,IF(Leases!$G83="MG",SUMPRODUCT(Leases!$I83:$I87,Expenses!BJ$9:BJ$13)*Leases!$F83,MAX((Expenses!BJ$9-Leases!$K83/12)*Leases!$J83*Leases!$F83,0)+MAX((Expenses!BJ$10-Leases!$K84/12)*Leases!$J84*Leases!$F83,0)+MAX((Expenses!BJ$11-Leases!$K85/12)*Leases!$J85*Leases!$F83,0)+MAX((Expenses!BJ$12-Leases!$K86/12)*Leases!$J86*Leases!$F83,0)+MAX((Expenses!BJ$13-Leases!$K87/12)*Leases!$J87*Leases!$F83,0)))),0)</f>
        <v>0</v>
      </c>
      <c r="BM249" s="94">
        <f ca="1">IF(AND(BM$165&lt;=$E83,BM$165&gt;=EOMONTH($D83,0)),IF($G83="NNN",Expenses!BK$14*Leases!$F83,IF(Leases!$G83="FSG",0,IF(Leases!$G83="MG",SUMPRODUCT(Leases!$I83:$I87,Expenses!BK$9:BK$13)*Leases!$F83,MAX((Expenses!BK$9-Leases!$K83/12)*Leases!$J83*Leases!$F83,0)+MAX((Expenses!BK$10-Leases!$K84/12)*Leases!$J84*Leases!$F83,0)+MAX((Expenses!BK$11-Leases!$K85/12)*Leases!$J85*Leases!$F83,0)+MAX((Expenses!BK$12-Leases!$K86/12)*Leases!$J86*Leases!$F83,0)+MAX((Expenses!BK$13-Leases!$K87/12)*Leases!$J87*Leases!$F83,0)))),0)</f>
        <v>0</v>
      </c>
      <c r="BN249" s="94">
        <f>IF(AND(BN$165&lt;=$E83,BN$165&gt;=EOMONTH($D83,0)),IF($G83="NNN",Expenses!BL$14*Leases!$F83,IF(Leases!$G83="FSG",0,IF(Leases!$G83="MG",SUMPRODUCT(Leases!$I83:$I87,Expenses!BL$9:BL$13)*Leases!$F83,MAX((Expenses!BL$9-Leases!$K83/12)*Leases!$J83*Leases!$F83,0)+MAX((Expenses!BL$10-Leases!$K84/12)*Leases!$J84*Leases!$F83,0)+MAX((Expenses!BL$11-Leases!$K85/12)*Leases!$J85*Leases!$F83,0)+MAX((Expenses!BL$12-Leases!$K86/12)*Leases!$J86*Leases!$F83,0)+MAX((Expenses!BL$13-Leases!$K87/12)*Leases!$J87*Leases!$F83,0)))),0)</f>
        <v>0</v>
      </c>
      <c r="BO249" s="94">
        <f>IF(AND(BO$165&lt;=$E83,BO$165&gt;=EOMONTH($D83,0)),IF($G83="NNN",Expenses!BM$14*Leases!$F83,IF(Leases!$G83="FSG",0,IF(Leases!$G83="MG",SUMPRODUCT(Leases!$I83:$I87,Expenses!BM$9:BM$13)*Leases!$F83,MAX((Expenses!BM$9-Leases!$K83/12)*Leases!$J83*Leases!$F83,0)+MAX((Expenses!BM$10-Leases!$K84/12)*Leases!$J84*Leases!$F83,0)+MAX((Expenses!BM$11-Leases!$K85/12)*Leases!$J85*Leases!$F83,0)+MAX((Expenses!BM$12-Leases!$K86/12)*Leases!$J86*Leases!$F83,0)+MAX((Expenses!BM$13-Leases!$K87/12)*Leases!$J87*Leases!$F83,0)))),0)</f>
        <v>0</v>
      </c>
      <c r="BP249" s="94">
        <f>IF(AND(BP$165&lt;=$E83,BP$165&gt;=EOMONTH($D83,0)),IF($G83="NNN",Expenses!BN$14*Leases!$F83,IF(Leases!$G83="FSG",0,IF(Leases!$G83="MG",SUMPRODUCT(Leases!$I83:$I87,Expenses!BN$9:BN$13)*Leases!$F83,MAX((Expenses!BN$9-Leases!$K83/12)*Leases!$J83*Leases!$F83,0)+MAX((Expenses!BN$10-Leases!$K84/12)*Leases!$J84*Leases!$F83,0)+MAX((Expenses!BN$11-Leases!$K85/12)*Leases!$J85*Leases!$F83,0)+MAX((Expenses!BN$12-Leases!$K86/12)*Leases!$J86*Leases!$F83,0)+MAX((Expenses!BN$13-Leases!$K87/12)*Leases!$J87*Leases!$F83,0)))),0)</f>
        <v>0</v>
      </c>
      <c r="BQ249" s="94">
        <f>IF(AND(BQ$165&lt;=$E83,BQ$165&gt;=EOMONTH($D83,0)),IF($G83="NNN",Expenses!BO$14*Leases!$F83,IF(Leases!$G83="FSG",0,IF(Leases!$G83="MG",SUMPRODUCT(Leases!$I83:$I87,Expenses!BO$9:BO$13)*Leases!$F83,MAX((Expenses!BO$9-Leases!$K83/12)*Leases!$J83*Leases!$F83,0)+MAX((Expenses!BO$10-Leases!$K84/12)*Leases!$J84*Leases!$F83,0)+MAX((Expenses!BO$11-Leases!$K85/12)*Leases!$J85*Leases!$F83,0)+MAX((Expenses!BO$12-Leases!$K86/12)*Leases!$J86*Leases!$F83,0)+MAX((Expenses!BO$13-Leases!$K87/12)*Leases!$J87*Leases!$F83,0)))),0)</f>
        <v>0</v>
      </c>
      <c r="BR249" s="94">
        <f>IF(AND(BR$165&lt;=$E83,BR$165&gt;=EOMONTH($D83,0)),IF($G83="NNN",Expenses!BP$14*Leases!$F83,IF(Leases!$G83="FSG",0,IF(Leases!$G83="MG",SUMPRODUCT(Leases!$I83:$I87,Expenses!BP$9:BP$13)*Leases!$F83,MAX((Expenses!BP$9-Leases!$K83/12)*Leases!$J83*Leases!$F83,0)+MAX((Expenses!BP$10-Leases!$K84/12)*Leases!$J84*Leases!$F83,0)+MAX((Expenses!BP$11-Leases!$K85/12)*Leases!$J85*Leases!$F83,0)+MAX((Expenses!BP$12-Leases!$K86/12)*Leases!$J86*Leases!$F83,0)+MAX((Expenses!BP$13-Leases!$K87/12)*Leases!$J87*Leases!$F83,0)))),0)</f>
        <v>0</v>
      </c>
      <c r="BS249" s="94">
        <f>IF(AND(BS$165&lt;=$E83,BS$165&gt;=EOMONTH($D83,0)),IF($G83="NNN",Expenses!BQ$14*Leases!$F83,IF(Leases!$G83="FSG",0,IF(Leases!$G83="MG",SUMPRODUCT(Leases!$I83:$I87,Expenses!BQ$9:BQ$13)*Leases!$F83,MAX((Expenses!BQ$9-Leases!$K83/12)*Leases!$J83*Leases!$F83,0)+MAX((Expenses!BQ$10-Leases!$K84/12)*Leases!$J84*Leases!$F83,0)+MAX((Expenses!BQ$11-Leases!$K85/12)*Leases!$J85*Leases!$F83,0)+MAX((Expenses!BQ$12-Leases!$K86/12)*Leases!$J86*Leases!$F83,0)+MAX((Expenses!BQ$13-Leases!$K87/12)*Leases!$J87*Leases!$F83,0)))),0)</f>
        <v>0</v>
      </c>
      <c r="BT249" s="94">
        <f>IF(AND(BT$165&lt;=$E83,BT$165&gt;=EOMONTH($D83,0)),IF($G83="NNN",Expenses!BR$14*Leases!$F83,IF(Leases!$G83="FSG",0,IF(Leases!$G83="MG",SUMPRODUCT(Leases!$I83:$I87,Expenses!BR$9:BR$13)*Leases!$F83,MAX((Expenses!BR$9-Leases!$K83/12)*Leases!$J83*Leases!$F83,0)+MAX((Expenses!BR$10-Leases!$K84/12)*Leases!$J84*Leases!$F83,0)+MAX((Expenses!BR$11-Leases!$K85/12)*Leases!$J85*Leases!$F83,0)+MAX((Expenses!BR$12-Leases!$K86/12)*Leases!$J86*Leases!$F83,0)+MAX((Expenses!BR$13-Leases!$K87/12)*Leases!$J87*Leases!$F83,0)))),0)</f>
        <v>0</v>
      </c>
      <c r="BU249" s="94">
        <f>IF(AND(BU$165&lt;=$E83,BU$165&gt;=EOMONTH($D83,0)),IF($G83="NNN",Expenses!BS$14*Leases!$F83,IF(Leases!$G83="FSG",0,IF(Leases!$G83="MG",SUMPRODUCT(Leases!$I83:$I87,Expenses!BS$9:BS$13)*Leases!$F83,MAX((Expenses!BS$9-Leases!$K83/12)*Leases!$J83*Leases!$F83,0)+MAX((Expenses!BS$10-Leases!$K84/12)*Leases!$J84*Leases!$F83,0)+MAX((Expenses!BS$11-Leases!$K85/12)*Leases!$J85*Leases!$F83,0)+MAX((Expenses!BS$12-Leases!$K86/12)*Leases!$J86*Leases!$F83,0)+MAX((Expenses!BS$13-Leases!$K87/12)*Leases!$J87*Leases!$F83,0)))),0)</f>
        <v>0</v>
      </c>
      <c r="BV249" s="94">
        <f>IF(AND(BV$165&lt;=$E83,BV$165&gt;=EOMONTH($D83,0)),IF($G83="NNN",Expenses!BT$14*Leases!$F83,IF(Leases!$G83="FSG",0,IF(Leases!$G83="MG",SUMPRODUCT(Leases!$I83:$I87,Expenses!BT$9:BT$13)*Leases!$F83,MAX((Expenses!BT$9-Leases!$K83/12)*Leases!$J83*Leases!$F83,0)+MAX((Expenses!BT$10-Leases!$K84/12)*Leases!$J84*Leases!$F83,0)+MAX((Expenses!BT$11-Leases!$K85/12)*Leases!$J85*Leases!$F83,0)+MAX((Expenses!BT$12-Leases!$K86/12)*Leases!$J86*Leases!$F83,0)+MAX((Expenses!BT$13-Leases!$K87/12)*Leases!$J87*Leases!$F83,0)))),0)</f>
        <v>0</v>
      </c>
      <c r="BW249" s="94">
        <f>IF(AND(BW$165&lt;=$E83,BW$165&gt;=EOMONTH($D83,0)),IF($G83="NNN",Expenses!BU$14*Leases!$F83,IF(Leases!$G83="FSG",0,IF(Leases!$G83="MG",SUMPRODUCT(Leases!$I83:$I87,Expenses!BU$9:BU$13)*Leases!$F83,MAX((Expenses!BU$9-Leases!$K83/12)*Leases!$J83*Leases!$F83,0)+MAX((Expenses!BU$10-Leases!$K84/12)*Leases!$J84*Leases!$F83,0)+MAX((Expenses!BU$11-Leases!$K85/12)*Leases!$J85*Leases!$F83,0)+MAX((Expenses!BU$12-Leases!$K86/12)*Leases!$J86*Leases!$F83,0)+MAX((Expenses!BU$13-Leases!$K87/12)*Leases!$J87*Leases!$F83,0)))),0)</f>
        <v>0</v>
      </c>
      <c r="BX249" s="94">
        <f>IF(AND(BX$165&lt;=$E83,BX$165&gt;=EOMONTH($D83,0)),IF($G83="NNN",Expenses!BV$14*Leases!$F83,IF(Leases!$G83="FSG",0,IF(Leases!$G83="MG",SUMPRODUCT(Leases!$I83:$I87,Expenses!BV$9:BV$13)*Leases!$F83,MAX((Expenses!BV$9-Leases!$K83/12)*Leases!$J83*Leases!$F83,0)+MAX((Expenses!BV$10-Leases!$K84/12)*Leases!$J84*Leases!$F83,0)+MAX((Expenses!BV$11-Leases!$K85/12)*Leases!$J85*Leases!$F83,0)+MAX((Expenses!BV$12-Leases!$K86/12)*Leases!$J86*Leases!$F83,0)+MAX((Expenses!BV$13-Leases!$K87/12)*Leases!$J87*Leases!$F83,0)))),0)</f>
        <v>0</v>
      </c>
      <c r="BY249" s="94">
        <f>IF(AND(BY$165&lt;=$E83,BY$165&gt;=EOMONTH($D83,0)),IF($G83="NNN",Expenses!BW$14*Leases!$F83,IF(Leases!$G83="FSG",0,IF(Leases!$G83="MG",SUMPRODUCT(Leases!$I83:$I87,Expenses!BW$9:BW$13)*Leases!$F83,MAX((Expenses!BW$9-Leases!$K83/12)*Leases!$J83*Leases!$F83,0)+MAX((Expenses!BW$10-Leases!$K84/12)*Leases!$J84*Leases!$F83,0)+MAX((Expenses!BW$11-Leases!$K85/12)*Leases!$J85*Leases!$F83,0)+MAX((Expenses!BW$12-Leases!$K86/12)*Leases!$J86*Leases!$F83,0)+MAX((Expenses!BW$13-Leases!$K87/12)*Leases!$J87*Leases!$F83,0)))),0)</f>
        <v>0</v>
      </c>
      <c r="BZ249" s="94">
        <f>IF(AND(BZ$165&lt;=$E83,BZ$165&gt;=EOMONTH($D83,0)),IF($G83="NNN",Expenses!BX$14*Leases!$F83,IF(Leases!$G83="FSG",0,IF(Leases!$G83="MG",SUMPRODUCT(Leases!$I83:$I87,Expenses!BX$9:BX$13)*Leases!$F83,MAX((Expenses!BX$9-Leases!$K83/12)*Leases!$J83*Leases!$F83,0)+MAX((Expenses!BX$10-Leases!$K84/12)*Leases!$J84*Leases!$F83,0)+MAX((Expenses!BX$11-Leases!$K85/12)*Leases!$J85*Leases!$F83,0)+MAX((Expenses!BX$12-Leases!$K86/12)*Leases!$J86*Leases!$F83,0)+MAX((Expenses!BX$13-Leases!$K87/12)*Leases!$J87*Leases!$F83,0)))),0)</f>
        <v>0</v>
      </c>
      <c r="CA249" s="94">
        <f>IF(AND(CA$165&lt;=$E83,CA$165&gt;=EOMONTH($D83,0)),IF($G83="NNN",Expenses!BY$14*Leases!$F83,IF(Leases!$G83="FSG",0,IF(Leases!$G83="MG",SUMPRODUCT(Leases!$I83:$I87,Expenses!BY$9:BY$13)*Leases!$F83,MAX((Expenses!BY$9-Leases!$K83/12)*Leases!$J83*Leases!$F83,0)+MAX((Expenses!BY$10-Leases!$K84/12)*Leases!$J84*Leases!$F83,0)+MAX((Expenses!BY$11-Leases!$K85/12)*Leases!$J85*Leases!$F83,0)+MAX((Expenses!BY$12-Leases!$K86/12)*Leases!$J86*Leases!$F83,0)+MAX((Expenses!BY$13-Leases!$K87/12)*Leases!$J87*Leases!$F83,0)))),0)</f>
        <v>0</v>
      </c>
      <c r="CB249" s="94">
        <f>IF(AND(CB$165&lt;=$E83,CB$165&gt;=EOMONTH($D83,0)),IF($G83="NNN",Expenses!BZ$14*Leases!$F83,IF(Leases!$G83="FSG",0,IF(Leases!$G83="MG",SUMPRODUCT(Leases!$I83:$I87,Expenses!BZ$9:BZ$13)*Leases!$F83,MAX((Expenses!BZ$9-Leases!$K83/12)*Leases!$J83*Leases!$F83,0)+MAX((Expenses!BZ$10-Leases!$K84/12)*Leases!$J84*Leases!$F83,0)+MAX((Expenses!BZ$11-Leases!$K85/12)*Leases!$J85*Leases!$F83,0)+MAX((Expenses!BZ$12-Leases!$K86/12)*Leases!$J86*Leases!$F83,0)+MAX((Expenses!BZ$13-Leases!$K87/12)*Leases!$J87*Leases!$F83,0)))),0)</f>
        <v>0</v>
      </c>
      <c r="CC249" s="94">
        <f>IF(AND(CC$165&lt;=$E83,CC$165&gt;=EOMONTH($D83,0)),IF($G83="NNN",Expenses!CA$14*Leases!$F83,IF(Leases!$G83="FSG",0,IF(Leases!$G83="MG",SUMPRODUCT(Leases!$I83:$I87,Expenses!CA$9:CA$13)*Leases!$F83,MAX((Expenses!CA$9-Leases!$K83/12)*Leases!$J83*Leases!$F83,0)+MAX((Expenses!CA$10-Leases!$K84/12)*Leases!$J84*Leases!$F83,0)+MAX((Expenses!CA$11-Leases!$K85/12)*Leases!$J85*Leases!$F83,0)+MAX((Expenses!CA$12-Leases!$K86/12)*Leases!$J86*Leases!$F83,0)+MAX((Expenses!CA$13-Leases!$K87/12)*Leases!$J87*Leases!$F83,0)))),0)</f>
        <v>0</v>
      </c>
      <c r="CD249" s="94">
        <f>IF(AND(CD$165&lt;=$E83,CD$165&gt;=EOMONTH($D83,0)),IF($G83="NNN",Expenses!CB$14*Leases!$F83,IF(Leases!$G83="FSG",0,IF(Leases!$G83="MG",SUMPRODUCT(Leases!$I83:$I87,Expenses!CB$9:CB$13)*Leases!$F83,MAX((Expenses!CB$9-Leases!$K83/12)*Leases!$J83*Leases!$F83,0)+MAX((Expenses!CB$10-Leases!$K84/12)*Leases!$J84*Leases!$F83,0)+MAX((Expenses!CB$11-Leases!$K85/12)*Leases!$J85*Leases!$F83,0)+MAX((Expenses!CB$12-Leases!$K86/12)*Leases!$J86*Leases!$F83,0)+MAX((Expenses!CB$13-Leases!$K87/12)*Leases!$J87*Leases!$F83,0)))),0)</f>
        <v>0</v>
      </c>
      <c r="CE249" s="94">
        <f>IF(AND(CE$165&lt;=$E83,CE$165&gt;=EOMONTH($D83,0)),IF($G83="NNN",Expenses!CC$14*Leases!$F83,IF(Leases!$G83="FSG",0,IF(Leases!$G83="MG",SUMPRODUCT(Leases!$I83:$I87,Expenses!CC$9:CC$13)*Leases!$F83,MAX((Expenses!CC$9-Leases!$K83/12)*Leases!$J83*Leases!$F83,0)+MAX((Expenses!CC$10-Leases!$K84/12)*Leases!$J84*Leases!$F83,0)+MAX((Expenses!CC$11-Leases!$K85/12)*Leases!$J85*Leases!$F83,0)+MAX((Expenses!CC$12-Leases!$K86/12)*Leases!$J86*Leases!$F83,0)+MAX((Expenses!CC$13-Leases!$K87/12)*Leases!$J87*Leases!$F83,0)))),0)</f>
        <v>0</v>
      </c>
      <c r="CF249" s="94">
        <f>IF(AND(CF$165&lt;=$E83,CF$165&gt;=EOMONTH($D83,0)),IF($G83="NNN",Expenses!CD$14*Leases!$F83,IF(Leases!$G83="FSG",0,IF(Leases!$G83="MG",SUMPRODUCT(Leases!$I83:$I87,Expenses!CD$9:CD$13)*Leases!$F83,MAX((Expenses!CD$9-Leases!$K83/12)*Leases!$J83*Leases!$F83,0)+MAX((Expenses!CD$10-Leases!$K84/12)*Leases!$J84*Leases!$F83,0)+MAX((Expenses!CD$11-Leases!$K85/12)*Leases!$J85*Leases!$F83,0)+MAX((Expenses!CD$12-Leases!$K86/12)*Leases!$J86*Leases!$F83,0)+MAX((Expenses!CD$13-Leases!$K87/12)*Leases!$J87*Leases!$F83,0)))),0)</f>
        <v>0</v>
      </c>
      <c r="CG249" s="94">
        <f>IF(AND(CG$165&lt;=$E83,CG$165&gt;=EOMONTH($D83,0)),IF($G83="NNN",Expenses!CE$14*Leases!$F83,IF(Leases!$G83="FSG",0,IF(Leases!$G83="MG",SUMPRODUCT(Leases!$I83:$I87,Expenses!CE$9:CE$13)*Leases!$F83,MAX((Expenses!CE$9-Leases!$K83/12)*Leases!$J83*Leases!$F83,0)+MAX((Expenses!CE$10-Leases!$K84/12)*Leases!$J84*Leases!$F83,0)+MAX((Expenses!CE$11-Leases!$K85/12)*Leases!$J85*Leases!$F83,0)+MAX((Expenses!CE$12-Leases!$K86/12)*Leases!$J86*Leases!$F83,0)+MAX((Expenses!CE$13-Leases!$K87/12)*Leases!$J87*Leases!$F83,0)))),0)</f>
        <v>0</v>
      </c>
      <c r="CH249" s="94">
        <f>IF(AND(CH$165&lt;=$E83,CH$165&gt;=EOMONTH($D83,0)),IF($G83="NNN",Expenses!CF$14*Leases!$F83,IF(Leases!$G83="FSG",0,IF(Leases!$G83="MG",SUMPRODUCT(Leases!$I83:$I87,Expenses!CF$9:CF$13)*Leases!$F83,MAX((Expenses!CF$9-Leases!$K83/12)*Leases!$J83*Leases!$F83,0)+MAX((Expenses!CF$10-Leases!$K84/12)*Leases!$J84*Leases!$F83,0)+MAX((Expenses!CF$11-Leases!$K85/12)*Leases!$J85*Leases!$F83,0)+MAX((Expenses!CF$12-Leases!$K86/12)*Leases!$J86*Leases!$F83,0)+MAX((Expenses!CF$13-Leases!$K87/12)*Leases!$J87*Leases!$F83,0)))),0)</f>
        <v>0</v>
      </c>
      <c r="CI249" s="94">
        <f>IF(AND(CI$165&lt;=$E83,CI$165&gt;=EOMONTH($D83,0)),IF($G83="NNN",Expenses!CG$14*Leases!$F83,IF(Leases!$G83="FSG",0,IF(Leases!$G83="MG",SUMPRODUCT(Leases!$I83:$I87,Expenses!CG$9:CG$13)*Leases!$F83,MAX((Expenses!CG$9-Leases!$K83/12)*Leases!$J83*Leases!$F83,0)+MAX((Expenses!CG$10-Leases!$K84/12)*Leases!$J84*Leases!$F83,0)+MAX((Expenses!CG$11-Leases!$K85/12)*Leases!$J85*Leases!$F83,0)+MAX((Expenses!CG$12-Leases!$K86/12)*Leases!$J86*Leases!$F83,0)+MAX((Expenses!CG$13-Leases!$K87/12)*Leases!$J87*Leases!$F83,0)))),0)</f>
        <v>0</v>
      </c>
      <c r="CJ249" s="94">
        <f>IF(AND(CJ$165&lt;=$E83,CJ$165&gt;=EOMONTH($D83,0)),IF($G83="NNN",Expenses!CH$14*Leases!$F83,IF(Leases!$G83="FSG",0,IF(Leases!$G83="MG",SUMPRODUCT(Leases!$I83:$I87,Expenses!CH$9:CH$13)*Leases!$F83,MAX((Expenses!CH$9-Leases!$K83/12)*Leases!$J83*Leases!$F83,0)+MAX((Expenses!CH$10-Leases!$K84/12)*Leases!$J84*Leases!$F83,0)+MAX((Expenses!CH$11-Leases!$K85/12)*Leases!$J85*Leases!$F83,0)+MAX((Expenses!CH$12-Leases!$K86/12)*Leases!$J86*Leases!$F83,0)+MAX((Expenses!CH$13-Leases!$K87/12)*Leases!$J87*Leases!$F83,0)))),0)</f>
        <v>0</v>
      </c>
      <c r="CK249" s="94">
        <f>IF(AND(CK$165&lt;=$E83,CK$165&gt;=EOMONTH($D83,0)),IF($G83="NNN",Expenses!CI$14*Leases!$F83,IF(Leases!$G83="FSG",0,IF(Leases!$G83="MG",SUMPRODUCT(Leases!$I83:$I87,Expenses!CI$9:CI$13)*Leases!$F83,MAX((Expenses!CI$9-Leases!$K83/12)*Leases!$J83*Leases!$F83,0)+MAX((Expenses!CI$10-Leases!$K84/12)*Leases!$J84*Leases!$F83,0)+MAX((Expenses!CI$11-Leases!$K85/12)*Leases!$J85*Leases!$F83,0)+MAX((Expenses!CI$12-Leases!$K86/12)*Leases!$J86*Leases!$F83,0)+MAX((Expenses!CI$13-Leases!$K87/12)*Leases!$J87*Leases!$F83,0)))),0)</f>
        <v>0</v>
      </c>
      <c r="CL249" s="94">
        <f>IF(AND(CL$165&lt;=$E83,CL$165&gt;=EOMONTH($D83,0)),IF($G83="NNN",Expenses!CJ$14*Leases!$F83,IF(Leases!$G83="FSG",0,IF(Leases!$G83="MG",SUMPRODUCT(Leases!$I83:$I87,Expenses!CJ$9:CJ$13)*Leases!$F83,MAX((Expenses!CJ$9-Leases!$K83/12)*Leases!$J83*Leases!$F83,0)+MAX((Expenses!CJ$10-Leases!$K84/12)*Leases!$J84*Leases!$F83,0)+MAX((Expenses!CJ$11-Leases!$K85/12)*Leases!$J85*Leases!$F83,0)+MAX((Expenses!CJ$12-Leases!$K86/12)*Leases!$J86*Leases!$F83,0)+MAX((Expenses!CJ$13-Leases!$K87/12)*Leases!$J87*Leases!$F83,0)))),0)</f>
        <v>0</v>
      </c>
      <c r="CM249" s="94">
        <f>IF(AND(CM$165&lt;=$E83,CM$165&gt;=EOMONTH($D83,0)),IF($G83="NNN",Expenses!CK$14*Leases!$F83,IF(Leases!$G83="FSG",0,IF(Leases!$G83="MG",SUMPRODUCT(Leases!$I83:$I87,Expenses!CK$9:CK$13)*Leases!$F83,MAX((Expenses!CK$9-Leases!$K83/12)*Leases!$J83*Leases!$F83,0)+MAX((Expenses!CK$10-Leases!$K84/12)*Leases!$J84*Leases!$F83,0)+MAX((Expenses!CK$11-Leases!$K85/12)*Leases!$J85*Leases!$F83,0)+MAX((Expenses!CK$12-Leases!$K86/12)*Leases!$J86*Leases!$F83,0)+MAX((Expenses!CK$13-Leases!$K87/12)*Leases!$J87*Leases!$F83,0)))),0)</f>
        <v>0</v>
      </c>
      <c r="CN249" s="94">
        <f>IF(AND(CN$165&lt;=$E83,CN$165&gt;=EOMONTH($D83,0)),IF($G83="NNN",Expenses!CL$14*Leases!$F83,IF(Leases!$G83="FSG",0,IF(Leases!$G83="MG",SUMPRODUCT(Leases!$I83:$I87,Expenses!CL$9:CL$13)*Leases!$F83,MAX((Expenses!CL$9-Leases!$K83/12)*Leases!$J83*Leases!$F83,0)+MAX((Expenses!CL$10-Leases!$K84/12)*Leases!$J84*Leases!$F83,0)+MAX((Expenses!CL$11-Leases!$K85/12)*Leases!$J85*Leases!$F83,0)+MAX((Expenses!CL$12-Leases!$K86/12)*Leases!$J86*Leases!$F83,0)+MAX((Expenses!CL$13-Leases!$K87/12)*Leases!$J87*Leases!$F83,0)))),0)</f>
        <v>0</v>
      </c>
      <c r="CO249" s="94">
        <f>IF(AND(CO$165&lt;=$E83,CO$165&gt;=EOMONTH($D83,0)),IF($G83="NNN",Expenses!CM$14*Leases!$F83,IF(Leases!$G83="FSG",0,IF(Leases!$G83="MG",SUMPRODUCT(Leases!$I83:$I87,Expenses!CM$9:CM$13)*Leases!$F83,MAX((Expenses!CM$9-Leases!$K83/12)*Leases!$J83*Leases!$F83,0)+MAX((Expenses!CM$10-Leases!$K84/12)*Leases!$J84*Leases!$F83,0)+MAX((Expenses!CM$11-Leases!$K85/12)*Leases!$J85*Leases!$F83,0)+MAX((Expenses!CM$12-Leases!$K86/12)*Leases!$J86*Leases!$F83,0)+MAX((Expenses!CM$13-Leases!$K87/12)*Leases!$J87*Leases!$F83,0)))),0)</f>
        <v>0</v>
      </c>
      <c r="CP249" s="94">
        <f>IF(AND(CP$165&lt;=$E83,CP$165&gt;=EOMONTH($D83,0)),IF($G83="NNN",Expenses!CN$14*Leases!$F83,IF(Leases!$G83="FSG",0,IF(Leases!$G83="MG",SUMPRODUCT(Leases!$I83:$I87,Expenses!CN$9:CN$13)*Leases!$F83,MAX((Expenses!CN$9-Leases!$K83/12)*Leases!$J83*Leases!$F83,0)+MAX((Expenses!CN$10-Leases!$K84/12)*Leases!$J84*Leases!$F83,0)+MAX((Expenses!CN$11-Leases!$K85/12)*Leases!$J85*Leases!$F83,0)+MAX((Expenses!CN$12-Leases!$K86/12)*Leases!$J86*Leases!$F83,0)+MAX((Expenses!CN$13-Leases!$K87/12)*Leases!$J87*Leases!$F83,0)))),0)</f>
        <v>0</v>
      </c>
      <c r="CQ249" s="94">
        <f>IF(AND(CQ$165&lt;=$E83,CQ$165&gt;=EOMONTH($D83,0)),IF($G83="NNN",Expenses!CO$14*Leases!$F83,IF(Leases!$G83="FSG",0,IF(Leases!$G83="MG",SUMPRODUCT(Leases!$I83:$I87,Expenses!CO$9:CO$13)*Leases!$F83,MAX((Expenses!CO$9-Leases!$K83/12)*Leases!$J83*Leases!$F83,0)+MAX((Expenses!CO$10-Leases!$K84/12)*Leases!$J84*Leases!$F83,0)+MAX((Expenses!CO$11-Leases!$K85/12)*Leases!$J85*Leases!$F83,0)+MAX((Expenses!CO$12-Leases!$K86/12)*Leases!$J86*Leases!$F83,0)+MAX((Expenses!CO$13-Leases!$K87/12)*Leases!$J87*Leases!$F83,0)))),0)</f>
        <v>0</v>
      </c>
      <c r="CR249" s="94">
        <f>IF(AND(CR$165&lt;=$E83,CR$165&gt;=EOMONTH($D83,0)),IF($G83="NNN",Expenses!CP$14*Leases!$F83,IF(Leases!$G83="FSG",0,IF(Leases!$G83="MG",SUMPRODUCT(Leases!$I83:$I87,Expenses!CP$9:CP$13)*Leases!$F83,MAX((Expenses!CP$9-Leases!$K83/12)*Leases!$J83*Leases!$F83,0)+MAX((Expenses!CP$10-Leases!$K84/12)*Leases!$J84*Leases!$F83,0)+MAX((Expenses!CP$11-Leases!$K85/12)*Leases!$J85*Leases!$F83,0)+MAX((Expenses!CP$12-Leases!$K86/12)*Leases!$J86*Leases!$F83,0)+MAX((Expenses!CP$13-Leases!$K87/12)*Leases!$J87*Leases!$F83,0)))),0)</f>
        <v>0</v>
      </c>
      <c r="CS249" s="94">
        <f>IF(AND(CS$165&lt;=$E83,CS$165&gt;=EOMONTH($D83,0)),IF($G83="NNN",Expenses!CQ$14*Leases!$F83,IF(Leases!$G83="FSG",0,IF(Leases!$G83="MG",SUMPRODUCT(Leases!$I83:$I87,Expenses!CQ$9:CQ$13)*Leases!$F83,MAX((Expenses!CQ$9-Leases!$K83/12)*Leases!$J83*Leases!$F83,0)+MAX((Expenses!CQ$10-Leases!$K84/12)*Leases!$J84*Leases!$F83,0)+MAX((Expenses!CQ$11-Leases!$K85/12)*Leases!$J85*Leases!$F83,0)+MAX((Expenses!CQ$12-Leases!$K86/12)*Leases!$J86*Leases!$F83,0)+MAX((Expenses!CQ$13-Leases!$K87/12)*Leases!$J87*Leases!$F83,0)))),0)</f>
        <v>0</v>
      </c>
      <c r="CT249" s="94">
        <f>IF(AND(CT$165&lt;=$E83,CT$165&gt;=EOMONTH($D83,0)),IF($G83="NNN",Expenses!CR$14*Leases!$F83,IF(Leases!$G83="FSG",0,IF(Leases!$G83="MG",SUMPRODUCT(Leases!$I83:$I87,Expenses!CR$9:CR$13)*Leases!$F83,MAX((Expenses!CR$9-Leases!$K83/12)*Leases!$J83*Leases!$F83,0)+MAX((Expenses!CR$10-Leases!$K84/12)*Leases!$J84*Leases!$F83,0)+MAX((Expenses!CR$11-Leases!$K85/12)*Leases!$J85*Leases!$F83,0)+MAX((Expenses!CR$12-Leases!$K86/12)*Leases!$J86*Leases!$F83,0)+MAX((Expenses!CR$13-Leases!$K87/12)*Leases!$J87*Leases!$F83,0)))),0)</f>
        <v>0</v>
      </c>
      <c r="CU249" s="94">
        <f>IF(AND(CU$165&lt;=$E83,CU$165&gt;=EOMONTH($D83,0)),IF($G83="NNN",Expenses!CS$14*Leases!$F83,IF(Leases!$G83="FSG",0,IF(Leases!$G83="MG",SUMPRODUCT(Leases!$I83:$I87,Expenses!CS$9:CS$13)*Leases!$F83,MAX((Expenses!CS$9-Leases!$K83/12)*Leases!$J83*Leases!$F83,0)+MAX((Expenses!CS$10-Leases!$K84/12)*Leases!$J84*Leases!$F83,0)+MAX((Expenses!CS$11-Leases!$K85/12)*Leases!$J85*Leases!$F83,0)+MAX((Expenses!CS$12-Leases!$K86/12)*Leases!$J86*Leases!$F83,0)+MAX((Expenses!CS$13-Leases!$K87/12)*Leases!$J87*Leases!$F83,0)))),0)</f>
        <v>0</v>
      </c>
      <c r="CV249" s="94">
        <f>IF(AND(CV$165&lt;=$E83,CV$165&gt;=EOMONTH($D83,0)),IF($G83="NNN",Expenses!CT$14*Leases!$F83,IF(Leases!$G83="FSG",0,IF(Leases!$G83="MG",SUMPRODUCT(Leases!$I83:$I87,Expenses!CT$9:CT$13)*Leases!$F83,MAX((Expenses!CT$9-Leases!$K83/12)*Leases!$J83*Leases!$F83,0)+MAX((Expenses!CT$10-Leases!$K84/12)*Leases!$J84*Leases!$F83,0)+MAX((Expenses!CT$11-Leases!$K85/12)*Leases!$J85*Leases!$F83,0)+MAX((Expenses!CT$12-Leases!$K86/12)*Leases!$J86*Leases!$F83,0)+MAX((Expenses!CT$13-Leases!$K87/12)*Leases!$J87*Leases!$F83,0)))),0)</f>
        <v>0</v>
      </c>
      <c r="CW249" s="94">
        <f>IF(AND(CW$165&lt;=$E83,CW$165&gt;=EOMONTH($D83,0)),IF($G83="NNN",Expenses!CU$14*Leases!$F83,IF(Leases!$G83="FSG",0,IF(Leases!$G83="MG",SUMPRODUCT(Leases!$I83:$I87,Expenses!CU$9:CU$13)*Leases!$F83,MAX((Expenses!CU$9-Leases!$K83/12)*Leases!$J83*Leases!$F83,0)+MAX((Expenses!CU$10-Leases!$K84/12)*Leases!$J84*Leases!$F83,0)+MAX((Expenses!CU$11-Leases!$K85/12)*Leases!$J85*Leases!$F83,0)+MAX((Expenses!CU$12-Leases!$K86/12)*Leases!$J86*Leases!$F83,0)+MAX((Expenses!CU$13-Leases!$K87/12)*Leases!$J87*Leases!$F83,0)))),0)</f>
        <v>0</v>
      </c>
      <c r="CX249" s="94">
        <f>IF(AND(CX$165&lt;=$E83,CX$165&gt;=EOMONTH($D83,0)),IF($G83="NNN",Expenses!CV$14*Leases!$F83,IF(Leases!$G83="FSG",0,IF(Leases!$G83="MG",SUMPRODUCT(Leases!$I83:$I87,Expenses!CV$9:CV$13)*Leases!$F83,MAX((Expenses!CV$9-Leases!$K83/12)*Leases!$J83*Leases!$F83,0)+MAX((Expenses!CV$10-Leases!$K84/12)*Leases!$J84*Leases!$F83,0)+MAX((Expenses!CV$11-Leases!$K85/12)*Leases!$J85*Leases!$F83,0)+MAX((Expenses!CV$12-Leases!$K86/12)*Leases!$J86*Leases!$F83,0)+MAX((Expenses!CV$13-Leases!$K87/12)*Leases!$J87*Leases!$F83,0)))),0)</f>
        <v>0</v>
      </c>
      <c r="CY249" s="94">
        <f>IF(AND(CY$165&lt;=$E83,CY$165&gt;=EOMONTH($D83,0)),IF($G83="NNN",Expenses!CW$14*Leases!$F83,IF(Leases!$G83="FSG",0,IF(Leases!$G83="MG",SUMPRODUCT(Leases!$I83:$I87,Expenses!CW$9:CW$13)*Leases!$F83,MAX((Expenses!CW$9-Leases!$K83/12)*Leases!$J83*Leases!$F83,0)+MAX((Expenses!CW$10-Leases!$K84/12)*Leases!$J84*Leases!$F83,0)+MAX((Expenses!CW$11-Leases!$K85/12)*Leases!$J85*Leases!$F83,0)+MAX((Expenses!CW$12-Leases!$K86/12)*Leases!$J86*Leases!$F83,0)+MAX((Expenses!CW$13-Leases!$K87/12)*Leases!$J87*Leases!$F83,0)))),0)</f>
        <v>0</v>
      </c>
      <c r="CZ249" s="94">
        <f>IF(AND(CZ$165&lt;=$E83,CZ$165&gt;=EOMONTH($D83,0)),IF($G83="NNN",Expenses!CX$14*Leases!$F83,IF(Leases!$G83="FSG",0,IF(Leases!$G83="MG",SUMPRODUCT(Leases!$I83:$I87,Expenses!CX$9:CX$13)*Leases!$F83,MAX((Expenses!CX$9-Leases!$K83/12)*Leases!$J83*Leases!$F83,0)+MAX((Expenses!CX$10-Leases!$K84/12)*Leases!$J84*Leases!$F83,0)+MAX((Expenses!CX$11-Leases!$K85/12)*Leases!$J85*Leases!$F83,0)+MAX((Expenses!CX$12-Leases!$K86/12)*Leases!$J86*Leases!$F83,0)+MAX((Expenses!CX$13-Leases!$K87/12)*Leases!$J87*Leases!$F83,0)))),0)</f>
        <v>0</v>
      </c>
      <c r="DA249" s="94">
        <f>IF(AND(DA$165&lt;=$E83,DA$165&gt;=EOMONTH($D83,0)),IF($G83="NNN",Expenses!CY$14*Leases!$F83,IF(Leases!$G83="FSG",0,IF(Leases!$G83="MG",SUMPRODUCT(Leases!$I83:$I87,Expenses!CY$9:CY$13)*Leases!$F83,MAX((Expenses!CY$9-Leases!$K83/12)*Leases!$J83*Leases!$F83,0)+MAX((Expenses!CY$10-Leases!$K84/12)*Leases!$J84*Leases!$F83,0)+MAX((Expenses!CY$11-Leases!$K85/12)*Leases!$J85*Leases!$F83,0)+MAX((Expenses!CY$12-Leases!$K86/12)*Leases!$J86*Leases!$F83,0)+MAX((Expenses!CY$13-Leases!$K87/12)*Leases!$J87*Leases!$F83,0)))),0)</f>
        <v>0</v>
      </c>
      <c r="DB249" s="94">
        <f>IF(AND(DB$165&lt;=$E83,DB$165&gt;=EOMONTH($D83,0)),IF($G83="NNN",Expenses!CZ$14*Leases!$F83,IF(Leases!$G83="FSG",0,IF(Leases!$G83="MG",SUMPRODUCT(Leases!$I83:$I87,Expenses!CZ$9:CZ$13)*Leases!$F83,MAX((Expenses!CZ$9-Leases!$K83/12)*Leases!$J83*Leases!$F83,0)+MAX((Expenses!CZ$10-Leases!$K84/12)*Leases!$J84*Leases!$F83,0)+MAX((Expenses!CZ$11-Leases!$K85/12)*Leases!$J85*Leases!$F83,0)+MAX((Expenses!CZ$12-Leases!$K86/12)*Leases!$J86*Leases!$F83,0)+MAX((Expenses!CZ$13-Leases!$K87/12)*Leases!$J87*Leases!$F83,0)))),0)</f>
        <v>0</v>
      </c>
      <c r="DC249" s="94">
        <f>IF(AND(DC$165&lt;=$E83,DC$165&gt;=EOMONTH($D83,0)),IF($G83="NNN",Expenses!DA$14*Leases!$F83,IF(Leases!$G83="FSG",0,IF(Leases!$G83="MG",SUMPRODUCT(Leases!$I83:$I87,Expenses!DA$9:DA$13)*Leases!$F83,MAX((Expenses!DA$9-Leases!$K83/12)*Leases!$J83*Leases!$F83,0)+MAX((Expenses!DA$10-Leases!$K84/12)*Leases!$J84*Leases!$F83,0)+MAX((Expenses!DA$11-Leases!$K85/12)*Leases!$J85*Leases!$F83,0)+MAX((Expenses!DA$12-Leases!$K86/12)*Leases!$J86*Leases!$F83,0)+MAX((Expenses!DA$13-Leases!$K87/12)*Leases!$J87*Leases!$F83,0)))),0)</f>
        <v>0</v>
      </c>
      <c r="DD249" s="94">
        <f>IF(AND(DD$165&lt;=$E83,DD$165&gt;=EOMONTH($D83,0)),IF($G83="NNN",Expenses!DB$14*Leases!$F83,IF(Leases!$G83="FSG",0,IF(Leases!$G83="MG",SUMPRODUCT(Leases!$I83:$I87,Expenses!DB$9:DB$13)*Leases!$F83,MAX((Expenses!DB$9-Leases!$K83/12)*Leases!$J83*Leases!$F83,0)+MAX((Expenses!DB$10-Leases!$K84/12)*Leases!$J84*Leases!$F83,0)+MAX((Expenses!DB$11-Leases!$K85/12)*Leases!$J85*Leases!$F83,0)+MAX((Expenses!DB$12-Leases!$K86/12)*Leases!$J86*Leases!$F83,0)+MAX((Expenses!DB$13-Leases!$K87/12)*Leases!$J87*Leases!$F83,0)))),0)</f>
        <v>0</v>
      </c>
      <c r="DE249" s="94">
        <f>IF(AND(DE$165&lt;=$E83,DE$165&gt;=EOMONTH($D83,0)),IF($G83="NNN",Expenses!DC$14*Leases!$F83,IF(Leases!$G83="FSG",0,IF(Leases!$G83="MG",SUMPRODUCT(Leases!$I83:$I87,Expenses!DC$9:DC$13)*Leases!$F83,MAX((Expenses!DC$9-Leases!$K83/12)*Leases!$J83*Leases!$F83,0)+MAX((Expenses!DC$10-Leases!$K84/12)*Leases!$J84*Leases!$F83,0)+MAX((Expenses!DC$11-Leases!$K85/12)*Leases!$J85*Leases!$F83,0)+MAX((Expenses!DC$12-Leases!$K86/12)*Leases!$J86*Leases!$F83,0)+MAX((Expenses!DC$13-Leases!$K87/12)*Leases!$J87*Leases!$F83,0)))),0)</f>
        <v>0</v>
      </c>
      <c r="DF249" s="94">
        <f>IF(AND(DF$165&lt;=$E83,DF$165&gt;=EOMONTH($D83,0)),IF($G83="NNN",Expenses!DD$14*Leases!$F83,IF(Leases!$G83="FSG",0,IF(Leases!$G83="MG",SUMPRODUCT(Leases!$I83:$I87,Expenses!DD$9:DD$13)*Leases!$F83,MAX((Expenses!DD$9-Leases!$K83/12)*Leases!$J83*Leases!$F83,0)+MAX((Expenses!DD$10-Leases!$K84/12)*Leases!$J84*Leases!$F83,0)+MAX((Expenses!DD$11-Leases!$K85/12)*Leases!$J85*Leases!$F83,0)+MAX((Expenses!DD$12-Leases!$K86/12)*Leases!$J86*Leases!$F83,0)+MAX((Expenses!DD$13-Leases!$K87/12)*Leases!$J87*Leases!$F83,0)))),0)</f>
        <v>0</v>
      </c>
      <c r="DG249" s="94">
        <f>IF(AND(DG$165&lt;=$E83,DG$165&gt;=EOMONTH($D83,0)),IF($G83="NNN",Expenses!DE$14*Leases!$F83,IF(Leases!$G83="FSG",0,IF(Leases!$G83="MG",SUMPRODUCT(Leases!$I83:$I87,Expenses!DE$9:DE$13)*Leases!$F83,MAX((Expenses!DE$9-Leases!$K83/12)*Leases!$J83*Leases!$F83,0)+MAX((Expenses!DE$10-Leases!$K84/12)*Leases!$J84*Leases!$F83,0)+MAX((Expenses!DE$11-Leases!$K85/12)*Leases!$J85*Leases!$F83,0)+MAX((Expenses!DE$12-Leases!$K86/12)*Leases!$J86*Leases!$F83,0)+MAX((Expenses!DE$13-Leases!$K87/12)*Leases!$J87*Leases!$F83,0)))),0)</f>
        <v>0</v>
      </c>
      <c r="DH249" s="94">
        <f>IF(AND(DH$165&lt;=$E83,DH$165&gt;=EOMONTH($D83,0)),IF($G83="NNN",Expenses!DF$14*Leases!$F83,IF(Leases!$G83="FSG",0,IF(Leases!$G83="MG",SUMPRODUCT(Leases!$I83:$I87,Expenses!DF$9:DF$13)*Leases!$F83,MAX((Expenses!DF$9-Leases!$K83/12)*Leases!$J83*Leases!$F83,0)+MAX((Expenses!DF$10-Leases!$K84/12)*Leases!$J84*Leases!$F83,0)+MAX((Expenses!DF$11-Leases!$K85/12)*Leases!$J85*Leases!$F83,0)+MAX((Expenses!DF$12-Leases!$K86/12)*Leases!$J86*Leases!$F83,0)+MAX((Expenses!DF$13-Leases!$K87/12)*Leases!$J87*Leases!$F83,0)))),0)</f>
        <v>0</v>
      </c>
      <c r="DI249" s="94">
        <f>IF(AND(DI$165&lt;=$E83,DI$165&gt;=EOMONTH($D83,0)),IF($G83="NNN",Expenses!DG$14*Leases!$F83,IF(Leases!$G83="FSG",0,IF(Leases!$G83="MG",SUMPRODUCT(Leases!$I83:$I87,Expenses!DG$9:DG$13)*Leases!$F83,MAX((Expenses!DG$9-Leases!$K83/12)*Leases!$J83*Leases!$F83,0)+MAX((Expenses!DG$10-Leases!$K84/12)*Leases!$J84*Leases!$F83,0)+MAX((Expenses!DG$11-Leases!$K85/12)*Leases!$J85*Leases!$F83,0)+MAX((Expenses!DG$12-Leases!$K86/12)*Leases!$J86*Leases!$F83,0)+MAX((Expenses!DG$13-Leases!$K87/12)*Leases!$J87*Leases!$F83,0)))),0)</f>
        <v>0</v>
      </c>
      <c r="DJ249" s="94">
        <f>IF(AND(DJ$165&lt;=$E83,DJ$165&gt;=EOMONTH($D83,0)),IF($G83="NNN",Expenses!DH$14*Leases!$F83,IF(Leases!$G83="FSG",0,IF(Leases!$G83="MG",SUMPRODUCT(Leases!$I83:$I87,Expenses!DH$9:DH$13)*Leases!$F83,MAX((Expenses!DH$9-Leases!$K83/12)*Leases!$J83*Leases!$F83,0)+MAX((Expenses!DH$10-Leases!$K84/12)*Leases!$J84*Leases!$F83,0)+MAX((Expenses!DH$11-Leases!$K85/12)*Leases!$J85*Leases!$F83,0)+MAX((Expenses!DH$12-Leases!$K86/12)*Leases!$J86*Leases!$F83,0)+MAX((Expenses!DH$13-Leases!$K87/12)*Leases!$J87*Leases!$F83,0)))),0)</f>
        <v>0</v>
      </c>
      <c r="DK249" s="94">
        <f>IF(AND(DK$165&lt;=$E83,DK$165&gt;=EOMONTH($D83,0)),IF($G83="NNN",Expenses!DI$14*Leases!$F83,IF(Leases!$G83="FSG",0,IF(Leases!$G83="MG",SUMPRODUCT(Leases!$I83:$I87,Expenses!DI$9:DI$13)*Leases!$F83,MAX((Expenses!DI$9-Leases!$K83/12)*Leases!$J83*Leases!$F83,0)+MAX((Expenses!DI$10-Leases!$K84/12)*Leases!$J84*Leases!$F83,0)+MAX((Expenses!DI$11-Leases!$K85/12)*Leases!$J85*Leases!$F83,0)+MAX((Expenses!DI$12-Leases!$K86/12)*Leases!$J86*Leases!$F83,0)+MAX((Expenses!DI$13-Leases!$K87/12)*Leases!$J87*Leases!$F83,0)))),0)</f>
        <v>0</v>
      </c>
      <c r="DL249" s="94">
        <f>IF(AND(DL$165&lt;=$E83,DL$165&gt;=EOMONTH($D83,0)),IF($G83="NNN",Expenses!DJ$14*Leases!$F83,IF(Leases!$G83="FSG",0,IF(Leases!$G83="MG",SUMPRODUCT(Leases!$I83:$I87,Expenses!DJ$9:DJ$13)*Leases!$F83,MAX((Expenses!DJ$9-Leases!$K83/12)*Leases!$J83*Leases!$F83,0)+MAX((Expenses!DJ$10-Leases!$K84/12)*Leases!$J84*Leases!$F83,0)+MAX((Expenses!DJ$11-Leases!$K85/12)*Leases!$J85*Leases!$F83,0)+MAX((Expenses!DJ$12-Leases!$K86/12)*Leases!$J86*Leases!$F83,0)+MAX((Expenses!DJ$13-Leases!$K87/12)*Leases!$J87*Leases!$F83,0)))),0)</f>
        <v>0</v>
      </c>
      <c r="DM249" s="94">
        <f>IF(AND(DM$165&lt;=$E83,DM$165&gt;=EOMONTH($D83,0)),IF($G83="NNN",Expenses!DK$14*Leases!$F83,IF(Leases!$G83="FSG",0,IF(Leases!$G83="MG",SUMPRODUCT(Leases!$I83:$I87,Expenses!DK$9:DK$13)*Leases!$F83,MAX((Expenses!DK$9-Leases!$K83/12)*Leases!$J83*Leases!$F83,0)+MAX((Expenses!DK$10-Leases!$K84/12)*Leases!$J84*Leases!$F83,0)+MAX((Expenses!DK$11-Leases!$K85/12)*Leases!$J85*Leases!$F83,0)+MAX((Expenses!DK$12-Leases!$K86/12)*Leases!$J86*Leases!$F83,0)+MAX((Expenses!DK$13-Leases!$K87/12)*Leases!$J87*Leases!$F83,0)))),0)</f>
        <v>0</v>
      </c>
      <c r="DN249" s="94">
        <f>IF(AND(DN$165&lt;=$E83,DN$165&gt;=EOMONTH($D83,0)),IF($G83="NNN",Expenses!DL$14*Leases!$F83,IF(Leases!$G83="FSG",0,IF(Leases!$G83="MG",SUMPRODUCT(Leases!$I83:$I87,Expenses!DL$9:DL$13)*Leases!$F83,MAX((Expenses!DL$9-Leases!$K83/12)*Leases!$J83*Leases!$F83,0)+MAX((Expenses!DL$10-Leases!$K84/12)*Leases!$J84*Leases!$F83,0)+MAX((Expenses!DL$11-Leases!$K85/12)*Leases!$J85*Leases!$F83,0)+MAX((Expenses!DL$12-Leases!$K86/12)*Leases!$J86*Leases!$F83,0)+MAX((Expenses!DL$13-Leases!$K87/12)*Leases!$J87*Leases!$F83,0)))),0)</f>
        <v>0</v>
      </c>
      <c r="DO249" s="94">
        <f>IF(AND(DO$165&lt;=$E83,DO$165&gt;=EOMONTH($D83,0)),IF($G83="NNN",Expenses!DM$14*Leases!$F83,IF(Leases!$G83="FSG",0,IF(Leases!$G83="MG",SUMPRODUCT(Leases!$I83:$I87,Expenses!DM$9:DM$13)*Leases!$F83,MAX((Expenses!DM$9-Leases!$K83/12)*Leases!$J83*Leases!$F83,0)+MAX((Expenses!DM$10-Leases!$K84/12)*Leases!$J84*Leases!$F83,0)+MAX((Expenses!DM$11-Leases!$K85/12)*Leases!$J85*Leases!$F83,0)+MAX((Expenses!DM$12-Leases!$K86/12)*Leases!$J86*Leases!$F83,0)+MAX((Expenses!DM$13-Leases!$K87/12)*Leases!$J87*Leases!$F83,0)))),0)</f>
        <v>0</v>
      </c>
      <c r="DP249" s="94">
        <f>IF(AND(DP$165&lt;=$E83,DP$165&gt;=EOMONTH($D83,0)),IF($G83="NNN",Expenses!DN$14*Leases!$F83,IF(Leases!$G83="FSG",0,IF(Leases!$G83="MG",SUMPRODUCT(Leases!$I83:$I87,Expenses!DN$9:DN$13)*Leases!$F83,MAX((Expenses!DN$9-Leases!$K83/12)*Leases!$J83*Leases!$F83,0)+MAX((Expenses!DN$10-Leases!$K84/12)*Leases!$J84*Leases!$F83,0)+MAX((Expenses!DN$11-Leases!$K85/12)*Leases!$J85*Leases!$F83,0)+MAX((Expenses!DN$12-Leases!$K86/12)*Leases!$J86*Leases!$F83,0)+MAX((Expenses!DN$13-Leases!$K87/12)*Leases!$J87*Leases!$F83,0)))),0)</f>
        <v>0</v>
      </c>
      <c r="DQ249" s="94">
        <f>IF(AND(DQ$165&lt;=$E83,DQ$165&gt;=EOMONTH($D83,0)),IF($G83="NNN",Expenses!DO$14*Leases!$F83,IF(Leases!$G83="FSG",0,IF(Leases!$G83="MG",SUMPRODUCT(Leases!$I83:$I87,Expenses!DO$9:DO$13)*Leases!$F83,MAX((Expenses!DO$9-Leases!$K83/12)*Leases!$J83*Leases!$F83,0)+MAX((Expenses!DO$10-Leases!$K84/12)*Leases!$J84*Leases!$F83,0)+MAX((Expenses!DO$11-Leases!$K85/12)*Leases!$J85*Leases!$F83,0)+MAX((Expenses!DO$12-Leases!$K86/12)*Leases!$J86*Leases!$F83,0)+MAX((Expenses!DO$13-Leases!$K87/12)*Leases!$J87*Leases!$F83,0)))),0)</f>
        <v>0</v>
      </c>
      <c r="DR249" s="94">
        <f>IF(AND(DR$165&lt;=$E83,DR$165&gt;=EOMONTH($D83,0)),IF($G83="NNN",Expenses!DP$14*Leases!$F83,IF(Leases!$G83="FSG",0,IF(Leases!$G83="MG",SUMPRODUCT(Leases!$I83:$I87,Expenses!DP$9:DP$13)*Leases!$F83,MAX((Expenses!DP$9-Leases!$K83/12)*Leases!$J83*Leases!$F83,0)+MAX((Expenses!DP$10-Leases!$K84/12)*Leases!$J84*Leases!$F83,0)+MAX((Expenses!DP$11-Leases!$K85/12)*Leases!$J85*Leases!$F83,0)+MAX((Expenses!DP$12-Leases!$K86/12)*Leases!$J86*Leases!$F83,0)+MAX((Expenses!DP$13-Leases!$K87/12)*Leases!$J87*Leases!$F83,0)))),0)</f>
        <v>0</v>
      </c>
      <c r="DS249" s="94">
        <f>IF(AND(DS$165&lt;=$E83,DS$165&gt;=EOMONTH($D83,0)),IF($G83="NNN",Expenses!DQ$14*Leases!$F83,IF(Leases!$G83="FSG",0,IF(Leases!$G83="MG",SUMPRODUCT(Leases!$I83:$I87,Expenses!DQ$9:DQ$13)*Leases!$F83,MAX((Expenses!DQ$9-Leases!$K83/12)*Leases!$J83*Leases!$F83,0)+MAX((Expenses!DQ$10-Leases!$K84/12)*Leases!$J84*Leases!$F83,0)+MAX((Expenses!DQ$11-Leases!$K85/12)*Leases!$J85*Leases!$F83,0)+MAX((Expenses!DQ$12-Leases!$K86/12)*Leases!$J86*Leases!$F83,0)+MAX((Expenses!DQ$13-Leases!$K87/12)*Leases!$J87*Leases!$F83,0)))),0)</f>
        <v>0</v>
      </c>
      <c r="DT249" s="94">
        <f>IF(AND(DT$165&lt;=$E83,DT$165&gt;=EOMONTH($D83,0)),IF($G83="NNN",Expenses!DR$14*Leases!$F83,IF(Leases!$G83="FSG",0,IF(Leases!$G83="MG",SUMPRODUCT(Leases!$I83:$I87,Expenses!DR$9:DR$13)*Leases!$F83,MAX((Expenses!DR$9-Leases!$K83/12)*Leases!$J83*Leases!$F83,0)+MAX((Expenses!DR$10-Leases!$K84/12)*Leases!$J84*Leases!$F83,0)+MAX((Expenses!DR$11-Leases!$K85/12)*Leases!$J85*Leases!$F83,0)+MAX((Expenses!DR$12-Leases!$K86/12)*Leases!$J86*Leases!$F83,0)+MAX((Expenses!DR$13-Leases!$K87/12)*Leases!$J87*Leases!$F83,0)))),0)</f>
        <v>0</v>
      </c>
      <c r="DU249" s="94">
        <f>IF(AND(DU$165&lt;=$E83,DU$165&gt;=EOMONTH($D83,0)),IF($G83="NNN",Expenses!DS$14*Leases!$F83,IF(Leases!$G83="FSG",0,IF(Leases!$G83="MG",SUMPRODUCT(Leases!$I83:$I87,Expenses!DS$9:DS$13)*Leases!$F83,MAX((Expenses!DS$9-Leases!$K83/12)*Leases!$J83*Leases!$F83,0)+MAX((Expenses!DS$10-Leases!$K84/12)*Leases!$J84*Leases!$F83,0)+MAX((Expenses!DS$11-Leases!$K85/12)*Leases!$J85*Leases!$F83,0)+MAX((Expenses!DS$12-Leases!$K86/12)*Leases!$J86*Leases!$F83,0)+MAX((Expenses!DS$13-Leases!$K87/12)*Leases!$J87*Leases!$F83,0)))),0)</f>
        <v>0</v>
      </c>
      <c r="DV249" s="94">
        <f>IF(AND(DV$165&lt;=$E83,DV$165&gt;=EOMONTH($D83,0)),IF($G83="NNN",Expenses!DT$14*Leases!$F83,IF(Leases!$G83="FSG",0,IF(Leases!$G83="MG",SUMPRODUCT(Leases!$I83:$I87,Expenses!DT$9:DT$13)*Leases!$F83,MAX((Expenses!DT$9-Leases!$K83/12)*Leases!$J83*Leases!$F83,0)+MAX((Expenses!DT$10-Leases!$K84/12)*Leases!$J84*Leases!$F83,0)+MAX((Expenses!DT$11-Leases!$K85/12)*Leases!$J85*Leases!$F83,0)+MAX((Expenses!DT$12-Leases!$K86/12)*Leases!$J86*Leases!$F83,0)+MAX((Expenses!DT$13-Leases!$K87/12)*Leases!$J87*Leases!$F83,0)))),0)</f>
        <v>0</v>
      </c>
      <c r="DW249" s="94">
        <f>IF(AND(DW$165&lt;=$E83,DW$165&gt;=EOMONTH($D83,0)),IF($G83="NNN",Expenses!DU$14*Leases!$F83,IF(Leases!$G83="FSG",0,IF(Leases!$G83="MG",SUMPRODUCT(Leases!$I83:$I87,Expenses!DU$9:DU$13)*Leases!$F83,MAX((Expenses!DU$9-Leases!$K83/12)*Leases!$J83*Leases!$F83,0)+MAX((Expenses!DU$10-Leases!$K84/12)*Leases!$J84*Leases!$F83,0)+MAX((Expenses!DU$11-Leases!$K85/12)*Leases!$J85*Leases!$F83,0)+MAX((Expenses!DU$12-Leases!$K86/12)*Leases!$J86*Leases!$F83,0)+MAX((Expenses!DU$13-Leases!$K87/12)*Leases!$J87*Leases!$F83,0)))),0)</f>
        <v>0</v>
      </c>
      <c r="DX249" s="94">
        <f>IF(AND(DX$165&lt;=$E83,DX$165&gt;=EOMONTH($D83,0)),IF($G83="NNN",Expenses!DV$14*Leases!$F83,IF(Leases!$G83="FSG",0,IF(Leases!$G83="MG",SUMPRODUCT(Leases!$I83:$I87,Expenses!DV$9:DV$13)*Leases!$F83,MAX((Expenses!DV$9-Leases!$K83/12)*Leases!$J83*Leases!$F83,0)+MAX((Expenses!DV$10-Leases!$K84/12)*Leases!$J84*Leases!$F83,0)+MAX((Expenses!DV$11-Leases!$K85/12)*Leases!$J85*Leases!$F83,0)+MAX((Expenses!DV$12-Leases!$K86/12)*Leases!$J86*Leases!$F83,0)+MAX((Expenses!DV$13-Leases!$K87/12)*Leases!$J87*Leases!$F83,0)))),0)</f>
        <v>0</v>
      </c>
      <c r="DY249" s="94">
        <f>IF(AND(DY$165&lt;=$E83,DY$165&gt;=EOMONTH($D83,0)),IF($G83="NNN",Expenses!DW$14*Leases!$F83,IF(Leases!$G83="FSG",0,IF(Leases!$G83="MG",SUMPRODUCT(Leases!$I83:$I87,Expenses!DW$9:DW$13)*Leases!$F83,MAX((Expenses!DW$9-Leases!$K83/12)*Leases!$J83*Leases!$F83,0)+MAX((Expenses!DW$10-Leases!$K84/12)*Leases!$J84*Leases!$F83,0)+MAX((Expenses!DW$11-Leases!$K85/12)*Leases!$J85*Leases!$F83,0)+MAX((Expenses!DW$12-Leases!$K86/12)*Leases!$J86*Leases!$F83,0)+MAX((Expenses!DW$13-Leases!$K87/12)*Leases!$J87*Leases!$F83,0)))),0)</f>
        <v>0</v>
      </c>
      <c r="DZ249" s="94">
        <f>IF(AND(DZ$165&lt;=$E83,DZ$165&gt;=EOMONTH($D83,0)),IF($G83="NNN",Expenses!DX$14*Leases!$F83,IF(Leases!$G83="FSG",0,IF(Leases!$G83="MG",SUMPRODUCT(Leases!$I83:$I87,Expenses!DX$9:DX$13)*Leases!$F83,MAX((Expenses!DX$9-Leases!$K83/12)*Leases!$J83*Leases!$F83,0)+MAX((Expenses!DX$10-Leases!$K84/12)*Leases!$J84*Leases!$F83,0)+MAX((Expenses!DX$11-Leases!$K85/12)*Leases!$J85*Leases!$F83,0)+MAX((Expenses!DX$12-Leases!$K86/12)*Leases!$J86*Leases!$F83,0)+MAX((Expenses!DX$13-Leases!$K87/12)*Leases!$J87*Leases!$F83,0)))),0)</f>
        <v>0</v>
      </c>
      <c r="EA249" s="94">
        <f>IF(AND(EA$165&lt;=$E83,EA$165&gt;=EOMONTH($D83,0)),IF($G83="NNN",Expenses!DY$14*Leases!$F83,IF(Leases!$G83="FSG",0,IF(Leases!$G83="MG",SUMPRODUCT(Leases!$I83:$I87,Expenses!DY$9:DY$13)*Leases!$F83,MAX((Expenses!DY$9-Leases!$K83/12)*Leases!$J83*Leases!$F83,0)+MAX((Expenses!DY$10-Leases!$K84/12)*Leases!$J84*Leases!$F83,0)+MAX((Expenses!DY$11-Leases!$K85/12)*Leases!$J85*Leases!$F83,0)+MAX((Expenses!DY$12-Leases!$K86/12)*Leases!$J86*Leases!$F83,0)+MAX((Expenses!DY$13-Leases!$K87/12)*Leases!$J87*Leases!$F83,0)))),0)</f>
        <v>0</v>
      </c>
      <c r="EB249" s="94">
        <f>IF(AND(EB$165&lt;=$E83,EB$165&gt;=EOMONTH($D83,0)),IF($G83="NNN",Expenses!DZ$14*Leases!$F83,IF(Leases!$G83="FSG",0,IF(Leases!$G83="MG",SUMPRODUCT(Leases!$I83:$I87,Expenses!DZ$9:DZ$13)*Leases!$F83,MAX((Expenses!DZ$9-Leases!$K83/12)*Leases!$J83*Leases!$F83,0)+MAX((Expenses!DZ$10-Leases!$K84/12)*Leases!$J84*Leases!$F83,0)+MAX((Expenses!DZ$11-Leases!$K85/12)*Leases!$J85*Leases!$F83,0)+MAX((Expenses!DZ$12-Leases!$K86/12)*Leases!$J86*Leases!$F83,0)+MAX((Expenses!DZ$13-Leases!$K87/12)*Leases!$J87*Leases!$F83,0)))),0)</f>
        <v>0</v>
      </c>
      <c r="EC249" s="94">
        <f>IF(AND(EC$165&lt;=$E83,EC$165&gt;=EOMONTH($D83,0)),IF($G83="NNN",Expenses!EA$14*Leases!$F83,IF(Leases!$G83="FSG",0,IF(Leases!$G83="MG",SUMPRODUCT(Leases!$I83:$I87,Expenses!EA$9:EA$13)*Leases!$F83,MAX((Expenses!EA$9-Leases!$K83/12)*Leases!$J83*Leases!$F83,0)+MAX((Expenses!EA$10-Leases!$K84/12)*Leases!$J84*Leases!$F83,0)+MAX((Expenses!EA$11-Leases!$K85/12)*Leases!$J85*Leases!$F83,0)+MAX((Expenses!EA$12-Leases!$K86/12)*Leases!$J86*Leases!$F83,0)+MAX((Expenses!EA$13-Leases!$K87/12)*Leases!$J87*Leases!$F83,0)))),0)</f>
        <v>0</v>
      </c>
      <c r="ED249" s="94">
        <f>IF(AND(ED$165&lt;=$E83,ED$165&gt;=EOMONTH($D83,0)),IF($G83="NNN",Expenses!EB$14*Leases!$F83,IF(Leases!$G83="FSG",0,IF(Leases!$G83="MG",SUMPRODUCT(Leases!$I83:$I87,Expenses!EB$9:EB$13)*Leases!$F83,MAX((Expenses!EB$9-Leases!$K83/12)*Leases!$J83*Leases!$F83,0)+MAX((Expenses!EB$10-Leases!$K84/12)*Leases!$J84*Leases!$F83,0)+MAX((Expenses!EB$11-Leases!$K85/12)*Leases!$J85*Leases!$F83,0)+MAX((Expenses!EB$12-Leases!$K86/12)*Leases!$J86*Leases!$F83,0)+MAX((Expenses!EB$13-Leases!$K87/12)*Leases!$J87*Leases!$F83,0)))),0)</f>
        <v>0</v>
      </c>
      <c r="EE249" s="94">
        <f>IF(AND(EE$165&lt;=$E83,EE$165&gt;=EOMONTH($D83,0)),IF($G83="NNN",Expenses!EC$14*Leases!$F83,IF(Leases!$G83="FSG",0,IF(Leases!$G83="MG",SUMPRODUCT(Leases!$I83:$I87,Expenses!EC$9:EC$13)*Leases!$F83,MAX((Expenses!EC$9-Leases!$K83/12)*Leases!$J83*Leases!$F83,0)+MAX((Expenses!EC$10-Leases!$K84/12)*Leases!$J84*Leases!$F83,0)+MAX((Expenses!EC$11-Leases!$K85/12)*Leases!$J85*Leases!$F83,0)+MAX((Expenses!EC$12-Leases!$K86/12)*Leases!$J86*Leases!$F83,0)+MAX((Expenses!EC$13-Leases!$K87/12)*Leases!$J87*Leases!$F83,0)))),0)</f>
        <v>0</v>
      </c>
      <c r="EF249" s="94">
        <f>IF(AND(EF$165&lt;=$E83,EF$165&gt;=EOMONTH($D83,0)),IF($G83="NNN",Expenses!ED$14*Leases!$F83,IF(Leases!$G83="FSG",0,IF(Leases!$G83="MG",SUMPRODUCT(Leases!$I83:$I87,Expenses!ED$9:ED$13)*Leases!$F83,MAX((Expenses!ED$9-Leases!$K83/12)*Leases!$J83*Leases!$F83,0)+MAX((Expenses!ED$10-Leases!$K84/12)*Leases!$J84*Leases!$F83,0)+MAX((Expenses!ED$11-Leases!$K85/12)*Leases!$J85*Leases!$F83,0)+MAX((Expenses!ED$12-Leases!$K86/12)*Leases!$J86*Leases!$F83,0)+MAX((Expenses!ED$13-Leases!$K87/12)*Leases!$J87*Leases!$F83,0)))),0)</f>
        <v>0</v>
      </c>
      <c r="EG249" s="94">
        <f>IF(AND(EG$165&lt;=$E83,EG$165&gt;=EOMONTH($D83,0)),IF($G83="NNN",Expenses!EE$14*Leases!$F83,IF(Leases!$G83="FSG",0,IF(Leases!$G83="MG",SUMPRODUCT(Leases!$I83:$I87,Expenses!EE$9:EE$13)*Leases!$F83,MAX((Expenses!EE$9-Leases!$K83/12)*Leases!$J83*Leases!$F83,0)+MAX((Expenses!EE$10-Leases!$K84/12)*Leases!$J84*Leases!$F83,0)+MAX((Expenses!EE$11-Leases!$K85/12)*Leases!$J85*Leases!$F83,0)+MAX((Expenses!EE$12-Leases!$K86/12)*Leases!$J86*Leases!$F83,0)+MAX((Expenses!EE$13-Leases!$K87/12)*Leases!$J87*Leases!$F83,0)))),0)</f>
        <v>0</v>
      </c>
      <c r="EH249" s="94">
        <f>IF(AND(EH$165&lt;=$E83,EH$165&gt;=EOMONTH($D83,0)),IF($G83="NNN",Expenses!EF$14*Leases!$F83,IF(Leases!$G83="FSG",0,IF(Leases!$G83="MG",SUMPRODUCT(Leases!$I83:$I87,Expenses!EF$9:EF$13)*Leases!$F83,MAX((Expenses!EF$9-Leases!$K83/12)*Leases!$J83*Leases!$F83,0)+MAX((Expenses!EF$10-Leases!$K84/12)*Leases!$J84*Leases!$F83,0)+MAX((Expenses!EF$11-Leases!$K85/12)*Leases!$J85*Leases!$F83,0)+MAX((Expenses!EF$12-Leases!$K86/12)*Leases!$J86*Leases!$F83,0)+MAX((Expenses!EF$13-Leases!$K87/12)*Leases!$J87*Leases!$F83,0)))),0)</f>
        <v>0</v>
      </c>
      <c r="EI249" s="94">
        <f>IF(AND(EI$165&lt;=$E83,EI$165&gt;=EOMONTH($D83,0)),IF($G83="NNN",Expenses!EG$14*Leases!$F83,IF(Leases!$G83="FSG",0,IF(Leases!$G83="MG",SUMPRODUCT(Leases!$I83:$I87,Expenses!EG$9:EG$13)*Leases!$F83,MAX((Expenses!EG$9-Leases!$K83/12)*Leases!$J83*Leases!$F83,0)+MAX((Expenses!EG$10-Leases!$K84/12)*Leases!$J84*Leases!$F83,0)+MAX((Expenses!EG$11-Leases!$K85/12)*Leases!$J85*Leases!$F83,0)+MAX((Expenses!EG$12-Leases!$K86/12)*Leases!$J86*Leases!$F83,0)+MAX((Expenses!EG$13-Leases!$K87/12)*Leases!$J87*Leases!$F83,0)))),0)</f>
        <v>0</v>
      </c>
      <c r="EJ249" s="94">
        <f>IF(AND(EJ$165&lt;=$E83,EJ$165&gt;=EOMONTH($D83,0)),IF($G83="NNN",Expenses!EH$14*Leases!$F83,IF(Leases!$G83="FSG",0,IF(Leases!$G83="MG",SUMPRODUCT(Leases!$I83:$I87,Expenses!EH$9:EH$13)*Leases!$F83,MAX((Expenses!EH$9-Leases!$K83/12)*Leases!$J83*Leases!$F83,0)+MAX((Expenses!EH$10-Leases!$K84/12)*Leases!$J84*Leases!$F83,0)+MAX((Expenses!EH$11-Leases!$K85/12)*Leases!$J85*Leases!$F83,0)+MAX((Expenses!EH$12-Leases!$K86/12)*Leases!$J86*Leases!$F83,0)+MAX((Expenses!EH$13-Leases!$K87/12)*Leases!$J87*Leases!$F83,0)))),0)</f>
        <v>0</v>
      </c>
      <c r="EK249" s="94">
        <f>IF(AND(EK$165&lt;=$E83,EK$165&gt;=EOMONTH($D83,0)),IF($G83="NNN",Expenses!EI$14*Leases!$F83,IF(Leases!$G83="FSG",0,IF(Leases!$G83="MG",SUMPRODUCT(Leases!$I83:$I87,Expenses!EI$9:EI$13)*Leases!$F83,MAX((Expenses!EI$9-Leases!$K83/12)*Leases!$J83*Leases!$F83,0)+MAX((Expenses!EI$10-Leases!$K84/12)*Leases!$J84*Leases!$F83,0)+MAX((Expenses!EI$11-Leases!$K85/12)*Leases!$J85*Leases!$F83,0)+MAX((Expenses!EI$12-Leases!$K86/12)*Leases!$J86*Leases!$F83,0)+MAX((Expenses!EI$13-Leases!$K87/12)*Leases!$J87*Leases!$F83,0)))),0)</f>
        <v>0</v>
      </c>
      <c r="EL249" s="94">
        <f>IF(AND(EL$165&lt;=$E83,EL$165&gt;=EOMONTH($D83,0)),IF($G83="NNN",Expenses!EJ$14*Leases!$F83,IF(Leases!$G83="FSG",0,IF(Leases!$G83="MG",SUMPRODUCT(Leases!$I83:$I87,Expenses!EJ$9:EJ$13)*Leases!$F83,MAX((Expenses!EJ$9-Leases!$K83/12)*Leases!$J83*Leases!$F83,0)+MAX((Expenses!EJ$10-Leases!$K84/12)*Leases!$J84*Leases!$F83,0)+MAX((Expenses!EJ$11-Leases!$K85/12)*Leases!$J85*Leases!$F83,0)+MAX((Expenses!EJ$12-Leases!$K86/12)*Leases!$J86*Leases!$F83,0)+MAX((Expenses!EJ$13-Leases!$K87/12)*Leases!$J87*Leases!$F83,0)))),0)</f>
        <v>0</v>
      </c>
      <c r="EM249" s="94">
        <f>IF(AND(EM$165&lt;=$E83,EM$165&gt;=EOMONTH($D83,0)),IF($G83="NNN",Expenses!EK$14*Leases!$F83,IF(Leases!$G83="FSG",0,IF(Leases!$G83="MG",SUMPRODUCT(Leases!$I83:$I87,Expenses!EK$9:EK$13)*Leases!$F83,MAX((Expenses!EK$9-Leases!$K83/12)*Leases!$J83*Leases!$F83,0)+MAX((Expenses!EK$10-Leases!$K84/12)*Leases!$J84*Leases!$F83,0)+MAX((Expenses!EK$11-Leases!$K85/12)*Leases!$J85*Leases!$F83,0)+MAX((Expenses!EK$12-Leases!$K86/12)*Leases!$J86*Leases!$F83,0)+MAX((Expenses!EK$13-Leases!$K87/12)*Leases!$J87*Leases!$F83,0)))),0)</f>
        <v>0</v>
      </c>
      <c r="EN249" s="94">
        <f>IF(AND(EN$165&lt;=$E83,EN$165&gt;=EOMONTH($D83,0)),IF($G83="NNN",Expenses!EL$14*Leases!$F83,IF(Leases!$G83="FSG",0,IF(Leases!$G83="MG",SUMPRODUCT(Leases!$I83:$I87,Expenses!EL$9:EL$13)*Leases!$F83,MAX((Expenses!EL$9-Leases!$K83/12)*Leases!$J83*Leases!$F83,0)+MAX((Expenses!EL$10-Leases!$K84/12)*Leases!$J84*Leases!$F83,0)+MAX((Expenses!EL$11-Leases!$K85/12)*Leases!$J85*Leases!$F83,0)+MAX((Expenses!EL$12-Leases!$K86/12)*Leases!$J86*Leases!$F83,0)+MAX((Expenses!EL$13-Leases!$K87/12)*Leases!$J87*Leases!$F83,0)))),0)</f>
        <v>0</v>
      </c>
      <c r="EO249" s="94">
        <f>IF(AND(EO$165&lt;=$E83,EO$165&gt;=EOMONTH($D83,0)),IF($G83="NNN",Expenses!EM$14*Leases!$F83,IF(Leases!$G83="FSG",0,IF(Leases!$G83="MG",SUMPRODUCT(Leases!$I83:$I87,Expenses!EM$9:EM$13)*Leases!$F83,MAX((Expenses!EM$9-Leases!$K83/12)*Leases!$J83*Leases!$F83,0)+MAX((Expenses!EM$10-Leases!$K84/12)*Leases!$J84*Leases!$F83,0)+MAX((Expenses!EM$11-Leases!$K85/12)*Leases!$J85*Leases!$F83,0)+MAX((Expenses!EM$12-Leases!$K86/12)*Leases!$J86*Leases!$F83,0)+MAX((Expenses!EM$13-Leases!$K87/12)*Leases!$J87*Leases!$F83,0)))),0)</f>
        <v>0</v>
      </c>
      <c r="EP249" s="94">
        <f>IF(AND(EP$165&lt;=$E83,EP$165&gt;=EOMONTH($D83,0)),IF($G83="NNN",Expenses!EN$14*Leases!$F83,IF(Leases!$G83="FSG",0,IF(Leases!$G83="MG",SUMPRODUCT(Leases!$I83:$I87,Expenses!EN$9:EN$13)*Leases!$F83,MAX((Expenses!EN$9-Leases!$K83/12)*Leases!$J83*Leases!$F83,0)+MAX((Expenses!EN$10-Leases!$K84/12)*Leases!$J84*Leases!$F83,0)+MAX((Expenses!EN$11-Leases!$K85/12)*Leases!$J85*Leases!$F83,0)+MAX((Expenses!EN$12-Leases!$K86/12)*Leases!$J86*Leases!$F83,0)+MAX((Expenses!EN$13-Leases!$K87/12)*Leases!$J87*Leases!$F83,0)))),0)</f>
        <v>0</v>
      </c>
      <c r="EQ249" s="94">
        <f>IF(AND(EQ$165&lt;=$E83,EQ$165&gt;=EOMONTH($D83,0)),IF($G83="NNN",Expenses!EO$14*Leases!$F83,IF(Leases!$G83="FSG",0,IF(Leases!$G83="MG",SUMPRODUCT(Leases!$I83:$I87,Expenses!EO$9:EO$13)*Leases!$F83,MAX((Expenses!EO$9-Leases!$K83/12)*Leases!$J83*Leases!$F83,0)+MAX((Expenses!EO$10-Leases!$K84/12)*Leases!$J84*Leases!$F83,0)+MAX((Expenses!EO$11-Leases!$K85/12)*Leases!$J85*Leases!$F83,0)+MAX((Expenses!EO$12-Leases!$K86/12)*Leases!$J86*Leases!$F83,0)+MAX((Expenses!EO$13-Leases!$K87/12)*Leases!$J87*Leases!$F83,0)))),0)</f>
        <v>0</v>
      </c>
      <c r="ER249" s="94">
        <f>IF(AND(ER$165&lt;=$E83,ER$165&gt;=EOMONTH($D83,0)),IF($G83="NNN",Expenses!EP$14*Leases!$F83,IF(Leases!$G83="FSG",0,IF(Leases!$G83="MG",SUMPRODUCT(Leases!$I83:$I87,Expenses!EP$9:EP$13)*Leases!$F83,MAX((Expenses!EP$9-Leases!$K83/12)*Leases!$J83*Leases!$F83,0)+MAX((Expenses!EP$10-Leases!$K84/12)*Leases!$J84*Leases!$F83,0)+MAX((Expenses!EP$11-Leases!$K85/12)*Leases!$J85*Leases!$F83,0)+MAX((Expenses!EP$12-Leases!$K86/12)*Leases!$J86*Leases!$F83,0)+MAX((Expenses!EP$13-Leases!$K87/12)*Leases!$J87*Leases!$F83,0)))),0)</f>
        <v>0</v>
      </c>
      <c r="ES249" s="94">
        <f>IF(AND(ES$165&lt;=$E83,ES$165&gt;=EOMONTH($D83,0)),IF($G83="NNN",Expenses!EQ$14*Leases!$F83,IF(Leases!$G83="FSG",0,IF(Leases!$G83="MG",SUMPRODUCT(Leases!$I83:$I87,Expenses!EQ$9:EQ$13)*Leases!$F83,MAX((Expenses!EQ$9-Leases!$K83/12)*Leases!$J83*Leases!$F83,0)+MAX((Expenses!EQ$10-Leases!$K84/12)*Leases!$J84*Leases!$F83,0)+MAX((Expenses!EQ$11-Leases!$K85/12)*Leases!$J85*Leases!$F83,0)+MAX((Expenses!EQ$12-Leases!$K86/12)*Leases!$J86*Leases!$F83,0)+MAX((Expenses!EQ$13-Leases!$K87/12)*Leases!$J87*Leases!$F83,0)))),0)</f>
        <v>0</v>
      </c>
      <c r="ET249" s="94">
        <f>IF(AND(ET$165&lt;=$E83,ET$165&gt;=EOMONTH($D83,0)),IF($G83="NNN",Expenses!ER$14*Leases!$F83,IF(Leases!$G83="FSG",0,IF(Leases!$G83="MG",SUMPRODUCT(Leases!$I83:$I87,Expenses!ER$9:ER$13)*Leases!$F83,MAX((Expenses!ER$9-Leases!$K83/12)*Leases!$J83*Leases!$F83,0)+MAX((Expenses!ER$10-Leases!$K84/12)*Leases!$J84*Leases!$F83,0)+MAX((Expenses!ER$11-Leases!$K85/12)*Leases!$J85*Leases!$F83,0)+MAX((Expenses!ER$12-Leases!$K86/12)*Leases!$J86*Leases!$F83,0)+MAX((Expenses!ER$13-Leases!$K87/12)*Leases!$J87*Leases!$F83,0)))),0)</f>
        <v>0</v>
      </c>
      <c r="EU249" s="94">
        <f>IF(AND(EU$165&lt;=$E83,EU$165&gt;=EOMONTH($D83,0)),IF($G83="NNN",Expenses!ES$14*Leases!$F83,IF(Leases!$G83="FSG",0,IF(Leases!$G83="MG",SUMPRODUCT(Leases!$I83:$I87,Expenses!ES$9:ES$13)*Leases!$F83,MAX((Expenses!ES$9-Leases!$K83/12)*Leases!$J83*Leases!$F83,0)+MAX((Expenses!ES$10-Leases!$K84/12)*Leases!$J84*Leases!$F83,0)+MAX((Expenses!ES$11-Leases!$K85/12)*Leases!$J85*Leases!$F83,0)+MAX((Expenses!ES$12-Leases!$K86/12)*Leases!$J86*Leases!$F83,0)+MAX((Expenses!ES$13-Leases!$K87/12)*Leases!$J87*Leases!$F83,0)))),0)</f>
        <v>0</v>
      </c>
      <c r="EV249" s="94">
        <f>IF(AND(EV$165&lt;=$E83,EV$165&gt;=EOMONTH($D83,0)),IF($G83="NNN",Expenses!ET$14*Leases!$F83,IF(Leases!$G83="FSG",0,IF(Leases!$G83="MG",SUMPRODUCT(Leases!$I83:$I87,Expenses!ET$9:ET$13)*Leases!$F83,MAX((Expenses!ET$9-Leases!$K83/12)*Leases!$J83*Leases!$F83,0)+MAX((Expenses!ET$10-Leases!$K84/12)*Leases!$J84*Leases!$F83,0)+MAX((Expenses!ET$11-Leases!$K85/12)*Leases!$J85*Leases!$F83,0)+MAX((Expenses!ET$12-Leases!$K86/12)*Leases!$J86*Leases!$F83,0)+MAX((Expenses!ET$13-Leases!$K87/12)*Leases!$J87*Leases!$F83,0)))),0)</f>
        <v>0</v>
      </c>
      <c r="EW249" s="94">
        <f>IF(AND(EW$165&lt;=$E83,EW$165&gt;=EOMONTH($D83,0)),IF($G83="NNN",Expenses!EU$14*Leases!$F83,IF(Leases!$G83="FSG",0,IF(Leases!$G83="MG",SUMPRODUCT(Leases!$I83:$I87,Expenses!EU$9:EU$13)*Leases!$F83,MAX((Expenses!EU$9-Leases!$K83/12)*Leases!$J83*Leases!$F83,0)+MAX((Expenses!EU$10-Leases!$K84/12)*Leases!$J84*Leases!$F83,0)+MAX((Expenses!EU$11-Leases!$K85/12)*Leases!$J85*Leases!$F83,0)+MAX((Expenses!EU$12-Leases!$K86/12)*Leases!$J86*Leases!$F83,0)+MAX((Expenses!EU$13-Leases!$K87/12)*Leases!$J87*Leases!$F83,0)))),0)</f>
        <v>0</v>
      </c>
      <c r="EX249" s="94">
        <f>IF(AND(EX$165&lt;=$E83,EX$165&gt;=EOMONTH($D83,0)),IF($G83="NNN",Expenses!EV$14*Leases!$F83,IF(Leases!$G83="FSG",0,IF(Leases!$G83="MG",SUMPRODUCT(Leases!$I83:$I87,Expenses!EV$9:EV$13)*Leases!$F83,MAX((Expenses!EV$9-Leases!$K83/12)*Leases!$J83*Leases!$F83,0)+MAX((Expenses!EV$10-Leases!$K84/12)*Leases!$J84*Leases!$F83,0)+MAX((Expenses!EV$11-Leases!$K85/12)*Leases!$J85*Leases!$F83,0)+MAX((Expenses!EV$12-Leases!$K86/12)*Leases!$J86*Leases!$F83,0)+MAX((Expenses!EV$13-Leases!$K87/12)*Leases!$J87*Leases!$F83,0)))),0)</f>
        <v>0</v>
      </c>
      <c r="EY249" s="94">
        <f>IF(AND(EY$165&lt;=$E83,EY$165&gt;=EOMONTH($D83,0)),IF($G83="NNN",Expenses!EW$14*Leases!$F83,IF(Leases!$G83="FSG",0,IF(Leases!$G83="MG",SUMPRODUCT(Leases!$I83:$I87,Expenses!EW$9:EW$13)*Leases!$F83,MAX((Expenses!EW$9-Leases!$K83/12)*Leases!$J83*Leases!$F83,0)+MAX((Expenses!EW$10-Leases!$K84/12)*Leases!$J84*Leases!$F83,0)+MAX((Expenses!EW$11-Leases!$K85/12)*Leases!$J85*Leases!$F83,0)+MAX((Expenses!EW$12-Leases!$K86/12)*Leases!$J86*Leases!$F83,0)+MAX((Expenses!EW$13-Leases!$K87/12)*Leases!$J87*Leases!$F83,0)))),0)</f>
        <v>0</v>
      </c>
      <c r="EZ249" s="94">
        <f>IF(AND(EZ$165&lt;=$E83,EZ$165&gt;=EOMONTH($D83,0)),IF($G83="NNN",Expenses!EX$14*Leases!$F83,IF(Leases!$G83="FSG",0,IF(Leases!$G83="MG",SUMPRODUCT(Leases!$I83:$I87,Expenses!EX$9:EX$13)*Leases!$F83,MAX((Expenses!EX$9-Leases!$K83/12)*Leases!$J83*Leases!$F83,0)+MAX((Expenses!EX$10-Leases!$K84/12)*Leases!$J84*Leases!$F83,0)+MAX((Expenses!EX$11-Leases!$K85/12)*Leases!$J85*Leases!$F83,0)+MAX((Expenses!EX$12-Leases!$K86/12)*Leases!$J86*Leases!$F83,0)+MAX((Expenses!EX$13-Leases!$K87/12)*Leases!$J87*Leases!$F83,0)))),0)</f>
        <v>0</v>
      </c>
      <c r="FA249" s="94">
        <f>IF(AND(FA$165&lt;=$E83,FA$165&gt;=EOMONTH($D83,0)),IF($G83="NNN",Expenses!EY$14*Leases!$F83,IF(Leases!$G83="FSG",0,IF(Leases!$G83="MG",SUMPRODUCT(Leases!$I83:$I87,Expenses!EY$9:EY$13)*Leases!$F83,MAX((Expenses!EY$9-Leases!$K83/12)*Leases!$J83*Leases!$F83,0)+MAX((Expenses!EY$10-Leases!$K84/12)*Leases!$J84*Leases!$F83,0)+MAX((Expenses!EY$11-Leases!$K85/12)*Leases!$J85*Leases!$F83,0)+MAX((Expenses!EY$12-Leases!$K86/12)*Leases!$J86*Leases!$F83,0)+MAX((Expenses!EY$13-Leases!$K87/12)*Leases!$J87*Leases!$F83,0)))),0)</f>
        <v>0</v>
      </c>
      <c r="FB249" s="94">
        <f>IF(AND(FB$165&lt;=$E83,FB$165&gt;=EOMONTH($D83,0)),IF($G83="NNN",Expenses!EZ$14*Leases!$F83,IF(Leases!$G83="FSG",0,IF(Leases!$G83="MG",SUMPRODUCT(Leases!$I83:$I87,Expenses!EZ$9:EZ$13)*Leases!$F83,MAX((Expenses!EZ$9-Leases!$K83/12)*Leases!$J83*Leases!$F83,0)+MAX((Expenses!EZ$10-Leases!$K84/12)*Leases!$J84*Leases!$F83,0)+MAX((Expenses!EZ$11-Leases!$K85/12)*Leases!$J85*Leases!$F83,0)+MAX((Expenses!EZ$12-Leases!$K86/12)*Leases!$J86*Leases!$F83,0)+MAX((Expenses!EZ$13-Leases!$K87/12)*Leases!$J87*Leases!$F83,0)))),0)</f>
        <v>0</v>
      </c>
      <c r="FC249" s="94">
        <f>IF(AND(FC$165&lt;=$E83,FC$165&gt;=EOMONTH($D83,0)),IF($G83="NNN",Expenses!FA$14*Leases!$F83,IF(Leases!$G83="FSG",0,IF(Leases!$G83="MG",SUMPRODUCT(Leases!$I83:$I87,Expenses!FA$9:FA$13)*Leases!$F83,MAX((Expenses!FA$9-Leases!$K83/12)*Leases!$J83*Leases!$F83,0)+MAX((Expenses!FA$10-Leases!$K84/12)*Leases!$J84*Leases!$F83,0)+MAX((Expenses!FA$11-Leases!$K85/12)*Leases!$J85*Leases!$F83,0)+MAX((Expenses!FA$12-Leases!$K86/12)*Leases!$J86*Leases!$F83,0)+MAX((Expenses!FA$13-Leases!$K87/12)*Leases!$J87*Leases!$F83,0)))),0)</f>
        <v>0</v>
      </c>
      <c r="FD249" s="94">
        <f>IF(AND(FD$165&lt;=$E83,FD$165&gt;=EOMONTH($D83,0)),IF($G83="NNN",Expenses!FB$14*Leases!$F83,IF(Leases!$G83="FSG",0,IF(Leases!$G83="MG",SUMPRODUCT(Leases!$I83:$I87,Expenses!FB$9:FB$13)*Leases!$F83,MAX((Expenses!FB$9-Leases!$K83/12)*Leases!$J83*Leases!$F83,0)+MAX((Expenses!FB$10-Leases!$K84/12)*Leases!$J84*Leases!$F83,0)+MAX((Expenses!FB$11-Leases!$K85/12)*Leases!$J85*Leases!$F83,0)+MAX((Expenses!FB$12-Leases!$K86/12)*Leases!$J86*Leases!$F83,0)+MAX((Expenses!FB$13-Leases!$K87/12)*Leases!$J87*Leases!$F83,0)))),0)</f>
        <v>0</v>
      </c>
      <c r="FE249" s="94">
        <f>IF(AND(FE$165&lt;=$E83,FE$165&gt;=EOMONTH($D83,0)),IF($G83="NNN",Expenses!FC$14*Leases!$F83,IF(Leases!$G83="FSG",0,IF(Leases!$G83="MG",SUMPRODUCT(Leases!$I83:$I87,Expenses!FC$9:FC$13)*Leases!$F83,MAX((Expenses!FC$9-Leases!$K83/12)*Leases!$J83*Leases!$F83,0)+MAX((Expenses!FC$10-Leases!$K84/12)*Leases!$J84*Leases!$F83,0)+MAX((Expenses!FC$11-Leases!$K85/12)*Leases!$J85*Leases!$F83,0)+MAX((Expenses!FC$12-Leases!$K86/12)*Leases!$J86*Leases!$F83,0)+MAX((Expenses!FC$13-Leases!$K87/12)*Leases!$J87*Leases!$F83,0)))),0)</f>
        <v>0</v>
      </c>
      <c r="FF249" s="94">
        <f>IF(AND(FF$165&lt;=$E83,FF$165&gt;=EOMONTH($D83,0)),IF($G83="NNN",Expenses!FD$14*Leases!$F83,IF(Leases!$G83="FSG",0,IF(Leases!$G83="MG",SUMPRODUCT(Leases!$I83:$I87,Expenses!FD$9:FD$13)*Leases!$F83,MAX((Expenses!FD$9-Leases!$K83/12)*Leases!$J83*Leases!$F83,0)+MAX((Expenses!FD$10-Leases!$K84/12)*Leases!$J84*Leases!$F83,0)+MAX((Expenses!FD$11-Leases!$K85/12)*Leases!$J85*Leases!$F83,0)+MAX((Expenses!FD$12-Leases!$K86/12)*Leases!$J86*Leases!$F83,0)+MAX((Expenses!FD$13-Leases!$K87/12)*Leases!$J87*Leases!$F83,0)))),0)</f>
        <v>0</v>
      </c>
      <c r="FG249" s="94">
        <f>IF(AND(FG$165&lt;=$E83,FG$165&gt;=EOMONTH($D83,0)),IF($G83="NNN",Expenses!FE$14*Leases!$F83,IF(Leases!$G83="FSG",0,IF(Leases!$G83="MG",SUMPRODUCT(Leases!$I83:$I87,Expenses!FE$9:FE$13)*Leases!$F83,MAX((Expenses!FE$9-Leases!$K83/12)*Leases!$J83*Leases!$F83,0)+MAX((Expenses!FE$10-Leases!$K84/12)*Leases!$J84*Leases!$F83,0)+MAX((Expenses!FE$11-Leases!$K85/12)*Leases!$J85*Leases!$F83,0)+MAX((Expenses!FE$12-Leases!$K86/12)*Leases!$J86*Leases!$F83,0)+MAX((Expenses!FE$13-Leases!$K87/12)*Leases!$J87*Leases!$F83,0)))),0)</f>
        <v>0</v>
      </c>
      <c r="FH249" s="94">
        <f>IF(AND(FH$165&lt;=$E83,FH$165&gt;=EOMONTH($D83,0)),IF($G83="NNN",Expenses!FF$14*Leases!$F83,IF(Leases!$G83="FSG",0,IF(Leases!$G83="MG",SUMPRODUCT(Leases!$I83:$I87,Expenses!FF$9:FF$13)*Leases!$F83,MAX((Expenses!FF$9-Leases!$K83/12)*Leases!$J83*Leases!$F83,0)+MAX((Expenses!FF$10-Leases!$K84/12)*Leases!$J84*Leases!$F83,0)+MAX((Expenses!FF$11-Leases!$K85/12)*Leases!$J85*Leases!$F83,0)+MAX((Expenses!FF$12-Leases!$K86/12)*Leases!$J86*Leases!$F83,0)+MAX((Expenses!FF$13-Leases!$K87/12)*Leases!$J87*Leases!$F83,0)))),0)</f>
        <v>0</v>
      </c>
      <c r="FI249" s="94">
        <f>IF(AND(FI$165&lt;=$E83,FI$165&gt;=EOMONTH($D83,0)),IF($G83="NNN",Expenses!FG$14*Leases!$F83,IF(Leases!$G83="FSG",0,IF(Leases!$G83="MG",SUMPRODUCT(Leases!$I83:$I87,Expenses!FG$9:FG$13)*Leases!$F83,MAX((Expenses!FG$9-Leases!$K83/12)*Leases!$J83*Leases!$F83,0)+MAX((Expenses!FG$10-Leases!$K84/12)*Leases!$J84*Leases!$F83,0)+MAX((Expenses!FG$11-Leases!$K85/12)*Leases!$J85*Leases!$F83,0)+MAX((Expenses!FG$12-Leases!$K86/12)*Leases!$J86*Leases!$F83,0)+MAX((Expenses!FG$13-Leases!$K87/12)*Leases!$J87*Leases!$F83,0)))),0)</f>
        <v>0</v>
      </c>
      <c r="FJ249" s="94">
        <f>IF(AND(FJ$165&lt;=$E83,FJ$165&gt;=EOMONTH($D83,0)),IF($G83="NNN",Expenses!FH$14*Leases!$F83,IF(Leases!$G83="FSG",0,IF(Leases!$G83="MG",SUMPRODUCT(Leases!$I83:$I87,Expenses!FH$9:FH$13)*Leases!$F83,MAX((Expenses!FH$9-Leases!$K83/12)*Leases!$J83*Leases!$F83,0)+MAX((Expenses!FH$10-Leases!$K84/12)*Leases!$J84*Leases!$F83,0)+MAX((Expenses!FH$11-Leases!$K85/12)*Leases!$J85*Leases!$F83,0)+MAX((Expenses!FH$12-Leases!$K86/12)*Leases!$J86*Leases!$F83,0)+MAX((Expenses!FH$13-Leases!$K87/12)*Leases!$J87*Leases!$F83,0)))),0)</f>
        <v>0</v>
      </c>
      <c r="FK249" s="94">
        <f>IF(AND(FK$165&lt;=$E83,FK$165&gt;=EOMONTH($D83,0)),IF($G83="NNN",Expenses!FI$14*Leases!$F83,IF(Leases!$G83="FSG",0,IF(Leases!$G83="MG",SUMPRODUCT(Leases!$I83:$I87,Expenses!FI$9:FI$13)*Leases!$F83,MAX((Expenses!FI$9-Leases!$K83/12)*Leases!$J83*Leases!$F83,0)+MAX((Expenses!FI$10-Leases!$K84/12)*Leases!$J84*Leases!$F83,0)+MAX((Expenses!FI$11-Leases!$K85/12)*Leases!$J85*Leases!$F83,0)+MAX((Expenses!FI$12-Leases!$K86/12)*Leases!$J86*Leases!$F83,0)+MAX((Expenses!FI$13-Leases!$K87/12)*Leases!$J87*Leases!$F83,0)))),0)</f>
        <v>0</v>
      </c>
      <c r="FL249" s="94">
        <f>IF(AND(FL$165&lt;=$E83,FL$165&gt;=EOMONTH($D83,0)),IF($G83="NNN",Expenses!FJ$14*Leases!$F83,IF(Leases!$G83="FSG",0,IF(Leases!$G83="MG",SUMPRODUCT(Leases!$I83:$I87,Expenses!FJ$9:FJ$13)*Leases!$F83,MAX((Expenses!FJ$9-Leases!$K83/12)*Leases!$J83*Leases!$F83,0)+MAX((Expenses!FJ$10-Leases!$K84/12)*Leases!$J84*Leases!$F83,0)+MAX((Expenses!FJ$11-Leases!$K85/12)*Leases!$J85*Leases!$F83,0)+MAX((Expenses!FJ$12-Leases!$K86/12)*Leases!$J86*Leases!$F83,0)+MAX((Expenses!FJ$13-Leases!$K87/12)*Leases!$J87*Leases!$F83,0)))),0)</f>
        <v>0</v>
      </c>
      <c r="FM249" s="94">
        <f>IF(AND(FM$165&lt;=$E83,FM$165&gt;=EOMONTH($D83,0)),IF($G83="NNN",Expenses!FK$14*Leases!$F83,IF(Leases!$G83="FSG",0,IF(Leases!$G83="MG",SUMPRODUCT(Leases!$I83:$I87,Expenses!FK$9:FK$13)*Leases!$F83,MAX((Expenses!FK$9-Leases!$K83/12)*Leases!$J83*Leases!$F83,0)+MAX((Expenses!FK$10-Leases!$K84/12)*Leases!$J84*Leases!$F83,0)+MAX((Expenses!FK$11-Leases!$K85/12)*Leases!$J85*Leases!$F83,0)+MAX((Expenses!FK$12-Leases!$K86/12)*Leases!$J86*Leases!$F83,0)+MAX((Expenses!FK$13-Leases!$K87/12)*Leases!$J87*Leases!$F83,0)))),0)</f>
        <v>0</v>
      </c>
      <c r="FN249" s="94">
        <f>IF(AND(FN$165&lt;=$E83,FN$165&gt;=EOMONTH($D83,0)),IF($G83="NNN",Expenses!FL$14*Leases!$F83,IF(Leases!$G83="FSG",0,IF(Leases!$G83="MG",SUMPRODUCT(Leases!$I83:$I87,Expenses!FL$9:FL$13)*Leases!$F83,MAX((Expenses!FL$9-Leases!$K83/12)*Leases!$J83*Leases!$F83,0)+MAX((Expenses!FL$10-Leases!$K84/12)*Leases!$J84*Leases!$F83,0)+MAX((Expenses!FL$11-Leases!$K85/12)*Leases!$J85*Leases!$F83,0)+MAX((Expenses!FL$12-Leases!$K86/12)*Leases!$J86*Leases!$F83,0)+MAX((Expenses!FL$13-Leases!$K87/12)*Leases!$J87*Leases!$F83,0)))),0)</f>
        <v>0</v>
      </c>
      <c r="FO249" s="94">
        <f>IF(AND(FO$165&lt;=$E83,FO$165&gt;=EOMONTH($D83,0)),IF($G83="NNN",Expenses!FM$14*Leases!$F83,IF(Leases!$G83="FSG",0,IF(Leases!$G83="MG",SUMPRODUCT(Leases!$I83:$I87,Expenses!FM$9:FM$13)*Leases!$F83,MAX((Expenses!FM$9-Leases!$K83/12)*Leases!$J83*Leases!$F83,0)+MAX((Expenses!FM$10-Leases!$K84/12)*Leases!$J84*Leases!$F83,0)+MAX((Expenses!FM$11-Leases!$K85/12)*Leases!$J85*Leases!$F83,0)+MAX((Expenses!FM$12-Leases!$K86/12)*Leases!$J86*Leases!$F83,0)+MAX((Expenses!FM$13-Leases!$K87/12)*Leases!$J87*Leases!$F83,0)))),0)</f>
        <v>0</v>
      </c>
      <c r="FP249" s="94">
        <f>IF(AND(FP$165&lt;=$E83,FP$165&gt;=EOMONTH($D83,0)),IF($G83="NNN",Expenses!FN$14*Leases!$F83,IF(Leases!$G83="FSG",0,IF(Leases!$G83="MG",SUMPRODUCT(Leases!$I83:$I87,Expenses!FN$9:FN$13)*Leases!$F83,MAX((Expenses!FN$9-Leases!$K83/12)*Leases!$J83*Leases!$F83,0)+MAX((Expenses!FN$10-Leases!$K84/12)*Leases!$J84*Leases!$F83,0)+MAX((Expenses!FN$11-Leases!$K85/12)*Leases!$J85*Leases!$F83,0)+MAX((Expenses!FN$12-Leases!$K86/12)*Leases!$J86*Leases!$F83,0)+MAX((Expenses!FN$13-Leases!$K87/12)*Leases!$J87*Leases!$F83,0)))),0)</f>
        <v>0</v>
      </c>
      <c r="FQ249" s="94">
        <f>IF(AND(FQ$165&lt;=$E83,FQ$165&gt;=EOMONTH($D83,0)),IF($G83="NNN",Expenses!FO$14*Leases!$F83,IF(Leases!$G83="FSG",0,IF(Leases!$G83="MG",SUMPRODUCT(Leases!$I83:$I87,Expenses!FO$9:FO$13)*Leases!$F83,MAX((Expenses!FO$9-Leases!$K83/12)*Leases!$J83*Leases!$F83,0)+MAX((Expenses!FO$10-Leases!$K84/12)*Leases!$J84*Leases!$F83,0)+MAX((Expenses!FO$11-Leases!$K85/12)*Leases!$J85*Leases!$F83,0)+MAX((Expenses!FO$12-Leases!$K86/12)*Leases!$J86*Leases!$F83,0)+MAX((Expenses!FO$13-Leases!$K87/12)*Leases!$J87*Leases!$F83,0)))),0)</f>
        <v>0</v>
      </c>
      <c r="FR249" s="94">
        <f>IF(AND(FR$165&lt;=$E83,FR$165&gt;=EOMONTH($D83,0)),IF($G83="NNN",Expenses!FP$14*Leases!$F83,IF(Leases!$G83="FSG",0,IF(Leases!$G83="MG",SUMPRODUCT(Leases!$I83:$I87,Expenses!FP$9:FP$13)*Leases!$F83,MAX((Expenses!FP$9-Leases!$K83/12)*Leases!$J83*Leases!$F83,0)+MAX((Expenses!FP$10-Leases!$K84/12)*Leases!$J84*Leases!$F83,0)+MAX((Expenses!FP$11-Leases!$K85/12)*Leases!$J85*Leases!$F83,0)+MAX((Expenses!FP$12-Leases!$K86/12)*Leases!$J86*Leases!$F83,0)+MAX((Expenses!FP$13-Leases!$K87/12)*Leases!$J87*Leases!$F83,0)))),0)</f>
        <v>0</v>
      </c>
      <c r="FS249" s="94">
        <f>IF(AND(FS$165&lt;=$E83,FS$165&gt;=EOMONTH($D83,0)),IF($G83="NNN",Expenses!FQ$14*Leases!$F83,IF(Leases!$G83="FSG",0,IF(Leases!$G83="MG",SUMPRODUCT(Leases!$I83:$I87,Expenses!FQ$9:FQ$13)*Leases!$F83,MAX((Expenses!FQ$9-Leases!$K83/12)*Leases!$J83*Leases!$F83,0)+MAX((Expenses!FQ$10-Leases!$K84/12)*Leases!$J84*Leases!$F83,0)+MAX((Expenses!FQ$11-Leases!$K85/12)*Leases!$J85*Leases!$F83,0)+MAX((Expenses!FQ$12-Leases!$K86/12)*Leases!$J86*Leases!$F83,0)+MAX((Expenses!FQ$13-Leases!$K87/12)*Leases!$J87*Leases!$F83,0)))),0)</f>
        <v>0</v>
      </c>
      <c r="FT249" s="94">
        <f>IF(AND(FT$165&lt;=$E83,FT$165&gt;=EOMONTH($D83,0)),IF($G83="NNN",Expenses!FR$14*Leases!$F83,IF(Leases!$G83="FSG",0,IF(Leases!$G83="MG",SUMPRODUCT(Leases!$I83:$I87,Expenses!FR$9:FR$13)*Leases!$F83,MAX((Expenses!FR$9-Leases!$K83/12)*Leases!$J83*Leases!$F83,0)+MAX((Expenses!FR$10-Leases!$K84/12)*Leases!$J84*Leases!$F83,0)+MAX((Expenses!FR$11-Leases!$K85/12)*Leases!$J85*Leases!$F83,0)+MAX((Expenses!FR$12-Leases!$K86/12)*Leases!$J86*Leases!$F83,0)+MAX((Expenses!FR$13-Leases!$K87/12)*Leases!$J87*Leases!$F83,0)))),0)</f>
        <v>0</v>
      </c>
      <c r="FU249" s="94">
        <f>IF(AND(FU$165&lt;=$E83,FU$165&gt;=EOMONTH($D83,0)),IF($G83="NNN",Expenses!FS$14*Leases!$F83,IF(Leases!$G83="FSG",0,IF(Leases!$G83="MG",SUMPRODUCT(Leases!$I83:$I87,Expenses!FS$9:FS$13)*Leases!$F83,MAX((Expenses!FS$9-Leases!$K83/12)*Leases!$J83*Leases!$F83,0)+MAX((Expenses!FS$10-Leases!$K84/12)*Leases!$J84*Leases!$F83,0)+MAX((Expenses!FS$11-Leases!$K85/12)*Leases!$J85*Leases!$F83,0)+MAX((Expenses!FS$12-Leases!$K86/12)*Leases!$J86*Leases!$F83,0)+MAX((Expenses!FS$13-Leases!$K87/12)*Leases!$J87*Leases!$F83,0)))),0)</f>
        <v>0</v>
      </c>
      <c r="FV249" s="94">
        <f>IF(AND(FV$165&lt;=$E83,FV$165&gt;=EOMONTH($D83,0)),IF($G83="NNN",Expenses!FT$14*Leases!$F83,IF(Leases!$G83="FSG",0,IF(Leases!$G83="MG",SUMPRODUCT(Leases!$I83:$I87,Expenses!FT$9:FT$13)*Leases!$F83,MAX((Expenses!FT$9-Leases!$K83/12)*Leases!$J83*Leases!$F83,0)+MAX((Expenses!FT$10-Leases!$K84/12)*Leases!$J84*Leases!$F83,0)+MAX((Expenses!FT$11-Leases!$K85/12)*Leases!$J85*Leases!$F83,0)+MAX((Expenses!FT$12-Leases!$K86/12)*Leases!$J86*Leases!$F83,0)+MAX((Expenses!FT$13-Leases!$K87/12)*Leases!$J87*Leases!$F83,0)))),0)</f>
        <v>0</v>
      </c>
      <c r="FW249" s="94">
        <f>IF(AND(FW$165&lt;=$E83,FW$165&gt;=EOMONTH($D83,0)),IF($G83="NNN",Expenses!FU$14*Leases!$F83,IF(Leases!$G83="FSG",0,IF(Leases!$G83="MG",SUMPRODUCT(Leases!$I83:$I87,Expenses!FU$9:FU$13)*Leases!$F83,MAX((Expenses!FU$9-Leases!$K83/12)*Leases!$J83*Leases!$F83,0)+MAX((Expenses!FU$10-Leases!$K84/12)*Leases!$J84*Leases!$F83,0)+MAX((Expenses!FU$11-Leases!$K85/12)*Leases!$J85*Leases!$F83,0)+MAX((Expenses!FU$12-Leases!$K86/12)*Leases!$J86*Leases!$F83,0)+MAX((Expenses!FU$13-Leases!$K87/12)*Leases!$J87*Leases!$F83,0)))),0)</f>
        <v>0</v>
      </c>
      <c r="FX249" s="94">
        <f>IF(AND(FX$165&lt;=$E83,FX$165&gt;=EOMONTH($D83,0)),IF($G83="NNN",Expenses!FV$14*Leases!$F83,IF(Leases!$G83="FSG",0,IF(Leases!$G83="MG",SUMPRODUCT(Leases!$I83:$I87,Expenses!FV$9:FV$13)*Leases!$F83,MAX((Expenses!FV$9-Leases!$K83/12)*Leases!$J83*Leases!$F83,0)+MAX((Expenses!FV$10-Leases!$K84/12)*Leases!$J84*Leases!$F83,0)+MAX((Expenses!FV$11-Leases!$K85/12)*Leases!$J85*Leases!$F83,0)+MAX((Expenses!FV$12-Leases!$K86/12)*Leases!$J86*Leases!$F83,0)+MAX((Expenses!FV$13-Leases!$K87/12)*Leases!$J87*Leases!$F83,0)))),0)</f>
        <v>0</v>
      </c>
      <c r="FY249" s="94">
        <f>IF(AND(FY$165&lt;=$E83,FY$165&gt;=EOMONTH($D83,0)),IF($G83="NNN",Expenses!FW$14*Leases!$F83,IF(Leases!$G83="FSG",0,IF(Leases!$G83="MG",SUMPRODUCT(Leases!$I83:$I87,Expenses!FW$9:FW$13)*Leases!$F83,MAX((Expenses!FW$9-Leases!$K83/12)*Leases!$J83*Leases!$F83,0)+MAX((Expenses!FW$10-Leases!$K84/12)*Leases!$J84*Leases!$F83,0)+MAX((Expenses!FW$11-Leases!$K85/12)*Leases!$J85*Leases!$F83,0)+MAX((Expenses!FW$12-Leases!$K86/12)*Leases!$J86*Leases!$F83,0)+MAX((Expenses!FW$13-Leases!$K87/12)*Leases!$J87*Leases!$F83,0)))),0)</f>
        <v>0</v>
      </c>
      <c r="FZ249" s="94">
        <f>IF(AND(FZ$165&lt;=$E83,FZ$165&gt;=EOMONTH($D83,0)),IF($G83="NNN",Expenses!FX$14*Leases!$F83,IF(Leases!$G83="FSG",0,IF(Leases!$G83="MG",SUMPRODUCT(Leases!$I83:$I87,Expenses!FX$9:FX$13)*Leases!$F83,MAX((Expenses!FX$9-Leases!$K83/12)*Leases!$J83*Leases!$F83,0)+MAX((Expenses!FX$10-Leases!$K84/12)*Leases!$J84*Leases!$F83,0)+MAX((Expenses!FX$11-Leases!$K85/12)*Leases!$J85*Leases!$F83,0)+MAX((Expenses!FX$12-Leases!$K86/12)*Leases!$J86*Leases!$F83,0)+MAX((Expenses!FX$13-Leases!$K87/12)*Leases!$J87*Leases!$F83,0)))),0)</f>
        <v>0</v>
      </c>
      <c r="GA249" s="94">
        <f>IF(AND(GA$165&lt;=$E83,GA$165&gt;=EOMONTH($D83,0)),IF($G83="NNN",Expenses!FY$14*Leases!$F83,IF(Leases!$G83="FSG",0,IF(Leases!$G83="MG",SUMPRODUCT(Leases!$I83:$I87,Expenses!FY$9:FY$13)*Leases!$F83,MAX((Expenses!FY$9-Leases!$K83/12)*Leases!$J83*Leases!$F83,0)+MAX((Expenses!FY$10-Leases!$K84/12)*Leases!$J84*Leases!$F83,0)+MAX((Expenses!FY$11-Leases!$K85/12)*Leases!$J85*Leases!$F83,0)+MAX((Expenses!FY$12-Leases!$K86/12)*Leases!$J86*Leases!$F83,0)+MAX((Expenses!FY$13-Leases!$K87/12)*Leases!$J87*Leases!$F83,0)))),0)</f>
        <v>0</v>
      </c>
      <c r="GB249" s="94">
        <f>IF(AND(GB$165&lt;=$E83,GB$165&gt;=EOMONTH($D83,0)),IF($G83="NNN",Expenses!FZ$14*Leases!$F83,IF(Leases!$G83="FSG",0,IF(Leases!$G83="MG",SUMPRODUCT(Leases!$I83:$I87,Expenses!FZ$9:FZ$13)*Leases!$F83,MAX((Expenses!FZ$9-Leases!$K83/12)*Leases!$J83*Leases!$F83,0)+MAX((Expenses!FZ$10-Leases!$K84/12)*Leases!$J84*Leases!$F83,0)+MAX((Expenses!FZ$11-Leases!$K85/12)*Leases!$J85*Leases!$F83,0)+MAX((Expenses!FZ$12-Leases!$K86/12)*Leases!$J86*Leases!$F83,0)+MAX((Expenses!FZ$13-Leases!$K87/12)*Leases!$J87*Leases!$F83,0)))),0)</f>
        <v>0</v>
      </c>
      <c r="GC249" s="94">
        <f>IF(AND(GC$165&lt;=$E83,GC$165&gt;=EOMONTH($D83,0)),IF($G83="NNN",Expenses!GA$14*Leases!$F83,IF(Leases!$G83="FSG",0,IF(Leases!$G83="MG",SUMPRODUCT(Leases!$I83:$I87,Expenses!GA$9:GA$13)*Leases!$F83,MAX((Expenses!GA$9-Leases!$K83/12)*Leases!$J83*Leases!$F83,0)+MAX((Expenses!GA$10-Leases!$K84/12)*Leases!$J84*Leases!$F83,0)+MAX((Expenses!GA$11-Leases!$K85/12)*Leases!$J85*Leases!$F83,0)+MAX((Expenses!GA$12-Leases!$K86/12)*Leases!$J86*Leases!$F83,0)+MAX((Expenses!GA$13-Leases!$K87/12)*Leases!$J87*Leases!$F83,0)))),0)</f>
        <v>0</v>
      </c>
      <c r="GD249" s="94">
        <f>IF(AND(GD$165&lt;=$E83,GD$165&gt;=EOMONTH($D83,0)),IF($G83="NNN",Expenses!GB$14*Leases!$F83,IF(Leases!$G83="FSG",0,IF(Leases!$G83="MG",SUMPRODUCT(Leases!$I83:$I87,Expenses!GB$9:GB$13)*Leases!$F83,MAX((Expenses!GB$9-Leases!$K83/12)*Leases!$J83*Leases!$F83,0)+MAX((Expenses!GB$10-Leases!$K84/12)*Leases!$J84*Leases!$F83,0)+MAX((Expenses!GB$11-Leases!$K85/12)*Leases!$J85*Leases!$F83,0)+MAX((Expenses!GB$12-Leases!$K86/12)*Leases!$J86*Leases!$F83,0)+MAX((Expenses!GB$13-Leases!$K87/12)*Leases!$J87*Leases!$F83,0)))),0)</f>
        <v>0</v>
      </c>
      <c r="GE249" s="94">
        <f>IF(AND(GE$165&lt;=$E83,GE$165&gt;=EOMONTH($D83,0)),IF($G83="NNN",Expenses!GC$14*Leases!$F83,IF(Leases!$G83="FSG",0,IF(Leases!$G83="MG",SUMPRODUCT(Leases!$I83:$I87,Expenses!GC$9:GC$13)*Leases!$F83,MAX((Expenses!GC$9-Leases!$K83/12)*Leases!$J83*Leases!$F83,0)+MAX((Expenses!GC$10-Leases!$K84/12)*Leases!$J84*Leases!$F83,0)+MAX((Expenses!GC$11-Leases!$K85/12)*Leases!$J85*Leases!$F83,0)+MAX((Expenses!GC$12-Leases!$K86/12)*Leases!$J86*Leases!$F83,0)+MAX((Expenses!GC$13-Leases!$K87/12)*Leases!$J87*Leases!$F83,0)))),0)</f>
        <v>0</v>
      </c>
      <c r="GF249" s="94">
        <f>IF(AND(GF$165&lt;=$E83,GF$165&gt;=EOMONTH($D83,0)),IF($G83="NNN",Expenses!GD$14*Leases!$F83,IF(Leases!$G83="FSG",0,IF(Leases!$G83="MG",SUMPRODUCT(Leases!$I83:$I87,Expenses!GD$9:GD$13)*Leases!$F83,MAX((Expenses!GD$9-Leases!$K83/12)*Leases!$J83*Leases!$F83,0)+MAX((Expenses!GD$10-Leases!$K84/12)*Leases!$J84*Leases!$F83,0)+MAX((Expenses!GD$11-Leases!$K85/12)*Leases!$J85*Leases!$F83,0)+MAX((Expenses!GD$12-Leases!$K86/12)*Leases!$J86*Leases!$F83,0)+MAX((Expenses!GD$13-Leases!$K87/12)*Leases!$J87*Leases!$F83,0)))),0)</f>
        <v>0</v>
      </c>
      <c r="GG249" s="94">
        <f>IF(AND(GG$165&lt;=$E83,GG$165&gt;=EOMONTH($D83,0)),IF($G83="NNN",Expenses!GE$14*Leases!$F83,IF(Leases!$G83="FSG",0,IF(Leases!$G83="MG",SUMPRODUCT(Leases!$I83:$I87,Expenses!GE$9:GE$13)*Leases!$F83,MAX((Expenses!GE$9-Leases!$K83/12)*Leases!$J83*Leases!$F83,0)+MAX((Expenses!GE$10-Leases!$K84/12)*Leases!$J84*Leases!$F83,0)+MAX((Expenses!GE$11-Leases!$K85/12)*Leases!$J85*Leases!$F83,0)+MAX((Expenses!GE$12-Leases!$K86/12)*Leases!$J86*Leases!$F83,0)+MAX((Expenses!GE$13-Leases!$K87/12)*Leases!$J87*Leases!$F83,0)))),0)</f>
        <v>0</v>
      </c>
      <c r="GH249" s="94">
        <f>IF(AND(GH$165&lt;=$E83,GH$165&gt;=EOMONTH($D83,0)),IF($G83="NNN",Expenses!GF$14*Leases!$F83,IF(Leases!$G83="FSG",0,IF(Leases!$G83="MG",SUMPRODUCT(Leases!$I83:$I87,Expenses!GF$9:GF$13)*Leases!$F83,MAX((Expenses!GF$9-Leases!$K83/12)*Leases!$J83*Leases!$F83,0)+MAX((Expenses!GF$10-Leases!$K84/12)*Leases!$J84*Leases!$F83,0)+MAX((Expenses!GF$11-Leases!$K85/12)*Leases!$J85*Leases!$F83,0)+MAX((Expenses!GF$12-Leases!$K86/12)*Leases!$J86*Leases!$F83,0)+MAX((Expenses!GF$13-Leases!$K87/12)*Leases!$J87*Leases!$F83,0)))),0)</f>
        <v>0</v>
      </c>
      <c r="GI249" s="94">
        <f>IF(AND(GI$165&lt;=$E83,GI$165&gt;=EOMONTH($D83,0)),IF($G83="NNN",Expenses!GG$14*Leases!$F83,IF(Leases!$G83="FSG",0,IF(Leases!$G83="MG",SUMPRODUCT(Leases!$I83:$I87,Expenses!GG$9:GG$13)*Leases!$F83,MAX((Expenses!GG$9-Leases!$K83/12)*Leases!$J83*Leases!$F83,0)+MAX((Expenses!GG$10-Leases!$K84/12)*Leases!$J84*Leases!$F83,0)+MAX((Expenses!GG$11-Leases!$K85/12)*Leases!$J85*Leases!$F83,0)+MAX((Expenses!GG$12-Leases!$K86/12)*Leases!$J86*Leases!$F83,0)+MAX((Expenses!GG$13-Leases!$K87/12)*Leases!$J87*Leases!$F83,0)))),0)</f>
        <v>0</v>
      </c>
      <c r="GJ249" s="94">
        <f>IF(AND(GJ$165&lt;=$E83,GJ$165&gt;=EOMONTH($D83,0)),IF($G83="NNN",Expenses!GH$14*Leases!$F83,IF(Leases!$G83="FSG",0,IF(Leases!$G83="MG",SUMPRODUCT(Leases!$I83:$I87,Expenses!GH$9:GH$13)*Leases!$F83,MAX((Expenses!GH$9-Leases!$K83/12)*Leases!$J83*Leases!$F83,0)+MAX((Expenses!GH$10-Leases!$K84/12)*Leases!$J84*Leases!$F83,0)+MAX((Expenses!GH$11-Leases!$K85/12)*Leases!$J85*Leases!$F83,0)+MAX((Expenses!GH$12-Leases!$K86/12)*Leases!$J86*Leases!$F83,0)+MAX((Expenses!GH$13-Leases!$K87/12)*Leases!$J87*Leases!$F83,0)))),0)</f>
        <v>0</v>
      </c>
      <c r="GK249" s="94">
        <f>IF(AND(GK$165&lt;=$E83,GK$165&gt;=EOMONTH($D83,0)),IF($G83="NNN",Expenses!GI$14*Leases!$F83,IF(Leases!$G83="FSG",0,IF(Leases!$G83="MG",SUMPRODUCT(Leases!$I83:$I87,Expenses!GI$9:GI$13)*Leases!$F83,MAX((Expenses!GI$9-Leases!$K83/12)*Leases!$J83*Leases!$F83,0)+MAX((Expenses!GI$10-Leases!$K84/12)*Leases!$J84*Leases!$F83,0)+MAX((Expenses!GI$11-Leases!$K85/12)*Leases!$J85*Leases!$F83,0)+MAX((Expenses!GI$12-Leases!$K86/12)*Leases!$J86*Leases!$F83,0)+MAX((Expenses!GI$13-Leases!$K87/12)*Leases!$J87*Leases!$F83,0)))),0)</f>
        <v>0</v>
      </c>
      <c r="GL249" s="94">
        <f>IF(AND(GL$165&lt;=$E83,GL$165&gt;=EOMONTH($D83,0)),IF($G83="NNN",Expenses!GJ$14*Leases!$F83,IF(Leases!$G83="FSG",0,IF(Leases!$G83="MG",SUMPRODUCT(Leases!$I83:$I87,Expenses!GJ$9:GJ$13)*Leases!$F83,MAX((Expenses!GJ$9-Leases!$K83/12)*Leases!$J83*Leases!$F83,0)+MAX((Expenses!GJ$10-Leases!$K84/12)*Leases!$J84*Leases!$F83,0)+MAX((Expenses!GJ$11-Leases!$K85/12)*Leases!$J85*Leases!$F83,0)+MAX((Expenses!GJ$12-Leases!$K86/12)*Leases!$J86*Leases!$F83,0)+MAX((Expenses!GJ$13-Leases!$K87/12)*Leases!$J87*Leases!$F83,0)))),0)</f>
        <v>0</v>
      </c>
      <c r="GM249" s="94">
        <f>IF(AND(GM$165&lt;=$E83,GM$165&gt;=EOMONTH($D83,0)),IF($G83="NNN",Expenses!GK$14*Leases!$F83,IF(Leases!$G83="FSG",0,IF(Leases!$G83="MG",SUMPRODUCT(Leases!$I83:$I87,Expenses!GK$9:GK$13)*Leases!$F83,MAX((Expenses!GK$9-Leases!$K83/12)*Leases!$J83*Leases!$F83,0)+MAX((Expenses!GK$10-Leases!$K84/12)*Leases!$J84*Leases!$F83,0)+MAX((Expenses!GK$11-Leases!$K85/12)*Leases!$J85*Leases!$F83,0)+MAX((Expenses!GK$12-Leases!$K86/12)*Leases!$J86*Leases!$F83,0)+MAX((Expenses!GK$13-Leases!$K87/12)*Leases!$J87*Leases!$F83,0)))),0)</f>
        <v>0</v>
      </c>
      <c r="GN249" s="94">
        <f>IF(AND(GN$165&lt;=$E83,GN$165&gt;=EOMONTH($D83,0)),IF($G83="NNN",Expenses!GL$14*Leases!$F83,IF(Leases!$G83="FSG",0,IF(Leases!$G83="MG",SUMPRODUCT(Leases!$I83:$I87,Expenses!GL$9:GL$13)*Leases!$F83,MAX((Expenses!GL$9-Leases!$K83/12)*Leases!$J83*Leases!$F83,0)+MAX((Expenses!GL$10-Leases!$K84/12)*Leases!$J84*Leases!$F83,0)+MAX((Expenses!GL$11-Leases!$K85/12)*Leases!$J85*Leases!$F83,0)+MAX((Expenses!GL$12-Leases!$K86/12)*Leases!$J86*Leases!$F83,0)+MAX((Expenses!GL$13-Leases!$K87/12)*Leases!$J87*Leases!$F83,0)))),0)</f>
        <v>0</v>
      </c>
      <c r="GO249" s="94">
        <f>IF(AND(GO$165&lt;=$E83,GO$165&gt;=EOMONTH($D83,0)),IF($G83="NNN",Expenses!GM$14*Leases!$F83,IF(Leases!$G83="FSG",0,IF(Leases!$G83="MG",SUMPRODUCT(Leases!$I83:$I87,Expenses!GM$9:GM$13)*Leases!$F83,MAX((Expenses!GM$9-Leases!$K83/12)*Leases!$J83*Leases!$F83,0)+MAX((Expenses!GM$10-Leases!$K84/12)*Leases!$J84*Leases!$F83,0)+MAX((Expenses!GM$11-Leases!$K85/12)*Leases!$J85*Leases!$F83,0)+MAX((Expenses!GM$12-Leases!$K86/12)*Leases!$J86*Leases!$F83,0)+MAX((Expenses!GM$13-Leases!$K87/12)*Leases!$J87*Leases!$F83,0)))),0)</f>
        <v>0</v>
      </c>
      <c r="GP249" s="94">
        <f>IF(AND(GP$165&lt;=$E83,GP$165&gt;=EOMONTH($D83,0)),IF($G83="NNN",Expenses!GN$14*Leases!$F83,IF(Leases!$G83="FSG",0,IF(Leases!$G83="MG",SUMPRODUCT(Leases!$I83:$I87,Expenses!GN$9:GN$13)*Leases!$F83,MAX((Expenses!GN$9-Leases!$K83/12)*Leases!$J83*Leases!$F83,0)+MAX((Expenses!GN$10-Leases!$K84/12)*Leases!$J84*Leases!$F83,0)+MAX((Expenses!GN$11-Leases!$K85/12)*Leases!$J85*Leases!$F83,0)+MAX((Expenses!GN$12-Leases!$K86/12)*Leases!$J86*Leases!$F83,0)+MAX((Expenses!GN$13-Leases!$K87/12)*Leases!$J87*Leases!$F83,0)))),0)</f>
        <v>0</v>
      </c>
      <c r="GQ249" s="94">
        <f>IF(AND(GQ$165&lt;=$E83,GQ$165&gt;=EOMONTH($D83,0)),IF($G83="NNN",Expenses!GO$14*Leases!$F83,IF(Leases!$G83="FSG",0,IF(Leases!$G83="MG",SUMPRODUCT(Leases!$I83:$I87,Expenses!GO$9:GO$13)*Leases!$F83,MAX((Expenses!GO$9-Leases!$K83/12)*Leases!$J83*Leases!$F83,0)+MAX((Expenses!GO$10-Leases!$K84/12)*Leases!$J84*Leases!$F83,0)+MAX((Expenses!GO$11-Leases!$K85/12)*Leases!$J85*Leases!$F83,0)+MAX((Expenses!GO$12-Leases!$K86/12)*Leases!$J86*Leases!$F83,0)+MAX((Expenses!GO$13-Leases!$K87/12)*Leases!$J87*Leases!$F83,0)))),0)</f>
        <v>0</v>
      </c>
      <c r="GR249" s="94">
        <f>IF(AND(GR$165&lt;=$E83,GR$165&gt;=EOMONTH($D83,0)),IF($G83="NNN",Expenses!GP$14*Leases!$F83,IF(Leases!$G83="FSG",0,IF(Leases!$G83="MG",SUMPRODUCT(Leases!$I83:$I87,Expenses!GP$9:GP$13)*Leases!$F83,MAX((Expenses!GP$9-Leases!$K83/12)*Leases!$J83*Leases!$F83,0)+MAX((Expenses!GP$10-Leases!$K84/12)*Leases!$J84*Leases!$F83,0)+MAX((Expenses!GP$11-Leases!$K85/12)*Leases!$J85*Leases!$F83,0)+MAX((Expenses!GP$12-Leases!$K86/12)*Leases!$J86*Leases!$F83,0)+MAX((Expenses!GP$13-Leases!$K87/12)*Leases!$J87*Leases!$F83,0)))),0)</f>
        <v>0</v>
      </c>
      <c r="GS249" s="94">
        <f>IF(AND(GS$165&lt;=$E83,GS$165&gt;=EOMONTH($D83,0)),IF($G83="NNN",Expenses!GQ$14*Leases!$F83,IF(Leases!$G83="FSG",0,IF(Leases!$G83="MG",SUMPRODUCT(Leases!$I83:$I87,Expenses!GQ$9:GQ$13)*Leases!$F83,MAX((Expenses!GQ$9-Leases!$K83/12)*Leases!$J83*Leases!$F83,0)+MAX((Expenses!GQ$10-Leases!$K84/12)*Leases!$J84*Leases!$F83,0)+MAX((Expenses!GQ$11-Leases!$K85/12)*Leases!$J85*Leases!$F83,0)+MAX((Expenses!GQ$12-Leases!$K86/12)*Leases!$J86*Leases!$F83,0)+MAX((Expenses!GQ$13-Leases!$K87/12)*Leases!$J87*Leases!$F83,0)))),0)</f>
        <v>0</v>
      </c>
      <c r="GT249" s="94">
        <f>IF(AND(GT$165&lt;=$E83,GT$165&gt;=EOMONTH($D83,0)),IF($G83="NNN",Expenses!GR$14*Leases!$F83,IF(Leases!$G83="FSG",0,IF(Leases!$G83="MG",SUMPRODUCT(Leases!$I83:$I87,Expenses!GR$9:GR$13)*Leases!$F83,MAX((Expenses!GR$9-Leases!$K83/12)*Leases!$J83*Leases!$F83,0)+MAX((Expenses!GR$10-Leases!$K84/12)*Leases!$J84*Leases!$F83,0)+MAX((Expenses!GR$11-Leases!$K85/12)*Leases!$J85*Leases!$F83,0)+MAX((Expenses!GR$12-Leases!$K86/12)*Leases!$J86*Leases!$F83,0)+MAX((Expenses!GR$13-Leases!$K87/12)*Leases!$J87*Leases!$F83,0)))),0)</f>
        <v>0</v>
      </c>
      <c r="GU249" s="94">
        <f>IF(AND(GU$165&lt;=$E83,GU$165&gt;=EOMONTH($D83,0)),IF($G83="NNN",Expenses!GS$14*Leases!$F83,IF(Leases!$G83="FSG",0,IF(Leases!$G83="MG",SUMPRODUCT(Leases!$I83:$I87,Expenses!GS$9:GS$13)*Leases!$F83,MAX((Expenses!GS$9-Leases!$K83/12)*Leases!$J83*Leases!$F83,0)+MAX((Expenses!GS$10-Leases!$K84/12)*Leases!$J84*Leases!$F83,0)+MAX((Expenses!GS$11-Leases!$K85/12)*Leases!$J85*Leases!$F83,0)+MAX((Expenses!GS$12-Leases!$K86/12)*Leases!$J86*Leases!$F83,0)+MAX((Expenses!GS$13-Leases!$K87/12)*Leases!$J87*Leases!$F83,0)))),0)</f>
        <v>0</v>
      </c>
      <c r="GV249" s="94">
        <f>IF(AND(GV$165&lt;=$E83,GV$165&gt;=EOMONTH($D83,0)),IF($G83="NNN",Expenses!GT$14*Leases!$F83,IF(Leases!$G83="FSG",0,IF(Leases!$G83="MG",SUMPRODUCT(Leases!$I83:$I87,Expenses!GT$9:GT$13)*Leases!$F83,MAX((Expenses!GT$9-Leases!$K83/12)*Leases!$J83*Leases!$F83,0)+MAX((Expenses!GT$10-Leases!$K84/12)*Leases!$J84*Leases!$F83,0)+MAX((Expenses!GT$11-Leases!$K85/12)*Leases!$J85*Leases!$F83,0)+MAX((Expenses!GT$12-Leases!$K86/12)*Leases!$J86*Leases!$F83,0)+MAX((Expenses!GT$13-Leases!$K87/12)*Leases!$J87*Leases!$F83,0)))),0)</f>
        <v>0</v>
      </c>
      <c r="GW249" s="94">
        <f>IF(AND(GW$165&lt;=$E83,GW$165&gt;=EOMONTH($D83,0)),IF($G83="NNN",Expenses!GU$14*Leases!$F83,IF(Leases!$G83="FSG",0,IF(Leases!$G83="MG",SUMPRODUCT(Leases!$I83:$I87,Expenses!GU$9:GU$13)*Leases!$F83,MAX((Expenses!GU$9-Leases!$K83/12)*Leases!$J83*Leases!$F83,0)+MAX((Expenses!GU$10-Leases!$K84/12)*Leases!$J84*Leases!$F83,0)+MAX((Expenses!GU$11-Leases!$K85/12)*Leases!$J85*Leases!$F83,0)+MAX((Expenses!GU$12-Leases!$K86/12)*Leases!$J86*Leases!$F83,0)+MAX((Expenses!GU$13-Leases!$K87/12)*Leases!$J87*Leases!$F83,0)))),0)</f>
        <v>0</v>
      </c>
      <c r="GX249" s="94">
        <f>IF(AND(GX$165&lt;=$E83,GX$165&gt;=EOMONTH($D83,0)),IF($G83="NNN",Expenses!GV$14*Leases!$F83,IF(Leases!$G83="FSG",0,IF(Leases!$G83="MG",SUMPRODUCT(Leases!$I83:$I87,Expenses!GV$9:GV$13)*Leases!$F83,MAX((Expenses!GV$9-Leases!$K83/12)*Leases!$J83*Leases!$F83,0)+MAX((Expenses!GV$10-Leases!$K84/12)*Leases!$J84*Leases!$F83,0)+MAX((Expenses!GV$11-Leases!$K85/12)*Leases!$J85*Leases!$F83,0)+MAX((Expenses!GV$12-Leases!$K86/12)*Leases!$J86*Leases!$F83,0)+MAX((Expenses!GV$13-Leases!$K87/12)*Leases!$J87*Leases!$F83,0)))),0)</f>
        <v>0</v>
      </c>
      <c r="GY249" s="94">
        <f>IF(AND(GY$165&lt;=$E83,GY$165&gt;=EOMONTH($D83,0)),IF($G83="NNN",Expenses!GW$14*Leases!$F83,IF(Leases!$G83="FSG",0,IF(Leases!$G83="MG",SUMPRODUCT(Leases!$I83:$I87,Expenses!GW$9:GW$13)*Leases!$F83,MAX((Expenses!GW$9-Leases!$K83/12)*Leases!$J83*Leases!$F83,0)+MAX((Expenses!GW$10-Leases!$K84/12)*Leases!$J84*Leases!$F83,0)+MAX((Expenses!GW$11-Leases!$K85/12)*Leases!$J85*Leases!$F83,0)+MAX((Expenses!GW$12-Leases!$K86/12)*Leases!$J86*Leases!$F83,0)+MAX((Expenses!GW$13-Leases!$K87/12)*Leases!$J87*Leases!$F83,0)))),0)</f>
        <v>0</v>
      </c>
      <c r="GZ249" s="94">
        <f>IF(AND(GZ$165&lt;=$E83,GZ$165&gt;=EOMONTH($D83,0)),IF($G83="NNN",Expenses!GX$14*Leases!$F83,IF(Leases!$G83="FSG",0,IF(Leases!$G83="MG",SUMPRODUCT(Leases!$I83:$I87,Expenses!GX$9:GX$13)*Leases!$F83,MAX((Expenses!GX$9-Leases!$K83/12)*Leases!$J83*Leases!$F83,0)+MAX((Expenses!GX$10-Leases!$K84/12)*Leases!$J84*Leases!$F83,0)+MAX((Expenses!GX$11-Leases!$K85/12)*Leases!$J85*Leases!$F83,0)+MAX((Expenses!GX$12-Leases!$K86/12)*Leases!$J86*Leases!$F83,0)+MAX((Expenses!GX$13-Leases!$K87/12)*Leases!$J87*Leases!$F83,0)))),0)</f>
        <v>0</v>
      </c>
      <c r="HA249" s="94">
        <f>IF(AND(HA$165&lt;=$E83,HA$165&gt;=EOMONTH($D83,0)),IF($G83="NNN",Expenses!GY$14*Leases!$F83,IF(Leases!$G83="FSG",0,IF(Leases!$G83="MG",SUMPRODUCT(Leases!$I83:$I87,Expenses!GY$9:GY$13)*Leases!$F83,MAX((Expenses!GY$9-Leases!$K83/12)*Leases!$J83*Leases!$F83,0)+MAX((Expenses!GY$10-Leases!$K84/12)*Leases!$J84*Leases!$F83,0)+MAX((Expenses!GY$11-Leases!$K85/12)*Leases!$J85*Leases!$F83,0)+MAX((Expenses!GY$12-Leases!$K86/12)*Leases!$J86*Leases!$F83,0)+MAX((Expenses!GY$13-Leases!$K87/12)*Leases!$J87*Leases!$F83,0)))),0)</f>
        <v>0</v>
      </c>
      <c r="HB249" s="94">
        <f>IF(AND(HB$165&lt;=$E83,HB$165&gt;=EOMONTH($D83,0)),IF($G83="NNN",Expenses!GZ$14*Leases!$F83,IF(Leases!$G83="FSG",0,IF(Leases!$G83="MG",SUMPRODUCT(Leases!$I83:$I87,Expenses!GZ$9:GZ$13)*Leases!$F83,MAX((Expenses!GZ$9-Leases!$K83/12)*Leases!$J83*Leases!$F83,0)+MAX((Expenses!GZ$10-Leases!$K84/12)*Leases!$J84*Leases!$F83,0)+MAX((Expenses!GZ$11-Leases!$K85/12)*Leases!$J85*Leases!$F83,0)+MAX((Expenses!GZ$12-Leases!$K86/12)*Leases!$J86*Leases!$F83,0)+MAX((Expenses!GZ$13-Leases!$K87/12)*Leases!$J87*Leases!$F83,0)))),0)</f>
        <v>0</v>
      </c>
      <c r="HC249" s="94">
        <f>IF(AND(HC$165&lt;=$E83,HC$165&gt;=EOMONTH($D83,0)),IF($G83="NNN",Expenses!HA$14*Leases!$F83,IF(Leases!$G83="FSG",0,IF(Leases!$G83="MG",SUMPRODUCT(Leases!$I83:$I87,Expenses!HA$9:HA$13)*Leases!$F83,MAX((Expenses!HA$9-Leases!$K83/12)*Leases!$J83*Leases!$F83,0)+MAX((Expenses!HA$10-Leases!$K84/12)*Leases!$J84*Leases!$F83,0)+MAX((Expenses!HA$11-Leases!$K85/12)*Leases!$J85*Leases!$F83,0)+MAX((Expenses!HA$12-Leases!$K86/12)*Leases!$J86*Leases!$F83,0)+MAX((Expenses!HA$13-Leases!$K87/12)*Leases!$J87*Leases!$F83,0)))),0)</f>
        <v>0</v>
      </c>
      <c r="HD249" s="94">
        <f>IF(AND(HD$165&lt;=$E83,HD$165&gt;=EOMONTH($D83,0)),IF($G83="NNN",Expenses!HB$14*Leases!$F83,IF(Leases!$G83="FSG",0,IF(Leases!$G83="MG",SUMPRODUCT(Leases!$I83:$I87,Expenses!HB$9:HB$13)*Leases!$F83,MAX((Expenses!HB$9-Leases!$K83/12)*Leases!$J83*Leases!$F83,0)+MAX((Expenses!HB$10-Leases!$K84/12)*Leases!$J84*Leases!$F83,0)+MAX((Expenses!HB$11-Leases!$K85/12)*Leases!$J85*Leases!$F83,0)+MAX((Expenses!HB$12-Leases!$K86/12)*Leases!$J86*Leases!$F83,0)+MAX((Expenses!HB$13-Leases!$K87/12)*Leases!$J87*Leases!$F83,0)))),0)</f>
        <v>0</v>
      </c>
      <c r="HE249" s="94">
        <f>IF(AND(HE$165&lt;=$E83,HE$165&gt;=EOMONTH($D83,0)),IF($G83="NNN",Expenses!HC$14*Leases!$F83,IF(Leases!$G83="FSG",0,IF(Leases!$G83="MG",SUMPRODUCT(Leases!$I83:$I87,Expenses!HC$9:HC$13)*Leases!$F83,MAX((Expenses!HC$9-Leases!$K83/12)*Leases!$J83*Leases!$F83,0)+MAX((Expenses!HC$10-Leases!$K84/12)*Leases!$J84*Leases!$F83,0)+MAX((Expenses!HC$11-Leases!$K85/12)*Leases!$J85*Leases!$F83,0)+MAX((Expenses!HC$12-Leases!$K86/12)*Leases!$J86*Leases!$F83,0)+MAX((Expenses!HC$13-Leases!$K87/12)*Leases!$J87*Leases!$F83,0)))),0)</f>
        <v>0</v>
      </c>
      <c r="HF249" s="94">
        <f>IF(AND(HF$165&lt;=$E83,HF$165&gt;=EOMONTH($D83,0)),IF($G83="NNN",Expenses!HD$14*Leases!$F83,IF(Leases!$G83="FSG",0,IF(Leases!$G83="MG",SUMPRODUCT(Leases!$I83:$I87,Expenses!HD$9:HD$13)*Leases!$F83,MAX((Expenses!HD$9-Leases!$K83/12)*Leases!$J83*Leases!$F83,0)+MAX((Expenses!HD$10-Leases!$K84/12)*Leases!$J84*Leases!$F83,0)+MAX((Expenses!HD$11-Leases!$K85/12)*Leases!$J85*Leases!$F83,0)+MAX((Expenses!HD$12-Leases!$K86/12)*Leases!$J86*Leases!$F83,0)+MAX((Expenses!HD$13-Leases!$K87/12)*Leases!$J87*Leases!$F83,0)))),0)</f>
        <v>0</v>
      </c>
      <c r="HG249" s="94">
        <f>IF(AND(HG$165&lt;=$E83,HG$165&gt;=EOMONTH($D83,0)),IF($G83="NNN",Expenses!HE$14*Leases!$F83,IF(Leases!$G83="FSG",0,IF(Leases!$G83="MG",SUMPRODUCT(Leases!$I83:$I87,Expenses!HE$9:HE$13)*Leases!$F83,MAX((Expenses!HE$9-Leases!$K83/12)*Leases!$J83*Leases!$F83,0)+MAX((Expenses!HE$10-Leases!$K84/12)*Leases!$J84*Leases!$F83,0)+MAX((Expenses!HE$11-Leases!$K85/12)*Leases!$J85*Leases!$F83,0)+MAX((Expenses!HE$12-Leases!$K86/12)*Leases!$J86*Leases!$F83,0)+MAX((Expenses!HE$13-Leases!$K87/12)*Leases!$J87*Leases!$F83,0)))),0)</f>
        <v>0</v>
      </c>
      <c r="HH249" s="94">
        <f>IF(AND(HH$165&lt;=$E83,HH$165&gt;=EOMONTH($D83,0)),IF($G83="NNN",Expenses!HF$14*Leases!$F83,IF(Leases!$G83="FSG",0,IF(Leases!$G83="MG",SUMPRODUCT(Leases!$I83:$I87,Expenses!HF$9:HF$13)*Leases!$F83,MAX((Expenses!HF$9-Leases!$K83/12)*Leases!$J83*Leases!$F83,0)+MAX((Expenses!HF$10-Leases!$K84/12)*Leases!$J84*Leases!$F83,0)+MAX((Expenses!HF$11-Leases!$K85/12)*Leases!$J85*Leases!$F83,0)+MAX((Expenses!HF$12-Leases!$K86/12)*Leases!$J86*Leases!$F83,0)+MAX((Expenses!HF$13-Leases!$K87/12)*Leases!$J87*Leases!$F83,0)))),0)</f>
        <v>0</v>
      </c>
      <c r="HI249" s="94">
        <f>IF(AND(HI$165&lt;=$E83,HI$165&gt;=EOMONTH($D83,0)),IF($G83="NNN",Expenses!HG$14*Leases!$F83,IF(Leases!$G83="FSG",0,IF(Leases!$G83="MG",SUMPRODUCT(Leases!$I83:$I87,Expenses!HG$9:HG$13)*Leases!$F83,MAX((Expenses!HG$9-Leases!$K83/12)*Leases!$J83*Leases!$F83,0)+MAX((Expenses!HG$10-Leases!$K84/12)*Leases!$J84*Leases!$F83,0)+MAX((Expenses!HG$11-Leases!$K85/12)*Leases!$J85*Leases!$F83,0)+MAX((Expenses!HG$12-Leases!$K86/12)*Leases!$J86*Leases!$F83,0)+MAX((Expenses!HG$13-Leases!$K87/12)*Leases!$J87*Leases!$F83,0)))),0)</f>
        <v>0</v>
      </c>
      <c r="HJ249" s="94">
        <f>IF(AND(HJ$165&lt;=$E83,HJ$165&gt;=EOMONTH($D83,0)),IF($G83="NNN",Expenses!HH$14*Leases!$F83,IF(Leases!$G83="FSG",0,IF(Leases!$G83="MG",SUMPRODUCT(Leases!$I83:$I87,Expenses!HH$9:HH$13)*Leases!$F83,MAX((Expenses!HH$9-Leases!$K83/12)*Leases!$J83*Leases!$F83,0)+MAX((Expenses!HH$10-Leases!$K84/12)*Leases!$J84*Leases!$F83,0)+MAX((Expenses!HH$11-Leases!$K85/12)*Leases!$J85*Leases!$F83,0)+MAX((Expenses!HH$12-Leases!$K86/12)*Leases!$J86*Leases!$F83,0)+MAX((Expenses!HH$13-Leases!$K87/12)*Leases!$J87*Leases!$F83,0)))),0)</f>
        <v>0</v>
      </c>
      <c r="HK249" s="94">
        <f>IF(AND(HK$165&lt;=$E83,HK$165&gt;=EOMONTH($D83,0)),IF($G83="NNN",Expenses!HI$14*Leases!$F83,IF(Leases!$G83="FSG",0,IF(Leases!$G83="MG",SUMPRODUCT(Leases!$I83:$I87,Expenses!HI$9:HI$13)*Leases!$F83,MAX((Expenses!HI$9-Leases!$K83/12)*Leases!$J83*Leases!$F83,0)+MAX((Expenses!HI$10-Leases!$K84/12)*Leases!$J84*Leases!$F83,0)+MAX((Expenses!HI$11-Leases!$K85/12)*Leases!$J85*Leases!$F83,0)+MAX((Expenses!HI$12-Leases!$K86/12)*Leases!$J86*Leases!$F83,0)+MAX((Expenses!HI$13-Leases!$K87/12)*Leases!$J87*Leases!$F83,0)))),0)</f>
        <v>0</v>
      </c>
      <c r="HL249" s="94">
        <f>IF(AND(HL$165&lt;=$E83,HL$165&gt;=EOMONTH($D83,0)),IF($G83="NNN",Expenses!HJ$14*Leases!$F83,IF(Leases!$G83="FSG",0,IF(Leases!$G83="MG",SUMPRODUCT(Leases!$I83:$I87,Expenses!HJ$9:HJ$13)*Leases!$F83,MAX((Expenses!HJ$9-Leases!$K83/12)*Leases!$J83*Leases!$F83,0)+MAX((Expenses!HJ$10-Leases!$K84/12)*Leases!$J84*Leases!$F83,0)+MAX((Expenses!HJ$11-Leases!$K85/12)*Leases!$J85*Leases!$F83,0)+MAX((Expenses!HJ$12-Leases!$K86/12)*Leases!$J86*Leases!$F83,0)+MAX((Expenses!HJ$13-Leases!$K87/12)*Leases!$J87*Leases!$F83,0)))),0)</f>
        <v>0</v>
      </c>
      <c r="HM249" s="94">
        <f>IF(AND(HM$165&lt;=$E83,HM$165&gt;=EOMONTH($D83,0)),IF($G83="NNN",Expenses!HK$14*Leases!$F83,IF(Leases!$G83="FSG",0,IF(Leases!$G83="MG",SUMPRODUCT(Leases!$I83:$I87,Expenses!HK$9:HK$13)*Leases!$F83,MAX((Expenses!HK$9-Leases!$K83/12)*Leases!$J83*Leases!$F83,0)+MAX((Expenses!HK$10-Leases!$K84/12)*Leases!$J84*Leases!$F83,0)+MAX((Expenses!HK$11-Leases!$K85/12)*Leases!$J85*Leases!$F83,0)+MAX((Expenses!HK$12-Leases!$K86/12)*Leases!$J86*Leases!$F83,0)+MAX((Expenses!HK$13-Leases!$K87/12)*Leases!$J87*Leases!$F83,0)))),0)</f>
        <v>0</v>
      </c>
      <c r="HN249" s="94">
        <f>IF(AND(HN$165&lt;=$E83,HN$165&gt;=EOMONTH($D83,0)),IF($G83="NNN",Expenses!HL$14*Leases!$F83,IF(Leases!$G83="FSG",0,IF(Leases!$G83="MG",SUMPRODUCT(Leases!$I83:$I87,Expenses!HL$9:HL$13)*Leases!$F83,MAX((Expenses!HL$9-Leases!$K83/12)*Leases!$J83*Leases!$F83,0)+MAX((Expenses!HL$10-Leases!$K84/12)*Leases!$J84*Leases!$F83,0)+MAX((Expenses!HL$11-Leases!$K85/12)*Leases!$J85*Leases!$F83,0)+MAX((Expenses!HL$12-Leases!$K86/12)*Leases!$J86*Leases!$F83,0)+MAX((Expenses!HL$13-Leases!$K87/12)*Leases!$J87*Leases!$F83,0)))),0)</f>
        <v>0</v>
      </c>
      <c r="HO249" s="94">
        <f>IF(AND(HO$165&lt;=$E83,HO$165&gt;=EOMONTH($D83,0)),IF($G83="NNN",Expenses!HM$14*Leases!$F83,IF(Leases!$G83="FSG",0,IF(Leases!$G83="MG",SUMPRODUCT(Leases!$I83:$I87,Expenses!HM$9:HM$13)*Leases!$F83,MAX((Expenses!HM$9-Leases!$K83/12)*Leases!$J83*Leases!$F83,0)+MAX((Expenses!HM$10-Leases!$K84/12)*Leases!$J84*Leases!$F83,0)+MAX((Expenses!HM$11-Leases!$K85/12)*Leases!$J85*Leases!$F83,0)+MAX((Expenses!HM$12-Leases!$K86/12)*Leases!$J86*Leases!$F83,0)+MAX((Expenses!HM$13-Leases!$K87/12)*Leases!$J87*Leases!$F83,0)))),0)</f>
        <v>0</v>
      </c>
      <c r="HP249" s="94">
        <f>IF(AND(HP$165&lt;=$E83,HP$165&gt;=EOMONTH($D83,0)),IF($G83="NNN",Expenses!HN$14*Leases!$F83,IF(Leases!$G83="FSG",0,IF(Leases!$G83="MG",SUMPRODUCT(Leases!$I83:$I87,Expenses!HN$9:HN$13)*Leases!$F83,MAX((Expenses!HN$9-Leases!$K83/12)*Leases!$J83*Leases!$F83,0)+MAX((Expenses!HN$10-Leases!$K84/12)*Leases!$J84*Leases!$F83,0)+MAX((Expenses!HN$11-Leases!$K85/12)*Leases!$J85*Leases!$F83,0)+MAX((Expenses!HN$12-Leases!$K86/12)*Leases!$J86*Leases!$F83,0)+MAX((Expenses!HN$13-Leases!$K87/12)*Leases!$J87*Leases!$F83,0)))),0)</f>
        <v>0</v>
      </c>
      <c r="HQ249" s="94">
        <f>IF(AND(HQ$165&lt;=$E83,HQ$165&gt;=EOMONTH($D83,0)),IF($G83="NNN",Expenses!HO$14*Leases!$F83,IF(Leases!$G83="FSG",0,IF(Leases!$G83="MG",SUMPRODUCT(Leases!$I83:$I87,Expenses!HO$9:HO$13)*Leases!$F83,MAX((Expenses!HO$9-Leases!$K83/12)*Leases!$J83*Leases!$F83,0)+MAX((Expenses!HO$10-Leases!$K84/12)*Leases!$J84*Leases!$F83,0)+MAX((Expenses!HO$11-Leases!$K85/12)*Leases!$J85*Leases!$F83,0)+MAX((Expenses!HO$12-Leases!$K86/12)*Leases!$J86*Leases!$F83,0)+MAX((Expenses!HO$13-Leases!$K87/12)*Leases!$J87*Leases!$F83,0)))),0)</f>
        <v>0</v>
      </c>
      <c r="HR249" s="94">
        <f>IF(AND(HR$165&lt;=$E83,HR$165&gt;=EOMONTH($D83,0)),IF($G83="NNN",Expenses!HP$14*Leases!$F83,IF(Leases!$G83="FSG",0,IF(Leases!$G83="MG",SUMPRODUCT(Leases!$I83:$I87,Expenses!HP$9:HP$13)*Leases!$F83,MAX((Expenses!HP$9-Leases!$K83/12)*Leases!$J83*Leases!$F83,0)+MAX((Expenses!HP$10-Leases!$K84/12)*Leases!$J84*Leases!$F83,0)+MAX((Expenses!HP$11-Leases!$K85/12)*Leases!$J85*Leases!$F83,0)+MAX((Expenses!HP$12-Leases!$K86/12)*Leases!$J86*Leases!$F83,0)+MAX((Expenses!HP$13-Leases!$K87/12)*Leases!$J87*Leases!$F83,0)))),0)</f>
        <v>0</v>
      </c>
      <c r="HS249" s="94">
        <f>IF(AND(HS$165&lt;=$E83,HS$165&gt;=EOMONTH($D83,0)),IF($G83="NNN",Expenses!HQ$14*Leases!$F83,IF(Leases!$G83="FSG",0,IF(Leases!$G83="MG",SUMPRODUCT(Leases!$I83:$I87,Expenses!HQ$9:HQ$13)*Leases!$F83,MAX((Expenses!HQ$9-Leases!$K83/12)*Leases!$J83*Leases!$F83,0)+MAX((Expenses!HQ$10-Leases!$K84/12)*Leases!$J84*Leases!$F83,0)+MAX((Expenses!HQ$11-Leases!$K85/12)*Leases!$J85*Leases!$F83,0)+MAX((Expenses!HQ$12-Leases!$K86/12)*Leases!$J86*Leases!$F83,0)+MAX((Expenses!HQ$13-Leases!$K87/12)*Leases!$J87*Leases!$F83,0)))),0)</f>
        <v>0</v>
      </c>
      <c r="HT249" s="94">
        <f>IF(AND(HT$165&lt;=$E83,HT$165&gt;=EOMONTH($D83,0)),IF($G83="NNN",Expenses!HR$14*Leases!$F83,IF(Leases!$G83="FSG",0,IF(Leases!$G83="MG",SUMPRODUCT(Leases!$I83:$I87,Expenses!HR$9:HR$13)*Leases!$F83,MAX((Expenses!HR$9-Leases!$K83/12)*Leases!$J83*Leases!$F83,0)+MAX((Expenses!HR$10-Leases!$K84/12)*Leases!$J84*Leases!$F83,0)+MAX((Expenses!HR$11-Leases!$K85/12)*Leases!$J85*Leases!$F83,0)+MAX((Expenses!HR$12-Leases!$K86/12)*Leases!$J86*Leases!$F83,0)+MAX((Expenses!HR$13-Leases!$K87/12)*Leases!$J87*Leases!$F83,0)))),0)</f>
        <v>0</v>
      </c>
      <c r="HU249" s="94">
        <f>IF(AND(HU$165&lt;=$E83,HU$165&gt;=EOMONTH($D83,0)),IF($G83="NNN",Expenses!HS$14*Leases!$F83,IF(Leases!$G83="FSG",0,IF(Leases!$G83="MG",SUMPRODUCT(Leases!$I83:$I87,Expenses!HS$9:HS$13)*Leases!$F83,MAX((Expenses!HS$9-Leases!$K83/12)*Leases!$J83*Leases!$F83,0)+MAX((Expenses!HS$10-Leases!$K84/12)*Leases!$J84*Leases!$F83,0)+MAX((Expenses!HS$11-Leases!$K85/12)*Leases!$J85*Leases!$F83,0)+MAX((Expenses!HS$12-Leases!$K86/12)*Leases!$J86*Leases!$F83,0)+MAX((Expenses!HS$13-Leases!$K87/12)*Leases!$J87*Leases!$F83,0)))),0)</f>
        <v>0</v>
      </c>
      <c r="HV249" s="94">
        <f>IF(AND(HV$165&lt;=$E83,HV$165&gt;=EOMONTH($D83,0)),IF($G83="NNN",Expenses!HT$14*Leases!$F83,IF(Leases!$G83="FSG",0,IF(Leases!$G83="MG",SUMPRODUCT(Leases!$I83:$I87,Expenses!HT$9:HT$13)*Leases!$F83,MAX((Expenses!HT$9-Leases!$K83/12)*Leases!$J83*Leases!$F83,0)+MAX((Expenses!HT$10-Leases!$K84/12)*Leases!$J84*Leases!$F83,0)+MAX((Expenses!HT$11-Leases!$K85/12)*Leases!$J85*Leases!$F83,0)+MAX((Expenses!HT$12-Leases!$K86/12)*Leases!$J86*Leases!$F83,0)+MAX((Expenses!HT$13-Leases!$K87/12)*Leases!$J87*Leases!$F83,0)))),0)</f>
        <v>0</v>
      </c>
      <c r="HW249" s="94">
        <f>IF(AND(HW$165&lt;=$E83,HW$165&gt;=EOMONTH($D83,0)),IF($G83="NNN",Expenses!HU$14*Leases!$F83,IF(Leases!$G83="FSG",0,IF(Leases!$G83="MG",SUMPRODUCT(Leases!$I83:$I87,Expenses!HU$9:HU$13)*Leases!$F83,MAX((Expenses!HU$9-Leases!$K83/12)*Leases!$J83*Leases!$F83,0)+MAX((Expenses!HU$10-Leases!$K84/12)*Leases!$J84*Leases!$F83,0)+MAX((Expenses!HU$11-Leases!$K85/12)*Leases!$J85*Leases!$F83,0)+MAX((Expenses!HU$12-Leases!$K86/12)*Leases!$J86*Leases!$F83,0)+MAX((Expenses!HU$13-Leases!$K87/12)*Leases!$J87*Leases!$F83,0)))),0)</f>
        <v>0</v>
      </c>
      <c r="HX249" s="94">
        <f>IF(AND(HX$165&lt;=$E83,HX$165&gt;=EOMONTH($D83,0)),IF($G83="NNN",Expenses!HV$14*Leases!$F83,IF(Leases!$G83="FSG",0,IF(Leases!$G83="MG",SUMPRODUCT(Leases!$I83:$I87,Expenses!HV$9:HV$13)*Leases!$F83,MAX((Expenses!HV$9-Leases!$K83/12)*Leases!$J83*Leases!$F83,0)+MAX((Expenses!HV$10-Leases!$K84/12)*Leases!$J84*Leases!$F83,0)+MAX((Expenses!HV$11-Leases!$K85/12)*Leases!$J85*Leases!$F83,0)+MAX((Expenses!HV$12-Leases!$K86/12)*Leases!$J86*Leases!$F83,0)+MAX((Expenses!HV$13-Leases!$K87/12)*Leases!$J87*Leases!$F83,0)))),0)</f>
        <v>0</v>
      </c>
      <c r="HY249" s="94">
        <f>IF(AND(HY$165&lt;=$E83,HY$165&gt;=EOMONTH($D83,0)),IF($G83="NNN",Expenses!HW$14*Leases!$F83,IF(Leases!$G83="FSG",0,IF(Leases!$G83="MG",SUMPRODUCT(Leases!$I83:$I87,Expenses!HW$9:HW$13)*Leases!$F83,MAX((Expenses!HW$9-Leases!$K83/12)*Leases!$J83*Leases!$F83,0)+MAX((Expenses!HW$10-Leases!$K84/12)*Leases!$J84*Leases!$F83,0)+MAX((Expenses!HW$11-Leases!$K85/12)*Leases!$J85*Leases!$F83,0)+MAX((Expenses!HW$12-Leases!$K86/12)*Leases!$J86*Leases!$F83,0)+MAX((Expenses!HW$13-Leases!$K87/12)*Leases!$J87*Leases!$F83,0)))),0)</f>
        <v>0</v>
      </c>
      <c r="HZ249" s="94">
        <f>IF(AND(HZ$165&lt;=$E83,HZ$165&gt;=EOMONTH($D83,0)),IF($G83="NNN",Expenses!HX$14*Leases!$F83,IF(Leases!$G83="FSG",0,IF(Leases!$G83="MG",SUMPRODUCT(Leases!$I83:$I87,Expenses!HX$9:HX$13)*Leases!$F83,MAX((Expenses!HX$9-Leases!$K83/12)*Leases!$J83*Leases!$F83,0)+MAX((Expenses!HX$10-Leases!$K84/12)*Leases!$J84*Leases!$F83,0)+MAX((Expenses!HX$11-Leases!$K85/12)*Leases!$J85*Leases!$F83,0)+MAX((Expenses!HX$12-Leases!$K86/12)*Leases!$J86*Leases!$F83,0)+MAX((Expenses!HX$13-Leases!$K87/12)*Leases!$J87*Leases!$F83,0)))),0)</f>
        <v>0</v>
      </c>
      <c r="IA249" s="94">
        <f>IF(AND(IA$165&lt;=$E83,IA$165&gt;=EOMONTH($D83,0)),IF($G83="NNN",Expenses!HY$14*Leases!$F83,IF(Leases!$G83="FSG",0,IF(Leases!$G83="MG",SUMPRODUCT(Leases!$I83:$I87,Expenses!HY$9:HY$13)*Leases!$F83,MAX((Expenses!HY$9-Leases!$K83/12)*Leases!$J83*Leases!$F83,0)+MAX((Expenses!HY$10-Leases!$K84/12)*Leases!$J84*Leases!$F83,0)+MAX((Expenses!HY$11-Leases!$K85/12)*Leases!$J85*Leases!$F83,0)+MAX((Expenses!HY$12-Leases!$K86/12)*Leases!$J86*Leases!$F83,0)+MAX((Expenses!HY$13-Leases!$K87/12)*Leases!$J87*Leases!$F83,0)))),0)</f>
        <v>0</v>
      </c>
      <c r="IB249" s="94">
        <f>IF(AND(IB$165&lt;=$E83,IB$165&gt;=EOMONTH($D83,0)),IF($G83="NNN",Expenses!HZ$14*Leases!$F83,IF(Leases!$G83="FSG",0,IF(Leases!$G83="MG",SUMPRODUCT(Leases!$I83:$I87,Expenses!HZ$9:HZ$13)*Leases!$F83,MAX((Expenses!HZ$9-Leases!$K83/12)*Leases!$J83*Leases!$F83,0)+MAX((Expenses!HZ$10-Leases!$K84/12)*Leases!$J84*Leases!$F83,0)+MAX((Expenses!HZ$11-Leases!$K85/12)*Leases!$J85*Leases!$F83,0)+MAX((Expenses!HZ$12-Leases!$K86/12)*Leases!$J86*Leases!$F83,0)+MAX((Expenses!HZ$13-Leases!$K87/12)*Leases!$J87*Leases!$F83,0)))),0)</f>
        <v>0</v>
      </c>
      <c r="IC249" s="94">
        <f>IF(AND(IC$165&lt;=$E83,IC$165&gt;=EOMONTH($D83,0)),IF($G83="NNN",Expenses!IA$14*Leases!$F83,IF(Leases!$G83="FSG",0,IF(Leases!$G83="MG",SUMPRODUCT(Leases!$I83:$I87,Expenses!IA$9:IA$13)*Leases!$F83,MAX((Expenses!IA$9-Leases!$K83/12)*Leases!$J83*Leases!$F83,0)+MAX((Expenses!IA$10-Leases!$K84/12)*Leases!$J84*Leases!$F83,0)+MAX((Expenses!IA$11-Leases!$K85/12)*Leases!$J85*Leases!$F83,0)+MAX((Expenses!IA$12-Leases!$K86/12)*Leases!$J86*Leases!$F83,0)+MAX((Expenses!IA$13-Leases!$K87/12)*Leases!$J87*Leases!$F83,0)))),0)</f>
        <v>0</v>
      </c>
      <c r="ID249" s="94">
        <f>IF(AND(ID$165&lt;=$E83,ID$165&gt;=EOMONTH($D83,0)),IF($G83="NNN",Expenses!IB$14*Leases!$F83,IF(Leases!$G83="FSG",0,IF(Leases!$G83="MG",SUMPRODUCT(Leases!$I83:$I87,Expenses!IB$9:IB$13)*Leases!$F83,MAX((Expenses!IB$9-Leases!$K83/12)*Leases!$J83*Leases!$F83,0)+MAX((Expenses!IB$10-Leases!$K84/12)*Leases!$J84*Leases!$F83,0)+MAX((Expenses!IB$11-Leases!$K85/12)*Leases!$J85*Leases!$F83,0)+MAX((Expenses!IB$12-Leases!$K86/12)*Leases!$J86*Leases!$F83,0)+MAX((Expenses!IB$13-Leases!$K87/12)*Leases!$J87*Leases!$F83,0)))),0)</f>
        <v>0</v>
      </c>
      <c r="IE249" s="94">
        <f>IF(AND(IE$165&lt;=$E83,IE$165&gt;=EOMONTH($D83,0)),IF($G83="NNN",Expenses!IC$14*Leases!$F83,IF(Leases!$G83="FSG",0,IF(Leases!$G83="MG",SUMPRODUCT(Leases!$I83:$I87,Expenses!IC$9:IC$13)*Leases!$F83,MAX((Expenses!IC$9-Leases!$K83/12)*Leases!$J83*Leases!$F83,0)+MAX((Expenses!IC$10-Leases!$K84/12)*Leases!$J84*Leases!$F83,0)+MAX((Expenses!IC$11-Leases!$K85/12)*Leases!$J85*Leases!$F83,0)+MAX((Expenses!IC$12-Leases!$K86/12)*Leases!$J86*Leases!$F83,0)+MAX((Expenses!IC$13-Leases!$K87/12)*Leases!$J87*Leases!$F83,0)))),0)</f>
        <v>0</v>
      </c>
      <c r="IF249" s="94">
        <f>IF(AND(IF$165&lt;=$E83,IF$165&gt;=EOMONTH($D83,0)),IF($G83="NNN",Expenses!ID$14*Leases!$F83,IF(Leases!$G83="FSG",0,IF(Leases!$G83="MG",SUMPRODUCT(Leases!$I83:$I87,Expenses!ID$9:ID$13)*Leases!$F83,MAX((Expenses!ID$9-Leases!$K83/12)*Leases!$J83*Leases!$F83,0)+MAX((Expenses!ID$10-Leases!$K84/12)*Leases!$J84*Leases!$F83,0)+MAX((Expenses!ID$11-Leases!$K85/12)*Leases!$J85*Leases!$F83,0)+MAX((Expenses!ID$12-Leases!$K86/12)*Leases!$J86*Leases!$F83,0)+MAX((Expenses!ID$13-Leases!$K87/12)*Leases!$J87*Leases!$F83,0)))),0)</f>
        <v>0</v>
      </c>
      <c r="IG249" s="94">
        <f>IF(AND(IG$165&lt;=$E83,IG$165&gt;=EOMONTH($D83,0)),IF($G83="NNN",Expenses!IE$14*Leases!$F83,IF(Leases!$G83="FSG",0,IF(Leases!$G83="MG",SUMPRODUCT(Leases!$I83:$I87,Expenses!IE$9:IE$13)*Leases!$F83,MAX((Expenses!IE$9-Leases!$K83/12)*Leases!$J83*Leases!$F83,0)+MAX((Expenses!IE$10-Leases!$K84/12)*Leases!$J84*Leases!$F83,0)+MAX((Expenses!IE$11-Leases!$K85/12)*Leases!$J85*Leases!$F83,0)+MAX((Expenses!IE$12-Leases!$K86/12)*Leases!$J86*Leases!$F83,0)+MAX((Expenses!IE$13-Leases!$K87/12)*Leases!$J87*Leases!$F83,0)))),0)</f>
        <v>0</v>
      </c>
      <c r="IH249" s="94">
        <f>IF(AND(IH$165&lt;=$E83,IH$165&gt;=EOMONTH($D83,0)),IF($G83="NNN",Expenses!IF$14*Leases!$F83,IF(Leases!$G83="FSG",0,IF(Leases!$G83="MG",SUMPRODUCT(Leases!$I83:$I87,Expenses!IF$9:IF$13)*Leases!$F83,MAX((Expenses!IF$9-Leases!$K83/12)*Leases!$J83*Leases!$F83,0)+MAX((Expenses!IF$10-Leases!$K84/12)*Leases!$J84*Leases!$F83,0)+MAX((Expenses!IF$11-Leases!$K85/12)*Leases!$J85*Leases!$F83,0)+MAX((Expenses!IF$12-Leases!$K86/12)*Leases!$J86*Leases!$F83,0)+MAX((Expenses!IF$13-Leases!$K87/12)*Leases!$J87*Leases!$F83,0)))),0)</f>
        <v>0</v>
      </c>
      <c r="II249" s="94">
        <f>IF(AND(II$165&lt;=$E83,II$165&gt;=EOMONTH($D83,0)),IF($G83="NNN",Expenses!IG$14*Leases!$F83,IF(Leases!$G83="FSG",0,IF(Leases!$G83="MG",SUMPRODUCT(Leases!$I83:$I87,Expenses!IG$9:IG$13)*Leases!$F83,MAX((Expenses!IG$9-Leases!$K83/12)*Leases!$J83*Leases!$F83,0)+MAX((Expenses!IG$10-Leases!$K84/12)*Leases!$J84*Leases!$F83,0)+MAX((Expenses!IG$11-Leases!$K85/12)*Leases!$J85*Leases!$F83,0)+MAX((Expenses!IG$12-Leases!$K86/12)*Leases!$J86*Leases!$F83,0)+MAX((Expenses!IG$13-Leases!$K87/12)*Leases!$J87*Leases!$F83,0)))),0)</f>
        <v>0</v>
      </c>
      <c r="IJ249" s="94">
        <f>IF(AND(IJ$165&lt;=$E83,IJ$165&gt;=EOMONTH($D83,0)),IF($G83="NNN",Expenses!IH$14*Leases!$F83,IF(Leases!$G83="FSG",0,IF(Leases!$G83="MG",SUMPRODUCT(Leases!$I83:$I87,Expenses!IH$9:IH$13)*Leases!$F83,MAX((Expenses!IH$9-Leases!$K83/12)*Leases!$J83*Leases!$F83,0)+MAX((Expenses!IH$10-Leases!$K84/12)*Leases!$J84*Leases!$F83,0)+MAX((Expenses!IH$11-Leases!$K85/12)*Leases!$J85*Leases!$F83,0)+MAX((Expenses!IH$12-Leases!$K86/12)*Leases!$J86*Leases!$F83,0)+MAX((Expenses!IH$13-Leases!$K87/12)*Leases!$J87*Leases!$F83,0)))),0)</f>
        <v>0</v>
      </c>
      <c r="IK249" s="94">
        <f>IF(AND(IK$165&lt;=$E83,IK$165&gt;=EOMONTH($D83,0)),IF($G83="NNN",Expenses!II$14*Leases!$F83,IF(Leases!$G83="FSG",0,IF(Leases!$G83="MG",SUMPRODUCT(Leases!$I83:$I87,Expenses!II$9:II$13)*Leases!$F83,MAX((Expenses!II$9-Leases!$K83/12)*Leases!$J83*Leases!$F83,0)+MAX((Expenses!II$10-Leases!$K84/12)*Leases!$J84*Leases!$F83,0)+MAX((Expenses!II$11-Leases!$K85/12)*Leases!$J85*Leases!$F83,0)+MAX((Expenses!II$12-Leases!$K86/12)*Leases!$J86*Leases!$F83,0)+MAX((Expenses!II$13-Leases!$K87/12)*Leases!$J87*Leases!$F83,0)))),0)</f>
        <v>0</v>
      </c>
      <c r="IL249" s="94">
        <f>IF(AND(IL$165&lt;=$E83,IL$165&gt;=EOMONTH($D83,0)),IF($G83="NNN",Expenses!IJ$14*Leases!$F83,IF(Leases!$G83="FSG",0,IF(Leases!$G83="MG",SUMPRODUCT(Leases!$I83:$I87,Expenses!IJ$9:IJ$13)*Leases!$F83,MAX((Expenses!IJ$9-Leases!$K83/12)*Leases!$J83*Leases!$F83,0)+MAX((Expenses!IJ$10-Leases!$K84/12)*Leases!$J84*Leases!$F83,0)+MAX((Expenses!IJ$11-Leases!$K85/12)*Leases!$J85*Leases!$F83,0)+MAX((Expenses!IJ$12-Leases!$K86/12)*Leases!$J86*Leases!$F83,0)+MAX((Expenses!IJ$13-Leases!$K87/12)*Leases!$J87*Leases!$F83,0)))),0)</f>
        <v>0</v>
      </c>
      <c r="IM249" s="94">
        <f>IF(AND(IM$165&lt;=$E83,IM$165&gt;=EOMONTH($D83,0)),IF($G83="NNN",Expenses!IK$14*Leases!$F83,IF(Leases!$G83="FSG",0,IF(Leases!$G83="MG",SUMPRODUCT(Leases!$I83:$I87,Expenses!IK$9:IK$13)*Leases!$F83,MAX((Expenses!IK$9-Leases!$K83/12)*Leases!$J83*Leases!$F83,0)+MAX((Expenses!IK$10-Leases!$K84/12)*Leases!$J84*Leases!$F83,0)+MAX((Expenses!IK$11-Leases!$K85/12)*Leases!$J85*Leases!$F83,0)+MAX((Expenses!IK$12-Leases!$K86/12)*Leases!$J86*Leases!$F83,0)+MAX((Expenses!IK$13-Leases!$K87/12)*Leases!$J87*Leases!$F83,0)))),0)</f>
        <v>0</v>
      </c>
      <c r="IN249" s="94">
        <f>IF(AND(IN$165&lt;=$E83,IN$165&gt;=EOMONTH($D83,0)),IF($G83="NNN",Expenses!IL$14*Leases!$F83,IF(Leases!$G83="FSG",0,IF(Leases!$G83="MG",SUMPRODUCT(Leases!$I83:$I87,Expenses!IL$9:IL$13)*Leases!$F83,MAX((Expenses!IL$9-Leases!$K83/12)*Leases!$J83*Leases!$F83,0)+MAX((Expenses!IL$10-Leases!$K84/12)*Leases!$J84*Leases!$F83,0)+MAX((Expenses!IL$11-Leases!$K85/12)*Leases!$J85*Leases!$F83,0)+MAX((Expenses!IL$12-Leases!$K86/12)*Leases!$J86*Leases!$F83,0)+MAX((Expenses!IL$13-Leases!$K87/12)*Leases!$J87*Leases!$F83,0)))),0)</f>
        <v>0</v>
      </c>
      <c r="IO249" s="94">
        <f>IF(AND(IO$165&lt;=$E83,IO$165&gt;=EOMONTH($D83,0)),IF($G83="NNN",Expenses!IM$14*Leases!$F83,IF(Leases!$G83="FSG",0,IF(Leases!$G83="MG",SUMPRODUCT(Leases!$I83:$I87,Expenses!IM$9:IM$13)*Leases!$F83,MAX((Expenses!IM$9-Leases!$K83/12)*Leases!$J83*Leases!$F83,0)+MAX((Expenses!IM$10-Leases!$K84/12)*Leases!$J84*Leases!$F83,0)+MAX((Expenses!IM$11-Leases!$K85/12)*Leases!$J85*Leases!$F83,0)+MAX((Expenses!IM$12-Leases!$K86/12)*Leases!$J86*Leases!$F83,0)+MAX((Expenses!IM$13-Leases!$K87/12)*Leases!$J87*Leases!$F83,0)))),0)</f>
        <v>0</v>
      </c>
      <c r="IP249" s="94">
        <f>IF(AND(IP$165&lt;=$E83,IP$165&gt;=EOMONTH($D83,0)),IF($G83="NNN",Expenses!IN$14*Leases!$F83,IF(Leases!$G83="FSG",0,IF(Leases!$G83="MG",SUMPRODUCT(Leases!$I83:$I87,Expenses!IN$9:IN$13)*Leases!$F83,MAX((Expenses!IN$9-Leases!$K83/12)*Leases!$J83*Leases!$F83,0)+MAX((Expenses!IN$10-Leases!$K84/12)*Leases!$J84*Leases!$F83,0)+MAX((Expenses!IN$11-Leases!$K85/12)*Leases!$J85*Leases!$F83,0)+MAX((Expenses!IN$12-Leases!$K86/12)*Leases!$J86*Leases!$F83,0)+MAX((Expenses!IN$13-Leases!$K87/12)*Leases!$J87*Leases!$F83,0)))),0)</f>
        <v>0</v>
      </c>
      <c r="IQ249" s="94">
        <f>IF(AND(IQ$165&lt;=$E83,IQ$165&gt;=EOMONTH($D83,0)),IF($G83="NNN",Expenses!IO$14*Leases!$F83,IF(Leases!$G83="FSG",0,IF(Leases!$G83="MG",SUMPRODUCT(Leases!$I83:$I87,Expenses!IO$9:IO$13)*Leases!$F83,MAX((Expenses!IO$9-Leases!$K83/12)*Leases!$J83*Leases!$F83,0)+MAX((Expenses!IO$10-Leases!$K84/12)*Leases!$J84*Leases!$F83,0)+MAX((Expenses!IO$11-Leases!$K85/12)*Leases!$J85*Leases!$F83,0)+MAX((Expenses!IO$12-Leases!$K86/12)*Leases!$J86*Leases!$F83,0)+MAX((Expenses!IO$13-Leases!$K87/12)*Leases!$J87*Leases!$F83,0)))),0)</f>
        <v>0</v>
      </c>
      <c r="IR249" s="94">
        <f>IF(AND(IR$165&lt;=$E83,IR$165&gt;=EOMONTH($D83,0)),IF($G83="NNN",Expenses!IP$14*Leases!$F83,IF(Leases!$G83="FSG",0,IF(Leases!$G83="MG",SUMPRODUCT(Leases!$I83:$I87,Expenses!IP$9:IP$13)*Leases!$F83,MAX((Expenses!IP$9-Leases!$K83/12)*Leases!$J83*Leases!$F83,0)+MAX((Expenses!IP$10-Leases!$K84/12)*Leases!$J84*Leases!$F83,0)+MAX((Expenses!IP$11-Leases!$K85/12)*Leases!$J85*Leases!$F83,0)+MAX((Expenses!IP$12-Leases!$K86/12)*Leases!$J86*Leases!$F83,0)+MAX((Expenses!IP$13-Leases!$K87/12)*Leases!$J87*Leases!$F83,0)))),0)</f>
        <v>0</v>
      </c>
      <c r="IS249" s="94">
        <f>IF(AND(IS$165&lt;=$E83,IS$165&gt;=EOMONTH($D83,0)),IF($G83="NNN",Expenses!IQ$14*Leases!$F83,IF(Leases!$G83="FSG",0,IF(Leases!$G83="MG",SUMPRODUCT(Leases!$I83:$I87,Expenses!IQ$9:IQ$13)*Leases!$F83,MAX((Expenses!IQ$9-Leases!$K83/12)*Leases!$J83*Leases!$F83,0)+MAX((Expenses!IQ$10-Leases!$K84/12)*Leases!$J84*Leases!$F83,0)+MAX((Expenses!IQ$11-Leases!$K85/12)*Leases!$J85*Leases!$F83,0)+MAX((Expenses!IQ$12-Leases!$K86/12)*Leases!$J86*Leases!$F83,0)+MAX((Expenses!IQ$13-Leases!$K87/12)*Leases!$J87*Leases!$F83,0)))),0)</f>
        <v>0</v>
      </c>
      <c r="IT249" s="94">
        <f>IF(AND(IT$165&lt;=$E83,IT$165&gt;=EOMONTH($D83,0)),IF($G83="NNN",Expenses!IR$14*Leases!$F83,IF(Leases!$G83="FSG",0,IF(Leases!$G83="MG",SUMPRODUCT(Leases!$I83:$I87,Expenses!IR$9:IR$13)*Leases!$F83,MAX((Expenses!IR$9-Leases!$K83/12)*Leases!$J83*Leases!$F83,0)+MAX((Expenses!IR$10-Leases!$K84/12)*Leases!$J84*Leases!$F83,0)+MAX((Expenses!IR$11-Leases!$K85/12)*Leases!$J85*Leases!$F83,0)+MAX((Expenses!IR$12-Leases!$K86/12)*Leases!$J86*Leases!$F83,0)+MAX((Expenses!IR$13-Leases!$K87/12)*Leases!$J87*Leases!$F83,0)))),0)</f>
        <v>0</v>
      </c>
      <c r="IU249" s="94">
        <f>IF(AND(IU$165&lt;=$E83,IU$165&gt;=EOMONTH($D83,0)),IF($G83="NNN",Expenses!IS$14*Leases!$F83,IF(Leases!$G83="FSG",0,IF(Leases!$G83="MG",SUMPRODUCT(Leases!$I83:$I87,Expenses!IS$9:IS$13)*Leases!$F83,MAX((Expenses!IS$9-Leases!$K83/12)*Leases!$J83*Leases!$F83,0)+MAX((Expenses!IS$10-Leases!$K84/12)*Leases!$J84*Leases!$F83,0)+MAX((Expenses!IS$11-Leases!$K85/12)*Leases!$J85*Leases!$F83,0)+MAX((Expenses!IS$12-Leases!$K86/12)*Leases!$J86*Leases!$F83,0)+MAX((Expenses!IS$13-Leases!$K87/12)*Leases!$J87*Leases!$F83,0)))),0)</f>
        <v>0</v>
      </c>
      <c r="IV249" s="94">
        <f>IF(AND(IV$165&lt;=$E83,IV$165&gt;=EOMONTH($D83,0)),IF($G83="NNN",Expenses!IT$14*Leases!$F83,IF(Leases!$G83="FSG",0,IF(Leases!$G83="MG",SUMPRODUCT(Leases!$I83:$I87,Expenses!IT$9:IT$13)*Leases!$F83,MAX((Expenses!IT$9-Leases!$K83/12)*Leases!$J83*Leases!$F83,0)+MAX((Expenses!IT$10-Leases!$K84/12)*Leases!$J84*Leases!$F83,0)+MAX((Expenses!IT$11-Leases!$K85/12)*Leases!$J85*Leases!$F83,0)+MAX((Expenses!IT$12-Leases!$K86/12)*Leases!$J86*Leases!$F83,0)+MAX((Expenses!IT$13-Leases!$K87/12)*Leases!$J87*Leases!$F83,0)))),0)</f>
        <v>0</v>
      </c>
      <c r="IW249" s="94">
        <f>IF(AND(IW$165&lt;=$E83,IW$165&gt;=EOMONTH($D83,0)),IF($G83="NNN",Expenses!IU$14*Leases!$F83,IF(Leases!$G83="FSG",0,IF(Leases!$G83="MG",SUMPRODUCT(Leases!$I83:$I87,Expenses!IU$9:IU$13)*Leases!$F83,MAX((Expenses!IU$9-Leases!$K83/12)*Leases!$J83*Leases!$F83,0)+MAX((Expenses!IU$10-Leases!$K84/12)*Leases!$J84*Leases!$F83,0)+MAX((Expenses!IU$11-Leases!$K85/12)*Leases!$J85*Leases!$F83,0)+MAX((Expenses!IU$12-Leases!$K86/12)*Leases!$J86*Leases!$F83,0)+MAX((Expenses!IU$13-Leases!$K87/12)*Leases!$J87*Leases!$F83,0)))),0)</f>
        <v>0</v>
      </c>
      <c r="IX249" s="94">
        <f>IF(AND(IX$165&lt;=$E83,IX$165&gt;=EOMONTH($D83,0)),IF($G83="NNN",Expenses!IV$14*Leases!$F83,IF(Leases!$G83="FSG",0,IF(Leases!$G83="MG",SUMPRODUCT(Leases!$I83:$I87,Expenses!IV$9:IV$13)*Leases!$F83,MAX((Expenses!IV$9-Leases!$K83/12)*Leases!$J83*Leases!$F83,0)+MAX((Expenses!IV$10-Leases!$K84/12)*Leases!$J84*Leases!$F83,0)+MAX((Expenses!IV$11-Leases!$K85/12)*Leases!$J85*Leases!$F83,0)+MAX((Expenses!IV$12-Leases!$K86/12)*Leases!$J86*Leases!$F83,0)+MAX((Expenses!IV$13-Leases!$K87/12)*Leases!$J87*Leases!$F83,0)))),0)</f>
        <v>0</v>
      </c>
      <c r="IY249" s="94">
        <f>IF(AND(IY$165&lt;=$E83,IY$165&gt;=EOMONTH($D83,0)),IF($G83="NNN",Expenses!IW$14*Leases!$F83,IF(Leases!$G83="FSG",0,IF(Leases!$G83="MG",SUMPRODUCT(Leases!$I83:$I87,Expenses!IW$9:IW$13)*Leases!$F83,MAX((Expenses!IW$9-Leases!$K83/12)*Leases!$J83*Leases!$F83,0)+MAX((Expenses!IW$10-Leases!$K84/12)*Leases!$J84*Leases!$F83,0)+MAX((Expenses!IW$11-Leases!$K85/12)*Leases!$J85*Leases!$F83,0)+MAX((Expenses!IW$12-Leases!$K86/12)*Leases!$J86*Leases!$F83,0)+MAX((Expenses!IW$13-Leases!$K87/12)*Leases!$J87*Leases!$F83,0)))),0)</f>
        <v>0</v>
      </c>
      <c r="IZ249" s="94">
        <f>IF(AND(IZ$165&lt;=$E83,IZ$165&gt;=EOMONTH($D83,0)),IF($G83="NNN",Expenses!IX$14*Leases!$F83,IF(Leases!$G83="FSG",0,IF(Leases!$G83="MG",SUMPRODUCT(Leases!$I83:$I87,Expenses!IX$9:IX$13)*Leases!$F83,MAX((Expenses!IX$9-Leases!$K83/12)*Leases!$J83*Leases!$F83,0)+MAX((Expenses!IX$10-Leases!$K84/12)*Leases!$J84*Leases!$F83,0)+MAX((Expenses!IX$11-Leases!$K85/12)*Leases!$J85*Leases!$F83,0)+MAX((Expenses!IX$12-Leases!$K86/12)*Leases!$J86*Leases!$F83,0)+MAX((Expenses!IX$13-Leases!$K87/12)*Leases!$J87*Leases!$F83,0)))),0)</f>
        <v>0</v>
      </c>
      <c r="JA249" s="94">
        <f>IF(AND(JA$165&lt;=$E83,JA$165&gt;=EOMONTH($D83,0)),IF($G83="NNN",Expenses!IY$14*Leases!$F83,IF(Leases!$G83="FSG",0,IF(Leases!$G83="MG",SUMPRODUCT(Leases!$I83:$I87,Expenses!IY$9:IY$13)*Leases!$F83,MAX((Expenses!IY$9-Leases!$K83/12)*Leases!$J83*Leases!$F83,0)+MAX((Expenses!IY$10-Leases!$K84/12)*Leases!$J84*Leases!$F83,0)+MAX((Expenses!IY$11-Leases!$K85/12)*Leases!$J85*Leases!$F83,0)+MAX((Expenses!IY$12-Leases!$K86/12)*Leases!$J86*Leases!$F83,0)+MAX((Expenses!IY$13-Leases!$K87/12)*Leases!$J87*Leases!$F83,0)))),0)</f>
        <v>0</v>
      </c>
      <c r="JB249" s="94">
        <f>IF(AND(JB$165&lt;=$E83,JB$165&gt;=EOMONTH($D83,0)),IF($G83="NNN",Expenses!IZ$14*Leases!$F83,IF(Leases!$G83="FSG",0,IF(Leases!$G83="MG",SUMPRODUCT(Leases!$I83:$I87,Expenses!IZ$9:IZ$13)*Leases!$F83,MAX((Expenses!IZ$9-Leases!$K83/12)*Leases!$J83*Leases!$F83,0)+MAX((Expenses!IZ$10-Leases!$K84/12)*Leases!$J84*Leases!$F83,0)+MAX((Expenses!IZ$11-Leases!$K85/12)*Leases!$J85*Leases!$F83,0)+MAX((Expenses!IZ$12-Leases!$K86/12)*Leases!$J86*Leases!$F83,0)+MAX((Expenses!IZ$13-Leases!$K87/12)*Leases!$J87*Leases!$F83,0)))),0)</f>
        <v>0</v>
      </c>
      <c r="JC249" s="94">
        <f>IF(AND(JC$165&lt;=$E83,JC$165&gt;=EOMONTH($D83,0)),IF($G83="NNN",Expenses!JA$14*Leases!$F83,IF(Leases!$G83="FSG",0,IF(Leases!$G83="MG",SUMPRODUCT(Leases!$I83:$I87,Expenses!JA$9:JA$13)*Leases!$F83,MAX((Expenses!JA$9-Leases!$K83/12)*Leases!$J83*Leases!$F83,0)+MAX((Expenses!JA$10-Leases!$K84/12)*Leases!$J84*Leases!$F83,0)+MAX((Expenses!JA$11-Leases!$K85/12)*Leases!$J85*Leases!$F83,0)+MAX((Expenses!JA$12-Leases!$K86/12)*Leases!$J86*Leases!$F83,0)+MAX((Expenses!JA$13-Leases!$K87/12)*Leases!$J87*Leases!$F83,0)))),0)</f>
        <v>0</v>
      </c>
      <c r="JD249" s="94">
        <f>IF(AND(JD$165&lt;=$E83,JD$165&gt;=EOMONTH($D83,0)),IF($G83="NNN",Expenses!JB$14*Leases!$F83,IF(Leases!$G83="FSG",0,IF(Leases!$G83="MG",SUMPRODUCT(Leases!$I83:$I87,Expenses!JB$9:JB$13)*Leases!$F83,MAX((Expenses!JB$9-Leases!$K83/12)*Leases!$J83*Leases!$F83,0)+MAX((Expenses!JB$10-Leases!$K84/12)*Leases!$J84*Leases!$F83,0)+MAX((Expenses!JB$11-Leases!$K85/12)*Leases!$J85*Leases!$F83,0)+MAX((Expenses!JB$12-Leases!$K86/12)*Leases!$J86*Leases!$F83,0)+MAX((Expenses!JB$13-Leases!$K87/12)*Leases!$J87*Leases!$F83,0)))),0)</f>
        <v>0</v>
      </c>
      <c r="JE249" s="94">
        <f>IF(AND(JE$165&lt;=$E83,JE$165&gt;=EOMONTH($D83,0)),IF($G83="NNN",Expenses!JC$14*Leases!$F83,IF(Leases!$G83="FSG",0,IF(Leases!$G83="MG",SUMPRODUCT(Leases!$I83:$I87,Expenses!JC$9:JC$13)*Leases!$F83,MAX((Expenses!JC$9-Leases!$K83/12)*Leases!$J83*Leases!$F83,0)+MAX((Expenses!JC$10-Leases!$K84/12)*Leases!$J84*Leases!$F83,0)+MAX((Expenses!JC$11-Leases!$K85/12)*Leases!$J85*Leases!$F83,0)+MAX((Expenses!JC$12-Leases!$K86/12)*Leases!$J86*Leases!$F83,0)+MAX((Expenses!JC$13-Leases!$K87/12)*Leases!$J87*Leases!$F83,0)))),0)</f>
        <v>0</v>
      </c>
      <c r="JF249" s="94">
        <f>IF(AND(JF$165&lt;=$E83,JF$165&gt;=EOMONTH($D83,0)),IF($G83="NNN",Expenses!JD$14*Leases!$F83,IF(Leases!$G83="FSG",0,IF(Leases!$G83="MG",SUMPRODUCT(Leases!$I83:$I87,Expenses!JD$9:JD$13)*Leases!$F83,MAX((Expenses!JD$9-Leases!$K83/12)*Leases!$J83*Leases!$F83,0)+MAX((Expenses!JD$10-Leases!$K84/12)*Leases!$J84*Leases!$F83,0)+MAX((Expenses!JD$11-Leases!$K85/12)*Leases!$J85*Leases!$F83,0)+MAX((Expenses!JD$12-Leases!$K86/12)*Leases!$J86*Leases!$F83,0)+MAX((Expenses!JD$13-Leases!$K87/12)*Leases!$J87*Leases!$F83,0)))),0)</f>
        <v>0</v>
      </c>
      <c r="JG249" s="94">
        <f>IF(AND(JG$165&lt;=$E83,JG$165&gt;=EOMONTH($D83,0)),IF($G83="NNN",Expenses!JE$14*Leases!$F83,IF(Leases!$G83="FSG",0,IF(Leases!$G83="MG",SUMPRODUCT(Leases!$I83:$I87,Expenses!JE$9:JE$13)*Leases!$F83,MAX((Expenses!JE$9-Leases!$K83/12)*Leases!$J83*Leases!$F83,0)+MAX((Expenses!JE$10-Leases!$K84/12)*Leases!$J84*Leases!$F83,0)+MAX((Expenses!JE$11-Leases!$K85/12)*Leases!$J85*Leases!$F83,0)+MAX((Expenses!JE$12-Leases!$K86/12)*Leases!$J86*Leases!$F83,0)+MAX((Expenses!JE$13-Leases!$K87/12)*Leases!$J87*Leases!$F83,0)))),0)</f>
        <v>0</v>
      </c>
      <c r="JH249" s="94">
        <f>IF(AND(JH$165&lt;=$E83,JH$165&gt;=EOMONTH($D83,0)),IF($G83="NNN",Expenses!JF$14*Leases!$F83,IF(Leases!$G83="FSG",0,IF(Leases!$G83="MG",SUMPRODUCT(Leases!$I83:$I87,Expenses!JF$9:JF$13)*Leases!$F83,MAX((Expenses!JF$9-Leases!$K83/12)*Leases!$J83*Leases!$F83,0)+MAX((Expenses!JF$10-Leases!$K84/12)*Leases!$J84*Leases!$F83,0)+MAX((Expenses!JF$11-Leases!$K85/12)*Leases!$J85*Leases!$F83,0)+MAX((Expenses!JF$12-Leases!$K86/12)*Leases!$J86*Leases!$F83,0)+MAX((Expenses!JF$13-Leases!$K87/12)*Leases!$J87*Leases!$F83,0)))),0)</f>
        <v>0</v>
      </c>
      <c r="JI249" s="94">
        <f>IF(AND(JI$165&lt;=$E83,JI$165&gt;=EOMONTH($D83,0)),IF($G83="NNN",Expenses!JG$14*Leases!$F83,IF(Leases!$G83="FSG",0,IF(Leases!$G83="MG",SUMPRODUCT(Leases!$I83:$I87,Expenses!JG$9:JG$13)*Leases!$F83,MAX((Expenses!JG$9-Leases!$K83/12)*Leases!$J83*Leases!$F83,0)+MAX((Expenses!JG$10-Leases!$K84/12)*Leases!$J84*Leases!$F83,0)+MAX((Expenses!JG$11-Leases!$K85/12)*Leases!$J85*Leases!$F83,0)+MAX((Expenses!JG$12-Leases!$K86/12)*Leases!$J86*Leases!$F83,0)+MAX((Expenses!JG$13-Leases!$K87/12)*Leases!$J87*Leases!$F83,0)))),0)</f>
        <v>0</v>
      </c>
      <c r="JJ249" s="94">
        <f>IF(AND(JJ$165&lt;=$E83,JJ$165&gt;=EOMONTH($D83,0)),IF($G83="NNN",Expenses!JH$14*Leases!$F83,IF(Leases!$G83="FSG",0,IF(Leases!$G83="MG",SUMPRODUCT(Leases!$I83:$I87,Expenses!JH$9:JH$13)*Leases!$F83,MAX((Expenses!JH$9-Leases!$K83/12)*Leases!$J83*Leases!$F83,0)+MAX((Expenses!JH$10-Leases!$K84/12)*Leases!$J84*Leases!$F83,0)+MAX((Expenses!JH$11-Leases!$K85/12)*Leases!$J85*Leases!$F83,0)+MAX((Expenses!JH$12-Leases!$K86/12)*Leases!$J86*Leases!$F83,0)+MAX((Expenses!JH$13-Leases!$K87/12)*Leases!$J87*Leases!$F83,0)))),0)</f>
        <v>0</v>
      </c>
      <c r="JK249" s="94">
        <f>IF(AND(JK$165&lt;=$E83,JK$165&gt;=EOMONTH($D83,0)),IF($G83="NNN",Expenses!JI$14*Leases!$F83,IF(Leases!$G83="FSG",0,IF(Leases!$G83="MG",SUMPRODUCT(Leases!$I83:$I87,Expenses!JI$9:JI$13)*Leases!$F83,MAX((Expenses!JI$9-Leases!$K83/12)*Leases!$J83*Leases!$F83,0)+MAX((Expenses!JI$10-Leases!$K84/12)*Leases!$J84*Leases!$F83,0)+MAX((Expenses!JI$11-Leases!$K85/12)*Leases!$J85*Leases!$F83,0)+MAX((Expenses!JI$12-Leases!$K86/12)*Leases!$J86*Leases!$F83,0)+MAX((Expenses!JI$13-Leases!$K87/12)*Leases!$J87*Leases!$F83,0)))),0)</f>
        <v>0</v>
      </c>
      <c r="JL249" s="94">
        <f>IF(AND(JL$165&lt;=$E83,JL$165&gt;=EOMONTH($D83,0)),IF($G83="NNN",Expenses!JJ$14*Leases!$F83,IF(Leases!$G83="FSG",0,IF(Leases!$G83="MG",SUMPRODUCT(Leases!$I83:$I87,Expenses!JJ$9:JJ$13)*Leases!$F83,MAX((Expenses!JJ$9-Leases!$K83/12)*Leases!$J83*Leases!$F83,0)+MAX((Expenses!JJ$10-Leases!$K84/12)*Leases!$J84*Leases!$F83,0)+MAX((Expenses!JJ$11-Leases!$K85/12)*Leases!$J85*Leases!$F83,0)+MAX((Expenses!JJ$12-Leases!$K86/12)*Leases!$J86*Leases!$F83,0)+MAX((Expenses!JJ$13-Leases!$K87/12)*Leases!$J87*Leases!$F83,0)))),0)</f>
        <v>0</v>
      </c>
      <c r="JM249" s="94">
        <f>IF(AND(JM$165&lt;=$E83,JM$165&gt;=EOMONTH($D83,0)),IF($G83="NNN",Expenses!JK$14*Leases!$F83,IF(Leases!$G83="FSG",0,IF(Leases!$G83="MG",SUMPRODUCT(Leases!$I83:$I87,Expenses!JK$9:JK$13)*Leases!$F83,MAX((Expenses!JK$9-Leases!$K83/12)*Leases!$J83*Leases!$F83,0)+MAX((Expenses!JK$10-Leases!$K84/12)*Leases!$J84*Leases!$F83,0)+MAX((Expenses!JK$11-Leases!$K85/12)*Leases!$J85*Leases!$F83,0)+MAX((Expenses!JK$12-Leases!$K86/12)*Leases!$J86*Leases!$F83,0)+MAX((Expenses!JK$13-Leases!$K87/12)*Leases!$J87*Leases!$F83,0)))),0)</f>
        <v>0</v>
      </c>
      <c r="JN249" s="94">
        <f>IF(AND(JN$165&lt;=$E83,JN$165&gt;=EOMONTH($D83,0)),IF($G83="NNN",Expenses!JL$14*Leases!$F83,IF(Leases!$G83="FSG",0,IF(Leases!$G83="MG",SUMPRODUCT(Leases!$I83:$I87,Expenses!JL$9:JL$13)*Leases!$F83,MAX((Expenses!JL$9-Leases!$K83/12)*Leases!$J83*Leases!$F83,0)+MAX((Expenses!JL$10-Leases!$K84/12)*Leases!$J84*Leases!$F83,0)+MAX((Expenses!JL$11-Leases!$K85/12)*Leases!$J85*Leases!$F83,0)+MAX((Expenses!JL$12-Leases!$K86/12)*Leases!$J86*Leases!$F83,0)+MAX((Expenses!JL$13-Leases!$K87/12)*Leases!$J87*Leases!$F83,0)))),0)</f>
        <v>0</v>
      </c>
      <c r="JO249" s="94">
        <f>IF(AND(JO$165&lt;=$E83,JO$165&gt;=EOMONTH($D83,0)),IF($G83="NNN",Expenses!JM$14*Leases!$F83,IF(Leases!$G83="FSG",0,IF(Leases!$G83="MG",SUMPRODUCT(Leases!$I83:$I87,Expenses!JM$9:JM$13)*Leases!$F83,MAX((Expenses!JM$9-Leases!$K83/12)*Leases!$J83*Leases!$F83,0)+MAX((Expenses!JM$10-Leases!$K84/12)*Leases!$J84*Leases!$F83,0)+MAX((Expenses!JM$11-Leases!$K85/12)*Leases!$J85*Leases!$F83,0)+MAX((Expenses!JM$12-Leases!$K86/12)*Leases!$J86*Leases!$F83,0)+MAX((Expenses!JM$13-Leases!$K87/12)*Leases!$J87*Leases!$F83,0)))),0)</f>
        <v>0</v>
      </c>
      <c r="JP249" s="94">
        <f>IF(AND(JP$165&lt;=$E83,JP$165&gt;=EOMONTH($D83,0)),IF($G83="NNN",Expenses!JN$14*Leases!$F83,IF(Leases!$G83="FSG",0,IF(Leases!$G83="MG",SUMPRODUCT(Leases!$I83:$I87,Expenses!JN$9:JN$13)*Leases!$F83,MAX((Expenses!JN$9-Leases!$K83/12)*Leases!$J83*Leases!$F83,0)+MAX((Expenses!JN$10-Leases!$K84/12)*Leases!$J84*Leases!$F83,0)+MAX((Expenses!JN$11-Leases!$K85/12)*Leases!$J85*Leases!$F83,0)+MAX((Expenses!JN$12-Leases!$K86/12)*Leases!$J86*Leases!$F83,0)+MAX((Expenses!JN$13-Leases!$K87/12)*Leases!$J87*Leases!$F83,0)))),0)</f>
        <v>0</v>
      </c>
      <c r="JQ249" s="94">
        <f>IF(AND(JQ$165&lt;=$E83,JQ$165&gt;=EOMONTH($D83,0)),IF($G83="NNN",Expenses!JO$14*Leases!$F83,IF(Leases!$G83="FSG",0,IF(Leases!$G83="MG",SUMPRODUCT(Leases!$I83:$I87,Expenses!JO$9:JO$13)*Leases!$F83,MAX((Expenses!JO$9-Leases!$K83/12)*Leases!$J83*Leases!$F83,0)+MAX((Expenses!JO$10-Leases!$K84/12)*Leases!$J84*Leases!$F83,0)+MAX((Expenses!JO$11-Leases!$K85/12)*Leases!$J85*Leases!$F83,0)+MAX((Expenses!JO$12-Leases!$K86/12)*Leases!$J86*Leases!$F83,0)+MAX((Expenses!JO$13-Leases!$K87/12)*Leases!$J87*Leases!$F83,0)))),0)</f>
        <v>0</v>
      </c>
      <c r="JR249" s="94">
        <f>IF(AND(JR$165&lt;=$E83,JR$165&gt;=EOMONTH($D83,0)),IF($G83="NNN",Expenses!JP$14*Leases!$F83,IF(Leases!$G83="FSG",0,IF(Leases!$G83="MG",SUMPRODUCT(Leases!$I83:$I87,Expenses!JP$9:JP$13)*Leases!$F83,MAX((Expenses!JP$9-Leases!$K83/12)*Leases!$J83*Leases!$F83,0)+MAX((Expenses!JP$10-Leases!$K84/12)*Leases!$J84*Leases!$F83,0)+MAX((Expenses!JP$11-Leases!$K85/12)*Leases!$J85*Leases!$F83,0)+MAX((Expenses!JP$12-Leases!$K86/12)*Leases!$J86*Leases!$F83,0)+MAX((Expenses!JP$13-Leases!$K87/12)*Leases!$J87*Leases!$F83,0)))),0)</f>
        <v>0</v>
      </c>
      <c r="JS249" s="94">
        <f>IF(AND(JS$165&lt;=$E83,JS$165&gt;=EOMONTH($D83,0)),IF($G83="NNN",Expenses!JQ$14*Leases!$F83,IF(Leases!$G83="FSG",0,IF(Leases!$G83="MG",SUMPRODUCT(Leases!$I83:$I87,Expenses!JQ$9:JQ$13)*Leases!$F83,MAX((Expenses!JQ$9-Leases!$K83/12)*Leases!$J83*Leases!$F83,0)+MAX((Expenses!JQ$10-Leases!$K84/12)*Leases!$J84*Leases!$F83,0)+MAX((Expenses!JQ$11-Leases!$K85/12)*Leases!$J85*Leases!$F83,0)+MAX((Expenses!JQ$12-Leases!$K86/12)*Leases!$J86*Leases!$F83,0)+MAX((Expenses!JQ$13-Leases!$K87/12)*Leases!$J87*Leases!$F83,0)))),0)</f>
        <v>0</v>
      </c>
      <c r="JT249" s="94">
        <f>IF(AND(JT$165&lt;=$E83,JT$165&gt;=EOMONTH($D83,0)),IF($G83="NNN",Expenses!JR$14*Leases!$F83,IF(Leases!$G83="FSG",0,IF(Leases!$G83="MG",SUMPRODUCT(Leases!$I83:$I87,Expenses!JR$9:JR$13)*Leases!$F83,MAX((Expenses!JR$9-Leases!$K83/12)*Leases!$J83*Leases!$F83,0)+MAX((Expenses!JR$10-Leases!$K84/12)*Leases!$J84*Leases!$F83,0)+MAX((Expenses!JR$11-Leases!$K85/12)*Leases!$J85*Leases!$F83,0)+MAX((Expenses!JR$12-Leases!$K86/12)*Leases!$J86*Leases!$F83,0)+MAX((Expenses!JR$13-Leases!$K87/12)*Leases!$J87*Leases!$F83,0)))),0)</f>
        <v>0</v>
      </c>
      <c r="JU249" s="94">
        <f>IF(AND(JU$165&lt;=$E83,JU$165&gt;=EOMONTH($D83,0)),IF($G83="NNN",Expenses!JS$14*Leases!$F83,IF(Leases!$G83="FSG",0,IF(Leases!$G83="MG",SUMPRODUCT(Leases!$I83:$I87,Expenses!JS$9:JS$13)*Leases!$F83,MAX((Expenses!JS$9-Leases!$K83/12)*Leases!$J83*Leases!$F83,0)+MAX((Expenses!JS$10-Leases!$K84/12)*Leases!$J84*Leases!$F83,0)+MAX((Expenses!JS$11-Leases!$K85/12)*Leases!$J85*Leases!$F83,0)+MAX((Expenses!JS$12-Leases!$K86/12)*Leases!$J86*Leases!$F83,0)+MAX((Expenses!JS$13-Leases!$K87/12)*Leases!$J87*Leases!$F83,0)))),0)</f>
        <v>0</v>
      </c>
      <c r="JV249" s="94">
        <f>IF(AND(JV$165&lt;=$E83,JV$165&gt;=EOMONTH($D83,0)),IF($G83="NNN",Expenses!JT$14*Leases!$F83,IF(Leases!$G83="FSG",0,IF(Leases!$G83="MG",SUMPRODUCT(Leases!$I83:$I87,Expenses!JT$9:JT$13)*Leases!$F83,MAX((Expenses!JT$9-Leases!$K83/12)*Leases!$J83*Leases!$F83,0)+MAX((Expenses!JT$10-Leases!$K84/12)*Leases!$J84*Leases!$F83,0)+MAX((Expenses!JT$11-Leases!$K85/12)*Leases!$J85*Leases!$F83,0)+MAX((Expenses!JT$12-Leases!$K86/12)*Leases!$J86*Leases!$F83,0)+MAX((Expenses!JT$13-Leases!$K87/12)*Leases!$J87*Leases!$F83,0)))),0)</f>
        <v>0</v>
      </c>
      <c r="JW249" s="94">
        <f>IF(AND(JW$165&lt;=$E83,JW$165&gt;=EOMONTH($D83,0)),IF($G83="NNN",Expenses!JU$14*Leases!$F83,IF(Leases!$G83="FSG",0,IF(Leases!$G83="MG",SUMPRODUCT(Leases!$I83:$I87,Expenses!JU$9:JU$13)*Leases!$F83,MAX((Expenses!JU$9-Leases!$K83/12)*Leases!$J83*Leases!$F83,0)+MAX((Expenses!JU$10-Leases!$K84/12)*Leases!$J84*Leases!$F83,0)+MAX((Expenses!JU$11-Leases!$K85/12)*Leases!$J85*Leases!$F83,0)+MAX((Expenses!JU$12-Leases!$K86/12)*Leases!$J86*Leases!$F83,0)+MAX((Expenses!JU$13-Leases!$K87/12)*Leases!$J87*Leases!$F83,0)))),0)</f>
        <v>0</v>
      </c>
      <c r="JX249" s="94">
        <f>IF(AND(JX$165&lt;=$E83,JX$165&gt;=EOMONTH($D83,0)),IF($G83="NNN",Expenses!JV$14*Leases!$F83,IF(Leases!$G83="FSG",0,IF(Leases!$G83="MG",SUMPRODUCT(Leases!$I83:$I87,Expenses!JV$9:JV$13)*Leases!$F83,MAX((Expenses!JV$9-Leases!$K83/12)*Leases!$J83*Leases!$F83,0)+MAX((Expenses!JV$10-Leases!$K84/12)*Leases!$J84*Leases!$F83,0)+MAX((Expenses!JV$11-Leases!$K85/12)*Leases!$J85*Leases!$F83,0)+MAX((Expenses!JV$12-Leases!$K86/12)*Leases!$J86*Leases!$F83,0)+MAX((Expenses!JV$13-Leases!$K87/12)*Leases!$J87*Leases!$F83,0)))),0)</f>
        <v>0</v>
      </c>
      <c r="JY249" s="94">
        <f>IF(AND(JY$165&lt;=$E83,JY$165&gt;=EOMONTH($D83,0)),IF($G83="NNN",Expenses!JW$14*Leases!$F83,IF(Leases!$G83="FSG",0,IF(Leases!$G83="MG",SUMPRODUCT(Leases!$I83:$I87,Expenses!JW$9:JW$13)*Leases!$F83,MAX((Expenses!JW$9-Leases!$K83/12)*Leases!$J83*Leases!$F83,0)+MAX((Expenses!JW$10-Leases!$K84/12)*Leases!$J84*Leases!$F83,0)+MAX((Expenses!JW$11-Leases!$K85/12)*Leases!$J85*Leases!$F83,0)+MAX((Expenses!JW$12-Leases!$K86/12)*Leases!$J86*Leases!$F83,0)+MAX((Expenses!JW$13-Leases!$K87/12)*Leases!$J87*Leases!$F83,0)))),0)</f>
        <v>0</v>
      </c>
      <c r="JZ249" s="94">
        <f>IF(AND(JZ$165&lt;=$E83,JZ$165&gt;=EOMONTH($D83,0)),IF($G83="NNN",Expenses!JX$14*Leases!$F83,IF(Leases!$G83="FSG",0,IF(Leases!$G83="MG",SUMPRODUCT(Leases!$I83:$I87,Expenses!JX$9:JX$13)*Leases!$F83,MAX((Expenses!JX$9-Leases!$K83/12)*Leases!$J83*Leases!$F83,0)+MAX((Expenses!JX$10-Leases!$K84/12)*Leases!$J84*Leases!$F83,0)+MAX((Expenses!JX$11-Leases!$K85/12)*Leases!$J85*Leases!$F83,0)+MAX((Expenses!JX$12-Leases!$K86/12)*Leases!$J86*Leases!$F83,0)+MAX((Expenses!JX$13-Leases!$K87/12)*Leases!$J87*Leases!$F83,0)))),0)</f>
        <v>0</v>
      </c>
      <c r="KA249" s="94">
        <f>IF(AND(KA$165&lt;=$E83,KA$165&gt;=EOMONTH($D83,0)),IF($G83="NNN",Expenses!JY$14*Leases!$F83,IF(Leases!$G83="FSG",0,IF(Leases!$G83="MG",SUMPRODUCT(Leases!$I83:$I87,Expenses!JY$9:JY$13)*Leases!$F83,MAX((Expenses!JY$9-Leases!$K83/12)*Leases!$J83*Leases!$F83,0)+MAX((Expenses!JY$10-Leases!$K84/12)*Leases!$J84*Leases!$F83,0)+MAX((Expenses!JY$11-Leases!$K85/12)*Leases!$J85*Leases!$F83,0)+MAX((Expenses!JY$12-Leases!$K86/12)*Leases!$J86*Leases!$F83,0)+MAX((Expenses!JY$13-Leases!$K87/12)*Leases!$J87*Leases!$F83,0)))),0)</f>
        <v>0</v>
      </c>
      <c r="KB249" s="94">
        <f>IF(AND(KB$165&lt;=$E83,KB$165&gt;=EOMONTH($D83,0)),IF($G83="NNN",Expenses!JZ$14*Leases!$F83,IF(Leases!$G83="FSG",0,IF(Leases!$G83="MG",SUMPRODUCT(Leases!$I83:$I87,Expenses!JZ$9:JZ$13)*Leases!$F83,MAX((Expenses!JZ$9-Leases!$K83/12)*Leases!$J83*Leases!$F83,0)+MAX((Expenses!JZ$10-Leases!$K84/12)*Leases!$J84*Leases!$F83,0)+MAX((Expenses!JZ$11-Leases!$K85/12)*Leases!$J85*Leases!$F83,0)+MAX((Expenses!JZ$12-Leases!$K86/12)*Leases!$J86*Leases!$F83,0)+MAX((Expenses!JZ$13-Leases!$K87/12)*Leases!$J87*Leases!$F83,0)))),0)</f>
        <v>0</v>
      </c>
      <c r="KC249" s="94">
        <f>IF(AND(KC$165&lt;=$E83,KC$165&gt;=EOMONTH($D83,0)),IF($G83="NNN",Expenses!KA$14*Leases!$F83,IF(Leases!$G83="FSG",0,IF(Leases!$G83="MG",SUMPRODUCT(Leases!$I83:$I87,Expenses!KA$9:KA$13)*Leases!$F83,MAX((Expenses!KA$9-Leases!$K83/12)*Leases!$J83*Leases!$F83,0)+MAX((Expenses!KA$10-Leases!$K84/12)*Leases!$J84*Leases!$F83,0)+MAX((Expenses!KA$11-Leases!$K85/12)*Leases!$J85*Leases!$F83,0)+MAX((Expenses!KA$12-Leases!$K86/12)*Leases!$J86*Leases!$F83,0)+MAX((Expenses!KA$13-Leases!$K87/12)*Leases!$J87*Leases!$F83,0)))),0)</f>
        <v>0</v>
      </c>
      <c r="KD249" s="94">
        <f>IF(AND(KD$165&lt;=$E83,KD$165&gt;=EOMONTH($D83,0)),IF($G83="NNN",Expenses!KB$14*Leases!$F83,IF(Leases!$G83="FSG",0,IF(Leases!$G83="MG",SUMPRODUCT(Leases!$I83:$I87,Expenses!KB$9:KB$13)*Leases!$F83,MAX((Expenses!KB$9-Leases!$K83/12)*Leases!$J83*Leases!$F83,0)+MAX((Expenses!KB$10-Leases!$K84/12)*Leases!$J84*Leases!$F83,0)+MAX((Expenses!KB$11-Leases!$K85/12)*Leases!$J85*Leases!$F83,0)+MAX((Expenses!KB$12-Leases!$K86/12)*Leases!$J86*Leases!$F83,0)+MAX((Expenses!KB$13-Leases!$K87/12)*Leases!$J87*Leases!$F83,0)))),0)</f>
        <v>0</v>
      </c>
      <c r="KE249" s="94">
        <f>IF(AND(KE$165&lt;=$E83,KE$165&gt;=EOMONTH($D83,0)),IF($G83="NNN",Expenses!KC$14*Leases!$F83,IF(Leases!$G83="FSG",0,IF(Leases!$G83="MG",SUMPRODUCT(Leases!$I83:$I87,Expenses!KC$9:KC$13)*Leases!$F83,MAX((Expenses!KC$9-Leases!$K83/12)*Leases!$J83*Leases!$F83,0)+MAX((Expenses!KC$10-Leases!$K84/12)*Leases!$J84*Leases!$F83,0)+MAX((Expenses!KC$11-Leases!$K85/12)*Leases!$J85*Leases!$F83,0)+MAX((Expenses!KC$12-Leases!$K86/12)*Leases!$J86*Leases!$F83,0)+MAX((Expenses!KC$13-Leases!$K87/12)*Leases!$J87*Leases!$F83,0)))),0)</f>
        <v>0</v>
      </c>
      <c r="KF249" s="94">
        <f>IF(AND(KF$165&lt;=$E83,KF$165&gt;=EOMONTH($D83,0)),IF($G83="NNN",Expenses!KD$14*Leases!$F83,IF(Leases!$G83="FSG",0,IF(Leases!$G83="MG",SUMPRODUCT(Leases!$I83:$I87,Expenses!KD$9:KD$13)*Leases!$F83,MAX((Expenses!KD$9-Leases!$K83/12)*Leases!$J83*Leases!$F83,0)+MAX((Expenses!KD$10-Leases!$K84/12)*Leases!$J84*Leases!$F83,0)+MAX((Expenses!KD$11-Leases!$K85/12)*Leases!$J85*Leases!$F83,0)+MAX((Expenses!KD$12-Leases!$K86/12)*Leases!$J86*Leases!$F83,0)+MAX((Expenses!KD$13-Leases!$K87/12)*Leases!$J87*Leases!$F83,0)))),0)</f>
        <v>0</v>
      </c>
      <c r="KG249" s="94">
        <f>IF(AND(KG$165&lt;=$E83,KG$165&gt;=EOMONTH($D83,0)),IF($G83="NNN",Expenses!KE$14*Leases!$F83,IF(Leases!$G83="FSG",0,IF(Leases!$G83="MG",SUMPRODUCT(Leases!$I83:$I87,Expenses!KE$9:KE$13)*Leases!$F83,MAX((Expenses!KE$9-Leases!$K83/12)*Leases!$J83*Leases!$F83,0)+MAX((Expenses!KE$10-Leases!$K84/12)*Leases!$J84*Leases!$F83,0)+MAX((Expenses!KE$11-Leases!$K85/12)*Leases!$J85*Leases!$F83,0)+MAX((Expenses!KE$12-Leases!$K86/12)*Leases!$J86*Leases!$F83,0)+MAX((Expenses!KE$13-Leases!$K87/12)*Leases!$J87*Leases!$F83,0)))),0)</f>
        <v>0</v>
      </c>
      <c r="KH249" s="94">
        <f>IF(AND(KH$165&lt;=$E83,KH$165&gt;=EOMONTH($D83,0)),IF($G83="NNN",Expenses!KF$14*Leases!$F83,IF(Leases!$G83="FSG",0,IF(Leases!$G83="MG",SUMPRODUCT(Leases!$I83:$I87,Expenses!KF$9:KF$13)*Leases!$F83,MAX((Expenses!KF$9-Leases!$K83/12)*Leases!$J83*Leases!$F83,0)+MAX((Expenses!KF$10-Leases!$K84/12)*Leases!$J84*Leases!$F83,0)+MAX((Expenses!KF$11-Leases!$K85/12)*Leases!$J85*Leases!$F83,0)+MAX((Expenses!KF$12-Leases!$K86/12)*Leases!$J86*Leases!$F83,0)+MAX((Expenses!KF$13-Leases!$K87/12)*Leases!$J87*Leases!$F83,0)))),0)</f>
        <v>0</v>
      </c>
      <c r="KI249" s="94">
        <f>IF(AND(KI$165&lt;=$E83,KI$165&gt;=EOMONTH($D83,0)),IF($G83="NNN",Expenses!KG$14*Leases!$F83,IF(Leases!$G83="FSG",0,IF(Leases!$G83="MG",SUMPRODUCT(Leases!$I83:$I87,Expenses!KG$9:KG$13)*Leases!$F83,MAX((Expenses!KG$9-Leases!$K83/12)*Leases!$J83*Leases!$F83,0)+MAX((Expenses!KG$10-Leases!$K84/12)*Leases!$J84*Leases!$F83,0)+MAX((Expenses!KG$11-Leases!$K85/12)*Leases!$J85*Leases!$F83,0)+MAX((Expenses!KG$12-Leases!$K86/12)*Leases!$J86*Leases!$F83,0)+MAX((Expenses!KG$13-Leases!$K87/12)*Leases!$J87*Leases!$F83,0)))),0)</f>
        <v>0</v>
      </c>
      <c r="KJ249" s="94">
        <f>IF(AND(KJ$165&lt;=$E83,KJ$165&gt;=EOMONTH($D83,0)),IF($G83="NNN",Expenses!KH$14*Leases!$F83,IF(Leases!$G83="FSG",0,IF(Leases!$G83="MG",SUMPRODUCT(Leases!$I83:$I87,Expenses!KH$9:KH$13)*Leases!$F83,MAX((Expenses!KH$9-Leases!$K83/12)*Leases!$J83*Leases!$F83,0)+MAX((Expenses!KH$10-Leases!$K84/12)*Leases!$J84*Leases!$F83,0)+MAX((Expenses!KH$11-Leases!$K85/12)*Leases!$J85*Leases!$F83,0)+MAX((Expenses!KH$12-Leases!$K86/12)*Leases!$J86*Leases!$F83,0)+MAX((Expenses!KH$13-Leases!$K87/12)*Leases!$J87*Leases!$F83,0)))),0)</f>
        <v>0</v>
      </c>
      <c r="KK249" s="94">
        <f>IF(AND(KK$165&lt;=$E83,KK$165&gt;=EOMONTH($D83,0)),IF($G83="NNN",Expenses!KI$14*Leases!$F83,IF(Leases!$G83="FSG",0,IF(Leases!$G83="MG",SUMPRODUCT(Leases!$I83:$I87,Expenses!KI$9:KI$13)*Leases!$F83,MAX((Expenses!KI$9-Leases!$K83/12)*Leases!$J83*Leases!$F83,0)+MAX((Expenses!KI$10-Leases!$K84/12)*Leases!$J84*Leases!$F83,0)+MAX((Expenses!KI$11-Leases!$K85/12)*Leases!$J85*Leases!$F83,0)+MAX((Expenses!KI$12-Leases!$K86/12)*Leases!$J86*Leases!$F83,0)+MAX((Expenses!KI$13-Leases!$K87/12)*Leases!$J87*Leases!$F83,0)))),0)</f>
        <v>0</v>
      </c>
      <c r="KL249" s="94">
        <f>IF(AND(KL$165&lt;=$E83,KL$165&gt;=EOMONTH($D83,0)),IF($G83="NNN",Expenses!KJ$14*Leases!$F83,IF(Leases!$G83="FSG",0,IF(Leases!$G83="MG",SUMPRODUCT(Leases!$I83:$I87,Expenses!KJ$9:KJ$13)*Leases!$F83,MAX((Expenses!KJ$9-Leases!$K83/12)*Leases!$J83*Leases!$F83,0)+MAX((Expenses!KJ$10-Leases!$K84/12)*Leases!$J84*Leases!$F83,0)+MAX((Expenses!KJ$11-Leases!$K85/12)*Leases!$J85*Leases!$F83,0)+MAX((Expenses!KJ$12-Leases!$K86/12)*Leases!$J86*Leases!$F83,0)+MAX((Expenses!KJ$13-Leases!$K87/12)*Leases!$J87*Leases!$F83,0)))),0)</f>
        <v>0</v>
      </c>
      <c r="KM249" s="94">
        <f>IF(AND(KM$165&lt;=$E83,KM$165&gt;=EOMONTH($D83,0)),IF($G83="NNN",Expenses!KK$14*Leases!$F83,IF(Leases!$G83="FSG",0,IF(Leases!$G83="MG",SUMPRODUCT(Leases!$I83:$I87,Expenses!KK$9:KK$13)*Leases!$F83,MAX((Expenses!KK$9-Leases!$K83/12)*Leases!$J83*Leases!$F83,0)+MAX((Expenses!KK$10-Leases!$K84/12)*Leases!$J84*Leases!$F83,0)+MAX((Expenses!KK$11-Leases!$K85/12)*Leases!$J85*Leases!$F83,0)+MAX((Expenses!KK$12-Leases!$K86/12)*Leases!$J86*Leases!$F83,0)+MAX((Expenses!KK$13-Leases!$K87/12)*Leases!$J87*Leases!$F83,0)))),0)</f>
        <v>0</v>
      </c>
      <c r="KN249" s="94">
        <f>IF(AND(KN$165&lt;=$E83,KN$165&gt;=EOMONTH($D83,0)),IF($G83="NNN",Expenses!KL$14*Leases!$F83,IF(Leases!$G83="FSG",0,IF(Leases!$G83="MG",SUMPRODUCT(Leases!$I83:$I87,Expenses!KL$9:KL$13)*Leases!$F83,MAX((Expenses!KL$9-Leases!$K83/12)*Leases!$J83*Leases!$F83,0)+MAX((Expenses!KL$10-Leases!$K84/12)*Leases!$J84*Leases!$F83,0)+MAX((Expenses!KL$11-Leases!$K85/12)*Leases!$J85*Leases!$F83,0)+MAX((Expenses!KL$12-Leases!$K86/12)*Leases!$J86*Leases!$F83,0)+MAX((Expenses!KL$13-Leases!$K87/12)*Leases!$J87*Leases!$F83,0)))),0)</f>
        <v>0</v>
      </c>
      <c r="KO249" s="94">
        <f>IF(AND(KO$165&lt;=$E83,KO$165&gt;=EOMONTH($D83,0)),IF($G83="NNN",Expenses!KM$14*Leases!$F83,IF(Leases!$G83="FSG",0,IF(Leases!$G83="MG",SUMPRODUCT(Leases!$I83:$I87,Expenses!KM$9:KM$13)*Leases!$F83,MAX((Expenses!KM$9-Leases!$K83/12)*Leases!$J83*Leases!$F83,0)+MAX((Expenses!KM$10-Leases!$K84/12)*Leases!$J84*Leases!$F83,0)+MAX((Expenses!KM$11-Leases!$K85/12)*Leases!$J85*Leases!$F83,0)+MAX((Expenses!KM$12-Leases!$K86/12)*Leases!$J86*Leases!$F83,0)+MAX((Expenses!KM$13-Leases!$K87/12)*Leases!$J87*Leases!$F83,0)))),0)</f>
        <v>0</v>
      </c>
      <c r="KP249" s="94">
        <f>IF(AND(KP$165&lt;=$E83,KP$165&gt;=EOMONTH($D83,0)),IF($G83="NNN",Expenses!KN$14*Leases!$F83,IF(Leases!$G83="FSG",0,IF(Leases!$G83="MG",SUMPRODUCT(Leases!$I83:$I87,Expenses!KN$9:KN$13)*Leases!$F83,MAX((Expenses!KN$9-Leases!$K83/12)*Leases!$J83*Leases!$F83,0)+MAX((Expenses!KN$10-Leases!$K84/12)*Leases!$J84*Leases!$F83,0)+MAX((Expenses!KN$11-Leases!$K85/12)*Leases!$J85*Leases!$F83,0)+MAX((Expenses!KN$12-Leases!$K86/12)*Leases!$J86*Leases!$F83,0)+MAX((Expenses!KN$13-Leases!$K87/12)*Leases!$J87*Leases!$F83,0)))),0)</f>
        <v>0</v>
      </c>
      <c r="KQ249" s="94">
        <f>IF(AND(KQ$165&lt;=$E83,KQ$165&gt;=EOMONTH($D83,0)),IF($G83="NNN",Expenses!KO$14*Leases!$F83,IF(Leases!$G83="FSG",0,IF(Leases!$G83="MG",SUMPRODUCT(Leases!$I83:$I87,Expenses!KO$9:KO$13)*Leases!$F83,MAX((Expenses!KO$9-Leases!$K83/12)*Leases!$J83*Leases!$F83,0)+MAX((Expenses!KO$10-Leases!$K84/12)*Leases!$J84*Leases!$F83,0)+MAX((Expenses!KO$11-Leases!$K85/12)*Leases!$J85*Leases!$F83,0)+MAX((Expenses!KO$12-Leases!$K86/12)*Leases!$J86*Leases!$F83,0)+MAX((Expenses!KO$13-Leases!$K87/12)*Leases!$J87*Leases!$F83,0)))),0)</f>
        <v>0</v>
      </c>
      <c r="KR249" s="94">
        <f>IF(AND(KR$165&lt;=$E83,KR$165&gt;=EOMONTH($D83,0)),IF($G83="NNN",Expenses!KP$14*Leases!$F83,IF(Leases!$G83="FSG",0,IF(Leases!$G83="MG",SUMPRODUCT(Leases!$I83:$I87,Expenses!KP$9:KP$13)*Leases!$F83,MAX((Expenses!KP$9-Leases!$K83/12)*Leases!$J83*Leases!$F83,0)+MAX((Expenses!KP$10-Leases!$K84/12)*Leases!$J84*Leases!$F83,0)+MAX((Expenses!KP$11-Leases!$K85/12)*Leases!$J85*Leases!$F83,0)+MAX((Expenses!KP$12-Leases!$K86/12)*Leases!$J86*Leases!$F83,0)+MAX((Expenses!KP$13-Leases!$K87/12)*Leases!$J87*Leases!$F83,0)))),0)</f>
        <v>0</v>
      </c>
      <c r="KS249" s="94">
        <f>IF(AND(KS$165&lt;=$E83,KS$165&gt;=EOMONTH($D83,0)),IF($G83="NNN",Expenses!KQ$14*Leases!$F83,IF(Leases!$G83="FSG",0,IF(Leases!$G83="MG",SUMPRODUCT(Leases!$I83:$I87,Expenses!KQ$9:KQ$13)*Leases!$F83,MAX((Expenses!KQ$9-Leases!$K83/12)*Leases!$J83*Leases!$F83,0)+MAX((Expenses!KQ$10-Leases!$K84/12)*Leases!$J84*Leases!$F83,0)+MAX((Expenses!KQ$11-Leases!$K85/12)*Leases!$J85*Leases!$F83,0)+MAX((Expenses!KQ$12-Leases!$K86/12)*Leases!$J86*Leases!$F83,0)+MAX((Expenses!KQ$13-Leases!$K87/12)*Leases!$J87*Leases!$F83,0)))),0)</f>
        <v>0</v>
      </c>
      <c r="KT249" s="94">
        <f>IF(AND(KT$165&lt;=$E83,KT$165&gt;=EOMONTH($D83,0)),IF($G83="NNN",Expenses!KR$14*Leases!$F83,IF(Leases!$G83="FSG",0,IF(Leases!$G83="MG",SUMPRODUCT(Leases!$I83:$I87,Expenses!KR$9:KR$13)*Leases!$F83,MAX((Expenses!KR$9-Leases!$K83/12)*Leases!$J83*Leases!$F83,0)+MAX((Expenses!KR$10-Leases!$K84/12)*Leases!$J84*Leases!$F83,0)+MAX((Expenses!KR$11-Leases!$K85/12)*Leases!$J85*Leases!$F83,0)+MAX((Expenses!KR$12-Leases!$K86/12)*Leases!$J86*Leases!$F83,0)+MAX((Expenses!KR$13-Leases!$K87/12)*Leases!$J87*Leases!$F83,0)))),0)</f>
        <v>0</v>
      </c>
      <c r="KU249" s="94">
        <f>IF(AND(KU$165&lt;=$E83,KU$165&gt;=EOMONTH($D83,0)),IF($G83="NNN",Expenses!KS$14*Leases!$F83,IF(Leases!$G83="FSG",0,IF(Leases!$G83="MG",SUMPRODUCT(Leases!$I83:$I87,Expenses!KS$9:KS$13)*Leases!$F83,MAX((Expenses!KS$9-Leases!$K83/12)*Leases!$J83*Leases!$F83,0)+MAX((Expenses!KS$10-Leases!$K84/12)*Leases!$J84*Leases!$F83,0)+MAX((Expenses!KS$11-Leases!$K85/12)*Leases!$J85*Leases!$F83,0)+MAX((Expenses!KS$12-Leases!$K86/12)*Leases!$J86*Leases!$F83,0)+MAX((Expenses!KS$13-Leases!$K87/12)*Leases!$J87*Leases!$F83,0)))),0)</f>
        <v>0</v>
      </c>
      <c r="KV249" s="94">
        <f>IF(AND(KV$165&lt;=$E83,KV$165&gt;=EOMONTH($D83,0)),IF($G83="NNN",Expenses!KT$14*Leases!$F83,IF(Leases!$G83="FSG",0,IF(Leases!$G83="MG",SUMPRODUCT(Leases!$I83:$I87,Expenses!KT$9:KT$13)*Leases!$F83,MAX((Expenses!KT$9-Leases!$K83/12)*Leases!$J83*Leases!$F83,0)+MAX((Expenses!KT$10-Leases!$K84/12)*Leases!$J84*Leases!$F83,0)+MAX((Expenses!KT$11-Leases!$K85/12)*Leases!$J85*Leases!$F83,0)+MAX((Expenses!KT$12-Leases!$K86/12)*Leases!$J86*Leases!$F83,0)+MAX((Expenses!KT$13-Leases!$K87/12)*Leases!$J87*Leases!$F83,0)))),0)</f>
        <v>0</v>
      </c>
      <c r="KW249" s="94">
        <f>IF(AND(KW$165&lt;=$E83,KW$165&gt;=EOMONTH($D83,0)),IF($G83="NNN",Expenses!KU$14*Leases!$F83,IF(Leases!$G83="FSG",0,IF(Leases!$G83="MG",SUMPRODUCT(Leases!$I83:$I87,Expenses!KU$9:KU$13)*Leases!$F83,MAX((Expenses!KU$9-Leases!$K83/12)*Leases!$J83*Leases!$F83,0)+MAX((Expenses!KU$10-Leases!$K84/12)*Leases!$J84*Leases!$F83,0)+MAX((Expenses!KU$11-Leases!$K85/12)*Leases!$J85*Leases!$F83,0)+MAX((Expenses!KU$12-Leases!$K86/12)*Leases!$J86*Leases!$F83,0)+MAX((Expenses!KU$13-Leases!$K87/12)*Leases!$J87*Leases!$F83,0)))),0)</f>
        <v>0</v>
      </c>
      <c r="KX249" s="94">
        <f>IF(AND(KX$165&lt;=$E83,KX$165&gt;=EOMONTH($D83,0)),IF($G83="NNN",Expenses!KV$14*Leases!$F83,IF(Leases!$G83="FSG",0,IF(Leases!$G83="MG",SUMPRODUCT(Leases!$I83:$I87,Expenses!KV$9:KV$13)*Leases!$F83,MAX((Expenses!KV$9-Leases!$K83/12)*Leases!$J83*Leases!$F83,0)+MAX((Expenses!KV$10-Leases!$K84/12)*Leases!$J84*Leases!$F83,0)+MAX((Expenses!KV$11-Leases!$K85/12)*Leases!$J85*Leases!$F83,0)+MAX((Expenses!KV$12-Leases!$K86/12)*Leases!$J86*Leases!$F83,0)+MAX((Expenses!KV$13-Leases!$K87/12)*Leases!$J87*Leases!$F83,0)))),0)</f>
        <v>0</v>
      </c>
      <c r="KY249" s="94">
        <f>IF(AND(KY$165&lt;=$E83,KY$165&gt;=EOMONTH($D83,0)),IF($G83="NNN",Expenses!KW$14*Leases!$F83,IF(Leases!$G83="FSG",0,IF(Leases!$G83="MG",SUMPRODUCT(Leases!$I83:$I87,Expenses!KW$9:KW$13)*Leases!$F83,MAX((Expenses!KW$9-Leases!$K83/12)*Leases!$J83*Leases!$F83,0)+MAX((Expenses!KW$10-Leases!$K84/12)*Leases!$J84*Leases!$F83,0)+MAX((Expenses!KW$11-Leases!$K85/12)*Leases!$J85*Leases!$F83,0)+MAX((Expenses!KW$12-Leases!$K86/12)*Leases!$J86*Leases!$F83,0)+MAX((Expenses!KW$13-Leases!$K87/12)*Leases!$J87*Leases!$F83,0)))),0)</f>
        <v>0</v>
      </c>
      <c r="KZ249" s="94">
        <f>IF(AND(KZ$165&lt;=$E83,KZ$165&gt;=EOMONTH($D83,0)),IF($G83="NNN",Expenses!KX$14*Leases!$F83,IF(Leases!$G83="FSG",0,IF(Leases!$G83="MG",SUMPRODUCT(Leases!$I83:$I87,Expenses!KX$9:KX$13)*Leases!$F83,MAX((Expenses!KX$9-Leases!$K83/12)*Leases!$J83*Leases!$F83,0)+MAX((Expenses!KX$10-Leases!$K84/12)*Leases!$J84*Leases!$F83,0)+MAX((Expenses!KX$11-Leases!$K85/12)*Leases!$J85*Leases!$F83,0)+MAX((Expenses!KX$12-Leases!$K86/12)*Leases!$J86*Leases!$F83,0)+MAX((Expenses!KX$13-Leases!$K87/12)*Leases!$J87*Leases!$F83,0)))),0)</f>
        <v>0</v>
      </c>
      <c r="LA249" s="94">
        <f>IF(AND(LA$165&lt;=$E83,LA$165&gt;=EOMONTH($D83,0)),IF($G83="NNN",Expenses!KY$14*Leases!$F83,IF(Leases!$G83="FSG",0,IF(Leases!$G83="MG",SUMPRODUCT(Leases!$I83:$I87,Expenses!KY$9:KY$13)*Leases!$F83,MAX((Expenses!KY$9-Leases!$K83/12)*Leases!$J83*Leases!$F83,0)+MAX((Expenses!KY$10-Leases!$K84/12)*Leases!$J84*Leases!$F83,0)+MAX((Expenses!KY$11-Leases!$K85/12)*Leases!$J85*Leases!$F83,0)+MAX((Expenses!KY$12-Leases!$K86/12)*Leases!$J86*Leases!$F83,0)+MAX((Expenses!KY$13-Leases!$K87/12)*Leases!$J87*Leases!$F83,0)))),0)</f>
        <v>0</v>
      </c>
      <c r="LB249" s="94">
        <f>IF(AND(LB$165&lt;=$E83,LB$165&gt;=EOMONTH($D83,0)),IF($G83="NNN",Expenses!KZ$14*Leases!$F83,IF(Leases!$G83="FSG",0,IF(Leases!$G83="MG",SUMPRODUCT(Leases!$I83:$I87,Expenses!KZ$9:KZ$13)*Leases!$F83,MAX((Expenses!KZ$9-Leases!$K83/12)*Leases!$J83*Leases!$F83,0)+MAX((Expenses!KZ$10-Leases!$K84/12)*Leases!$J84*Leases!$F83,0)+MAX((Expenses!KZ$11-Leases!$K85/12)*Leases!$J85*Leases!$F83,0)+MAX((Expenses!KZ$12-Leases!$K86/12)*Leases!$J86*Leases!$F83,0)+MAX((Expenses!KZ$13-Leases!$K87/12)*Leases!$J87*Leases!$F83,0)))),0)</f>
        <v>0</v>
      </c>
      <c r="LC249" s="94">
        <f>IF(AND(LC$165&lt;=$E83,LC$165&gt;=EOMONTH($D83,0)),IF($G83="NNN",Expenses!LA$14*Leases!$F83,IF(Leases!$G83="FSG",0,IF(Leases!$G83="MG",SUMPRODUCT(Leases!$I83:$I87,Expenses!LA$9:LA$13)*Leases!$F83,MAX((Expenses!LA$9-Leases!$K83/12)*Leases!$J83*Leases!$F83,0)+MAX((Expenses!LA$10-Leases!$K84/12)*Leases!$J84*Leases!$F83,0)+MAX((Expenses!LA$11-Leases!$K85/12)*Leases!$J85*Leases!$F83,0)+MAX((Expenses!LA$12-Leases!$K86/12)*Leases!$J86*Leases!$F83,0)+MAX((Expenses!LA$13-Leases!$K87/12)*Leases!$J87*Leases!$F83,0)))),0)</f>
        <v>0</v>
      </c>
      <c r="LD249" s="94">
        <f>IF(AND(LD$165&lt;=$E83,LD$165&gt;=EOMONTH($D83,0)),IF($G83="NNN",Expenses!LB$14*Leases!$F83,IF(Leases!$G83="FSG",0,IF(Leases!$G83="MG",SUMPRODUCT(Leases!$I83:$I87,Expenses!LB$9:LB$13)*Leases!$F83,MAX((Expenses!LB$9-Leases!$K83/12)*Leases!$J83*Leases!$F83,0)+MAX((Expenses!LB$10-Leases!$K84/12)*Leases!$J84*Leases!$F83,0)+MAX((Expenses!LB$11-Leases!$K85/12)*Leases!$J85*Leases!$F83,0)+MAX((Expenses!LB$12-Leases!$K86/12)*Leases!$J86*Leases!$F83,0)+MAX((Expenses!LB$13-Leases!$K87/12)*Leases!$J87*Leases!$F83,0)))),0)</f>
        <v>0</v>
      </c>
      <c r="LE249" s="94">
        <f>IF(AND(LE$165&lt;=$E83,LE$165&gt;=EOMONTH($D83,0)),IF($G83="NNN",Expenses!LC$14*Leases!$F83,IF(Leases!$G83="FSG",0,IF(Leases!$G83="MG",SUMPRODUCT(Leases!$I83:$I87,Expenses!LC$9:LC$13)*Leases!$F83,MAX((Expenses!LC$9-Leases!$K83/12)*Leases!$J83*Leases!$F83,0)+MAX((Expenses!LC$10-Leases!$K84/12)*Leases!$J84*Leases!$F83,0)+MAX((Expenses!LC$11-Leases!$K85/12)*Leases!$J85*Leases!$F83,0)+MAX((Expenses!LC$12-Leases!$K86/12)*Leases!$J86*Leases!$F83,0)+MAX((Expenses!LC$13-Leases!$K87/12)*Leases!$J87*Leases!$F83,0)))),0)</f>
        <v>0</v>
      </c>
      <c r="LF249" s="94">
        <f>IF(AND(LF$165&lt;=$E83,LF$165&gt;=EOMONTH($D83,0)),IF($G83="NNN",Expenses!LD$14*Leases!$F83,IF(Leases!$G83="FSG",0,IF(Leases!$G83="MG",SUMPRODUCT(Leases!$I83:$I87,Expenses!LD$9:LD$13)*Leases!$F83,MAX((Expenses!LD$9-Leases!$K83/12)*Leases!$J83*Leases!$F83,0)+MAX((Expenses!LD$10-Leases!$K84/12)*Leases!$J84*Leases!$F83,0)+MAX((Expenses!LD$11-Leases!$K85/12)*Leases!$J85*Leases!$F83,0)+MAX((Expenses!LD$12-Leases!$K86/12)*Leases!$J86*Leases!$F83,0)+MAX((Expenses!LD$13-Leases!$K87/12)*Leases!$J87*Leases!$F83,0)))),0)</f>
        <v>0</v>
      </c>
      <c r="LG249" s="94">
        <f>IF(AND(LG$165&lt;=$E83,LG$165&gt;=EOMONTH($D83,0)),IF($G83="NNN",Expenses!LE$14*Leases!$F83,IF(Leases!$G83="FSG",0,IF(Leases!$G83="MG",SUMPRODUCT(Leases!$I83:$I87,Expenses!LE$9:LE$13)*Leases!$F83,MAX((Expenses!LE$9-Leases!$K83/12)*Leases!$J83*Leases!$F83,0)+MAX((Expenses!LE$10-Leases!$K84/12)*Leases!$J84*Leases!$F83,0)+MAX((Expenses!LE$11-Leases!$K85/12)*Leases!$J85*Leases!$F83,0)+MAX((Expenses!LE$12-Leases!$K86/12)*Leases!$J86*Leases!$F83,0)+MAX((Expenses!LE$13-Leases!$K87/12)*Leases!$J87*Leases!$F83,0)))),0)</f>
        <v>0</v>
      </c>
      <c r="LH249" s="94">
        <f>IF(AND(LH$165&lt;=$E83,LH$165&gt;=EOMONTH($D83,0)),IF($G83="NNN",Expenses!LF$14*Leases!$F83,IF(Leases!$G83="FSG",0,IF(Leases!$G83="MG",SUMPRODUCT(Leases!$I83:$I87,Expenses!LF$9:LF$13)*Leases!$F83,MAX((Expenses!LF$9-Leases!$K83/12)*Leases!$J83*Leases!$F83,0)+MAX((Expenses!LF$10-Leases!$K84/12)*Leases!$J84*Leases!$F83,0)+MAX((Expenses!LF$11-Leases!$K85/12)*Leases!$J85*Leases!$F83,0)+MAX((Expenses!LF$12-Leases!$K86/12)*Leases!$J86*Leases!$F83,0)+MAX((Expenses!LF$13-Leases!$K87/12)*Leases!$J87*Leases!$F83,0)))),0)</f>
        <v>0</v>
      </c>
      <c r="LI249" s="94">
        <f>IF(AND(LI$165&lt;=$E83,LI$165&gt;=EOMONTH($D83,0)),IF($G83="NNN",Expenses!LG$14*Leases!$F83,IF(Leases!$G83="FSG",0,IF(Leases!$G83="MG",SUMPRODUCT(Leases!$I83:$I87,Expenses!LG$9:LG$13)*Leases!$F83,MAX((Expenses!LG$9-Leases!$K83/12)*Leases!$J83*Leases!$F83,0)+MAX((Expenses!LG$10-Leases!$K84/12)*Leases!$J84*Leases!$F83,0)+MAX((Expenses!LG$11-Leases!$K85/12)*Leases!$J85*Leases!$F83,0)+MAX((Expenses!LG$12-Leases!$K86/12)*Leases!$J86*Leases!$F83,0)+MAX((Expenses!LG$13-Leases!$K87/12)*Leases!$J87*Leases!$F83,0)))),0)</f>
        <v>0</v>
      </c>
      <c r="LJ249" s="94">
        <f>IF(AND(LJ$165&lt;=$E83,LJ$165&gt;=EOMONTH($D83,0)),IF($G83="NNN",Expenses!LH$14*Leases!$F83,IF(Leases!$G83="FSG",0,IF(Leases!$G83="MG",SUMPRODUCT(Leases!$I83:$I87,Expenses!LH$9:LH$13)*Leases!$F83,MAX((Expenses!LH$9-Leases!$K83/12)*Leases!$J83*Leases!$F83,0)+MAX((Expenses!LH$10-Leases!$K84/12)*Leases!$J84*Leases!$F83,0)+MAX((Expenses!LH$11-Leases!$K85/12)*Leases!$J85*Leases!$F83,0)+MAX((Expenses!LH$12-Leases!$K86/12)*Leases!$J86*Leases!$F83,0)+MAX((Expenses!LH$13-Leases!$K87/12)*Leases!$J87*Leases!$F83,0)))),0)</f>
        <v>0</v>
      </c>
      <c r="LK249" s="94">
        <f>IF(AND(LK$165&lt;=$E83,LK$165&gt;=EOMONTH($D83,0)),IF($G83="NNN",Expenses!LI$14*Leases!$F83,IF(Leases!$G83="FSG",0,IF(Leases!$G83="MG",SUMPRODUCT(Leases!$I83:$I87,Expenses!LI$9:LI$13)*Leases!$F83,MAX((Expenses!LI$9-Leases!$K83/12)*Leases!$J83*Leases!$F83,0)+MAX((Expenses!LI$10-Leases!$K84/12)*Leases!$J84*Leases!$F83,0)+MAX((Expenses!LI$11-Leases!$K85/12)*Leases!$J85*Leases!$F83,0)+MAX((Expenses!LI$12-Leases!$K86/12)*Leases!$J86*Leases!$F83,0)+MAX((Expenses!LI$13-Leases!$K87/12)*Leases!$J87*Leases!$F83,0)))),0)</f>
        <v>0</v>
      </c>
      <c r="LL249" s="94">
        <f>IF(AND(LL$165&lt;=$E83,LL$165&gt;=EOMONTH($D83,0)),IF($G83="NNN",Expenses!LJ$14*Leases!$F83,IF(Leases!$G83="FSG",0,IF(Leases!$G83="MG",SUMPRODUCT(Leases!$I83:$I87,Expenses!LJ$9:LJ$13)*Leases!$F83,MAX((Expenses!LJ$9-Leases!$K83/12)*Leases!$J83*Leases!$F83,0)+MAX((Expenses!LJ$10-Leases!$K84/12)*Leases!$J84*Leases!$F83,0)+MAX((Expenses!LJ$11-Leases!$K85/12)*Leases!$J85*Leases!$F83,0)+MAX((Expenses!LJ$12-Leases!$K86/12)*Leases!$J86*Leases!$F83,0)+MAX((Expenses!LJ$13-Leases!$K87/12)*Leases!$J87*Leases!$F83,0)))),0)</f>
        <v>0</v>
      </c>
      <c r="LM249" s="94">
        <f>IF(AND(LM$165&lt;=$E83,LM$165&gt;=EOMONTH($D83,0)),IF($G83="NNN",Expenses!LK$14*Leases!$F83,IF(Leases!$G83="FSG",0,IF(Leases!$G83="MG",SUMPRODUCT(Leases!$I83:$I87,Expenses!LK$9:LK$13)*Leases!$F83,MAX((Expenses!LK$9-Leases!$K83/12)*Leases!$J83*Leases!$F83,0)+MAX((Expenses!LK$10-Leases!$K84/12)*Leases!$J84*Leases!$F83,0)+MAX((Expenses!LK$11-Leases!$K85/12)*Leases!$J85*Leases!$F83,0)+MAX((Expenses!LK$12-Leases!$K86/12)*Leases!$J86*Leases!$F83,0)+MAX((Expenses!LK$13-Leases!$K87/12)*Leases!$J87*Leases!$F83,0)))),0)</f>
        <v>0</v>
      </c>
      <c r="LN249" s="94">
        <f>IF(AND(LN$165&lt;=$E83,LN$165&gt;=EOMONTH($D83,0)),IF($G83="NNN",Expenses!LL$14*Leases!$F83,IF(Leases!$G83="FSG",0,IF(Leases!$G83="MG",SUMPRODUCT(Leases!$I83:$I87,Expenses!LL$9:LL$13)*Leases!$F83,MAX((Expenses!LL$9-Leases!$K83/12)*Leases!$J83*Leases!$F83,0)+MAX((Expenses!LL$10-Leases!$K84/12)*Leases!$J84*Leases!$F83,0)+MAX((Expenses!LL$11-Leases!$K85/12)*Leases!$J85*Leases!$F83,0)+MAX((Expenses!LL$12-Leases!$K86/12)*Leases!$J86*Leases!$F83,0)+MAX((Expenses!LL$13-Leases!$K87/12)*Leases!$J87*Leases!$F83,0)))),0)</f>
        <v>0</v>
      </c>
      <c r="LO249" s="94">
        <f>IF(AND(LO$165&lt;=$E83,LO$165&gt;=EOMONTH($D83,0)),IF($G83="NNN",Expenses!LM$14*Leases!$F83,IF(Leases!$G83="FSG",0,IF(Leases!$G83="MG",SUMPRODUCT(Leases!$I83:$I87,Expenses!LM$9:LM$13)*Leases!$F83,MAX((Expenses!LM$9-Leases!$K83/12)*Leases!$J83*Leases!$F83,0)+MAX((Expenses!LM$10-Leases!$K84/12)*Leases!$J84*Leases!$F83,0)+MAX((Expenses!LM$11-Leases!$K85/12)*Leases!$J85*Leases!$F83,0)+MAX((Expenses!LM$12-Leases!$K86/12)*Leases!$J86*Leases!$F83,0)+MAX((Expenses!LM$13-Leases!$K87/12)*Leases!$J87*Leases!$F83,0)))),0)</f>
        <v>0</v>
      </c>
      <c r="LP249" s="94">
        <f>IF(AND(LP$165&lt;=$E83,LP$165&gt;=EOMONTH($D83,0)),IF($G83="NNN",Expenses!LN$14*Leases!$F83,IF(Leases!$G83="FSG",0,IF(Leases!$G83="MG",SUMPRODUCT(Leases!$I83:$I87,Expenses!LN$9:LN$13)*Leases!$F83,MAX((Expenses!LN$9-Leases!$K83/12)*Leases!$J83*Leases!$F83,0)+MAX((Expenses!LN$10-Leases!$K84/12)*Leases!$J84*Leases!$F83,0)+MAX((Expenses!LN$11-Leases!$K85/12)*Leases!$J85*Leases!$F83,0)+MAX((Expenses!LN$12-Leases!$K86/12)*Leases!$J86*Leases!$F83,0)+MAX((Expenses!LN$13-Leases!$K87/12)*Leases!$J87*Leases!$F83,0)))),0)</f>
        <v>0</v>
      </c>
      <c r="LQ249" s="94">
        <f>IF(AND(LQ$165&lt;=$E83,LQ$165&gt;=EOMONTH($D83,0)),IF($G83="NNN",Expenses!LO$14*Leases!$F83,IF(Leases!$G83="FSG",0,IF(Leases!$G83="MG",SUMPRODUCT(Leases!$I83:$I87,Expenses!LO$9:LO$13)*Leases!$F83,MAX((Expenses!LO$9-Leases!$K83/12)*Leases!$J83*Leases!$F83,0)+MAX((Expenses!LO$10-Leases!$K84/12)*Leases!$J84*Leases!$F83,0)+MAX((Expenses!LO$11-Leases!$K85/12)*Leases!$J85*Leases!$F83,0)+MAX((Expenses!LO$12-Leases!$K86/12)*Leases!$J86*Leases!$F83,0)+MAX((Expenses!LO$13-Leases!$K87/12)*Leases!$J87*Leases!$F83,0)))),0)</f>
        <v>0</v>
      </c>
      <c r="LR249" s="94">
        <f>IF(AND(LR$165&lt;=$E83,LR$165&gt;=EOMONTH($D83,0)),IF($G83="NNN",Expenses!LP$14*Leases!$F83,IF(Leases!$G83="FSG",0,IF(Leases!$G83="MG",SUMPRODUCT(Leases!$I83:$I87,Expenses!LP$9:LP$13)*Leases!$F83,MAX((Expenses!LP$9-Leases!$K83/12)*Leases!$J83*Leases!$F83,0)+MAX((Expenses!LP$10-Leases!$K84/12)*Leases!$J84*Leases!$F83,0)+MAX((Expenses!LP$11-Leases!$K85/12)*Leases!$J85*Leases!$F83,0)+MAX((Expenses!LP$12-Leases!$K86/12)*Leases!$J86*Leases!$F83,0)+MAX((Expenses!LP$13-Leases!$K87/12)*Leases!$J87*Leases!$F83,0)))),0)</f>
        <v>0</v>
      </c>
      <c r="LS249" s="94">
        <f>IF(AND(LS$165&lt;=$E83,LS$165&gt;=EOMONTH($D83,0)),IF($G83="NNN",Expenses!LQ$14*Leases!$F83,IF(Leases!$G83="FSG",0,IF(Leases!$G83="MG",SUMPRODUCT(Leases!$I83:$I87,Expenses!LQ$9:LQ$13)*Leases!$F83,MAX((Expenses!LQ$9-Leases!$K83/12)*Leases!$J83*Leases!$F83,0)+MAX((Expenses!LQ$10-Leases!$K84/12)*Leases!$J84*Leases!$F83,0)+MAX((Expenses!LQ$11-Leases!$K85/12)*Leases!$J85*Leases!$F83,0)+MAX((Expenses!LQ$12-Leases!$K86/12)*Leases!$J86*Leases!$F83,0)+MAX((Expenses!LQ$13-Leases!$K87/12)*Leases!$J87*Leases!$F83,0)))),0)</f>
        <v>0</v>
      </c>
      <c r="LT249" s="94">
        <f>IF(AND(LT$165&lt;=$E83,LT$165&gt;=EOMONTH($D83,0)),IF($G83="NNN",Expenses!LR$14*Leases!$F83,IF(Leases!$G83="FSG",0,IF(Leases!$G83="MG",SUMPRODUCT(Leases!$I83:$I87,Expenses!LR$9:LR$13)*Leases!$F83,MAX((Expenses!LR$9-Leases!$K83/12)*Leases!$J83*Leases!$F83,0)+MAX((Expenses!LR$10-Leases!$K84/12)*Leases!$J84*Leases!$F83,0)+MAX((Expenses!LR$11-Leases!$K85/12)*Leases!$J85*Leases!$F83,0)+MAX((Expenses!LR$12-Leases!$K86/12)*Leases!$J86*Leases!$F83,0)+MAX((Expenses!LR$13-Leases!$K87/12)*Leases!$J87*Leases!$F83,0)))),0)</f>
        <v>0</v>
      </c>
      <c r="LU249" s="94">
        <f>IF(AND(LU$165&lt;=$E83,LU$165&gt;=EOMONTH($D83,0)),IF($G83="NNN",Expenses!LS$14*Leases!$F83,IF(Leases!$G83="FSG",0,IF(Leases!$G83="MG",SUMPRODUCT(Leases!$I83:$I87,Expenses!LS$9:LS$13)*Leases!$F83,MAX((Expenses!LS$9-Leases!$K83/12)*Leases!$J83*Leases!$F83,0)+MAX((Expenses!LS$10-Leases!$K84/12)*Leases!$J84*Leases!$F83,0)+MAX((Expenses!LS$11-Leases!$K85/12)*Leases!$J85*Leases!$F83,0)+MAX((Expenses!LS$12-Leases!$K86/12)*Leases!$J86*Leases!$F83,0)+MAX((Expenses!LS$13-Leases!$K87/12)*Leases!$J87*Leases!$F83,0)))),0)</f>
        <v>0</v>
      </c>
      <c r="LV249" s="94">
        <f>IF(AND(LV$165&lt;=$E83,LV$165&gt;=EOMONTH($D83,0)),IF($G83="NNN",Expenses!LT$14*Leases!$F83,IF(Leases!$G83="FSG",0,IF(Leases!$G83="MG",SUMPRODUCT(Leases!$I83:$I87,Expenses!LT$9:LT$13)*Leases!$F83,MAX((Expenses!LT$9-Leases!$K83/12)*Leases!$J83*Leases!$F83,0)+MAX((Expenses!LT$10-Leases!$K84/12)*Leases!$J84*Leases!$F83,0)+MAX((Expenses!LT$11-Leases!$K85/12)*Leases!$J85*Leases!$F83,0)+MAX((Expenses!LT$12-Leases!$K86/12)*Leases!$J86*Leases!$F83,0)+MAX((Expenses!LT$13-Leases!$K87/12)*Leases!$J87*Leases!$F83,0)))),0)</f>
        <v>0</v>
      </c>
      <c r="LW249" s="94">
        <f>IF(AND(LW$165&lt;=$E83,LW$165&gt;=EOMONTH($D83,0)),IF($G83="NNN",Expenses!LU$14*Leases!$F83,IF(Leases!$G83="FSG",0,IF(Leases!$G83="MG",SUMPRODUCT(Leases!$I83:$I87,Expenses!LU$9:LU$13)*Leases!$F83,MAX((Expenses!LU$9-Leases!$K83/12)*Leases!$J83*Leases!$F83,0)+MAX((Expenses!LU$10-Leases!$K84/12)*Leases!$J84*Leases!$F83,0)+MAX((Expenses!LU$11-Leases!$K85/12)*Leases!$J85*Leases!$F83,0)+MAX((Expenses!LU$12-Leases!$K86/12)*Leases!$J86*Leases!$F83,0)+MAX((Expenses!LU$13-Leases!$K87/12)*Leases!$J87*Leases!$F83,0)))),0)</f>
        <v>0</v>
      </c>
      <c r="LX249" s="94">
        <f>IF(AND(LX$165&lt;=$E83,LX$165&gt;=EOMONTH($D83,0)),IF($G83="NNN",Expenses!LV$14*Leases!$F83,IF(Leases!$G83="FSG",0,IF(Leases!$G83="MG",SUMPRODUCT(Leases!$I83:$I87,Expenses!LV$9:LV$13)*Leases!$F83,MAX((Expenses!LV$9-Leases!$K83/12)*Leases!$J83*Leases!$F83,0)+MAX((Expenses!LV$10-Leases!$K84/12)*Leases!$J84*Leases!$F83,0)+MAX((Expenses!LV$11-Leases!$K85/12)*Leases!$J85*Leases!$F83,0)+MAX((Expenses!LV$12-Leases!$K86/12)*Leases!$J86*Leases!$F83,0)+MAX((Expenses!LV$13-Leases!$K87/12)*Leases!$J87*Leases!$F83,0)))),0)</f>
        <v>0</v>
      </c>
      <c r="LY249" s="94">
        <f>IF(AND(LY$165&lt;=$E83,LY$165&gt;=EOMONTH($D83,0)),IF($G83="NNN",Expenses!LW$14*Leases!$F83,IF(Leases!$G83="FSG",0,IF(Leases!$G83="MG",SUMPRODUCT(Leases!$I83:$I87,Expenses!LW$9:LW$13)*Leases!$F83,MAX((Expenses!LW$9-Leases!$K83/12)*Leases!$J83*Leases!$F83,0)+MAX((Expenses!LW$10-Leases!$K84/12)*Leases!$J84*Leases!$F83,0)+MAX((Expenses!LW$11-Leases!$K85/12)*Leases!$J85*Leases!$F83,0)+MAX((Expenses!LW$12-Leases!$K86/12)*Leases!$J86*Leases!$F83,0)+MAX((Expenses!LW$13-Leases!$K87/12)*Leases!$J87*Leases!$F83,0)))),0)</f>
        <v>0</v>
      </c>
      <c r="LZ249" s="94">
        <f>IF(AND(LZ$165&lt;=$E83,LZ$165&gt;=EOMONTH($D83,0)),IF($G83="NNN",Expenses!LX$14*Leases!$F83,IF(Leases!$G83="FSG",0,IF(Leases!$G83="MG",SUMPRODUCT(Leases!$I83:$I87,Expenses!LX$9:LX$13)*Leases!$F83,MAX((Expenses!LX$9-Leases!$K83/12)*Leases!$J83*Leases!$F83,0)+MAX((Expenses!LX$10-Leases!$K84/12)*Leases!$J84*Leases!$F83,0)+MAX((Expenses!LX$11-Leases!$K85/12)*Leases!$J85*Leases!$F83,0)+MAX((Expenses!LX$12-Leases!$K86/12)*Leases!$J86*Leases!$F83,0)+MAX((Expenses!LX$13-Leases!$K87/12)*Leases!$J87*Leases!$F83,0)))),0)</f>
        <v>0</v>
      </c>
      <c r="MA249" s="94">
        <f>IF(AND(MA$165&lt;=$E83,MA$165&gt;=EOMONTH($D83,0)),IF($G83="NNN",Expenses!LY$14*Leases!$F83,IF(Leases!$G83="FSG",0,IF(Leases!$G83="MG",SUMPRODUCT(Leases!$I83:$I87,Expenses!LY$9:LY$13)*Leases!$F83,MAX((Expenses!LY$9-Leases!$K83/12)*Leases!$J83*Leases!$F83,0)+MAX((Expenses!LY$10-Leases!$K84/12)*Leases!$J84*Leases!$F83,0)+MAX((Expenses!LY$11-Leases!$K85/12)*Leases!$J85*Leases!$F83,0)+MAX((Expenses!LY$12-Leases!$K86/12)*Leases!$J86*Leases!$F83,0)+MAX((Expenses!LY$13-Leases!$K87/12)*Leases!$J87*Leases!$F83,0)))),0)</f>
        <v>0</v>
      </c>
      <c r="MB249" s="94">
        <f>IF(AND(MB$165&lt;=$E83,MB$165&gt;=EOMONTH($D83,0)),IF($G83="NNN",Expenses!LZ$14*Leases!$F83,IF(Leases!$G83="FSG",0,IF(Leases!$G83="MG",SUMPRODUCT(Leases!$I83:$I87,Expenses!LZ$9:LZ$13)*Leases!$F83,MAX((Expenses!LZ$9-Leases!$K83/12)*Leases!$J83*Leases!$F83,0)+MAX((Expenses!LZ$10-Leases!$K84/12)*Leases!$J84*Leases!$F83,0)+MAX((Expenses!LZ$11-Leases!$K85/12)*Leases!$J85*Leases!$F83,0)+MAX((Expenses!LZ$12-Leases!$K86/12)*Leases!$J86*Leases!$F83,0)+MAX((Expenses!LZ$13-Leases!$K87/12)*Leases!$J87*Leases!$F83,0)))),0)</f>
        <v>0</v>
      </c>
      <c r="MC249" s="94">
        <f>IF(AND(MC$165&lt;=$E83,MC$165&gt;=EOMONTH($D83,0)),IF($G83="NNN",Expenses!MA$14*Leases!$F83,IF(Leases!$G83="FSG",0,IF(Leases!$G83="MG",SUMPRODUCT(Leases!$I83:$I87,Expenses!MA$9:MA$13)*Leases!$F83,MAX((Expenses!MA$9-Leases!$K83/12)*Leases!$J83*Leases!$F83,0)+MAX((Expenses!MA$10-Leases!$K84/12)*Leases!$J84*Leases!$F83,0)+MAX((Expenses!MA$11-Leases!$K85/12)*Leases!$J85*Leases!$F83,0)+MAX((Expenses!MA$12-Leases!$K86/12)*Leases!$J86*Leases!$F83,0)+MAX((Expenses!MA$13-Leases!$K87/12)*Leases!$J87*Leases!$F83,0)))),0)</f>
        <v>0</v>
      </c>
      <c r="MD249" s="94">
        <f>IF(AND(MD$165&lt;=$E83,MD$165&gt;=EOMONTH($D83,0)),IF($G83="NNN",Expenses!MB$14*Leases!$F83,IF(Leases!$G83="FSG",0,IF(Leases!$G83="MG",SUMPRODUCT(Leases!$I83:$I87,Expenses!MB$9:MB$13)*Leases!$F83,MAX((Expenses!MB$9-Leases!$K83/12)*Leases!$J83*Leases!$F83,0)+MAX((Expenses!MB$10-Leases!$K84/12)*Leases!$J84*Leases!$F83,0)+MAX((Expenses!MB$11-Leases!$K85/12)*Leases!$J85*Leases!$F83,0)+MAX((Expenses!MB$12-Leases!$K86/12)*Leases!$J86*Leases!$F83,0)+MAX((Expenses!MB$13-Leases!$K87/12)*Leases!$J87*Leases!$F83,0)))),0)</f>
        <v>0</v>
      </c>
      <c r="ME249" s="94">
        <f>IF(AND(ME$165&lt;=$E83,ME$165&gt;=EOMONTH($D83,0)),IF($G83="NNN",Expenses!MC$14*Leases!$F83,IF(Leases!$G83="FSG",0,IF(Leases!$G83="MG",SUMPRODUCT(Leases!$I83:$I87,Expenses!MC$9:MC$13)*Leases!$F83,MAX((Expenses!MC$9-Leases!$K83/12)*Leases!$J83*Leases!$F83,0)+MAX((Expenses!MC$10-Leases!$K84/12)*Leases!$J84*Leases!$F83,0)+MAX((Expenses!MC$11-Leases!$K85/12)*Leases!$J85*Leases!$F83,0)+MAX((Expenses!MC$12-Leases!$K86/12)*Leases!$J86*Leases!$F83,0)+MAX((Expenses!MC$13-Leases!$K87/12)*Leases!$J87*Leases!$F83,0)))),0)</f>
        <v>0</v>
      </c>
      <c r="MF249" s="94">
        <f>IF(AND(MF$165&lt;=$E83,MF$165&gt;=EOMONTH($D83,0)),IF($G83="NNN",Expenses!MD$14*Leases!$F83,IF(Leases!$G83="FSG",0,IF(Leases!$G83="MG",SUMPRODUCT(Leases!$I83:$I87,Expenses!MD$9:MD$13)*Leases!$F83,MAX((Expenses!MD$9-Leases!$K83/12)*Leases!$J83*Leases!$F83,0)+MAX((Expenses!MD$10-Leases!$K84/12)*Leases!$J84*Leases!$F83,0)+MAX((Expenses!MD$11-Leases!$K85/12)*Leases!$J85*Leases!$F83,0)+MAX((Expenses!MD$12-Leases!$K86/12)*Leases!$J86*Leases!$F83,0)+MAX((Expenses!MD$13-Leases!$K87/12)*Leases!$J87*Leases!$F83,0)))),0)</f>
        <v>0</v>
      </c>
      <c r="MG249" s="94">
        <f>IF(AND(MG$165&lt;=$E83,MG$165&gt;=EOMONTH($D83,0)),IF($G83="NNN",Expenses!ME$14*Leases!$F83,IF(Leases!$G83="FSG",0,IF(Leases!$G83="MG",SUMPRODUCT(Leases!$I83:$I87,Expenses!ME$9:ME$13)*Leases!$F83,MAX((Expenses!ME$9-Leases!$K83/12)*Leases!$J83*Leases!$F83,0)+MAX((Expenses!ME$10-Leases!$K84/12)*Leases!$J84*Leases!$F83,0)+MAX((Expenses!ME$11-Leases!$K85/12)*Leases!$J85*Leases!$F83,0)+MAX((Expenses!ME$12-Leases!$K86/12)*Leases!$J86*Leases!$F83,0)+MAX((Expenses!ME$13-Leases!$K87/12)*Leases!$J87*Leases!$F83,0)))),0)</f>
        <v>0</v>
      </c>
      <c r="MH249" s="94">
        <f>IF(AND(MH$165&lt;=$E83,MH$165&gt;=EOMONTH($D83,0)),IF($G83="NNN",Expenses!MF$14*Leases!$F83,IF(Leases!$G83="FSG",0,IF(Leases!$G83="MG",SUMPRODUCT(Leases!$I83:$I87,Expenses!MF$9:MF$13)*Leases!$F83,MAX((Expenses!MF$9-Leases!$K83/12)*Leases!$J83*Leases!$F83,0)+MAX((Expenses!MF$10-Leases!$K84/12)*Leases!$J84*Leases!$F83,0)+MAX((Expenses!MF$11-Leases!$K85/12)*Leases!$J85*Leases!$F83,0)+MAX((Expenses!MF$12-Leases!$K86/12)*Leases!$J86*Leases!$F83,0)+MAX((Expenses!MF$13-Leases!$K87/12)*Leases!$J87*Leases!$F83,0)))),0)</f>
        <v>0</v>
      </c>
      <c r="MI249" s="94">
        <f>IF(AND(MI$165&lt;=$E83,MI$165&gt;=EOMONTH($D83,0)),IF($G83="NNN",Expenses!MG$14*Leases!$F83,IF(Leases!$G83="FSG",0,IF(Leases!$G83="MG",SUMPRODUCT(Leases!$I83:$I87,Expenses!MG$9:MG$13)*Leases!$F83,MAX((Expenses!MG$9-Leases!$K83/12)*Leases!$J83*Leases!$F83,0)+MAX((Expenses!MG$10-Leases!$K84/12)*Leases!$J84*Leases!$F83,0)+MAX((Expenses!MG$11-Leases!$K85/12)*Leases!$J85*Leases!$F83,0)+MAX((Expenses!MG$12-Leases!$K86/12)*Leases!$J86*Leases!$F83,0)+MAX((Expenses!MG$13-Leases!$K87/12)*Leases!$J87*Leases!$F83,0)))),0)</f>
        <v>0</v>
      </c>
      <c r="MJ249" s="94">
        <f>IF(AND(MJ$165&lt;=$E83,MJ$165&gt;=EOMONTH($D83,0)),IF($G83="NNN",Expenses!MH$14*Leases!$F83,IF(Leases!$G83="FSG",0,IF(Leases!$G83="MG",SUMPRODUCT(Leases!$I83:$I87,Expenses!MH$9:MH$13)*Leases!$F83,MAX((Expenses!MH$9-Leases!$K83/12)*Leases!$J83*Leases!$F83,0)+MAX((Expenses!MH$10-Leases!$K84/12)*Leases!$J84*Leases!$F83,0)+MAX((Expenses!MH$11-Leases!$K85/12)*Leases!$J85*Leases!$F83,0)+MAX((Expenses!MH$12-Leases!$K86/12)*Leases!$J86*Leases!$F83,0)+MAX((Expenses!MH$13-Leases!$K87/12)*Leases!$J87*Leases!$F83,0)))),0)</f>
        <v>0</v>
      </c>
      <c r="MK249" s="94">
        <f>IF(AND(MK$165&lt;=$E83,MK$165&gt;=EOMONTH($D83,0)),IF($G83="NNN",Expenses!MI$14*Leases!$F83,IF(Leases!$G83="FSG",0,IF(Leases!$G83="MG",SUMPRODUCT(Leases!$I83:$I87,Expenses!MI$9:MI$13)*Leases!$F83,MAX((Expenses!MI$9-Leases!$K83/12)*Leases!$J83*Leases!$F83,0)+MAX((Expenses!MI$10-Leases!$K84/12)*Leases!$J84*Leases!$F83,0)+MAX((Expenses!MI$11-Leases!$K85/12)*Leases!$J85*Leases!$F83,0)+MAX((Expenses!MI$12-Leases!$K86/12)*Leases!$J86*Leases!$F83,0)+MAX((Expenses!MI$13-Leases!$K87/12)*Leases!$J87*Leases!$F83,0)))),0)</f>
        <v>0</v>
      </c>
      <c r="ML249" s="94">
        <f>IF(AND(ML$165&lt;=$E83,ML$165&gt;=EOMONTH($D83,0)),IF($G83="NNN",Expenses!MJ$14*Leases!$F83,IF(Leases!$G83="FSG",0,IF(Leases!$G83="MG",SUMPRODUCT(Leases!$I83:$I87,Expenses!MJ$9:MJ$13)*Leases!$F83,MAX((Expenses!MJ$9-Leases!$K83/12)*Leases!$J83*Leases!$F83,0)+MAX((Expenses!MJ$10-Leases!$K84/12)*Leases!$J84*Leases!$F83,0)+MAX((Expenses!MJ$11-Leases!$K85/12)*Leases!$J85*Leases!$F83,0)+MAX((Expenses!MJ$12-Leases!$K86/12)*Leases!$J86*Leases!$F83,0)+MAX((Expenses!MJ$13-Leases!$K87/12)*Leases!$J87*Leases!$F83,0)))),0)</f>
        <v>0</v>
      </c>
      <c r="MM249" s="94">
        <f>IF(AND(MM$165&lt;=$E83,MM$165&gt;=EOMONTH($D83,0)),IF($G83="NNN",Expenses!MK$14*Leases!$F83,IF(Leases!$G83="FSG",0,IF(Leases!$G83="MG",SUMPRODUCT(Leases!$I83:$I87,Expenses!MK$9:MK$13)*Leases!$F83,MAX((Expenses!MK$9-Leases!$K83/12)*Leases!$J83*Leases!$F83,0)+MAX((Expenses!MK$10-Leases!$K84/12)*Leases!$J84*Leases!$F83,0)+MAX((Expenses!MK$11-Leases!$K85/12)*Leases!$J85*Leases!$F83,0)+MAX((Expenses!MK$12-Leases!$K86/12)*Leases!$J86*Leases!$F83,0)+MAX((Expenses!MK$13-Leases!$K87/12)*Leases!$J87*Leases!$F83,0)))),0)</f>
        <v>0</v>
      </c>
      <c r="MN249" s="94">
        <f>IF(AND(MN$165&lt;=$E83,MN$165&gt;=EOMONTH($D83,0)),IF($G83="NNN",Expenses!ML$14*Leases!$F83,IF(Leases!$G83="FSG",0,IF(Leases!$G83="MG",SUMPRODUCT(Leases!$I83:$I87,Expenses!ML$9:ML$13)*Leases!$F83,MAX((Expenses!ML$9-Leases!$K83/12)*Leases!$J83*Leases!$F83,0)+MAX((Expenses!ML$10-Leases!$K84/12)*Leases!$J84*Leases!$F83,0)+MAX((Expenses!ML$11-Leases!$K85/12)*Leases!$J85*Leases!$F83,0)+MAX((Expenses!ML$12-Leases!$K86/12)*Leases!$J86*Leases!$F83,0)+MAX((Expenses!ML$13-Leases!$K87/12)*Leases!$J87*Leases!$F83,0)))),0)</f>
        <v>0</v>
      </c>
      <c r="MO249" s="94">
        <f>IF(AND(MO$165&lt;=$E83,MO$165&gt;=EOMONTH($D83,0)),IF($G83="NNN",Expenses!MM$14*Leases!$F83,IF(Leases!$G83="FSG",0,IF(Leases!$G83="MG",SUMPRODUCT(Leases!$I83:$I87,Expenses!MM$9:MM$13)*Leases!$F83,MAX((Expenses!MM$9-Leases!$K83/12)*Leases!$J83*Leases!$F83,0)+MAX((Expenses!MM$10-Leases!$K84/12)*Leases!$J84*Leases!$F83,0)+MAX((Expenses!MM$11-Leases!$K85/12)*Leases!$J85*Leases!$F83,0)+MAX((Expenses!MM$12-Leases!$K86/12)*Leases!$J86*Leases!$F83,0)+MAX((Expenses!MM$13-Leases!$K87/12)*Leases!$J87*Leases!$F83,0)))),0)</f>
        <v>0</v>
      </c>
      <c r="MP249" s="94">
        <f>IF(AND(MP$165&lt;=$E83,MP$165&gt;=EOMONTH($D83,0)),IF($G83="NNN",Expenses!MN$14*Leases!$F83,IF(Leases!$G83="FSG",0,IF(Leases!$G83="MG",SUMPRODUCT(Leases!$I83:$I87,Expenses!MN$9:MN$13)*Leases!$F83,MAX((Expenses!MN$9-Leases!$K83/12)*Leases!$J83*Leases!$F83,0)+MAX((Expenses!MN$10-Leases!$K84/12)*Leases!$J84*Leases!$F83,0)+MAX((Expenses!MN$11-Leases!$K85/12)*Leases!$J85*Leases!$F83,0)+MAX((Expenses!MN$12-Leases!$K86/12)*Leases!$J86*Leases!$F83,0)+MAX((Expenses!MN$13-Leases!$K87/12)*Leases!$J87*Leases!$F83,0)))),0)</f>
        <v>0</v>
      </c>
      <c r="MQ249" s="94">
        <f>IF(AND(MQ$165&lt;=$E83,MQ$165&gt;=EOMONTH($D83,0)),IF($G83="NNN",Expenses!MO$14*Leases!$F83,IF(Leases!$G83="FSG",0,IF(Leases!$G83="MG",SUMPRODUCT(Leases!$I83:$I87,Expenses!MO$9:MO$13)*Leases!$F83,MAX((Expenses!MO$9-Leases!$K83/12)*Leases!$J83*Leases!$F83,0)+MAX((Expenses!MO$10-Leases!$K84/12)*Leases!$J84*Leases!$F83,0)+MAX((Expenses!MO$11-Leases!$K85/12)*Leases!$J85*Leases!$F83,0)+MAX((Expenses!MO$12-Leases!$K86/12)*Leases!$J86*Leases!$F83,0)+MAX((Expenses!MO$13-Leases!$K87/12)*Leases!$J87*Leases!$F83,0)))),0)</f>
        <v>0</v>
      </c>
      <c r="MR249" s="94">
        <f>IF(AND(MR$165&lt;=$E83,MR$165&gt;=EOMONTH($D83,0)),IF($G83="NNN",Expenses!MP$14*Leases!$F83,IF(Leases!$G83="FSG",0,IF(Leases!$G83="MG",SUMPRODUCT(Leases!$I83:$I87,Expenses!MP$9:MP$13)*Leases!$F83,MAX((Expenses!MP$9-Leases!$K83/12)*Leases!$J83*Leases!$F83,0)+MAX((Expenses!MP$10-Leases!$K84/12)*Leases!$J84*Leases!$F83,0)+MAX((Expenses!MP$11-Leases!$K85/12)*Leases!$J85*Leases!$F83,0)+MAX((Expenses!MP$12-Leases!$K86/12)*Leases!$J86*Leases!$F83,0)+MAX((Expenses!MP$13-Leases!$K87/12)*Leases!$J87*Leases!$F83,0)))),0)</f>
        <v>0</v>
      </c>
      <c r="MS249" s="94">
        <f>IF(AND(MS$165&lt;=$E83,MS$165&gt;=EOMONTH($D83,0)),IF($G83="NNN",Expenses!MQ$14*Leases!$F83,IF(Leases!$G83="FSG",0,IF(Leases!$G83="MG",SUMPRODUCT(Leases!$I83:$I87,Expenses!MQ$9:MQ$13)*Leases!$F83,MAX((Expenses!MQ$9-Leases!$K83/12)*Leases!$J83*Leases!$F83,0)+MAX((Expenses!MQ$10-Leases!$K84/12)*Leases!$J84*Leases!$F83,0)+MAX((Expenses!MQ$11-Leases!$K85/12)*Leases!$J85*Leases!$F83,0)+MAX((Expenses!MQ$12-Leases!$K86/12)*Leases!$J86*Leases!$F83,0)+MAX((Expenses!MQ$13-Leases!$K87/12)*Leases!$J87*Leases!$F83,0)))),0)</f>
        <v>0</v>
      </c>
      <c r="MT249" s="94">
        <f>IF(AND(MT$165&lt;=$E83,MT$165&gt;=EOMONTH($D83,0)),IF($G83="NNN",Expenses!MR$14*Leases!$F83,IF(Leases!$G83="FSG",0,IF(Leases!$G83="MG",SUMPRODUCT(Leases!$I83:$I87,Expenses!MR$9:MR$13)*Leases!$F83,MAX((Expenses!MR$9-Leases!$K83/12)*Leases!$J83*Leases!$F83,0)+MAX((Expenses!MR$10-Leases!$K84/12)*Leases!$J84*Leases!$F83,0)+MAX((Expenses!MR$11-Leases!$K85/12)*Leases!$J85*Leases!$F83,0)+MAX((Expenses!MR$12-Leases!$K86/12)*Leases!$J86*Leases!$F83,0)+MAX((Expenses!MR$13-Leases!$K87/12)*Leases!$J87*Leases!$F83,0)))),0)</f>
        <v>0</v>
      </c>
      <c r="MU249" s="94">
        <f>IF(AND(MU$165&lt;=$E83,MU$165&gt;=EOMONTH($D83,0)),IF($G83="NNN",Expenses!MS$14*Leases!$F83,IF(Leases!$G83="FSG",0,IF(Leases!$G83="MG",SUMPRODUCT(Leases!$I83:$I87,Expenses!MS$9:MS$13)*Leases!$F83,MAX((Expenses!MS$9-Leases!$K83/12)*Leases!$J83*Leases!$F83,0)+MAX((Expenses!MS$10-Leases!$K84/12)*Leases!$J84*Leases!$F83,0)+MAX((Expenses!MS$11-Leases!$K85/12)*Leases!$J85*Leases!$F83,0)+MAX((Expenses!MS$12-Leases!$K86/12)*Leases!$J86*Leases!$F83,0)+MAX((Expenses!MS$13-Leases!$K87/12)*Leases!$J87*Leases!$F83,0)))),0)</f>
        <v>0</v>
      </c>
      <c r="MV249" s="94">
        <f>IF(AND(MV$165&lt;=$E83,MV$165&gt;=EOMONTH($D83,0)),IF($G83="NNN",Expenses!MT$14*Leases!$F83,IF(Leases!$G83="FSG",0,IF(Leases!$G83="MG",SUMPRODUCT(Leases!$I83:$I87,Expenses!MT$9:MT$13)*Leases!$F83,MAX((Expenses!MT$9-Leases!$K83/12)*Leases!$J83*Leases!$F83,0)+MAX((Expenses!MT$10-Leases!$K84/12)*Leases!$J84*Leases!$F83,0)+MAX((Expenses!MT$11-Leases!$K85/12)*Leases!$J85*Leases!$F83,0)+MAX((Expenses!MT$12-Leases!$K86/12)*Leases!$J86*Leases!$F83,0)+MAX((Expenses!MT$13-Leases!$K87/12)*Leases!$J87*Leases!$F83,0)))),0)</f>
        <v>0</v>
      </c>
      <c r="MW249" s="94">
        <f>IF(AND(MW$165&lt;=$E83,MW$165&gt;=EOMONTH($D83,0)),IF($G83="NNN",Expenses!MU$14*Leases!$F83,IF(Leases!$G83="FSG",0,IF(Leases!$G83="MG",SUMPRODUCT(Leases!$I83:$I87,Expenses!MU$9:MU$13)*Leases!$F83,MAX((Expenses!MU$9-Leases!$K83/12)*Leases!$J83*Leases!$F83,0)+MAX((Expenses!MU$10-Leases!$K84/12)*Leases!$J84*Leases!$F83,0)+MAX((Expenses!MU$11-Leases!$K85/12)*Leases!$J85*Leases!$F83,0)+MAX((Expenses!MU$12-Leases!$K86/12)*Leases!$J86*Leases!$F83,0)+MAX((Expenses!MU$13-Leases!$K87/12)*Leases!$J87*Leases!$F83,0)))),0)</f>
        <v>0</v>
      </c>
      <c r="MX249" s="94">
        <f>IF(AND(MX$165&lt;=$E83,MX$165&gt;=EOMONTH($D83,0)),IF($G83="NNN",Expenses!MV$14*Leases!$F83,IF(Leases!$G83="FSG",0,IF(Leases!$G83="MG",SUMPRODUCT(Leases!$I83:$I87,Expenses!MV$9:MV$13)*Leases!$F83,MAX((Expenses!MV$9-Leases!$K83/12)*Leases!$J83*Leases!$F83,0)+MAX((Expenses!MV$10-Leases!$K84/12)*Leases!$J84*Leases!$F83,0)+MAX((Expenses!MV$11-Leases!$K85/12)*Leases!$J85*Leases!$F83,0)+MAX((Expenses!MV$12-Leases!$K86/12)*Leases!$J86*Leases!$F83,0)+MAX((Expenses!MV$13-Leases!$K87/12)*Leases!$J87*Leases!$F83,0)))),0)</f>
        <v>0</v>
      </c>
      <c r="MY249" s="94">
        <f>IF(AND(MY$165&lt;=$E83,MY$165&gt;=EOMONTH($D83,0)),IF($G83="NNN",Expenses!MW$14*Leases!$F83,IF(Leases!$G83="FSG",0,IF(Leases!$G83="MG",SUMPRODUCT(Leases!$I83:$I87,Expenses!MW$9:MW$13)*Leases!$F83,MAX((Expenses!MW$9-Leases!$K83/12)*Leases!$J83*Leases!$F83,0)+MAX((Expenses!MW$10-Leases!$K84/12)*Leases!$J84*Leases!$F83,0)+MAX((Expenses!MW$11-Leases!$K85/12)*Leases!$J85*Leases!$F83,0)+MAX((Expenses!MW$12-Leases!$K86/12)*Leases!$J86*Leases!$F83,0)+MAX((Expenses!MW$13-Leases!$K87/12)*Leases!$J87*Leases!$F83,0)))),0)</f>
        <v>0</v>
      </c>
      <c r="MZ249" s="94">
        <f>IF(AND(MZ$165&lt;=$E83,MZ$165&gt;=EOMONTH($D83,0)),IF($G83="NNN",Expenses!MX$14*Leases!$F83,IF(Leases!$G83="FSG",0,IF(Leases!$G83="MG",SUMPRODUCT(Leases!$I83:$I87,Expenses!MX$9:MX$13)*Leases!$F83,MAX((Expenses!MX$9-Leases!$K83/12)*Leases!$J83*Leases!$F83,0)+MAX((Expenses!MX$10-Leases!$K84/12)*Leases!$J84*Leases!$F83,0)+MAX((Expenses!MX$11-Leases!$K85/12)*Leases!$J85*Leases!$F83,0)+MAX((Expenses!MX$12-Leases!$K86/12)*Leases!$J86*Leases!$F83,0)+MAX((Expenses!MX$13-Leases!$K87/12)*Leases!$J87*Leases!$F83,0)))),0)</f>
        <v>0</v>
      </c>
      <c r="NA249" s="94">
        <f>IF(AND(NA$165&lt;=$E83,NA$165&gt;=EOMONTH($D83,0)),IF($G83="NNN",Expenses!MY$14*Leases!$F83,IF(Leases!$G83="FSG",0,IF(Leases!$G83="MG",SUMPRODUCT(Leases!$I83:$I87,Expenses!MY$9:MY$13)*Leases!$F83,MAX((Expenses!MY$9-Leases!$K83/12)*Leases!$J83*Leases!$F83,0)+MAX((Expenses!MY$10-Leases!$K84/12)*Leases!$J84*Leases!$F83,0)+MAX((Expenses!MY$11-Leases!$K85/12)*Leases!$J85*Leases!$F83,0)+MAX((Expenses!MY$12-Leases!$K86/12)*Leases!$J86*Leases!$F83,0)+MAX((Expenses!MY$13-Leases!$K87/12)*Leases!$J87*Leases!$F83,0)))),0)</f>
        <v>0</v>
      </c>
      <c r="NB249" s="94">
        <f>IF(AND(NB$165&lt;=$E83,NB$165&gt;=EOMONTH($D83,0)),IF($G83="NNN",Expenses!MZ$14*Leases!$F83,IF(Leases!$G83="FSG",0,IF(Leases!$G83="MG",SUMPRODUCT(Leases!$I83:$I87,Expenses!MZ$9:MZ$13)*Leases!$F83,MAX((Expenses!MZ$9-Leases!$K83/12)*Leases!$J83*Leases!$F83,0)+MAX((Expenses!MZ$10-Leases!$K84/12)*Leases!$J84*Leases!$F83,0)+MAX((Expenses!MZ$11-Leases!$K85/12)*Leases!$J85*Leases!$F83,0)+MAX((Expenses!MZ$12-Leases!$K86/12)*Leases!$J86*Leases!$F83,0)+MAX((Expenses!MZ$13-Leases!$K87/12)*Leases!$J87*Leases!$F83,0)))),0)</f>
        <v>0</v>
      </c>
      <c r="NC249" s="94">
        <f>IF(AND(NC$165&lt;=$E83,NC$165&gt;=EOMONTH($D83,0)),IF($G83="NNN",Expenses!NA$14*Leases!$F83,IF(Leases!$G83="FSG",0,IF(Leases!$G83="MG",SUMPRODUCT(Leases!$I83:$I87,Expenses!NA$9:NA$13)*Leases!$F83,MAX((Expenses!NA$9-Leases!$K83/12)*Leases!$J83*Leases!$F83,0)+MAX((Expenses!NA$10-Leases!$K84/12)*Leases!$J84*Leases!$F83,0)+MAX((Expenses!NA$11-Leases!$K85/12)*Leases!$J85*Leases!$F83,0)+MAX((Expenses!NA$12-Leases!$K86/12)*Leases!$J86*Leases!$F83,0)+MAX((Expenses!NA$13-Leases!$K87/12)*Leases!$J87*Leases!$F83,0)))),0)</f>
        <v>0</v>
      </c>
      <c r="ND249" s="94">
        <f>IF(AND(ND$165&lt;=$E83,ND$165&gt;=EOMONTH($D83,0)),IF($G83="NNN",Expenses!NB$14*Leases!$F83,IF(Leases!$G83="FSG",0,IF(Leases!$G83="MG",SUMPRODUCT(Leases!$I83:$I87,Expenses!NB$9:NB$13)*Leases!$F83,MAX((Expenses!NB$9-Leases!$K83/12)*Leases!$J83*Leases!$F83,0)+MAX((Expenses!NB$10-Leases!$K84/12)*Leases!$J84*Leases!$F83,0)+MAX((Expenses!NB$11-Leases!$K85/12)*Leases!$J85*Leases!$F83,0)+MAX((Expenses!NB$12-Leases!$K86/12)*Leases!$J86*Leases!$F83,0)+MAX((Expenses!NB$13-Leases!$K87/12)*Leases!$J87*Leases!$F83,0)))),0)</f>
        <v>0</v>
      </c>
      <c r="NE249" s="94">
        <f>IF(AND(NE$165&lt;=$E83,NE$165&gt;=EOMONTH($D83,0)),IF($G83="NNN",Expenses!NC$14*Leases!$F83,IF(Leases!$G83="FSG",0,IF(Leases!$G83="MG",SUMPRODUCT(Leases!$I83:$I87,Expenses!NC$9:NC$13)*Leases!$F83,MAX((Expenses!NC$9-Leases!$K83/12)*Leases!$J83*Leases!$F83,0)+MAX((Expenses!NC$10-Leases!$K84/12)*Leases!$J84*Leases!$F83,0)+MAX((Expenses!NC$11-Leases!$K85/12)*Leases!$J85*Leases!$F83,0)+MAX((Expenses!NC$12-Leases!$K86/12)*Leases!$J86*Leases!$F83,0)+MAX((Expenses!NC$13-Leases!$K87/12)*Leases!$J87*Leases!$F83,0)))),0)</f>
        <v>0</v>
      </c>
      <c r="NF249" s="94">
        <f>IF(AND(NF$165&lt;=$E83,NF$165&gt;=EOMONTH($D83,0)),IF($G83="NNN",Expenses!ND$14*Leases!$F83,IF(Leases!$G83="FSG",0,IF(Leases!$G83="MG",SUMPRODUCT(Leases!$I83:$I87,Expenses!ND$9:ND$13)*Leases!$F83,MAX((Expenses!ND$9-Leases!$K83/12)*Leases!$J83*Leases!$F83,0)+MAX((Expenses!ND$10-Leases!$K84/12)*Leases!$J84*Leases!$F83,0)+MAX((Expenses!ND$11-Leases!$K85/12)*Leases!$J85*Leases!$F83,0)+MAX((Expenses!ND$12-Leases!$K86/12)*Leases!$J86*Leases!$F83,0)+MAX((Expenses!ND$13-Leases!$K87/12)*Leases!$J87*Leases!$F83,0)))),0)</f>
        <v>0</v>
      </c>
      <c r="NG249" s="94">
        <f>IF(AND(NG$165&lt;=$E83,NG$165&gt;=EOMONTH($D83,0)),IF($G83="NNN",Expenses!NE$14*Leases!$F83,IF(Leases!$G83="FSG",0,IF(Leases!$G83="MG",SUMPRODUCT(Leases!$I83:$I87,Expenses!NE$9:NE$13)*Leases!$F83,MAX((Expenses!NE$9-Leases!$K83/12)*Leases!$J83*Leases!$F83,0)+MAX((Expenses!NE$10-Leases!$K84/12)*Leases!$J84*Leases!$F83,0)+MAX((Expenses!NE$11-Leases!$K85/12)*Leases!$J85*Leases!$F83,0)+MAX((Expenses!NE$12-Leases!$K86/12)*Leases!$J86*Leases!$F83,0)+MAX((Expenses!NE$13-Leases!$K87/12)*Leases!$J87*Leases!$F83,0)))),0)</f>
        <v>0</v>
      </c>
      <c r="NH249" s="94">
        <f>IF(AND(NH$165&lt;=$E83,NH$165&gt;=EOMONTH($D83,0)),IF($G83="NNN",Expenses!NF$14*Leases!$F83,IF(Leases!$G83="FSG",0,IF(Leases!$G83="MG",SUMPRODUCT(Leases!$I83:$I87,Expenses!NF$9:NF$13)*Leases!$F83,MAX((Expenses!NF$9-Leases!$K83/12)*Leases!$J83*Leases!$F83,0)+MAX((Expenses!NF$10-Leases!$K84/12)*Leases!$J84*Leases!$F83,0)+MAX((Expenses!NF$11-Leases!$K85/12)*Leases!$J85*Leases!$F83,0)+MAX((Expenses!NF$12-Leases!$K86/12)*Leases!$J86*Leases!$F83,0)+MAX((Expenses!NF$13-Leases!$K87/12)*Leases!$J87*Leases!$F83,0)))),0)</f>
        <v>0</v>
      </c>
      <c r="NI249" s="94">
        <f>IF(AND(NI$165&lt;=$E83,NI$165&gt;=EOMONTH($D83,0)),IF($G83="NNN",Expenses!NG$14*Leases!$F83,IF(Leases!$G83="FSG",0,IF(Leases!$G83="MG",SUMPRODUCT(Leases!$I83:$I87,Expenses!NG$9:NG$13)*Leases!$F83,MAX((Expenses!NG$9-Leases!$K83/12)*Leases!$J83*Leases!$F83,0)+MAX((Expenses!NG$10-Leases!$K84/12)*Leases!$J84*Leases!$F83,0)+MAX((Expenses!NG$11-Leases!$K85/12)*Leases!$J85*Leases!$F83,0)+MAX((Expenses!NG$12-Leases!$K86/12)*Leases!$J86*Leases!$F83,0)+MAX((Expenses!NG$13-Leases!$K87/12)*Leases!$J87*Leases!$F83,0)))),0)</f>
        <v>0</v>
      </c>
      <c r="NJ249" s="94">
        <f>IF(AND(NJ$165&lt;=$E83,NJ$165&gt;=EOMONTH($D83,0)),IF($G83="NNN",Expenses!NH$14*Leases!$F83,IF(Leases!$G83="FSG",0,IF(Leases!$G83="MG",SUMPRODUCT(Leases!$I83:$I87,Expenses!NH$9:NH$13)*Leases!$F83,MAX((Expenses!NH$9-Leases!$K83/12)*Leases!$J83*Leases!$F83,0)+MAX((Expenses!NH$10-Leases!$K84/12)*Leases!$J84*Leases!$F83,0)+MAX((Expenses!NH$11-Leases!$K85/12)*Leases!$J85*Leases!$F83,0)+MAX((Expenses!NH$12-Leases!$K86/12)*Leases!$J86*Leases!$F83,0)+MAX((Expenses!NH$13-Leases!$K87/12)*Leases!$J87*Leases!$F83,0)))),0)</f>
        <v>0</v>
      </c>
      <c r="NK249" s="97">
        <f>IF(AND(NK$165&lt;=$E83,NK$165&gt;=EOMONTH($D83,0)),IF($G83="NNN",Expenses!NI$14*Leases!$F83,IF(Leases!$G83="FSG",0,IF(Leases!$G83="MG",SUMPRODUCT(Leases!$I83:$I87,Expenses!NI$9:NI$13)*Leases!$F83,MAX((Expenses!NI$9-Leases!$K83/12)*Leases!$J83*Leases!$F83,0)+MAX((Expenses!NI$10-Leases!$K84/12)*Leases!$J84*Leases!$F83,0)+MAX((Expenses!NI$11-Leases!$K85/12)*Leases!$J85*Leases!$F83,0)+MAX((Expenses!NI$12-Leases!$K86/12)*Leases!$J86*Leases!$F83,0)+MAX((Expenses!NI$13-Leases!$K87/12)*Leases!$J87*Leases!$F83,0)))),0)</f>
        <v>0</v>
      </c>
    </row>
    <row r="250" spans="1:375" x14ac:dyDescent="0.25">
      <c r="A250" s="96">
        <f>SUMIF($D$163:$NK$163,"&lt;="&amp;Summary!$B$3,Leases!D250:NK250)</f>
        <v>0</v>
      </c>
      <c r="B250" s="23" t="s">
        <v>99</v>
      </c>
      <c r="C250" s="45" t="s">
        <v>23</v>
      </c>
      <c r="D250" s="94">
        <f t="shared" ref="D250:BO250" si="1812">IF(OR($AL83=0,D$165&gt;$E83,D$165&lt;EOMONTH($D83,0)),0,IF(((($AJ83*((1+$AN83)^(D$163-1))/12))-(D248/$AM83))*$AM83&lt;0,0,((($AJ83*((1+$AN83)^(D$163-1))/12))-(D248/$AM83))*$AM83))</f>
        <v>0</v>
      </c>
      <c r="E250" s="94">
        <f t="shared" si="1812"/>
        <v>0</v>
      </c>
      <c r="F250" s="94">
        <f t="shared" si="1812"/>
        <v>0</v>
      </c>
      <c r="G250" s="94">
        <f t="shared" si="1812"/>
        <v>0</v>
      </c>
      <c r="H250" s="94">
        <f t="shared" si="1812"/>
        <v>0</v>
      </c>
      <c r="I250" s="94">
        <f t="shared" si="1812"/>
        <v>0</v>
      </c>
      <c r="J250" s="94">
        <f t="shared" si="1812"/>
        <v>0</v>
      </c>
      <c r="K250" s="94">
        <f t="shared" si="1812"/>
        <v>0</v>
      </c>
      <c r="L250" s="94">
        <f t="shared" si="1812"/>
        <v>0</v>
      </c>
      <c r="M250" s="94">
        <f t="shared" si="1812"/>
        <v>0</v>
      </c>
      <c r="N250" s="94">
        <f t="shared" si="1812"/>
        <v>0</v>
      </c>
      <c r="O250" s="94">
        <f t="shared" si="1812"/>
        <v>0</v>
      </c>
      <c r="P250" s="94">
        <f t="shared" si="1812"/>
        <v>0</v>
      </c>
      <c r="Q250" s="94">
        <f t="shared" si="1812"/>
        <v>0</v>
      </c>
      <c r="R250" s="94">
        <f t="shared" si="1812"/>
        <v>0</v>
      </c>
      <c r="S250" s="94">
        <f t="shared" si="1812"/>
        <v>0</v>
      </c>
      <c r="T250" s="94">
        <f t="shared" si="1812"/>
        <v>0</v>
      </c>
      <c r="U250" s="94">
        <f t="shared" si="1812"/>
        <v>0</v>
      </c>
      <c r="V250" s="94">
        <f t="shared" si="1812"/>
        <v>0</v>
      </c>
      <c r="W250" s="94">
        <f t="shared" si="1812"/>
        <v>0</v>
      </c>
      <c r="X250" s="94">
        <f t="shared" si="1812"/>
        <v>0</v>
      </c>
      <c r="Y250" s="94">
        <f t="shared" si="1812"/>
        <v>0</v>
      </c>
      <c r="Z250" s="94">
        <f t="shared" si="1812"/>
        <v>0</v>
      </c>
      <c r="AA250" s="94">
        <f t="shared" si="1812"/>
        <v>0</v>
      </c>
      <c r="AB250" s="94">
        <f t="shared" si="1812"/>
        <v>0</v>
      </c>
      <c r="AC250" s="94">
        <f t="shared" si="1812"/>
        <v>0</v>
      </c>
      <c r="AD250" s="94">
        <f t="shared" si="1812"/>
        <v>0</v>
      </c>
      <c r="AE250" s="94">
        <f t="shared" si="1812"/>
        <v>0</v>
      </c>
      <c r="AF250" s="94">
        <f t="shared" si="1812"/>
        <v>0</v>
      </c>
      <c r="AG250" s="94">
        <f t="shared" si="1812"/>
        <v>0</v>
      </c>
      <c r="AH250" s="94">
        <f t="shared" si="1812"/>
        <v>0</v>
      </c>
      <c r="AI250" s="94">
        <f t="shared" si="1812"/>
        <v>0</v>
      </c>
      <c r="AJ250" s="94">
        <f t="shared" si="1812"/>
        <v>0</v>
      </c>
      <c r="AK250" s="94">
        <f t="shared" si="1812"/>
        <v>0</v>
      </c>
      <c r="AL250" s="94">
        <f t="shared" si="1812"/>
        <v>0</v>
      </c>
      <c r="AM250" s="94">
        <f t="shared" si="1812"/>
        <v>0</v>
      </c>
      <c r="AN250" s="94">
        <f t="shared" si="1812"/>
        <v>0</v>
      </c>
      <c r="AO250" s="94">
        <f t="shared" si="1812"/>
        <v>0</v>
      </c>
      <c r="AP250" s="94">
        <f t="shared" si="1812"/>
        <v>0</v>
      </c>
      <c r="AQ250" s="94">
        <f t="shared" si="1812"/>
        <v>0</v>
      </c>
      <c r="AR250" s="94">
        <f t="shared" si="1812"/>
        <v>0</v>
      </c>
      <c r="AS250" s="94">
        <f t="shared" si="1812"/>
        <v>0</v>
      </c>
      <c r="AT250" s="94">
        <f t="shared" si="1812"/>
        <v>0</v>
      </c>
      <c r="AU250" s="94">
        <f t="shared" si="1812"/>
        <v>0</v>
      </c>
      <c r="AV250" s="94">
        <f t="shared" si="1812"/>
        <v>0</v>
      </c>
      <c r="AW250" s="94">
        <f t="shared" si="1812"/>
        <v>0</v>
      </c>
      <c r="AX250" s="94">
        <f t="shared" si="1812"/>
        <v>0</v>
      </c>
      <c r="AY250" s="94">
        <f t="shared" si="1812"/>
        <v>0</v>
      </c>
      <c r="AZ250" s="94">
        <f t="shared" si="1812"/>
        <v>0</v>
      </c>
      <c r="BA250" s="94">
        <f t="shared" si="1812"/>
        <v>0</v>
      </c>
      <c r="BB250" s="94">
        <f t="shared" si="1812"/>
        <v>0</v>
      </c>
      <c r="BC250" s="94">
        <f t="shared" si="1812"/>
        <v>0</v>
      </c>
      <c r="BD250" s="94">
        <f t="shared" si="1812"/>
        <v>0</v>
      </c>
      <c r="BE250" s="94">
        <f t="shared" si="1812"/>
        <v>0</v>
      </c>
      <c r="BF250" s="94">
        <f t="shared" si="1812"/>
        <v>0</v>
      </c>
      <c r="BG250" s="94">
        <f t="shared" si="1812"/>
        <v>0</v>
      </c>
      <c r="BH250" s="94">
        <f t="shared" si="1812"/>
        <v>0</v>
      </c>
      <c r="BI250" s="94">
        <f t="shared" si="1812"/>
        <v>0</v>
      </c>
      <c r="BJ250" s="94">
        <f t="shared" si="1812"/>
        <v>0</v>
      </c>
      <c r="BK250" s="94">
        <f t="shared" si="1812"/>
        <v>0</v>
      </c>
      <c r="BL250" s="94">
        <f t="shared" si="1812"/>
        <v>0</v>
      </c>
      <c r="BM250" s="94">
        <f t="shared" si="1812"/>
        <v>0</v>
      </c>
      <c r="BN250" s="94">
        <f t="shared" si="1812"/>
        <v>0</v>
      </c>
      <c r="BO250" s="94">
        <f t="shared" si="1812"/>
        <v>0</v>
      </c>
      <c r="BP250" s="94">
        <f t="shared" ref="BP250:EA250" si="1813">IF(OR($AL83=0,BP$165&gt;$E83,BP$165&lt;EOMONTH($D83,0)),0,IF(((($AJ83*((1+$AN83)^(BP$163-1))/12))-(BP248/$AM83))*$AM83&lt;0,0,((($AJ83*((1+$AN83)^(BP$163-1))/12))-(BP248/$AM83))*$AM83))</f>
        <v>0</v>
      </c>
      <c r="BQ250" s="94">
        <f t="shared" si="1813"/>
        <v>0</v>
      </c>
      <c r="BR250" s="94">
        <f t="shared" si="1813"/>
        <v>0</v>
      </c>
      <c r="BS250" s="94">
        <f t="shared" si="1813"/>
        <v>0</v>
      </c>
      <c r="BT250" s="94">
        <f t="shared" si="1813"/>
        <v>0</v>
      </c>
      <c r="BU250" s="94">
        <f t="shared" si="1813"/>
        <v>0</v>
      </c>
      <c r="BV250" s="94">
        <f t="shared" si="1813"/>
        <v>0</v>
      </c>
      <c r="BW250" s="94">
        <f t="shared" si="1813"/>
        <v>0</v>
      </c>
      <c r="BX250" s="94">
        <f t="shared" si="1813"/>
        <v>0</v>
      </c>
      <c r="BY250" s="94">
        <f t="shared" si="1813"/>
        <v>0</v>
      </c>
      <c r="BZ250" s="94">
        <f t="shared" si="1813"/>
        <v>0</v>
      </c>
      <c r="CA250" s="94">
        <f t="shared" si="1813"/>
        <v>0</v>
      </c>
      <c r="CB250" s="94">
        <f t="shared" si="1813"/>
        <v>0</v>
      </c>
      <c r="CC250" s="94">
        <f t="shared" si="1813"/>
        <v>0</v>
      </c>
      <c r="CD250" s="94">
        <f t="shared" si="1813"/>
        <v>0</v>
      </c>
      <c r="CE250" s="94">
        <f t="shared" si="1813"/>
        <v>0</v>
      </c>
      <c r="CF250" s="94">
        <f t="shared" si="1813"/>
        <v>0</v>
      </c>
      <c r="CG250" s="94">
        <f t="shared" si="1813"/>
        <v>0</v>
      </c>
      <c r="CH250" s="94">
        <f t="shared" si="1813"/>
        <v>0</v>
      </c>
      <c r="CI250" s="94">
        <f t="shared" si="1813"/>
        <v>0</v>
      </c>
      <c r="CJ250" s="94">
        <f t="shared" si="1813"/>
        <v>0</v>
      </c>
      <c r="CK250" s="94">
        <f t="shared" si="1813"/>
        <v>0</v>
      </c>
      <c r="CL250" s="94">
        <f t="shared" si="1813"/>
        <v>0</v>
      </c>
      <c r="CM250" s="94">
        <f t="shared" si="1813"/>
        <v>0</v>
      </c>
      <c r="CN250" s="94">
        <f t="shared" si="1813"/>
        <v>0</v>
      </c>
      <c r="CO250" s="94">
        <f t="shared" si="1813"/>
        <v>0</v>
      </c>
      <c r="CP250" s="94">
        <f t="shared" si="1813"/>
        <v>0</v>
      </c>
      <c r="CQ250" s="94">
        <f t="shared" si="1813"/>
        <v>0</v>
      </c>
      <c r="CR250" s="94">
        <f t="shared" si="1813"/>
        <v>0</v>
      </c>
      <c r="CS250" s="94">
        <f t="shared" si="1813"/>
        <v>0</v>
      </c>
      <c r="CT250" s="94">
        <f t="shared" si="1813"/>
        <v>0</v>
      </c>
      <c r="CU250" s="94">
        <f t="shared" si="1813"/>
        <v>0</v>
      </c>
      <c r="CV250" s="94">
        <f t="shared" si="1813"/>
        <v>0</v>
      </c>
      <c r="CW250" s="94">
        <f t="shared" si="1813"/>
        <v>0</v>
      </c>
      <c r="CX250" s="94">
        <f t="shared" si="1813"/>
        <v>0</v>
      </c>
      <c r="CY250" s="94">
        <f t="shared" si="1813"/>
        <v>0</v>
      </c>
      <c r="CZ250" s="94">
        <f t="shared" si="1813"/>
        <v>0</v>
      </c>
      <c r="DA250" s="94">
        <f t="shared" si="1813"/>
        <v>0</v>
      </c>
      <c r="DB250" s="94">
        <f t="shared" si="1813"/>
        <v>0</v>
      </c>
      <c r="DC250" s="94">
        <f t="shared" si="1813"/>
        <v>0</v>
      </c>
      <c r="DD250" s="94">
        <f t="shared" si="1813"/>
        <v>0</v>
      </c>
      <c r="DE250" s="94">
        <f t="shared" si="1813"/>
        <v>0</v>
      </c>
      <c r="DF250" s="94">
        <f t="shared" si="1813"/>
        <v>0</v>
      </c>
      <c r="DG250" s="94">
        <f t="shared" si="1813"/>
        <v>0</v>
      </c>
      <c r="DH250" s="94">
        <f t="shared" si="1813"/>
        <v>0</v>
      </c>
      <c r="DI250" s="94">
        <f t="shared" si="1813"/>
        <v>0</v>
      </c>
      <c r="DJ250" s="94">
        <f t="shared" si="1813"/>
        <v>0</v>
      </c>
      <c r="DK250" s="94">
        <f t="shared" si="1813"/>
        <v>0</v>
      </c>
      <c r="DL250" s="94">
        <f t="shared" si="1813"/>
        <v>0</v>
      </c>
      <c r="DM250" s="94">
        <f t="shared" si="1813"/>
        <v>0</v>
      </c>
      <c r="DN250" s="94">
        <f t="shared" si="1813"/>
        <v>0</v>
      </c>
      <c r="DO250" s="94">
        <f t="shared" si="1813"/>
        <v>0</v>
      </c>
      <c r="DP250" s="94">
        <f t="shared" si="1813"/>
        <v>0</v>
      </c>
      <c r="DQ250" s="94">
        <f t="shared" si="1813"/>
        <v>0</v>
      </c>
      <c r="DR250" s="94">
        <f t="shared" si="1813"/>
        <v>0</v>
      </c>
      <c r="DS250" s="94">
        <f t="shared" si="1813"/>
        <v>0</v>
      </c>
      <c r="DT250" s="94">
        <f t="shared" si="1813"/>
        <v>0</v>
      </c>
      <c r="DU250" s="94">
        <f t="shared" si="1813"/>
        <v>0</v>
      </c>
      <c r="DV250" s="94">
        <f t="shared" si="1813"/>
        <v>0</v>
      </c>
      <c r="DW250" s="94">
        <f t="shared" si="1813"/>
        <v>0</v>
      </c>
      <c r="DX250" s="94">
        <f t="shared" si="1813"/>
        <v>0</v>
      </c>
      <c r="DY250" s="94">
        <f t="shared" si="1813"/>
        <v>0</v>
      </c>
      <c r="DZ250" s="94">
        <f t="shared" si="1813"/>
        <v>0</v>
      </c>
      <c r="EA250" s="94">
        <f t="shared" si="1813"/>
        <v>0</v>
      </c>
      <c r="EB250" s="94">
        <f t="shared" ref="EB250:GM250" si="1814">IF(OR($AL83=0,EB$165&gt;$E83,EB$165&lt;EOMONTH($D83,0)),0,IF(((($AJ83*((1+$AN83)^(EB$163-1))/12))-(EB248/$AM83))*$AM83&lt;0,0,((($AJ83*((1+$AN83)^(EB$163-1))/12))-(EB248/$AM83))*$AM83))</f>
        <v>0</v>
      </c>
      <c r="EC250" s="94">
        <f t="shared" si="1814"/>
        <v>0</v>
      </c>
      <c r="ED250" s="94">
        <f t="shared" si="1814"/>
        <v>0</v>
      </c>
      <c r="EE250" s="94">
        <f t="shared" si="1814"/>
        <v>0</v>
      </c>
      <c r="EF250" s="94">
        <f t="shared" si="1814"/>
        <v>0</v>
      </c>
      <c r="EG250" s="94">
        <f t="shared" si="1814"/>
        <v>0</v>
      </c>
      <c r="EH250" s="94">
        <f t="shared" si="1814"/>
        <v>0</v>
      </c>
      <c r="EI250" s="94">
        <f t="shared" si="1814"/>
        <v>0</v>
      </c>
      <c r="EJ250" s="94">
        <f t="shared" si="1814"/>
        <v>0</v>
      </c>
      <c r="EK250" s="94">
        <f t="shared" si="1814"/>
        <v>0</v>
      </c>
      <c r="EL250" s="94">
        <f t="shared" si="1814"/>
        <v>0</v>
      </c>
      <c r="EM250" s="94">
        <f t="shared" si="1814"/>
        <v>0</v>
      </c>
      <c r="EN250" s="94">
        <f t="shared" si="1814"/>
        <v>0</v>
      </c>
      <c r="EO250" s="94">
        <f t="shared" si="1814"/>
        <v>0</v>
      </c>
      <c r="EP250" s="94">
        <f t="shared" si="1814"/>
        <v>0</v>
      </c>
      <c r="EQ250" s="94">
        <f t="shared" si="1814"/>
        <v>0</v>
      </c>
      <c r="ER250" s="94">
        <f t="shared" si="1814"/>
        <v>0</v>
      </c>
      <c r="ES250" s="94">
        <f t="shared" si="1814"/>
        <v>0</v>
      </c>
      <c r="ET250" s="94">
        <f t="shared" si="1814"/>
        <v>0</v>
      </c>
      <c r="EU250" s="94">
        <f t="shared" si="1814"/>
        <v>0</v>
      </c>
      <c r="EV250" s="94">
        <f t="shared" si="1814"/>
        <v>0</v>
      </c>
      <c r="EW250" s="94">
        <f t="shared" si="1814"/>
        <v>0</v>
      </c>
      <c r="EX250" s="94">
        <f t="shared" si="1814"/>
        <v>0</v>
      </c>
      <c r="EY250" s="94">
        <f t="shared" si="1814"/>
        <v>0</v>
      </c>
      <c r="EZ250" s="94">
        <f t="shared" si="1814"/>
        <v>0</v>
      </c>
      <c r="FA250" s="94">
        <f t="shared" si="1814"/>
        <v>0</v>
      </c>
      <c r="FB250" s="94">
        <f t="shared" si="1814"/>
        <v>0</v>
      </c>
      <c r="FC250" s="94">
        <f t="shared" si="1814"/>
        <v>0</v>
      </c>
      <c r="FD250" s="94">
        <f t="shared" si="1814"/>
        <v>0</v>
      </c>
      <c r="FE250" s="94">
        <f t="shared" si="1814"/>
        <v>0</v>
      </c>
      <c r="FF250" s="94">
        <f t="shared" si="1814"/>
        <v>0</v>
      </c>
      <c r="FG250" s="94">
        <f t="shared" si="1814"/>
        <v>0</v>
      </c>
      <c r="FH250" s="94">
        <f t="shared" si="1814"/>
        <v>0</v>
      </c>
      <c r="FI250" s="94">
        <f t="shared" si="1814"/>
        <v>0</v>
      </c>
      <c r="FJ250" s="94">
        <f t="shared" si="1814"/>
        <v>0</v>
      </c>
      <c r="FK250" s="94">
        <f t="shared" si="1814"/>
        <v>0</v>
      </c>
      <c r="FL250" s="94">
        <f t="shared" si="1814"/>
        <v>0</v>
      </c>
      <c r="FM250" s="94">
        <f t="shared" si="1814"/>
        <v>0</v>
      </c>
      <c r="FN250" s="94">
        <f t="shared" si="1814"/>
        <v>0</v>
      </c>
      <c r="FO250" s="94">
        <f t="shared" si="1814"/>
        <v>0</v>
      </c>
      <c r="FP250" s="94">
        <f t="shared" si="1814"/>
        <v>0</v>
      </c>
      <c r="FQ250" s="94">
        <f t="shared" si="1814"/>
        <v>0</v>
      </c>
      <c r="FR250" s="94">
        <f t="shared" si="1814"/>
        <v>0</v>
      </c>
      <c r="FS250" s="94">
        <f t="shared" si="1814"/>
        <v>0</v>
      </c>
      <c r="FT250" s="94">
        <f t="shared" si="1814"/>
        <v>0</v>
      </c>
      <c r="FU250" s="94">
        <f t="shared" si="1814"/>
        <v>0</v>
      </c>
      <c r="FV250" s="94">
        <f t="shared" si="1814"/>
        <v>0</v>
      </c>
      <c r="FW250" s="94">
        <f t="shared" si="1814"/>
        <v>0</v>
      </c>
      <c r="FX250" s="94">
        <f t="shared" si="1814"/>
        <v>0</v>
      </c>
      <c r="FY250" s="94">
        <f t="shared" si="1814"/>
        <v>0</v>
      </c>
      <c r="FZ250" s="94">
        <f t="shared" si="1814"/>
        <v>0</v>
      </c>
      <c r="GA250" s="94">
        <f t="shared" si="1814"/>
        <v>0</v>
      </c>
      <c r="GB250" s="94">
        <f t="shared" si="1814"/>
        <v>0</v>
      </c>
      <c r="GC250" s="94">
        <f t="shared" si="1814"/>
        <v>0</v>
      </c>
      <c r="GD250" s="94">
        <f t="shared" si="1814"/>
        <v>0</v>
      </c>
      <c r="GE250" s="94">
        <f t="shared" si="1814"/>
        <v>0</v>
      </c>
      <c r="GF250" s="94">
        <f t="shared" si="1814"/>
        <v>0</v>
      </c>
      <c r="GG250" s="94">
        <f t="shared" si="1814"/>
        <v>0</v>
      </c>
      <c r="GH250" s="94">
        <f t="shared" si="1814"/>
        <v>0</v>
      </c>
      <c r="GI250" s="94">
        <f t="shared" si="1814"/>
        <v>0</v>
      </c>
      <c r="GJ250" s="94">
        <f t="shared" si="1814"/>
        <v>0</v>
      </c>
      <c r="GK250" s="94">
        <f t="shared" si="1814"/>
        <v>0</v>
      </c>
      <c r="GL250" s="94">
        <f t="shared" si="1814"/>
        <v>0</v>
      </c>
      <c r="GM250" s="94">
        <f t="shared" si="1814"/>
        <v>0</v>
      </c>
      <c r="GN250" s="94">
        <f t="shared" ref="GN250:IY250" si="1815">IF(OR($AL83=0,GN$165&gt;$E83,GN$165&lt;EOMONTH($D83,0)),0,IF(((($AJ83*((1+$AN83)^(GN$163-1))/12))-(GN248/$AM83))*$AM83&lt;0,0,((($AJ83*((1+$AN83)^(GN$163-1))/12))-(GN248/$AM83))*$AM83))</f>
        <v>0</v>
      </c>
      <c r="GO250" s="94">
        <f t="shared" si="1815"/>
        <v>0</v>
      </c>
      <c r="GP250" s="94">
        <f t="shared" si="1815"/>
        <v>0</v>
      </c>
      <c r="GQ250" s="94">
        <f t="shared" si="1815"/>
        <v>0</v>
      </c>
      <c r="GR250" s="94">
        <f t="shared" si="1815"/>
        <v>0</v>
      </c>
      <c r="GS250" s="94">
        <f t="shared" si="1815"/>
        <v>0</v>
      </c>
      <c r="GT250" s="94">
        <f t="shared" si="1815"/>
        <v>0</v>
      </c>
      <c r="GU250" s="94">
        <f t="shared" si="1815"/>
        <v>0</v>
      </c>
      <c r="GV250" s="94">
        <f t="shared" si="1815"/>
        <v>0</v>
      </c>
      <c r="GW250" s="94">
        <f t="shared" si="1815"/>
        <v>0</v>
      </c>
      <c r="GX250" s="94">
        <f t="shared" si="1815"/>
        <v>0</v>
      </c>
      <c r="GY250" s="94">
        <f t="shared" si="1815"/>
        <v>0</v>
      </c>
      <c r="GZ250" s="94">
        <f t="shared" si="1815"/>
        <v>0</v>
      </c>
      <c r="HA250" s="94">
        <f t="shared" si="1815"/>
        <v>0</v>
      </c>
      <c r="HB250" s="94">
        <f t="shared" si="1815"/>
        <v>0</v>
      </c>
      <c r="HC250" s="94">
        <f t="shared" si="1815"/>
        <v>0</v>
      </c>
      <c r="HD250" s="94">
        <f t="shared" si="1815"/>
        <v>0</v>
      </c>
      <c r="HE250" s="94">
        <f t="shared" si="1815"/>
        <v>0</v>
      </c>
      <c r="HF250" s="94">
        <f t="shared" si="1815"/>
        <v>0</v>
      </c>
      <c r="HG250" s="94">
        <f t="shared" si="1815"/>
        <v>0</v>
      </c>
      <c r="HH250" s="94">
        <f t="shared" si="1815"/>
        <v>0</v>
      </c>
      <c r="HI250" s="94">
        <f t="shared" si="1815"/>
        <v>0</v>
      </c>
      <c r="HJ250" s="94">
        <f t="shared" si="1815"/>
        <v>0</v>
      </c>
      <c r="HK250" s="94">
        <f t="shared" si="1815"/>
        <v>0</v>
      </c>
      <c r="HL250" s="94">
        <f t="shared" si="1815"/>
        <v>0</v>
      </c>
      <c r="HM250" s="94">
        <f t="shared" si="1815"/>
        <v>0</v>
      </c>
      <c r="HN250" s="94">
        <f t="shared" si="1815"/>
        <v>0</v>
      </c>
      <c r="HO250" s="94">
        <f t="shared" si="1815"/>
        <v>0</v>
      </c>
      <c r="HP250" s="94">
        <f t="shared" si="1815"/>
        <v>0</v>
      </c>
      <c r="HQ250" s="94">
        <f t="shared" si="1815"/>
        <v>0</v>
      </c>
      <c r="HR250" s="94">
        <f t="shared" si="1815"/>
        <v>0</v>
      </c>
      <c r="HS250" s="94">
        <f t="shared" si="1815"/>
        <v>0</v>
      </c>
      <c r="HT250" s="94">
        <f t="shared" si="1815"/>
        <v>0</v>
      </c>
      <c r="HU250" s="94">
        <f t="shared" si="1815"/>
        <v>0</v>
      </c>
      <c r="HV250" s="94">
        <f t="shared" si="1815"/>
        <v>0</v>
      </c>
      <c r="HW250" s="94">
        <f t="shared" si="1815"/>
        <v>0</v>
      </c>
      <c r="HX250" s="94">
        <f t="shared" si="1815"/>
        <v>0</v>
      </c>
      <c r="HY250" s="94">
        <f t="shared" si="1815"/>
        <v>0</v>
      </c>
      <c r="HZ250" s="94">
        <f t="shared" si="1815"/>
        <v>0</v>
      </c>
      <c r="IA250" s="94">
        <f t="shared" si="1815"/>
        <v>0</v>
      </c>
      <c r="IB250" s="94">
        <f t="shared" si="1815"/>
        <v>0</v>
      </c>
      <c r="IC250" s="94">
        <f t="shared" si="1815"/>
        <v>0</v>
      </c>
      <c r="ID250" s="94">
        <f t="shared" si="1815"/>
        <v>0</v>
      </c>
      <c r="IE250" s="94">
        <f t="shared" si="1815"/>
        <v>0</v>
      </c>
      <c r="IF250" s="94">
        <f t="shared" si="1815"/>
        <v>0</v>
      </c>
      <c r="IG250" s="94">
        <f t="shared" si="1815"/>
        <v>0</v>
      </c>
      <c r="IH250" s="94">
        <f t="shared" si="1815"/>
        <v>0</v>
      </c>
      <c r="II250" s="94">
        <f t="shared" si="1815"/>
        <v>0</v>
      </c>
      <c r="IJ250" s="94">
        <f t="shared" si="1815"/>
        <v>0</v>
      </c>
      <c r="IK250" s="94">
        <f t="shared" si="1815"/>
        <v>0</v>
      </c>
      <c r="IL250" s="94">
        <f t="shared" si="1815"/>
        <v>0</v>
      </c>
      <c r="IM250" s="94">
        <f t="shared" si="1815"/>
        <v>0</v>
      </c>
      <c r="IN250" s="94">
        <f t="shared" si="1815"/>
        <v>0</v>
      </c>
      <c r="IO250" s="94">
        <f t="shared" si="1815"/>
        <v>0</v>
      </c>
      <c r="IP250" s="94">
        <f t="shared" si="1815"/>
        <v>0</v>
      </c>
      <c r="IQ250" s="94">
        <f t="shared" si="1815"/>
        <v>0</v>
      </c>
      <c r="IR250" s="94">
        <f t="shared" si="1815"/>
        <v>0</v>
      </c>
      <c r="IS250" s="94">
        <f t="shared" si="1815"/>
        <v>0</v>
      </c>
      <c r="IT250" s="94">
        <f t="shared" si="1815"/>
        <v>0</v>
      </c>
      <c r="IU250" s="94">
        <f t="shared" si="1815"/>
        <v>0</v>
      </c>
      <c r="IV250" s="94">
        <f t="shared" si="1815"/>
        <v>0</v>
      </c>
      <c r="IW250" s="94">
        <f t="shared" si="1815"/>
        <v>0</v>
      </c>
      <c r="IX250" s="94">
        <f t="shared" si="1815"/>
        <v>0</v>
      </c>
      <c r="IY250" s="94">
        <f t="shared" si="1815"/>
        <v>0</v>
      </c>
      <c r="IZ250" s="94">
        <f t="shared" ref="IZ250:LK250" si="1816">IF(OR($AL83=0,IZ$165&gt;$E83,IZ$165&lt;EOMONTH($D83,0)),0,IF(((($AJ83*((1+$AN83)^(IZ$163-1))/12))-(IZ248/$AM83))*$AM83&lt;0,0,((($AJ83*((1+$AN83)^(IZ$163-1))/12))-(IZ248/$AM83))*$AM83))</f>
        <v>0</v>
      </c>
      <c r="JA250" s="94">
        <f t="shared" si="1816"/>
        <v>0</v>
      </c>
      <c r="JB250" s="94">
        <f t="shared" si="1816"/>
        <v>0</v>
      </c>
      <c r="JC250" s="94">
        <f t="shared" si="1816"/>
        <v>0</v>
      </c>
      <c r="JD250" s="94">
        <f t="shared" si="1816"/>
        <v>0</v>
      </c>
      <c r="JE250" s="94">
        <f t="shared" si="1816"/>
        <v>0</v>
      </c>
      <c r="JF250" s="94">
        <f t="shared" si="1816"/>
        <v>0</v>
      </c>
      <c r="JG250" s="94">
        <f t="shared" si="1816"/>
        <v>0</v>
      </c>
      <c r="JH250" s="94">
        <f t="shared" si="1816"/>
        <v>0</v>
      </c>
      <c r="JI250" s="94">
        <f t="shared" si="1816"/>
        <v>0</v>
      </c>
      <c r="JJ250" s="94">
        <f t="shared" si="1816"/>
        <v>0</v>
      </c>
      <c r="JK250" s="94">
        <f t="shared" si="1816"/>
        <v>0</v>
      </c>
      <c r="JL250" s="94">
        <f t="shared" si="1816"/>
        <v>0</v>
      </c>
      <c r="JM250" s="94">
        <f t="shared" si="1816"/>
        <v>0</v>
      </c>
      <c r="JN250" s="94">
        <f t="shared" si="1816"/>
        <v>0</v>
      </c>
      <c r="JO250" s="94">
        <f t="shared" si="1816"/>
        <v>0</v>
      </c>
      <c r="JP250" s="94">
        <f t="shared" si="1816"/>
        <v>0</v>
      </c>
      <c r="JQ250" s="94">
        <f t="shared" si="1816"/>
        <v>0</v>
      </c>
      <c r="JR250" s="94">
        <f t="shared" si="1816"/>
        <v>0</v>
      </c>
      <c r="JS250" s="94">
        <f t="shared" si="1816"/>
        <v>0</v>
      </c>
      <c r="JT250" s="94">
        <f t="shared" si="1816"/>
        <v>0</v>
      </c>
      <c r="JU250" s="94">
        <f t="shared" si="1816"/>
        <v>0</v>
      </c>
      <c r="JV250" s="94">
        <f t="shared" si="1816"/>
        <v>0</v>
      </c>
      <c r="JW250" s="94">
        <f t="shared" si="1816"/>
        <v>0</v>
      </c>
      <c r="JX250" s="94">
        <f t="shared" si="1816"/>
        <v>0</v>
      </c>
      <c r="JY250" s="94">
        <f t="shared" si="1816"/>
        <v>0</v>
      </c>
      <c r="JZ250" s="94">
        <f t="shared" si="1816"/>
        <v>0</v>
      </c>
      <c r="KA250" s="94">
        <f t="shared" si="1816"/>
        <v>0</v>
      </c>
      <c r="KB250" s="94">
        <f t="shared" si="1816"/>
        <v>0</v>
      </c>
      <c r="KC250" s="94">
        <f t="shared" si="1816"/>
        <v>0</v>
      </c>
      <c r="KD250" s="94">
        <f t="shared" si="1816"/>
        <v>0</v>
      </c>
      <c r="KE250" s="94">
        <f t="shared" si="1816"/>
        <v>0</v>
      </c>
      <c r="KF250" s="94">
        <f t="shared" si="1816"/>
        <v>0</v>
      </c>
      <c r="KG250" s="94">
        <f t="shared" si="1816"/>
        <v>0</v>
      </c>
      <c r="KH250" s="94">
        <f t="shared" si="1816"/>
        <v>0</v>
      </c>
      <c r="KI250" s="94">
        <f t="shared" si="1816"/>
        <v>0</v>
      </c>
      <c r="KJ250" s="94">
        <f t="shared" si="1816"/>
        <v>0</v>
      </c>
      <c r="KK250" s="94">
        <f t="shared" si="1816"/>
        <v>0</v>
      </c>
      <c r="KL250" s="94">
        <f t="shared" si="1816"/>
        <v>0</v>
      </c>
      <c r="KM250" s="94">
        <f t="shared" si="1816"/>
        <v>0</v>
      </c>
      <c r="KN250" s="94">
        <f t="shared" si="1816"/>
        <v>0</v>
      </c>
      <c r="KO250" s="94">
        <f t="shared" si="1816"/>
        <v>0</v>
      </c>
      <c r="KP250" s="94">
        <f t="shared" si="1816"/>
        <v>0</v>
      </c>
      <c r="KQ250" s="94">
        <f t="shared" si="1816"/>
        <v>0</v>
      </c>
      <c r="KR250" s="94">
        <f t="shared" si="1816"/>
        <v>0</v>
      </c>
      <c r="KS250" s="94">
        <f t="shared" si="1816"/>
        <v>0</v>
      </c>
      <c r="KT250" s="94">
        <f t="shared" si="1816"/>
        <v>0</v>
      </c>
      <c r="KU250" s="94">
        <f t="shared" si="1816"/>
        <v>0</v>
      </c>
      <c r="KV250" s="94">
        <f t="shared" si="1816"/>
        <v>0</v>
      </c>
      <c r="KW250" s="94">
        <f t="shared" si="1816"/>
        <v>0</v>
      </c>
      <c r="KX250" s="94">
        <f t="shared" si="1816"/>
        <v>0</v>
      </c>
      <c r="KY250" s="94">
        <f t="shared" si="1816"/>
        <v>0</v>
      </c>
      <c r="KZ250" s="94">
        <f t="shared" si="1816"/>
        <v>0</v>
      </c>
      <c r="LA250" s="94">
        <f t="shared" si="1816"/>
        <v>0</v>
      </c>
      <c r="LB250" s="94">
        <f t="shared" si="1816"/>
        <v>0</v>
      </c>
      <c r="LC250" s="94">
        <f t="shared" si="1816"/>
        <v>0</v>
      </c>
      <c r="LD250" s="94">
        <f t="shared" si="1816"/>
        <v>0</v>
      </c>
      <c r="LE250" s="94">
        <f t="shared" si="1816"/>
        <v>0</v>
      </c>
      <c r="LF250" s="94">
        <f t="shared" si="1816"/>
        <v>0</v>
      </c>
      <c r="LG250" s="94">
        <f t="shared" si="1816"/>
        <v>0</v>
      </c>
      <c r="LH250" s="94">
        <f t="shared" si="1816"/>
        <v>0</v>
      </c>
      <c r="LI250" s="94">
        <f t="shared" si="1816"/>
        <v>0</v>
      </c>
      <c r="LJ250" s="94">
        <f t="shared" si="1816"/>
        <v>0</v>
      </c>
      <c r="LK250" s="94">
        <f t="shared" si="1816"/>
        <v>0</v>
      </c>
      <c r="LL250" s="94">
        <f t="shared" ref="LL250:NK250" si="1817">IF(OR($AL83=0,LL$165&gt;$E83,LL$165&lt;EOMONTH($D83,0)),0,IF(((($AJ83*((1+$AN83)^(LL$163-1))/12))-(LL248/$AM83))*$AM83&lt;0,0,((($AJ83*((1+$AN83)^(LL$163-1))/12))-(LL248/$AM83))*$AM83))</f>
        <v>0</v>
      </c>
      <c r="LM250" s="94">
        <f t="shared" si="1817"/>
        <v>0</v>
      </c>
      <c r="LN250" s="94">
        <f t="shared" si="1817"/>
        <v>0</v>
      </c>
      <c r="LO250" s="94">
        <f t="shared" si="1817"/>
        <v>0</v>
      </c>
      <c r="LP250" s="94">
        <f t="shared" si="1817"/>
        <v>0</v>
      </c>
      <c r="LQ250" s="94">
        <f t="shared" si="1817"/>
        <v>0</v>
      </c>
      <c r="LR250" s="94">
        <f t="shared" si="1817"/>
        <v>0</v>
      </c>
      <c r="LS250" s="94">
        <f t="shared" si="1817"/>
        <v>0</v>
      </c>
      <c r="LT250" s="94">
        <f t="shared" si="1817"/>
        <v>0</v>
      </c>
      <c r="LU250" s="94">
        <f t="shared" si="1817"/>
        <v>0</v>
      </c>
      <c r="LV250" s="94">
        <f t="shared" si="1817"/>
        <v>0</v>
      </c>
      <c r="LW250" s="94">
        <f t="shared" si="1817"/>
        <v>0</v>
      </c>
      <c r="LX250" s="94">
        <f t="shared" si="1817"/>
        <v>0</v>
      </c>
      <c r="LY250" s="94">
        <f t="shared" si="1817"/>
        <v>0</v>
      </c>
      <c r="LZ250" s="94">
        <f t="shared" si="1817"/>
        <v>0</v>
      </c>
      <c r="MA250" s="94">
        <f t="shared" si="1817"/>
        <v>0</v>
      </c>
      <c r="MB250" s="94">
        <f t="shared" si="1817"/>
        <v>0</v>
      </c>
      <c r="MC250" s="94">
        <f t="shared" si="1817"/>
        <v>0</v>
      </c>
      <c r="MD250" s="94">
        <f t="shared" si="1817"/>
        <v>0</v>
      </c>
      <c r="ME250" s="94">
        <f t="shared" si="1817"/>
        <v>0</v>
      </c>
      <c r="MF250" s="94">
        <f t="shared" si="1817"/>
        <v>0</v>
      </c>
      <c r="MG250" s="94">
        <f t="shared" si="1817"/>
        <v>0</v>
      </c>
      <c r="MH250" s="94">
        <f t="shared" si="1817"/>
        <v>0</v>
      </c>
      <c r="MI250" s="94">
        <f t="shared" si="1817"/>
        <v>0</v>
      </c>
      <c r="MJ250" s="94">
        <f t="shared" si="1817"/>
        <v>0</v>
      </c>
      <c r="MK250" s="94">
        <f t="shared" si="1817"/>
        <v>0</v>
      </c>
      <c r="ML250" s="94">
        <f t="shared" si="1817"/>
        <v>0</v>
      </c>
      <c r="MM250" s="94">
        <f t="shared" si="1817"/>
        <v>0</v>
      </c>
      <c r="MN250" s="94">
        <f t="shared" si="1817"/>
        <v>0</v>
      </c>
      <c r="MO250" s="94">
        <f t="shared" si="1817"/>
        <v>0</v>
      </c>
      <c r="MP250" s="94">
        <f t="shared" si="1817"/>
        <v>0</v>
      </c>
      <c r="MQ250" s="94">
        <f t="shared" si="1817"/>
        <v>0</v>
      </c>
      <c r="MR250" s="94">
        <f t="shared" si="1817"/>
        <v>0</v>
      </c>
      <c r="MS250" s="94">
        <f t="shared" si="1817"/>
        <v>0</v>
      </c>
      <c r="MT250" s="94">
        <f t="shared" si="1817"/>
        <v>0</v>
      </c>
      <c r="MU250" s="94">
        <f t="shared" si="1817"/>
        <v>0</v>
      </c>
      <c r="MV250" s="94">
        <f t="shared" si="1817"/>
        <v>0</v>
      </c>
      <c r="MW250" s="94">
        <f t="shared" si="1817"/>
        <v>0</v>
      </c>
      <c r="MX250" s="94">
        <f t="shared" si="1817"/>
        <v>0</v>
      </c>
      <c r="MY250" s="94">
        <f t="shared" si="1817"/>
        <v>0</v>
      </c>
      <c r="MZ250" s="94">
        <f t="shared" si="1817"/>
        <v>0</v>
      </c>
      <c r="NA250" s="94">
        <f t="shared" si="1817"/>
        <v>0</v>
      </c>
      <c r="NB250" s="94">
        <f t="shared" si="1817"/>
        <v>0</v>
      </c>
      <c r="NC250" s="94">
        <f t="shared" si="1817"/>
        <v>0</v>
      </c>
      <c r="ND250" s="94">
        <f t="shared" si="1817"/>
        <v>0</v>
      </c>
      <c r="NE250" s="94">
        <f t="shared" si="1817"/>
        <v>0</v>
      </c>
      <c r="NF250" s="94">
        <f t="shared" si="1817"/>
        <v>0</v>
      </c>
      <c r="NG250" s="94">
        <f t="shared" si="1817"/>
        <v>0</v>
      </c>
      <c r="NH250" s="94">
        <f t="shared" si="1817"/>
        <v>0</v>
      </c>
      <c r="NI250" s="94">
        <f t="shared" si="1817"/>
        <v>0</v>
      </c>
      <c r="NJ250" s="94">
        <f t="shared" si="1817"/>
        <v>0</v>
      </c>
      <c r="NK250" s="97">
        <f t="shared" si="1817"/>
        <v>0</v>
      </c>
    </row>
    <row r="251" spans="1:375" x14ac:dyDescent="0.25">
      <c r="A251" s="96">
        <f>SUMIF($D$163:$NK$163,"&lt;="&amp;Summary!$B$3,Leases!D251:NK251)</f>
        <v>0</v>
      </c>
      <c r="B251" s="23" t="s">
        <v>100</v>
      </c>
      <c r="C251" s="45" t="s">
        <v>21</v>
      </c>
      <c r="D251" s="94">
        <f t="shared" ref="D251:BO251" si="1818">IF(AND(D$165&gt;=EOMONTH($D83,0),D$165&lt;EOMONTH($D83,$S83)),-D248,0)</f>
        <v>0</v>
      </c>
      <c r="E251" s="94">
        <f t="shared" si="1818"/>
        <v>0</v>
      </c>
      <c r="F251" s="94">
        <f t="shared" si="1818"/>
        <v>0</v>
      </c>
      <c r="G251" s="94">
        <f t="shared" si="1818"/>
        <v>0</v>
      </c>
      <c r="H251" s="94">
        <f t="shared" si="1818"/>
        <v>0</v>
      </c>
      <c r="I251" s="94">
        <f t="shared" si="1818"/>
        <v>0</v>
      </c>
      <c r="J251" s="94">
        <f t="shared" si="1818"/>
        <v>0</v>
      </c>
      <c r="K251" s="94">
        <f t="shared" si="1818"/>
        <v>0</v>
      </c>
      <c r="L251" s="94">
        <f t="shared" si="1818"/>
        <v>0</v>
      </c>
      <c r="M251" s="94">
        <f t="shared" si="1818"/>
        <v>0</v>
      </c>
      <c r="N251" s="94">
        <f t="shared" si="1818"/>
        <v>0</v>
      </c>
      <c r="O251" s="94">
        <f t="shared" si="1818"/>
        <v>0</v>
      </c>
      <c r="P251" s="94">
        <f t="shared" si="1818"/>
        <v>0</v>
      </c>
      <c r="Q251" s="94">
        <f t="shared" si="1818"/>
        <v>0</v>
      </c>
      <c r="R251" s="94">
        <f t="shared" si="1818"/>
        <v>0</v>
      </c>
      <c r="S251" s="94">
        <f t="shared" si="1818"/>
        <v>0</v>
      </c>
      <c r="T251" s="94">
        <f t="shared" si="1818"/>
        <v>0</v>
      </c>
      <c r="U251" s="94">
        <f t="shared" si="1818"/>
        <v>0</v>
      </c>
      <c r="V251" s="94">
        <f t="shared" si="1818"/>
        <v>0</v>
      </c>
      <c r="W251" s="94">
        <f t="shared" si="1818"/>
        <v>0</v>
      </c>
      <c r="X251" s="94">
        <f t="shared" si="1818"/>
        <v>0</v>
      </c>
      <c r="Y251" s="94">
        <f t="shared" si="1818"/>
        <v>0</v>
      </c>
      <c r="Z251" s="94">
        <f t="shared" si="1818"/>
        <v>0</v>
      </c>
      <c r="AA251" s="94">
        <f t="shared" si="1818"/>
        <v>0</v>
      </c>
      <c r="AB251" s="94">
        <f t="shared" si="1818"/>
        <v>0</v>
      </c>
      <c r="AC251" s="94">
        <f t="shared" si="1818"/>
        <v>0</v>
      </c>
      <c r="AD251" s="94">
        <f t="shared" si="1818"/>
        <v>0</v>
      </c>
      <c r="AE251" s="94">
        <f t="shared" si="1818"/>
        <v>0</v>
      </c>
      <c r="AF251" s="94">
        <f t="shared" si="1818"/>
        <v>0</v>
      </c>
      <c r="AG251" s="94">
        <f t="shared" si="1818"/>
        <v>0</v>
      </c>
      <c r="AH251" s="94">
        <f t="shared" si="1818"/>
        <v>0</v>
      </c>
      <c r="AI251" s="94">
        <f t="shared" si="1818"/>
        <v>0</v>
      </c>
      <c r="AJ251" s="94">
        <f t="shared" si="1818"/>
        <v>0</v>
      </c>
      <c r="AK251" s="94">
        <f t="shared" si="1818"/>
        <v>0</v>
      </c>
      <c r="AL251" s="94">
        <f t="shared" si="1818"/>
        <v>0</v>
      </c>
      <c r="AM251" s="94">
        <f t="shared" si="1818"/>
        <v>0</v>
      </c>
      <c r="AN251" s="94">
        <f t="shared" si="1818"/>
        <v>0</v>
      </c>
      <c r="AO251" s="94">
        <f t="shared" si="1818"/>
        <v>0</v>
      </c>
      <c r="AP251" s="94">
        <f t="shared" si="1818"/>
        <v>0</v>
      </c>
      <c r="AQ251" s="94">
        <f t="shared" si="1818"/>
        <v>0</v>
      </c>
      <c r="AR251" s="94">
        <f t="shared" si="1818"/>
        <v>0</v>
      </c>
      <c r="AS251" s="94">
        <f t="shared" si="1818"/>
        <v>0</v>
      </c>
      <c r="AT251" s="94">
        <f t="shared" si="1818"/>
        <v>0</v>
      </c>
      <c r="AU251" s="94">
        <f t="shared" si="1818"/>
        <v>0</v>
      </c>
      <c r="AV251" s="94">
        <f t="shared" si="1818"/>
        <v>0</v>
      </c>
      <c r="AW251" s="94">
        <f t="shared" si="1818"/>
        <v>0</v>
      </c>
      <c r="AX251" s="94">
        <f t="shared" si="1818"/>
        <v>0</v>
      </c>
      <c r="AY251" s="94">
        <f t="shared" si="1818"/>
        <v>0</v>
      </c>
      <c r="AZ251" s="94">
        <f t="shared" si="1818"/>
        <v>0</v>
      </c>
      <c r="BA251" s="94">
        <f t="shared" si="1818"/>
        <v>0</v>
      </c>
      <c r="BB251" s="94">
        <f t="shared" si="1818"/>
        <v>0</v>
      </c>
      <c r="BC251" s="94">
        <f t="shared" si="1818"/>
        <v>0</v>
      </c>
      <c r="BD251" s="94">
        <f t="shared" si="1818"/>
        <v>0</v>
      </c>
      <c r="BE251" s="94">
        <f t="shared" si="1818"/>
        <v>0</v>
      </c>
      <c r="BF251" s="94">
        <f t="shared" si="1818"/>
        <v>0</v>
      </c>
      <c r="BG251" s="94">
        <f t="shared" si="1818"/>
        <v>0</v>
      </c>
      <c r="BH251" s="94">
        <f t="shared" si="1818"/>
        <v>0</v>
      </c>
      <c r="BI251" s="94">
        <f t="shared" si="1818"/>
        <v>0</v>
      </c>
      <c r="BJ251" s="94">
        <f t="shared" si="1818"/>
        <v>0</v>
      </c>
      <c r="BK251" s="94">
        <f t="shared" si="1818"/>
        <v>0</v>
      </c>
      <c r="BL251" s="94">
        <f t="shared" si="1818"/>
        <v>0</v>
      </c>
      <c r="BM251" s="94">
        <f t="shared" si="1818"/>
        <v>0</v>
      </c>
      <c r="BN251" s="94">
        <f t="shared" si="1818"/>
        <v>0</v>
      </c>
      <c r="BO251" s="94">
        <f t="shared" si="1818"/>
        <v>0</v>
      </c>
      <c r="BP251" s="94">
        <f t="shared" ref="BP251:EA251" si="1819">IF(AND(BP$165&gt;=EOMONTH($D83,0),BP$165&lt;EOMONTH($D83,$S83)),-BP248,0)</f>
        <v>0</v>
      </c>
      <c r="BQ251" s="94">
        <f t="shared" si="1819"/>
        <v>0</v>
      </c>
      <c r="BR251" s="94">
        <f t="shared" si="1819"/>
        <v>0</v>
      </c>
      <c r="BS251" s="94">
        <f t="shared" si="1819"/>
        <v>0</v>
      </c>
      <c r="BT251" s="94">
        <f t="shared" si="1819"/>
        <v>0</v>
      </c>
      <c r="BU251" s="94">
        <f t="shared" si="1819"/>
        <v>0</v>
      </c>
      <c r="BV251" s="94">
        <f t="shared" si="1819"/>
        <v>0</v>
      </c>
      <c r="BW251" s="94">
        <f t="shared" si="1819"/>
        <v>0</v>
      </c>
      <c r="BX251" s="94">
        <f t="shared" si="1819"/>
        <v>0</v>
      </c>
      <c r="BY251" s="94">
        <f t="shared" si="1819"/>
        <v>0</v>
      </c>
      <c r="BZ251" s="94">
        <f t="shared" si="1819"/>
        <v>0</v>
      </c>
      <c r="CA251" s="94">
        <f t="shared" si="1819"/>
        <v>0</v>
      </c>
      <c r="CB251" s="94">
        <f t="shared" si="1819"/>
        <v>0</v>
      </c>
      <c r="CC251" s="94">
        <f t="shared" si="1819"/>
        <v>0</v>
      </c>
      <c r="CD251" s="94">
        <f t="shared" si="1819"/>
        <v>0</v>
      </c>
      <c r="CE251" s="94">
        <f t="shared" si="1819"/>
        <v>0</v>
      </c>
      <c r="CF251" s="94">
        <f t="shared" si="1819"/>
        <v>0</v>
      </c>
      <c r="CG251" s="94">
        <f t="shared" si="1819"/>
        <v>0</v>
      </c>
      <c r="CH251" s="94">
        <f t="shared" si="1819"/>
        <v>0</v>
      </c>
      <c r="CI251" s="94">
        <f t="shared" si="1819"/>
        <v>0</v>
      </c>
      <c r="CJ251" s="94">
        <f t="shared" si="1819"/>
        <v>0</v>
      </c>
      <c r="CK251" s="94">
        <f t="shared" si="1819"/>
        <v>0</v>
      </c>
      <c r="CL251" s="94">
        <f t="shared" si="1819"/>
        <v>0</v>
      </c>
      <c r="CM251" s="94">
        <f t="shared" si="1819"/>
        <v>0</v>
      </c>
      <c r="CN251" s="94">
        <f t="shared" si="1819"/>
        <v>0</v>
      </c>
      <c r="CO251" s="94">
        <f t="shared" si="1819"/>
        <v>0</v>
      </c>
      <c r="CP251" s="94">
        <f t="shared" si="1819"/>
        <v>0</v>
      </c>
      <c r="CQ251" s="94">
        <f t="shared" si="1819"/>
        <v>0</v>
      </c>
      <c r="CR251" s="94">
        <f t="shared" si="1819"/>
        <v>0</v>
      </c>
      <c r="CS251" s="94">
        <f t="shared" si="1819"/>
        <v>0</v>
      </c>
      <c r="CT251" s="94">
        <f t="shared" si="1819"/>
        <v>0</v>
      </c>
      <c r="CU251" s="94">
        <f t="shared" si="1819"/>
        <v>0</v>
      </c>
      <c r="CV251" s="94">
        <f t="shared" si="1819"/>
        <v>0</v>
      </c>
      <c r="CW251" s="94">
        <f t="shared" si="1819"/>
        <v>0</v>
      </c>
      <c r="CX251" s="94">
        <f t="shared" si="1819"/>
        <v>0</v>
      </c>
      <c r="CY251" s="94">
        <f t="shared" si="1819"/>
        <v>0</v>
      </c>
      <c r="CZ251" s="94">
        <f t="shared" si="1819"/>
        <v>0</v>
      </c>
      <c r="DA251" s="94">
        <f t="shared" si="1819"/>
        <v>0</v>
      </c>
      <c r="DB251" s="94">
        <f t="shared" si="1819"/>
        <v>0</v>
      </c>
      <c r="DC251" s="94">
        <f t="shared" si="1819"/>
        <v>0</v>
      </c>
      <c r="DD251" s="94">
        <f t="shared" si="1819"/>
        <v>0</v>
      </c>
      <c r="DE251" s="94">
        <f t="shared" si="1819"/>
        <v>0</v>
      </c>
      <c r="DF251" s="94">
        <f t="shared" si="1819"/>
        <v>0</v>
      </c>
      <c r="DG251" s="94">
        <f t="shared" si="1819"/>
        <v>0</v>
      </c>
      <c r="DH251" s="94">
        <f t="shared" si="1819"/>
        <v>0</v>
      </c>
      <c r="DI251" s="94">
        <f t="shared" si="1819"/>
        <v>0</v>
      </c>
      <c r="DJ251" s="94">
        <f t="shared" si="1819"/>
        <v>0</v>
      </c>
      <c r="DK251" s="94">
        <f t="shared" si="1819"/>
        <v>0</v>
      </c>
      <c r="DL251" s="94">
        <f t="shared" si="1819"/>
        <v>0</v>
      </c>
      <c r="DM251" s="94">
        <f t="shared" si="1819"/>
        <v>0</v>
      </c>
      <c r="DN251" s="94">
        <f t="shared" si="1819"/>
        <v>0</v>
      </c>
      <c r="DO251" s="94">
        <f t="shared" si="1819"/>
        <v>0</v>
      </c>
      <c r="DP251" s="94">
        <f t="shared" si="1819"/>
        <v>0</v>
      </c>
      <c r="DQ251" s="94">
        <f t="shared" si="1819"/>
        <v>0</v>
      </c>
      <c r="DR251" s="94">
        <f t="shared" si="1819"/>
        <v>0</v>
      </c>
      <c r="DS251" s="94">
        <f t="shared" si="1819"/>
        <v>0</v>
      </c>
      <c r="DT251" s="94">
        <f t="shared" si="1819"/>
        <v>0</v>
      </c>
      <c r="DU251" s="94">
        <f t="shared" si="1819"/>
        <v>0</v>
      </c>
      <c r="DV251" s="94">
        <f t="shared" si="1819"/>
        <v>0</v>
      </c>
      <c r="DW251" s="94">
        <f t="shared" si="1819"/>
        <v>0</v>
      </c>
      <c r="DX251" s="94">
        <f t="shared" si="1819"/>
        <v>0</v>
      </c>
      <c r="DY251" s="94">
        <f t="shared" si="1819"/>
        <v>0</v>
      </c>
      <c r="DZ251" s="94">
        <f t="shared" si="1819"/>
        <v>0</v>
      </c>
      <c r="EA251" s="94">
        <f t="shared" si="1819"/>
        <v>0</v>
      </c>
      <c r="EB251" s="94">
        <f t="shared" ref="EB251:GM251" si="1820">IF(AND(EB$165&gt;=EOMONTH($D83,0),EB$165&lt;EOMONTH($D83,$S83)),-EB248,0)</f>
        <v>0</v>
      </c>
      <c r="EC251" s="94">
        <f t="shared" si="1820"/>
        <v>0</v>
      </c>
      <c r="ED251" s="94">
        <f t="shared" si="1820"/>
        <v>0</v>
      </c>
      <c r="EE251" s="94">
        <f t="shared" si="1820"/>
        <v>0</v>
      </c>
      <c r="EF251" s="94">
        <f t="shared" si="1820"/>
        <v>0</v>
      </c>
      <c r="EG251" s="94">
        <f t="shared" si="1820"/>
        <v>0</v>
      </c>
      <c r="EH251" s="94">
        <f t="shared" si="1820"/>
        <v>0</v>
      </c>
      <c r="EI251" s="94">
        <f t="shared" si="1820"/>
        <v>0</v>
      </c>
      <c r="EJ251" s="94">
        <f t="shared" si="1820"/>
        <v>0</v>
      </c>
      <c r="EK251" s="94">
        <f t="shared" si="1820"/>
        <v>0</v>
      </c>
      <c r="EL251" s="94">
        <f t="shared" si="1820"/>
        <v>0</v>
      </c>
      <c r="EM251" s="94">
        <f t="shared" si="1820"/>
        <v>0</v>
      </c>
      <c r="EN251" s="94">
        <f t="shared" si="1820"/>
        <v>0</v>
      </c>
      <c r="EO251" s="94">
        <f t="shared" si="1820"/>
        <v>0</v>
      </c>
      <c r="EP251" s="94">
        <f t="shared" si="1820"/>
        <v>0</v>
      </c>
      <c r="EQ251" s="94">
        <f t="shared" si="1820"/>
        <v>0</v>
      </c>
      <c r="ER251" s="94">
        <f t="shared" si="1820"/>
        <v>0</v>
      </c>
      <c r="ES251" s="94">
        <f t="shared" si="1820"/>
        <v>0</v>
      </c>
      <c r="ET251" s="94">
        <f t="shared" si="1820"/>
        <v>0</v>
      </c>
      <c r="EU251" s="94">
        <f t="shared" si="1820"/>
        <v>0</v>
      </c>
      <c r="EV251" s="94">
        <f t="shared" si="1820"/>
        <v>0</v>
      </c>
      <c r="EW251" s="94">
        <f t="shared" si="1820"/>
        <v>0</v>
      </c>
      <c r="EX251" s="94">
        <f t="shared" si="1820"/>
        <v>0</v>
      </c>
      <c r="EY251" s="94">
        <f t="shared" si="1820"/>
        <v>0</v>
      </c>
      <c r="EZ251" s="94">
        <f t="shared" si="1820"/>
        <v>0</v>
      </c>
      <c r="FA251" s="94">
        <f t="shared" si="1820"/>
        <v>0</v>
      </c>
      <c r="FB251" s="94">
        <f t="shared" si="1820"/>
        <v>0</v>
      </c>
      <c r="FC251" s="94">
        <f t="shared" si="1820"/>
        <v>0</v>
      </c>
      <c r="FD251" s="94">
        <f t="shared" si="1820"/>
        <v>0</v>
      </c>
      <c r="FE251" s="94">
        <f t="shared" si="1820"/>
        <v>0</v>
      </c>
      <c r="FF251" s="94">
        <f t="shared" si="1820"/>
        <v>0</v>
      </c>
      <c r="FG251" s="94">
        <f t="shared" si="1820"/>
        <v>0</v>
      </c>
      <c r="FH251" s="94">
        <f t="shared" si="1820"/>
        <v>0</v>
      </c>
      <c r="FI251" s="94">
        <f t="shared" si="1820"/>
        <v>0</v>
      </c>
      <c r="FJ251" s="94">
        <f t="shared" si="1820"/>
        <v>0</v>
      </c>
      <c r="FK251" s="94">
        <f t="shared" si="1820"/>
        <v>0</v>
      </c>
      <c r="FL251" s="94">
        <f t="shared" si="1820"/>
        <v>0</v>
      </c>
      <c r="FM251" s="94">
        <f t="shared" si="1820"/>
        <v>0</v>
      </c>
      <c r="FN251" s="94">
        <f t="shared" si="1820"/>
        <v>0</v>
      </c>
      <c r="FO251" s="94">
        <f t="shared" si="1820"/>
        <v>0</v>
      </c>
      <c r="FP251" s="94">
        <f t="shared" si="1820"/>
        <v>0</v>
      </c>
      <c r="FQ251" s="94">
        <f t="shared" si="1820"/>
        <v>0</v>
      </c>
      <c r="FR251" s="94">
        <f t="shared" si="1820"/>
        <v>0</v>
      </c>
      <c r="FS251" s="94">
        <f t="shared" si="1820"/>
        <v>0</v>
      </c>
      <c r="FT251" s="94">
        <f t="shared" si="1820"/>
        <v>0</v>
      </c>
      <c r="FU251" s="94">
        <f t="shared" si="1820"/>
        <v>0</v>
      </c>
      <c r="FV251" s="94">
        <f t="shared" si="1820"/>
        <v>0</v>
      </c>
      <c r="FW251" s="94">
        <f t="shared" si="1820"/>
        <v>0</v>
      </c>
      <c r="FX251" s="94">
        <f t="shared" si="1820"/>
        <v>0</v>
      </c>
      <c r="FY251" s="94">
        <f t="shared" si="1820"/>
        <v>0</v>
      </c>
      <c r="FZ251" s="94">
        <f t="shared" si="1820"/>
        <v>0</v>
      </c>
      <c r="GA251" s="94">
        <f t="shared" si="1820"/>
        <v>0</v>
      </c>
      <c r="GB251" s="94">
        <f t="shared" si="1820"/>
        <v>0</v>
      </c>
      <c r="GC251" s="94">
        <f t="shared" si="1820"/>
        <v>0</v>
      </c>
      <c r="GD251" s="94">
        <f t="shared" si="1820"/>
        <v>0</v>
      </c>
      <c r="GE251" s="94">
        <f t="shared" si="1820"/>
        <v>0</v>
      </c>
      <c r="GF251" s="94">
        <f t="shared" si="1820"/>
        <v>0</v>
      </c>
      <c r="GG251" s="94">
        <f t="shared" si="1820"/>
        <v>0</v>
      </c>
      <c r="GH251" s="94">
        <f t="shared" si="1820"/>
        <v>0</v>
      </c>
      <c r="GI251" s="94">
        <f t="shared" si="1820"/>
        <v>0</v>
      </c>
      <c r="GJ251" s="94">
        <f t="shared" si="1820"/>
        <v>0</v>
      </c>
      <c r="GK251" s="94">
        <f t="shared" si="1820"/>
        <v>0</v>
      </c>
      <c r="GL251" s="94">
        <f t="shared" si="1820"/>
        <v>0</v>
      </c>
      <c r="GM251" s="94">
        <f t="shared" si="1820"/>
        <v>0</v>
      </c>
      <c r="GN251" s="94">
        <f t="shared" ref="GN251:IY251" si="1821">IF(AND(GN$165&gt;=EOMONTH($D83,0),GN$165&lt;EOMONTH($D83,$S83)),-GN248,0)</f>
        <v>0</v>
      </c>
      <c r="GO251" s="94">
        <f t="shared" si="1821"/>
        <v>0</v>
      </c>
      <c r="GP251" s="94">
        <f t="shared" si="1821"/>
        <v>0</v>
      </c>
      <c r="GQ251" s="94">
        <f t="shared" si="1821"/>
        <v>0</v>
      </c>
      <c r="GR251" s="94">
        <f t="shared" si="1821"/>
        <v>0</v>
      </c>
      <c r="GS251" s="94">
        <f t="shared" si="1821"/>
        <v>0</v>
      </c>
      <c r="GT251" s="94">
        <f t="shared" si="1821"/>
        <v>0</v>
      </c>
      <c r="GU251" s="94">
        <f t="shared" si="1821"/>
        <v>0</v>
      </c>
      <c r="GV251" s="94">
        <f t="shared" si="1821"/>
        <v>0</v>
      </c>
      <c r="GW251" s="94">
        <f t="shared" si="1821"/>
        <v>0</v>
      </c>
      <c r="GX251" s="94">
        <f t="shared" si="1821"/>
        <v>0</v>
      </c>
      <c r="GY251" s="94">
        <f t="shared" si="1821"/>
        <v>0</v>
      </c>
      <c r="GZ251" s="94">
        <f t="shared" si="1821"/>
        <v>0</v>
      </c>
      <c r="HA251" s="94">
        <f t="shared" si="1821"/>
        <v>0</v>
      </c>
      <c r="HB251" s="94">
        <f t="shared" si="1821"/>
        <v>0</v>
      </c>
      <c r="HC251" s="94">
        <f t="shared" si="1821"/>
        <v>0</v>
      </c>
      <c r="HD251" s="94">
        <f t="shared" si="1821"/>
        <v>0</v>
      </c>
      <c r="HE251" s="94">
        <f t="shared" si="1821"/>
        <v>0</v>
      </c>
      <c r="HF251" s="94">
        <f t="shared" si="1821"/>
        <v>0</v>
      </c>
      <c r="HG251" s="94">
        <f t="shared" si="1821"/>
        <v>0</v>
      </c>
      <c r="HH251" s="94">
        <f t="shared" si="1821"/>
        <v>0</v>
      </c>
      <c r="HI251" s="94">
        <f t="shared" si="1821"/>
        <v>0</v>
      </c>
      <c r="HJ251" s="94">
        <f t="shared" si="1821"/>
        <v>0</v>
      </c>
      <c r="HK251" s="94">
        <f t="shared" si="1821"/>
        <v>0</v>
      </c>
      <c r="HL251" s="94">
        <f t="shared" si="1821"/>
        <v>0</v>
      </c>
      <c r="HM251" s="94">
        <f t="shared" si="1821"/>
        <v>0</v>
      </c>
      <c r="HN251" s="94">
        <f t="shared" si="1821"/>
        <v>0</v>
      </c>
      <c r="HO251" s="94">
        <f t="shared" si="1821"/>
        <v>0</v>
      </c>
      <c r="HP251" s="94">
        <f t="shared" si="1821"/>
        <v>0</v>
      </c>
      <c r="HQ251" s="94">
        <f t="shared" si="1821"/>
        <v>0</v>
      </c>
      <c r="HR251" s="94">
        <f t="shared" si="1821"/>
        <v>0</v>
      </c>
      <c r="HS251" s="94">
        <f t="shared" si="1821"/>
        <v>0</v>
      </c>
      <c r="HT251" s="94">
        <f t="shared" si="1821"/>
        <v>0</v>
      </c>
      <c r="HU251" s="94">
        <f t="shared" si="1821"/>
        <v>0</v>
      </c>
      <c r="HV251" s="94">
        <f t="shared" si="1821"/>
        <v>0</v>
      </c>
      <c r="HW251" s="94">
        <f t="shared" si="1821"/>
        <v>0</v>
      </c>
      <c r="HX251" s="94">
        <f t="shared" si="1821"/>
        <v>0</v>
      </c>
      <c r="HY251" s="94">
        <f t="shared" si="1821"/>
        <v>0</v>
      </c>
      <c r="HZ251" s="94">
        <f t="shared" si="1821"/>
        <v>0</v>
      </c>
      <c r="IA251" s="94">
        <f t="shared" si="1821"/>
        <v>0</v>
      </c>
      <c r="IB251" s="94">
        <f t="shared" si="1821"/>
        <v>0</v>
      </c>
      <c r="IC251" s="94">
        <f t="shared" si="1821"/>
        <v>0</v>
      </c>
      <c r="ID251" s="94">
        <f t="shared" si="1821"/>
        <v>0</v>
      </c>
      <c r="IE251" s="94">
        <f t="shared" si="1821"/>
        <v>0</v>
      </c>
      <c r="IF251" s="94">
        <f t="shared" si="1821"/>
        <v>0</v>
      </c>
      <c r="IG251" s="94">
        <f t="shared" si="1821"/>
        <v>0</v>
      </c>
      <c r="IH251" s="94">
        <f t="shared" si="1821"/>
        <v>0</v>
      </c>
      <c r="II251" s="94">
        <f t="shared" si="1821"/>
        <v>0</v>
      </c>
      <c r="IJ251" s="94">
        <f t="shared" si="1821"/>
        <v>0</v>
      </c>
      <c r="IK251" s="94">
        <f t="shared" si="1821"/>
        <v>0</v>
      </c>
      <c r="IL251" s="94">
        <f t="shared" si="1821"/>
        <v>0</v>
      </c>
      <c r="IM251" s="94">
        <f t="shared" si="1821"/>
        <v>0</v>
      </c>
      <c r="IN251" s="94">
        <f t="shared" si="1821"/>
        <v>0</v>
      </c>
      <c r="IO251" s="94">
        <f t="shared" si="1821"/>
        <v>0</v>
      </c>
      <c r="IP251" s="94">
        <f t="shared" si="1821"/>
        <v>0</v>
      </c>
      <c r="IQ251" s="94">
        <f t="shared" si="1821"/>
        <v>0</v>
      </c>
      <c r="IR251" s="94">
        <f t="shared" si="1821"/>
        <v>0</v>
      </c>
      <c r="IS251" s="94">
        <f t="shared" si="1821"/>
        <v>0</v>
      </c>
      <c r="IT251" s="94">
        <f t="shared" si="1821"/>
        <v>0</v>
      </c>
      <c r="IU251" s="94">
        <f t="shared" si="1821"/>
        <v>0</v>
      </c>
      <c r="IV251" s="94">
        <f t="shared" si="1821"/>
        <v>0</v>
      </c>
      <c r="IW251" s="94">
        <f t="shared" si="1821"/>
        <v>0</v>
      </c>
      <c r="IX251" s="94">
        <f t="shared" si="1821"/>
        <v>0</v>
      </c>
      <c r="IY251" s="94">
        <f t="shared" si="1821"/>
        <v>0</v>
      </c>
      <c r="IZ251" s="94">
        <f t="shared" ref="IZ251:LK251" si="1822">IF(AND(IZ$165&gt;=EOMONTH($D83,0),IZ$165&lt;EOMONTH($D83,$S83)),-IZ248,0)</f>
        <v>0</v>
      </c>
      <c r="JA251" s="94">
        <f t="shared" si="1822"/>
        <v>0</v>
      </c>
      <c r="JB251" s="94">
        <f t="shared" si="1822"/>
        <v>0</v>
      </c>
      <c r="JC251" s="94">
        <f t="shared" si="1822"/>
        <v>0</v>
      </c>
      <c r="JD251" s="94">
        <f t="shared" si="1822"/>
        <v>0</v>
      </c>
      <c r="JE251" s="94">
        <f t="shared" si="1822"/>
        <v>0</v>
      </c>
      <c r="JF251" s="94">
        <f t="shared" si="1822"/>
        <v>0</v>
      </c>
      <c r="JG251" s="94">
        <f t="shared" si="1822"/>
        <v>0</v>
      </c>
      <c r="JH251" s="94">
        <f t="shared" si="1822"/>
        <v>0</v>
      </c>
      <c r="JI251" s="94">
        <f t="shared" si="1822"/>
        <v>0</v>
      </c>
      <c r="JJ251" s="94">
        <f t="shared" si="1822"/>
        <v>0</v>
      </c>
      <c r="JK251" s="94">
        <f t="shared" si="1822"/>
        <v>0</v>
      </c>
      <c r="JL251" s="94">
        <f t="shared" si="1822"/>
        <v>0</v>
      </c>
      <c r="JM251" s="94">
        <f t="shared" si="1822"/>
        <v>0</v>
      </c>
      <c r="JN251" s="94">
        <f t="shared" si="1822"/>
        <v>0</v>
      </c>
      <c r="JO251" s="94">
        <f t="shared" si="1822"/>
        <v>0</v>
      </c>
      <c r="JP251" s="94">
        <f t="shared" si="1822"/>
        <v>0</v>
      </c>
      <c r="JQ251" s="94">
        <f t="shared" si="1822"/>
        <v>0</v>
      </c>
      <c r="JR251" s="94">
        <f t="shared" si="1822"/>
        <v>0</v>
      </c>
      <c r="JS251" s="94">
        <f t="shared" si="1822"/>
        <v>0</v>
      </c>
      <c r="JT251" s="94">
        <f t="shared" si="1822"/>
        <v>0</v>
      </c>
      <c r="JU251" s="94">
        <f t="shared" si="1822"/>
        <v>0</v>
      </c>
      <c r="JV251" s="94">
        <f t="shared" si="1822"/>
        <v>0</v>
      </c>
      <c r="JW251" s="94">
        <f t="shared" si="1822"/>
        <v>0</v>
      </c>
      <c r="JX251" s="94">
        <f t="shared" si="1822"/>
        <v>0</v>
      </c>
      <c r="JY251" s="94">
        <f t="shared" si="1822"/>
        <v>0</v>
      </c>
      <c r="JZ251" s="94">
        <f t="shared" si="1822"/>
        <v>0</v>
      </c>
      <c r="KA251" s="94">
        <f t="shared" si="1822"/>
        <v>0</v>
      </c>
      <c r="KB251" s="94">
        <f t="shared" si="1822"/>
        <v>0</v>
      </c>
      <c r="KC251" s="94">
        <f t="shared" si="1822"/>
        <v>0</v>
      </c>
      <c r="KD251" s="94">
        <f t="shared" si="1822"/>
        <v>0</v>
      </c>
      <c r="KE251" s="94">
        <f t="shared" si="1822"/>
        <v>0</v>
      </c>
      <c r="KF251" s="94">
        <f t="shared" si="1822"/>
        <v>0</v>
      </c>
      <c r="KG251" s="94">
        <f t="shared" si="1822"/>
        <v>0</v>
      </c>
      <c r="KH251" s="94">
        <f t="shared" si="1822"/>
        <v>0</v>
      </c>
      <c r="KI251" s="94">
        <f t="shared" si="1822"/>
        <v>0</v>
      </c>
      <c r="KJ251" s="94">
        <f t="shared" si="1822"/>
        <v>0</v>
      </c>
      <c r="KK251" s="94">
        <f t="shared" si="1822"/>
        <v>0</v>
      </c>
      <c r="KL251" s="94">
        <f t="shared" si="1822"/>
        <v>0</v>
      </c>
      <c r="KM251" s="94">
        <f t="shared" si="1822"/>
        <v>0</v>
      </c>
      <c r="KN251" s="94">
        <f t="shared" si="1822"/>
        <v>0</v>
      </c>
      <c r="KO251" s="94">
        <f t="shared" si="1822"/>
        <v>0</v>
      </c>
      <c r="KP251" s="94">
        <f t="shared" si="1822"/>
        <v>0</v>
      </c>
      <c r="KQ251" s="94">
        <f t="shared" si="1822"/>
        <v>0</v>
      </c>
      <c r="KR251" s="94">
        <f t="shared" si="1822"/>
        <v>0</v>
      </c>
      <c r="KS251" s="94">
        <f t="shared" si="1822"/>
        <v>0</v>
      </c>
      <c r="KT251" s="94">
        <f t="shared" si="1822"/>
        <v>0</v>
      </c>
      <c r="KU251" s="94">
        <f t="shared" si="1822"/>
        <v>0</v>
      </c>
      <c r="KV251" s="94">
        <f t="shared" si="1822"/>
        <v>0</v>
      </c>
      <c r="KW251" s="94">
        <f t="shared" si="1822"/>
        <v>0</v>
      </c>
      <c r="KX251" s="94">
        <f t="shared" si="1822"/>
        <v>0</v>
      </c>
      <c r="KY251" s="94">
        <f t="shared" si="1822"/>
        <v>0</v>
      </c>
      <c r="KZ251" s="94">
        <f t="shared" si="1822"/>
        <v>0</v>
      </c>
      <c r="LA251" s="94">
        <f t="shared" si="1822"/>
        <v>0</v>
      </c>
      <c r="LB251" s="94">
        <f t="shared" si="1822"/>
        <v>0</v>
      </c>
      <c r="LC251" s="94">
        <f t="shared" si="1822"/>
        <v>0</v>
      </c>
      <c r="LD251" s="94">
        <f t="shared" si="1822"/>
        <v>0</v>
      </c>
      <c r="LE251" s="94">
        <f t="shared" si="1822"/>
        <v>0</v>
      </c>
      <c r="LF251" s="94">
        <f t="shared" si="1822"/>
        <v>0</v>
      </c>
      <c r="LG251" s="94">
        <f t="shared" si="1822"/>
        <v>0</v>
      </c>
      <c r="LH251" s="94">
        <f t="shared" si="1822"/>
        <v>0</v>
      </c>
      <c r="LI251" s="94">
        <f t="shared" si="1822"/>
        <v>0</v>
      </c>
      <c r="LJ251" s="94">
        <f t="shared" si="1822"/>
        <v>0</v>
      </c>
      <c r="LK251" s="94">
        <f t="shared" si="1822"/>
        <v>0</v>
      </c>
      <c r="LL251" s="94">
        <f t="shared" ref="LL251:NK251" si="1823">IF(AND(LL$165&gt;=EOMONTH($D83,0),LL$165&lt;EOMONTH($D83,$S83)),-LL248,0)</f>
        <v>0</v>
      </c>
      <c r="LM251" s="94">
        <f t="shared" si="1823"/>
        <v>0</v>
      </c>
      <c r="LN251" s="94">
        <f t="shared" si="1823"/>
        <v>0</v>
      </c>
      <c r="LO251" s="94">
        <f t="shared" si="1823"/>
        <v>0</v>
      </c>
      <c r="LP251" s="94">
        <f t="shared" si="1823"/>
        <v>0</v>
      </c>
      <c r="LQ251" s="94">
        <f t="shared" si="1823"/>
        <v>0</v>
      </c>
      <c r="LR251" s="94">
        <f t="shared" si="1823"/>
        <v>0</v>
      </c>
      <c r="LS251" s="94">
        <f t="shared" si="1823"/>
        <v>0</v>
      </c>
      <c r="LT251" s="94">
        <f t="shared" si="1823"/>
        <v>0</v>
      </c>
      <c r="LU251" s="94">
        <f t="shared" si="1823"/>
        <v>0</v>
      </c>
      <c r="LV251" s="94">
        <f t="shared" si="1823"/>
        <v>0</v>
      </c>
      <c r="LW251" s="94">
        <f t="shared" si="1823"/>
        <v>0</v>
      </c>
      <c r="LX251" s="94">
        <f t="shared" si="1823"/>
        <v>0</v>
      </c>
      <c r="LY251" s="94">
        <f t="shared" si="1823"/>
        <v>0</v>
      </c>
      <c r="LZ251" s="94">
        <f t="shared" si="1823"/>
        <v>0</v>
      </c>
      <c r="MA251" s="94">
        <f t="shared" si="1823"/>
        <v>0</v>
      </c>
      <c r="MB251" s="94">
        <f t="shared" si="1823"/>
        <v>0</v>
      </c>
      <c r="MC251" s="94">
        <f t="shared" si="1823"/>
        <v>0</v>
      </c>
      <c r="MD251" s="94">
        <f t="shared" si="1823"/>
        <v>0</v>
      </c>
      <c r="ME251" s="94">
        <f t="shared" si="1823"/>
        <v>0</v>
      </c>
      <c r="MF251" s="94">
        <f t="shared" si="1823"/>
        <v>0</v>
      </c>
      <c r="MG251" s="94">
        <f t="shared" si="1823"/>
        <v>0</v>
      </c>
      <c r="MH251" s="94">
        <f t="shared" si="1823"/>
        <v>0</v>
      </c>
      <c r="MI251" s="94">
        <f t="shared" si="1823"/>
        <v>0</v>
      </c>
      <c r="MJ251" s="94">
        <f t="shared" si="1823"/>
        <v>0</v>
      </c>
      <c r="MK251" s="94">
        <f t="shared" si="1823"/>
        <v>0</v>
      </c>
      <c r="ML251" s="94">
        <f t="shared" si="1823"/>
        <v>0</v>
      </c>
      <c r="MM251" s="94">
        <f t="shared" si="1823"/>
        <v>0</v>
      </c>
      <c r="MN251" s="94">
        <f t="shared" si="1823"/>
        <v>0</v>
      </c>
      <c r="MO251" s="94">
        <f t="shared" si="1823"/>
        <v>0</v>
      </c>
      <c r="MP251" s="94">
        <f t="shared" si="1823"/>
        <v>0</v>
      </c>
      <c r="MQ251" s="94">
        <f t="shared" si="1823"/>
        <v>0</v>
      </c>
      <c r="MR251" s="94">
        <f t="shared" si="1823"/>
        <v>0</v>
      </c>
      <c r="MS251" s="94">
        <f t="shared" si="1823"/>
        <v>0</v>
      </c>
      <c r="MT251" s="94">
        <f t="shared" si="1823"/>
        <v>0</v>
      </c>
      <c r="MU251" s="94">
        <f t="shared" si="1823"/>
        <v>0</v>
      </c>
      <c r="MV251" s="94">
        <f t="shared" si="1823"/>
        <v>0</v>
      </c>
      <c r="MW251" s="94">
        <f t="shared" si="1823"/>
        <v>0</v>
      </c>
      <c r="MX251" s="94">
        <f t="shared" si="1823"/>
        <v>0</v>
      </c>
      <c r="MY251" s="94">
        <f t="shared" si="1823"/>
        <v>0</v>
      </c>
      <c r="MZ251" s="94">
        <f t="shared" si="1823"/>
        <v>0</v>
      </c>
      <c r="NA251" s="94">
        <f t="shared" si="1823"/>
        <v>0</v>
      </c>
      <c r="NB251" s="94">
        <f t="shared" si="1823"/>
        <v>0</v>
      </c>
      <c r="NC251" s="94">
        <f t="shared" si="1823"/>
        <v>0</v>
      </c>
      <c r="ND251" s="94">
        <f t="shared" si="1823"/>
        <v>0</v>
      </c>
      <c r="NE251" s="94">
        <f t="shared" si="1823"/>
        <v>0</v>
      </c>
      <c r="NF251" s="94">
        <f t="shared" si="1823"/>
        <v>0</v>
      </c>
      <c r="NG251" s="94">
        <f t="shared" si="1823"/>
        <v>0</v>
      </c>
      <c r="NH251" s="94">
        <f t="shared" si="1823"/>
        <v>0</v>
      </c>
      <c r="NI251" s="94">
        <f t="shared" si="1823"/>
        <v>0</v>
      </c>
      <c r="NJ251" s="94">
        <f t="shared" si="1823"/>
        <v>0</v>
      </c>
      <c r="NK251" s="97">
        <f t="shared" si="1823"/>
        <v>0</v>
      </c>
    </row>
    <row r="252" spans="1:375" x14ac:dyDescent="0.25">
      <c r="A252" s="96">
        <f>SUMIF($D$163:$NK$163,"&lt;="&amp;Summary!$B$3,Leases!D252:NK252)</f>
        <v>0</v>
      </c>
      <c r="B252" s="23" t="s">
        <v>98</v>
      </c>
      <c r="C252" s="45" t="s">
        <v>27</v>
      </c>
      <c r="D252" s="94">
        <f t="shared" ref="D252:BO252" si="1824">IF(OR(D$165&lt;=EOMONTH($E83,$R83*(1-$O83)),D$165&gt;EOMONTH($E83,$P83*12*(1-$O83)+$Q83*12*$O83+$R83*(1-$O83))),0,FV($W83,ROUNDDOWN(YEARFRAC($D$165,D$165,1),0),,-($U83*(1-$O83)+$V83*$O83)*$B83/12,0))</f>
        <v>0</v>
      </c>
      <c r="E252" s="94">
        <f t="shared" si="1824"/>
        <v>0</v>
      </c>
      <c r="F252" s="94">
        <f t="shared" si="1824"/>
        <v>0</v>
      </c>
      <c r="G252" s="94">
        <f t="shared" si="1824"/>
        <v>0</v>
      </c>
      <c r="H252" s="94">
        <f t="shared" si="1824"/>
        <v>0</v>
      </c>
      <c r="I252" s="94">
        <f t="shared" si="1824"/>
        <v>0</v>
      </c>
      <c r="J252" s="94">
        <f t="shared" si="1824"/>
        <v>0</v>
      </c>
      <c r="K252" s="94">
        <f t="shared" si="1824"/>
        <v>0</v>
      </c>
      <c r="L252" s="94">
        <f t="shared" si="1824"/>
        <v>0</v>
      </c>
      <c r="M252" s="94">
        <f t="shared" si="1824"/>
        <v>0</v>
      </c>
      <c r="N252" s="94">
        <f t="shared" si="1824"/>
        <v>0</v>
      </c>
      <c r="O252" s="94">
        <f t="shared" si="1824"/>
        <v>0</v>
      </c>
      <c r="P252" s="94">
        <f t="shared" si="1824"/>
        <v>0</v>
      </c>
      <c r="Q252" s="94">
        <f t="shared" si="1824"/>
        <v>0</v>
      </c>
      <c r="R252" s="94">
        <f t="shared" si="1824"/>
        <v>0</v>
      </c>
      <c r="S252" s="94">
        <f t="shared" si="1824"/>
        <v>0</v>
      </c>
      <c r="T252" s="94">
        <f t="shared" si="1824"/>
        <v>0</v>
      </c>
      <c r="U252" s="94">
        <f t="shared" si="1824"/>
        <v>0</v>
      </c>
      <c r="V252" s="94">
        <f t="shared" si="1824"/>
        <v>0</v>
      </c>
      <c r="W252" s="94">
        <f t="shared" si="1824"/>
        <v>0</v>
      </c>
      <c r="X252" s="94">
        <f t="shared" si="1824"/>
        <v>0</v>
      </c>
      <c r="Y252" s="94">
        <f t="shared" si="1824"/>
        <v>0</v>
      </c>
      <c r="Z252" s="94">
        <f t="shared" si="1824"/>
        <v>0</v>
      </c>
      <c r="AA252" s="94">
        <f t="shared" si="1824"/>
        <v>0</v>
      </c>
      <c r="AB252" s="94">
        <f t="shared" si="1824"/>
        <v>0</v>
      </c>
      <c r="AC252" s="94">
        <f t="shared" si="1824"/>
        <v>0</v>
      </c>
      <c r="AD252" s="94">
        <f t="shared" si="1824"/>
        <v>0</v>
      </c>
      <c r="AE252" s="94">
        <f t="shared" si="1824"/>
        <v>0</v>
      </c>
      <c r="AF252" s="94">
        <f t="shared" si="1824"/>
        <v>0</v>
      </c>
      <c r="AG252" s="94">
        <f t="shared" si="1824"/>
        <v>0</v>
      </c>
      <c r="AH252" s="94">
        <f t="shared" si="1824"/>
        <v>0</v>
      </c>
      <c r="AI252" s="94">
        <f t="shared" si="1824"/>
        <v>0</v>
      </c>
      <c r="AJ252" s="94">
        <f t="shared" si="1824"/>
        <v>0</v>
      </c>
      <c r="AK252" s="94">
        <f t="shared" si="1824"/>
        <v>0</v>
      </c>
      <c r="AL252" s="94">
        <f t="shared" si="1824"/>
        <v>0</v>
      </c>
      <c r="AM252" s="94">
        <f t="shared" si="1824"/>
        <v>0</v>
      </c>
      <c r="AN252" s="94">
        <f t="shared" si="1824"/>
        <v>0</v>
      </c>
      <c r="AO252" s="94">
        <f t="shared" si="1824"/>
        <v>0</v>
      </c>
      <c r="AP252" s="94">
        <f t="shared" si="1824"/>
        <v>0</v>
      </c>
      <c r="AQ252" s="94">
        <f t="shared" si="1824"/>
        <v>0</v>
      </c>
      <c r="AR252" s="94">
        <f t="shared" si="1824"/>
        <v>0</v>
      </c>
      <c r="AS252" s="94">
        <f t="shared" si="1824"/>
        <v>0</v>
      </c>
      <c r="AT252" s="94">
        <f t="shared" si="1824"/>
        <v>0</v>
      </c>
      <c r="AU252" s="94">
        <f t="shared" si="1824"/>
        <v>0</v>
      </c>
      <c r="AV252" s="94">
        <f t="shared" si="1824"/>
        <v>0</v>
      </c>
      <c r="AW252" s="94">
        <f t="shared" si="1824"/>
        <v>0</v>
      </c>
      <c r="AX252" s="94">
        <f t="shared" si="1824"/>
        <v>0</v>
      </c>
      <c r="AY252" s="94">
        <f t="shared" si="1824"/>
        <v>0</v>
      </c>
      <c r="AZ252" s="94">
        <f t="shared" si="1824"/>
        <v>0</v>
      </c>
      <c r="BA252" s="94">
        <f t="shared" si="1824"/>
        <v>0</v>
      </c>
      <c r="BB252" s="94">
        <f t="shared" si="1824"/>
        <v>0</v>
      </c>
      <c r="BC252" s="94">
        <f t="shared" si="1824"/>
        <v>0</v>
      </c>
      <c r="BD252" s="94">
        <f t="shared" si="1824"/>
        <v>0</v>
      </c>
      <c r="BE252" s="94">
        <f t="shared" si="1824"/>
        <v>0</v>
      </c>
      <c r="BF252" s="94">
        <f t="shared" si="1824"/>
        <v>0</v>
      </c>
      <c r="BG252" s="94">
        <f t="shared" si="1824"/>
        <v>0</v>
      </c>
      <c r="BH252" s="94">
        <f t="shared" si="1824"/>
        <v>0</v>
      </c>
      <c r="BI252" s="94">
        <f t="shared" si="1824"/>
        <v>0</v>
      </c>
      <c r="BJ252" s="94">
        <f t="shared" si="1824"/>
        <v>0</v>
      </c>
      <c r="BK252" s="94">
        <f t="shared" si="1824"/>
        <v>0</v>
      </c>
      <c r="BL252" s="94">
        <f t="shared" si="1824"/>
        <v>0</v>
      </c>
      <c r="BM252" s="94">
        <f t="shared" si="1824"/>
        <v>0</v>
      </c>
      <c r="BN252" s="94">
        <f t="shared" si="1824"/>
        <v>0</v>
      </c>
      <c r="BO252" s="94">
        <f t="shared" si="1824"/>
        <v>0</v>
      </c>
      <c r="BP252" s="94">
        <f t="shared" ref="BP252:EA252" si="1825">IF(OR(BP$165&lt;=EOMONTH($E83,$R83*(1-$O83)),BP$165&gt;EOMONTH($E83,$P83*12*(1-$O83)+$Q83*12*$O83+$R83*(1-$O83))),0,FV($W83,ROUNDDOWN(YEARFRAC($D$165,BP$165,1),0),,-($U83*(1-$O83)+$V83*$O83)*$B83/12,0))</f>
        <v>0</v>
      </c>
      <c r="BQ252" s="94">
        <f t="shared" si="1825"/>
        <v>0</v>
      </c>
      <c r="BR252" s="94">
        <f t="shared" si="1825"/>
        <v>0</v>
      </c>
      <c r="BS252" s="94">
        <f t="shared" si="1825"/>
        <v>0</v>
      </c>
      <c r="BT252" s="94">
        <f t="shared" si="1825"/>
        <v>0</v>
      </c>
      <c r="BU252" s="94">
        <f t="shared" si="1825"/>
        <v>0</v>
      </c>
      <c r="BV252" s="94">
        <f t="shared" si="1825"/>
        <v>0</v>
      </c>
      <c r="BW252" s="94">
        <f t="shared" si="1825"/>
        <v>0</v>
      </c>
      <c r="BX252" s="94">
        <f t="shared" si="1825"/>
        <v>0</v>
      </c>
      <c r="BY252" s="94">
        <f t="shared" si="1825"/>
        <v>0</v>
      </c>
      <c r="BZ252" s="94">
        <f t="shared" si="1825"/>
        <v>0</v>
      </c>
      <c r="CA252" s="94">
        <f t="shared" si="1825"/>
        <v>0</v>
      </c>
      <c r="CB252" s="94">
        <f t="shared" si="1825"/>
        <v>0</v>
      </c>
      <c r="CC252" s="94">
        <f t="shared" si="1825"/>
        <v>0</v>
      </c>
      <c r="CD252" s="94">
        <f t="shared" si="1825"/>
        <v>0</v>
      </c>
      <c r="CE252" s="94">
        <f t="shared" si="1825"/>
        <v>0</v>
      </c>
      <c r="CF252" s="94">
        <f t="shared" si="1825"/>
        <v>0</v>
      </c>
      <c r="CG252" s="94">
        <f t="shared" si="1825"/>
        <v>0</v>
      </c>
      <c r="CH252" s="94">
        <f t="shared" si="1825"/>
        <v>0</v>
      </c>
      <c r="CI252" s="94">
        <f t="shared" si="1825"/>
        <v>0</v>
      </c>
      <c r="CJ252" s="94">
        <f t="shared" si="1825"/>
        <v>0</v>
      </c>
      <c r="CK252" s="94">
        <f t="shared" si="1825"/>
        <v>0</v>
      </c>
      <c r="CL252" s="94">
        <f t="shared" si="1825"/>
        <v>0</v>
      </c>
      <c r="CM252" s="94">
        <f t="shared" si="1825"/>
        <v>0</v>
      </c>
      <c r="CN252" s="94">
        <f t="shared" si="1825"/>
        <v>0</v>
      </c>
      <c r="CO252" s="94">
        <f t="shared" si="1825"/>
        <v>0</v>
      </c>
      <c r="CP252" s="94">
        <f t="shared" si="1825"/>
        <v>0</v>
      </c>
      <c r="CQ252" s="94">
        <f t="shared" si="1825"/>
        <v>0</v>
      </c>
      <c r="CR252" s="94">
        <f t="shared" si="1825"/>
        <v>0</v>
      </c>
      <c r="CS252" s="94">
        <f t="shared" si="1825"/>
        <v>0</v>
      </c>
      <c r="CT252" s="94">
        <f t="shared" si="1825"/>
        <v>0</v>
      </c>
      <c r="CU252" s="94">
        <f t="shared" si="1825"/>
        <v>0</v>
      </c>
      <c r="CV252" s="94">
        <f t="shared" si="1825"/>
        <v>0</v>
      </c>
      <c r="CW252" s="94">
        <f t="shared" si="1825"/>
        <v>0</v>
      </c>
      <c r="CX252" s="94">
        <f t="shared" si="1825"/>
        <v>0</v>
      </c>
      <c r="CY252" s="94">
        <f t="shared" si="1825"/>
        <v>0</v>
      </c>
      <c r="CZ252" s="94">
        <f t="shared" si="1825"/>
        <v>0</v>
      </c>
      <c r="DA252" s="94">
        <f t="shared" si="1825"/>
        <v>0</v>
      </c>
      <c r="DB252" s="94">
        <f t="shared" si="1825"/>
        <v>0</v>
      </c>
      <c r="DC252" s="94">
        <f t="shared" si="1825"/>
        <v>0</v>
      </c>
      <c r="DD252" s="94">
        <f t="shared" si="1825"/>
        <v>0</v>
      </c>
      <c r="DE252" s="94">
        <f t="shared" si="1825"/>
        <v>0</v>
      </c>
      <c r="DF252" s="94">
        <f t="shared" si="1825"/>
        <v>0</v>
      </c>
      <c r="DG252" s="94">
        <f t="shared" si="1825"/>
        <v>0</v>
      </c>
      <c r="DH252" s="94">
        <f t="shared" si="1825"/>
        <v>0</v>
      </c>
      <c r="DI252" s="94">
        <f t="shared" si="1825"/>
        <v>0</v>
      </c>
      <c r="DJ252" s="94">
        <f t="shared" si="1825"/>
        <v>0</v>
      </c>
      <c r="DK252" s="94">
        <f t="shared" si="1825"/>
        <v>0</v>
      </c>
      <c r="DL252" s="94">
        <f t="shared" si="1825"/>
        <v>0</v>
      </c>
      <c r="DM252" s="94">
        <f t="shared" si="1825"/>
        <v>0</v>
      </c>
      <c r="DN252" s="94">
        <f t="shared" si="1825"/>
        <v>0</v>
      </c>
      <c r="DO252" s="94">
        <f t="shared" si="1825"/>
        <v>0</v>
      </c>
      <c r="DP252" s="94">
        <f t="shared" si="1825"/>
        <v>0</v>
      </c>
      <c r="DQ252" s="94">
        <f t="shared" si="1825"/>
        <v>0</v>
      </c>
      <c r="DR252" s="94">
        <f t="shared" si="1825"/>
        <v>0</v>
      </c>
      <c r="DS252" s="94">
        <f t="shared" si="1825"/>
        <v>0</v>
      </c>
      <c r="DT252" s="94">
        <f t="shared" si="1825"/>
        <v>0</v>
      </c>
      <c r="DU252" s="94">
        <f t="shared" si="1825"/>
        <v>0</v>
      </c>
      <c r="DV252" s="94">
        <f t="shared" si="1825"/>
        <v>0</v>
      </c>
      <c r="DW252" s="94">
        <f t="shared" si="1825"/>
        <v>0</v>
      </c>
      <c r="DX252" s="94">
        <f t="shared" si="1825"/>
        <v>0</v>
      </c>
      <c r="DY252" s="94">
        <f t="shared" si="1825"/>
        <v>0</v>
      </c>
      <c r="DZ252" s="94">
        <f t="shared" si="1825"/>
        <v>0</v>
      </c>
      <c r="EA252" s="94">
        <f t="shared" si="1825"/>
        <v>0</v>
      </c>
      <c r="EB252" s="94">
        <f t="shared" ref="EB252:GM252" si="1826">IF(OR(EB$165&lt;=EOMONTH($E83,$R83*(1-$O83)),EB$165&gt;EOMONTH($E83,$P83*12*(1-$O83)+$Q83*12*$O83+$R83*(1-$O83))),0,FV($W83,ROUNDDOWN(YEARFRAC($D$165,EB$165,1),0),,-($U83*(1-$O83)+$V83*$O83)*$B83/12,0))</f>
        <v>0</v>
      </c>
      <c r="EC252" s="94">
        <f t="shared" si="1826"/>
        <v>0</v>
      </c>
      <c r="ED252" s="94">
        <f t="shared" si="1826"/>
        <v>0</v>
      </c>
      <c r="EE252" s="94">
        <f t="shared" si="1826"/>
        <v>0</v>
      </c>
      <c r="EF252" s="94">
        <f t="shared" si="1826"/>
        <v>0</v>
      </c>
      <c r="EG252" s="94">
        <f t="shared" si="1826"/>
        <v>0</v>
      </c>
      <c r="EH252" s="94">
        <f t="shared" si="1826"/>
        <v>0</v>
      </c>
      <c r="EI252" s="94">
        <f t="shared" si="1826"/>
        <v>0</v>
      </c>
      <c r="EJ252" s="94">
        <f t="shared" si="1826"/>
        <v>0</v>
      </c>
      <c r="EK252" s="94">
        <f t="shared" si="1826"/>
        <v>0</v>
      </c>
      <c r="EL252" s="94">
        <f t="shared" si="1826"/>
        <v>0</v>
      </c>
      <c r="EM252" s="94">
        <f t="shared" si="1826"/>
        <v>0</v>
      </c>
      <c r="EN252" s="94">
        <f t="shared" si="1826"/>
        <v>0</v>
      </c>
      <c r="EO252" s="94">
        <f t="shared" si="1826"/>
        <v>0</v>
      </c>
      <c r="EP252" s="94">
        <f t="shared" si="1826"/>
        <v>0</v>
      </c>
      <c r="EQ252" s="94">
        <f t="shared" si="1826"/>
        <v>0</v>
      </c>
      <c r="ER252" s="94">
        <f t="shared" si="1826"/>
        <v>0</v>
      </c>
      <c r="ES252" s="94">
        <f t="shared" si="1826"/>
        <v>0</v>
      </c>
      <c r="ET252" s="94">
        <f t="shared" si="1826"/>
        <v>0</v>
      </c>
      <c r="EU252" s="94">
        <f t="shared" si="1826"/>
        <v>0</v>
      </c>
      <c r="EV252" s="94">
        <f t="shared" si="1826"/>
        <v>0</v>
      </c>
      <c r="EW252" s="94">
        <f t="shared" si="1826"/>
        <v>0</v>
      </c>
      <c r="EX252" s="94">
        <f t="shared" si="1826"/>
        <v>0</v>
      </c>
      <c r="EY252" s="94">
        <f t="shared" si="1826"/>
        <v>0</v>
      </c>
      <c r="EZ252" s="94">
        <f t="shared" si="1826"/>
        <v>0</v>
      </c>
      <c r="FA252" s="94">
        <f t="shared" si="1826"/>
        <v>0</v>
      </c>
      <c r="FB252" s="94">
        <f t="shared" si="1826"/>
        <v>0</v>
      </c>
      <c r="FC252" s="94">
        <f t="shared" si="1826"/>
        <v>0</v>
      </c>
      <c r="FD252" s="94">
        <f t="shared" si="1826"/>
        <v>0</v>
      </c>
      <c r="FE252" s="94">
        <f t="shared" si="1826"/>
        <v>0</v>
      </c>
      <c r="FF252" s="94">
        <f t="shared" si="1826"/>
        <v>0</v>
      </c>
      <c r="FG252" s="94">
        <f t="shared" si="1826"/>
        <v>0</v>
      </c>
      <c r="FH252" s="94">
        <f t="shared" si="1826"/>
        <v>0</v>
      </c>
      <c r="FI252" s="94">
        <f t="shared" si="1826"/>
        <v>0</v>
      </c>
      <c r="FJ252" s="94">
        <f t="shared" si="1826"/>
        <v>0</v>
      </c>
      <c r="FK252" s="94">
        <f t="shared" si="1826"/>
        <v>0</v>
      </c>
      <c r="FL252" s="94">
        <f t="shared" si="1826"/>
        <v>0</v>
      </c>
      <c r="FM252" s="94">
        <f t="shared" si="1826"/>
        <v>0</v>
      </c>
      <c r="FN252" s="94">
        <f t="shared" si="1826"/>
        <v>0</v>
      </c>
      <c r="FO252" s="94">
        <f t="shared" si="1826"/>
        <v>0</v>
      </c>
      <c r="FP252" s="94">
        <f t="shared" si="1826"/>
        <v>0</v>
      </c>
      <c r="FQ252" s="94">
        <f t="shared" si="1826"/>
        <v>0</v>
      </c>
      <c r="FR252" s="94">
        <f t="shared" si="1826"/>
        <v>0</v>
      </c>
      <c r="FS252" s="94">
        <f t="shared" si="1826"/>
        <v>0</v>
      </c>
      <c r="FT252" s="94">
        <f t="shared" si="1826"/>
        <v>0</v>
      </c>
      <c r="FU252" s="94">
        <f t="shared" si="1826"/>
        <v>0</v>
      </c>
      <c r="FV252" s="94">
        <f t="shared" si="1826"/>
        <v>0</v>
      </c>
      <c r="FW252" s="94">
        <f t="shared" si="1826"/>
        <v>0</v>
      </c>
      <c r="FX252" s="94">
        <f t="shared" si="1826"/>
        <v>0</v>
      </c>
      <c r="FY252" s="94">
        <f t="shared" si="1826"/>
        <v>0</v>
      </c>
      <c r="FZ252" s="94">
        <f t="shared" si="1826"/>
        <v>0</v>
      </c>
      <c r="GA252" s="94">
        <f t="shared" si="1826"/>
        <v>0</v>
      </c>
      <c r="GB252" s="94">
        <f t="shared" si="1826"/>
        <v>0</v>
      </c>
      <c r="GC252" s="94">
        <f t="shared" si="1826"/>
        <v>0</v>
      </c>
      <c r="GD252" s="94">
        <f t="shared" si="1826"/>
        <v>0</v>
      </c>
      <c r="GE252" s="94">
        <f t="shared" si="1826"/>
        <v>0</v>
      </c>
      <c r="GF252" s="94">
        <f t="shared" si="1826"/>
        <v>0</v>
      </c>
      <c r="GG252" s="94">
        <f t="shared" si="1826"/>
        <v>0</v>
      </c>
      <c r="GH252" s="94">
        <f t="shared" si="1826"/>
        <v>0</v>
      </c>
      <c r="GI252" s="94">
        <f t="shared" si="1826"/>
        <v>0</v>
      </c>
      <c r="GJ252" s="94">
        <f t="shared" si="1826"/>
        <v>0</v>
      </c>
      <c r="GK252" s="94">
        <f t="shared" si="1826"/>
        <v>0</v>
      </c>
      <c r="GL252" s="94">
        <f t="shared" si="1826"/>
        <v>0</v>
      </c>
      <c r="GM252" s="94">
        <f t="shared" si="1826"/>
        <v>0</v>
      </c>
      <c r="GN252" s="94">
        <f t="shared" ref="GN252:IY252" si="1827">IF(OR(GN$165&lt;=EOMONTH($E83,$R83*(1-$O83)),GN$165&gt;EOMONTH($E83,$P83*12*(1-$O83)+$Q83*12*$O83+$R83*(1-$O83))),0,FV($W83,ROUNDDOWN(YEARFRAC($D$165,GN$165,1),0),,-($U83*(1-$O83)+$V83*$O83)*$B83/12,0))</f>
        <v>0</v>
      </c>
      <c r="GO252" s="94">
        <f t="shared" si="1827"/>
        <v>0</v>
      </c>
      <c r="GP252" s="94">
        <f t="shared" si="1827"/>
        <v>0</v>
      </c>
      <c r="GQ252" s="94">
        <f t="shared" si="1827"/>
        <v>0</v>
      </c>
      <c r="GR252" s="94">
        <f t="shared" si="1827"/>
        <v>0</v>
      </c>
      <c r="GS252" s="94">
        <f t="shared" si="1827"/>
        <v>0</v>
      </c>
      <c r="GT252" s="94">
        <f t="shared" si="1827"/>
        <v>0</v>
      </c>
      <c r="GU252" s="94">
        <f t="shared" si="1827"/>
        <v>0</v>
      </c>
      <c r="GV252" s="94">
        <f t="shared" si="1827"/>
        <v>0</v>
      </c>
      <c r="GW252" s="94">
        <f t="shared" si="1827"/>
        <v>0</v>
      </c>
      <c r="GX252" s="94">
        <f t="shared" si="1827"/>
        <v>0</v>
      </c>
      <c r="GY252" s="94">
        <f t="shared" si="1827"/>
        <v>0</v>
      </c>
      <c r="GZ252" s="94">
        <f t="shared" si="1827"/>
        <v>0</v>
      </c>
      <c r="HA252" s="94">
        <f t="shared" si="1827"/>
        <v>0</v>
      </c>
      <c r="HB252" s="94">
        <f t="shared" si="1827"/>
        <v>0</v>
      </c>
      <c r="HC252" s="94">
        <f t="shared" si="1827"/>
        <v>0</v>
      </c>
      <c r="HD252" s="94">
        <f t="shared" si="1827"/>
        <v>0</v>
      </c>
      <c r="HE252" s="94">
        <f t="shared" si="1827"/>
        <v>0</v>
      </c>
      <c r="HF252" s="94">
        <f t="shared" si="1827"/>
        <v>0</v>
      </c>
      <c r="HG252" s="94">
        <f t="shared" si="1827"/>
        <v>0</v>
      </c>
      <c r="HH252" s="94">
        <f t="shared" si="1827"/>
        <v>0</v>
      </c>
      <c r="HI252" s="94">
        <f t="shared" si="1827"/>
        <v>0</v>
      </c>
      <c r="HJ252" s="94">
        <f t="shared" si="1827"/>
        <v>0</v>
      </c>
      <c r="HK252" s="94">
        <f t="shared" si="1827"/>
        <v>0</v>
      </c>
      <c r="HL252" s="94">
        <f t="shared" si="1827"/>
        <v>0</v>
      </c>
      <c r="HM252" s="94">
        <f t="shared" si="1827"/>
        <v>0</v>
      </c>
      <c r="HN252" s="94">
        <f t="shared" si="1827"/>
        <v>0</v>
      </c>
      <c r="HO252" s="94">
        <f t="shared" si="1827"/>
        <v>0</v>
      </c>
      <c r="HP252" s="94">
        <f t="shared" si="1827"/>
        <v>0</v>
      </c>
      <c r="HQ252" s="94">
        <f t="shared" si="1827"/>
        <v>0</v>
      </c>
      <c r="HR252" s="94">
        <f t="shared" si="1827"/>
        <v>0</v>
      </c>
      <c r="HS252" s="94">
        <f t="shared" si="1827"/>
        <v>0</v>
      </c>
      <c r="HT252" s="94">
        <f t="shared" si="1827"/>
        <v>0</v>
      </c>
      <c r="HU252" s="94">
        <f t="shared" si="1827"/>
        <v>0</v>
      </c>
      <c r="HV252" s="94">
        <f t="shared" si="1827"/>
        <v>0</v>
      </c>
      <c r="HW252" s="94">
        <f t="shared" si="1827"/>
        <v>0</v>
      </c>
      <c r="HX252" s="94">
        <f t="shared" si="1827"/>
        <v>0</v>
      </c>
      <c r="HY252" s="94">
        <f t="shared" si="1827"/>
        <v>0</v>
      </c>
      <c r="HZ252" s="94">
        <f t="shared" si="1827"/>
        <v>0</v>
      </c>
      <c r="IA252" s="94">
        <f t="shared" si="1827"/>
        <v>0</v>
      </c>
      <c r="IB252" s="94">
        <f t="shared" si="1827"/>
        <v>0</v>
      </c>
      <c r="IC252" s="94">
        <f t="shared" si="1827"/>
        <v>0</v>
      </c>
      <c r="ID252" s="94">
        <f t="shared" si="1827"/>
        <v>0</v>
      </c>
      <c r="IE252" s="94">
        <f t="shared" si="1827"/>
        <v>0</v>
      </c>
      <c r="IF252" s="94">
        <f t="shared" si="1827"/>
        <v>0</v>
      </c>
      <c r="IG252" s="94">
        <f t="shared" si="1827"/>
        <v>0</v>
      </c>
      <c r="IH252" s="94">
        <f t="shared" si="1827"/>
        <v>0</v>
      </c>
      <c r="II252" s="94">
        <f t="shared" si="1827"/>
        <v>0</v>
      </c>
      <c r="IJ252" s="94">
        <f t="shared" si="1827"/>
        <v>0</v>
      </c>
      <c r="IK252" s="94">
        <f t="shared" si="1827"/>
        <v>0</v>
      </c>
      <c r="IL252" s="94">
        <f t="shared" si="1827"/>
        <v>0</v>
      </c>
      <c r="IM252" s="94">
        <f t="shared" si="1827"/>
        <v>0</v>
      </c>
      <c r="IN252" s="94">
        <f t="shared" si="1827"/>
        <v>0</v>
      </c>
      <c r="IO252" s="94">
        <f t="shared" si="1827"/>
        <v>0</v>
      </c>
      <c r="IP252" s="94">
        <f t="shared" si="1827"/>
        <v>0</v>
      </c>
      <c r="IQ252" s="94">
        <f t="shared" si="1827"/>
        <v>0</v>
      </c>
      <c r="IR252" s="94">
        <f t="shared" si="1827"/>
        <v>0</v>
      </c>
      <c r="IS252" s="94">
        <f t="shared" si="1827"/>
        <v>0</v>
      </c>
      <c r="IT252" s="94">
        <f t="shared" si="1827"/>
        <v>0</v>
      </c>
      <c r="IU252" s="94">
        <f t="shared" si="1827"/>
        <v>0</v>
      </c>
      <c r="IV252" s="94">
        <f t="shared" si="1827"/>
        <v>0</v>
      </c>
      <c r="IW252" s="94">
        <f t="shared" si="1827"/>
        <v>0</v>
      </c>
      <c r="IX252" s="94">
        <f t="shared" si="1827"/>
        <v>0</v>
      </c>
      <c r="IY252" s="94">
        <f t="shared" si="1827"/>
        <v>0</v>
      </c>
      <c r="IZ252" s="94">
        <f t="shared" ref="IZ252:LK252" si="1828">IF(OR(IZ$165&lt;=EOMONTH($E83,$R83*(1-$O83)),IZ$165&gt;EOMONTH($E83,$P83*12*(1-$O83)+$Q83*12*$O83+$R83*(1-$O83))),0,FV($W83,ROUNDDOWN(YEARFRAC($D$165,IZ$165,1),0),,-($U83*(1-$O83)+$V83*$O83)*$B83/12,0))</f>
        <v>0</v>
      </c>
      <c r="JA252" s="94">
        <f t="shared" si="1828"/>
        <v>0</v>
      </c>
      <c r="JB252" s="94">
        <f t="shared" si="1828"/>
        <v>0</v>
      </c>
      <c r="JC252" s="94">
        <f t="shared" si="1828"/>
        <v>0</v>
      </c>
      <c r="JD252" s="94">
        <f t="shared" si="1828"/>
        <v>0</v>
      </c>
      <c r="JE252" s="94">
        <f t="shared" si="1828"/>
        <v>0</v>
      </c>
      <c r="JF252" s="94">
        <f t="shared" si="1828"/>
        <v>0</v>
      </c>
      <c r="JG252" s="94">
        <f t="shared" si="1828"/>
        <v>0</v>
      </c>
      <c r="JH252" s="94">
        <f t="shared" si="1828"/>
        <v>0</v>
      </c>
      <c r="JI252" s="94">
        <f t="shared" si="1828"/>
        <v>0</v>
      </c>
      <c r="JJ252" s="94">
        <f t="shared" si="1828"/>
        <v>0</v>
      </c>
      <c r="JK252" s="94">
        <f t="shared" si="1828"/>
        <v>0</v>
      </c>
      <c r="JL252" s="94">
        <f t="shared" si="1828"/>
        <v>0</v>
      </c>
      <c r="JM252" s="94">
        <f t="shared" si="1828"/>
        <v>0</v>
      </c>
      <c r="JN252" s="94">
        <f t="shared" si="1828"/>
        <v>0</v>
      </c>
      <c r="JO252" s="94">
        <f t="shared" si="1828"/>
        <v>0</v>
      </c>
      <c r="JP252" s="94">
        <f t="shared" si="1828"/>
        <v>0</v>
      </c>
      <c r="JQ252" s="94">
        <f t="shared" si="1828"/>
        <v>0</v>
      </c>
      <c r="JR252" s="94">
        <f t="shared" si="1828"/>
        <v>0</v>
      </c>
      <c r="JS252" s="94">
        <f t="shared" si="1828"/>
        <v>0</v>
      </c>
      <c r="JT252" s="94">
        <f t="shared" si="1828"/>
        <v>0</v>
      </c>
      <c r="JU252" s="94">
        <f t="shared" si="1828"/>
        <v>0</v>
      </c>
      <c r="JV252" s="94">
        <f t="shared" si="1828"/>
        <v>0</v>
      </c>
      <c r="JW252" s="94">
        <f t="shared" si="1828"/>
        <v>0</v>
      </c>
      <c r="JX252" s="94">
        <f t="shared" si="1828"/>
        <v>0</v>
      </c>
      <c r="JY252" s="94">
        <f t="shared" si="1828"/>
        <v>0</v>
      </c>
      <c r="JZ252" s="94">
        <f t="shared" si="1828"/>
        <v>0</v>
      </c>
      <c r="KA252" s="94">
        <f t="shared" si="1828"/>
        <v>0</v>
      </c>
      <c r="KB252" s="94">
        <f t="shared" si="1828"/>
        <v>0</v>
      </c>
      <c r="KC252" s="94">
        <f t="shared" si="1828"/>
        <v>0</v>
      </c>
      <c r="KD252" s="94">
        <f t="shared" si="1828"/>
        <v>0</v>
      </c>
      <c r="KE252" s="94">
        <f t="shared" si="1828"/>
        <v>0</v>
      </c>
      <c r="KF252" s="94">
        <f t="shared" si="1828"/>
        <v>0</v>
      </c>
      <c r="KG252" s="94">
        <f t="shared" si="1828"/>
        <v>0</v>
      </c>
      <c r="KH252" s="94">
        <f t="shared" si="1828"/>
        <v>0</v>
      </c>
      <c r="KI252" s="94">
        <f t="shared" si="1828"/>
        <v>0</v>
      </c>
      <c r="KJ252" s="94">
        <f t="shared" si="1828"/>
        <v>0</v>
      </c>
      <c r="KK252" s="94">
        <f t="shared" si="1828"/>
        <v>0</v>
      </c>
      <c r="KL252" s="94">
        <f t="shared" si="1828"/>
        <v>0</v>
      </c>
      <c r="KM252" s="94">
        <f t="shared" si="1828"/>
        <v>0</v>
      </c>
      <c r="KN252" s="94">
        <f t="shared" si="1828"/>
        <v>0</v>
      </c>
      <c r="KO252" s="94">
        <f t="shared" si="1828"/>
        <v>0</v>
      </c>
      <c r="KP252" s="94">
        <f t="shared" si="1828"/>
        <v>0</v>
      </c>
      <c r="KQ252" s="94">
        <f t="shared" si="1828"/>
        <v>0</v>
      </c>
      <c r="KR252" s="94">
        <f t="shared" si="1828"/>
        <v>0</v>
      </c>
      <c r="KS252" s="94">
        <f t="shared" si="1828"/>
        <v>0</v>
      </c>
      <c r="KT252" s="94">
        <f t="shared" si="1828"/>
        <v>0</v>
      </c>
      <c r="KU252" s="94">
        <f t="shared" si="1828"/>
        <v>0</v>
      </c>
      <c r="KV252" s="94">
        <f t="shared" si="1828"/>
        <v>0</v>
      </c>
      <c r="KW252" s="94">
        <f t="shared" si="1828"/>
        <v>0</v>
      </c>
      <c r="KX252" s="94">
        <f t="shared" si="1828"/>
        <v>0</v>
      </c>
      <c r="KY252" s="94">
        <f t="shared" si="1828"/>
        <v>0</v>
      </c>
      <c r="KZ252" s="94">
        <f t="shared" si="1828"/>
        <v>0</v>
      </c>
      <c r="LA252" s="94">
        <f t="shared" si="1828"/>
        <v>0</v>
      </c>
      <c r="LB252" s="94">
        <f t="shared" si="1828"/>
        <v>0</v>
      </c>
      <c r="LC252" s="94">
        <f t="shared" si="1828"/>
        <v>0</v>
      </c>
      <c r="LD252" s="94">
        <f t="shared" si="1828"/>
        <v>0</v>
      </c>
      <c r="LE252" s="94">
        <f t="shared" si="1828"/>
        <v>0</v>
      </c>
      <c r="LF252" s="94">
        <f t="shared" si="1828"/>
        <v>0</v>
      </c>
      <c r="LG252" s="94">
        <f t="shared" si="1828"/>
        <v>0</v>
      </c>
      <c r="LH252" s="94">
        <f t="shared" si="1828"/>
        <v>0</v>
      </c>
      <c r="LI252" s="94">
        <f t="shared" si="1828"/>
        <v>0</v>
      </c>
      <c r="LJ252" s="94">
        <f t="shared" si="1828"/>
        <v>0</v>
      </c>
      <c r="LK252" s="94">
        <f t="shared" si="1828"/>
        <v>0</v>
      </c>
      <c r="LL252" s="94">
        <f t="shared" ref="LL252:NK252" si="1829">IF(OR(LL$165&lt;=EOMONTH($E83,$R83*(1-$O83)),LL$165&gt;EOMONTH($E83,$P83*12*(1-$O83)+$Q83*12*$O83+$R83*(1-$O83))),0,FV($W83,ROUNDDOWN(YEARFRAC($D$165,LL$165,1),0),,-($U83*(1-$O83)+$V83*$O83)*$B83/12,0))</f>
        <v>0</v>
      </c>
      <c r="LM252" s="94">
        <f t="shared" si="1829"/>
        <v>0</v>
      </c>
      <c r="LN252" s="94">
        <f t="shared" si="1829"/>
        <v>0</v>
      </c>
      <c r="LO252" s="94">
        <f t="shared" si="1829"/>
        <v>0</v>
      </c>
      <c r="LP252" s="94">
        <f t="shared" si="1829"/>
        <v>0</v>
      </c>
      <c r="LQ252" s="94">
        <f t="shared" si="1829"/>
        <v>0</v>
      </c>
      <c r="LR252" s="94">
        <f t="shared" si="1829"/>
        <v>0</v>
      </c>
      <c r="LS252" s="94">
        <f t="shared" si="1829"/>
        <v>0</v>
      </c>
      <c r="LT252" s="94">
        <f t="shared" si="1829"/>
        <v>0</v>
      </c>
      <c r="LU252" s="94">
        <f t="shared" si="1829"/>
        <v>0</v>
      </c>
      <c r="LV252" s="94">
        <f t="shared" si="1829"/>
        <v>0</v>
      </c>
      <c r="LW252" s="94">
        <f t="shared" si="1829"/>
        <v>0</v>
      </c>
      <c r="LX252" s="94">
        <f t="shared" si="1829"/>
        <v>0</v>
      </c>
      <c r="LY252" s="94">
        <f t="shared" si="1829"/>
        <v>0</v>
      </c>
      <c r="LZ252" s="94">
        <f t="shared" si="1829"/>
        <v>0</v>
      </c>
      <c r="MA252" s="94">
        <f t="shared" si="1829"/>
        <v>0</v>
      </c>
      <c r="MB252" s="94">
        <f t="shared" si="1829"/>
        <v>0</v>
      </c>
      <c r="MC252" s="94">
        <f t="shared" si="1829"/>
        <v>0</v>
      </c>
      <c r="MD252" s="94">
        <f t="shared" si="1829"/>
        <v>0</v>
      </c>
      <c r="ME252" s="94">
        <f t="shared" si="1829"/>
        <v>0</v>
      </c>
      <c r="MF252" s="94">
        <f t="shared" si="1829"/>
        <v>0</v>
      </c>
      <c r="MG252" s="94">
        <f t="shared" si="1829"/>
        <v>0</v>
      </c>
      <c r="MH252" s="94">
        <f t="shared" si="1829"/>
        <v>0</v>
      </c>
      <c r="MI252" s="94">
        <f t="shared" si="1829"/>
        <v>0</v>
      </c>
      <c r="MJ252" s="94">
        <f t="shared" si="1829"/>
        <v>0</v>
      </c>
      <c r="MK252" s="94">
        <f t="shared" si="1829"/>
        <v>0</v>
      </c>
      <c r="ML252" s="94">
        <f t="shared" si="1829"/>
        <v>0</v>
      </c>
      <c r="MM252" s="94">
        <f t="shared" si="1829"/>
        <v>0</v>
      </c>
      <c r="MN252" s="94">
        <f t="shared" si="1829"/>
        <v>0</v>
      </c>
      <c r="MO252" s="94">
        <f t="shared" si="1829"/>
        <v>0</v>
      </c>
      <c r="MP252" s="94">
        <f t="shared" si="1829"/>
        <v>0</v>
      </c>
      <c r="MQ252" s="94">
        <f t="shared" si="1829"/>
        <v>0</v>
      </c>
      <c r="MR252" s="94">
        <f t="shared" si="1829"/>
        <v>0</v>
      </c>
      <c r="MS252" s="94">
        <f t="shared" si="1829"/>
        <v>0</v>
      </c>
      <c r="MT252" s="94">
        <f t="shared" si="1829"/>
        <v>0</v>
      </c>
      <c r="MU252" s="94">
        <f t="shared" si="1829"/>
        <v>0</v>
      </c>
      <c r="MV252" s="94">
        <f t="shared" si="1829"/>
        <v>0</v>
      </c>
      <c r="MW252" s="94">
        <f t="shared" si="1829"/>
        <v>0</v>
      </c>
      <c r="MX252" s="94">
        <f t="shared" si="1829"/>
        <v>0</v>
      </c>
      <c r="MY252" s="94">
        <f t="shared" si="1829"/>
        <v>0</v>
      </c>
      <c r="MZ252" s="94">
        <f t="shared" si="1829"/>
        <v>0</v>
      </c>
      <c r="NA252" s="94">
        <f t="shared" si="1829"/>
        <v>0</v>
      </c>
      <c r="NB252" s="94">
        <f t="shared" si="1829"/>
        <v>0</v>
      </c>
      <c r="NC252" s="94">
        <f t="shared" si="1829"/>
        <v>0</v>
      </c>
      <c r="ND252" s="94">
        <f t="shared" si="1829"/>
        <v>0</v>
      </c>
      <c r="NE252" s="94">
        <f t="shared" si="1829"/>
        <v>0</v>
      </c>
      <c r="NF252" s="94">
        <f t="shared" si="1829"/>
        <v>0</v>
      </c>
      <c r="NG252" s="94">
        <f t="shared" si="1829"/>
        <v>0</v>
      </c>
      <c r="NH252" s="94">
        <f t="shared" si="1829"/>
        <v>0</v>
      </c>
      <c r="NI252" s="94">
        <f t="shared" si="1829"/>
        <v>0</v>
      </c>
      <c r="NJ252" s="94">
        <f t="shared" si="1829"/>
        <v>0</v>
      </c>
      <c r="NK252" s="97">
        <f t="shared" si="1829"/>
        <v>0</v>
      </c>
    </row>
    <row r="253" spans="1:375" x14ac:dyDescent="0.25">
      <c r="A253" s="96">
        <f>SUMIF($D$163:$NK$163,"&lt;="&amp;Summary!$B$3,Leases!D253:NK253)</f>
        <v>0</v>
      </c>
      <c r="B253" s="23" t="s">
        <v>100</v>
      </c>
      <c r="C253" s="45" t="s">
        <v>28</v>
      </c>
      <c r="D253" s="94">
        <f t="shared" ref="D253" si="1830">IF(AND(D$165&gt;EOMONTH($E83,$R83*(1-$O83)),D$165&lt;=EOMONTH($E83,$R83*(1-$O83)+$S83*(1-$O83)+$T83*$O83)),-D252,0)</f>
        <v>0</v>
      </c>
      <c r="E253" s="94">
        <f t="shared" ref="E253" si="1831">IF(AND(E$165&gt;EOMONTH($E83,$R83*(1-$O83)),E$165&lt;=EOMONTH($E83,$R83*(1-$O83)+$S83*(1-$O83)+$T83*$O83)),-E252,0)</f>
        <v>0</v>
      </c>
      <c r="F253" s="94">
        <f t="shared" ref="F253" si="1832">IF(AND(F$165&gt;EOMONTH($E83,$R83*(1-$O83)),F$165&lt;=EOMONTH($E83,$R83*(1-$O83)+$S83*(1-$O83)+$T83*$O83)),-F252,0)</f>
        <v>0</v>
      </c>
      <c r="G253" s="94">
        <f t="shared" ref="G253" si="1833">IF(AND(G$165&gt;EOMONTH($E83,$R83*(1-$O83)),G$165&lt;=EOMONTH($E83,$R83*(1-$O83)+$S83*(1-$O83)+$T83*$O83)),-G252,0)</f>
        <v>0</v>
      </c>
      <c r="H253" s="94">
        <f t="shared" ref="H253" si="1834">IF(AND(H$165&gt;EOMONTH($E83,$R83*(1-$O83)),H$165&lt;=EOMONTH($E83,$R83*(1-$O83)+$S83*(1-$O83)+$T83*$O83)),-H252,0)</f>
        <v>0</v>
      </c>
      <c r="I253" s="94">
        <f t="shared" ref="I253" si="1835">IF(AND(I$165&gt;EOMONTH($E83,$R83*(1-$O83)),I$165&lt;=EOMONTH($E83,$R83*(1-$O83)+$S83*(1-$O83)+$T83*$O83)),-I252,0)</f>
        <v>0</v>
      </c>
      <c r="J253" s="94">
        <f t="shared" ref="J253" si="1836">IF(AND(J$165&gt;EOMONTH($E83,$R83*(1-$O83)),J$165&lt;=EOMONTH($E83,$R83*(1-$O83)+$S83*(1-$O83)+$T83*$O83)),-J252,0)</f>
        <v>0</v>
      </c>
      <c r="K253" s="94">
        <f t="shared" ref="K253" si="1837">IF(AND(K$165&gt;EOMONTH($E83,$R83*(1-$O83)),K$165&lt;=EOMONTH($E83,$R83*(1-$O83)+$S83*(1-$O83)+$T83*$O83)),-K252,0)</f>
        <v>0</v>
      </c>
      <c r="L253" s="94">
        <f t="shared" ref="L253" si="1838">IF(AND(L$165&gt;EOMONTH($E83,$R83*(1-$O83)),L$165&lt;=EOMONTH($E83,$R83*(1-$O83)+$S83*(1-$O83)+$T83*$O83)),-L252,0)</f>
        <v>0</v>
      </c>
      <c r="M253" s="94">
        <f t="shared" ref="M253" si="1839">IF(AND(M$165&gt;EOMONTH($E83,$R83*(1-$O83)),M$165&lt;=EOMONTH($E83,$R83*(1-$O83)+$S83*(1-$O83)+$T83*$O83)),-M252,0)</f>
        <v>0</v>
      </c>
      <c r="N253" s="94">
        <f t="shared" ref="N253" si="1840">IF(AND(N$165&gt;EOMONTH($E83,$R83*(1-$O83)),N$165&lt;=EOMONTH($E83,$R83*(1-$O83)+$S83*(1-$O83)+$T83*$O83)),-N252,0)</f>
        <v>0</v>
      </c>
      <c r="O253" s="94">
        <f t="shared" ref="O253" si="1841">IF(AND(O$165&gt;EOMONTH($E83,$R83*(1-$O83)),O$165&lt;=EOMONTH($E83,$R83*(1-$O83)+$S83*(1-$O83)+$T83*$O83)),-O252,0)</f>
        <v>0</v>
      </c>
      <c r="P253" s="94">
        <f t="shared" ref="P253" si="1842">IF(AND(P$165&gt;EOMONTH($E83,$R83*(1-$O83)),P$165&lt;=EOMONTH($E83,$R83*(1-$O83)+$S83*(1-$O83)+$T83*$O83)),-P252,0)</f>
        <v>0</v>
      </c>
      <c r="Q253" s="94">
        <f t="shared" ref="Q253" si="1843">IF(AND(Q$165&gt;EOMONTH($E83,$R83*(1-$O83)),Q$165&lt;=EOMONTH($E83,$R83*(1-$O83)+$S83*(1-$O83)+$T83*$O83)),-Q252,0)</f>
        <v>0</v>
      </c>
      <c r="R253" s="94">
        <f t="shared" ref="R253" si="1844">IF(AND(R$165&gt;EOMONTH($E83,$R83*(1-$O83)),R$165&lt;=EOMONTH($E83,$R83*(1-$O83)+$S83*(1-$O83)+$T83*$O83)),-R252,0)</f>
        <v>0</v>
      </c>
      <c r="S253" s="94">
        <f t="shared" ref="S253" si="1845">IF(AND(S$165&gt;EOMONTH($E83,$R83*(1-$O83)),S$165&lt;=EOMONTH($E83,$R83*(1-$O83)+$S83*(1-$O83)+$T83*$O83)),-S252,0)</f>
        <v>0</v>
      </c>
      <c r="T253" s="94">
        <f t="shared" ref="T253" si="1846">IF(AND(T$165&gt;EOMONTH($E83,$R83*(1-$O83)),T$165&lt;=EOMONTH($E83,$R83*(1-$O83)+$S83*(1-$O83)+$T83*$O83)),-T252,0)</f>
        <v>0</v>
      </c>
      <c r="U253" s="94">
        <f t="shared" ref="U253" si="1847">IF(AND(U$165&gt;EOMONTH($E83,$R83*(1-$O83)),U$165&lt;=EOMONTH($E83,$R83*(1-$O83)+$S83*(1-$O83)+$T83*$O83)),-U252,0)</f>
        <v>0</v>
      </c>
      <c r="V253" s="94">
        <f t="shared" ref="V253" si="1848">IF(AND(V$165&gt;EOMONTH($E83,$R83*(1-$O83)),V$165&lt;=EOMONTH($E83,$R83*(1-$O83)+$S83*(1-$O83)+$T83*$O83)),-V252,0)</f>
        <v>0</v>
      </c>
      <c r="W253" s="94">
        <f t="shared" ref="W253" si="1849">IF(AND(W$165&gt;EOMONTH($E83,$R83*(1-$O83)),W$165&lt;=EOMONTH($E83,$R83*(1-$O83)+$S83*(1-$O83)+$T83*$O83)),-W252,0)</f>
        <v>0</v>
      </c>
      <c r="X253" s="94">
        <f t="shared" ref="X253" si="1850">IF(AND(X$165&gt;EOMONTH($E83,$R83*(1-$O83)),X$165&lt;=EOMONTH($E83,$R83*(1-$O83)+$S83*(1-$O83)+$T83*$O83)),-X252,0)</f>
        <v>0</v>
      </c>
      <c r="Y253" s="94">
        <f t="shared" ref="Y253" si="1851">IF(AND(Y$165&gt;EOMONTH($E83,$R83*(1-$O83)),Y$165&lt;=EOMONTH($E83,$R83*(1-$O83)+$S83*(1-$O83)+$T83*$O83)),-Y252,0)</f>
        <v>0</v>
      </c>
      <c r="Z253" s="94">
        <f t="shared" ref="Z253" si="1852">IF(AND(Z$165&gt;EOMONTH($E83,$R83*(1-$O83)),Z$165&lt;=EOMONTH($E83,$R83*(1-$O83)+$S83*(1-$O83)+$T83*$O83)),-Z252,0)</f>
        <v>0</v>
      </c>
      <c r="AA253" s="94">
        <f t="shared" ref="AA253" si="1853">IF(AND(AA$165&gt;EOMONTH($E83,$R83*(1-$O83)),AA$165&lt;=EOMONTH($E83,$R83*(1-$O83)+$S83*(1-$O83)+$T83*$O83)),-AA252,0)</f>
        <v>0</v>
      </c>
      <c r="AB253" s="94">
        <f t="shared" ref="AB253" si="1854">IF(AND(AB$165&gt;EOMONTH($E83,$R83*(1-$O83)),AB$165&lt;=EOMONTH($E83,$R83*(1-$O83)+$S83*(1-$O83)+$T83*$O83)),-AB252,0)</f>
        <v>0</v>
      </c>
      <c r="AC253" s="94">
        <f t="shared" ref="AC253" si="1855">IF(AND(AC$165&gt;EOMONTH($E83,$R83*(1-$O83)),AC$165&lt;=EOMONTH($E83,$R83*(1-$O83)+$S83*(1-$O83)+$T83*$O83)),-AC252,0)</f>
        <v>0</v>
      </c>
      <c r="AD253" s="94">
        <f t="shared" ref="AD253" si="1856">IF(AND(AD$165&gt;EOMONTH($E83,$R83*(1-$O83)),AD$165&lt;=EOMONTH($E83,$R83*(1-$O83)+$S83*(1-$O83)+$T83*$O83)),-AD252,0)</f>
        <v>0</v>
      </c>
      <c r="AE253" s="94">
        <f t="shared" ref="AE253" si="1857">IF(AND(AE$165&gt;EOMONTH($E83,$R83*(1-$O83)),AE$165&lt;=EOMONTH($E83,$R83*(1-$O83)+$S83*(1-$O83)+$T83*$O83)),-AE252,0)</f>
        <v>0</v>
      </c>
      <c r="AF253" s="94">
        <f t="shared" ref="AF253" si="1858">IF(AND(AF$165&gt;EOMONTH($E83,$R83*(1-$O83)),AF$165&lt;=EOMONTH($E83,$R83*(1-$O83)+$S83*(1-$O83)+$T83*$O83)),-AF252,0)</f>
        <v>0</v>
      </c>
      <c r="AG253" s="94">
        <f t="shared" ref="AG253" si="1859">IF(AND(AG$165&gt;EOMONTH($E83,$R83*(1-$O83)),AG$165&lt;=EOMONTH($E83,$R83*(1-$O83)+$S83*(1-$O83)+$T83*$O83)),-AG252,0)</f>
        <v>0</v>
      </c>
      <c r="AH253" s="94">
        <f t="shared" ref="AH253" si="1860">IF(AND(AH$165&gt;EOMONTH($E83,$R83*(1-$O83)),AH$165&lt;=EOMONTH($E83,$R83*(1-$O83)+$S83*(1-$O83)+$T83*$O83)),-AH252,0)</f>
        <v>0</v>
      </c>
      <c r="AI253" s="94">
        <f t="shared" ref="AI253" si="1861">IF(AND(AI$165&gt;EOMONTH($E83,$R83*(1-$O83)),AI$165&lt;=EOMONTH($E83,$R83*(1-$O83)+$S83*(1-$O83)+$T83*$O83)),-AI252,0)</f>
        <v>0</v>
      </c>
      <c r="AJ253" s="94">
        <f t="shared" ref="AJ253" si="1862">IF(AND(AJ$165&gt;EOMONTH($E83,$R83*(1-$O83)),AJ$165&lt;=EOMONTH($E83,$R83*(1-$O83)+$S83*(1-$O83)+$T83*$O83)),-AJ252,0)</f>
        <v>0</v>
      </c>
      <c r="AK253" s="94">
        <f t="shared" ref="AK253" si="1863">IF(AND(AK$165&gt;EOMONTH($E83,$R83*(1-$O83)),AK$165&lt;=EOMONTH($E83,$R83*(1-$O83)+$S83*(1-$O83)+$T83*$O83)),-AK252,0)</f>
        <v>0</v>
      </c>
      <c r="AL253" s="94">
        <f t="shared" ref="AL253" si="1864">IF(AND(AL$165&gt;EOMONTH($E83,$R83*(1-$O83)),AL$165&lt;=EOMONTH($E83,$R83*(1-$O83)+$S83*(1-$O83)+$T83*$O83)),-AL252,0)</f>
        <v>0</v>
      </c>
      <c r="AM253" s="94">
        <f t="shared" ref="AM253" si="1865">IF(AND(AM$165&gt;EOMONTH($E83,$R83*(1-$O83)),AM$165&lt;=EOMONTH($E83,$R83*(1-$O83)+$S83*(1-$O83)+$T83*$O83)),-AM252,0)</f>
        <v>0</v>
      </c>
      <c r="AN253" s="94">
        <f t="shared" ref="AN253" si="1866">IF(AND(AN$165&gt;EOMONTH($E83,$R83*(1-$O83)),AN$165&lt;=EOMONTH($E83,$R83*(1-$O83)+$S83*(1-$O83)+$T83*$O83)),-AN252,0)</f>
        <v>0</v>
      </c>
      <c r="AO253" s="94">
        <f t="shared" ref="AO253" si="1867">IF(AND(AO$165&gt;EOMONTH($E83,$R83*(1-$O83)),AO$165&lt;=EOMONTH($E83,$R83*(1-$O83)+$S83*(1-$O83)+$T83*$O83)),-AO252,0)</f>
        <v>0</v>
      </c>
      <c r="AP253" s="94">
        <f t="shared" ref="AP253" si="1868">IF(AND(AP$165&gt;EOMONTH($E83,$R83*(1-$O83)),AP$165&lt;=EOMONTH($E83,$R83*(1-$O83)+$S83*(1-$O83)+$T83*$O83)),-AP252,0)</f>
        <v>0</v>
      </c>
      <c r="AQ253" s="94">
        <f t="shared" ref="AQ253" si="1869">IF(AND(AQ$165&gt;EOMONTH($E83,$R83*(1-$O83)),AQ$165&lt;=EOMONTH($E83,$R83*(1-$O83)+$S83*(1-$O83)+$T83*$O83)),-AQ252,0)</f>
        <v>0</v>
      </c>
      <c r="AR253" s="94">
        <f t="shared" ref="AR253" si="1870">IF(AND(AR$165&gt;EOMONTH($E83,$R83*(1-$O83)),AR$165&lt;=EOMONTH($E83,$R83*(1-$O83)+$S83*(1-$O83)+$T83*$O83)),-AR252,0)</f>
        <v>0</v>
      </c>
      <c r="AS253" s="94">
        <f t="shared" ref="AS253" si="1871">IF(AND(AS$165&gt;EOMONTH($E83,$R83*(1-$O83)),AS$165&lt;=EOMONTH($E83,$R83*(1-$O83)+$S83*(1-$O83)+$T83*$O83)),-AS252,0)</f>
        <v>0</v>
      </c>
      <c r="AT253" s="94">
        <f t="shared" ref="AT253" si="1872">IF(AND(AT$165&gt;EOMONTH($E83,$R83*(1-$O83)),AT$165&lt;=EOMONTH($E83,$R83*(1-$O83)+$S83*(1-$O83)+$T83*$O83)),-AT252,0)</f>
        <v>0</v>
      </c>
      <c r="AU253" s="94">
        <f t="shared" ref="AU253" si="1873">IF(AND(AU$165&gt;EOMONTH($E83,$R83*(1-$O83)),AU$165&lt;=EOMONTH($E83,$R83*(1-$O83)+$S83*(1-$O83)+$T83*$O83)),-AU252,0)</f>
        <v>0</v>
      </c>
      <c r="AV253" s="94">
        <f t="shared" ref="AV253" si="1874">IF(AND(AV$165&gt;EOMONTH($E83,$R83*(1-$O83)),AV$165&lt;=EOMONTH($E83,$R83*(1-$O83)+$S83*(1-$O83)+$T83*$O83)),-AV252,0)</f>
        <v>0</v>
      </c>
      <c r="AW253" s="94">
        <f t="shared" ref="AW253" si="1875">IF(AND(AW$165&gt;EOMONTH($E83,$R83*(1-$O83)),AW$165&lt;=EOMONTH($E83,$R83*(1-$O83)+$S83*(1-$O83)+$T83*$O83)),-AW252,0)</f>
        <v>0</v>
      </c>
      <c r="AX253" s="94">
        <f t="shared" ref="AX253" si="1876">IF(AND(AX$165&gt;EOMONTH($E83,$R83*(1-$O83)),AX$165&lt;=EOMONTH($E83,$R83*(1-$O83)+$S83*(1-$O83)+$T83*$O83)),-AX252,0)</f>
        <v>0</v>
      </c>
      <c r="AY253" s="94">
        <f t="shared" ref="AY253" si="1877">IF(AND(AY$165&gt;EOMONTH($E83,$R83*(1-$O83)),AY$165&lt;=EOMONTH($E83,$R83*(1-$O83)+$S83*(1-$O83)+$T83*$O83)),-AY252,0)</f>
        <v>0</v>
      </c>
      <c r="AZ253" s="94">
        <f t="shared" ref="AZ253" si="1878">IF(AND(AZ$165&gt;EOMONTH($E83,$R83*(1-$O83)),AZ$165&lt;=EOMONTH($E83,$R83*(1-$O83)+$S83*(1-$O83)+$T83*$O83)),-AZ252,0)</f>
        <v>0</v>
      </c>
      <c r="BA253" s="94">
        <f t="shared" ref="BA253" si="1879">IF(AND(BA$165&gt;EOMONTH($E83,$R83*(1-$O83)),BA$165&lt;=EOMONTH($E83,$R83*(1-$O83)+$S83*(1-$O83)+$T83*$O83)),-BA252,0)</f>
        <v>0</v>
      </c>
      <c r="BB253" s="94">
        <f t="shared" ref="BB253" si="1880">IF(AND(BB$165&gt;EOMONTH($E83,$R83*(1-$O83)),BB$165&lt;=EOMONTH($E83,$R83*(1-$O83)+$S83*(1-$O83)+$T83*$O83)),-BB252,0)</f>
        <v>0</v>
      </c>
      <c r="BC253" s="94">
        <f t="shared" ref="BC253" si="1881">IF(AND(BC$165&gt;EOMONTH($E83,$R83*(1-$O83)),BC$165&lt;=EOMONTH($E83,$R83*(1-$O83)+$S83*(1-$O83)+$T83*$O83)),-BC252,0)</f>
        <v>0</v>
      </c>
      <c r="BD253" s="94">
        <f t="shared" ref="BD253" si="1882">IF(AND(BD$165&gt;EOMONTH($E83,$R83*(1-$O83)),BD$165&lt;=EOMONTH($E83,$R83*(1-$O83)+$S83*(1-$O83)+$T83*$O83)),-BD252,0)</f>
        <v>0</v>
      </c>
      <c r="BE253" s="94">
        <f t="shared" ref="BE253" si="1883">IF(AND(BE$165&gt;EOMONTH($E83,$R83*(1-$O83)),BE$165&lt;=EOMONTH($E83,$R83*(1-$O83)+$S83*(1-$O83)+$T83*$O83)),-BE252,0)</f>
        <v>0</v>
      </c>
      <c r="BF253" s="94">
        <f t="shared" ref="BF253" si="1884">IF(AND(BF$165&gt;EOMONTH($E83,$R83*(1-$O83)),BF$165&lt;=EOMONTH($E83,$R83*(1-$O83)+$S83*(1-$O83)+$T83*$O83)),-BF252,0)</f>
        <v>0</v>
      </c>
      <c r="BG253" s="94">
        <f t="shared" ref="BG253" si="1885">IF(AND(BG$165&gt;EOMONTH($E83,$R83*(1-$O83)),BG$165&lt;=EOMONTH($E83,$R83*(1-$O83)+$S83*(1-$O83)+$T83*$O83)),-BG252,0)</f>
        <v>0</v>
      </c>
      <c r="BH253" s="94">
        <f t="shared" ref="BH253" si="1886">IF(AND(BH$165&gt;EOMONTH($E83,$R83*(1-$O83)),BH$165&lt;=EOMONTH($E83,$R83*(1-$O83)+$S83*(1-$O83)+$T83*$O83)),-BH252,0)</f>
        <v>0</v>
      </c>
      <c r="BI253" s="94">
        <f t="shared" ref="BI253" si="1887">IF(AND(BI$165&gt;EOMONTH($E83,$R83*(1-$O83)),BI$165&lt;=EOMONTH($E83,$R83*(1-$O83)+$S83*(1-$O83)+$T83*$O83)),-BI252,0)</f>
        <v>0</v>
      </c>
      <c r="BJ253" s="94">
        <f t="shared" ref="BJ253" si="1888">IF(AND(BJ$165&gt;EOMONTH($E83,$R83*(1-$O83)),BJ$165&lt;=EOMONTH($E83,$R83*(1-$O83)+$S83*(1-$O83)+$T83*$O83)),-BJ252,0)</f>
        <v>0</v>
      </c>
      <c r="BK253" s="94">
        <f t="shared" ref="BK253" si="1889">IF(AND(BK$165&gt;EOMONTH($E83,$R83*(1-$O83)),BK$165&lt;=EOMONTH($E83,$R83*(1-$O83)+$S83*(1-$O83)+$T83*$O83)),-BK252,0)</f>
        <v>0</v>
      </c>
      <c r="BL253" s="94">
        <f t="shared" ref="BL253" si="1890">IF(AND(BL$165&gt;EOMONTH($E83,$R83*(1-$O83)),BL$165&lt;=EOMONTH($E83,$R83*(1-$O83)+$S83*(1-$O83)+$T83*$O83)),-BL252,0)</f>
        <v>0</v>
      </c>
      <c r="BM253" s="94">
        <f t="shared" ref="BM253" si="1891">IF(AND(BM$165&gt;EOMONTH($E83,$R83*(1-$O83)),BM$165&lt;=EOMONTH($E83,$R83*(1-$O83)+$S83*(1-$O83)+$T83*$O83)),-BM252,0)</f>
        <v>0</v>
      </c>
      <c r="BN253" s="94">
        <f t="shared" ref="BN253" si="1892">IF(AND(BN$165&gt;EOMONTH($E83,$R83*(1-$O83)),BN$165&lt;=EOMONTH($E83,$R83*(1-$O83)+$S83*(1-$O83)+$T83*$O83)),-BN252,0)</f>
        <v>0</v>
      </c>
      <c r="BO253" s="94">
        <f t="shared" ref="BO253" si="1893">IF(AND(BO$165&gt;EOMONTH($E83,$R83*(1-$O83)),BO$165&lt;=EOMONTH($E83,$R83*(1-$O83)+$S83*(1-$O83)+$T83*$O83)),-BO252,0)</f>
        <v>0</v>
      </c>
      <c r="BP253" s="94">
        <f t="shared" ref="BP253" si="1894">IF(AND(BP$165&gt;EOMONTH($E83,$R83*(1-$O83)),BP$165&lt;=EOMONTH($E83,$R83*(1-$O83)+$S83*(1-$O83)+$T83*$O83)),-BP252,0)</f>
        <v>0</v>
      </c>
      <c r="BQ253" s="94">
        <f t="shared" ref="BQ253" si="1895">IF(AND(BQ$165&gt;EOMONTH($E83,$R83*(1-$O83)),BQ$165&lt;=EOMONTH($E83,$R83*(1-$O83)+$S83*(1-$O83)+$T83*$O83)),-BQ252,0)</f>
        <v>0</v>
      </c>
      <c r="BR253" s="94">
        <f t="shared" ref="BR253" si="1896">IF(AND(BR$165&gt;EOMONTH($E83,$R83*(1-$O83)),BR$165&lt;=EOMONTH($E83,$R83*(1-$O83)+$S83*(1-$O83)+$T83*$O83)),-BR252,0)</f>
        <v>0</v>
      </c>
      <c r="BS253" s="94">
        <f t="shared" ref="BS253" si="1897">IF(AND(BS$165&gt;EOMONTH($E83,$R83*(1-$O83)),BS$165&lt;=EOMONTH($E83,$R83*(1-$O83)+$S83*(1-$O83)+$T83*$O83)),-BS252,0)</f>
        <v>0</v>
      </c>
      <c r="BT253" s="94">
        <f t="shared" ref="BT253" si="1898">IF(AND(BT$165&gt;EOMONTH($E83,$R83*(1-$O83)),BT$165&lt;=EOMONTH($E83,$R83*(1-$O83)+$S83*(1-$O83)+$T83*$O83)),-BT252,0)</f>
        <v>0</v>
      </c>
      <c r="BU253" s="94">
        <f t="shared" ref="BU253" si="1899">IF(AND(BU$165&gt;EOMONTH($E83,$R83*(1-$O83)),BU$165&lt;=EOMONTH($E83,$R83*(1-$O83)+$S83*(1-$O83)+$T83*$O83)),-BU252,0)</f>
        <v>0</v>
      </c>
      <c r="BV253" s="94">
        <f t="shared" ref="BV253" si="1900">IF(AND(BV$165&gt;EOMONTH($E83,$R83*(1-$O83)),BV$165&lt;=EOMONTH($E83,$R83*(1-$O83)+$S83*(1-$O83)+$T83*$O83)),-BV252,0)</f>
        <v>0</v>
      </c>
      <c r="BW253" s="94">
        <f t="shared" ref="BW253" si="1901">IF(AND(BW$165&gt;EOMONTH($E83,$R83*(1-$O83)),BW$165&lt;=EOMONTH($E83,$R83*(1-$O83)+$S83*(1-$O83)+$T83*$O83)),-BW252,0)</f>
        <v>0</v>
      </c>
      <c r="BX253" s="94">
        <f t="shared" ref="BX253" si="1902">IF(AND(BX$165&gt;EOMONTH($E83,$R83*(1-$O83)),BX$165&lt;=EOMONTH($E83,$R83*(1-$O83)+$S83*(1-$O83)+$T83*$O83)),-BX252,0)</f>
        <v>0</v>
      </c>
      <c r="BY253" s="94">
        <f t="shared" ref="BY253" si="1903">IF(AND(BY$165&gt;EOMONTH($E83,$R83*(1-$O83)),BY$165&lt;=EOMONTH($E83,$R83*(1-$O83)+$S83*(1-$O83)+$T83*$O83)),-BY252,0)</f>
        <v>0</v>
      </c>
      <c r="BZ253" s="94">
        <f t="shared" ref="BZ253" si="1904">IF(AND(BZ$165&gt;EOMONTH($E83,$R83*(1-$O83)),BZ$165&lt;=EOMONTH($E83,$R83*(1-$O83)+$S83*(1-$O83)+$T83*$O83)),-BZ252,0)</f>
        <v>0</v>
      </c>
      <c r="CA253" s="94">
        <f t="shared" ref="CA253" si="1905">IF(AND(CA$165&gt;EOMONTH($E83,$R83*(1-$O83)),CA$165&lt;=EOMONTH($E83,$R83*(1-$O83)+$S83*(1-$O83)+$T83*$O83)),-CA252,0)</f>
        <v>0</v>
      </c>
      <c r="CB253" s="94">
        <f t="shared" ref="CB253" si="1906">IF(AND(CB$165&gt;EOMONTH($E83,$R83*(1-$O83)),CB$165&lt;=EOMONTH($E83,$R83*(1-$O83)+$S83*(1-$O83)+$T83*$O83)),-CB252,0)</f>
        <v>0</v>
      </c>
      <c r="CC253" s="94">
        <f t="shared" ref="CC253" si="1907">IF(AND(CC$165&gt;EOMONTH($E83,$R83*(1-$O83)),CC$165&lt;=EOMONTH($E83,$R83*(1-$O83)+$S83*(1-$O83)+$T83*$O83)),-CC252,0)</f>
        <v>0</v>
      </c>
      <c r="CD253" s="94">
        <f t="shared" ref="CD253" si="1908">IF(AND(CD$165&gt;EOMONTH($E83,$R83*(1-$O83)),CD$165&lt;=EOMONTH($E83,$R83*(1-$O83)+$S83*(1-$O83)+$T83*$O83)),-CD252,0)</f>
        <v>0</v>
      </c>
      <c r="CE253" s="94">
        <f t="shared" ref="CE253" si="1909">IF(AND(CE$165&gt;EOMONTH($E83,$R83*(1-$O83)),CE$165&lt;=EOMONTH($E83,$R83*(1-$O83)+$S83*(1-$O83)+$T83*$O83)),-CE252,0)</f>
        <v>0</v>
      </c>
      <c r="CF253" s="94">
        <f t="shared" ref="CF253" si="1910">IF(AND(CF$165&gt;EOMONTH($E83,$R83*(1-$O83)),CF$165&lt;=EOMONTH($E83,$R83*(1-$O83)+$S83*(1-$O83)+$T83*$O83)),-CF252,0)</f>
        <v>0</v>
      </c>
      <c r="CG253" s="94">
        <f t="shared" ref="CG253" si="1911">IF(AND(CG$165&gt;EOMONTH($E83,$R83*(1-$O83)),CG$165&lt;=EOMONTH($E83,$R83*(1-$O83)+$S83*(1-$O83)+$T83*$O83)),-CG252,0)</f>
        <v>0</v>
      </c>
      <c r="CH253" s="94">
        <f t="shared" ref="CH253" si="1912">IF(AND(CH$165&gt;EOMONTH($E83,$R83*(1-$O83)),CH$165&lt;=EOMONTH($E83,$R83*(1-$O83)+$S83*(1-$O83)+$T83*$O83)),-CH252,0)</f>
        <v>0</v>
      </c>
      <c r="CI253" s="94">
        <f t="shared" ref="CI253" si="1913">IF(AND(CI$165&gt;EOMONTH($E83,$R83*(1-$O83)),CI$165&lt;=EOMONTH($E83,$R83*(1-$O83)+$S83*(1-$O83)+$T83*$O83)),-CI252,0)</f>
        <v>0</v>
      </c>
      <c r="CJ253" s="94">
        <f t="shared" ref="CJ253" si="1914">IF(AND(CJ$165&gt;EOMONTH($E83,$R83*(1-$O83)),CJ$165&lt;=EOMONTH($E83,$R83*(1-$O83)+$S83*(1-$O83)+$T83*$O83)),-CJ252,0)</f>
        <v>0</v>
      </c>
      <c r="CK253" s="94">
        <f t="shared" ref="CK253" si="1915">IF(AND(CK$165&gt;EOMONTH($E83,$R83*(1-$O83)),CK$165&lt;=EOMONTH($E83,$R83*(1-$O83)+$S83*(1-$O83)+$T83*$O83)),-CK252,0)</f>
        <v>0</v>
      </c>
      <c r="CL253" s="94">
        <f t="shared" ref="CL253" si="1916">IF(AND(CL$165&gt;EOMONTH($E83,$R83*(1-$O83)),CL$165&lt;=EOMONTH($E83,$R83*(1-$O83)+$S83*(1-$O83)+$T83*$O83)),-CL252,0)</f>
        <v>0</v>
      </c>
      <c r="CM253" s="94">
        <f t="shared" ref="CM253" si="1917">IF(AND(CM$165&gt;EOMONTH($E83,$R83*(1-$O83)),CM$165&lt;=EOMONTH($E83,$R83*(1-$O83)+$S83*(1-$O83)+$T83*$O83)),-CM252,0)</f>
        <v>0</v>
      </c>
      <c r="CN253" s="94">
        <f t="shared" ref="CN253" si="1918">IF(AND(CN$165&gt;EOMONTH($E83,$R83*(1-$O83)),CN$165&lt;=EOMONTH($E83,$R83*(1-$O83)+$S83*(1-$O83)+$T83*$O83)),-CN252,0)</f>
        <v>0</v>
      </c>
      <c r="CO253" s="94">
        <f t="shared" ref="CO253" si="1919">IF(AND(CO$165&gt;EOMONTH($E83,$R83*(1-$O83)),CO$165&lt;=EOMONTH($E83,$R83*(1-$O83)+$S83*(1-$O83)+$T83*$O83)),-CO252,0)</f>
        <v>0</v>
      </c>
      <c r="CP253" s="94">
        <f t="shared" ref="CP253" si="1920">IF(AND(CP$165&gt;EOMONTH($E83,$R83*(1-$O83)),CP$165&lt;=EOMONTH($E83,$R83*(1-$O83)+$S83*(1-$O83)+$T83*$O83)),-CP252,0)</f>
        <v>0</v>
      </c>
      <c r="CQ253" s="94">
        <f t="shared" ref="CQ253" si="1921">IF(AND(CQ$165&gt;EOMONTH($E83,$R83*(1-$O83)),CQ$165&lt;=EOMONTH($E83,$R83*(1-$O83)+$S83*(1-$O83)+$T83*$O83)),-CQ252,0)</f>
        <v>0</v>
      </c>
      <c r="CR253" s="94">
        <f t="shared" ref="CR253" si="1922">IF(AND(CR$165&gt;EOMONTH($E83,$R83*(1-$O83)),CR$165&lt;=EOMONTH($E83,$R83*(1-$O83)+$S83*(1-$O83)+$T83*$O83)),-CR252,0)</f>
        <v>0</v>
      </c>
      <c r="CS253" s="94">
        <f t="shared" ref="CS253" si="1923">IF(AND(CS$165&gt;EOMONTH($E83,$R83*(1-$O83)),CS$165&lt;=EOMONTH($E83,$R83*(1-$O83)+$S83*(1-$O83)+$T83*$O83)),-CS252,0)</f>
        <v>0</v>
      </c>
      <c r="CT253" s="94">
        <f t="shared" ref="CT253" si="1924">IF(AND(CT$165&gt;EOMONTH($E83,$R83*(1-$O83)),CT$165&lt;=EOMONTH($E83,$R83*(1-$O83)+$S83*(1-$O83)+$T83*$O83)),-CT252,0)</f>
        <v>0</v>
      </c>
      <c r="CU253" s="94">
        <f t="shared" ref="CU253" si="1925">IF(AND(CU$165&gt;EOMONTH($E83,$R83*(1-$O83)),CU$165&lt;=EOMONTH($E83,$R83*(1-$O83)+$S83*(1-$O83)+$T83*$O83)),-CU252,0)</f>
        <v>0</v>
      </c>
      <c r="CV253" s="94">
        <f t="shared" ref="CV253" si="1926">IF(AND(CV$165&gt;EOMONTH($E83,$R83*(1-$O83)),CV$165&lt;=EOMONTH($E83,$R83*(1-$O83)+$S83*(1-$O83)+$T83*$O83)),-CV252,0)</f>
        <v>0</v>
      </c>
      <c r="CW253" s="94">
        <f t="shared" ref="CW253" si="1927">IF(AND(CW$165&gt;EOMONTH($E83,$R83*(1-$O83)),CW$165&lt;=EOMONTH($E83,$R83*(1-$O83)+$S83*(1-$O83)+$T83*$O83)),-CW252,0)</f>
        <v>0</v>
      </c>
      <c r="CX253" s="94">
        <f t="shared" ref="CX253" si="1928">IF(AND(CX$165&gt;EOMONTH($E83,$R83*(1-$O83)),CX$165&lt;=EOMONTH($E83,$R83*(1-$O83)+$S83*(1-$O83)+$T83*$O83)),-CX252,0)</f>
        <v>0</v>
      </c>
      <c r="CY253" s="94">
        <f t="shared" ref="CY253" si="1929">IF(AND(CY$165&gt;EOMONTH($E83,$R83*(1-$O83)),CY$165&lt;=EOMONTH($E83,$R83*(1-$O83)+$S83*(1-$O83)+$T83*$O83)),-CY252,0)</f>
        <v>0</v>
      </c>
      <c r="CZ253" s="94">
        <f t="shared" ref="CZ253" si="1930">IF(AND(CZ$165&gt;EOMONTH($E83,$R83*(1-$O83)),CZ$165&lt;=EOMONTH($E83,$R83*(1-$O83)+$S83*(1-$O83)+$T83*$O83)),-CZ252,0)</f>
        <v>0</v>
      </c>
      <c r="DA253" s="94">
        <f t="shared" ref="DA253" si="1931">IF(AND(DA$165&gt;EOMONTH($E83,$R83*(1-$O83)),DA$165&lt;=EOMONTH($E83,$R83*(1-$O83)+$S83*(1-$O83)+$T83*$O83)),-DA252,0)</f>
        <v>0</v>
      </c>
      <c r="DB253" s="94">
        <f t="shared" ref="DB253" si="1932">IF(AND(DB$165&gt;EOMONTH($E83,$R83*(1-$O83)),DB$165&lt;=EOMONTH($E83,$R83*(1-$O83)+$S83*(1-$O83)+$T83*$O83)),-DB252,0)</f>
        <v>0</v>
      </c>
      <c r="DC253" s="94">
        <f t="shared" ref="DC253" si="1933">IF(AND(DC$165&gt;EOMONTH($E83,$R83*(1-$O83)),DC$165&lt;=EOMONTH($E83,$R83*(1-$O83)+$S83*(1-$O83)+$T83*$O83)),-DC252,0)</f>
        <v>0</v>
      </c>
      <c r="DD253" s="94">
        <f t="shared" ref="DD253" si="1934">IF(AND(DD$165&gt;EOMONTH($E83,$R83*(1-$O83)),DD$165&lt;=EOMONTH($E83,$R83*(1-$O83)+$S83*(1-$O83)+$T83*$O83)),-DD252,0)</f>
        <v>0</v>
      </c>
      <c r="DE253" s="94">
        <f t="shared" ref="DE253" si="1935">IF(AND(DE$165&gt;EOMONTH($E83,$R83*(1-$O83)),DE$165&lt;=EOMONTH($E83,$R83*(1-$O83)+$S83*(1-$O83)+$T83*$O83)),-DE252,0)</f>
        <v>0</v>
      </c>
      <c r="DF253" s="94">
        <f t="shared" ref="DF253" si="1936">IF(AND(DF$165&gt;EOMONTH($E83,$R83*(1-$O83)),DF$165&lt;=EOMONTH($E83,$R83*(1-$O83)+$S83*(1-$O83)+$T83*$O83)),-DF252,0)</f>
        <v>0</v>
      </c>
      <c r="DG253" s="94">
        <f t="shared" ref="DG253" si="1937">IF(AND(DG$165&gt;EOMONTH($E83,$R83*(1-$O83)),DG$165&lt;=EOMONTH($E83,$R83*(1-$O83)+$S83*(1-$O83)+$T83*$O83)),-DG252,0)</f>
        <v>0</v>
      </c>
      <c r="DH253" s="94">
        <f t="shared" ref="DH253" si="1938">IF(AND(DH$165&gt;EOMONTH($E83,$R83*(1-$O83)),DH$165&lt;=EOMONTH($E83,$R83*(1-$O83)+$S83*(1-$O83)+$T83*$O83)),-DH252,0)</f>
        <v>0</v>
      </c>
      <c r="DI253" s="94">
        <f t="shared" ref="DI253" si="1939">IF(AND(DI$165&gt;EOMONTH($E83,$R83*(1-$O83)),DI$165&lt;=EOMONTH($E83,$R83*(1-$O83)+$S83*(1-$O83)+$T83*$O83)),-DI252,0)</f>
        <v>0</v>
      </c>
      <c r="DJ253" s="94">
        <f t="shared" ref="DJ253" si="1940">IF(AND(DJ$165&gt;EOMONTH($E83,$R83*(1-$O83)),DJ$165&lt;=EOMONTH($E83,$R83*(1-$O83)+$S83*(1-$O83)+$T83*$O83)),-DJ252,0)</f>
        <v>0</v>
      </c>
      <c r="DK253" s="94">
        <f t="shared" ref="DK253" si="1941">IF(AND(DK$165&gt;EOMONTH($E83,$R83*(1-$O83)),DK$165&lt;=EOMONTH($E83,$R83*(1-$O83)+$S83*(1-$O83)+$T83*$O83)),-DK252,0)</f>
        <v>0</v>
      </c>
      <c r="DL253" s="94">
        <f t="shared" ref="DL253" si="1942">IF(AND(DL$165&gt;EOMONTH($E83,$R83*(1-$O83)),DL$165&lt;=EOMONTH($E83,$R83*(1-$O83)+$S83*(1-$O83)+$T83*$O83)),-DL252,0)</f>
        <v>0</v>
      </c>
      <c r="DM253" s="94">
        <f t="shared" ref="DM253" si="1943">IF(AND(DM$165&gt;EOMONTH($E83,$R83*(1-$O83)),DM$165&lt;=EOMONTH($E83,$R83*(1-$O83)+$S83*(1-$O83)+$T83*$O83)),-DM252,0)</f>
        <v>0</v>
      </c>
      <c r="DN253" s="94">
        <f t="shared" ref="DN253" si="1944">IF(AND(DN$165&gt;EOMONTH($E83,$R83*(1-$O83)),DN$165&lt;=EOMONTH($E83,$R83*(1-$O83)+$S83*(1-$O83)+$T83*$O83)),-DN252,0)</f>
        <v>0</v>
      </c>
      <c r="DO253" s="94">
        <f t="shared" ref="DO253" si="1945">IF(AND(DO$165&gt;EOMONTH($E83,$R83*(1-$O83)),DO$165&lt;=EOMONTH($E83,$R83*(1-$O83)+$S83*(1-$O83)+$T83*$O83)),-DO252,0)</f>
        <v>0</v>
      </c>
      <c r="DP253" s="94">
        <f t="shared" ref="DP253" si="1946">IF(AND(DP$165&gt;EOMONTH($E83,$R83*(1-$O83)),DP$165&lt;=EOMONTH($E83,$R83*(1-$O83)+$S83*(1-$O83)+$T83*$O83)),-DP252,0)</f>
        <v>0</v>
      </c>
      <c r="DQ253" s="94">
        <f t="shared" ref="DQ253" si="1947">IF(AND(DQ$165&gt;EOMONTH($E83,$R83*(1-$O83)),DQ$165&lt;=EOMONTH($E83,$R83*(1-$O83)+$S83*(1-$O83)+$T83*$O83)),-DQ252,0)</f>
        <v>0</v>
      </c>
      <c r="DR253" s="94">
        <f t="shared" ref="DR253" si="1948">IF(AND(DR$165&gt;EOMONTH($E83,$R83*(1-$O83)),DR$165&lt;=EOMONTH($E83,$R83*(1-$O83)+$S83*(1-$O83)+$T83*$O83)),-DR252,0)</f>
        <v>0</v>
      </c>
      <c r="DS253" s="94">
        <f t="shared" ref="DS253" si="1949">IF(AND(DS$165&gt;EOMONTH($E83,$R83*(1-$O83)),DS$165&lt;=EOMONTH($E83,$R83*(1-$O83)+$S83*(1-$O83)+$T83*$O83)),-DS252,0)</f>
        <v>0</v>
      </c>
      <c r="DT253" s="94">
        <f t="shared" ref="DT253" si="1950">IF(AND(DT$165&gt;EOMONTH($E83,$R83*(1-$O83)),DT$165&lt;=EOMONTH($E83,$R83*(1-$O83)+$S83*(1-$O83)+$T83*$O83)),-DT252,0)</f>
        <v>0</v>
      </c>
      <c r="DU253" s="94">
        <f t="shared" ref="DU253" si="1951">IF(AND(DU$165&gt;EOMONTH($E83,$R83*(1-$O83)),DU$165&lt;=EOMONTH($E83,$R83*(1-$O83)+$S83*(1-$O83)+$T83*$O83)),-DU252,0)</f>
        <v>0</v>
      </c>
      <c r="DV253" s="94">
        <f t="shared" ref="DV253" si="1952">IF(AND(DV$165&gt;EOMONTH($E83,$R83*(1-$O83)),DV$165&lt;=EOMONTH($E83,$R83*(1-$O83)+$S83*(1-$O83)+$T83*$O83)),-DV252,0)</f>
        <v>0</v>
      </c>
      <c r="DW253" s="94">
        <f t="shared" ref="DW253" si="1953">IF(AND(DW$165&gt;EOMONTH($E83,$R83*(1-$O83)),DW$165&lt;=EOMONTH($E83,$R83*(1-$O83)+$S83*(1-$O83)+$T83*$O83)),-DW252,0)</f>
        <v>0</v>
      </c>
      <c r="DX253" s="94">
        <f t="shared" ref="DX253" si="1954">IF(AND(DX$165&gt;EOMONTH($E83,$R83*(1-$O83)),DX$165&lt;=EOMONTH($E83,$R83*(1-$O83)+$S83*(1-$O83)+$T83*$O83)),-DX252,0)</f>
        <v>0</v>
      </c>
      <c r="DY253" s="94">
        <f t="shared" ref="DY253" si="1955">IF(AND(DY$165&gt;EOMONTH($E83,$R83*(1-$O83)),DY$165&lt;=EOMONTH($E83,$R83*(1-$O83)+$S83*(1-$O83)+$T83*$O83)),-DY252,0)</f>
        <v>0</v>
      </c>
      <c r="DZ253" s="94">
        <f t="shared" ref="DZ253" si="1956">IF(AND(DZ$165&gt;EOMONTH($E83,$R83*(1-$O83)),DZ$165&lt;=EOMONTH($E83,$R83*(1-$O83)+$S83*(1-$O83)+$T83*$O83)),-DZ252,0)</f>
        <v>0</v>
      </c>
      <c r="EA253" s="94">
        <f t="shared" ref="EA253" si="1957">IF(AND(EA$165&gt;EOMONTH($E83,$R83*(1-$O83)),EA$165&lt;=EOMONTH($E83,$R83*(1-$O83)+$S83*(1-$O83)+$T83*$O83)),-EA252,0)</f>
        <v>0</v>
      </c>
      <c r="EB253" s="94">
        <f t="shared" ref="EB253" si="1958">IF(AND(EB$165&gt;EOMONTH($E83,$R83*(1-$O83)),EB$165&lt;=EOMONTH($E83,$R83*(1-$O83)+$S83*(1-$O83)+$T83*$O83)),-EB252,0)</f>
        <v>0</v>
      </c>
      <c r="EC253" s="94">
        <f t="shared" ref="EC253" si="1959">IF(AND(EC$165&gt;EOMONTH($E83,$R83*(1-$O83)),EC$165&lt;=EOMONTH($E83,$R83*(1-$O83)+$S83*(1-$O83)+$T83*$O83)),-EC252,0)</f>
        <v>0</v>
      </c>
      <c r="ED253" s="94">
        <f t="shared" ref="ED253" si="1960">IF(AND(ED$165&gt;EOMONTH($E83,$R83*(1-$O83)),ED$165&lt;=EOMONTH($E83,$R83*(1-$O83)+$S83*(1-$O83)+$T83*$O83)),-ED252,0)</f>
        <v>0</v>
      </c>
      <c r="EE253" s="94">
        <f t="shared" ref="EE253" si="1961">IF(AND(EE$165&gt;EOMONTH($E83,$R83*(1-$O83)),EE$165&lt;=EOMONTH($E83,$R83*(1-$O83)+$S83*(1-$O83)+$T83*$O83)),-EE252,0)</f>
        <v>0</v>
      </c>
      <c r="EF253" s="94">
        <f t="shared" ref="EF253" si="1962">IF(AND(EF$165&gt;EOMONTH($E83,$R83*(1-$O83)),EF$165&lt;=EOMONTH($E83,$R83*(1-$O83)+$S83*(1-$O83)+$T83*$O83)),-EF252,0)</f>
        <v>0</v>
      </c>
      <c r="EG253" s="94">
        <f t="shared" ref="EG253" si="1963">IF(AND(EG$165&gt;EOMONTH($E83,$R83*(1-$O83)),EG$165&lt;=EOMONTH($E83,$R83*(1-$O83)+$S83*(1-$O83)+$T83*$O83)),-EG252,0)</f>
        <v>0</v>
      </c>
      <c r="EH253" s="94">
        <f t="shared" ref="EH253" si="1964">IF(AND(EH$165&gt;EOMONTH($E83,$R83*(1-$O83)),EH$165&lt;=EOMONTH($E83,$R83*(1-$O83)+$S83*(1-$O83)+$T83*$O83)),-EH252,0)</f>
        <v>0</v>
      </c>
      <c r="EI253" s="94">
        <f t="shared" ref="EI253" si="1965">IF(AND(EI$165&gt;EOMONTH($E83,$R83*(1-$O83)),EI$165&lt;=EOMONTH($E83,$R83*(1-$O83)+$S83*(1-$O83)+$T83*$O83)),-EI252,0)</f>
        <v>0</v>
      </c>
      <c r="EJ253" s="94">
        <f t="shared" ref="EJ253" si="1966">IF(AND(EJ$165&gt;EOMONTH($E83,$R83*(1-$O83)),EJ$165&lt;=EOMONTH($E83,$R83*(1-$O83)+$S83*(1-$O83)+$T83*$O83)),-EJ252,0)</f>
        <v>0</v>
      </c>
      <c r="EK253" s="94">
        <f t="shared" ref="EK253" si="1967">IF(AND(EK$165&gt;EOMONTH($E83,$R83*(1-$O83)),EK$165&lt;=EOMONTH($E83,$R83*(1-$O83)+$S83*(1-$O83)+$T83*$O83)),-EK252,0)</f>
        <v>0</v>
      </c>
      <c r="EL253" s="94">
        <f t="shared" ref="EL253" si="1968">IF(AND(EL$165&gt;EOMONTH($E83,$R83*(1-$O83)),EL$165&lt;=EOMONTH($E83,$R83*(1-$O83)+$S83*(1-$O83)+$T83*$O83)),-EL252,0)</f>
        <v>0</v>
      </c>
      <c r="EM253" s="94">
        <f t="shared" ref="EM253" si="1969">IF(AND(EM$165&gt;EOMONTH($E83,$R83*(1-$O83)),EM$165&lt;=EOMONTH($E83,$R83*(1-$O83)+$S83*(1-$O83)+$T83*$O83)),-EM252,0)</f>
        <v>0</v>
      </c>
      <c r="EN253" s="94">
        <f t="shared" ref="EN253" si="1970">IF(AND(EN$165&gt;EOMONTH($E83,$R83*(1-$O83)),EN$165&lt;=EOMONTH($E83,$R83*(1-$O83)+$S83*(1-$O83)+$T83*$O83)),-EN252,0)</f>
        <v>0</v>
      </c>
      <c r="EO253" s="94">
        <f t="shared" ref="EO253" si="1971">IF(AND(EO$165&gt;EOMONTH($E83,$R83*(1-$O83)),EO$165&lt;=EOMONTH($E83,$R83*(1-$O83)+$S83*(1-$O83)+$T83*$O83)),-EO252,0)</f>
        <v>0</v>
      </c>
      <c r="EP253" s="94">
        <f t="shared" ref="EP253" si="1972">IF(AND(EP$165&gt;EOMONTH($E83,$R83*(1-$O83)),EP$165&lt;=EOMONTH($E83,$R83*(1-$O83)+$S83*(1-$O83)+$T83*$O83)),-EP252,0)</f>
        <v>0</v>
      </c>
      <c r="EQ253" s="94">
        <f t="shared" ref="EQ253" si="1973">IF(AND(EQ$165&gt;EOMONTH($E83,$R83*(1-$O83)),EQ$165&lt;=EOMONTH($E83,$R83*(1-$O83)+$S83*(1-$O83)+$T83*$O83)),-EQ252,0)</f>
        <v>0</v>
      </c>
      <c r="ER253" s="94">
        <f t="shared" ref="ER253" si="1974">IF(AND(ER$165&gt;EOMONTH($E83,$R83*(1-$O83)),ER$165&lt;=EOMONTH($E83,$R83*(1-$O83)+$S83*(1-$O83)+$T83*$O83)),-ER252,0)</f>
        <v>0</v>
      </c>
      <c r="ES253" s="94">
        <f t="shared" ref="ES253" si="1975">IF(AND(ES$165&gt;EOMONTH($E83,$R83*(1-$O83)),ES$165&lt;=EOMONTH($E83,$R83*(1-$O83)+$S83*(1-$O83)+$T83*$O83)),-ES252,0)</f>
        <v>0</v>
      </c>
      <c r="ET253" s="94">
        <f t="shared" ref="ET253" si="1976">IF(AND(ET$165&gt;EOMONTH($E83,$R83*(1-$O83)),ET$165&lt;=EOMONTH($E83,$R83*(1-$O83)+$S83*(1-$O83)+$T83*$O83)),-ET252,0)</f>
        <v>0</v>
      </c>
      <c r="EU253" s="94">
        <f t="shared" ref="EU253" si="1977">IF(AND(EU$165&gt;EOMONTH($E83,$R83*(1-$O83)),EU$165&lt;=EOMONTH($E83,$R83*(1-$O83)+$S83*(1-$O83)+$T83*$O83)),-EU252,0)</f>
        <v>0</v>
      </c>
      <c r="EV253" s="94">
        <f t="shared" ref="EV253" si="1978">IF(AND(EV$165&gt;EOMONTH($E83,$R83*(1-$O83)),EV$165&lt;=EOMONTH($E83,$R83*(1-$O83)+$S83*(1-$O83)+$T83*$O83)),-EV252,0)</f>
        <v>0</v>
      </c>
      <c r="EW253" s="94">
        <f t="shared" ref="EW253" si="1979">IF(AND(EW$165&gt;EOMONTH($E83,$R83*(1-$O83)),EW$165&lt;=EOMONTH($E83,$R83*(1-$O83)+$S83*(1-$O83)+$T83*$O83)),-EW252,0)</f>
        <v>0</v>
      </c>
      <c r="EX253" s="94">
        <f t="shared" ref="EX253" si="1980">IF(AND(EX$165&gt;EOMONTH($E83,$R83*(1-$O83)),EX$165&lt;=EOMONTH($E83,$R83*(1-$O83)+$S83*(1-$O83)+$T83*$O83)),-EX252,0)</f>
        <v>0</v>
      </c>
      <c r="EY253" s="94">
        <f t="shared" ref="EY253" si="1981">IF(AND(EY$165&gt;EOMONTH($E83,$R83*(1-$O83)),EY$165&lt;=EOMONTH($E83,$R83*(1-$O83)+$S83*(1-$O83)+$T83*$O83)),-EY252,0)</f>
        <v>0</v>
      </c>
      <c r="EZ253" s="94">
        <f t="shared" ref="EZ253" si="1982">IF(AND(EZ$165&gt;EOMONTH($E83,$R83*(1-$O83)),EZ$165&lt;=EOMONTH($E83,$R83*(1-$O83)+$S83*(1-$O83)+$T83*$O83)),-EZ252,0)</f>
        <v>0</v>
      </c>
      <c r="FA253" s="94">
        <f t="shared" ref="FA253" si="1983">IF(AND(FA$165&gt;EOMONTH($E83,$R83*(1-$O83)),FA$165&lt;=EOMONTH($E83,$R83*(1-$O83)+$S83*(1-$O83)+$T83*$O83)),-FA252,0)</f>
        <v>0</v>
      </c>
      <c r="FB253" s="94">
        <f t="shared" ref="FB253" si="1984">IF(AND(FB$165&gt;EOMONTH($E83,$R83*(1-$O83)),FB$165&lt;=EOMONTH($E83,$R83*(1-$O83)+$S83*(1-$O83)+$T83*$O83)),-FB252,0)</f>
        <v>0</v>
      </c>
      <c r="FC253" s="94">
        <f t="shared" ref="FC253" si="1985">IF(AND(FC$165&gt;EOMONTH($E83,$R83*(1-$O83)),FC$165&lt;=EOMONTH($E83,$R83*(1-$O83)+$S83*(1-$O83)+$T83*$O83)),-FC252,0)</f>
        <v>0</v>
      </c>
      <c r="FD253" s="94">
        <f t="shared" ref="FD253" si="1986">IF(AND(FD$165&gt;EOMONTH($E83,$R83*(1-$O83)),FD$165&lt;=EOMONTH($E83,$R83*(1-$O83)+$S83*(1-$O83)+$T83*$O83)),-FD252,0)</f>
        <v>0</v>
      </c>
      <c r="FE253" s="94">
        <f t="shared" ref="FE253" si="1987">IF(AND(FE$165&gt;EOMONTH($E83,$R83*(1-$O83)),FE$165&lt;=EOMONTH($E83,$R83*(1-$O83)+$S83*(1-$O83)+$T83*$O83)),-FE252,0)</f>
        <v>0</v>
      </c>
      <c r="FF253" s="94">
        <f t="shared" ref="FF253" si="1988">IF(AND(FF$165&gt;EOMONTH($E83,$R83*(1-$O83)),FF$165&lt;=EOMONTH($E83,$R83*(1-$O83)+$S83*(1-$O83)+$T83*$O83)),-FF252,0)</f>
        <v>0</v>
      </c>
      <c r="FG253" s="94">
        <f t="shared" ref="FG253" si="1989">IF(AND(FG$165&gt;EOMONTH($E83,$R83*(1-$O83)),FG$165&lt;=EOMONTH($E83,$R83*(1-$O83)+$S83*(1-$O83)+$T83*$O83)),-FG252,0)</f>
        <v>0</v>
      </c>
      <c r="FH253" s="94">
        <f t="shared" ref="FH253" si="1990">IF(AND(FH$165&gt;EOMONTH($E83,$R83*(1-$O83)),FH$165&lt;=EOMONTH($E83,$R83*(1-$O83)+$S83*(1-$O83)+$T83*$O83)),-FH252,0)</f>
        <v>0</v>
      </c>
      <c r="FI253" s="94">
        <f t="shared" ref="FI253" si="1991">IF(AND(FI$165&gt;EOMONTH($E83,$R83*(1-$O83)),FI$165&lt;=EOMONTH($E83,$R83*(1-$O83)+$S83*(1-$O83)+$T83*$O83)),-FI252,0)</f>
        <v>0</v>
      </c>
      <c r="FJ253" s="94">
        <f t="shared" ref="FJ253" si="1992">IF(AND(FJ$165&gt;EOMONTH($E83,$R83*(1-$O83)),FJ$165&lt;=EOMONTH($E83,$R83*(1-$O83)+$S83*(1-$O83)+$T83*$O83)),-FJ252,0)</f>
        <v>0</v>
      </c>
      <c r="FK253" s="94">
        <f t="shared" ref="FK253" si="1993">IF(AND(FK$165&gt;EOMONTH($E83,$R83*(1-$O83)),FK$165&lt;=EOMONTH($E83,$R83*(1-$O83)+$S83*(1-$O83)+$T83*$O83)),-FK252,0)</f>
        <v>0</v>
      </c>
      <c r="FL253" s="94">
        <f t="shared" ref="FL253" si="1994">IF(AND(FL$165&gt;EOMONTH($E83,$R83*(1-$O83)),FL$165&lt;=EOMONTH($E83,$R83*(1-$O83)+$S83*(1-$O83)+$T83*$O83)),-FL252,0)</f>
        <v>0</v>
      </c>
      <c r="FM253" s="94">
        <f t="shared" ref="FM253" si="1995">IF(AND(FM$165&gt;EOMONTH($E83,$R83*(1-$O83)),FM$165&lt;=EOMONTH($E83,$R83*(1-$O83)+$S83*(1-$O83)+$T83*$O83)),-FM252,0)</f>
        <v>0</v>
      </c>
      <c r="FN253" s="94">
        <f t="shared" ref="FN253" si="1996">IF(AND(FN$165&gt;EOMONTH($E83,$R83*(1-$O83)),FN$165&lt;=EOMONTH($E83,$R83*(1-$O83)+$S83*(1-$O83)+$T83*$O83)),-FN252,0)</f>
        <v>0</v>
      </c>
      <c r="FO253" s="94">
        <f t="shared" ref="FO253" si="1997">IF(AND(FO$165&gt;EOMONTH($E83,$R83*(1-$O83)),FO$165&lt;=EOMONTH($E83,$R83*(1-$O83)+$S83*(1-$O83)+$T83*$O83)),-FO252,0)</f>
        <v>0</v>
      </c>
      <c r="FP253" s="94">
        <f t="shared" ref="FP253" si="1998">IF(AND(FP$165&gt;EOMONTH($E83,$R83*(1-$O83)),FP$165&lt;=EOMONTH($E83,$R83*(1-$O83)+$S83*(1-$O83)+$T83*$O83)),-FP252,0)</f>
        <v>0</v>
      </c>
      <c r="FQ253" s="94">
        <f t="shared" ref="FQ253" si="1999">IF(AND(FQ$165&gt;EOMONTH($E83,$R83*(1-$O83)),FQ$165&lt;=EOMONTH($E83,$R83*(1-$O83)+$S83*(1-$O83)+$T83*$O83)),-FQ252,0)</f>
        <v>0</v>
      </c>
      <c r="FR253" s="94">
        <f t="shared" ref="FR253" si="2000">IF(AND(FR$165&gt;EOMONTH($E83,$R83*(1-$O83)),FR$165&lt;=EOMONTH($E83,$R83*(1-$O83)+$S83*(1-$O83)+$T83*$O83)),-FR252,0)</f>
        <v>0</v>
      </c>
      <c r="FS253" s="94">
        <f t="shared" ref="FS253" si="2001">IF(AND(FS$165&gt;EOMONTH($E83,$R83*(1-$O83)),FS$165&lt;=EOMONTH($E83,$R83*(1-$O83)+$S83*(1-$O83)+$T83*$O83)),-FS252,0)</f>
        <v>0</v>
      </c>
      <c r="FT253" s="94">
        <f t="shared" ref="FT253" si="2002">IF(AND(FT$165&gt;EOMONTH($E83,$R83*(1-$O83)),FT$165&lt;=EOMONTH($E83,$R83*(1-$O83)+$S83*(1-$O83)+$T83*$O83)),-FT252,0)</f>
        <v>0</v>
      </c>
      <c r="FU253" s="94">
        <f t="shared" ref="FU253" si="2003">IF(AND(FU$165&gt;EOMONTH($E83,$R83*(1-$O83)),FU$165&lt;=EOMONTH($E83,$R83*(1-$O83)+$S83*(1-$O83)+$T83*$O83)),-FU252,0)</f>
        <v>0</v>
      </c>
      <c r="FV253" s="94">
        <f t="shared" ref="FV253" si="2004">IF(AND(FV$165&gt;EOMONTH($E83,$R83*(1-$O83)),FV$165&lt;=EOMONTH($E83,$R83*(1-$O83)+$S83*(1-$O83)+$T83*$O83)),-FV252,0)</f>
        <v>0</v>
      </c>
      <c r="FW253" s="94">
        <f t="shared" ref="FW253" si="2005">IF(AND(FW$165&gt;EOMONTH($E83,$R83*(1-$O83)),FW$165&lt;=EOMONTH($E83,$R83*(1-$O83)+$S83*(1-$O83)+$T83*$O83)),-FW252,0)</f>
        <v>0</v>
      </c>
      <c r="FX253" s="94">
        <f t="shared" ref="FX253" si="2006">IF(AND(FX$165&gt;EOMONTH($E83,$R83*(1-$O83)),FX$165&lt;=EOMONTH($E83,$R83*(1-$O83)+$S83*(1-$O83)+$T83*$O83)),-FX252,0)</f>
        <v>0</v>
      </c>
      <c r="FY253" s="94">
        <f t="shared" ref="FY253" si="2007">IF(AND(FY$165&gt;EOMONTH($E83,$R83*(1-$O83)),FY$165&lt;=EOMONTH($E83,$R83*(1-$O83)+$S83*(1-$O83)+$T83*$O83)),-FY252,0)</f>
        <v>0</v>
      </c>
      <c r="FZ253" s="94">
        <f t="shared" ref="FZ253" si="2008">IF(AND(FZ$165&gt;EOMONTH($E83,$R83*(1-$O83)),FZ$165&lt;=EOMONTH($E83,$R83*(1-$O83)+$S83*(1-$O83)+$T83*$O83)),-FZ252,0)</f>
        <v>0</v>
      </c>
      <c r="GA253" s="94">
        <f t="shared" ref="GA253" si="2009">IF(AND(GA$165&gt;EOMONTH($E83,$R83*(1-$O83)),GA$165&lt;=EOMONTH($E83,$R83*(1-$O83)+$S83*(1-$O83)+$T83*$O83)),-GA252,0)</f>
        <v>0</v>
      </c>
      <c r="GB253" s="94">
        <f t="shared" ref="GB253" si="2010">IF(AND(GB$165&gt;EOMONTH($E83,$R83*(1-$O83)),GB$165&lt;=EOMONTH($E83,$R83*(1-$O83)+$S83*(1-$O83)+$T83*$O83)),-GB252,0)</f>
        <v>0</v>
      </c>
      <c r="GC253" s="94">
        <f t="shared" ref="GC253" si="2011">IF(AND(GC$165&gt;EOMONTH($E83,$R83*(1-$O83)),GC$165&lt;=EOMONTH($E83,$R83*(1-$O83)+$S83*(1-$O83)+$T83*$O83)),-GC252,0)</f>
        <v>0</v>
      </c>
      <c r="GD253" s="94">
        <f t="shared" ref="GD253" si="2012">IF(AND(GD$165&gt;EOMONTH($E83,$R83*(1-$O83)),GD$165&lt;=EOMONTH($E83,$R83*(1-$O83)+$S83*(1-$O83)+$T83*$O83)),-GD252,0)</f>
        <v>0</v>
      </c>
      <c r="GE253" s="94">
        <f t="shared" ref="GE253" si="2013">IF(AND(GE$165&gt;EOMONTH($E83,$R83*(1-$O83)),GE$165&lt;=EOMONTH($E83,$R83*(1-$O83)+$S83*(1-$O83)+$T83*$O83)),-GE252,0)</f>
        <v>0</v>
      </c>
      <c r="GF253" s="94">
        <f t="shared" ref="GF253" si="2014">IF(AND(GF$165&gt;EOMONTH($E83,$R83*(1-$O83)),GF$165&lt;=EOMONTH($E83,$R83*(1-$O83)+$S83*(1-$O83)+$T83*$O83)),-GF252,0)</f>
        <v>0</v>
      </c>
      <c r="GG253" s="94">
        <f t="shared" ref="GG253" si="2015">IF(AND(GG$165&gt;EOMONTH($E83,$R83*(1-$O83)),GG$165&lt;=EOMONTH($E83,$R83*(1-$O83)+$S83*(1-$O83)+$T83*$O83)),-GG252,0)</f>
        <v>0</v>
      </c>
      <c r="GH253" s="94">
        <f t="shared" ref="GH253" si="2016">IF(AND(GH$165&gt;EOMONTH($E83,$R83*(1-$O83)),GH$165&lt;=EOMONTH($E83,$R83*(1-$O83)+$S83*(1-$O83)+$T83*$O83)),-GH252,0)</f>
        <v>0</v>
      </c>
      <c r="GI253" s="94">
        <f t="shared" ref="GI253" si="2017">IF(AND(GI$165&gt;EOMONTH($E83,$R83*(1-$O83)),GI$165&lt;=EOMONTH($E83,$R83*(1-$O83)+$S83*(1-$O83)+$T83*$O83)),-GI252,0)</f>
        <v>0</v>
      </c>
      <c r="GJ253" s="94">
        <f t="shared" ref="GJ253" si="2018">IF(AND(GJ$165&gt;EOMONTH($E83,$R83*(1-$O83)),GJ$165&lt;=EOMONTH($E83,$R83*(1-$O83)+$S83*(1-$O83)+$T83*$O83)),-GJ252,0)</f>
        <v>0</v>
      </c>
      <c r="GK253" s="94">
        <f t="shared" ref="GK253" si="2019">IF(AND(GK$165&gt;EOMONTH($E83,$R83*(1-$O83)),GK$165&lt;=EOMONTH($E83,$R83*(1-$O83)+$S83*(1-$O83)+$T83*$O83)),-GK252,0)</f>
        <v>0</v>
      </c>
      <c r="GL253" s="94">
        <f t="shared" ref="GL253" si="2020">IF(AND(GL$165&gt;EOMONTH($E83,$R83*(1-$O83)),GL$165&lt;=EOMONTH($E83,$R83*(1-$O83)+$S83*(1-$O83)+$T83*$O83)),-GL252,0)</f>
        <v>0</v>
      </c>
      <c r="GM253" s="94">
        <f t="shared" ref="GM253" si="2021">IF(AND(GM$165&gt;EOMONTH($E83,$R83*(1-$O83)),GM$165&lt;=EOMONTH($E83,$R83*(1-$O83)+$S83*(1-$O83)+$T83*$O83)),-GM252,0)</f>
        <v>0</v>
      </c>
      <c r="GN253" s="94">
        <f t="shared" ref="GN253" si="2022">IF(AND(GN$165&gt;EOMONTH($E83,$R83*(1-$O83)),GN$165&lt;=EOMONTH($E83,$R83*(1-$O83)+$S83*(1-$O83)+$T83*$O83)),-GN252,0)</f>
        <v>0</v>
      </c>
      <c r="GO253" s="94">
        <f t="shared" ref="GO253" si="2023">IF(AND(GO$165&gt;EOMONTH($E83,$R83*(1-$O83)),GO$165&lt;=EOMONTH($E83,$R83*(1-$O83)+$S83*(1-$O83)+$T83*$O83)),-GO252,0)</f>
        <v>0</v>
      </c>
      <c r="GP253" s="94">
        <f t="shared" ref="GP253" si="2024">IF(AND(GP$165&gt;EOMONTH($E83,$R83*(1-$O83)),GP$165&lt;=EOMONTH($E83,$R83*(1-$O83)+$S83*(1-$O83)+$T83*$O83)),-GP252,0)</f>
        <v>0</v>
      </c>
      <c r="GQ253" s="94">
        <f t="shared" ref="GQ253" si="2025">IF(AND(GQ$165&gt;EOMONTH($E83,$R83*(1-$O83)),GQ$165&lt;=EOMONTH($E83,$R83*(1-$O83)+$S83*(1-$O83)+$T83*$O83)),-GQ252,0)</f>
        <v>0</v>
      </c>
      <c r="GR253" s="94">
        <f t="shared" ref="GR253" si="2026">IF(AND(GR$165&gt;EOMONTH($E83,$R83*(1-$O83)),GR$165&lt;=EOMONTH($E83,$R83*(1-$O83)+$S83*(1-$O83)+$T83*$O83)),-GR252,0)</f>
        <v>0</v>
      </c>
      <c r="GS253" s="94">
        <f t="shared" ref="GS253" si="2027">IF(AND(GS$165&gt;EOMONTH($E83,$R83*(1-$O83)),GS$165&lt;=EOMONTH($E83,$R83*(1-$O83)+$S83*(1-$O83)+$T83*$O83)),-GS252,0)</f>
        <v>0</v>
      </c>
      <c r="GT253" s="94">
        <f t="shared" ref="GT253" si="2028">IF(AND(GT$165&gt;EOMONTH($E83,$R83*(1-$O83)),GT$165&lt;=EOMONTH($E83,$R83*(1-$O83)+$S83*(1-$O83)+$T83*$O83)),-GT252,0)</f>
        <v>0</v>
      </c>
      <c r="GU253" s="94">
        <f t="shared" ref="GU253" si="2029">IF(AND(GU$165&gt;EOMONTH($E83,$R83*(1-$O83)),GU$165&lt;=EOMONTH($E83,$R83*(1-$O83)+$S83*(1-$O83)+$T83*$O83)),-GU252,0)</f>
        <v>0</v>
      </c>
      <c r="GV253" s="94">
        <f t="shared" ref="GV253" si="2030">IF(AND(GV$165&gt;EOMONTH($E83,$R83*(1-$O83)),GV$165&lt;=EOMONTH($E83,$R83*(1-$O83)+$S83*(1-$O83)+$T83*$O83)),-GV252,0)</f>
        <v>0</v>
      </c>
      <c r="GW253" s="94">
        <f t="shared" ref="GW253" si="2031">IF(AND(GW$165&gt;EOMONTH($E83,$R83*(1-$O83)),GW$165&lt;=EOMONTH($E83,$R83*(1-$O83)+$S83*(1-$O83)+$T83*$O83)),-GW252,0)</f>
        <v>0</v>
      </c>
      <c r="GX253" s="94">
        <f t="shared" ref="GX253" si="2032">IF(AND(GX$165&gt;EOMONTH($E83,$R83*(1-$O83)),GX$165&lt;=EOMONTH($E83,$R83*(1-$O83)+$S83*(1-$O83)+$T83*$O83)),-GX252,0)</f>
        <v>0</v>
      </c>
      <c r="GY253" s="94">
        <f t="shared" ref="GY253" si="2033">IF(AND(GY$165&gt;EOMONTH($E83,$R83*(1-$O83)),GY$165&lt;=EOMONTH($E83,$R83*(1-$O83)+$S83*(1-$O83)+$T83*$O83)),-GY252,0)</f>
        <v>0</v>
      </c>
      <c r="GZ253" s="94">
        <f t="shared" ref="GZ253" si="2034">IF(AND(GZ$165&gt;EOMONTH($E83,$R83*(1-$O83)),GZ$165&lt;=EOMONTH($E83,$R83*(1-$O83)+$S83*(1-$O83)+$T83*$O83)),-GZ252,0)</f>
        <v>0</v>
      </c>
      <c r="HA253" s="94">
        <f t="shared" ref="HA253" si="2035">IF(AND(HA$165&gt;EOMONTH($E83,$R83*(1-$O83)),HA$165&lt;=EOMONTH($E83,$R83*(1-$O83)+$S83*(1-$O83)+$T83*$O83)),-HA252,0)</f>
        <v>0</v>
      </c>
      <c r="HB253" s="94">
        <f t="shared" ref="HB253" si="2036">IF(AND(HB$165&gt;EOMONTH($E83,$R83*(1-$O83)),HB$165&lt;=EOMONTH($E83,$R83*(1-$O83)+$S83*(1-$O83)+$T83*$O83)),-HB252,0)</f>
        <v>0</v>
      </c>
      <c r="HC253" s="94">
        <f t="shared" ref="HC253" si="2037">IF(AND(HC$165&gt;EOMONTH($E83,$R83*(1-$O83)),HC$165&lt;=EOMONTH($E83,$R83*(1-$O83)+$S83*(1-$O83)+$T83*$O83)),-HC252,0)</f>
        <v>0</v>
      </c>
      <c r="HD253" s="94">
        <f t="shared" ref="HD253" si="2038">IF(AND(HD$165&gt;EOMONTH($E83,$R83*(1-$O83)),HD$165&lt;=EOMONTH($E83,$R83*(1-$O83)+$S83*(1-$O83)+$T83*$O83)),-HD252,0)</f>
        <v>0</v>
      </c>
      <c r="HE253" s="94">
        <f t="shared" ref="HE253" si="2039">IF(AND(HE$165&gt;EOMONTH($E83,$R83*(1-$O83)),HE$165&lt;=EOMONTH($E83,$R83*(1-$O83)+$S83*(1-$O83)+$T83*$O83)),-HE252,0)</f>
        <v>0</v>
      </c>
      <c r="HF253" s="94">
        <f t="shared" ref="HF253" si="2040">IF(AND(HF$165&gt;EOMONTH($E83,$R83*(1-$O83)),HF$165&lt;=EOMONTH($E83,$R83*(1-$O83)+$S83*(1-$O83)+$T83*$O83)),-HF252,0)</f>
        <v>0</v>
      </c>
      <c r="HG253" s="94">
        <f t="shared" ref="HG253" si="2041">IF(AND(HG$165&gt;EOMONTH($E83,$R83*(1-$O83)),HG$165&lt;=EOMONTH($E83,$R83*(1-$O83)+$S83*(1-$O83)+$T83*$O83)),-HG252,0)</f>
        <v>0</v>
      </c>
      <c r="HH253" s="94">
        <f t="shared" ref="HH253" si="2042">IF(AND(HH$165&gt;EOMONTH($E83,$R83*(1-$O83)),HH$165&lt;=EOMONTH($E83,$R83*(1-$O83)+$S83*(1-$O83)+$T83*$O83)),-HH252,0)</f>
        <v>0</v>
      </c>
      <c r="HI253" s="94">
        <f t="shared" ref="HI253" si="2043">IF(AND(HI$165&gt;EOMONTH($E83,$R83*(1-$O83)),HI$165&lt;=EOMONTH($E83,$R83*(1-$O83)+$S83*(1-$O83)+$T83*$O83)),-HI252,0)</f>
        <v>0</v>
      </c>
      <c r="HJ253" s="94">
        <f t="shared" ref="HJ253" si="2044">IF(AND(HJ$165&gt;EOMONTH($E83,$R83*(1-$O83)),HJ$165&lt;=EOMONTH($E83,$R83*(1-$O83)+$S83*(1-$O83)+$T83*$O83)),-HJ252,0)</f>
        <v>0</v>
      </c>
      <c r="HK253" s="94">
        <f t="shared" ref="HK253" si="2045">IF(AND(HK$165&gt;EOMONTH($E83,$R83*(1-$O83)),HK$165&lt;=EOMONTH($E83,$R83*(1-$O83)+$S83*(1-$O83)+$T83*$O83)),-HK252,0)</f>
        <v>0</v>
      </c>
      <c r="HL253" s="94">
        <f t="shared" ref="HL253" si="2046">IF(AND(HL$165&gt;EOMONTH($E83,$R83*(1-$O83)),HL$165&lt;=EOMONTH($E83,$R83*(1-$O83)+$S83*(1-$O83)+$T83*$O83)),-HL252,0)</f>
        <v>0</v>
      </c>
      <c r="HM253" s="94">
        <f t="shared" ref="HM253" si="2047">IF(AND(HM$165&gt;EOMONTH($E83,$R83*(1-$O83)),HM$165&lt;=EOMONTH($E83,$R83*(1-$O83)+$S83*(1-$O83)+$T83*$O83)),-HM252,0)</f>
        <v>0</v>
      </c>
      <c r="HN253" s="94">
        <f t="shared" ref="HN253" si="2048">IF(AND(HN$165&gt;EOMONTH($E83,$R83*(1-$O83)),HN$165&lt;=EOMONTH($E83,$R83*(1-$O83)+$S83*(1-$O83)+$T83*$O83)),-HN252,0)</f>
        <v>0</v>
      </c>
      <c r="HO253" s="94">
        <f t="shared" ref="HO253" si="2049">IF(AND(HO$165&gt;EOMONTH($E83,$R83*(1-$O83)),HO$165&lt;=EOMONTH($E83,$R83*(1-$O83)+$S83*(1-$O83)+$T83*$O83)),-HO252,0)</f>
        <v>0</v>
      </c>
      <c r="HP253" s="94">
        <f t="shared" ref="HP253" si="2050">IF(AND(HP$165&gt;EOMONTH($E83,$R83*(1-$O83)),HP$165&lt;=EOMONTH($E83,$R83*(1-$O83)+$S83*(1-$O83)+$T83*$O83)),-HP252,0)</f>
        <v>0</v>
      </c>
      <c r="HQ253" s="94">
        <f t="shared" ref="HQ253" si="2051">IF(AND(HQ$165&gt;EOMONTH($E83,$R83*(1-$O83)),HQ$165&lt;=EOMONTH($E83,$R83*(1-$O83)+$S83*(1-$O83)+$T83*$O83)),-HQ252,0)</f>
        <v>0</v>
      </c>
      <c r="HR253" s="94">
        <f t="shared" ref="HR253" si="2052">IF(AND(HR$165&gt;EOMONTH($E83,$R83*(1-$O83)),HR$165&lt;=EOMONTH($E83,$R83*(1-$O83)+$S83*(1-$O83)+$T83*$O83)),-HR252,0)</f>
        <v>0</v>
      </c>
      <c r="HS253" s="94">
        <f t="shared" ref="HS253" si="2053">IF(AND(HS$165&gt;EOMONTH($E83,$R83*(1-$O83)),HS$165&lt;=EOMONTH($E83,$R83*(1-$O83)+$S83*(1-$O83)+$T83*$O83)),-HS252,0)</f>
        <v>0</v>
      </c>
      <c r="HT253" s="94">
        <f t="shared" ref="HT253" si="2054">IF(AND(HT$165&gt;EOMONTH($E83,$R83*(1-$O83)),HT$165&lt;=EOMONTH($E83,$R83*(1-$O83)+$S83*(1-$O83)+$T83*$O83)),-HT252,0)</f>
        <v>0</v>
      </c>
      <c r="HU253" s="94">
        <f t="shared" ref="HU253" si="2055">IF(AND(HU$165&gt;EOMONTH($E83,$R83*(1-$O83)),HU$165&lt;=EOMONTH($E83,$R83*(1-$O83)+$S83*(1-$O83)+$T83*$O83)),-HU252,0)</f>
        <v>0</v>
      </c>
      <c r="HV253" s="94">
        <f t="shared" ref="HV253" si="2056">IF(AND(HV$165&gt;EOMONTH($E83,$R83*(1-$O83)),HV$165&lt;=EOMONTH($E83,$R83*(1-$O83)+$S83*(1-$O83)+$T83*$O83)),-HV252,0)</f>
        <v>0</v>
      </c>
      <c r="HW253" s="94">
        <f t="shared" ref="HW253" si="2057">IF(AND(HW$165&gt;EOMONTH($E83,$R83*(1-$O83)),HW$165&lt;=EOMONTH($E83,$R83*(1-$O83)+$S83*(1-$O83)+$T83*$O83)),-HW252,0)</f>
        <v>0</v>
      </c>
      <c r="HX253" s="94">
        <f t="shared" ref="HX253" si="2058">IF(AND(HX$165&gt;EOMONTH($E83,$R83*(1-$O83)),HX$165&lt;=EOMONTH($E83,$R83*(1-$O83)+$S83*(1-$O83)+$T83*$O83)),-HX252,0)</f>
        <v>0</v>
      </c>
      <c r="HY253" s="94">
        <f t="shared" ref="HY253" si="2059">IF(AND(HY$165&gt;EOMONTH($E83,$R83*(1-$O83)),HY$165&lt;=EOMONTH($E83,$R83*(1-$O83)+$S83*(1-$O83)+$T83*$O83)),-HY252,0)</f>
        <v>0</v>
      </c>
      <c r="HZ253" s="94">
        <f t="shared" ref="HZ253" si="2060">IF(AND(HZ$165&gt;EOMONTH($E83,$R83*(1-$O83)),HZ$165&lt;=EOMONTH($E83,$R83*(1-$O83)+$S83*(1-$O83)+$T83*$O83)),-HZ252,0)</f>
        <v>0</v>
      </c>
      <c r="IA253" s="94">
        <f t="shared" ref="IA253" si="2061">IF(AND(IA$165&gt;EOMONTH($E83,$R83*(1-$O83)),IA$165&lt;=EOMONTH($E83,$R83*(1-$O83)+$S83*(1-$O83)+$T83*$O83)),-IA252,0)</f>
        <v>0</v>
      </c>
      <c r="IB253" s="94">
        <f t="shared" ref="IB253" si="2062">IF(AND(IB$165&gt;EOMONTH($E83,$R83*(1-$O83)),IB$165&lt;=EOMONTH($E83,$R83*(1-$O83)+$S83*(1-$O83)+$T83*$O83)),-IB252,0)</f>
        <v>0</v>
      </c>
      <c r="IC253" s="94">
        <f t="shared" ref="IC253" si="2063">IF(AND(IC$165&gt;EOMONTH($E83,$R83*(1-$O83)),IC$165&lt;=EOMONTH($E83,$R83*(1-$O83)+$S83*(1-$O83)+$T83*$O83)),-IC252,0)</f>
        <v>0</v>
      </c>
      <c r="ID253" s="94">
        <f t="shared" ref="ID253" si="2064">IF(AND(ID$165&gt;EOMONTH($E83,$R83*(1-$O83)),ID$165&lt;=EOMONTH($E83,$R83*(1-$O83)+$S83*(1-$O83)+$T83*$O83)),-ID252,0)</f>
        <v>0</v>
      </c>
      <c r="IE253" s="94">
        <f t="shared" ref="IE253" si="2065">IF(AND(IE$165&gt;EOMONTH($E83,$R83*(1-$O83)),IE$165&lt;=EOMONTH($E83,$R83*(1-$O83)+$S83*(1-$O83)+$T83*$O83)),-IE252,0)</f>
        <v>0</v>
      </c>
      <c r="IF253" s="94">
        <f t="shared" ref="IF253" si="2066">IF(AND(IF$165&gt;EOMONTH($E83,$R83*(1-$O83)),IF$165&lt;=EOMONTH($E83,$R83*(1-$O83)+$S83*(1-$O83)+$T83*$O83)),-IF252,0)</f>
        <v>0</v>
      </c>
      <c r="IG253" s="94">
        <f t="shared" ref="IG253" si="2067">IF(AND(IG$165&gt;EOMONTH($E83,$R83*(1-$O83)),IG$165&lt;=EOMONTH($E83,$R83*(1-$O83)+$S83*(1-$O83)+$T83*$O83)),-IG252,0)</f>
        <v>0</v>
      </c>
      <c r="IH253" s="94">
        <f t="shared" ref="IH253" si="2068">IF(AND(IH$165&gt;EOMONTH($E83,$R83*(1-$O83)),IH$165&lt;=EOMONTH($E83,$R83*(1-$O83)+$S83*(1-$O83)+$T83*$O83)),-IH252,0)</f>
        <v>0</v>
      </c>
      <c r="II253" s="94">
        <f t="shared" ref="II253" si="2069">IF(AND(II$165&gt;EOMONTH($E83,$R83*(1-$O83)),II$165&lt;=EOMONTH($E83,$R83*(1-$O83)+$S83*(1-$O83)+$T83*$O83)),-II252,0)</f>
        <v>0</v>
      </c>
      <c r="IJ253" s="94">
        <f t="shared" ref="IJ253" si="2070">IF(AND(IJ$165&gt;EOMONTH($E83,$R83*(1-$O83)),IJ$165&lt;=EOMONTH($E83,$R83*(1-$O83)+$S83*(1-$O83)+$T83*$O83)),-IJ252,0)</f>
        <v>0</v>
      </c>
      <c r="IK253" s="94">
        <f t="shared" ref="IK253" si="2071">IF(AND(IK$165&gt;EOMONTH($E83,$R83*(1-$O83)),IK$165&lt;=EOMONTH($E83,$R83*(1-$O83)+$S83*(1-$O83)+$T83*$O83)),-IK252,0)</f>
        <v>0</v>
      </c>
      <c r="IL253" s="94">
        <f t="shared" ref="IL253" si="2072">IF(AND(IL$165&gt;EOMONTH($E83,$R83*(1-$O83)),IL$165&lt;=EOMONTH($E83,$R83*(1-$O83)+$S83*(1-$O83)+$T83*$O83)),-IL252,0)</f>
        <v>0</v>
      </c>
      <c r="IM253" s="94">
        <f t="shared" ref="IM253" si="2073">IF(AND(IM$165&gt;EOMONTH($E83,$R83*(1-$O83)),IM$165&lt;=EOMONTH($E83,$R83*(1-$O83)+$S83*(1-$O83)+$T83*$O83)),-IM252,0)</f>
        <v>0</v>
      </c>
      <c r="IN253" s="94">
        <f t="shared" ref="IN253" si="2074">IF(AND(IN$165&gt;EOMONTH($E83,$R83*(1-$O83)),IN$165&lt;=EOMONTH($E83,$R83*(1-$O83)+$S83*(1-$O83)+$T83*$O83)),-IN252,0)</f>
        <v>0</v>
      </c>
      <c r="IO253" s="94">
        <f t="shared" ref="IO253" si="2075">IF(AND(IO$165&gt;EOMONTH($E83,$R83*(1-$O83)),IO$165&lt;=EOMONTH($E83,$R83*(1-$O83)+$S83*(1-$O83)+$T83*$O83)),-IO252,0)</f>
        <v>0</v>
      </c>
      <c r="IP253" s="94">
        <f t="shared" ref="IP253" si="2076">IF(AND(IP$165&gt;EOMONTH($E83,$R83*(1-$O83)),IP$165&lt;=EOMONTH($E83,$R83*(1-$O83)+$S83*(1-$O83)+$T83*$O83)),-IP252,0)</f>
        <v>0</v>
      </c>
      <c r="IQ253" s="94">
        <f t="shared" ref="IQ253" si="2077">IF(AND(IQ$165&gt;EOMONTH($E83,$R83*(1-$O83)),IQ$165&lt;=EOMONTH($E83,$R83*(1-$O83)+$S83*(1-$O83)+$T83*$O83)),-IQ252,0)</f>
        <v>0</v>
      </c>
      <c r="IR253" s="94">
        <f t="shared" ref="IR253" si="2078">IF(AND(IR$165&gt;EOMONTH($E83,$R83*(1-$O83)),IR$165&lt;=EOMONTH($E83,$R83*(1-$O83)+$S83*(1-$O83)+$T83*$O83)),-IR252,0)</f>
        <v>0</v>
      </c>
      <c r="IS253" s="94">
        <f t="shared" ref="IS253" si="2079">IF(AND(IS$165&gt;EOMONTH($E83,$R83*(1-$O83)),IS$165&lt;=EOMONTH($E83,$R83*(1-$O83)+$S83*(1-$O83)+$T83*$O83)),-IS252,0)</f>
        <v>0</v>
      </c>
      <c r="IT253" s="94">
        <f t="shared" ref="IT253" si="2080">IF(AND(IT$165&gt;EOMONTH($E83,$R83*(1-$O83)),IT$165&lt;=EOMONTH($E83,$R83*(1-$O83)+$S83*(1-$O83)+$T83*$O83)),-IT252,0)</f>
        <v>0</v>
      </c>
      <c r="IU253" s="94">
        <f t="shared" ref="IU253" si="2081">IF(AND(IU$165&gt;EOMONTH($E83,$R83*(1-$O83)),IU$165&lt;=EOMONTH($E83,$R83*(1-$O83)+$S83*(1-$O83)+$T83*$O83)),-IU252,0)</f>
        <v>0</v>
      </c>
      <c r="IV253" s="94">
        <f t="shared" ref="IV253" si="2082">IF(AND(IV$165&gt;EOMONTH($E83,$R83*(1-$O83)),IV$165&lt;=EOMONTH($E83,$R83*(1-$O83)+$S83*(1-$O83)+$T83*$O83)),-IV252,0)</f>
        <v>0</v>
      </c>
      <c r="IW253" s="94">
        <f t="shared" ref="IW253" si="2083">IF(AND(IW$165&gt;EOMONTH($E83,$R83*(1-$O83)),IW$165&lt;=EOMONTH($E83,$R83*(1-$O83)+$S83*(1-$O83)+$T83*$O83)),-IW252,0)</f>
        <v>0</v>
      </c>
      <c r="IX253" s="94">
        <f t="shared" ref="IX253" si="2084">IF(AND(IX$165&gt;EOMONTH($E83,$R83*(1-$O83)),IX$165&lt;=EOMONTH($E83,$R83*(1-$O83)+$S83*(1-$O83)+$T83*$O83)),-IX252,0)</f>
        <v>0</v>
      </c>
      <c r="IY253" s="94">
        <f t="shared" ref="IY253" si="2085">IF(AND(IY$165&gt;EOMONTH($E83,$R83*(1-$O83)),IY$165&lt;=EOMONTH($E83,$R83*(1-$O83)+$S83*(1-$O83)+$T83*$O83)),-IY252,0)</f>
        <v>0</v>
      </c>
      <c r="IZ253" s="94">
        <f t="shared" ref="IZ253" si="2086">IF(AND(IZ$165&gt;EOMONTH($E83,$R83*(1-$O83)),IZ$165&lt;=EOMONTH($E83,$R83*(1-$O83)+$S83*(1-$O83)+$T83*$O83)),-IZ252,0)</f>
        <v>0</v>
      </c>
      <c r="JA253" s="94">
        <f t="shared" ref="JA253" si="2087">IF(AND(JA$165&gt;EOMONTH($E83,$R83*(1-$O83)),JA$165&lt;=EOMONTH($E83,$R83*(1-$O83)+$S83*(1-$O83)+$T83*$O83)),-JA252,0)</f>
        <v>0</v>
      </c>
      <c r="JB253" s="94">
        <f t="shared" ref="JB253" si="2088">IF(AND(JB$165&gt;EOMONTH($E83,$R83*(1-$O83)),JB$165&lt;=EOMONTH($E83,$R83*(1-$O83)+$S83*(1-$O83)+$T83*$O83)),-JB252,0)</f>
        <v>0</v>
      </c>
      <c r="JC253" s="94">
        <f t="shared" ref="JC253" si="2089">IF(AND(JC$165&gt;EOMONTH($E83,$R83*(1-$O83)),JC$165&lt;=EOMONTH($E83,$R83*(1-$O83)+$S83*(1-$O83)+$T83*$O83)),-JC252,0)</f>
        <v>0</v>
      </c>
      <c r="JD253" s="94">
        <f t="shared" ref="JD253" si="2090">IF(AND(JD$165&gt;EOMONTH($E83,$R83*(1-$O83)),JD$165&lt;=EOMONTH($E83,$R83*(1-$O83)+$S83*(1-$O83)+$T83*$O83)),-JD252,0)</f>
        <v>0</v>
      </c>
      <c r="JE253" s="94">
        <f t="shared" ref="JE253" si="2091">IF(AND(JE$165&gt;EOMONTH($E83,$R83*(1-$O83)),JE$165&lt;=EOMONTH($E83,$R83*(1-$O83)+$S83*(1-$O83)+$T83*$O83)),-JE252,0)</f>
        <v>0</v>
      </c>
      <c r="JF253" s="94">
        <f t="shared" ref="JF253" si="2092">IF(AND(JF$165&gt;EOMONTH($E83,$R83*(1-$O83)),JF$165&lt;=EOMONTH($E83,$R83*(1-$O83)+$S83*(1-$O83)+$T83*$O83)),-JF252,0)</f>
        <v>0</v>
      </c>
      <c r="JG253" s="94">
        <f t="shared" ref="JG253" si="2093">IF(AND(JG$165&gt;EOMONTH($E83,$R83*(1-$O83)),JG$165&lt;=EOMONTH($E83,$R83*(1-$O83)+$S83*(1-$O83)+$T83*$O83)),-JG252,0)</f>
        <v>0</v>
      </c>
      <c r="JH253" s="94">
        <f t="shared" ref="JH253" si="2094">IF(AND(JH$165&gt;EOMONTH($E83,$R83*(1-$O83)),JH$165&lt;=EOMONTH($E83,$R83*(1-$O83)+$S83*(1-$O83)+$T83*$O83)),-JH252,0)</f>
        <v>0</v>
      </c>
      <c r="JI253" s="94">
        <f t="shared" ref="JI253" si="2095">IF(AND(JI$165&gt;EOMONTH($E83,$R83*(1-$O83)),JI$165&lt;=EOMONTH($E83,$R83*(1-$O83)+$S83*(1-$O83)+$T83*$O83)),-JI252,0)</f>
        <v>0</v>
      </c>
      <c r="JJ253" s="94">
        <f t="shared" ref="JJ253" si="2096">IF(AND(JJ$165&gt;EOMONTH($E83,$R83*(1-$O83)),JJ$165&lt;=EOMONTH($E83,$R83*(1-$O83)+$S83*(1-$O83)+$T83*$O83)),-JJ252,0)</f>
        <v>0</v>
      </c>
      <c r="JK253" s="94">
        <f t="shared" ref="JK253" si="2097">IF(AND(JK$165&gt;EOMONTH($E83,$R83*(1-$O83)),JK$165&lt;=EOMONTH($E83,$R83*(1-$O83)+$S83*(1-$O83)+$T83*$O83)),-JK252,0)</f>
        <v>0</v>
      </c>
      <c r="JL253" s="94">
        <f t="shared" ref="JL253" si="2098">IF(AND(JL$165&gt;EOMONTH($E83,$R83*(1-$O83)),JL$165&lt;=EOMONTH($E83,$R83*(1-$O83)+$S83*(1-$O83)+$T83*$O83)),-JL252,0)</f>
        <v>0</v>
      </c>
      <c r="JM253" s="94">
        <f t="shared" ref="JM253" si="2099">IF(AND(JM$165&gt;EOMONTH($E83,$R83*(1-$O83)),JM$165&lt;=EOMONTH($E83,$R83*(1-$O83)+$S83*(1-$O83)+$T83*$O83)),-JM252,0)</f>
        <v>0</v>
      </c>
      <c r="JN253" s="94">
        <f t="shared" ref="JN253" si="2100">IF(AND(JN$165&gt;EOMONTH($E83,$R83*(1-$O83)),JN$165&lt;=EOMONTH($E83,$R83*(1-$O83)+$S83*(1-$O83)+$T83*$O83)),-JN252,0)</f>
        <v>0</v>
      </c>
      <c r="JO253" s="94">
        <f t="shared" ref="JO253" si="2101">IF(AND(JO$165&gt;EOMONTH($E83,$R83*(1-$O83)),JO$165&lt;=EOMONTH($E83,$R83*(1-$O83)+$S83*(1-$O83)+$T83*$O83)),-JO252,0)</f>
        <v>0</v>
      </c>
      <c r="JP253" s="94">
        <f t="shared" ref="JP253" si="2102">IF(AND(JP$165&gt;EOMONTH($E83,$R83*(1-$O83)),JP$165&lt;=EOMONTH($E83,$R83*(1-$O83)+$S83*(1-$O83)+$T83*$O83)),-JP252,0)</f>
        <v>0</v>
      </c>
      <c r="JQ253" s="94">
        <f t="shared" ref="JQ253" si="2103">IF(AND(JQ$165&gt;EOMONTH($E83,$R83*(1-$O83)),JQ$165&lt;=EOMONTH($E83,$R83*(1-$O83)+$S83*(1-$O83)+$T83*$O83)),-JQ252,0)</f>
        <v>0</v>
      </c>
      <c r="JR253" s="94">
        <f t="shared" ref="JR253" si="2104">IF(AND(JR$165&gt;EOMONTH($E83,$R83*(1-$O83)),JR$165&lt;=EOMONTH($E83,$R83*(1-$O83)+$S83*(1-$O83)+$T83*$O83)),-JR252,0)</f>
        <v>0</v>
      </c>
      <c r="JS253" s="94">
        <f t="shared" ref="JS253" si="2105">IF(AND(JS$165&gt;EOMONTH($E83,$R83*(1-$O83)),JS$165&lt;=EOMONTH($E83,$R83*(1-$O83)+$S83*(1-$O83)+$T83*$O83)),-JS252,0)</f>
        <v>0</v>
      </c>
      <c r="JT253" s="94">
        <f t="shared" ref="JT253" si="2106">IF(AND(JT$165&gt;EOMONTH($E83,$R83*(1-$O83)),JT$165&lt;=EOMONTH($E83,$R83*(1-$O83)+$S83*(1-$O83)+$T83*$O83)),-JT252,0)</f>
        <v>0</v>
      </c>
      <c r="JU253" s="94">
        <f t="shared" ref="JU253" si="2107">IF(AND(JU$165&gt;EOMONTH($E83,$R83*(1-$O83)),JU$165&lt;=EOMONTH($E83,$R83*(1-$O83)+$S83*(1-$O83)+$T83*$O83)),-JU252,0)</f>
        <v>0</v>
      </c>
      <c r="JV253" s="94">
        <f t="shared" ref="JV253" si="2108">IF(AND(JV$165&gt;EOMONTH($E83,$R83*(1-$O83)),JV$165&lt;=EOMONTH($E83,$R83*(1-$O83)+$S83*(1-$O83)+$T83*$O83)),-JV252,0)</f>
        <v>0</v>
      </c>
      <c r="JW253" s="94">
        <f t="shared" ref="JW253" si="2109">IF(AND(JW$165&gt;EOMONTH($E83,$R83*(1-$O83)),JW$165&lt;=EOMONTH($E83,$R83*(1-$O83)+$S83*(1-$O83)+$T83*$O83)),-JW252,0)</f>
        <v>0</v>
      </c>
      <c r="JX253" s="94">
        <f t="shared" ref="JX253" si="2110">IF(AND(JX$165&gt;EOMONTH($E83,$R83*(1-$O83)),JX$165&lt;=EOMONTH($E83,$R83*(1-$O83)+$S83*(1-$O83)+$T83*$O83)),-JX252,0)</f>
        <v>0</v>
      </c>
      <c r="JY253" s="94">
        <f t="shared" ref="JY253" si="2111">IF(AND(JY$165&gt;EOMONTH($E83,$R83*(1-$O83)),JY$165&lt;=EOMONTH($E83,$R83*(1-$O83)+$S83*(1-$O83)+$T83*$O83)),-JY252,0)</f>
        <v>0</v>
      </c>
      <c r="JZ253" s="94">
        <f t="shared" ref="JZ253" si="2112">IF(AND(JZ$165&gt;EOMONTH($E83,$R83*(1-$O83)),JZ$165&lt;=EOMONTH($E83,$R83*(1-$O83)+$S83*(1-$O83)+$T83*$O83)),-JZ252,0)</f>
        <v>0</v>
      </c>
      <c r="KA253" s="94">
        <f t="shared" ref="KA253" si="2113">IF(AND(KA$165&gt;EOMONTH($E83,$R83*(1-$O83)),KA$165&lt;=EOMONTH($E83,$R83*(1-$O83)+$S83*(1-$O83)+$T83*$O83)),-KA252,0)</f>
        <v>0</v>
      </c>
      <c r="KB253" s="94">
        <f t="shared" ref="KB253" si="2114">IF(AND(KB$165&gt;EOMONTH($E83,$R83*(1-$O83)),KB$165&lt;=EOMONTH($E83,$R83*(1-$O83)+$S83*(1-$O83)+$T83*$O83)),-KB252,0)</f>
        <v>0</v>
      </c>
      <c r="KC253" s="94">
        <f t="shared" ref="KC253" si="2115">IF(AND(KC$165&gt;EOMONTH($E83,$R83*(1-$O83)),KC$165&lt;=EOMONTH($E83,$R83*(1-$O83)+$S83*(1-$O83)+$T83*$O83)),-KC252,0)</f>
        <v>0</v>
      </c>
      <c r="KD253" s="94">
        <f t="shared" ref="KD253" si="2116">IF(AND(KD$165&gt;EOMONTH($E83,$R83*(1-$O83)),KD$165&lt;=EOMONTH($E83,$R83*(1-$O83)+$S83*(1-$O83)+$T83*$O83)),-KD252,0)</f>
        <v>0</v>
      </c>
      <c r="KE253" s="94">
        <f t="shared" ref="KE253" si="2117">IF(AND(KE$165&gt;EOMONTH($E83,$R83*(1-$O83)),KE$165&lt;=EOMONTH($E83,$R83*(1-$O83)+$S83*(1-$O83)+$T83*$O83)),-KE252,0)</f>
        <v>0</v>
      </c>
      <c r="KF253" s="94">
        <f t="shared" ref="KF253" si="2118">IF(AND(KF$165&gt;EOMONTH($E83,$R83*(1-$O83)),KF$165&lt;=EOMONTH($E83,$R83*(1-$O83)+$S83*(1-$O83)+$T83*$O83)),-KF252,0)</f>
        <v>0</v>
      </c>
      <c r="KG253" s="94">
        <f t="shared" ref="KG253" si="2119">IF(AND(KG$165&gt;EOMONTH($E83,$R83*(1-$O83)),KG$165&lt;=EOMONTH($E83,$R83*(1-$O83)+$S83*(1-$O83)+$T83*$O83)),-KG252,0)</f>
        <v>0</v>
      </c>
      <c r="KH253" s="94">
        <f t="shared" ref="KH253" si="2120">IF(AND(KH$165&gt;EOMONTH($E83,$R83*(1-$O83)),KH$165&lt;=EOMONTH($E83,$R83*(1-$O83)+$S83*(1-$O83)+$T83*$O83)),-KH252,0)</f>
        <v>0</v>
      </c>
      <c r="KI253" s="94">
        <f t="shared" ref="KI253" si="2121">IF(AND(KI$165&gt;EOMONTH($E83,$R83*(1-$O83)),KI$165&lt;=EOMONTH($E83,$R83*(1-$O83)+$S83*(1-$O83)+$T83*$O83)),-KI252,0)</f>
        <v>0</v>
      </c>
      <c r="KJ253" s="94">
        <f t="shared" ref="KJ253" si="2122">IF(AND(KJ$165&gt;EOMONTH($E83,$R83*(1-$O83)),KJ$165&lt;=EOMONTH($E83,$R83*(1-$O83)+$S83*(1-$O83)+$T83*$O83)),-KJ252,0)</f>
        <v>0</v>
      </c>
      <c r="KK253" s="94">
        <f t="shared" ref="KK253" si="2123">IF(AND(KK$165&gt;EOMONTH($E83,$R83*(1-$O83)),KK$165&lt;=EOMONTH($E83,$R83*(1-$O83)+$S83*(1-$O83)+$T83*$O83)),-KK252,0)</f>
        <v>0</v>
      </c>
      <c r="KL253" s="94">
        <f t="shared" ref="KL253" si="2124">IF(AND(KL$165&gt;EOMONTH($E83,$R83*(1-$O83)),KL$165&lt;=EOMONTH($E83,$R83*(1-$O83)+$S83*(1-$O83)+$T83*$O83)),-KL252,0)</f>
        <v>0</v>
      </c>
      <c r="KM253" s="94">
        <f t="shared" ref="KM253" si="2125">IF(AND(KM$165&gt;EOMONTH($E83,$R83*(1-$O83)),KM$165&lt;=EOMONTH($E83,$R83*(1-$O83)+$S83*(1-$O83)+$T83*$O83)),-KM252,0)</f>
        <v>0</v>
      </c>
      <c r="KN253" s="94">
        <f t="shared" ref="KN253" si="2126">IF(AND(KN$165&gt;EOMONTH($E83,$R83*(1-$O83)),KN$165&lt;=EOMONTH($E83,$R83*(1-$O83)+$S83*(1-$O83)+$T83*$O83)),-KN252,0)</f>
        <v>0</v>
      </c>
      <c r="KO253" s="94">
        <f t="shared" ref="KO253" si="2127">IF(AND(KO$165&gt;EOMONTH($E83,$R83*(1-$O83)),KO$165&lt;=EOMONTH($E83,$R83*(1-$O83)+$S83*(1-$O83)+$T83*$O83)),-KO252,0)</f>
        <v>0</v>
      </c>
      <c r="KP253" s="94">
        <f t="shared" ref="KP253" si="2128">IF(AND(KP$165&gt;EOMONTH($E83,$R83*(1-$O83)),KP$165&lt;=EOMONTH($E83,$R83*(1-$O83)+$S83*(1-$O83)+$T83*$O83)),-KP252,0)</f>
        <v>0</v>
      </c>
      <c r="KQ253" s="94">
        <f t="shared" ref="KQ253" si="2129">IF(AND(KQ$165&gt;EOMONTH($E83,$R83*(1-$O83)),KQ$165&lt;=EOMONTH($E83,$R83*(1-$O83)+$S83*(1-$O83)+$T83*$O83)),-KQ252,0)</f>
        <v>0</v>
      </c>
      <c r="KR253" s="94">
        <f t="shared" ref="KR253" si="2130">IF(AND(KR$165&gt;EOMONTH($E83,$R83*(1-$O83)),KR$165&lt;=EOMONTH($E83,$R83*(1-$O83)+$S83*(1-$O83)+$T83*$O83)),-KR252,0)</f>
        <v>0</v>
      </c>
      <c r="KS253" s="94">
        <f t="shared" ref="KS253" si="2131">IF(AND(KS$165&gt;EOMONTH($E83,$R83*(1-$O83)),KS$165&lt;=EOMONTH($E83,$R83*(1-$O83)+$S83*(1-$O83)+$T83*$O83)),-KS252,0)</f>
        <v>0</v>
      </c>
      <c r="KT253" s="94">
        <f t="shared" ref="KT253" si="2132">IF(AND(KT$165&gt;EOMONTH($E83,$R83*(1-$O83)),KT$165&lt;=EOMONTH($E83,$R83*(1-$O83)+$S83*(1-$O83)+$T83*$O83)),-KT252,0)</f>
        <v>0</v>
      </c>
      <c r="KU253" s="94">
        <f t="shared" ref="KU253" si="2133">IF(AND(KU$165&gt;EOMONTH($E83,$R83*(1-$O83)),KU$165&lt;=EOMONTH($E83,$R83*(1-$O83)+$S83*(1-$O83)+$T83*$O83)),-KU252,0)</f>
        <v>0</v>
      </c>
      <c r="KV253" s="94">
        <f t="shared" ref="KV253" si="2134">IF(AND(KV$165&gt;EOMONTH($E83,$R83*(1-$O83)),KV$165&lt;=EOMONTH($E83,$R83*(1-$O83)+$S83*(1-$O83)+$T83*$O83)),-KV252,0)</f>
        <v>0</v>
      </c>
      <c r="KW253" s="94">
        <f t="shared" ref="KW253" si="2135">IF(AND(KW$165&gt;EOMONTH($E83,$R83*(1-$O83)),KW$165&lt;=EOMONTH($E83,$R83*(1-$O83)+$S83*(1-$O83)+$T83*$O83)),-KW252,0)</f>
        <v>0</v>
      </c>
      <c r="KX253" s="94">
        <f t="shared" ref="KX253" si="2136">IF(AND(KX$165&gt;EOMONTH($E83,$R83*(1-$O83)),KX$165&lt;=EOMONTH($E83,$R83*(1-$O83)+$S83*(1-$O83)+$T83*$O83)),-KX252,0)</f>
        <v>0</v>
      </c>
      <c r="KY253" s="94">
        <f t="shared" ref="KY253" si="2137">IF(AND(KY$165&gt;EOMONTH($E83,$R83*(1-$O83)),KY$165&lt;=EOMONTH($E83,$R83*(1-$O83)+$S83*(1-$O83)+$T83*$O83)),-KY252,0)</f>
        <v>0</v>
      </c>
      <c r="KZ253" s="94">
        <f t="shared" ref="KZ253" si="2138">IF(AND(KZ$165&gt;EOMONTH($E83,$R83*(1-$O83)),KZ$165&lt;=EOMONTH($E83,$R83*(1-$O83)+$S83*(1-$O83)+$T83*$O83)),-KZ252,0)</f>
        <v>0</v>
      </c>
      <c r="LA253" s="94">
        <f t="shared" ref="LA253" si="2139">IF(AND(LA$165&gt;EOMONTH($E83,$R83*(1-$O83)),LA$165&lt;=EOMONTH($E83,$R83*(1-$O83)+$S83*(1-$O83)+$T83*$O83)),-LA252,0)</f>
        <v>0</v>
      </c>
      <c r="LB253" s="94">
        <f t="shared" ref="LB253" si="2140">IF(AND(LB$165&gt;EOMONTH($E83,$R83*(1-$O83)),LB$165&lt;=EOMONTH($E83,$R83*(1-$O83)+$S83*(1-$O83)+$T83*$O83)),-LB252,0)</f>
        <v>0</v>
      </c>
      <c r="LC253" s="94">
        <f t="shared" ref="LC253" si="2141">IF(AND(LC$165&gt;EOMONTH($E83,$R83*(1-$O83)),LC$165&lt;=EOMONTH($E83,$R83*(1-$O83)+$S83*(1-$O83)+$T83*$O83)),-LC252,0)</f>
        <v>0</v>
      </c>
      <c r="LD253" s="94">
        <f t="shared" ref="LD253" si="2142">IF(AND(LD$165&gt;EOMONTH($E83,$R83*(1-$O83)),LD$165&lt;=EOMONTH($E83,$R83*(1-$O83)+$S83*(1-$O83)+$T83*$O83)),-LD252,0)</f>
        <v>0</v>
      </c>
      <c r="LE253" s="94">
        <f t="shared" ref="LE253" si="2143">IF(AND(LE$165&gt;EOMONTH($E83,$R83*(1-$O83)),LE$165&lt;=EOMONTH($E83,$R83*(1-$O83)+$S83*(1-$O83)+$T83*$O83)),-LE252,0)</f>
        <v>0</v>
      </c>
      <c r="LF253" s="94">
        <f t="shared" ref="LF253" si="2144">IF(AND(LF$165&gt;EOMONTH($E83,$R83*(1-$O83)),LF$165&lt;=EOMONTH($E83,$R83*(1-$O83)+$S83*(1-$O83)+$T83*$O83)),-LF252,0)</f>
        <v>0</v>
      </c>
      <c r="LG253" s="94">
        <f t="shared" ref="LG253" si="2145">IF(AND(LG$165&gt;EOMONTH($E83,$R83*(1-$O83)),LG$165&lt;=EOMONTH($E83,$R83*(1-$O83)+$S83*(1-$O83)+$T83*$O83)),-LG252,0)</f>
        <v>0</v>
      </c>
      <c r="LH253" s="94">
        <f t="shared" ref="LH253" si="2146">IF(AND(LH$165&gt;EOMONTH($E83,$R83*(1-$O83)),LH$165&lt;=EOMONTH($E83,$R83*(1-$O83)+$S83*(1-$O83)+$T83*$O83)),-LH252,0)</f>
        <v>0</v>
      </c>
      <c r="LI253" s="94">
        <f t="shared" ref="LI253" si="2147">IF(AND(LI$165&gt;EOMONTH($E83,$R83*(1-$O83)),LI$165&lt;=EOMONTH($E83,$R83*(1-$O83)+$S83*(1-$O83)+$T83*$O83)),-LI252,0)</f>
        <v>0</v>
      </c>
      <c r="LJ253" s="94">
        <f t="shared" ref="LJ253" si="2148">IF(AND(LJ$165&gt;EOMONTH($E83,$R83*(1-$O83)),LJ$165&lt;=EOMONTH($E83,$R83*(1-$O83)+$S83*(1-$O83)+$T83*$O83)),-LJ252,0)</f>
        <v>0</v>
      </c>
      <c r="LK253" s="94">
        <f t="shared" ref="LK253" si="2149">IF(AND(LK$165&gt;EOMONTH($E83,$R83*(1-$O83)),LK$165&lt;=EOMONTH($E83,$R83*(1-$O83)+$S83*(1-$O83)+$T83*$O83)),-LK252,0)</f>
        <v>0</v>
      </c>
      <c r="LL253" s="94">
        <f t="shared" ref="LL253" si="2150">IF(AND(LL$165&gt;EOMONTH($E83,$R83*(1-$O83)),LL$165&lt;=EOMONTH($E83,$R83*(1-$O83)+$S83*(1-$O83)+$T83*$O83)),-LL252,0)</f>
        <v>0</v>
      </c>
      <c r="LM253" s="94">
        <f t="shared" ref="LM253" si="2151">IF(AND(LM$165&gt;EOMONTH($E83,$R83*(1-$O83)),LM$165&lt;=EOMONTH($E83,$R83*(1-$O83)+$S83*(1-$O83)+$T83*$O83)),-LM252,0)</f>
        <v>0</v>
      </c>
      <c r="LN253" s="94">
        <f t="shared" ref="LN253" si="2152">IF(AND(LN$165&gt;EOMONTH($E83,$R83*(1-$O83)),LN$165&lt;=EOMONTH($E83,$R83*(1-$O83)+$S83*(1-$O83)+$T83*$O83)),-LN252,0)</f>
        <v>0</v>
      </c>
      <c r="LO253" s="94">
        <f t="shared" ref="LO253" si="2153">IF(AND(LO$165&gt;EOMONTH($E83,$R83*(1-$O83)),LO$165&lt;=EOMONTH($E83,$R83*(1-$O83)+$S83*(1-$O83)+$T83*$O83)),-LO252,0)</f>
        <v>0</v>
      </c>
      <c r="LP253" s="94">
        <f t="shared" ref="LP253" si="2154">IF(AND(LP$165&gt;EOMONTH($E83,$R83*(1-$O83)),LP$165&lt;=EOMONTH($E83,$R83*(1-$O83)+$S83*(1-$O83)+$T83*$O83)),-LP252,0)</f>
        <v>0</v>
      </c>
      <c r="LQ253" s="94">
        <f t="shared" ref="LQ253" si="2155">IF(AND(LQ$165&gt;EOMONTH($E83,$R83*(1-$O83)),LQ$165&lt;=EOMONTH($E83,$R83*(1-$O83)+$S83*(1-$O83)+$T83*$O83)),-LQ252,0)</f>
        <v>0</v>
      </c>
      <c r="LR253" s="94">
        <f t="shared" ref="LR253" si="2156">IF(AND(LR$165&gt;EOMONTH($E83,$R83*(1-$O83)),LR$165&lt;=EOMONTH($E83,$R83*(1-$O83)+$S83*(1-$O83)+$T83*$O83)),-LR252,0)</f>
        <v>0</v>
      </c>
      <c r="LS253" s="94">
        <f t="shared" ref="LS253" si="2157">IF(AND(LS$165&gt;EOMONTH($E83,$R83*(1-$O83)),LS$165&lt;=EOMONTH($E83,$R83*(1-$O83)+$S83*(1-$O83)+$T83*$O83)),-LS252,0)</f>
        <v>0</v>
      </c>
      <c r="LT253" s="94">
        <f t="shared" ref="LT253" si="2158">IF(AND(LT$165&gt;EOMONTH($E83,$R83*(1-$O83)),LT$165&lt;=EOMONTH($E83,$R83*(1-$O83)+$S83*(1-$O83)+$T83*$O83)),-LT252,0)</f>
        <v>0</v>
      </c>
      <c r="LU253" s="94">
        <f t="shared" ref="LU253" si="2159">IF(AND(LU$165&gt;EOMONTH($E83,$R83*(1-$O83)),LU$165&lt;=EOMONTH($E83,$R83*(1-$O83)+$S83*(1-$O83)+$T83*$O83)),-LU252,0)</f>
        <v>0</v>
      </c>
      <c r="LV253" s="94">
        <f t="shared" ref="LV253" si="2160">IF(AND(LV$165&gt;EOMONTH($E83,$R83*(1-$O83)),LV$165&lt;=EOMONTH($E83,$R83*(1-$O83)+$S83*(1-$O83)+$T83*$O83)),-LV252,0)</f>
        <v>0</v>
      </c>
      <c r="LW253" s="94">
        <f t="shared" ref="LW253" si="2161">IF(AND(LW$165&gt;EOMONTH($E83,$R83*(1-$O83)),LW$165&lt;=EOMONTH($E83,$R83*(1-$O83)+$S83*(1-$O83)+$T83*$O83)),-LW252,0)</f>
        <v>0</v>
      </c>
      <c r="LX253" s="94">
        <f t="shared" ref="LX253" si="2162">IF(AND(LX$165&gt;EOMONTH($E83,$R83*(1-$O83)),LX$165&lt;=EOMONTH($E83,$R83*(1-$O83)+$S83*(1-$O83)+$T83*$O83)),-LX252,0)</f>
        <v>0</v>
      </c>
      <c r="LY253" s="94">
        <f t="shared" ref="LY253" si="2163">IF(AND(LY$165&gt;EOMONTH($E83,$R83*(1-$O83)),LY$165&lt;=EOMONTH($E83,$R83*(1-$O83)+$S83*(1-$O83)+$T83*$O83)),-LY252,0)</f>
        <v>0</v>
      </c>
      <c r="LZ253" s="94">
        <f t="shared" ref="LZ253" si="2164">IF(AND(LZ$165&gt;EOMONTH($E83,$R83*(1-$O83)),LZ$165&lt;=EOMONTH($E83,$R83*(1-$O83)+$S83*(1-$O83)+$T83*$O83)),-LZ252,0)</f>
        <v>0</v>
      </c>
      <c r="MA253" s="94">
        <f t="shared" ref="MA253" si="2165">IF(AND(MA$165&gt;EOMONTH($E83,$R83*(1-$O83)),MA$165&lt;=EOMONTH($E83,$R83*(1-$O83)+$S83*(1-$O83)+$T83*$O83)),-MA252,0)</f>
        <v>0</v>
      </c>
      <c r="MB253" s="94">
        <f t="shared" ref="MB253" si="2166">IF(AND(MB$165&gt;EOMONTH($E83,$R83*(1-$O83)),MB$165&lt;=EOMONTH($E83,$R83*(1-$O83)+$S83*(1-$O83)+$T83*$O83)),-MB252,0)</f>
        <v>0</v>
      </c>
      <c r="MC253" s="94">
        <f t="shared" ref="MC253" si="2167">IF(AND(MC$165&gt;EOMONTH($E83,$R83*(1-$O83)),MC$165&lt;=EOMONTH($E83,$R83*(1-$O83)+$S83*(1-$O83)+$T83*$O83)),-MC252,0)</f>
        <v>0</v>
      </c>
      <c r="MD253" s="94">
        <f t="shared" ref="MD253" si="2168">IF(AND(MD$165&gt;EOMONTH($E83,$R83*(1-$O83)),MD$165&lt;=EOMONTH($E83,$R83*(1-$O83)+$S83*(1-$O83)+$T83*$O83)),-MD252,0)</f>
        <v>0</v>
      </c>
      <c r="ME253" s="94">
        <f t="shared" ref="ME253" si="2169">IF(AND(ME$165&gt;EOMONTH($E83,$R83*(1-$O83)),ME$165&lt;=EOMONTH($E83,$R83*(1-$O83)+$S83*(1-$O83)+$T83*$O83)),-ME252,0)</f>
        <v>0</v>
      </c>
      <c r="MF253" s="94">
        <f t="shared" ref="MF253" si="2170">IF(AND(MF$165&gt;EOMONTH($E83,$R83*(1-$O83)),MF$165&lt;=EOMONTH($E83,$R83*(1-$O83)+$S83*(1-$O83)+$T83*$O83)),-MF252,0)</f>
        <v>0</v>
      </c>
      <c r="MG253" s="94">
        <f t="shared" ref="MG253" si="2171">IF(AND(MG$165&gt;EOMONTH($E83,$R83*(1-$O83)),MG$165&lt;=EOMONTH($E83,$R83*(1-$O83)+$S83*(1-$O83)+$T83*$O83)),-MG252,0)</f>
        <v>0</v>
      </c>
      <c r="MH253" s="94">
        <f t="shared" ref="MH253" si="2172">IF(AND(MH$165&gt;EOMONTH($E83,$R83*(1-$O83)),MH$165&lt;=EOMONTH($E83,$R83*(1-$O83)+$S83*(1-$O83)+$T83*$O83)),-MH252,0)</f>
        <v>0</v>
      </c>
      <c r="MI253" s="94">
        <f t="shared" ref="MI253" si="2173">IF(AND(MI$165&gt;EOMONTH($E83,$R83*(1-$O83)),MI$165&lt;=EOMONTH($E83,$R83*(1-$O83)+$S83*(1-$O83)+$T83*$O83)),-MI252,0)</f>
        <v>0</v>
      </c>
      <c r="MJ253" s="94">
        <f t="shared" ref="MJ253" si="2174">IF(AND(MJ$165&gt;EOMONTH($E83,$R83*(1-$O83)),MJ$165&lt;=EOMONTH($E83,$R83*(1-$O83)+$S83*(1-$O83)+$T83*$O83)),-MJ252,0)</f>
        <v>0</v>
      </c>
      <c r="MK253" s="94">
        <f t="shared" ref="MK253" si="2175">IF(AND(MK$165&gt;EOMONTH($E83,$R83*(1-$O83)),MK$165&lt;=EOMONTH($E83,$R83*(1-$O83)+$S83*(1-$O83)+$T83*$O83)),-MK252,0)</f>
        <v>0</v>
      </c>
      <c r="ML253" s="94">
        <f t="shared" ref="ML253" si="2176">IF(AND(ML$165&gt;EOMONTH($E83,$R83*(1-$O83)),ML$165&lt;=EOMONTH($E83,$R83*(1-$O83)+$S83*(1-$O83)+$T83*$O83)),-ML252,0)</f>
        <v>0</v>
      </c>
      <c r="MM253" s="94">
        <f t="shared" ref="MM253" si="2177">IF(AND(MM$165&gt;EOMONTH($E83,$R83*(1-$O83)),MM$165&lt;=EOMONTH($E83,$R83*(1-$O83)+$S83*(1-$O83)+$T83*$O83)),-MM252,0)</f>
        <v>0</v>
      </c>
      <c r="MN253" s="94">
        <f t="shared" ref="MN253" si="2178">IF(AND(MN$165&gt;EOMONTH($E83,$R83*(1-$O83)),MN$165&lt;=EOMONTH($E83,$R83*(1-$O83)+$S83*(1-$O83)+$T83*$O83)),-MN252,0)</f>
        <v>0</v>
      </c>
      <c r="MO253" s="94">
        <f t="shared" ref="MO253" si="2179">IF(AND(MO$165&gt;EOMONTH($E83,$R83*(1-$O83)),MO$165&lt;=EOMONTH($E83,$R83*(1-$O83)+$S83*(1-$O83)+$T83*$O83)),-MO252,0)</f>
        <v>0</v>
      </c>
      <c r="MP253" s="94">
        <f t="shared" ref="MP253" si="2180">IF(AND(MP$165&gt;EOMONTH($E83,$R83*(1-$O83)),MP$165&lt;=EOMONTH($E83,$R83*(1-$O83)+$S83*(1-$O83)+$T83*$O83)),-MP252,0)</f>
        <v>0</v>
      </c>
      <c r="MQ253" s="94">
        <f t="shared" ref="MQ253" si="2181">IF(AND(MQ$165&gt;EOMONTH($E83,$R83*(1-$O83)),MQ$165&lt;=EOMONTH($E83,$R83*(1-$O83)+$S83*(1-$O83)+$T83*$O83)),-MQ252,0)</f>
        <v>0</v>
      </c>
      <c r="MR253" s="94">
        <f t="shared" ref="MR253" si="2182">IF(AND(MR$165&gt;EOMONTH($E83,$R83*(1-$O83)),MR$165&lt;=EOMONTH($E83,$R83*(1-$O83)+$S83*(1-$O83)+$T83*$O83)),-MR252,0)</f>
        <v>0</v>
      </c>
      <c r="MS253" s="94">
        <f t="shared" ref="MS253" si="2183">IF(AND(MS$165&gt;EOMONTH($E83,$R83*(1-$O83)),MS$165&lt;=EOMONTH($E83,$R83*(1-$O83)+$S83*(1-$O83)+$T83*$O83)),-MS252,0)</f>
        <v>0</v>
      </c>
      <c r="MT253" s="94">
        <f t="shared" ref="MT253" si="2184">IF(AND(MT$165&gt;EOMONTH($E83,$R83*(1-$O83)),MT$165&lt;=EOMONTH($E83,$R83*(1-$O83)+$S83*(1-$O83)+$T83*$O83)),-MT252,0)</f>
        <v>0</v>
      </c>
      <c r="MU253" s="94">
        <f t="shared" ref="MU253" si="2185">IF(AND(MU$165&gt;EOMONTH($E83,$R83*(1-$O83)),MU$165&lt;=EOMONTH($E83,$R83*(1-$O83)+$S83*(1-$O83)+$T83*$O83)),-MU252,0)</f>
        <v>0</v>
      </c>
      <c r="MV253" s="94">
        <f t="shared" ref="MV253" si="2186">IF(AND(MV$165&gt;EOMONTH($E83,$R83*(1-$O83)),MV$165&lt;=EOMONTH($E83,$R83*(1-$O83)+$S83*(1-$O83)+$T83*$O83)),-MV252,0)</f>
        <v>0</v>
      </c>
      <c r="MW253" s="94">
        <f t="shared" ref="MW253" si="2187">IF(AND(MW$165&gt;EOMONTH($E83,$R83*(1-$O83)),MW$165&lt;=EOMONTH($E83,$R83*(1-$O83)+$S83*(1-$O83)+$T83*$O83)),-MW252,0)</f>
        <v>0</v>
      </c>
      <c r="MX253" s="94">
        <f t="shared" ref="MX253" si="2188">IF(AND(MX$165&gt;EOMONTH($E83,$R83*(1-$O83)),MX$165&lt;=EOMONTH($E83,$R83*(1-$O83)+$S83*(1-$O83)+$T83*$O83)),-MX252,0)</f>
        <v>0</v>
      </c>
      <c r="MY253" s="94">
        <f t="shared" ref="MY253" si="2189">IF(AND(MY$165&gt;EOMONTH($E83,$R83*(1-$O83)),MY$165&lt;=EOMONTH($E83,$R83*(1-$O83)+$S83*(1-$O83)+$T83*$O83)),-MY252,0)</f>
        <v>0</v>
      </c>
      <c r="MZ253" s="94">
        <f t="shared" ref="MZ253" si="2190">IF(AND(MZ$165&gt;EOMONTH($E83,$R83*(1-$O83)),MZ$165&lt;=EOMONTH($E83,$R83*(1-$O83)+$S83*(1-$O83)+$T83*$O83)),-MZ252,0)</f>
        <v>0</v>
      </c>
      <c r="NA253" s="94">
        <f t="shared" ref="NA253" si="2191">IF(AND(NA$165&gt;EOMONTH($E83,$R83*(1-$O83)),NA$165&lt;=EOMONTH($E83,$R83*(1-$O83)+$S83*(1-$O83)+$T83*$O83)),-NA252,0)</f>
        <v>0</v>
      </c>
      <c r="NB253" s="94">
        <f t="shared" ref="NB253" si="2192">IF(AND(NB$165&gt;EOMONTH($E83,$R83*(1-$O83)),NB$165&lt;=EOMONTH($E83,$R83*(1-$O83)+$S83*(1-$O83)+$T83*$O83)),-NB252,0)</f>
        <v>0</v>
      </c>
      <c r="NC253" s="94">
        <f t="shared" ref="NC253" si="2193">IF(AND(NC$165&gt;EOMONTH($E83,$R83*(1-$O83)),NC$165&lt;=EOMONTH($E83,$R83*(1-$O83)+$S83*(1-$O83)+$T83*$O83)),-NC252,0)</f>
        <v>0</v>
      </c>
      <c r="ND253" s="94">
        <f t="shared" ref="ND253" si="2194">IF(AND(ND$165&gt;EOMONTH($E83,$R83*(1-$O83)),ND$165&lt;=EOMONTH($E83,$R83*(1-$O83)+$S83*(1-$O83)+$T83*$O83)),-ND252,0)</f>
        <v>0</v>
      </c>
      <c r="NE253" s="94">
        <f t="shared" ref="NE253" si="2195">IF(AND(NE$165&gt;EOMONTH($E83,$R83*(1-$O83)),NE$165&lt;=EOMONTH($E83,$R83*(1-$O83)+$S83*(1-$O83)+$T83*$O83)),-NE252,0)</f>
        <v>0</v>
      </c>
      <c r="NF253" s="94">
        <f t="shared" ref="NF253" si="2196">IF(AND(NF$165&gt;EOMONTH($E83,$R83*(1-$O83)),NF$165&lt;=EOMONTH($E83,$R83*(1-$O83)+$S83*(1-$O83)+$T83*$O83)),-NF252,0)</f>
        <v>0</v>
      </c>
      <c r="NG253" s="94">
        <f t="shared" ref="NG253" si="2197">IF(AND(NG$165&gt;EOMONTH($E83,$R83*(1-$O83)),NG$165&lt;=EOMONTH($E83,$R83*(1-$O83)+$S83*(1-$O83)+$T83*$O83)),-NG252,0)</f>
        <v>0</v>
      </c>
      <c r="NH253" s="94">
        <f t="shared" ref="NH253" si="2198">IF(AND(NH$165&gt;EOMONTH($E83,$R83*(1-$O83)),NH$165&lt;=EOMONTH($E83,$R83*(1-$O83)+$S83*(1-$O83)+$T83*$O83)),-NH252,0)</f>
        <v>0</v>
      </c>
      <c r="NI253" s="94">
        <f t="shared" ref="NI253" si="2199">IF(AND(NI$165&gt;EOMONTH($E83,$R83*(1-$O83)),NI$165&lt;=EOMONTH($E83,$R83*(1-$O83)+$S83*(1-$O83)+$T83*$O83)),-NI252,0)</f>
        <v>0</v>
      </c>
      <c r="NJ253" s="94">
        <f t="shared" ref="NJ253" si="2200">IF(AND(NJ$165&gt;EOMONTH($E83,$R83*(1-$O83)),NJ$165&lt;=EOMONTH($E83,$R83*(1-$O83)+$S83*(1-$O83)+$T83*$O83)),-NJ252,0)</f>
        <v>0</v>
      </c>
      <c r="NK253" s="97">
        <f t="shared" ref="NK253" si="2201">IF(AND(NK$165&gt;EOMONTH($E83,$R83*(1-$O83)),NK$165&lt;=EOMONTH($E83,$R83*(1-$O83)+$S83*(1-$O83)+$T83*$O83)),-NK252,0)</f>
        <v>0</v>
      </c>
    </row>
    <row r="254" spans="1:375" x14ac:dyDescent="0.25">
      <c r="A254" s="96">
        <f ca="1">SUMIF($D$163:$NK$163,"&lt;="&amp;Summary!$B$3,Leases!D254:NK254)</f>
        <v>0</v>
      </c>
      <c r="B254" s="23" t="s">
        <v>55</v>
      </c>
      <c r="C254" s="45" t="s">
        <v>29</v>
      </c>
      <c r="D254" s="94">
        <f>IF(OR(D$165&lt;=EOMONTH($E83,$R83*(1-$O83)),D$165&gt;EOMONTH($E83,$P83*12*(1-$O83)+$Q83*12*$O83+$R83*(1-$O83))),0,IF($X83="NNN",Expenses!B$14*Leases!$F83,IF(Leases!$X83="FSG",0,IF(Leases!$X83="MG",SUMPRODUCT(Leases!$Z83:$Z87,Expenses!B$9:B$13)*Leases!$F83,MAX((Expenses!B$9-Leases!$AB83/12)*Leases!$AA83*Leases!$F83,0)+MAX((Expenses!B$10-Leases!$AB84/12)*Leases!$AA84*Leases!$F83,0)+MAX((Expenses!B$11-Leases!$AB85/12)*Leases!$AA85*Leases!$F83,0)+MAX((Expenses!B$12-Leases!$AB86/12)*Leases!$AA86*Leases!$F83,0)+MAX((Expenses!B$13-Leases!$AB87/12)*Leases!$AA87*Leases!$F83,0)))))</f>
        <v>0</v>
      </c>
      <c r="E254" s="94">
        <f>IF(OR(E$165&lt;=EOMONTH($E83,$R83*(1-$O83)),E$165&gt;EOMONTH($E83,$P83*12*(1-$O83)+$Q83*12*$O83+$R83*(1-$O83))),0,IF($X83="NNN",Expenses!C$14*Leases!$F83,IF(Leases!$X83="FSG",0,IF(Leases!$X83="MG",SUMPRODUCT(Leases!$Z83:$Z87,Expenses!C$9:C$13)*Leases!$F83,MAX((Expenses!C$9-Leases!$AB83/12)*Leases!$AA83*Leases!$F83,0)+MAX((Expenses!C$10-Leases!$AB84/12)*Leases!$AA84*Leases!$F83,0)+MAX((Expenses!C$11-Leases!$AB85/12)*Leases!$AA85*Leases!$F83,0)+MAX((Expenses!C$12-Leases!$AB86/12)*Leases!$AA86*Leases!$F83,0)+MAX((Expenses!C$13-Leases!$AB87/12)*Leases!$AA87*Leases!$F83,0)))))</f>
        <v>0</v>
      </c>
      <c r="F254" s="94">
        <f>IF(OR(F$165&lt;=EOMONTH($E83,$R83*(1-$O83)),F$165&gt;EOMONTH($E83,$P83*12*(1-$O83)+$Q83*12*$O83+$R83*(1-$O83))),0,IF($X83="NNN",Expenses!D$14*Leases!$F83,IF(Leases!$X83="FSG",0,IF(Leases!$X83="MG",SUMPRODUCT(Leases!$Z83:$Z87,Expenses!D$9:D$13)*Leases!$F83,MAX((Expenses!D$9-Leases!$AB83/12)*Leases!$AA83*Leases!$F83,0)+MAX((Expenses!D$10-Leases!$AB84/12)*Leases!$AA84*Leases!$F83,0)+MAX((Expenses!D$11-Leases!$AB85/12)*Leases!$AA85*Leases!$F83,0)+MAX((Expenses!D$12-Leases!$AB86/12)*Leases!$AA86*Leases!$F83,0)+MAX((Expenses!D$13-Leases!$AB87/12)*Leases!$AA87*Leases!$F83,0)))))</f>
        <v>0</v>
      </c>
      <c r="G254" s="94">
        <f>IF(OR(G$165&lt;=EOMONTH($E83,$R83*(1-$O83)),G$165&gt;EOMONTH($E83,$P83*12*(1-$O83)+$Q83*12*$O83+$R83*(1-$O83))),0,IF($X83="NNN",Expenses!E$14*Leases!$F83,IF(Leases!$X83="FSG",0,IF(Leases!$X83="MG",SUMPRODUCT(Leases!$Z83:$Z87,Expenses!E$9:E$13)*Leases!$F83,MAX((Expenses!E$9-Leases!$AB83/12)*Leases!$AA83*Leases!$F83,0)+MAX((Expenses!E$10-Leases!$AB84/12)*Leases!$AA84*Leases!$F83,0)+MAX((Expenses!E$11-Leases!$AB85/12)*Leases!$AA85*Leases!$F83,0)+MAX((Expenses!E$12-Leases!$AB86/12)*Leases!$AA86*Leases!$F83,0)+MAX((Expenses!E$13-Leases!$AB87/12)*Leases!$AA87*Leases!$F83,0)))))</f>
        <v>0</v>
      </c>
      <c r="H254" s="94">
        <f>IF(OR(H$165&lt;=EOMONTH($E83,$R83*(1-$O83)),H$165&gt;EOMONTH($E83,$P83*12*(1-$O83)+$Q83*12*$O83+$R83*(1-$O83))),0,IF($X83="NNN",Expenses!F$14*Leases!$F83,IF(Leases!$X83="FSG",0,IF(Leases!$X83="MG",SUMPRODUCT(Leases!$Z83:$Z87,Expenses!F$9:F$13)*Leases!$F83,MAX((Expenses!F$9-Leases!$AB83/12)*Leases!$AA83*Leases!$F83,0)+MAX((Expenses!F$10-Leases!$AB84/12)*Leases!$AA84*Leases!$F83,0)+MAX((Expenses!F$11-Leases!$AB85/12)*Leases!$AA85*Leases!$F83,0)+MAX((Expenses!F$12-Leases!$AB86/12)*Leases!$AA86*Leases!$F83,0)+MAX((Expenses!F$13-Leases!$AB87/12)*Leases!$AA87*Leases!$F83,0)))))</f>
        <v>0</v>
      </c>
      <c r="I254" s="94">
        <f>IF(OR(I$165&lt;=EOMONTH($E83,$R83*(1-$O83)),I$165&gt;EOMONTH($E83,$P83*12*(1-$O83)+$Q83*12*$O83+$R83*(1-$O83))),0,IF($X83="NNN",Expenses!G$14*Leases!$F83,IF(Leases!$X83="FSG",0,IF(Leases!$X83="MG",SUMPRODUCT(Leases!$Z83:$Z87,Expenses!G$9:G$13)*Leases!$F83,MAX((Expenses!G$9-Leases!$AB83/12)*Leases!$AA83*Leases!$F83,0)+MAX((Expenses!G$10-Leases!$AB84/12)*Leases!$AA84*Leases!$F83,0)+MAX((Expenses!G$11-Leases!$AB85/12)*Leases!$AA85*Leases!$F83,0)+MAX((Expenses!G$12-Leases!$AB86/12)*Leases!$AA86*Leases!$F83,0)+MAX((Expenses!G$13-Leases!$AB87/12)*Leases!$AA87*Leases!$F83,0)))))</f>
        <v>0</v>
      </c>
      <c r="J254" s="94">
        <f>IF(OR(J$165&lt;=EOMONTH($E83,$R83*(1-$O83)),J$165&gt;EOMONTH($E83,$P83*12*(1-$O83)+$Q83*12*$O83+$R83*(1-$O83))),0,IF($X83="NNN",Expenses!H$14*Leases!$F83,IF(Leases!$X83="FSG",0,IF(Leases!$X83="MG",SUMPRODUCT(Leases!$Z83:$Z87,Expenses!H$9:H$13)*Leases!$F83,MAX((Expenses!H$9-Leases!$AB83/12)*Leases!$AA83*Leases!$F83,0)+MAX((Expenses!H$10-Leases!$AB84/12)*Leases!$AA84*Leases!$F83,0)+MAX((Expenses!H$11-Leases!$AB85/12)*Leases!$AA85*Leases!$F83,0)+MAX((Expenses!H$12-Leases!$AB86/12)*Leases!$AA86*Leases!$F83,0)+MAX((Expenses!H$13-Leases!$AB87/12)*Leases!$AA87*Leases!$F83,0)))))</f>
        <v>0</v>
      </c>
      <c r="K254" s="94">
        <f>IF(OR(K$165&lt;=EOMONTH($E83,$R83*(1-$O83)),K$165&gt;EOMONTH($E83,$P83*12*(1-$O83)+$Q83*12*$O83+$R83*(1-$O83))),0,IF($X83="NNN",Expenses!I$14*Leases!$F83,IF(Leases!$X83="FSG",0,IF(Leases!$X83="MG",SUMPRODUCT(Leases!$Z83:$Z87,Expenses!I$9:I$13)*Leases!$F83,MAX((Expenses!I$9-Leases!$AB83/12)*Leases!$AA83*Leases!$F83,0)+MAX((Expenses!I$10-Leases!$AB84/12)*Leases!$AA84*Leases!$F83,0)+MAX((Expenses!I$11-Leases!$AB85/12)*Leases!$AA85*Leases!$F83,0)+MAX((Expenses!I$12-Leases!$AB86/12)*Leases!$AA86*Leases!$F83,0)+MAX((Expenses!I$13-Leases!$AB87/12)*Leases!$AA87*Leases!$F83,0)))))</f>
        <v>0</v>
      </c>
      <c r="L254" s="94">
        <f>IF(OR(L$165&lt;=EOMONTH($E83,$R83*(1-$O83)),L$165&gt;EOMONTH($E83,$P83*12*(1-$O83)+$Q83*12*$O83+$R83*(1-$O83))),0,IF($X83="NNN",Expenses!J$14*Leases!$F83,IF(Leases!$X83="FSG",0,IF(Leases!$X83="MG",SUMPRODUCT(Leases!$Z83:$Z87,Expenses!J$9:J$13)*Leases!$F83,MAX((Expenses!J$9-Leases!$AB83/12)*Leases!$AA83*Leases!$F83,0)+MAX((Expenses!J$10-Leases!$AB84/12)*Leases!$AA84*Leases!$F83,0)+MAX((Expenses!J$11-Leases!$AB85/12)*Leases!$AA85*Leases!$F83,0)+MAX((Expenses!J$12-Leases!$AB86/12)*Leases!$AA86*Leases!$F83,0)+MAX((Expenses!J$13-Leases!$AB87/12)*Leases!$AA87*Leases!$F83,0)))))</f>
        <v>0</v>
      </c>
      <c r="M254" s="94">
        <f>IF(OR(M$165&lt;=EOMONTH($E83,$R83*(1-$O83)),M$165&gt;EOMONTH($E83,$P83*12*(1-$O83)+$Q83*12*$O83+$R83*(1-$O83))),0,IF($X83="NNN",Expenses!K$14*Leases!$F83,IF(Leases!$X83="FSG",0,IF(Leases!$X83="MG",SUMPRODUCT(Leases!$Z83:$Z87,Expenses!K$9:K$13)*Leases!$F83,MAX((Expenses!K$9-Leases!$AB83/12)*Leases!$AA83*Leases!$F83,0)+MAX((Expenses!K$10-Leases!$AB84/12)*Leases!$AA84*Leases!$F83,0)+MAX((Expenses!K$11-Leases!$AB85/12)*Leases!$AA85*Leases!$F83,0)+MAX((Expenses!K$12-Leases!$AB86/12)*Leases!$AA86*Leases!$F83,0)+MAX((Expenses!K$13-Leases!$AB87/12)*Leases!$AA87*Leases!$F83,0)))))</f>
        <v>0</v>
      </c>
      <c r="N254" s="94">
        <f>IF(OR(N$165&lt;=EOMONTH($E83,$R83*(1-$O83)),N$165&gt;EOMONTH($E83,$P83*12*(1-$O83)+$Q83*12*$O83+$R83*(1-$O83))),0,IF($X83="NNN",Expenses!L$14*Leases!$F83,IF(Leases!$X83="FSG",0,IF(Leases!$X83="MG",SUMPRODUCT(Leases!$Z83:$Z87,Expenses!L$9:L$13)*Leases!$F83,MAX((Expenses!L$9-Leases!$AB83/12)*Leases!$AA83*Leases!$F83,0)+MAX((Expenses!L$10-Leases!$AB84/12)*Leases!$AA84*Leases!$F83,0)+MAX((Expenses!L$11-Leases!$AB85/12)*Leases!$AA85*Leases!$F83,0)+MAX((Expenses!L$12-Leases!$AB86/12)*Leases!$AA86*Leases!$F83,0)+MAX((Expenses!L$13-Leases!$AB87/12)*Leases!$AA87*Leases!$F83,0)))))</f>
        <v>0</v>
      </c>
      <c r="O254" s="94">
        <f>IF(OR(O$165&lt;=EOMONTH($E83,$R83*(1-$O83)),O$165&gt;EOMONTH($E83,$P83*12*(1-$O83)+$Q83*12*$O83+$R83*(1-$O83))),0,IF($X83="NNN",Expenses!M$14*Leases!$F83,IF(Leases!$X83="FSG",0,IF(Leases!$X83="MG",SUMPRODUCT(Leases!$Z83:$Z87,Expenses!M$9:M$13)*Leases!$F83,MAX((Expenses!M$9-Leases!$AB83/12)*Leases!$AA83*Leases!$F83,0)+MAX((Expenses!M$10-Leases!$AB84/12)*Leases!$AA84*Leases!$F83,0)+MAX((Expenses!M$11-Leases!$AB85/12)*Leases!$AA85*Leases!$F83,0)+MAX((Expenses!M$12-Leases!$AB86/12)*Leases!$AA86*Leases!$F83,0)+MAX((Expenses!M$13-Leases!$AB87/12)*Leases!$AA87*Leases!$F83,0)))))</f>
        <v>0</v>
      </c>
      <c r="P254" s="94">
        <f>IF(OR(P$165&lt;=EOMONTH($E83,$R83*(1-$O83)),P$165&gt;EOMONTH($E83,$P83*12*(1-$O83)+$Q83*12*$O83+$R83*(1-$O83))),0,IF($X83="NNN",Expenses!N$14*Leases!$F83,IF(Leases!$X83="FSG",0,IF(Leases!$X83="MG",SUMPRODUCT(Leases!$Z83:$Z87,Expenses!N$9:N$13)*Leases!$F83,MAX((Expenses!N$9-Leases!$AB83/12)*Leases!$AA83*Leases!$F83,0)+MAX((Expenses!N$10-Leases!$AB84/12)*Leases!$AA84*Leases!$F83,0)+MAX((Expenses!N$11-Leases!$AB85/12)*Leases!$AA85*Leases!$F83,0)+MAX((Expenses!N$12-Leases!$AB86/12)*Leases!$AA86*Leases!$F83,0)+MAX((Expenses!N$13-Leases!$AB87/12)*Leases!$AA87*Leases!$F83,0)))))</f>
        <v>0</v>
      </c>
      <c r="Q254" s="94">
        <f>IF(OR(Q$165&lt;=EOMONTH($E83,$R83*(1-$O83)),Q$165&gt;EOMONTH($E83,$P83*12*(1-$O83)+$Q83*12*$O83+$R83*(1-$O83))),0,IF($X83="NNN",Expenses!O$14*Leases!$F83,IF(Leases!$X83="FSG",0,IF(Leases!$X83="MG",SUMPRODUCT(Leases!$Z83:$Z87,Expenses!O$9:O$13)*Leases!$F83,MAX((Expenses!O$9-Leases!$AB83/12)*Leases!$AA83*Leases!$F83,0)+MAX((Expenses!O$10-Leases!$AB84/12)*Leases!$AA84*Leases!$F83,0)+MAX((Expenses!O$11-Leases!$AB85/12)*Leases!$AA85*Leases!$F83,0)+MAX((Expenses!O$12-Leases!$AB86/12)*Leases!$AA86*Leases!$F83,0)+MAX((Expenses!O$13-Leases!$AB87/12)*Leases!$AA87*Leases!$F83,0)))))</f>
        <v>0</v>
      </c>
      <c r="R254" s="94">
        <f>IF(OR(R$165&lt;=EOMONTH($E83,$R83*(1-$O83)),R$165&gt;EOMONTH($E83,$P83*12*(1-$O83)+$Q83*12*$O83+$R83*(1-$O83))),0,IF($X83="NNN",Expenses!P$14*Leases!$F83,IF(Leases!$X83="FSG",0,IF(Leases!$X83="MG",SUMPRODUCT(Leases!$Z83:$Z87,Expenses!P$9:P$13)*Leases!$F83,MAX((Expenses!P$9-Leases!$AB83/12)*Leases!$AA83*Leases!$F83,0)+MAX((Expenses!P$10-Leases!$AB84/12)*Leases!$AA84*Leases!$F83,0)+MAX((Expenses!P$11-Leases!$AB85/12)*Leases!$AA85*Leases!$F83,0)+MAX((Expenses!P$12-Leases!$AB86/12)*Leases!$AA86*Leases!$F83,0)+MAX((Expenses!P$13-Leases!$AB87/12)*Leases!$AA87*Leases!$F83,0)))))</f>
        <v>0</v>
      </c>
      <c r="S254" s="94">
        <f>IF(OR(S$165&lt;=EOMONTH($E83,$R83*(1-$O83)),S$165&gt;EOMONTH($E83,$P83*12*(1-$O83)+$Q83*12*$O83+$R83*(1-$O83))),0,IF($X83="NNN",Expenses!Q$14*Leases!$F83,IF(Leases!$X83="FSG",0,IF(Leases!$X83="MG",SUMPRODUCT(Leases!$Z83:$Z87,Expenses!Q$9:Q$13)*Leases!$F83,MAX((Expenses!Q$9-Leases!$AB83/12)*Leases!$AA83*Leases!$F83,0)+MAX((Expenses!Q$10-Leases!$AB84/12)*Leases!$AA84*Leases!$F83,0)+MAX((Expenses!Q$11-Leases!$AB85/12)*Leases!$AA85*Leases!$F83,0)+MAX((Expenses!Q$12-Leases!$AB86/12)*Leases!$AA86*Leases!$F83,0)+MAX((Expenses!Q$13-Leases!$AB87/12)*Leases!$AA87*Leases!$F83,0)))))</f>
        <v>0</v>
      </c>
      <c r="T254" s="94">
        <f>IF(OR(T$165&lt;=EOMONTH($E83,$R83*(1-$O83)),T$165&gt;EOMONTH($E83,$P83*12*(1-$O83)+$Q83*12*$O83+$R83*(1-$O83))),0,IF($X83="NNN",Expenses!R$14*Leases!$F83,IF(Leases!$X83="FSG",0,IF(Leases!$X83="MG",SUMPRODUCT(Leases!$Z83:$Z87,Expenses!R$9:R$13)*Leases!$F83,MAX((Expenses!R$9-Leases!$AB83/12)*Leases!$AA83*Leases!$F83,0)+MAX((Expenses!R$10-Leases!$AB84/12)*Leases!$AA84*Leases!$F83,0)+MAX((Expenses!R$11-Leases!$AB85/12)*Leases!$AA85*Leases!$F83,0)+MAX((Expenses!R$12-Leases!$AB86/12)*Leases!$AA86*Leases!$F83,0)+MAX((Expenses!R$13-Leases!$AB87/12)*Leases!$AA87*Leases!$F83,0)))))</f>
        <v>0</v>
      </c>
      <c r="U254" s="94">
        <f>IF(OR(U$165&lt;=EOMONTH($E83,$R83*(1-$O83)),U$165&gt;EOMONTH($E83,$P83*12*(1-$O83)+$Q83*12*$O83+$R83*(1-$O83))),0,IF($X83="NNN",Expenses!S$14*Leases!$F83,IF(Leases!$X83="FSG",0,IF(Leases!$X83="MG",SUMPRODUCT(Leases!$Z83:$Z87,Expenses!S$9:S$13)*Leases!$F83,MAX((Expenses!S$9-Leases!$AB83/12)*Leases!$AA83*Leases!$F83,0)+MAX((Expenses!S$10-Leases!$AB84/12)*Leases!$AA84*Leases!$F83,0)+MAX((Expenses!S$11-Leases!$AB85/12)*Leases!$AA85*Leases!$F83,0)+MAX((Expenses!S$12-Leases!$AB86/12)*Leases!$AA86*Leases!$F83,0)+MAX((Expenses!S$13-Leases!$AB87/12)*Leases!$AA87*Leases!$F83,0)))))</f>
        <v>0</v>
      </c>
      <c r="V254" s="94">
        <f>IF(OR(V$165&lt;=EOMONTH($E83,$R83*(1-$O83)),V$165&gt;EOMONTH($E83,$P83*12*(1-$O83)+$Q83*12*$O83+$R83*(1-$O83))),0,IF($X83="NNN",Expenses!T$14*Leases!$F83,IF(Leases!$X83="FSG",0,IF(Leases!$X83="MG",SUMPRODUCT(Leases!$Z83:$Z87,Expenses!T$9:T$13)*Leases!$F83,MAX((Expenses!T$9-Leases!$AB83/12)*Leases!$AA83*Leases!$F83,0)+MAX((Expenses!T$10-Leases!$AB84/12)*Leases!$AA84*Leases!$F83,0)+MAX((Expenses!T$11-Leases!$AB85/12)*Leases!$AA85*Leases!$F83,0)+MAX((Expenses!T$12-Leases!$AB86/12)*Leases!$AA86*Leases!$F83,0)+MAX((Expenses!T$13-Leases!$AB87/12)*Leases!$AA87*Leases!$F83,0)))))</f>
        <v>0</v>
      </c>
      <c r="W254" s="94">
        <f>IF(OR(W$165&lt;=EOMONTH($E83,$R83*(1-$O83)),W$165&gt;EOMONTH($E83,$P83*12*(1-$O83)+$Q83*12*$O83+$R83*(1-$O83))),0,IF($X83="NNN",Expenses!U$14*Leases!$F83,IF(Leases!$X83="FSG",0,IF(Leases!$X83="MG",SUMPRODUCT(Leases!$Z83:$Z87,Expenses!U$9:U$13)*Leases!$F83,MAX((Expenses!U$9-Leases!$AB83/12)*Leases!$AA83*Leases!$F83,0)+MAX((Expenses!U$10-Leases!$AB84/12)*Leases!$AA84*Leases!$F83,0)+MAX((Expenses!U$11-Leases!$AB85/12)*Leases!$AA85*Leases!$F83,0)+MAX((Expenses!U$12-Leases!$AB86/12)*Leases!$AA86*Leases!$F83,0)+MAX((Expenses!U$13-Leases!$AB87/12)*Leases!$AA87*Leases!$F83,0)))))</f>
        <v>0</v>
      </c>
      <c r="X254" s="94">
        <f>IF(OR(X$165&lt;=EOMONTH($E83,$R83*(1-$O83)),X$165&gt;EOMONTH($E83,$P83*12*(1-$O83)+$Q83*12*$O83+$R83*(1-$O83))),0,IF($X83="NNN",Expenses!V$14*Leases!$F83,IF(Leases!$X83="FSG",0,IF(Leases!$X83="MG",SUMPRODUCT(Leases!$Z83:$Z87,Expenses!V$9:V$13)*Leases!$F83,MAX((Expenses!V$9-Leases!$AB83/12)*Leases!$AA83*Leases!$F83,0)+MAX((Expenses!V$10-Leases!$AB84/12)*Leases!$AA84*Leases!$F83,0)+MAX((Expenses!V$11-Leases!$AB85/12)*Leases!$AA85*Leases!$F83,0)+MAX((Expenses!V$12-Leases!$AB86/12)*Leases!$AA86*Leases!$F83,0)+MAX((Expenses!V$13-Leases!$AB87/12)*Leases!$AA87*Leases!$F83,0)))))</f>
        <v>0</v>
      </c>
      <c r="Y254" s="94">
        <f>IF(OR(Y$165&lt;=EOMONTH($E83,$R83*(1-$O83)),Y$165&gt;EOMONTH($E83,$P83*12*(1-$O83)+$Q83*12*$O83+$R83*(1-$O83))),0,IF($X83="NNN",Expenses!W$14*Leases!$F83,IF(Leases!$X83="FSG",0,IF(Leases!$X83="MG",SUMPRODUCT(Leases!$Z83:$Z87,Expenses!W$9:W$13)*Leases!$F83,MAX((Expenses!W$9-Leases!$AB83/12)*Leases!$AA83*Leases!$F83,0)+MAX((Expenses!W$10-Leases!$AB84/12)*Leases!$AA84*Leases!$F83,0)+MAX((Expenses!W$11-Leases!$AB85/12)*Leases!$AA85*Leases!$F83,0)+MAX((Expenses!W$12-Leases!$AB86/12)*Leases!$AA86*Leases!$F83,0)+MAX((Expenses!W$13-Leases!$AB87/12)*Leases!$AA87*Leases!$F83,0)))))</f>
        <v>0</v>
      </c>
      <c r="Z254" s="94">
        <f>IF(OR(Z$165&lt;=EOMONTH($E83,$R83*(1-$O83)),Z$165&gt;EOMONTH($E83,$P83*12*(1-$O83)+$Q83*12*$O83+$R83*(1-$O83))),0,IF($X83="NNN",Expenses!X$14*Leases!$F83,IF(Leases!$X83="FSG",0,IF(Leases!$X83="MG",SUMPRODUCT(Leases!$Z83:$Z87,Expenses!X$9:X$13)*Leases!$F83,MAX((Expenses!X$9-Leases!$AB83/12)*Leases!$AA83*Leases!$F83,0)+MAX((Expenses!X$10-Leases!$AB84/12)*Leases!$AA84*Leases!$F83,0)+MAX((Expenses!X$11-Leases!$AB85/12)*Leases!$AA85*Leases!$F83,0)+MAX((Expenses!X$12-Leases!$AB86/12)*Leases!$AA86*Leases!$F83,0)+MAX((Expenses!X$13-Leases!$AB87/12)*Leases!$AA87*Leases!$F83,0)))))</f>
        <v>0</v>
      </c>
      <c r="AA254" s="94">
        <f>IF(OR(AA$165&lt;=EOMONTH($E83,$R83*(1-$O83)),AA$165&gt;EOMONTH($E83,$P83*12*(1-$O83)+$Q83*12*$O83+$R83*(1-$O83))),0,IF($X83="NNN",Expenses!Y$14*Leases!$F83,IF(Leases!$X83="FSG",0,IF(Leases!$X83="MG",SUMPRODUCT(Leases!$Z83:$Z87,Expenses!Y$9:Y$13)*Leases!$F83,MAX((Expenses!Y$9-Leases!$AB83/12)*Leases!$AA83*Leases!$F83,0)+MAX((Expenses!Y$10-Leases!$AB84/12)*Leases!$AA84*Leases!$F83,0)+MAX((Expenses!Y$11-Leases!$AB85/12)*Leases!$AA85*Leases!$F83,0)+MAX((Expenses!Y$12-Leases!$AB86/12)*Leases!$AA86*Leases!$F83,0)+MAX((Expenses!Y$13-Leases!$AB87/12)*Leases!$AA87*Leases!$F83,0)))))</f>
        <v>0</v>
      </c>
      <c r="AB254" s="94">
        <f>IF(OR(AB$165&lt;=EOMONTH($E83,$R83*(1-$O83)),AB$165&gt;EOMONTH($E83,$P83*12*(1-$O83)+$Q83*12*$O83+$R83*(1-$O83))),0,IF($X83="NNN",Expenses!Z$14*Leases!$F83,IF(Leases!$X83="FSG",0,IF(Leases!$X83="MG",SUMPRODUCT(Leases!$Z83:$Z87,Expenses!Z$9:Z$13)*Leases!$F83,MAX((Expenses!Z$9-Leases!$AB83/12)*Leases!$AA83*Leases!$F83,0)+MAX((Expenses!Z$10-Leases!$AB84/12)*Leases!$AA84*Leases!$F83,0)+MAX((Expenses!Z$11-Leases!$AB85/12)*Leases!$AA85*Leases!$F83,0)+MAX((Expenses!Z$12-Leases!$AB86/12)*Leases!$AA86*Leases!$F83,0)+MAX((Expenses!Z$13-Leases!$AB87/12)*Leases!$AA87*Leases!$F83,0)))))</f>
        <v>0</v>
      </c>
      <c r="AC254" s="94">
        <f>IF(OR(AC$165&lt;=EOMONTH($E83,$R83*(1-$O83)),AC$165&gt;EOMONTH($E83,$P83*12*(1-$O83)+$Q83*12*$O83+$R83*(1-$O83))),0,IF($X83="NNN",Expenses!AA$14*Leases!$F83,IF(Leases!$X83="FSG",0,IF(Leases!$X83="MG",SUMPRODUCT(Leases!$Z83:$Z87,Expenses!AA$9:AA$13)*Leases!$F83,MAX((Expenses!AA$9-Leases!$AB83/12)*Leases!$AA83*Leases!$F83,0)+MAX((Expenses!AA$10-Leases!$AB84/12)*Leases!$AA84*Leases!$F83,0)+MAX((Expenses!AA$11-Leases!$AB85/12)*Leases!$AA85*Leases!$F83,0)+MAX((Expenses!AA$12-Leases!$AB86/12)*Leases!$AA86*Leases!$F83,0)+MAX((Expenses!AA$13-Leases!$AB87/12)*Leases!$AA87*Leases!$F83,0)))))</f>
        <v>0</v>
      </c>
      <c r="AD254" s="94">
        <f>IF(OR(AD$165&lt;=EOMONTH($E83,$R83*(1-$O83)),AD$165&gt;EOMONTH($E83,$P83*12*(1-$O83)+$Q83*12*$O83+$R83*(1-$O83))),0,IF($X83="NNN",Expenses!AB$14*Leases!$F83,IF(Leases!$X83="FSG",0,IF(Leases!$X83="MG",SUMPRODUCT(Leases!$Z83:$Z87,Expenses!AB$9:AB$13)*Leases!$F83,MAX((Expenses!AB$9-Leases!$AB83/12)*Leases!$AA83*Leases!$F83,0)+MAX((Expenses!AB$10-Leases!$AB84/12)*Leases!$AA84*Leases!$F83,0)+MAX((Expenses!AB$11-Leases!$AB85/12)*Leases!$AA85*Leases!$F83,0)+MAX((Expenses!AB$12-Leases!$AB86/12)*Leases!$AA86*Leases!$F83,0)+MAX((Expenses!AB$13-Leases!$AB87/12)*Leases!$AA87*Leases!$F83,0)))))</f>
        <v>0</v>
      </c>
      <c r="AE254" s="94">
        <f>IF(OR(AE$165&lt;=EOMONTH($E83,$R83*(1-$O83)),AE$165&gt;EOMONTH($E83,$P83*12*(1-$O83)+$Q83*12*$O83+$R83*(1-$O83))),0,IF($X83="NNN",Expenses!AC$14*Leases!$F83,IF(Leases!$X83="FSG",0,IF(Leases!$X83="MG",SUMPRODUCT(Leases!$Z83:$Z87,Expenses!AC$9:AC$13)*Leases!$F83,MAX((Expenses!AC$9-Leases!$AB83/12)*Leases!$AA83*Leases!$F83,0)+MAX((Expenses!AC$10-Leases!$AB84/12)*Leases!$AA84*Leases!$F83,0)+MAX((Expenses!AC$11-Leases!$AB85/12)*Leases!$AA85*Leases!$F83,0)+MAX((Expenses!AC$12-Leases!$AB86/12)*Leases!$AA86*Leases!$F83,0)+MAX((Expenses!AC$13-Leases!$AB87/12)*Leases!$AA87*Leases!$F83,0)))))</f>
        <v>0</v>
      </c>
      <c r="AF254" s="94">
        <f>IF(OR(AF$165&lt;=EOMONTH($E83,$R83*(1-$O83)),AF$165&gt;EOMONTH($E83,$P83*12*(1-$O83)+$Q83*12*$O83+$R83*(1-$O83))),0,IF($X83="NNN",Expenses!AD$14*Leases!$F83,IF(Leases!$X83="FSG",0,IF(Leases!$X83="MG",SUMPRODUCT(Leases!$Z83:$Z87,Expenses!AD$9:AD$13)*Leases!$F83,MAX((Expenses!AD$9-Leases!$AB83/12)*Leases!$AA83*Leases!$F83,0)+MAX((Expenses!AD$10-Leases!$AB84/12)*Leases!$AA84*Leases!$F83,0)+MAX((Expenses!AD$11-Leases!$AB85/12)*Leases!$AA85*Leases!$F83,0)+MAX((Expenses!AD$12-Leases!$AB86/12)*Leases!$AA86*Leases!$F83,0)+MAX((Expenses!AD$13-Leases!$AB87/12)*Leases!$AA87*Leases!$F83,0)))))</f>
        <v>0</v>
      </c>
      <c r="AG254" s="94">
        <f>IF(OR(AG$165&lt;=EOMONTH($E83,$R83*(1-$O83)),AG$165&gt;EOMONTH($E83,$P83*12*(1-$O83)+$Q83*12*$O83+$R83*(1-$O83))),0,IF($X83="NNN",Expenses!AE$14*Leases!$F83,IF(Leases!$X83="FSG",0,IF(Leases!$X83="MG",SUMPRODUCT(Leases!$Z83:$Z87,Expenses!AE$9:AE$13)*Leases!$F83,MAX((Expenses!AE$9-Leases!$AB83/12)*Leases!$AA83*Leases!$F83,0)+MAX((Expenses!AE$10-Leases!$AB84/12)*Leases!$AA84*Leases!$F83,0)+MAX((Expenses!AE$11-Leases!$AB85/12)*Leases!$AA85*Leases!$F83,0)+MAX((Expenses!AE$12-Leases!$AB86/12)*Leases!$AA86*Leases!$F83,0)+MAX((Expenses!AE$13-Leases!$AB87/12)*Leases!$AA87*Leases!$F83,0)))))</f>
        <v>0</v>
      </c>
      <c r="AH254" s="94">
        <f>IF(OR(AH$165&lt;=EOMONTH($E83,$R83*(1-$O83)),AH$165&gt;EOMONTH($E83,$P83*12*(1-$O83)+$Q83*12*$O83+$R83*(1-$O83))),0,IF($X83="NNN",Expenses!AF$14*Leases!$F83,IF(Leases!$X83="FSG",0,IF(Leases!$X83="MG",SUMPRODUCT(Leases!$Z83:$Z87,Expenses!AF$9:AF$13)*Leases!$F83,MAX((Expenses!AF$9-Leases!$AB83/12)*Leases!$AA83*Leases!$F83,0)+MAX((Expenses!AF$10-Leases!$AB84/12)*Leases!$AA84*Leases!$F83,0)+MAX((Expenses!AF$11-Leases!$AB85/12)*Leases!$AA85*Leases!$F83,0)+MAX((Expenses!AF$12-Leases!$AB86/12)*Leases!$AA86*Leases!$F83,0)+MAX((Expenses!AF$13-Leases!$AB87/12)*Leases!$AA87*Leases!$F83,0)))))</f>
        <v>0</v>
      </c>
      <c r="AI254" s="94">
        <f>IF(OR(AI$165&lt;=EOMONTH($E83,$R83*(1-$O83)),AI$165&gt;EOMONTH($E83,$P83*12*(1-$O83)+$Q83*12*$O83+$R83*(1-$O83))),0,IF($X83="NNN",Expenses!AG$14*Leases!$F83,IF(Leases!$X83="FSG",0,IF(Leases!$X83="MG",SUMPRODUCT(Leases!$Z83:$Z87,Expenses!AG$9:AG$13)*Leases!$F83,MAX((Expenses!AG$9-Leases!$AB83/12)*Leases!$AA83*Leases!$F83,0)+MAX((Expenses!AG$10-Leases!$AB84/12)*Leases!$AA84*Leases!$F83,0)+MAX((Expenses!AG$11-Leases!$AB85/12)*Leases!$AA85*Leases!$F83,0)+MAX((Expenses!AG$12-Leases!$AB86/12)*Leases!$AA86*Leases!$F83,0)+MAX((Expenses!AG$13-Leases!$AB87/12)*Leases!$AA87*Leases!$F83,0)))))</f>
        <v>0</v>
      </c>
      <c r="AJ254" s="94">
        <f>IF(OR(AJ$165&lt;=EOMONTH($E83,$R83*(1-$O83)),AJ$165&gt;EOMONTH($E83,$P83*12*(1-$O83)+$Q83*12*$O83+$R83*(1-$O83))),0,IF($X83="NNN",Expenses!AH$14*Leases!$F83,IF(Leases!$X83="FSG",0,IF(Leases!$X83="MG",SUMPRODUCT(Leases!$Z83:$Z87,Expenses!AH$9:AH$13)*Leases!$F83,MAX((Expenses!AH$9-Leases!$AB83/12)*Leases!$AA83*Leases!$F83,0)+MAX((Expenses!AH$10-Leases!$AB84/12)*Leases!$AA84*Leases!$F83,0)+MAX((Expenses!AH$11-Leases!$AB85/12)*Leases!$AA85*Leases!$F83,0)+MAX((Expenses!AH$12-Leases!$AB86/12)*Leases!$AA86*Leases!$F83,0)+MAX((Expenses!AH$13-Leases!$AB87/12)*Leases!$AA87*Leases!$F83,0)))))</f>
        <v>0</v>
      </c>
      <c r="AK254" s="94">
        <f>IF(OR(AK$165&lt;=EOMONTH($E83,$R83*(1-$O83)),AK$165&gt;EOMONTH($E83,$P83*12*(1-$O83)+$Q83*12*$O83+$R83*(1-$O83))),0,IF($X83="NNN",Expenses!AI$14*Leases!$F83,IF(Leases!$X83="FSG",0,IF(Leases!$X83="MG",SUMPRODUCT(Leases!$Z83:$Z87,Expenses!AI$9:AI$13)*Leases!$F83,MAX((Expenses!AI$9-Leases!$AB83/12)*Leases!$AA83*Leases!$F83,0)+MAX((Expenses!AI$10-Leases!$AB84/12)*Leases!$AA84*Leases!$F83,0)+MAX((Expenses!AI$11-Leases!$AB85/12)*Leases!$AA85*Leases!$F83,0)+MAX((Expenses!AI$12-Leases!$AB86/12)*Leases!$AA86*Leases!$F83,0)+MAX((Expenses!AI$13-Leases!$AB87/12)*Leases!$AA87*Leases!$F83,0)))))</f>
        <v>0</v>
      </c>
      <c r="AL254" s="94">
        <f>IF(OR(AL$165&lt;=EOMONTH($E83,$R83*(1-$O83)),AL$165&gt;EOMONTH($E83,$P83*12*(1-$O83)+$Q83*12*$O83+$R83*(1-$O83))),0,IF($X83="NNN",Expenses!AJ$14*Leases!$F83,IF(Leases!$X83="FSG",0,IF(Leases!$X83="MG",SUMPRODUCT(Leases!$Z83:$Z87,Expenses!AJ$9:AJ$13)*Leases!$F83,MAX((Expenses!AJ$9-Leases!$AB83/12)*Leases!$AA83*Leases!$F83,0)+MAX((Expenses!AJ$10-Leases!$AB84/12)*Leases!$AA84*Leases!$F83,0)+MAX((Expenses!AJ$11-Leases!$AB85/12)*Leases!$AA85*Leases!$F83,0)+MAX((Expenses!AJ$12-Leases!$AB86/12)*Leases!$AA86*Leases!$F83,0)+MAX((Expenses!AJ$13-Leases!$AB87/12)*Leases!$AA87*Leases!$F83,0)))))</f>
        <v>0</v>
      </c>
      <c r="AM254" s="94">
        <f>IF(OR(AM$165&lt;=EOMONTH($E83,$R83*(1-$O83)),AM$165&gt;EOMONTH($E83,$P83*12*(1-$O83)+$Q83*12*$O83+$R83*(1-$O83))),0,IF($X83="NNN",Expenses!AK$14*Leases!$F83,IF(Leases!$X83="FSG",0,IF(Leases!$X83="MG",SUMPRODUCT(Leases!$Z83:$Z87,Expenses!AK$9:AK$13)*Leases!$F83,MAX((Expenses!AK$9-Leases!$AB83/12)*Leases!$AA83*Leases!$F83,0)+MAX((Expenses!AK$10-Leases!$AB84/12)*Leases!$AA84*Leases!$F83,0)+MAX((Expenses!AK$11-Leases!$AB85/12)*Leases!$AA85*Leases!$F83,0)+MAX((Expenses!AK$12-Leases!$AB86/12)*Leases!$AA86*Leases!$F83,0)+MAX((Expenses!AK$13-Leases!$AB87/12)*Leases!$AA87*Leases!$F83,0)))))</f>
        <v>0</v>
      </c>
      <c r="AN254" s="94">
        <f>IF(OR(AN$165&lt;=EOMONTH($E83,$R83*(1-$O83)),AN$165&gt;EOMONTH($E83,$P83*12*(1-$O83)+$Q83*12*$O83+$R83*(1-$O83))),0,IF($X83="NNN",Expenses!AL$14*Leases!$F83,IF(Leases!$X83="FSG",0,IF(Leases!$X83="MG",SUMPRODUCT(Leases!$Z83:$Z87,Expenses!AL$9:AL$13)*Leases!$F83,MAX((Expenses!AL$9-Leases!$AB83/12)*Leases!$AA83*Leases!$F83,0)+MAX((Expenses!AL$10-Leases!$AB84/12)*Leases!$AA84*Leases!$F83,0)+MAX((Expenses!AL$11-Leases!$AB85/12)*Leases!$AA85*Leases!$F83,0)+MAX((Expenses!AL$12-Leases!$AB86/12)*Leases!$AA86*Leases!$F83,0)+MAX((Expenses!AL$13-Leases!$AB87/12)*Leases!$AA87*Leases!$F83,0)))))</f>
        <v>0</v>
      </c>
      <c r="AO254" s="94">
        <f>IF(OR(AO$165&lt;=EOMONTH($E83,$R83*(1-$O83)),AO$165&gt;EOMONTH($E83,$P83*12*(1-$O83)+$Q83*12*$O83+$R83*(1-$O83))),0,IF($X83="NNN",Expenses!AM$14*Leases!$F83,IF(Leases!$X83="FSG",0,IF(Leases!$X83="MG",SUMPRODUCT(Leases!$Z83:$Z87,Expenses!AM$9:AM$13)*Leases!$F83,MAX((Expenses!AM$9-Leases!$AB83/12)*Leases!$AA83*Leases!$F83,0)+MAX((Expenses!AM$10-Leases!$AB84/12)*Leases!$AA84*Leases!$F83,0)+MAX((Expenses!AM$11-Leases!$AB85/12)*Leases!$AA85*Leases!$F83,0)+MAX((Expenses!AM$12-Leases!$AB86/12)*Leases!$AA86*Leases!$F83,0)+MAX((Expenses!AM$13-Leases!$AB87/12)*Leases!$AA87*Leases!$F83,0)))))</f>
        <v>0</v>
      </c>
      <c r="AP254" s="94">
        <f>IF(OR(AP$165&lt;=EOMONTH($E83,$R83*(1-$O83)),AP$165&gt;EOMONTH($E83,$P83*12*(1-$O83)+$Q83*12*$O83+$R83*(1-$O83))),0,IF($X83="NNN",Expenses!AN$14*Leases!$F83,IF(Leases!$X83="FSG",0,IF(Leases!$X83="MG",SUMPRODUCT(Leases!$Z83:$Z87,Expenses!AN$9:AN$13)*Leases!$F83,MAX((Expenses!AN$9-Leases!$AB83/12)*Leases!$AA83*Leases!$F83,0)+MAX((Expenses!AN$10-Leases!$AB84/12)*Leases!$AA84*Leases!$F83,0)+MAX((Expenses!AN$11-Leases!$AB85/12)*Leases!$AA85*Leases!$F83,0)+MAX((Expenses!AN$12-Leases!$AB86/12)*Leases!$AA86*Leases!$F83,0)+MAX((Expenses!AN$13-Leases!$AB87/12)*Leases!$AA87*Leases!$F83,0)))))</f>
        <v>0</v>
      </c>
      <c r="AQ254" s="94">
        <f>IF(OR(AQ$165&lt;=EOMONTH($E83,$R83*(1-$O83)),AQ$165&gt;EOMONTH($E83,$P83*12*(1-$O83)+$Q83*12*$O83+$R83*(1-$O83))),0,IF($X83="NNN",Expenses!AO$14*Leases!$F83,IF(Leases!$X83="FSG",0,IF(Leases!$X83="MG",SUMPRODUCT(Leases!$Z83:$Z87,Expenses!AO$9:AO$13)*Leases!$F83,MAX((Expenses!AO$9-Leases!$AB83/12)*Leases!$AA83*Leases!$F83,0)+MAX((Expenses!AO$10-Leases!$AB84/12)*Leases!$AA84*Leases!$F83,0)+MAX((Expenses!AO$11-Leases!$AB85/12)*Leases!$AA85*Leases!$F83,0)+MAX((Expenses!AO$12-Leases!$AB86/12)*Leases!$AA86*Leases!$F83,0)+MAX((Expenses!AO$13-Leases!$AB87/12)*Leases!$AA87*Leases!$F83,0)))))</f>
        <v>0</v>
      </c>
      <c r="AR254" s="94">
        <f>IF(OR(AR$165&lt;=EOMONTH($E83,$R83*(1-$O83)),AR$165&gt;EOMONTH($E83,$P83*12*(1-$O83)+$Q83*12*$O83+$R83*(1-$O83))),0,IF($X83="NNN",Expenses!AP$14*Leases!$F83,IF(Leases!$X83="FSG",0,IF(Leases!$X83="MG",SUMPRODUCT(Leases!$Z83:$Z87,Expenses!AP$9:AP$13)*Leases!$F83,MAX((Expenses!AP$9-Leases!$AB83/12)*Leases!$AA83*Leases!$F83,0)+MAX((Expenses!AP$10-Leases!$AB84/12)*Leases!$AA84*Leases!$F83,0)+MAX((Expenses!AP$11-Leases!$AB85/12)*Leases!$AA85*Leases!$F83,0)+MAX((Expenses!AP$12-Leases!$AB86/12)*Leases!$AA86*Leases!$F83,0)+MAX((Expenses!AP$13-Leases!$AB87/12)*Leases!$AA87*Leases!$F83,0)))))</f>
        <v>0</v>
      </c>
      <c r="AS254" s="94">
        <f>IF(OR(AS$165&lt;=EOMONTH($E83,$R83*(1-$O83)),AS$165&gt;EOMONTH($E83,$P83*12*(1-$O83)+$Q83*12*$O83+$R83*(1-$O83))),0,IF($X83="NNN",Expenses!AQ$14*Leases!$F83,IF(Leases!$X83="FSG",0,IF(Leases!$X83="MG",SUMPRODUCT(Leases!$Z83:$Z87,Expenses!AQ$9:AQ$13)*Leases!$F83,MAX((Expenses!AQ$9-Leases!$AB83/12)*Leases!$AA83*Leases!$F83,0)+MAX((Expenses!AQ$10-Leases!$AB84/12)*Leases!$AA84*Leases!$F83,0)+MAX((Expenses!AQ$11-Leases!$AB85/12)*Leases!$AA85*Leases!$F83,0)+MAX((Expenses!AQ$12-Leases!$AB86/12)*Leases!$AA86*Leases!$F83,0)+MAX((Expenses!AQ$13-Leases!$AB87/12)*Leases!$AA87*Leases!$F83,0)))))</f>
        <v>0</v>
      </c>
      <c r="AT254" s="94">
        <f>IF(OR(AT$165&lt;=EOMONTH($E83,$R83*(1-$O83)),AT$165&gt;EOMONTH($E83,$P83*12*(1-$O83)+$Q83*12*$O83+$R83*(1-$O83))),0,IF($X83="NNN",Expenses!AR$14*Leases!$F83,IF(Leases!$X83="FSG",0,IF(Leases!$X83="MG",SUMPRODUCT(Leases!$Z83:$Z87,Expenses!AR$9:AR$13)*Leases!$F83,MAX((Expenses!AR$9-Leases!$AB83/12)*Leases!$AA83*Leases!$F83,0)+MAX((Expenses!AR$10-Leases!$AB84/12)*Leases!$AA84*Leases!$F83,0)+MAX((Expenses!AR$11-Leases!$AB85/12)*Leases!$AA85*Leases!$F83,0)+MAX((Expenses!AR$12-Leases!$AB86/12)*Leases!$AA86*Leases!$F83,0)+MAX((Expenses!AR$13-Leases!$AB87/12)*Leases!$AA87*Leases!$F83,0)))))</f>
        <v>0</v>
      </c>
      <c r="AU254" s="94">
        <f>IF(OR(AU$165&lt;=EOMONTH($E83,$R83*(1-$O83)),AU$165&gt;EOMONTH($E83,$P83*12*(1-$O83)+$Q83*12*$O83+$R83*(1-$O83))),0,IF($X83="NNN",Expenses!AS$14*Leases!$F83,IF(Leases!$X83="FSG",0,IF(Leases!$X83="MG",SUMPRODUCT(Leases!$Z83:$Z87,Expenses!AS$9:AS$13)*Leases!$F83,MAX((Expenses!AS$9-Leases!$AB83/12)*Leases!$AA83*Leases!$F83,0)+MAX((Expenses!AS$10-Leases!$AB84/12)*Leases!$AA84*Leases!$F83,0)+MAX((Expenses!AS$11-Leases!$AB85/12)*Leases!$AA85*Leases!$F83,0)+MAX((Expenses!AS$12-Leases!$AB86/12)*Leases!$AA86*Leases!$F83,0)+MAX((Expenses!AS$13-Leases!$AB87/12)*Leases!$AA87*Leases!$F83,0)))))</f>
        <v>0</v>
      </c>
      <c r="AV254" s="94">
        <f>IF(OR(AV$165&lt;=EOMONTH($E83,$R83*(1-$O83)),AV$165&gt;EOMONTH($E83,$P83*12*(1-$O83)+$Q83*12*$O83+$R83*(1-$O83))),0,IF($X83="NNN",Expenses!AT$14*Leases!$F83,IF(Leases!$X83="FSG",0,IF(Leases!$X83="MG",SUMPRODUCT(Leases!$Z83:$Z87,Expenses!AT$9:AT$13)*Leases!$F83,MAX((Expenses!AT$9-Leases!$AB83/12)*Leases!$AA83*Leases!$F83,0)+MAX((Expenses!AT$10-Leases!$AB84/12)*Leases!$AA84*Leases!$F83,0)+MAX((Expenses!AT$11-Leases!$AB85/12)*Leases!$AA85*Leases!$F83,0)+MAX((Expenses!AT$12-Leases!$AB86/12)*Leases!$AA86*Leases!$F83,0)+MAX((Expenses!AT$13-Leases!$AB87/12)*Leases!$AA87*Leases!$F83,0)))))</f>
        <v>0</v>
      </c>
      <c r="AW254" s="94">
        <f>IF(OR(AW$165&lt;=EOMONTH($E83,$R83*(1-$O83)),AW$165&gt;EOMONTH($E83,$P83*12*(1-$O83)+$Q83*12*$O83+$R83*(1-$O83))),0,IF($X83="NNN",Expenses!AU$14*Leases!$F83,IF(Leases!$X83="FSG",0,IF(Leases!$X83="MG",SUMPRODUCT(Leases!$Z83:$Z87,Expenses!AU$9:AU$13)*Leases!$F83,MAX((Expenses!AU$9-Leases!$AB83/12)*Leases!$AA83*Leases!$F83,0)+MAX((Expenses!AU$10-Leases!$AB84/12)*Leases!$AA84*Leases!$F83,0)+MAX((Expenses!AU$11-Leases!$AB85/12)*Leases!$AA85*Leases!$F83,0)+MAX((Expenses!AU$12-Leases!$AB86/12)*Leases!$AA86*Leases!$F83,0)+MAX((Expenses!AU$13-Leases!$AB87/12)*Leases!$AA87*Leases!$F83,0)))))</f>
        <v>0</v>
      </c>
      <c r="AX254" s="94">
        <f>IF(OR(AX$165&lt;=EOMONTH($E83,$R83*(1-$O83)),AX$165&gt;EOMONTH($E83,$P83*12*(1-$O83)+$Q83*12*$O83+$R83*(1-$O83))),0,IF($X83="NNN",Expenses!AV$14*Leases!$F83,IF(Leases!$X83="FSG",0,IF(Leases!$X83="MG",SUMPRODUCT(Leases!$Z83:$Z87,Expenses!AV$9:AV$13)*Leases!$F83,MAX((Expenses!AV$9-Leases!$AB83/12)*Leases!$AA83*Leases!$F83,0)+MAX((Expenses!AV$10-Leases!$AB84/12)*Leases!$AA84*Leases!$F83,0)+MAX((Expenses!AV$11-Leases!$AB85/12)*Leases!$AA85*Leases!$F83,0)+MAX((Expenses!AV$12-Leases!$AB86/12)*Leases!$AA86*Leases!$F83,0)+MAX((Expenses!AV$13-Leases!$AB87/12)*Leases!$AA87*Leases!$F83,0)))))</f>
        <v>0</v>
      </c>
      <c r="AY254" s="94">
        <f>IF(OR(AY$165&lt;=EOMONTH($E83,$R83*(1-$O83)),AY$165&gt;EOMONTH($E83,$P83*12*(1-$O83)+$Q83*12*$O83+$R83*(1-$O83))),0,IF($X83="NNN",Expenses!AW$14*Leases!$F83,IF(Leases!$X83="FSG",0,IF(Leases!$X83="MG",SUMPRODUCT(Leases!$Z83:$Z87,Expenses!AW$9:AW$13)*Leases!$F83,MAX((Expenses!AW$9-Leases!$AB83/12)*Leases!$AA83*Leases!$F83,0)+MAX((Expenses!AW$10-Leases!$AB84/12)*Leases!$AA84*Leases!$F83,0)+MAX((Expenses!AW$11-Leases!$AB85/12)*Leases!$AA85*Leases!$F83,0)+MAX((Expenses!AW$12-Leases!$AB86/12)*Leases!$AA86*Leases!$F83,0)+MAX((Expenses!AW$13-Leases!$AB87/12)*Leases!$AA87*Leases!$F83,0)))))</f>
        <v>0</v>
      </c>
      <c r="AZ254" s="94">
        <f>IF(OR(AZ$165&lt;=EOMONTH($E83,$R83*(1-$O83)),AZ$165&gt;EOMONTH($E83,$P83*12*(1-$O83)+$Q83*12*$O83+$R83*(1-$O83))),0,IF($X83="NNN",Expenses!AX$14*Leases!$F83,IF(Leases!$X83="FSG",0,IF(Leases!$X83="MG",SUMPRODUCT(Leases!$Z83:$Z87,Expenses!AX$9:AX$13)*Leases!$F83,MAX((Expenses!AX$9-Leases!$AB83/12)*Leases!$AA83*Leases!$F83,0)+MAX((Expenses!AX$10-Leases!$AB84/12)*Leases!$AA84*Leases!$F83,0)+MAX((Expenses!AX$11-Leases!$AB85/12)*Leases!$AA85*Leases!$F83,0)+MAX((Expenses!AX$12-Leases!$AB86/12)*Leases!$AA86*Leases!$F83,0)+MAX((Expenses!AX$13-Leases!$AB87/12)*Leases!$AA87*Leases!$F83,0)))))</f>
        <v>0</v>
      </c>
      <c r="BA254" s="94">
        <f>IF(OR(BA$165&lt;=EOMONTH($E83,$R83*(1-$O83)),BA$165&gt;EOMONTH($E83,$P83*12*(1-$O83)+$Q83*12*$O83+$R83*(1-$O83))),0,IF($X83="NNN",Expenses!AY$14*Leases!$F83,IF(Leases!$X83="FSG",0,IF(Leases!$X83="MG",SUMPRODUCT(Leases!$Z83:$Z87,Expenses!AY$9:AY$13)*Leases!$F83,MAX((Expenses!AY$9-Leases!$AB83/12)*Leases!$AA83*Leases!$F83,0)+MAX((Expenses!AY$10-Leases!$AB84/12)*Leases!$AA84*Leases!$F83,0)+MAX((Expenses!AY$11-Leases!$AB85/12)*Leases!$AA85*Leases!$F83,0)+MAX((Expenses!AY$12-Leases!$AB86/12)*Leases!$AA86*Leases!$F83,0)+MAX((Expenses!AY$13-Leases!$AB87/12)*Leases!$AA87*Leases!$F83,0)))))</f>
        <v>0</v>
      </c>
      <c r="BB254" s="94">
        <f>IF(OR(BB$165&lt;=EOMONTH($E83,$R83*(1-$O83)),BB$165&gt;EOMONTH($E83,$P83*12*(1-$O83)+$Q83*12*$O83+$R83*(1-$O83))),0,IF($X83="NNN",Expenses!AZ$14*Leases!$F83,IF(Leases!$X83="FSG",0,IF(Leases!$X83="MG",SUMPRODUCT(Leases!$Z83:$Z87,Expenses!AZ$9:AZ$13)*Leases!$F83,MAX((Expenses!AZ$9-Leases!$AB83/12)*Leases!$AA83*Leases!$F83,0)+MAX((Expenses!AZ$10-Leases!$AB84/12)*Leases!$AA84*Leases!$F83,0)+MAX((Expenses!AZ$11-Leases!$AB85/12)*Leases!$AA85*Leases!$F83,0)+MAX((Expenses!AZ$12-Leases!$AB86/12)*Leases!$AA86*Leases!$F83,0)+MAX((Expenses!AZ$13-Leases!$AB87/12)*Leases!$AA87*Leases!$F83,0)))))</f>
        <v>0</v>
      </c>
      <c r="BC254" s="94">
        <f>IF(OR(BC$165&lt;=EOMONTH($E83,$R83*(1-$O83)),BC$165&gt;EOMONTH($E83,$P83*12*(1-$O83)+$Q83*12*$O83+$R83*(1-$O83))),0,IF($X83="NNN",Expenses!BA$14*Leases!$F83,IF(Leases!$X83="FSG",0,IF(Leases!$X83="MG",SUMPRODUCT(Leases!$Z83:$Z87,Expenses!BA$9:BA$13)*Leases!$F83,MAX((Expenses!BA$9-Leases!$AB83/12)*Leases!$AA83*Leases!$F83,0)+MAX((Expenses!BA$10-Leases!$AB84/12)*Leases!$AA84*Leases!$F83,0)+MAX((Expenses!BA$11-Leases!$AB85/12)*Leases!$AA85*Leases!$F83,0)+MAX((Expenses!BA$12-Leases!$AB86/12)*Leases!$AA86*Leases!$F83,0)+MAX((Expenses!BA$13-Leases!$AB87/12)*Leases!$AA87*Leases!$F83,0)))))</f>
        <v>0</v>
      </c>
      <c r="BD254" s="94">
        <f>IF(OR(BD$165&lt;=EOMONTH($E83,$R83*(1-$O83)),BD$165&gt;EOMONTH($E83,$P83*12*(1-$O83)+$Q83*12*$O83+$R83*(1-$O83))),0,IF($X83="NNN",Expenses!BB$14*Leases!$F83,IF(Leases!$X83="FSG",0,IF(Leases!$X83="MG",SUMPRODUCT(Leases!$Z83:$Z87,Expenses!BB$9:BB$13)*Leases!$F83,MAX((Expenses!BB$9-Leases!$AB83/12)*Leases!$AA83*Leases!$F83,0)+MAX((Expenses!BB$10-Leases!$AB84/12)*Leases!$AA84*Leases!$F83,0)+MAX((Expenses!BB$11-Leases!$AB85/12)*Leases!$AA85*Leases!$F83,0)+MAX((Expenses!BB$12-Leases!$AB86/12)*Leases!$AA86*Leases!$F83,0)+MAX((Expenses!BB$13-Leases!$AB87/12)*Leases!$AA87*Leases!$F83,0)))))</f>
        <v>0</v>
      </c>
      <c r="BE254" s="94">
        <f>IF(OR(BE$165&lt;=EOMONTH($E83,$R83*(1-$O83)),BE$165&gt;EOMONTH($E83,$P83*12*(1-$O83)+$Q83*12*$O83+$R83*(1-$O83))),0,IF($X83="NNN",Expenses!BC$14*Leases!$F83,IF(Leases!$X83="FSG",0,IF(Leases!$X83="MG",SUMPRODUCT(Leases!$Z83:$Z87,Expenses!BC$9:BC$13)*Leases!$F83,MAX((Expenses!BC$9-Leases!$AB83/12)*Leases!$AA83*Leases!$F83,0)+MAX((Expenses!BC$10-Leases!$AB84/12)*Leases!$AA84*Leases!$F83,0)+MAX((Expenses!BC$11-Leases!$AB85/12)*Leases!$AA85*Leases!$F83,0)+MAX((Expenses!BC$12-Leases!$AB86/12)*Leases!$AA86*Leases!$F83,0)+MAX((Expenses!BC$13-Leases!$AB87/12)*Leases!$AA87*Leases!$F83,0)))))</f>
        <v>0</v>
      </c>
      <c r="BF254" s="94">
        <f>IF(OR(BF$165&lt;=EOMONTH($E83,$R83*(1-$O83)),BF$165&gt;EOMONTH($E83,$P83*12*(1-$O83)+$Q83*12*$O83+$R83*(1-$O83))),0,IF($X83="NNN",Expenses!BD$14*Leases!$F83,IF(Leases!$X83="FSG",0,IF(Leases!$X83="MG",SUMPRODUCT(Leases!$Z83:$Z87,Expenses!BD$9:BD$13)*Leases!$F83,MAX((Expenses!BD$9-Leases!$AB83/12)*Leases!$AA83*Leases!$F83,0)+MAX((Expenses!BD$10-Leases!$AB84/12)*Leases!$AA84*Leases!$F83,0)+MAX((Expenses!BD$11-Leases!$AB85/12)*Leases!$AA85*Leases!$F83,0)+MAX((Expenses!BD$12-Leases!$AB86/12)*Leases!$AA86*Leases!$F83,0)+MAX((Expenses!BD$13-Leases!$AB87/12)*Leases!$AA87*Leases!$F83,0)))))</f>
        <v>0</v>
      </c>
      <c r="BG254" s="94">
        <f>IF(OR(BG$165&lt;=EOMONTH($E83,$R83*(1-$O83)),BG$165&gt;EOMONTH($E83,$P83*12*(1-$O83)+$Q83*12*$O83+$R83*(1-$O83))),0,IF($X83="NNN",Expenses!BE$14*Leases!$F83,IF(Leases!$X83="FSG",0,IF(Leases!$X83="MG",SUMPRODUCT(Leases!$Z83:$Z87,Expenses!BE$9:BE$13)*Leases!$F83,MAX((Expenses!BE$9-Leases!$AB83/12)*Leases!$AA83*Leases!$F83,0)+MAX((Expenses!BE$10-Leases!$AB84/12)*Leases!$AA84*Leases!$F83,0)+MAX((Expenses!BE$11-Leases!$AB85/12)*Leases!$AA85*Leases!$F83,0)+MAX((Expenses!BE$12-Leases!$AB86/12)*Leases!$AA86*Leases!$F83,0)+MAX((Expenses!BE$13-Leases!$AB87/12)*Leases!$AA87*Leases!$F83,0)))))</f>
        <v>0</v>
      </c>
      <c r="BH254" s="94">
        <f>IF(OR(BH$165&lt;=EOMONTH($E83,$R83*(1-$O83)),BH$165&gt;EOMONTH($E83,$P83*12*(1-$O83)+$Q83*12*$O83+$R83*(1-$O83))),0,IF($X83="NNN",Expenses!BF$14*Leases!$F83,IF(Leases!$X83="FSG",0,IF(Leases!$X83="MG",SUMPRODUCT(Leases!$Z83:$Z87,Expenses!BF$9:BF$13)*Leases!$F83,MAX((Expenses!BF$9-Leases!$AB83/12)*Leases!$AA83*Leases!$F83,0)+MAX((Expenses!BF$10-Leases!$AB84/12)*Leases!$AA84*Leases!$F83,0)+MAX((Expenses!BF$11-Leases!$AB85/12)*Leases!$AA85*Leases!$F83,0)+MAX((Expenses!BF$12-Leases!$AB86/12)*Leases!$AA86*Leases!$F83,0)+MAX((Expenses!BF$13-Leases!$AB87/12)*Leases!$AA87*Leases!$F83,0)))))</f>
        <v>0</v>
      </c>
      <c r="BI254" s="94">
        <f>IF(OR(BI$165&lt;=EOMONTH($E83,$R83*(1-$O83)),BI$165&gt;EOMONTH($E83,$P83*12*(1-$O83)+$Q83*12*$O83+$R83*(1-$O83))),0,IF($X83="NNN",Expenses!BG$14*Leases!$F83,IF(Leases!$X83="FSG",0,IF(Leases!$X83="MG",SUMPRODUCT(Leases!$Z83:$Z87,Expenses!BG$9:BG$13)*Leases!$F83,MAX((Expenses!BG$9-Leases!$AB83/12)*Leases!$AA83*Leases!$F83,0)+MAX((Expenses!BG$10-Leases!$AB84/12)*Leases!$AA84*Leases!$F83,0)+MAX((Expenses!BG$11-Leases!$AB85/12)*Leases!$AA85*Leases!$F83,0)+MAX((Expenses!BG$12-Leases!$AB86/12)*Leases!$AA86*Leases!$F83,0)+MAX((Expenses!BG$13-Leases!$AB87/12)*Leases!$AA87*Leases!$F83,0)))))</f>
        <v>0</v>
      </c>
      <c r="BJ254" s="94">
        <f>IF(OR(BJ$165&lt;=EOMONTH($E83,$R83*(1-$O83)),BJ$165&gt;EOMONTH($E83,$P83*12*(1-$O83)+$Q83*12*$O83+$R83*(1-$O83))),0,IF($X83="NNN",Expenses!BH$14*Leases!$F83,IF(Leases!$X83="FSG",0,IF(Leases!$X83="MG",SUMPRODUCT(Leases!$Z83:$Z87,Expenses!BH$9:BH$13)*Leases!$F83,MAX((Expenses!BH$9-Leases!$AB83/12)*Leases!$AA83*Leases!$F83,0)+MAX((Expenses!BH$10-Leases!$AB84/12)*Leases!$AA84*Leases!$F83,0)+MAX((Expenses!BH$11-Leases!$AB85/12)*Leases!$AA85*Leases!$F83,0)+MAX((Expenses!BH$12-Leases!$AB86/12)*Leases!$AA86*Leases!$F83,0)+MAX((Expenses!BH$13-Leases!$AB87/12)*Leases!$AA87*Leases!$F83,0)))))</f>
        <v>0</v>
      </c>
      <c r="BK254" s="94">
        <f>IF(OR(BK$165&lt;=EOMONTH($E83,$R83*(1-$O83)),BK$165&gt;EOMONTH($E83,$P83*12*(1-$O83)+$Q83*12*$O83+$R83*(1-$O83))),0,IF($X83="NNN",Expenses!BI$14*Leases!$F83,IF(Leases!$X83="FSG",0,IF(Leases!$X83="MG",SUMPRODUCT(Leases!$Z83:$Z87,Expenses!BI$9:BI$13)*Leases!$F83,MAX((Expenses!BI$9-Leases!$AB83/12)*Leases!$AA83*Leases!$F83,0)+MAX((Expenses!BI$10-Leases!$AB84/12)*Leases!$AA84*Leases!$F83,0)+MAX((Expenses!BI$11-Leases!$AB85/12)*Leases!$AA85*Leases!$F83,0)+MAX((Expenses!BI$12-Leases!$AB86/12)*Leases!$AA86*Leases!$F83,0)+MAX((Expenses!BI$13-Leases!$AB87/12)*Leases!$AA87*Leases!$F83,0)))))</f>
        <v>0</v>
      </c>
      <c r="BL254" s="94">
        <f>IF(OR(BL$165&lt;=EOMONTH($E83,$R83*(1-$O83)),BL$165&gt;EOMONTH($E83,$P83*12*(1-$O83)+$Q83*12*$O83+$R83*(1-$O83))),0,IF($X83="NNN",Expenses!BJ$14*Leases!$F83,IF(Leases!$X83="FSG",0,IF(Leases!$X83="MG",SUMPRODUCT(Leases!$Z83:$Z87,Expenses!BJ$9:BJ$13)*Leases!$F83,MAX((Expenses!BJ$9-Leases!$AB83/12)*Leases!$AA83*Leases!$F83,0)+MAX((Expenses!BJ$10-Leases!$AB84/12)*Leases!$AA84*Leases!$F83,0)+MAX((Expenses!BJ$11-Leases!$AB85/12)*Leases!$AA85*Leases!$F83,0)+MAX((Expenses!BJ$12-Leases!$AB86/12)*Leases!$AA86*Leases!$F83,0)+MAX((Expenses!BJ$13-Leases!$AB87/12)*Leases!$AA87*Leases!$F83,0)))))</f>
        <v>0</v>
      </c>
      <c r="BM254" s="94">
        <f>IF(OR(BM$165&lt;=EOMONTH($E83,$R83*(1-$O83)),BM$165&gt;EOMONTH($E83,$P83*12*(1-$O83)+$Q83*12*$O83+$R83*(1-$O83))),0,IF($X83="NNN",Expenses!BK$14*Leases!$F83,IF(Leases!$X83="FSG",0,IF(Leases!$X83="MG",SUMPRODUCT(Leases!$Z83:$Z87,Expenses!BK$9:BK$13)*Leases!$F83,MAX((Expenses!BK$9-Leases!$AB83/12)*Leases!$AA83*Leases!$F83,0)+MAX((Expenses!BK$10-Leases!$AB84/12)*Leases!$AA84*Leases!$F83,0)+MAX((Expenses!BK$11-Leases!$AB85/12)*Leases!$AA85*Leases!$F83,0)+MAX((Expenses!BK$12-Leases!$AB86/12)*Leases!$AA86*Leases!$F83,0)+MAX((Expenses!BK$13-Leases!$AB87/12)*Leases!$AA87*Leases!$F83,0)))))</f>
        <v>0</v>
      </c>
      <c r="BN254" s="94">
        <f>IF(OR(BN$165&lt;=EOMONTH($E83,$R83*(1-$O83)),BN$165&gt;EOMONTH($E83,$P83*12*(1-$O83)+$Q83*12*$O83+$R83*(1-$O83))),0,IF($X83="NNN",Expenses!BL$14*Leases!$F83,IF(Leases!$X83="FSG",0,IF(Leases!$X83="MG",SUMPRODUCT(Leases!$Z83:$Z87,Expenses!BL$9:BL$13)*Leases!$F83,MAX((Expenses!BL$9-Leases!$AB83/12)*Leases!$AA83*Leases!$F83,0)+MAX((Expenses!BL$10-Leases!$AB84/12)*Leases!$AA84*Leases!$F83,0)+MAX((Expenses!BL$11-Leases!$AB85/12)*Leases!$AA85*Leases!$F83,0)+MAX((Expenses!BL$12-Leases!$AB86/12)*Leases!$AA86*Leases!$F83,0)+MAX((Expenses!BL$13-Leases!$AB87/12)*Leases!$AA87*Leases!$F83,0)))))</f>
        <v>0</v>
      </c>
      <c r="BO254" s="94">
        <f>IF(OR(BO$165&lt;=EOMONTH($E83,$R83*(1-$O83)),BO$165&gt;EOMONTH($E83,$P83*12*(1-$O83)+$Q83*12*$O83+$R83*(1-$O83))),0,IF($X83="NNN",Expenses!BM$14*Leases!$F83,IF(Leases!$X83="FSG",0,IF(Leases!$X83="MG",SUMPRODUCT(Leases!$Z83:$Z87,Expenses!BM$9:BM$13)*Leases!$F83,MAX((Expenses!BM$9-Leases!$AB83/12)*Leases!$AA83*Leases!$F83,0)+MAX((Expenses!BM$10-Leases!$AB84/12)*Leases!$AA84*Leases!$F83,0)+MAX((Expenses!BM$11-Leases!$AB85/12)*Leases!$AA85*Leases!$F83,0)+MAX((Expenses!BM$12-Leases!$AB86/12)*Leases!$AA86*Leases!$F83,0)+MAX((Expenses!BM$13-Leases!$AB87/12)*Leases!$AA87*Leases!$F83,0)))))</f>
        <v>0</v>
      </c>
      <c r="BP254" s="94">
        <f>IF(OR(BP$165&lt;=EOMONTH($E83,$R83*(1-$O83)),BP$165&gt;EOMONTH($E83,$P83*12*(1-$O83)+$Q83*12*$O83+$R83*(1-$O83))),0,IF($X83="NNN",Expenses!BN$14*Leases!$F83,IF(Leases!$X83="FSG",0,IF(Leases!$X83="MG",SUMPRODUCT(Leases!$Z83:$Z87,Expenses!BN$9:BN$13)*Leases!$F83,MAX((Expenses!BN$9-Leases!$AB83/12)*Leases!$AA83*Leases!$F83,0)+MAX((Expenses!BN$10-Leases!$AB84/12)*Leases!$AA84*Leases!$F83,0)+MAX((Expenses!BN$11-Leases!$AB85/12)*Leases!$AA85*Leases!$F83,0)+MAX((Expenses!BN$12-Leases!$AB86/12)*Leases!$AA86*Leases!$F83,0)+MAX((Expenses!BN$13-Leases!$AB87/12)*Leases!$AA87*Leases!$F83,0)))))</f>
        <v>0</v>
      </c>
      <c r="BQ254" s="94">
        <f ca="1">IF(OR(BQ$165&lt;=EOMONTH($E83,$R83*(1-$O83)),BQ$165&gt;EOMONTH($E83,$P83*12*(1-$O83)+$Q83*12*$O83+$R83*(1-$O83))),0,IF($X83="NNN",Expenses!BO$14*Leases!$F83,IF(Leases!$X83="FSG",0,IF(Leases!$X83="MG",SUMPRODUCT(Leases!$Z83:$Z87,Expenses!BO$9:BO$13)*Leases!$F83,MAX((Expenses!BO$9-Leases!$AB83/12)*Leases!$AA83*Leases!$F83,0)+MAX((Expenses!BO$10-Leases!$AB84/12)*Leases!$AA84*Leases!$F83,0)+MAX((Expenses!BO$11-Leases!$AB85/12)*Leases!$AA85*Leases!$F83,0)+MAX((Expenses!BO$12-Leases!$AB86/12)*Leases!$AA86*Leases!$F83,0)+MAX((Expenses!BO$13-Leases!$AB87/12)*Leases!$AA87*Leases!$F83,0)))))</f>
        <v>0</v>
      </c>
      <c r="BR254" s="94">
        <f ca="1">IF(OR(BR$165&lt;=EOMONTH($E83,$R83*(1-$O83)),BR$165&gt;EOMONTH($E83,$P83*12*(1-$O83)+$Q83*12*$O83+$R83*(1-$O83))),0,IF($X83="NNN",Expenses!BP$14*Leases!$F83,IF(Leases!$X83="FSG",0,IF(Leases!$X83="MG",SUMPRODUCT(Leases!$Z83:$Z87,Expenses!BP$9:BP$13)*Leases!$F83,MAX((Expenses!BP$9-Leases!$AB83/12)*Leases!$AA83*Leases!$F83,0)+MAX((Expenses!BP$10-Leases!$AB84/12)*Leases!$AA84*Leases!$F83,0)+MAX((Expenses!BP$11-Leases!$AB85/12)*Leases!$AA85*Leases!$F83,0)+MAX((Expenses!BP$12-Leases!$AB86/12)*Leases!$AA86*Leases!$F83,0)+MAX((Expenses!BP$13-Leases!$AB87/12)*Leases!$AA87*Leases!$F83,0)))))</f>
        <v>0</v>
      </c>
      <c r="BS254" s="94">
        <f ca="1">IF(OR(BS$165&lt;=EOMONTH($E83,$R83*(1-$O83)),BS$165&gt;EOMONTH($E83,$P83*12*(1-$O83)+$Q83*12*$O83+$R83*(1-$O83))),0,IF($X83="NNN",Expenses!BQ$14*Leases!$F83,IF(Leases!$X83="FSG",0,IF(Leases!$X83="MG",SUMPRODUCT(Leases!$Z83:$Z87,Expenses!BQ$9:BQ$13)*Leases!$F83,MAX((Expenses!BQ$9-Leases!$AB83/12)*Leases!$AA83*Leases!$F83,0)+MAX((Expenses!BQ$10-Leases!$AB84/12)*Leases!$AA84*Leases!$F83,0)+MAX((Expenses!BQ$11-Leases!$AB85/12)*Leases!$AA85*Leases!$F83,0)+MAX((Expenses!BQ$12-Leases!$AB86/12)*Leases!$AA86*Leases!$F83,0)+MAX((Expenses!BQ$13-Leases!$AB87/12)*Leases!$AA87*Leases!$F83,0)))))</f>
        <v>0</v>
      </c>
      <c r="BT254" s="94">
        <f ca="1">IF(OR(BT$165&lt;=EOMONTH($E83,$R83*(1-$O83)),BT$165&gt;EOMONTH($E83,$P83*12*(1-$O83)+$Q83*12*$O83+$R83*(1-$O83))),0,IF($X83="NNN",Expenses!BR$14*Leases!$F83,IF(Leases!$X83="FSG",0,IF(Leases!$X83="MG",SUMPRODUCT(Leases!$Z83:$Z87,Expenses!BR$9:BR$13)*Leases!$F83,MAX((Expenses!BR$9-Leases!$AB83/12)*Leases!$AA83*Leases!$F83,0)+MAX((Expenses!BR$10-Leases!$AB84/12)*Leases!$AA84*Leases!$F83,0)+MAX((Expenses!BR$11-Leases!$AB85/12)*Leases!$AA85*Leases!$F83,0)+MAX((Expenses!BR$12-Leases!$AB86/12)*Leases!$AA86*Leases!$F83,0)+MAX((Expenses!BR$13-Leases!$AB87/12)*Leases!$AA87*Leases!$F83,0)))))</f>
        <v>0</v>
      </c>
      <c r="BU254" s="94">
        <f ca="1">IF(OR(BU$165&lt;=EOMONTH($E83,$R83*(1-$O83)),BU$165&gt;EOMONTH($E83,$P83*12*(1-$O83)+$Q83*12*$O83+$R83*(1-$O83))),0,IF($X83="NNN",Expenses!BS$14*Leases!$F83,IF(Leases!$X83="FSG",0,IF(Leases!$X83="MG",SUMPRODUCT(Leases!$Z83:$Z87,Expenses!BS$9:BS$13)*Leases!$F83,MAX((Expenses!BS$9-Leases!$AB83/12)*Leases!$AA83*Leases!$F83,0)+MAX((Expenses!BS$10-Leases!$AB84/12)*Leases!$AA84*Leases!$F83,0)+MAX((Expenses!BS$11-Leases!$AB85/12)*Leases!$AA85*Leases!$F83,0)+MAX((Expenses!BS$12-Leases!$AB86/12)*Leases!$AA86*Leases!$F83,0)+MAX((Expenses!BS$13-Leases!$AB87/12)*Leases!$AA87*Leases!$F83,0)))))</f>
        <v>0</v>
      </c>
      <c r="BV254" s="94">
        <f ca="1">IF(OR(BV$165&lt;=EOMONTH($E83,$R83*(1-$O83)),BV$165&gt;EOMONTH($E83,$P83*12*(1-$O83)+$Q83*12*$O83+$R83*(1-$O83))),0,IF($X83="NNN",Expenses!BT$14*Leases!$F83,IF(Leases!$X83="FSG",0,IF(Leases!$X83="MG",SUMPRODUCT(Leases!$Z83:$Z87,Expenses!BT$9:BT$13)*Leases!$F83,MAX((Expenses!BT$9-Leases!$AB83/12)*Leases!$AA83*Leases!$F83,0)+MAX((Expenses!BT$10-Leases!$AB84/12)*Leases!$AA84*Leases!$F83,0)+MAX((Expenses!BT$11-Leases!$AB85/12)*Leases!$AA85*Leases!$F83,0)+MAX((Expenses!BT$12-Leases!$AB86/12)*Leases!$AA86*Leases!$F83,0)+MAX((Expenses!BT$13-Leases!$AB87/12)*Leases!$AA87*Leases!$F83,0)))))</f>
        <v>0</v>
      </c>
      <c r="BW254" s="94">
        <f ca="1">IF(OR(BW$165&lt;=EOMONTH($E83,$R83*(1-$O83)),BW$165&gt;EOMONTH($E83,$P83*12*(1-$O83)+$Q83*12*$O83+$R83*(1-$O83))),0,IF($X83="NNN",Expenses!BU$14*Leases!$F83,IF(Leases!$X83="FSG",0,IF(Leases!$X83="MG",SUMPRODUCT(Leases!$Z83:$Z87,Expenses!BU$9:BU$13)*Leases!$F83,MAX((Expenses!BU$9-Leases!$AB83/12)*Leases!$AA83*Leases!$F83,0)+MAX((Expenses!BU$10-Leases!$AB84/12)*Leases!$AA84*Leases!$F83,0)+MAX((Expenses!BU$11-Leases!$AB85/12)*Leases!$AA85*Leases!$F83,0)+MAX((Expenses!BU$12-Leases!$AB86/12)*Leases!$AA86*Leases!$F83,0)+MAX((Expenses!BU$13-Leases!$AB87/12)*Leases!$AA87*Leases!$F83,0)))))</f>
        <v>0</v>
      </c>
      <c r="BX254" s="94">
        <f ca="1">IF(OR(BX$165&lt;=EOMONTH($E83,$R83*(1-$O83)),BX$165&gt;EOMONTH($E83,$P83*12*(1-$O83)+$Q83*12*$O83+$R83*(1-$O83))),0,IF($X83="NNN",Expenses!BV$14*Leases!$F83,IF(Leases!$X83="FSG",0,IF(Leases!$X83="MG",SUMPRODUCT(Leases!$Z83:$Z87,Expenses!BV$9:BV$13)*Leases!$F83,MAX((Expenses!BV$9-Leases!$AB83/12)*Leases!$AA83*Leases!$F83,0)+MAX((Expenses!BV$10-Leases!$AB84/12)*Leases!$AA84*Leases!$F83,0)+MAX((Expenses!BV$11-Leases!$AB85/12)*Leases!$AA85*Leases!$F83,0)+MAX((Expenses!BV$12-Leases!$AB86/12)*Leases!$AA86*Leases!$F83,0)+MAX((Expenses!BV$13-Leases!$AB87/12)*Leases!$AA87*Leases!$F83,0)))))</f>
        <v>0</v>
      </c>
      <c r="BY254" s="94">
        <f ca="1">IF(OR(BY$165&lt;=EOMONTH($E83,$R83*(1-$O83)),BY$165&gt;EOMONTH($E83,$P83*12*(1-$O83)+$Q83*12*$O83+$R83*(1-$O83))),0,IF($X83="NNN",Expenses!BW$14*Leases!$F83,IF(Leases!$X83="FSG",0,IF(Leases!$X83="MG",SUMPRODUCT(Leases!$Z83:$Z87,Expenses!BW$9:BW$13)*Leases!$F83,MAX((Expenses!BW$9-Leases!$AB83/12)*Leases!$AA83*Leases!$F83,0)+MAX((Expenses!BW$10-Leases!$AB84/12)*Leases!$AA84*Leases!$F83,0)+MAX((Expenses!BW$11-Leases!$AB85/12)*Leases!$AA85*Leases!$F83,0)+MAX((Expenses!BW$12-Leases!$AB86/12)*Leases!$AA86*Leases!$F83,0)+MAX((Expenses!BW$13-Leases!$AB87/12)*Leases!$AA87*Leases!$F83,0)))))</f>
        <v>0</v>
      </c>
      <c r="BZ254" s="94">
        <f ca="1">IF(OR(BZ$165&lt;=EOMONTH($E83,$R83*(1-$O83)),BZ$165&gt;EOMONTH($E83,$P83*12*(1-$O83)+$Q83*12*$O83+$R83*(1-$O83))),0,IF($X83="NNN",Expenses!BX$14*Leases!$F83,IF(Leases!$X83="FSG",0,IF(Leases!$X83="MG",SUMPRODUCT(Leases!$Z83:$Z87,Expenses!BX$9:BX$13)*Leases!$F83,MAX((Expenses!BX$9-Leases!$AB83/12)*Leases!$AA83*Leases!$F83,0)+MAX((Expenses!BX$10-Leases!$AB84/12)*Leases!$AA84*Leases!$F83,0)+MAX((Expenses!BX$11-Leases!$AB85/12)*Leases!$AA85*Leases!$F83,0)+MAX((Expenses!BX$12-Leases!$AB86/12)*Leases!$AA86*Leases!$F83,0)+MAX((Expenses!BX$13-Leases!$AB87/12)*Leases!$AA87*Leases!$F83,0)))))</f>
        <v>0</v>
      </c>
      <c r="CA254" s="94">
        <f ca="1">IF(OR(CA$165&lt;=EOMONTH($E83,$R83*(1-$O83)),CA$165&gt;EOMONTH($E83,$P83*12*(1-$O83)+$Q83*12*$O83+$R83*(1-$O83))),0,IF($X83="NNN",Expenses!BY$14*Leases!$F83,IF(Leases!$X83="FSG",0,IF(Leases!$X83="MG",SUMPRODUCT(Leases!$Z83:$Z87,Expenses!BY$9:BY$13)*Leases!$F83,MAX((Expenses!BY$9-Leases!$AB83/12)*Leases!$AA83*Leases!$F83,0)+MAX((Expenses!BY$10-Leases!$AB84/12)*Leases!$AA84*Leases!$F83,0)+MAX((Expenses!BY$11-Leases!$AB85/12)*Leases!$AA85*Leases!$F83,0)+MAX((Expenses!BY$12-Leases!$AB86/12)*Leases!$AA86*Leases!$F83,0)+MAX((Expenses!BY$13-Leases!$AB87/12)*Leases!$AA87*Leases!$F83,0)))))</f>
        <v>0</v>
      </c>
      <c r="CB254" s="94">
        <f ca="1">IF(OR(CB$165&lt;=EOMONTH($E83,$R83*(1-$O83)),CB$165&gt;EOMONTH($E83,$P83*12*(1-$O83)+$Q83*12*$O83+$R83*(1-$O83))),0,IF($X83="NNN",Expenses!BZ$14*Leases!$F83,IF(Leases!$X83="FSG",0,IF(Leases!$X83="MG",SUMPRODUCT(Leases!$Z83:$Z87,Expenses!BZ$9:BZ$13)*Leases!$F83,MAX((Expenses!BZ$9-Leases!$AB83/12)*Leases!$AA83*Leases!$F83,0)+MAX((Expenses!BZ$10-Leases!$AB84/12)*Leases!$AA84*Leases!$F83,0)+MAX((Expenses!BZ$11-Leases!$AB85/12)*Leases!$AA85*Leases!$F83,0)+MAX((Expenses!BZ$12-Leases!$AB86/12)*Leases!$AA86*Leases!$F83,0)+MAX((Expenses!BZ$13-Leases!$AB87/12)*Leases!$AA87*Leases!$F83,0)))))</f>
        <v>0</v>
      </c>
      <c r="CC254" s="94">
        <f ca="1">IF(OR(CC$165&lt;=EOMONTH($E83,$R83*(1-$O83)),CC$165&gt;EOMONTH($E83,$P83*12*(1-$O83)+$Q83*12*$O83+$R83*(1-$O83))),0,IF($X83="NNN",Expenses!CA$14*Leases!$F83,IF(Leases!$X83="FSG",0,IF(Leases!$X83="MG",SUMPRODUCT(Leases!$Z83:$Z87,Expenses!CA$9:CA$13)*Leases!$F83,MAX((Expenses!CA$9-Leases!$AB83/12)*Leases!$AA83*Leases!$F83,0)+MAX((Expenses!CA$10-Leases!$AB84/12)*Leases!$AA84*Leases!$F83,0)+MAX((Expenses!CA$11-Leases!$AB85/12)*Leases!$AA85*Leases!$F83,0)+MAX((Expenses!CA$12-Leases!$AB86/12)*Leases!$AA86*Leases!$F83,0)+MAX((Expenses!CA$13-Leases!$AB87/12)*Leases!$AA87*Leases!$F83,0)))))</f>
        <v>0</v>
      </c>
      <c r="CD254" s="94">
        <f ca="1">IF(OR(CD$165&lt;=EOMONTH($E83,$R83*(1-$O83)),CD$165&gt;EOMONTH($E83,$P83*12*(1-$O83)+$Q83*12*$O83+$R83*(1-$O83))),0,IF($X83="NNN",Expenses!CB$14*Leases!$F83,IF(Leases!$X83="FSG",0,IF(Leases!$X83="MG",SUMPRODUCT(Leases!$Z83:$Z87,Expenses!CB$9:CB$13)*Leases!$F83,MAX((Expenses!CB$9-Leases!$AB83/12)*Leases!$AA83*Leases!$F83,0)+MAX((Expenses!CB$10-Leases!$AB84/12)*Leases!$AA84*Leases!$F83,0)+MAX((Expenses!CB$11-Leases!$AB85/12)*Leases!$AA85*Leases!$F83,0)+MAX((Expenses!CB$12-Leases!$AB86/12)*Leases!$AA86*Leases!$F83,0)+MAX((Expenses!CB$13-Leases!$AB87/12)*Leases!$AA87*Leases!$F83,0)))))</f>
        <v>0</v>
      </c>
      <c r="CE254" s="94">
        <f ca="1">IF(OR(CE$165&lt;=EOMONTH($E83,$R83*(1-$O83)),CE$165&gt;EOMONTH($E83,$P83*12*(1-$O83)+$Q83*12*$O83+$R83*(1-$O83))),0,IF($X83="NNN",Expenses!CC$14*Leases!$F83,IF(Leases!$X83="FSG",0,IF(Leases!$X83="MG",SUMPRODUCT(Leases!$Z83:$Z87,Expenses!CC$9:CC$13)*Leases!$F83,MAX((Expenses!CC$9-Leases!$AB83/12)*Leases!$AA83*Leases!$F83,0)+MAX((Expenses!CC$10-Leases!$AB84/12)*Leases!$AA84*Leases!$F83,0)+MAX((Expenses!CC$11-Leases!$AB85/12)*Leases!$AA85*Leases!$F83,0)+MAX((Expenses!CC$12-Leases!$AB86/12)*Leases!$AA86*Leases!$F83,0)+MAX((Expenses!CC$13-Leases!$AB87/12)*Leases!$AA87*Leases!$F83,0)))))</f>
        <v>0</v>
      </c>
      <c r="CF254" s="94">
        <f ca="1">IF(OR(CF$165&lt;=EOMONTH($E83,$R83*(1-$O83)),CF$165&gt;EOMONTH($E83,$P83*12*(1-$O83)+$Q83*12*$O83+$R83*(1-$O83))),0,IF($X83="NNN",Expenses!CD$14*Leases!$F83,IF(Leases!$X83="FSG",0,IF(Leases!$X83="MG",SUMPRODUCT(Leases!$Z83:$Z87,Expenses!CD$9:CD$13)*Leases!$F83,MAX((Expenses!CD$9-Leases!$AB83/12)*Leases!$AA83*Leases!$F83,0)+MAX((Expenses!CD$10-Leases!$AB84/12)*Leases!$AA84*Leases!$F83,0)+MAX((Expenses!CD$11-Leases!$AB85/12)*Leases!$AA85*Leases!$F83,0)+MAX((Expenses!CD$12-Leases!$AB86/12)*Leases!$AA86*Leases!$F83,0)+MAX((Expenses!CD$13-Leases!$AB87/12)*Leases!$AA87*Leases!$F83,0)))))</f>
        <v>0</v>
      </c>
      <c r="CG254" s="94">
        <f ca="1">IF(OR(CG$165&lt;=EOMONTH($E83,$R83*(1-$O83)),CG$165&gt;EOMONTH($E83,$P83*12*(1-$O83)+$Q83*12*$O83+$R83*(1-$O83))),0,IF($X83="NNN",Expenses!CE$14*Leases!$F83,IF(Leases!$X83="FSG",0,IF(Leases!$X83="MG",SUMPRODUCT(Leases!$Z83:$Z87,Expenses!CE$9:CE$13)*Leases!$F83,MAX((Expenses!CE$9-Leases!$AB83/12)*Leases!$AA83*Leases!$F83,0)+MAX((Expenses!CE$10-Leases!$AB84/12)*Leases!$AA84*Leases!$F83,0)+MAX((Expenses!CE$11-Leases!$AB85/12)*Leases!$AA85*Leases!$F83,0)+MAX((Expenses!CE$12-Leases!$AB86/12)*Leases!$AA86*Leases!$F83,0)+MAX((Expenses!CE$13-Leases!$AB87/12)*Leases!$AA87*Leases!$F83,0)))))</f>
        <v>0</v>
      </c>
      <c r="CH254" s="94">
        <f ca="1">IF(OR(CH$165&lt;=EOMONTH($E83,$R83*(1-$O83)),CH$165&gt;EOMONTH($E83,$P83*12*(1-$O83)+$Q83*12*$O83+$R83*(1-$O83))),0,IF($X83="NNN",Expenses!CF$14*Leases!$F83,IF(Leases!$X83="FSG",0,IF(Leases!$X83="MG",SUMPRODUCT(Leases!$Z83:$Z87,Expenses!CF$9:CF$13)*Leases!$F83,MAX((Expenses!CF$9-Leases!$AB83/12)*Leases!$AA83*Leases!$F83,0)+MAX((Expenses!CF$10-Leases!$AB84/12)*Leases!$AA84*Leases!$F83,0)+MAX((Expenses!CF$11-Leases!$AB85/12)*Leases!$AA85*Leases!$F83,0)+MAX((Expenses!CF$12-Leases!$AB86/12)*Leases!$AA86*Leases!$F83,0)+MAX((Expenses!CF$13-Leases!$AB87/12)*Leases!$AA87*Leases!$F83,0)))))</f>
        <v>0</v>
      </c>
      <c r="CI254" s="94">
        <f ca="1">IF(OR(CI$165&lt;=EOMONTH($E83,$R83*(1-$O83)),CI$165&gt;EOMONTH($E83,$P83*12*(1-$O83)+$Q83*12*$O83+$R83*(1-$O83))),0,IF($X83="NNN",Expenses!CG$14*Leases!$F83,IF(Leases!$X83="FSG",0,IF(Leases!$X83="MG",SUMPRODUCT(Leases!$Z83:$Z87,Expenses!CG$9:CG$13)*Leases!$F83,MAX((Expenses!CG$9-Leases!$AB83/12)*Leases!$AA83*Leases!$F83,0)+MAX((Expenses!CG$10-Leases!$AB84/12)*Leases!$AA84*Leases!$F83,0)+MAX((Expenses!CG$11-Leases!$AB85/12)*Leases!$AA85*Leases!$F83,0)+MAX((Expenses!CG$12-Leases!$AB86/12)*Leases!$AA86*Leases!$F83,0)+MAX((Expenses!CG$13-Leases!$AB87/12)*Leases!$AA87*Leases!$F83,0)))))</f>
        <v>0</v>
      </c>
      <c r="CJ254" s="94">
        <f ca="1">IF(OR(CJ$165&lt;=EOMONTH($E83,$R83*(1-$O83)),CJ$165&gt;EOMONTH($E83,$P83*12*(1-$O83)+$Q83*12*$O83+$R83*(1-$O83))),0,IF($X83="NNN",Expenses!CH$14*Leases!$F83,IF(Leases!$X83="FSG",0,IF(Leases!$X83="MG",SUMPRODUCT(Leases!$Z83:$Z87,Expenses!CH$9:CH$13)*Leases!$F83,MAX((Expenses!CH$9-Leases!$AB83/12)*Leases!$AA83*Leases!$F83,0)+MAX((Expenses!CH$10-Leases!$AB84/12)*Leases!$AA84*Leases!$F83,0)+MAX((Expenses!CH$11-Leases!$AB85/12)*Leases!$AA85*Leases!$F83,0)+MAX((Expenses!CH$12-Leases!$AB86/12)*Leases!$AA86*Leases!$F83,0)+MAX((Expenses!CH$13-Leases!$AB87/12)*Leases!$AA87*Leases!$F83,0)))))</f>
        <v>0</v>
      </c>
      <c r="CK254" s="94">
        <f ca="1">IF(OR(CK$165&lt;=EOMONTH($E83,$R83*(1-$O83)),CK$165&gt;EOMONTH($E83,$P83*12*(1-$O83)+$Q83*12*$O83+$R83*(1-$O83))),0,IF($X83="NNN",Expenses!CI$14*Leases!$F83,IF(Leases!$X83="FSG",0,IF(Leases!$X83="MG",SUMPRODUCT(Leases!$Z83:$Z87,Expenses!CI$9:CI$13)*Leases!$F83,MAX((Expenses!CI$9-Leases!$AB83/12)*Leases!$AA83*Leases!$F83,0)+MAX((Expenses!CI$10-Leases!$AB84/12)*Leases!$AA84*Leases!$F83,0)+MAX((Expenses!CI$11-Leases!$AB85/12)*Leases!$AA85*Leases!$F83,0)+MAX((Expenses!CI$12-Leases!$AB86/12)*Leases!$AA86*Leases!$F83,0)+MAX((Expenses!CI$13-Leases!$AB87/12)*Leases!$AA87*Leases!$F83,0)))))</f>
        <v>0</v>
      </c>
      <c r="CL254" s="94">
        <f ca="1">IF(OR(CL$165&lt;=EOMONTH($E83,$R83*(1-$O83)),CL$165&gt;EOMONTH($E83,$P83*12*(1-$O83)+$Q83*12*$O83+$R83*(1-$O83))),0,IF($X83="NNN",Expenses!CJ$14*Leases!$F83,IF(Leases!$X83="FSG",0,IF(Leases!$X83="MG",SUMPRODUCT(Leases!$Z83:$Z87,Expenses!CJ$9:CJ$13)*Leases!$F83,MAX((Expenses!CJ$9-Leases!$AB83/12)*Leases!$AA83*Leases!$F83,0)+MAX((Expenses!CJ$10-Leases!$AB84/12)*Leases!$AA84*Leases!$F83,0)+MAX((Expenses!CJ$11-Leases!$AB85/12)*Leases!$AA85*Leases!$F83,0)+MAX((Expenses!CJ$12-Leases!$AB86/12)*Leases!$AA86*Leases!$F83,0)+MAX((Expenses!CJ$13-Leases!$AB87/12)*Leases!$AA87*Leases!$F83,0)))))</f>
        <v>0</v>
      </c>
      <c r="CM254" s="94">
        <f ca="1">IF(OR(CM$165&lt;=EOMONTH($E83,$R83*(1-$O83)),CM$165&gt;EOMONTH($E83,$P83*12*(1-$O83)+$Q83*12*$O83+$R83*(1-$O83))),0,IF($X83="NNN",Expenses!CK$14*Leases!$F83,IF(Leases!$X83="FSG",0,IF(Leases!$X83="MG",SUMPRODUCT(Leases!$Z83:$Z87,Expenses!CK$9:CK$13)*Leases!$F83,MAX((Expenses!CK$9-Leases!$AB83/12)*Leases!$AA83*Leases!$F83,0)+MAX((Expenses!CK$10-Leases!$AB84/12)*Leases!$AA84*Leases!$F83,0)+MAX((Expenses!CK$11-Leases!$AB85/12)*Leases!$AA85*Leases!$F83,0)+MAX((Expenses!CK$12-Leases!$AB86/12)*Leases!$AA86*Leases!$F83,0)+MAX((Expenses!CK$13-Leases!$AB87/12)*Leases!$AA87*Leases!$F83,0)))))</f>
        <v>0</v>
      </c>
      <c r="CN254" s="94">
        <f ca="1">IF(OR(CN$165&lt;=EOMONTH($E83,$R83*(1-$O83)),CN$165&gt;EOMONTH($E83,$P83*12*(1-$O83)+$Q83*12*$O83+$R83*(1-$O83))),0,IF($X83="NNN",Expenses!CL$14*Leases!$F83,IF(Leases!$X83="FSG",0,IF(Leases!$X83="MG",SUMPRODUCT(Leases!$Z83:$Z87,Expenses!CL$9:CL$13)*Leases!$F83,MAX((Expenses!CL$9-Leases!$AB83/12)*Leases!$AA83*Leases!$F83,0)+MAX((Expenses!CL$10-Leases!$AB84/12)*Leases!$AA84*Leases!$F83,0)+MAX((Expenses!CL$11-Leases!$AB85/12)*Leases!$AA85*Leases!$F83,0)+MAX((Expenses!CL$12-Leases!$AB86/12)*Leases!$AA86*Leases!$F83,0)+MAX((Expenses!CL$13-Leases!$AB87/12)*Leases!$AA87*Leases!$F83,0)))))</f>
        <v>0</v>
      </c>
      <c r="CO254" s="94">
        <f ca="1">IF(OR(CO$165&lt;=EOMONTH($E83,$R83*(1-$O83)),CO$165&gt;EOMONTH($E83,$P83*12*(1-$O83)+$Q83*12*$O83+$R83*(1-$O83))),0,IF($X83="NNN",Expenses!CM$14*Leases!$F83,IF(Leases!$X83="FSG",0,IF(Leases!$X83="MG",SUMPRODUCT(Leases!$Z83:$Z87,Expenses!CM$9:CM$13)*Leases!$F83,MAX((Expenses!CM$9-Leases!$AB83/12)*Leases!$AA83*Leases!$F83,0)+MAX((Expenses!CM$10-Leases!$AB84/12)*Leases!$AA84*Leases!$F83,0)+MAX((Expenses!CM$11-Leases!$AB85/12)*Leases!$AA85*Leases!$F83,0)+MAX((Expenses!CM$12-Leases!$AB86/12)*Leases!$AA86*Leases!$F83,0)+MAX((Expenses!CM$13-Leases!$AB87/12)*Leases!$AA87*Leases!$F83,0)))))</f>
        <v>0</v>
      </c>
      <c r="CP254" s="94">
        <f ca="1">IF(OR(CP$165&lt;=EOMONTH($E83,$R83*(1-$O83)),CP$165&gt;EOMONTH($E83,$P83*12*(1-$O83)+$Q83*12*$O83+$R83*(1-$O83))),0,IF($X83="NNN",Expenses!CN$14*Leases!$F83,IF(Leases!$X83="FSG",0,IF(Leases!$X83="MG",SUMPRODUCT(Leases!$Z83:$Z87,Expenses!CN$9:CN$13)*Leases!$F83,MAX((Expenses!CN$9-Leases!$AB83/12)*Leases!$AA83*Leases!$F83,0)+MAX((Expenses!CN$10-Leases!$AB84/12)*Leases!$AA84*Leases!$F83,0)+MAX((Expenses!CN$11-Leases!$AB85/12)*Leases!$AA85*Leases!$F83,0)+MAX((Expenses!CN$12-Leases!$AB86/12)*Leases!$AA86*Leases!$F83,0)+MAX((Expenses!CN$13-Leases!$AB87/12)*Leases!$AA87*Leases!$F83,0)))))</f>
        <v>0</v>
      </c>
      <c r="CQ254" s="94">
        <f ca="1">IF(OR(CQ$165&lt;=EOMONTH($E83,$R83*(1-$O83)),CQ$165&gt;EOMONTH($E83,$P83*12*(1-$O83)+$Q83*12*$O83+$R83*(1-$O83))),0,IF($X83="NNN",Expenses!CO$14*Leases!$F83,IF(Leases!$X83="FSG",0,IF(Leases!$X83="MG",SUMPRODUCT(Leases!$Z83:$Z87,Expenses!CO$9:CO$13)*Leases!$F83,MAX((Expenses!CO$9-Leases!$AB83/12)*Leases!$AA83*Leases!$F83,0)+MAX((Expenses!CO$10-Leases!$AB84/12)*Leases!$AA84*Leases!$F83,0)+MAX((Expenses!CO$11-Leases!$AB85/12)*Leases!$AA85*Leases!$F83,0)+MAX((Expenses!CO$12-Leases!$AB86/12)*Leases!$AA86*Leases!$F83,0)+MAX((Expenses!CO$13-Leases!$AB87/12)*Leases!$AA87*Leases!$F83,0)))))</f>
        <v>0</v>
      </c>
      <c r="CR254" s="94">
        <f ca="1">IF(OR(CR$165&lt;=EOMONTH($E83,$R83*(1-$O83)),CR$165&gt;EOMONTH($E83,$P83*12*(1-$O83)+$Q83*12*$O83+$R83*(1-$O83))),0,IF($X83="NNN",Expenses!CP$14*Leases!$F83,IF(Leases!$X83="FSG",0,IF(Leases!$X83="MG",SUMPRODUCT(Leases!$Z83:$Z87,Expenses!CP$9:CP$13)*Leases!$F83,MAX((Expenses!CP$9-Leases!$AB83/12)*Leases!$AA83*Leases!$F83,0)+MAX((Expenses!CP$10-Leases!$AB84/12)*Leases!$AA84*Leases!$F83,0)+MAX((Expenses!CP$11-Leases!$AB85/12)*Leases!$AA85*Leases!$F83,0)+MAX((Expenses!CP$12-Leases!$AB86/12)*Leases!$AA86*Leases!$F83,0)+MAX((Expenses!CP$13-Leases!$AB87/12)*Leases!$AA87*Leases!$F83,0)))))</f>
        <v>0</v>
      </c>
      <c r="CS254" s="94">
        <f ca="1">IF(OR(CS$165&lt;=EOMONTH($E83,$R83*(1-$O83)),CS$165&gt;EOMONTH($E83,$P83*12*(1-$O83)+$Q83*12*$O83+$R83*(1-$O83))),0,IF($X83="NNN",Expenses!CQ$14*Leases!$F83,IF(Leases!$X83="FSG",0,IF(Leases!$X83="MG",SUMPRODUCT(Leases!$Z83:$Z87,Expenses!CQ$9:CQ$13)*Leases!$F83,MAX((Expenses!CQ$9-Leases!$AB83/12)*Leases!$AA83*Leases!$F83,0)+MAX((Expenses!CQ$10-Leases!$AB84/12)*Leases!$AA84*Leases!$F83,0)+MAX((Expenses!CQ$11-Leases!$AB85/12)*Leases!$AA85*Leases!$F83,0)+MAX((Expenses!CQ$12-Leases!$AB86/12)*Leases!$AA86*Leases!$F83,0)+MAX((Expenses!CQ$13-Leases!$AB87/12)*Leases!$AA87*Leases!$F83,0)))))</f>
        <v>0</v>
      </c>
      <c r="CT254" s="94">
        <f ca="1">IF(OR(CT$165&lt;=EOMONTH($E83,$R83*(1-$O83)),CT$165&gt;EOMONTH($E83,$P83*12*(1-$O83)+$Q83*12*$O83+$R83*(1-$O83))),0,IF($X83="NNN",Expenses!CR$14*Leases!$F83,IF(Leases!$X83="FSG",0,IF(Leases!$X83="MG",SUMPRODUCT(Leases!$Z83:$Z87,Expenses!CR$9:CR$13)*Leases!$F83,MAX((Expenses!CR$9-Leases!$AB83/12)*Leases!$AA83*Leases!$F83,0)+MAX((Expenses!CR$10-Leases!$AB84/12)*Leases!$AA84*Leases!$F83,0)+MAX((Expenses!CR$11-Leases!$AB85/12)*Leases!$AA85*Leases!$F83,0)+MAX((Expenses!CR$12-Leases!$AB86/12)*Leases!$AA86*Leases!$F83,0)+MAX((Expenses!CR$13-Leases!$AB87/12)*Leases!$AA87*Leases!$F83,0)))))</f>
        <v>0</v>
      </c>
      <c r="CU254" s="94">
        <f ca="1">IF(OR(CU$165&lt;=EOMONTH($E83,$R83*(1-$O83)),CU$165&gt;EOMONTH($E83,$P83*12*(1-$O83)+$Q83*12*$O83+$R83*(1-$O83))),0,IF($X83="NNN",Expenses!CS$14*Leases!$F83,IF(Leases!$X83="FSG",0,IF(Leases!$X83="MG",SUMPRODUCT(Leases!$Z83:$Z87,Expenses!CS$9:CS$13)*Leases!$F83,MAX((Expenses!CS$9-Leases!$AB83/12)*Leases!$AA83*Leases!$F83,0)+MAX((Expenses!CS$10-Leases!$AB84/12)*Leases!$AA84*Leases!$F83,0)+MAX((Expenses!CS$11-Leases!$AB85/12)*Leases!$AA85*Leases!$F83,0)+MAX((Expenses!CS$12-Leases!$AB86/12)*Leases!$AA86*Leases!$F83,0)+MAX((Expenses!CS$13-Leases!$AB87/12)*Leases!$AA87*Leases!$F83,0)))))</f>
        <v>0</v>
      </c>
      <c r="CV254" s="94">
        <f ca="1">IF(OR(CV$165&lt;=EOMONTH($E83,$R83*(1-$O83)),CV$165&gt;EOMONTH($E83,$P83*12*(1-$O83)+$Q83*12*$O83+$R83*(1-$O83))),0,IF($X83="NNN",Expenses!CT$14*Leases!$F83,IF(Leases!$X83="FSG",0,IF(Leases!$X83="MG",SUMPRODUCT(Leases!$Z83:$Z87,Expenses!CT$9:CT$13)*Leases!$F83,MAX((Expenses!CT$9-Leases!$AB83/12)*Leases!$AA83*Leases!$F83,0)+MAX((Expenses!CT$10-Leases!$AB84/12)*Leases!$AA84*Leases!$F83,0)+MAX((Expenses!CT$11-Leases!$AB85/12)*Leases!$AA85*Leases!$F83,0)+MAX((Expenses!CT$12-Leases!$AB86/12)*Leases!$AA86*Leases!$F83,0)+MAX((Expenses!CT$13-Leases!$AB87/12)*Leases!$AA87*Leases!$F83,0)))))</f>
        <v>0</v>
      </c>
      <c r="CW254" s="94">
        <f ca="1">IF(OR(CW$165&lt;=EOMONTH($E83,$R83*(1-$O83)),CW$165&gt;EOMONTH($E83,$P83*12*(1-$O83)+$Q83*12*$O83+$R83*(1-$O83))),0,IF($X83="NNN",Expenses!CU$14*Leases!$F83,IF(Leases!$X83="FSG",0,IF(Leases!$X83="MG",SUMPRODUCT(Leases!$Z83:$Z87,Expenses!CU$9:CU$13)*Leases!$F83,MAX((Expenses!CU$9-Leases!$AB83/12)*Leases!$AA83*Leases!$F83,0)+MAX((Expenses!CU$10-Leases!$AB84/12)*Leases!$AA84*Leases!$F83,0)+MAX((Expenses!CU$11-Leases!$AB85/12)*Leases!$AA85*Leases!$F83,0)+MAX((Expenses!CU$12-Leases!$AB86/12)*Leases!$AA86*Leases!$F83,0)+MAX((Expenses!CU$13-Leases!$AB87/12)*Leases!$AA87*Leases!$F83,0)))))</f>
        <v>0</v>
      </c>
      <c r="CX254" s="94">
        <f ca="1">IF(OR(CX$165&lt;=EOMONTH($E83,$R83*(1-$O83)),CX$165&gt;EOMONTH($E83,$P83*12*(1-$O83)+$Q83*12*$O83+$R83*(1-$O83))),0,IF($X83="NNN",Expenses!CV$14*Leases!$F83,IF(Leases!$X83="FSG",0,IF(Leases!$X83="MG",SUMPRODUCT(Leases!$Z83:$Z87,Expenses!CV$9:CV$13)*Leases!$F83,MAX((Expenses!CV$9-Leases!$AB83/12)*Leases!$AA83*Leases!$F83,0)+MAX((Expenses!CV$10-Leases!$AB84/12)*Leases!$AA84*Leases!$F83,0)+MAX((Expenses!CV$11-Leases!$AB85/12)*Leases!$AA85*Leases!$F83,0)+MAX((Expenses!CV$12-Leases!$AB86/12)*Leases!$AA86*Leases!$F83,0)+MAX((Expenses!CV$13-Leases!$AB87/12)*Leases!$AA87*Leases!$F83,0)))))</f>
        <v>0</v>
      </c>
      <c r="CY254" s="94">
        <f ca="1">IF(OR(CY$165&lt;=EOMONTH($E83,$R83*(1-$O83)),CY$165&gt;EOMONTH($E83,$P83*12*(1-$O83)+$Q83*12*$O83+$R83*(1-$O83))),0,IF($X83="NNN",Expenses!CW$14*Leases!$F83,IF(Leases!$X83="FSG",0,IF(Leases!$X83="MG",SUMPRODUCT(Leases!$Z83:$Z87,Expenses!CW$9:CW$13)*Leases!$F83,MAX((Expenses!CW$9-Leases!$AB83/12)*Leases!$AA83*Leases!$F83,0)+MAX((Expenses!CW$10-Leases!$AB84/12)*Leases!$AA84*Leases!$F83,0)+MAX((Expenses!CW$11-Leases!$AB85/12)*Leases!$AA85*Leases!$F83,0)+MAX((Expenses!CW$12-Leases!$AB86/12)*Leases!$AA86*Leases!$F83,0)+MAX((Expenses!CW$13-Leases!$AB87/12)*Leases!$AA87*Leases!$F83,0)))))</f>
        <v>0</v>
      </c>
      <c r="CZ254" s="94">
        <f ca="1">IF(OR(CZ$165&lt;=EOMONTH($E83,$R83*(1-$O83)),CZ$165&gt;EOMONTH($E83,$P83*12*(1-$O83)+$Q83*12*$O83+$R83*(1-$O83))),0,IF($X83="NNN",Expenses!CX$14*Leases!$F83,IF(Leases!$X83="FSG",0,IF(Leases!$X83="MG",SUMPRODUCT(Leases!$Z83:$Z87,Expenses!CX$9:CX$13)*Leases!$F83,MAX((Expenses!CX$9-Leases!$AB83/12)*Leases!$AA83*Leases!$F83,0)+MAX((Expenses!CX$10-Leases!$AB84/12)*Leases!$AA84*Leases!$F83,0)+MAX((Expenses!CX$11-Leases!$AB85/12)*Leases!$AA85*Leases!$F83,0)+MAX((Expenses!CX$12-Leases!$AB86/12)*Leases!$AA86*Leases!$F83,0)+MAX((Expenses!CX$13-Leases!$AB87/12)*Leases!$AA87*Leases!$F83,0)))))</f>
        <v>0</v>
      </c>
      <c r="DA254" s="94">
        <f ca="1">IF(OR(DA$165&lt;=EOMONTH($E83,$R83*(1-$O83)),DA$165&gt;EOMONTH($E83,$P83*12*(1-$O83)+$Q83*12*$O83+$R83*(1-$O83))),0,IF($X83="NNN",Expenses!CY$14*Leases!$F83,IF(Leases!$X83="FSG",0,IF(Leases!$X83="MG",SUMPRODUCT(Leases!$Z83:$Z87,Expenses!CY$9:CY$13)*Leases!$F83,MAX((Expenses!CY$9-Leases!$AB83/12)*Leases!$AA83*Leases!$F83,0)+MAX((Expenses!CY$10-Leases!$AB84/12)*Leases!$AA84*Leases!$F83,0)+MAX((Expenses!CY$11-Leases!$AB85/12)*Leases!$AA85*Leases!$F83,0)+MAX((Expenses!CY$12-Leases!$AB86/12)*Leases!$AA86*Leases!$F83,0)+MAX((Expenses!CY$13-Leases!$AB87/12)*Leases!$AA87*Leases!$F83,0)))))</f>
        <v>0</v>
      </c>
      <c r="DB254" s="94">
        <f ca="1">IF(OR(DB$165&lt;=EOMONTH($E83,$R83*(1-$O83)),DB$165&gt;EOMONTH($E83,$P83*12*(1-$O83)+$Q83*12*$O83+$R83*(1-$O83))),0,IF($X83="NNN",Expenses!CZ$14*Leases!$F83,IF(Leases!$X83="FSG",0,IF(Leases!$X83="MG",SUMPRODUCT(Leases!$Z83:$Z87,Expenses!CZ$9:CZ$13)*Leases!$F83,MAX((Expenses!CZ$9-Leases!$AB83/12)*Leases!$AA83*Leases!$F83,0)+MAX((Expenses!CZ$10-Leases!$AB84/12)*Leases!$AA84*Leases!$F83,0)+MAX((Expenses!CZ$11-Leases!$AB85/12)*Leases!$AA85*Leases!$F83,0)+MAX((Expenses!CZ$12-Leases!$AB86/12)*Leases!$AA86*Leases!$F83,0)+MAX((Expenses!CZ$13-Leases!$AB87/12)*Leases!$AA87*Leases!$F83,0)))))</f>
        <v>0</v>
      </c>
      <c r="DC254" s="94">
        <f ca="1">IF(OR(DC$165&lt;=EOMONTH($E83,$R83*(1-$O83)),DC$165&gt;EOMONTH($E83,$P83*12*(1-$O83)+$Q83*12*$O83+$R83*(1-$O83))),0,IF($X83="NNN",Expenses!DA$14*Leases!$F83,IF(Leases!$X83="FSG",0,IF(Leases!$X83="MG",SUMPRODUCT(Leases!$Z83:$Z87,Expenses!DA$9:DA$13)*Leases!$F83,MAX((Expenses!DA$9-Leases!$AB83/12)*Leases!$AA83*Leases!$F83,0)+MAX((Expenses!DA$10-Leases!$AB84/12)*Leases!$AA84*Leases!$F83,0)+MAX((Expenses!DA$11-Leases!$AB85/12)*Leases!$AA85*Leases!$F83,0)+MAX((Expenses!DA$12-Leases!$AB86/12)*Leases!$AA86*Leases!$F83,0)+MAX((Expenses!DA$13-Leases!$AB87/12)*Leases!$AA87*Leases!$F83,0)))))</f>
        <v>0</v>
      </c>
      <c r="DD254" s="94">
        <f ca="1">IF(OR(DD$165&lt;=EOMONTH($E83,$R83*(1-$O83)),DD$165&gt;EOMONTH($E83,$P83*12*(1-$O83)+$Q83*12*$O83+$R83*(1-$O83))),0,IF($X83="NNN",Expenses!DB$14*Leases!$F83,IF(Leases!$X83="FSG",0,IF(Leases!$X83="MG",SUMPRODUCT(Leases!$Z83:$Z87,Expenses!DB$9:DB$13)*Leases!$F83,MAX((Expenses!DB$9-Leases!$AB83/12)*Leases!$AA83*Leases!$F83,0)+MAX((Expenses!DB$10-Leases!$AB84/12)*Leases!$AA84*Leases!$F83,0)+MAX((Expenses!DB$11-Leases!$AB85/12)*Leases!$AA85*Leases!$F83,0)+MAX((Expenses!DB$12-Leases!$AB86/12)*Leases!$AA86*Leases!$F83,0)+MAX((Expenses!DB$13-Leases!$AB87/12)*Leases!$AA87*Leases!$F83,0)))))</f>
        <v>0</v>
      </c>
      <c r="DE254" s="94">
        <f ca="1">IF(OR(DE$165&lt;=EOMONTH($E83,$R83*(1-$O83)),DE$165&gt;EOMONTH($E83,$P83*12*(1-$O83)+$Q83*12*$O83+$R83*(1-$O83))),0,IF($X83="NNN",Expenses!DC$14*Leases!$F83,IF(Leases!$X83="FSG",0,IF(Leases!$X83="MG",SUMPRODUCT(Leases!$Z83:$Z87,Expenses!DC$9:DC$13)*Leases!$F83,MAX((Expenses!DC$9-Leases!$AB83/12)*Leases!$AA83*Leases!$F83,0)+MAX((Expenses!DC$10-Leases!$AB84/12)*Leases!$AA84*Leases!$F83,0)+MAX((Expenses!DC$11-Leases!$AB85/12)*Leases!$AA85*Leases!$F83,0)+MAX((Expenses!DC$12-Leases!$AB86/12)*Leases!$AA86*Leases!$F83,0)+MAX((Expenses!DC$13-Leases!$AB87/12)*Leases!$AA87*Leases!$F83,0)))))</f>
        <v>0</v>
      </c>
      <c r="DF254" s="94">
        <f ca="1">IF(OR(DF$165&lt;=EOMONTH($E83,$R83*(1-$O83)),DF$165&gt;EOMONTH($E83,$P83*12*(1-$O83)+$Q83*12*$O83+$R83*(1-$O83))),0,IF($X83="NNN",Expenses!DD$14*Leases!$F83,IF(Leases!$X83="FSG",0,IF(Leases!$X83="MG",SUMPRODUCT(Leases!$Z83:$Z87,Expenses!DD$9:DD$13)*Leases!$F83,MAX((Expenses!DD$9-Leases!$AB83/12)*Leases!$AA83*Leases!$F83,0)+MAX((Expenses!DD$10-Leases!$AB84/12)*Leases!$AA84*Leases!$F83,0)+MAX((Expenses!DD$11-Leases!$AB85/12)*Leases!$AA85*Leases!$F83,0)+MAX((Expenses!DD$12-Leases!$AB86/12)*Leases!$AA86*Leases!$F83,0)+MAX((Expenses!DD$13-Leases!$AB87/12)*Leases!$AA87*Leases!$F83,0)))))</f>
        <v>0</v>
      </c>
      <c r="DG254" s="94">
        <f ca="1">IF(OR(DG$165&lt;=EOMONTH($E83,$R83*(1-$O83)),DG$165&gt;EOMONTH($E83,$P83*12*(1-$O83)+$Q83*12*$O83+$R83*(1-$O83))),0,IF($X83="NNN",Expenses!DE$14*Leases!$F83,IF(Leases!$X83="FSG",0,IF(Leases!$X83="MG",SUMPRODUCT(Leases!$Z83:$Z87,Expenses!DE$9:DE$13)*Leases!$F83,MAX((Expenses!DE$9-Leases!$AB83/12)*Leases!$AA83*Leases!$F83,0)+MAX((Expenses!DE$10-Leases!$AB84/12)*Leases!$AA84*Leases!$F83,0)+MAX((Expenses!DE$11-Leases!$AB85/12)*Leases!$AA85*Leases!$F83,0)+MAX((Expenses!DE$12-Leases!$AB86/12)*Leases!$AA86*Leases!$F83,0)+MAX((Expenses!DE$13-Leases!$AB87/12)*Leases!$AA87*Leases!$F83,0)))))</f>
        <v>0</v>
      </c>
      <c r="DH254" s="94">
        <f ca="1">IF(OR(DH$165&lt;=EOMONTH($E83,$R83*(1-$O83)),DH$165&gt;EOMONTH($E83,$P83*12*(1-$O83)+$Q83*12*$O83+$R83*(1-$O83))),0,IF($X83="NNN",Expenses!DF$14*Leases!$F83,IF(Leases!$X83="FSG",0,IF(Leases!$X83="MG",SUMPRODUCT(Leases!$Z83:$Z87,Expenses!DF$9:DF$13)*Leases!$F83,MAX((Expenses!DF$9-Leases!$AB83/12)*Leases!$AA83*Leases!$F83,0)+MAX((Expenses!DF$10-Leases!$AB84/12)*Leases!$AA84*Leases!$F83,0)+MAX((Expenses!DF$11-Leases!$AB85/12)*Leases!$AA85*Leases!$F83,0)+MAX((Expenses!DF$12-Leases!$AB86/12)*Leases!$AA86*Leases!$F83,0)+MAX((Expenses!DF$13-Leases!$AB87/12)*Leases!$AA87*Leases!$F83,0)))))</f>
        <v>0</v>
      </c>
      <c r="DI254" s="94">
        <f ca="1">IF(OR(DI$165&lt;=EOMONTH($E83,$R83*(1-$O83)),DI$165&gt;EOMONTH($E83,$P83*12*(1-$O83)+$Q83*12*$O83+$R83*(1-$O83))),0,IF($X83="NNN",Expenses!DG$14*Leases!$F83,IF(Leases!$X83="FSG",0,IF(Leases!$X83="MG",SUMPRODUCT(Leases!$Z83:$Z87,Expenses!DG$9:DG$13)*Leases!$F83,MAX((Expenses!DG$9-Leases!$AB83/12)*Leases!$AA83*Leases!$F83,0)+MAX((Expenses!DG$10-Leases!$AB84/12)*Leases!$AA84*Leases!$F83,0)+MAX((Expenses!DG$11-Leases!$AB85/12)*Leases!$AA85*Leases!$F83,0)+MAX((Expenses!DG$12-Leases!$AB86/12)*Leases!$AA86*Leases!$F83,0)+MAX((Expenses!DG$13-Leases!$AB87/12)*Leases!$AA87*Leases!$F83,0)))))</f>
        <v>0</v>
      </c>
      <c r="DJ254" s="94">
        <f ca="1">IF(OR(DJ$165&lt;=EOMONTH($E83,$R83*(1-$O83)),DJ$165&gt;EOMONTH($E83,$P83*12*(1-$O83)+$Q83*12*$O83+$R83*(1-$O83))),0,IF($X83="NNN",Expenses!DH$14*Leases!$F83,IF(Leases!$X83="FSG",0,IF(Leases!$X83="MG",SUMPRODUCT(Leases!$Z83:$Z87,Expenses!DH$9:DH$13)*Leases!$F83,MAX((Expenses!DH$9-Leases!$AB83/12)*Leases!$AA83*Leases!$F83,0)+MAX((Expenses!DH$10-Leases!$AB84/12)*Leases!$AA84*Leases!$F83,0)+MAX((Expenses!DH$11-Leases!$AB85/12)*Leases!$AA85*Leases!$F83,0)+MAX((Expenses!DH$12-Leases!$AB86/12)*Leases!$AA86*Leases!$F83,0)+MAX((Expenses!DH$13-Leases!$AB87/12)*Leases!$AA87*Leases!$F83,0)))))</f>
        <v>0</v>
      </c>
      <c r="DK254" s="94">
        <f ca="1">IF(OR(DK$165&lt;=EOMONTH($E83,$R83*(1-$O83)),DK$165&gt;EOMONTH($E83,$P83*12*(1-$O83)+$Q83*12*$O83+$R83*(1-$O83))),0,IF($X83="NNN",Expenses!DI$14*Leases!$F83,IF(Leases!$X83="FSG",0,IF(Leases!$X83="MG",SUMPRODUCT(Leases!$Z83:$Z87,Expenses!DI$9:DI$13)*Leases!$F83,MAX((Expenses!DI$9-Leases!$AB83/12)*Leases!$AA83*Leases!$F83,0)+MAX((Expenses!DI$10-Leases!$AB84/12)*Leases!$AA84*Leases!$F83,0)+MAX((Expenses!DI$11-Leases!$AB85/12)*Leases!$AA85*Leases!$F83,0)+MAX((Expenses!DI$12-Leases!$AB86/12)*Leases!$AA86*Leases!$F83,0)+MAX((Expenses!DI$13-Leases!$AB87/12)*Leases!$AA87*Leases!$F83,0)))))</f>
        <v>0</v>
      </c>
      <c r="DL254" s="94">
        <f ca="1">IF(OR(DL$165&lt;=EOMONTH($E83,$R83*(1-$O83)),DL$165&gt;EOMONTH($E83,$P83*12*(1-$O83)+$Q83*12*$O83+$R83*(1-$O83))),0,IF($X83="NNN",Expenses!DJ$14*Leases!$F83,IF(Leases!$X83="FSG",0,IF(Leases!$X83="MG",SUMPRODUCT(Leases!$Z83:$Z87,Expenses!DJ$9:DJ$13)*Leases!$F83,MAX((Expenses!DJ$9-Leases!$AB83/12)*Leases!$AA83*Leases!$F83,0)+MAX((Expenses!DJ$10-Leases!$AB84/12)*Leases!$AA84*Leases!$F83,0)+MAX((Expenses!DJ$11-Leases!$AB85/12)*Leases!$AA85*Leases!$F83,0)+MAX((Expenses!DJ$12-Leases!$AB86/12)*Leases!$AA86*Leases!$F83,0)+MAX((Expenses!DJ$13-Leases!$AB87/12)*Leases!$AA87*Leases!$F83,0)))))</f>
        <v>0</v>
      </c>
      <c r="DM254" s="94">
        <f ca="1">IF(OR(DM$165&lt;=EOMONTH($E83,$R83*(1-$O83)),DM$165&gt;EOMONTH($E83,$P83*12*(1-$O83)+$Q83*12*$O83+$R83*(1-$O83))),0,IF($X83="NNN",Expenses!DK$14*Leases!$F83,IF(Leases!$X83="FSG",0,IF(Leases!$X83="MG",SUMPRODUCT(Leases!$Z83:$Z87,Expenses!DK$9:DK$13)*Leases!$F83,MAX((Expenses!DK$9-Leases!$AB83/12)*Leases!$AA83*Leases!$F83,0)+MAX((Expenses!DK$10-Leases!$AB84/12)*Leases!$AA84*Leases!$F83,0)+MAX((Expenses!DK$11-Leases!$AB85/12)*Leases!$AA85*Leases!$F83,0)+MAX((Expenses!DK$12-Leases!$AB86/12)*Leases!$AA86*Leases!$F83,0)+MAX((Expenses!DK$13-Leases!$AB87/12)*Leases!$AA87*Leases!$F83,0)))))</f>
        <v>0</v>
      </c>
      <c r="DN254" s="94">
        <f ca="1">IF(OR(DN$165&lt;=EOMONTH($E83,$R83*(1-$O83)),DN$165&gt;EOMONTH($E83,$P83*12*(1-$O83)+$Q83*12*$O83+$R83*(1-$O83))),0,IF($X83="NNN",Expenses!DL$14*Leases!$F83,IF(Leases!$X83="FSG",0,IF(Leases!$X83="MG",SUMPRODUCT(Leases!$Z83:$Z87,Expenses!DL$9:DL$13)*Leases!$F83,MAX((Expenses!DL$9-Leases!$AB83/12)*Leases!$AA83*Leases!$F83,0)+MAX((Expenses!DL$10-Leases!$AB84/12)*Leases!$AA84*Leases!$F83,0)+MAX((Expenses!DL$11-Leases!$AB85/12)*Leases!$AA85*Leases!$F83,0)+MAX((Expenses!DL$12-Leases!$AB86/12)*Leases!$AA86*Leases!$F83,0)+MAX((Expenses!DL$13-Leases!$AB87/12)*Leases!$AA87*Leases!$F83,0)))))</f>
        <v>0</v>
      </c>
      <c r="DO254" s="94">
        <f ca="1">IF(OR(DO$165&lt;=EOMONTH($E83,$R83*(1-$O83)),DO$165&gt;EOMONTH($E83,$P83*12*(1-$O83)+$Q83*12*$O83+$R83*(1-$O83))),0,IF($X83="NNN",Expenses!DM$14*Leases!$F83,IF(Leases!$X83="FSG",0,IF(Leases!$X83="MG",SUMPRODUCT(Leases!$Z83:$Z87,Expenses!DM$9:DM$13)*Leases!$F83,MAX((Expenses!DM$9-Leases!$AB83/12)*Leases!$AA83*Leases!$F83,0)+MAX((Expenses!DM$10-Leases!$AB84/12)*Leases!$AA84*Leases!$F83,0)+MAX((Expenses!DM$11-Leases!$AB85/12)*Leases!$AA85*Leases!$F83,0)+MAX((Expenses!DM$12-Leases!$AB86/12)*Leases!$AA86*Leases!$F83,0)+MAX((Expenses!DM$13-Leases!$AB87/12)*Leases!$AA87*Leases!$F83,0)))))</f>
        <v>0</v>
      </c>
      <c r="DP254" s="94">
        <f ca="1">IF(OR(DP$165&lt;=EOMONTH($E83,$R83*(1-$O83)),DP$165&gt;EOMONTH($E83,$P83*12*(1-$O83)+$Q83*12*$O83+$R83*(1-$O83))),0,IF($X83="NNN",Expenses!DN$14*Leases!$F83,IF(Leases!$X83="FSG",0,IF(Leases!$X83="MG",SUMPRODUCT(Leases!$Z83:$Z87,Expenses!DN$9:DN$13)*Leases!$F83,MAX((Expenses!DN$9-Leases!$AB83/12)*Leases!$AA83*Leases!$F83,0)+MAX((Expenses!DN$10-Leases!$AB84/12)*Leases!$AA84*Leases!$F83,0)+MAX((Expenses!DN$11-Leases!$AB85/12)*Leases!$AA85*Leases!$F83,0)+MAX((Expenses!DN$12-Leases!$AB86/12)*Leases!$AA86*Leases!$F83,0)+MAX((Expenses!DN$13-Leases!$AB87/12)*Leases!$AA87*Leases!$F83,0)))))</f>
        <v>0</v>
      </c>
      <c r="DQ254" s="94">
        <f ca="1">IF(OR(DQ$165&lt;=EOMONTH($E83,$R83*(1-$O83)),DQ$165&gt;EOMONTH($E83,$P83*12*(1-$O83)+$Q83*12*$O83+$R83*(1-$O83))),0,IF($X83="NNN",Expenses!DO$14*Leases!$F83,IF(Leases!$X83="FSG",0,IF(Leases!$X83="MG",SUMPRODUCT(Leases!$Z83:$Z87,Expenses!DO$9:DO$13)*Leases!$F83,MAX((Expenses!DO$9-Leases!$AB83/12)*Leases!$AA83*Leases!$F83,0)+MAX((Expenses!DO$10-Leases!$AB84/12)*Leases!$AA84*Leases!$F83,0)+MAX((Expenses!DO$11-Leases!$AB85/12)*Leases!$AA85*Leases!$F83,0)+MAX((Expenses!DO$12-Leases!$AB86/12)*Leases!$AA86*Leases!$F83,0)+MAX((Expenses!DO$13-Leases!$AB87/12)*Leases!$AA87*Leases!$F83,0)))))</f>
        <v>0</v>
      </c>
      <c r="DR254" s="94">
        <f ca="1">IF(OR(DR$165&lt;=EOMONTH($E83,$R83*(1-$O83)),DR$165&gt;EOMONTH($E83,$P83*12*(1-$O83)+$Q83*12*$O83+$R83*(1-$O83))),0,IF($X83="NNN",Expenses!DP$14*Leases!$F83,IF(Leases!$X83="FSG",0,IF(Leases!$X83="MG",SUMPRODUCT(Leases!$Z83:$Z87,Expenses!DP$9:DP$13)*Leases!$F83,MAX((Expenses!DP$9-Leases!$AB83/12)*Leases!$AA83*Leases!$F83,0)+MAX((Expenses!DP$10-Leases!$AB84/12)*Leases!$AA84*Leases!$F83,0)+MAX((Expenses!DP$11-Leases!$AB85/12)*Leases!$AA85*Leases!$F83,0)+MAX((Expenses!DP$12-Leases!$AB86/12)*Leases!$AA86*Leases!$F83,0)+MAX((Expenses!DP$13-Leases!$AB87/12)*Leases!$AA87*Leases!$F83,0)))))</f>
        <v>0</v>
      </c>
      <c r="DS254" s="94">
        <f ca="1">IF(OR(DS$165&lt;=EOMONTH($E83,$R83*(1-$O83)),DS$165&gt;EOMONTH($E83,$P83*12*(1-$O83)+$Q83*12*$O83+$R83*(1-$O83))),0,IF($X83="NNN",Expenses!DQ$14*Leases!$F83,IF(Leases!$X83="FSG",0,IF(Leases!$X83="MG",SUMPRODUCT(Leases!$Z83:$Z87,Expenses!DQ$9:DQ$13)*Leases!$F83,MAX((Expenses!DQ$9-Leases!$AB83/12)*Leases!$AA83*Leases!$F83,0)+MAX((Expenses!DQ$10-Leases!$AB84/12)*Leases!$AA84*Leases!$F83,0)+MAX((Expenses!DQ$11-Leases!$AB85/12)*Leases!$AA85*Leases!$F83,0)+MAX((Expenses!DQ$12-Leases!$AB86/12)*Leases!$AA86*Leases!$F83,0)+MAX((Expenses!DQ$13-Leases!$AB87/12)*Leases!$AA87*Leases!$F83,0)))))</f>
        <v>0</v>
      </c>
      <c r="DT254" s="94">
        <f ca="1">IF(OR(DT$165&lt;=EOMONTH($E83,$R83*(1-$O83)),DT$165&gt;EOMONTH($E83,$P83*12*(1-$O83)+$Q83*12*$O83+$R83*(1-$O83))),0,IF($X83="NNN",Expenses!DR$14*Leases!$F83,IF(Leases!$X83="FSG",0,IF(Leases!$X83="MG",SUMPRODUCT(Leases!$Z83:$Z87,Expenses!DR$9:DR$13)*Leases!$F83,MAX((Expenses!DR$9-Leases!$AB83/12)*Leases!$AA83*Leases!$F83,0)+MAX((Expenses!DR$10-Leases!$AB84/12)*Leases!$AA84*Leases!$F83,0)+MAX((Expenses!DR$11-Leases!$AB85/12)*Leases!$AA85*Leases!$F83,0)+MAX((Expenses!DR$12-Leases!$AB86/12)*Leases!$AA86*Leases!$F83,0)+MAX((Expenses!DR$13-Leases!$AB87/12)*Leases!$AA87*Leases!$F83,0)))))</f>
        <v>0</v>
      </c>
      <c r="DU254" s="94">
        <f ca="1">IF(OR(DU$165&lt;=EOMONTH($E83,$R83*(1-$O83)),DU$165&gt;EOMONTH($E83,$P83*12*(1-$O83)+$Q83*12*$O83+$R83*(1-$O83))),0,IF($X83="NNN",Expenses!DS$14*Leases!$F83,IF(Leases!$X83="FSG",0,IF(Leases!$X83="MG",SUMPRODUCT(Leases!$Z83:$Z87,Expenses!DS$9:DS$13)*Leases!$F83,MAX((Expenses!DS$9-Leases!$AB83/12)*Leases!$AA83*Leases!$F83,0)+MAX((Expenses!DS$10-Leases!$AB84/12)*Leases!$AA84*Leases!$F83,0)+MAX((Expenses!DS$11-Leases!$AB85/12)*Leases!$AA85*Leases!$F83,0)+MAX((Expenses!DS$12-Leases!$AB86/12)*Leases!$AA86*Leases!$F83,0)+MAX((Expenses!DS$13-Leases!$AB87/12)*Leases!$AA87*Leases!$F83,0)))))</f>
        <v>0</v>
      </c>
      <c r="DV254" s="94">
        <f ca="1">IF(OR(DV$165&lt;=EOMONTH($E83,$R83*(1-$O83)),DV$165&gt;EOMONTH($E83,$P83*12*(1-$O83)+$Q83*12*$O83+$R83*(1-$O83))),0,IF($X83="NNN",Expenses!DT$14*Leases!$F83,IF(Leases!$X83="FSG",0,IF(Leases!$X83="MG",SUMPRODUCT(Leases!$Z83:$Z87,Expenses!DT$9:DT$13)*Leases!$F83,MAX((Expenses!DT$9-Leases!$AB83/12)*Leases!$AA83*Leases!$F83,0)+MAX((Expenses!DT$10-Leases!$AB84/12)*Leases!$AA84*Leases!$F83,0)+MAX((Expenses!DT$11-Leases!$AB85/12)*Leases!$AA85*Leases!$F83,0)+MAX((Expenses!DT$12-Leases!$AB86/12)*Leases!$AA86*Leases!$F83,0)+MAX((Expenses!DT$13-Leases!$AB87/12)*Leases!$AA87*Leases!$F83,0)))))</f>
        <v>0</v>
      </c>
      <c r="DW254" s="94">
        <f ca="1">IF(OR(DW$165&lt;=EOMONTH($E83,$R83*(1-$O83)),DW$165&gt;EOMONTH($E83,$P83*12*(1-$O83)+$Q83*12*$O83+$R83*(1-$O83))),0,IF($X83="NNN",Expenses!DU$14*Leases!$F83,IF(Leases!$X83="FSG",0,IF(Leases!$X83="MG",SUMPRODUCT(Leases!$Z83:$Z87,Expenses!DU$9:DU$13)*Leases!$F83,MAX((Expenses!DU$9-Leases!$AB83/12)*Leases!$AA83*Leases!$F83,0)+MAX((Expenses!DU$10-Leases!$AB84/12)*Leases!$AA84*Leases!$F83,0)+MAX((Expenses!DU$11-Leases!$AB85/12)*Leases!$AA85*Leases!$F83,0)+MAX((Expenses!DU$12-Leases!$AB86/12)*Leases!$AA86*Leases!$F83,0)+MAX((Expenses!DU$13-Leases!$AB87/12)*Leases!$AA87*Leases!$F83,0)))))</f>
        <v>0</v>
      </c>
      <c r="DX254" s="94">
        <f ca="1">IF(OR(DX$165&lt;=EOMONTH($E83,$R83*(1-$O83)),DX$165&gt;EOMONTH($E83,$P83*12*(1-$O83)+$Q83*12*$O83+$R83*(1-$O83))),0,IF($X83="NNN",Expenses!DV$14*Leases!$F83,IF(Leases!$X83="FSG",0,IF(Leases!$X83="MG",SUMPRODUCT(Leases!$Z83:$Z87,Expenses!DV$9:DV$13)*Leases!$F83,MAX((Expenses!DV$9-Leases!$AB83/12)*Leases!$AA83*Leases!$F83,0)+MAX((Expenses!DV$10-Leases!$AB84/12)*Leases!$AA84*Leases!$F83,0)+MAX((Expenses!DV$11-Leases!$AB85/12)*Leases!$AA85*Leases!$F83,0)+MAX((Expenses!DV$12-Leases!$AB86/12)*Leases!$AA86*Leases!$F83,0)+MAX((Expenses!DV$13-Leases!$AB87/12)*Leases!$AA87*Leases!$F83,0)))))</f>
        <v>0</v>
      </c>
      <c r="DY254" s="94">
        <f ca="1">IF(OR(DY$165&lt;=EOMONTH($E83,$R83*(1-$O83)),DY$165&gt;EOMONTH($E83,$P83*12*(1-$O83)+$Q83*12*$O83+$R83*(1-$O83))),0,IF($X83="NNN",Expenses!DW$14*Leases!$F83,IF(Leases!$X83="FSG",0,IF(Leases!$X83="MG",SUMPRODUCT(Leases!$Z83:$Z87,Expenses!DW$9:DW$13)*Leases!$F83,MAX((Expenses!DW$9-Leases!$AB83/12)*Leases!$AA83*Leases!$F83,0)+MAX((Expenses!DW$10-Leases!$AB84/12)*Leases!$AA84*Leases!$F83,0)+MAX((Expenses!DW$11-Leases!$AB85/12)*Leases!$AA85*Leases!$F83,0)+MAX((Expenses!DW$12-Leases!$AB86/12)*Leases!$AA86*Leases!$F83,0)+MAX((Expenses!DW$13-Leases!$AB87/12)*Leases!$AA87*Leases!$F83,0)))))</f>
        <v>0</v>
      </c>
      <c r="DZ254" s="94">
        <f ca="1">IF(OR(DZ$165&lt;=EOMONTH($E83,$R83*(1-$O83)),DZ$165&gt;EOMONTH($E83,$P83*12*(1-$O83)+$Q83*12*$O83+$R83*(1-$O83))),0,IF($X83="NNN",Expenses!DX$14*Leases!$F83,IF(Leases!$X83="FSG",0,IF(Leases!$X83="MG",SUMPRODUCT(Leases!$Z83:$Z87,Expenses!DX$9:DX$13)*Leases!$F83,MAX((Expenses!DX$9-Leases!$AB83/12)*Leases!$AA83*Leases!$F83,0)+MAX((Expenses!DX$10-Leases!$AB84/12)*Leases!$AA84*Leases!$F83,0)+MAX((Expenses!DX$11-Leases!$AB85/12)*Leases!$AA85*Leases!$F83,0)+MAX((Expenses!DX$12-Leases!$AB86/12)*Leases!$AA86*Leases!$F83,0)+MAX((Expenses!DX$13-Leases!$AB87/12)*Leases!$AA87*Leases!$F83,0)))))</f>
        <v>0</v>
      </c>
      <c r="EA254" s="94">
        <f ca="1">IF(OR(EA$165&lt;=EOMONTH($E83,$R83*(1-$O83)),EA$165&gt;EOMONTH($E83,$P83*12*(1-$O83)+$Q83*12*$O83+$R83*(1-$O83))),0,IF($X83="NNN",Expenses!DY$14*Leases!$F83,IF(Leases!$X83="FSG",0,IF(Leases!$X83="MG",SUMPRODUCT(Leases!$Z83:$Z87,Expenses!DY$9:DY$13)*Leases!$F83,MAX((Expenses!DY$9-Leases!$AB83/12)*Leases!$AA83*Leases!$F83,0)+MAX((Expenses!DY$10-Leases!$AB84/12)*Leases!$AA84*Leases!$F83,0)+MAX((Expenses!DY$11-Leases!$AB85/12)*Leases!$AA85*Leases!$F83,0)+MAX((Expenses!DY$12-Leases!$AB86/12)*Leases!$AA86*Leases!$F83,0)+MAX((Expenses!DY$13-Leases!$AB87/12)*Leases!$AA87*Leases!$F83,0)))))</f>
        <v>0</v>
      </c>
      <c r="EB254" s="94">
        <f ca="1">IF(OR(EB$165&lt;=EOMONTH($E83,$R83*(1-$O83)),EB$165&gt;EOMONTH($E83,$P83*12*(1-$O83)+$Q83*12*$O83+$R83*(1-$O83))),0,IF($X83="NNN",Expenses!DZ$14*Leases!$F83,IF(Leases!$X83="FSG",0,IF(Leases!$X83="MG",SUMPRODUCT(Leases!$Z83:$Z87,Expenses!DZ$9:DZ$13)*Leases!$F83,MAX((Expenses!DZ$9-Leases!$AB83/12)*Leases!$AA83*Leases!$F83,0)+MAX((Expenses!DZ$10-Leases!$AB84/12)*Leases!$AA84*Leases!$F83,0)+MAX((Expenses!DZ$11-Leases!$AB85/12)*Leases!$AA85*Leases!$F83,0)+MAX((Expenses!DZ$12-Leases!$AB86/12)*Leases!$AA86*Leases!$F83,0)+MAX((Expenses!DZ$13-Leases!$AB87/12)*Leases!$AA87*Leases!$F83,0)))))</f>
        <v>0</v>
      </c>
      <c r="EC254" s="94">
        <f ca="1">IF(OR(EC$165&lt;=EOMONTH($E83,$R83*(1-$O83)),EC$165&gt;EOMONTH($E83,$P83*12*(1-$O83)+$Q83*12*$O83+$R83*(1-$O83))),0,IF($X83="NNN",Expenses!EA$14*Leases!$F83,IF(Leases!$X83="FSG",0,IF(Leases!$X83="MG",SUMPRODUCT(Leases!$Z83:$Z87,Expenses!EA$9:EA$13)*Leases!$F83,MAX((Expenses!EA$9-Leases!$AB83/12)*Leases!$AA83*Leases!$F83,0)+MAX((Expenses!EA$10-Leases!$AB84/12)*Leases!$AA84*Leases!$F83,0)+MAX((Expenses!EA$11-Leases!$AB85/12)*Leases!$AA85*Leases!$F83,0)+MAX((Expenses!EA$12-Leases!$AB86/12)*Leases!$AA86*Leases!$F83,0)+MAX((Expenses!EA$13-Leases!$AB87/12)*Leases!$AA87*Leases!$F83,0)))))</f>
        <v>0</v>
      </c>
      <c r="ED254" s="94">
        <f ca="1">IF(OR(ED$165&lt;=EOMONTH($E83,$R83*(1-$O83)),ED$165&gt;EOMONTH($E83,$P83*12*(1-$O83)+$Q83*12*$O83+$R83*(1-$O83))),0,IF($X83="NNN",Expenses!EB$14*Leases!$F83,IF(Leases!$X83="FSG",0,IF(Leases!$X83="MG",SUMPRODUCT(Leases!$Z83:$Z87,Expenses!EB$9:EB$13)*Leases!$F83,MAX((Expenses!EB$9-Leases!$AB83/12)*Leases!$AA83*Leases!$F83,0)+MAX((Expenses!EB$10-Leases!$AB84/12)*Leases!$AA84*Leases!$F83,0)+MAX((Expenses!EB$11-Leases!$AB85/12)*Leases!$AA85*Leases!$F83,0)+MAX((Expenses!EB$12-Leases!$AB86/12)*Leases!$AA86*Leases!$F83,0)+MAX((Expenses!EB$13-Leases!$AB87/12)*Leases!$AA87*Leases!$F83,0)))))</f>
        <v>0</v>
      </c>
      <c r="EE254" s="94">
        <f ca="1">IF(OR(EE$165&lt;=EOMONTH($E83,$R83*(1-$O83)),EE$165&gt;EOMONTH($E83,$P83*12*(1-$O83)+$Q83*12*$O83+$R83*(1-$O83))),0,IF($X83="NNN",Expenses!EC$14*Leases!$F83,IF(Leases!$X83="FSG",0,IF(Leases!$X83="MG",SUMPRODUCT(Leases!$Z83:$Z87,Expenses!EC$9:EC$13)*Leases!$F83,MAX((Expenses!EC$9-Leases!$AB83/12)*Leases!$AA83*Leases!$F83,0)+MAX((Expenses!EC$10-Leases!$AB84/12)*Leases!$AA84*Leases!$F83,0)+MAX((Expenses!EC$11-Leases!$AB85/12)*Leases!$AA85*Leases!$F83,0)+MAX((Expenses!EC$12-Leases!$AB86/12)*Leases!$AA86*Leases!$F83,0)+MAX((Expenses!EC$13-Leases!$AB87/12)*Leases!$AA87*Leases!$F83,0)))))</f>
        <v>0</v>
      </c>
      <c r="EF254" s="94">
        <f>IF(OR(EF$165&lt;=EOMONTH($E83,$R83*(1-$O83)),EF$165&gt;EOMONTH($E83,$P83*12*(1-$O83)+$Q83*12*$O83+$R83*(1-$O83))),0,IF($X83="NNN",Expenses!ED$14*Leases!$F83,IF(Leases!$X83="FSG",0,IF(Leases!$X83="MG",SUMPRODUCT(Leases!$Z83:$Z87,Expenses!ED$9:ED$13)*Leases!$F83,MAX((Expenses!ED$9-Leases!$AB83/12)*Leases!$AA83*Leases!$F83,0)+MAX((Expenses!ED$10-Leases!$AB84/12)*Leases!$AA84*Leases!$F83,0)+MAX((Expenses!ED$11-Leases!$AB85/12)*Leases!$AA85*Leases!$F83,0)+MAX((Expenses!ED$12-Leases!$AB86/12)*Leases!$AA86*Leases!$F83,0)+MAX((Expenses!ED$13-Leases!$AB87/12)*Leases!$AA87*Leases!$F83,0)))))</f>
        <v>0</v>
      </c>
      <c r="EG254" s="94">
        <f>IF(OR(EG$165&lt;=EOMONTH($E83,$R83*(1-$O83)),EG$165&gt;EOMONTH($E83,$P83*12*(1-$O83)+$Q83*12*$O83+$R83*(1-$O83))),0,IF($X83="NNN",Expenses!EE$14*Leases!$F83,IF(Leases!$X83="FSG",0,IF(Leases!$X83="MG",SUMPRODUCT(Leases!$Z83:$Z87,Expenses!EE$9:EE$13)*Leases!$F83,MAX((Expenses!EE$9-Leases!$AB83/12)*Leases!$AA83*Leases!$F83,0)+MAX((Expenses!EE$10-Leases!$AB84/12)*Leases!$AA84*Leases!$F83,0)+MAX((Expenses!EE$11-Leases!$AB85/12)*Leases!$AA85*Leases!$F83,0)+MAX((Expenses!EE$12-Leases!$AB86/12)*Leases!$AA86*Leases!$F83,0)+MAX((Expenses!EE$13-Leases!$AB87/12)*Leases!$AA87*Leases!$F83,0)))))</f>
        <v>0</v>
      </c>
      <c r="EH254" s="94">
        <f>IF(OR(EH$165&lt;=EOMONTH($E83,$R83*(1-$O83)),EH$165&gt;EOMONTH($E83,$P83*12*(1-$O83)+$Q83*12*$O83+$R83*(1-$O83))),0,IF($X83="NNN",Expenses!EF$14*Leases!$F83,IF(Leases!$X83="FSG",0,IF(Leases!$X83="MG",SUMPRODUCT(Leases!$Z83:$Z87,Expenses!EF$9:EF$13)*Leases!$F83,MAX((Expenses!EF$9-Leases!$AB83/12)*Leases!$AA83*Leases!$F83,0)+MAX((Expenses!EF$10-Leases!$AB84/12)*Leases!$AA84*Leases!$F83,0)+MAX((Expenses!EF$11-Leases!$AB85/12)*Leases!$AA85*Leases!$F83,0)+MAX((Expenses!EF$12-Leases!$AB86/12)*Leases!$AA86*Leases!$F83,0)+MAX((Expenses!EF$13-Leases!$AB87/12)*Leases!$AA87*Leases!$F83,0)))))</f>
        <v>0</v>
      </c>
      <c r="EI254" s="94">
        <f>IF(OR(EI$165&lt;=EOMONTH($E83,$R83*(1-$O83)),EI$165&gt;EOMONTH($E83,$P83*12*(1-$O83)+$Q83*12*$O83+$R83*(1-$O83))),0,IF($X83="NNN",Expenses!EG$14*Leases!$F83,IF(Leases!$X83="FSG",0,IF(Leases!$X83="MG",SUMPRODUCT(Leases!$Z83:$Z87,Expenses!EG$9:EG$13)*Leases!$F83,MAX((Expenses!EG$9-Leases!$AB83/12)*Leases!$AA83*Leases!$F83,0)+MAX((Expenses!EG$10-Leases!$AB84/12)*Leases!$AA84*Leases!$F83,0)+MAX((Expenses!EG$11-Leases!$AB85/12)*Leases!$AA85*Leases!$F83,0)+MAX((Expenses!EG$12-Leases!$AB86/12)*Leases!$AA86*Leases!$F83,0)+MAX((Expenses!EG$13-Leases!$AB87/12)*Leases!$AA87*Leases!$F83,0)))))</f>
        <v>0</v>
      </c>
      <c r="EJ254" s="94">
        <f>IF(OR(EJ$165&lt;=EOMONTH($E83,$R83*(1-$O83)),EJ$165&gt;EOMONTH($E83,$P83*12*(1-$O83)+$Q83*12*$O83+$R83*(1-$O83))),0,IF($X83="NNN",Expenses!EH$14*Leases!$F83,IF(Leases!$X83="FSG",0,IF(Leases!$X83="MG",SUMPRODUCT(Leases!$Z83:$Z87,Expenses!EH$9:EH$13)*Leases!$F83,MAX((Expenses!EH$9-Leases!$AB83/12)*Leases!$AA83*Leases!$F83,0)+MAX((Expenses!EH$10-Leases!$AB84/12)*Leases!$AA84*Leases!$F83,0)+MAX((Expenses!EH$11-Leases!$AB85/12)*Leases!$AA85*Leases!$F83,0)+MAX((Expenses!EH$12-Leases!$AB86/12)*Leases!$AA86*Leases!$F83,0)+MAX((Expenses!EH$13-Leases!$AB87/12)*Leases!$AA87*Leases!$F83,0)))))</f>
        <v>0</v>
      </c>
      <c r="EK254" s="94">
        <f>IF(OR(EK$165&lt;=EOMONTH($E83,$R83*(1-$O83)),EK$165&gt;EOMONTH($E83,$P83*12*(1-$O83)+$Q83*12*$O83+$R83*(1-$O83))),0,IF($X83="NNN",Expenses!EI$14*Leases!$F83,IF(Leases!$X83="FSG",0,IF(Leases!$X83="MG",SUMPRODUCT(Leases!$Z83:$Z87,Expenses!EI$9:EI$13)*Leases!$F83,MAX((Expenses!EI$9-Leases!$AB83/12)*Leases!$AA83*Leases!$F83,0)+MAX((Expenses!EI$10-Leases!$AB84/12)*Leases!$AA84*Leases!$F83,0)+MAX((Expenses!EI$11-Leases!$AB85/12)*Leases!$AA85*Leases!$F83,0)+MAX((Expenses!EI$12-Leases!$AB86/12)*Leases!$AA86*Leases!$F83,0)+MAX((Expenses!EI$13-Leases!$AB87/12)*Leases!$AA87*Leases!$F83,0)))))</f>
        <v>0</v>
      </c>
      <c r="EL254" s="94">
        <f>IF(OR(EL$165&lt;=EOMONTH($E83,$R83*(1-$O83)),EL$165&gt;EOMONTH($E83,$P83*12*(1-$O83)+$Q83*12*$O83+$R83*(1-$O83))),0,IF($X83="NNN",Expenses!EJ$14*Leases!$F83,IF(Leases!$X83="FSG",0,IF(Leases!$X83="MG",SUMPRODUCT(Leases!$Z83:$Z87,Expenses!EJ$9:EJ$13)*Leases!$F83,MAX((Expenses!EJ$9-Leases!$AB83/12)*Leases!$AA83*Leases!$F83,0)+MAX((Expenses!EJ$10-Leases!$AB84/12)*Leases!$AA84*Leases!$F83,0)+MAX((Expenses!EJ$11-Leases!$AB85/12)*Leases!$AA85*Leases!$F83,0)+MAX((Expenses!EJ$12-Leases!$AB86/12)*Leases!$AA86*Leases!$F83,0)+MAX((Expenses!EJ$13-Leases!$AB87/12)*Leases!$AA87*Leases!$F83,0)))))</f>
        <v>0</v>
      </c>
      <c r="EM254" s="94">
        <f>IF(OR(EM$165&lt;=EOMONTH($E83,$R83*(1-$O83)),EM$165&gt;EOMONTH($E83,$P83*12*(1-$O83)+$Q83*12*$O83+$R83*(1-$O83))),0,IF($X83="NNN",Expenses!EK$14*Leases!$F83,IF(Leases!$X83="FSG",0,IF(Leases!$X83="MG",SUMPRODUCT(Leases!$Z83:$Z87,Expenses!EK$9:EK$13)*Leases!$F83,MAX((Expenses!EK$9-Leases!$AB83/12)*Leases!$AA83*Leases!$F83,0)+MAX((Expenses!EK$10-Leases!$AB84/12)*Leases!$AA84*Leases!$F83,0)+MAX((Expenses!EK$11-Leases!$AB85/12)*Leases!$AA85*Leases!$F83,0)+MAX((Expenses!EK$12-Leases!$AB86/12)*Leases!$AA86*Leases!$F83,0)+MAX((Expenses!EK$13-Leases!$AB87/12)*Leases!$AA87*Leases!$F83,0)))))</f>
        <v>0</v>
      </c>
      <c r="EN254" s="94">
        <f>IF(OR(EN$165&lt;=EOMONTH($E83,$R83*(1-$O83)),EN$165&gt;EOMONTH($E83,$P83*12*(1-$O83)+$Q83*12*$O83+$R83*(1-$O83))),0,IF($X83="NNN",Expenses!EL$14*Leases!$F83,IF(Leases!$X83="FSG",0,IF(Leases!$X83="MG",SUMPRODUCT(Leases!$Z83:$Z87,Expenses!EL$9:EL$13)*Leases!$F83,MAX((Expenses!EL$9-Leases!$AB83/12)*Leases!$AA83*Leases!$F83,0)+MAX((Expenses!EL$10-Leases!$AB84/12)*Leases!$AA84*Leases!$F83,0)+MAX((Expenses!EL$11-Leases!$AB85/12)*Leases!$AA85*Leases!$F83,0)+MAX((Expenses!EL$12-Leases!$AB86/12)*Leases!$AA86*Leases!$F83,0)+MAX((Expenses!EL$13-Leases!$AB87/12)*Leases!$AA87*Leases!$F83,0)))))</f>
        <v>0</v>
      </c>
      <c r="EO254" s="94">
        <f>IF(OR(EO$165&lt;=EOMONTH($E83,$R83*(1-$O83)),EO$165&gt;EOMONTH($E83,$P83*12*(1-$O83)+$Q83*12*$O83+$R83*(1-$O83))),0,IF($X83="NNN",Expenses!EM$14*Leases!$F83,IF(Leases!$X83="FSG",0,IF(Leases!$X83="MG",SUMPRODUCT(Leases!$Z83:$Z87,Expenses!EM$9:EM$13)*Leases!$F83,MAX((Expenses!EM$9-Leases!$AB83/12)*Leases!$AA83*Leases!$F83,0)+MAX((Expenses!EM$10-Leases!$AB84/12)*Leases!$AA84*Leases!$F83,0)+MAX((Expenses!EM$11-Leases!$AB85/12)*Leases!$AA85*Leases!$F83,0)+MAX((Expenses!EM$12-Leases!$AB86/12)*Leases!$AA86*Leases!$F83,0)+MAX((Expenses!EM$13-Leases!$AB87/12)*Leases!$AA87*Leases!$F83,0)))))</f>
        <v>0</v>
      </c>
      <c r="EP254" s="94">
        <f>IF(OR(EP$165&lt;=EOMONTH($E83,$R83*(1-$O83)),EP$165&gt;EOMONTH($E83,$P83*12*(1-$O83)+$Q83*12*$O83+$R83*(1-$O83))),0,IF($X83="NNN",Expenses!EN$14*Leases!$F83,IF(Leases!$X83="FSG",0,IF(Leases!$X83="MG",SUMPRODUCT(Leases!$Z83:$Z87,Expenses!EN$9:EN$13)*Leases!$F83,MAX((Expenses!EN$9-Leases!$AB83/12)*Leases!$AA83*Leases!$F83,0)+MAX((Expenses!EN$10-Leases!$AB84/12)*Leases!$AA84*Leases!$F83,0)+MAX((Expenses!EN$11-Leases!$AB85/12)*Leases!$AA85*Leases!$F83,0)+MAX((Expenses!EN$12-Leases!$AB86/12)*Leases!$AA86*Leases!$F83,0)+MAX((Expenses!EN$13-Leases!$AB87/12)*Leases!$AA87*Leases!$F83,0)))))</f>
        <v>0</v>
      </c>
      <c r="EQ254" s="94">
        <f>IF(OR(EQ$165&lt;=EOMONTH($E83,$R83*(1-$O83)),EQ$165&gt;EOMONTH($E83,$P83*12*(1-$O83)+$Q83*12*$O83+$R83*(1-$O83))),0,IF($X83="NNN",Expenses!EO$14*Leases!$F83,IF(Leases!$X83="FSG",0,IF(Leases!$X83="MG",SUMPRODUCT(Leases!$Z83:$Z87,Expenses!EO$9:EO$13)*Leases!$F83,MAX((Expenses!EO$9-Leases!$AB83/12)*Leases!$AA83*Leases!$F83,0)+MAX((Expenses!EO$10-Leases!$AB84/12)*Leases!$AA84*Leases!$F83,0)+MAX((Expenses!EO$11-Leases!$AB85/12)*Leases!$AA85*Leases!$F83,0)+MAX((Expenses!EO$12-Leases!$AB86/12)*Leases!$AA86*Leases!$F83,0)+MAX((Expenses!EO$13-Leases!$AB87/12)*Leases!$AA87*Leases!$F83,0)))))</f>
        <v>0</v>
      </c>
      <c r="ER254" s="94">
        <f>IF(OR(ER$165&lt;=EOMONTH($E83,$R83*(1-$O83)),ER$165&gt;EOMONTH($E83,$P83*12*(1-$O83)+$Q83*12*$O83+$R83*(1-$O83))),0,IF($X83="NNN",Expenses!EP$14*Leases!$F83,IF(Leases!$X83="FSG",0,IF(Leases!$X83="MG",SUMPRODUCT(Leases!$Z83:$Z87,Expenses!EP$9:EP$13)*Leases!$F83,MAX((Expenses!EP$9-Leases!$AB83/12)*Leases!$AA83*Leases!$F83,0)+MAX((Expenses!EP$10-Leases!$AB84/12)*Leases!$AA84*Leases!$F83,0)+MAX((Expenses!EP$11-Leases!$AB85/12)*Leases!$AA85*Leases!$F83,0)+MAX((Expenses!EP$12-Leases!$AB86/12)*Leases!$AA86*Leases!$F83,0)+MAX((Expenses!EP$13-Leases!$AB87/12)*Leases!$AA87*Leases!$F83,0)))))</f>
        <v>0</v>
      </c>
      <c r="ES254" s="94">
        <f>IF(OR(ES$165&lt;=EOMONTH($E83,$R83*(1-$O83)),ES$165&gt;EOMONTH($E83,$P83*12*(1-$O83)+$Q83*12*$O83+$R83*(1-$O83))),0,IF($X83="NNN",Expenses!EQ$14*Leases!$F83,IF(Leases!$X83="FSG",0,IF(Leases!$X83="MG",SUMPRODUCT(Leases!$Z83:$Z87,Expenses!EQ$9:EQ$13)*Leases!$F83,MAX((Expenses!EQ$9-Leases!$AB83/12)*Leases!$AA83*Leases!$F83,0)+MAX((Expenses!EQ$10-Leases!$AB84/12)*Leases!$AA84*Leases!$F83,0)+MAX((Expenses!EQ$11-Leases!$AB85/12)*Leases!$AA85*Leases!$F83,0)+MAX((Expenses!EQ$12-Leases!$AB86/12)*Leases!$AA86*Leases!$F83,0)+MAX((Expenses!EQ$13-Leases!$AB87/12)*Leases!$AA87*Leases!$F83,0)))))</f>
        <v>0</v>
      </c>
      <c r="ET254" s="94">
        <f>IF(OR(ET$165&lt;=EOMONTH($E83,$R83*(1-$O83)),ET$165&gt;EOMONTH($E83,$P83*12*(1-$O83)+$Q83*12*$O83+$R83*(1-$O83))),0,IF($X83="NNN",Expenses!ER$14*Leases!$F83,IF(Leases!$X83="FSG",0,IF(Leases!$X83="MG",SUMPRODUCT(Leases!$Z83:$Z87,Expenses!ER$9:ER$13)*Leases!$F83,MAX((Expenses!ER$9-Leases!$AB83/12)*Leases!$AA83*Leases!$F83,0)+MAX((Expenses!ER$10-Leases!$AB84/12)*Leases!$AA84*Leases!$F83,0)+MAX((Expenses!ER$11-Leases!$AB85/12)*Leases!$AA85*Leases!$F83,0)+MAX((Expenses!ER$12-Leases!$AB86/12)*Leases!$AA86*Leases!$F83,0)+MAX((Expenses!ER$13-Leases!$AB87/12)*Leases!$AA87*Leases!$F83,0)))))</f>
        <v>0</v>
      </c>
      <c r="EU254" s="94">
        <f>IF(OR(EU$165&lt;=EOMONTH($E83,$R83*(1-$O83)),EU$165&gt;EOMONTH($E83,$P83*12*(1-$O83)+$Q83*12*$O83+$R83*(1-$O83))),0,IF($X83="NNN",Expenses!ES$14*Leases!$F83,IF(Leases!$X83="FSG",0,IF(Leases!$X83="MG",SUMPRODUCT(Leases!$Z83:$Z87,Expenses!ES$9:ES$13)*Leases!$F83,MAX((Expenses!ES$9-Leases!$AB83/12)*Leases!$AA83*Leases!$F83,0)+MAX((Expenses!ES$10-Leases!$AB84/12)*Leases!$AA84*Leases!$F83,0)+MAX((Expenses!ES$11-Leases!$AB85/12)*Leases!$AA85*Leases!$F83,0)+MAX((Expenses!ES$12-Leases!$AB86/12)*Leases!$AA86*Leases!$F83,0)+MAX((Expenses!ES$13-Leases!$AB87/12)*Leases!$AA87*Leases!$F83,0)))))</f>
        <v>0</v>
      </c>
      <c r="EV254" s="94">
        <f>IF(OR(EV$165&lt;=EOMONTH($E83,$R83*(1-$O83)),EV$165&gt;EOMONTH($E83,$P83*12*(1-$O83)+$Q83*12*$O83+$R83*(1-$O83))),0,IF($X83="NNN",Expenses!ET$14*Leases!$F83,IF(Leases!$X83="FSG",0,IF(Leases!$X83="MG",SUMPRODUCT(Leases!$Z83:$Z87,Expenses!ET$9:ET$13)*Leases!$F83,MAX((Expenses!ET$9-Leases!$AB83/12)*Leases!$AA83*Leases!$F83,0)+MAX((Expenses!ET$10-Leases!$AB84/12)*Leases!$AA84*Leases!$F83,0)+MAX((Expenses!ET$11-Leases!$AB85/12)*Leases!$AA85*Leases!$F83,0)+MAX((Expenses!ET$12-Leases!$AB86/12)*Leases!$AA86*Leases!$F83,0)+MAX((Expenses!ET$13-Leases!$AB87/12)*Leases!$AA87*Leases!$F83,0)))))</f>
        <v>0</v>
      </c>
      <c r="EW254" s="94">
        <f>IF(OR(EW$165&lt;=EOMONTH($E83,$R83*(1-$O83)),EW$165&gt;EOMONTH($E83,$P83*12*(1-$O83)+$Q83*12*$O83+$R83*(1-$O83))),0,IF($X83="NNN",Expenses!EU$14*Leases!$F83,IF(Leases!$X83="FSG",0,IF(Leases!$X83="MG",SUMPRODUCT(Leases!$Z83:$Z87,Expenses!EU$9:EU$13)*Leases!$F83,MAX((Expenses!EU$9-Leases!$AB83/12)*Leases!$AA83*Leases!$F83,0)+MAX((Expenses!EU$10-Leases!$AB84/12)*Leases!$AA84*Leases!$F83,0)+MAX((Expenses!EU$11-Leases!$AB85/12)*Leases!$AA85*Leases!$F83,0)+MAX((Expenses!EU$12-Leases!$AB86/12)*Leases!$AA86*Leases!$F83,0)+MAX((Expenses!EU$13-Leases!$AB87/12)*Leases!$AA87*Leases!$F83,0)))))</f>
        <v>0</v>
      </c>
      <c r="EX254" s="94">
        <f>IF(OR(EX$165&lt;=EOMONTH($E83,$R83*(1-$O83)),EX$165&gt;EOMONTH($E83,$P83*12*(1-$O83)+$Q83*12*$O83+$R83*(1-$O83))),0,IF($X83="NNN",Expenses!EV$14*Leases!$F83,IF(Leases!$X83="FSG",0,IF(Leases!$X83="MG",SUMPRODUCT(Leases!$Z83:$Z87,Expenses!EV$9:EV$13)*Leases!$F83,MAX((Expenses!EV$9-Leases!$AB83/12)*Leases!$AA83*Leases!$F83,0)+MAX((Expenses!EV$10-Leases!$AB84/12)*Leases!$AA84*Leases!$F83,0)+MAX((Expenses!EV$11-Leases!$AB85/12)*Leases!$AA85*Leases!$F83,0)+MAX((Expenses!EV$12-Leases!$AB86/12)*Leases!$AA86*Leases!$F83,0)+MAX((Expenses!EV$13-Leases!$AB87/12)*Leases!$AA87*Leases!$F83,0)))))</f>
        <v>0</v>
      </c>
      <c r="EY254" s="94">
        <f>IF(OR(EY$165&lt;=EOMONTH($E83,$R83*(1-$O83)),EY$165&gt;EOMONTH($E83,$P83*12*(1-$O83)+$Q83*12*$O83+$R83*(1-$O83))),0,IF($X83="NNN",Expenses!EW$14*Leases!$F83,IF(Leases!$X83="FSG",0,IF(Leases!$X83="MG",SUMPRODUCT(Leases!$Z83:$Z87,Expenses!EW$9:EW$13)*Leases!$F83,MAX((Expenses!EW$9-Leases!$AB83/12)*Leases!$AA83*Leases!$F83,0)+MAX((Expenses!EW$10-Leases!$AB84/12)*Leases!$AA84*Leases!$F83,0)+MAX((Expenses!EW$11-Leases!$AB85/12)*Leases!$AA85*Leases!$F83,0)+MAX((Expenses!EW$12-Leases!$AB86/12)*Leases!$AA86*Leases!$F83,0)+MAX((Expenses!EW$13-Leases!$AB87/12)*Leases!$AA87*Leases!$F83,0)))))</f>
        <v>0</v>
      </c>
      <c r="EZ254" s="94">
        <f>IF(OR(EZ$165&lt;=EOMONTH($E83,$R83*(1-$O83)),EZ$165&gt;EOMONTH($E83,$P83*12*(1-$O83)+$Q83*12*$O83+$R83*(1-$O83))),0,IF($X83="NNN",Expenses!EX$14*Leases!$F83,IF(Leases!$X83="FSG",0,IF(Leases!$X83="MG",SUMPRODUCT(Leases!$Z83:$Z87,Expenses!EX$9:EX$13)*Leases!$F83,MAX((Expenses!EX$9-Leases!$AB83/12)*Leases!$AA83*Leases!$F83,0)+MAX((Expenses!EX$10-Leases!$AB84/12)*Leases!$AA84*Leases!$F83,0)+MAX((Expenses!EX$11-Leases!$AB85/12)*Leases!$AA85*Leases!$F83,0)+MAX((Expenses!EX$12-Leases!$AB86/12)*Leases!$AA86*Leases!$F83,0)+MAX((Expenses!EX$13-Leases!$AB87/12)*Leases!$AA87*Leases!$F83,0)))))</f>
        <v>0</v>
      </c>
      <c r="FA254" s="94">
        <f>IF(OR(FA$165&lt;=EOMONTH($E83,$R83*(1-$O83)),FA$165&gt;EOMONTH($E83,$P83*12*(1-$O83)+$Q83*12*$O83+$R83*(1-$O83))),0,IF($X83="NNN",Expenses!EY$14*Leases!$F83,IF(Leases!$X83="FSG",0,IF(Leases!$X83="MG",SUMPRODUCT(Leases!$Z83:$Z87,Expenses!EY$9:EY$13)*Leases!$F83,MAX((Expenses!EY$9-Leases!$AB83/12)*Leases!$AA83*Leases!$F83,0)+MAX((Expenses!EY$10-Leases!$AB84/12)*Leases!$AA84*Leases!$F83,0)+MAX((Expenses!EY$11-Leases!$AB85/12)*Leases!$AA85*Leases!$F83,0)+MAX((Expenses!EY$12-Leases!$AB86/12)*Leases!$AA86*Leases!$F83,0)+MAX((Expenses!EY$13-Leases!$AB87/12)*Leases!$AA87*Leases!$F83,0)))))</f>
        <v>0</v>
      </c>
      <c r="FB254" s="94">
        <f>IF(OR(FB$165&lt;=EOMONTH($E83,$R83*(1-$O83)),FB$165&gt;EOMONTH($E83,$P83*12*(1-$O83)+$Q83*12*$O83+$R83*(1-$O83))),0,IF($X83="NNN",Expenses!EZ$14*Leases!$F83,IF(Leases!$X83="FSG",0,IF(Leases!$X83="MG",SUMPRODUCT(Leases!$Z83:$Z87,Expenses!EZ$9:EZ$13)*Leases!$F83,MAX((Expenses!EZ$9-Leases!$AB83/12)*Leases!$AA83*Leases!$F83,0)+MAX((Expenses!EZ$10-Leases!$AB84/12)*Leases!$AA84*Leases!$F83,0)+MAX((Expenses!EZ$11-Leases!$AB85/12)*Leases!$AA85*Leases!$F83,0)+MAX((Expenses!EZ$12-Leases!$AB86/12)*Leases!$AA86*Leases!$F83,0)+MAX((Expenses!EZ$13-Leases!$AB87/12)*Leases!$AA87*Leases!$F83,0)))))</f>
        <v>0</v>
      </c>
      <c r="FC254" s="94">
        <f>IF(OR(FC$165&lt;=EOMONTH($E83,$R83*(1-$O83)),FC$165&gt;EOMONTH($E83,$P83*12*(1-$O83)+$Q83*12*$O83+$R83*(1-$O83))),0,IF($X83="NNN",Expenses!FA$14*Leases!$F83,IF(Leases!$X83="FSG",0,IF(Leases!$X83="MG",SUMPRODUCT(Leases!$Z83:$Z87,Expenses!FA$9:FA$13)*Leases!$F83,MAX((Expenses!FA$9-Leases!$AB83/12)*Leases!$AA83*Leases!$F83,0)+MAX((Expenses!FA$10-Leases!$AB84/12)*Leases!$AA84*Leases!$F83,0)+MAX((Expenses!FA$11-Leases!$AB85/12)*Leases!$AA85*Leases!$F83,0)+MAX((Expenses!FA$12-Leases!$AB86/12)*Leases!$AA86*Leases!$F83,0)+MAX((Expenses!FA$13-Leases!$AB87/12)*Leases!$AA87*Leases!$F83,0)))))</f>
        <v>0</v>
      </c>
      <c r="FD254" s="94">
        <f>IF(OR(FD$165&lt;=EOMONTH($E83,$R83*(1-$O83)),FD$165&gt;EOMONTH($E83,$P83*12*(1-$O83)+$Q83*12*$O83+$R83*(1-$O83))),0,IF($X83="NNN",Expenses!FB$14*Leases!$F83,IF(Leases!$X83="FSG",0,IF(Leases!$X83="MG",SUMPRODUCT(Leases!$Z83:$Z87,Expenses!FB$9:FB$13)*Leases!$F83,MAX((Expenses!FB$9-Leases!$AB83/12)*Leases!$AA83*Leases!$F83,0)+MAX((Expenses!FB$10-Leases!$AB84/12)*Leases!$AA84*Leases!$F83,0)+MAX((Expenses!FB$11-Leases!$AB85/12)*Leases!$AA85*Leases!$F83,0)+MAX((Expenses!FB$12-Leases!$AB86/12)*Leases!$AA86*Leases!$F83,0)+MAX((Expenses!FB$13-Leases!$AB87/12)*Leases!$AA87*Leases!$F83,0)))))</f>
        <v>0</v>
      </c>
      <c r="FE254" s="94">
        <f>IF(OR(FE$165&lt;=EOMONTH($E83,$R83*(1-$O83)),FE$165&gt;EOMONTH($E83,$P83*12*(1-$O83)+$Q83*12*$O83+$R83*(1-$O83))),0,IF($X83="NNN",Expenses!FC$14*Leases!$F83,IF(Leases!$X83="FSG",0,IF(Leases!$X83="MG",SUMPRODUCT(Leases!$Z83:$Z87,Expenses!FC$9:FC$13)*Leases!$F83,MAX((Expenses!FC$9-Leases!$AB83/12)*Leases!$AA83*Leases!$F83,0)+MAX((Expenses!FC$10-Leases!$AB84/12)*Leases!$AA84*Leases!$F83,0)+MAX((Expenses!FC$11-Leases!$AB85/12)*Leases!$AA85*Leases!$F83,0)+MAX((Expenses!FC$12-Leases!$AB86/12)*Leases!$AA86*Leases!$F83,0)+MAX((Expenses!FC$13-Leases!$AB87/12)*Leases!$AA87*Leases!$F83,0)))))</f>
        <v>0</v>
      </c>
      <c r="FF254" s="94">
        <f>IF(OR(FF$165&lt;=EOMONTH($E83,$R83*(1-$O83)),FF$165&gt;EOMONTH($E83,$P83*12*(1-$O83)+$Q83*12*$O83+$R83*(1-$O83))),0,IF($X83="NNN",Expenses!FD$14*Leases!$F83,IF(Leases!$X83="FSG",0,IF(Leases!$X83="MG",SUMPRODUCT(Leases!$Z83:$Z87,Expenses!FD$9:FD$13)*Leases!$F83,MAX((Expenses!FD$9-Leases!$AB83/12)*Leases!$AA83*Leases!$F83,0)+MAX((Expenses!FD$10-Leases!$AB84/12)*Leases!$AA84*Leases!$F83,0)+MAX((Expenses!FD$11-Leases!$AB85/12)*Leases!$AA85*Leases!$F83,0)+MAX((Expenses!FD$12-Leases!$AB86/12)*Leases!$AA86*Leases!$F83,0)+MAX((Expenses!FD$13-Leases!$AB87/12)*Leases!$AA87*Leases!$F83,0)))))</f>
        <v>0</v>
      </c>
      <c r="FG254" s="94">
        <f>IF(OR(FG$165&lt;=EOMONTH($E83,$R83*(1-$O83)),FG$165&gt;EOMONTH($E83,$P83*12*(1-$O83)+$Q83*12*$O83+$R83*(1-$O83))),0,IF($X83="NNN",Expenses!FE$14*Leases!$F83,IF(Leases!$X83="FSG",0,IF(Leases!$X83="MG",SUMPRODUCT(Leases!$Z83:$Z87,Expenses!FE$9:FE$13)*Leases!$F83,MAX((Expenses!FE$9-Leases!$AB83/12)*Leases!$AA83*Leases!$F83,0)+MAX((Expenses!FE$10-Leases!$AB84/12)*Leases!$AA84*Leases!$F83,0)+MAX((Expenses!FE$11-Leases!$AB85/12)*Leases!$AA85*Leases!$F83,0)+MAX((Expenses!FE$12-Leases!$AB86/12)*Leases!$AA86*Leases!$F83,0)+MAX((Expenses!FE$13-Leases!$AB87/12)*Leases!$AA87*Leases!$F83,0)))))</f>
        <v>0</v>
      </c>
      <c r="FH254" s="94">
        <f>IF(OR(FH$165&lt;=EOMONTH($E83,$R83*(1-$O83)),FH$165&gt;EOMONTH($E83,$P83*12*(1-$O83)+$Q83*12*$O83+$R83*(1-$O83))),0,IF($X83="NNN",Expenses!FF$14*Leases!$F83,IF(Leases!$X83="FSG",0,IF(Leases!$X83="MG",SUMPRODUCT(Leases!$Z83:$Z87,Expenses!FF$9:FF$13)*Leases!$F83,MAX((Expenses!FF$9-Leases!$AB83/12)*Leases!$AA83*Leases!$F83,0)+MAX((Expenses!FF$10-Leases!$AB84/12)*Leases!$AA84*Leases!$F83,0)+MAX((Expenses!FF$11-Leases!$AB85/12)*Leases!$AA85*Leases!$F83,0)+MAX((Expenses!FF$12-Leases!$AB86/12)*Leases!$AA86*Leases!$F83,0)+MAX((Expenses!FF$13-Leases!$AB87/12)*Leases!$AA87*Leases!$F83,0)))))</f>
        <v>0</v>
      </c>
      <c r="FI254" s="94">
        <f>IF(OR(FI$165&lt;=EOMONTH($E83,$R83*(1-$O83)),FI$165&gt;EOMONTH($E83,$P83*12*(1-$O83)+$Q83*12*$O83+$R83*(1-$O83))),0,IF($X83="NNN",Expenses!FG$14*Leases!$F83,IF(Leases!$X83="FSG",0,IF(Leases!$X83="MG",SUMPRODUCT(Leases!$Z83:$Z87,Expenses!FG$9:FG$13)*Leases!$F83,MAX((Expenses!FG$9-Leases!$AB83/12)*Leases!$AA83*Leases!$F83,0)+MAX((Expenses!FG$10-Leases!$AB84/12)*Leases!$AA84*Leases!$F83,0)+MAX((Expenses!FG$11-Leases!$AB85/12)*Leases!$AA85*Leases!$F83,0)+MAX((Expenses!FG$12-Leases!$AB86/12)*Leases!$AA86*Leases!$F83,0)+MAX((Expenses!FG$13-Leases!$AB87/12)*Leases!$AA87*Leases!$F83,0)))))</f>
        <v>0</v>
      </c>
      <c r="FJ254" s="94">
        <f>IF(OR(FJ$165&lt;=EOMONTH($E83,$R83*(1-$O83)),FJ$165&gt;EOMONTH($E83,$P83*12*(1-$O83)+$Q83*12*$O83+$R83*(1-$O83))),0,IF($X83="NNN",Expenses!FH$14*Leases!$F83,IF(Leases!$X83="FSG",0,IF(Leases!$X83="MG",SUMPRODUCT(Leases!$Z83:$Z87,Expenses!FH$9:FH$13)*Leases!$F83,MAX((Expenses!FH$9-Leases!$AB83/12)*Leases!$AA83*Leases!$F83,0)+MAX((Expenses!FH$10-Leases!$AB84/12)*Leases!$AA84*Leases!$F83,0)+MAX((Expenses!FH$11-Leases!$AB85/12)*Leases!$AA85*Leases!$F83,0)+MAX((Expenses!FH$12-Leases!$AB86/12)*Leases!$AA86*Leases!$F83,0)+MAX((Expenses!FH$13-Leases!$AB87/12)*Leases!$AA87*Leases!$F83,0)))))</f>
        <v>0</v>
      </c>
      <c r="FK254" s="94">
        <f>IF(OR(FK$165&lt;=EOMONTH($E83,$R83*(1-$O83)),FK$165&gt;EOMONTH($E83,$P83*12*(1-$O83)+$Q83*12*$O83+$R83*(1-$O83))),0,IF($X83="NNN",Expenses!FI$14*Leases!$F83,IF(Leases!$X83="FSG",0,IF(Leases!$X83="MG",SUMPRODUCT(Leases!$Z83:$Z87,Expenses!FI$9:FI$13)*Leases!$F83,MAX((Expenses!FI$9-Leases!$AB83/12)*Leases!$AA83*Leases!$F83,0)+MAX((Expenses!FI$10-Leases!$AB84/12)*Leases!$AA84*Leases!$F83,0)+MAX((Expenses!FI$11-Leases!$AB85/12)*Leases!$AA85*Leases!$F83,0)+MAX((Expenses!FI$12-Leases!$AB86/12)*Leases!$AA86*Leases!$F83,0)+MAX((Expenses!FI$13-Leases!$AB87/12)*Leases!$AA87*Leases!$F83,0)))))</f>
        <v>0</v>
      </c>
      <c r="FL254" s="94">
        <f>IF(OR(FL$165&lt;=EOMONTH($E83,$R83*(1-$O83)),FL$165&gt;EOMONTH($E83,$P83*12*(1-$O83)+$Q83*12*$O83+$R83*(1-$O83))),0,IF($X83="NNN",Expenses!FJ$14*Leases!$F83,IF(Leases!$X83="FSG",0,IF(Leases!$X83="MG",SUMPRODUCT(Leases!$Z83:$Z87,Expenses!FJ$9:FJ$13)*Leases!$F83,MAX((Expenses!FJ$9-Leases!$AB83/12)*Leases!$AA83*Leases!$F83,0)+MAX((Expenses!FJ$10-Leases!$AB84/12)*Leases!$AA84*Leases!$F83,0)+MAX((Expenses!FJ$11-Leases!$AB85/12)*Leases!$AA85*Leases!$F83,0)+MAX((Expenses!FJ$12-Leases!$AB86/12)*Leases!$AA86*Leases!$F83,0)+MAX((Expenses!FJ$13-Leases!$AB87/12)*Leases!$AA87*Leases!$F83,0)))))</f>
        <v>0</v>
      </c>
      <c r="FM254" s="94">
        <f>IF(OR(FM$165&lt;=EOMONTH($E83,$R83*(1-$O83)),FM$165&gt;EOMONTH($E83,$P83*12*(1-$O83)+$Q83*12*$O83+$R83*(1-$O83))),0,IF($X83="NNN",Expenses!FK$14*Leases!$F83,IF(Leases!$X83="FSG",0,IF(Leases!$X83="MG",SUMPRODUCT(Leases!$Z83:$Z87,Expenses!FK$9:FK$13)*Leases!$F83,MAX((Expenses!FK$9-Leases!$AB83/12)*Leases!$AA83*Leases!$F83,0)+MAX((Expenses!FK$10-Leases!$AB84/12)*Leases!$AA84*Leases!$F83,0)+MAX((Expenses!FK$11-Leases!$AB85/12)*Leases!$AA85*Leases!$F83,0)+MAX((Expenses!FK$12-Leases!$AB86/12)*Leases!$AA86*Leases!$F83,0)+MAX((Expenses!FK$13-Leases!$AB87/12)*Leases!$AA87*Leases!$F83,0)))))</f>
        <v>0</v>
      </c>
      <c r="FN254" s="94">
        <f>IF(OR(FN$165&lt;=EOMONTH($E83,$R83*(1-$O83)),FN$165&gt;EOMONTH($E83,$P83*12*(1-$O83)+$Q83*12*$O83+$R83*(1-$O83))),0,IF($X83="NNN",Expenses!FL$14*Leases!$F83,IF(Leases!$X83="FSG",0,IF(Leases!$X83="MG",SUMPRODUCT(Leases!$Z83:$Z87,Expenses!FL$9:FL$13)*Leases!$F83,MAX((Expenses!FL$9-Leases!$AB83/12)*Leases!$AA83*Leases!$F83,0)+MAX((Expenses!FL$10-Leases!$AB84/12)*Leases!$AA84*Leases!$F83,0)+MAX((Expenses!FL$11-Leases!$AB85/12)*Leases!$AA85*Leases!$F83,0)+MAX((Expenses!FL$12-Leases!$AB86/12)*Leases!$AA86*Leases!$F83,0)+MAX((Expenses!FL$13-Leases!$AB87/12)*Leases!$AA87*Leases!$F83,0)))))</f>
        <v>0</v>
      </c>
      <c r="FO254" s="94">
        <f>IF(OR(FO$165&lt;=EOMONTH($E83,$R83*(1-$O83)),FO$165&gt;EOMONTH($E83,$P83*12*(1-$O83)+$Q83*12*$O83+$R83*(1-$O83))),0,IF($X83="NNN",Expenses!FM$14*Leases!$F83,IF(Leases!$X83="FSG",0,IF(Leases!$X83="MG",SUMPRODUCT(Leases!$Z83:$Z87,Expenses!FM$9:FM$13)*Leases!$F83,MAX((Expenses!FM$9-Leases!$AB83/12)*Leases!$AA83*Leases!$F83,0)+MAX((Expenses!FM$10-Leases!$AB84/12)*Leases!$AA84*Leases!$F83,0)+MAX((Expenses!FM$11-Leases!$AB85/12)*Leases!$AA85*Leases!$F83,0)+MAX((Expenses!FM$12-Leases!$AB86/12)*Leases!$AA86*Leases!$F83,0)+MAX((Expenses!FM$13-Leases!$AB87/12)*Leases!$AA87*Leases!$F83,0)))))</f>
        <v>0</v>
      </c>
      <c r="FP254" s="94">
        <f>IF(OR(FP$165&lt;=EOMONTH($E83,$R83*(1-$O83)),FP$165&gt;EOMONTH($E83,$P83*12*(1-$O83)+$Q83*12*$O83+$R83*(1-$O83))),0,IF($X83="NNN",Expenses!FN$14*Leases!$F83,IF(Leases!$X83="FSG",0,IF(Leases!$X83="MG",SUMPRODUCT(Leases!$Z83:$Z87,Expenses!FN$9:FN$13)*Leases!$F83,MAX((Expenses!FN$9-Leases!$AB83/12)*Leases!$AA83*Leases!$F83,0)+MAX((Expenses!FN$10-Leases!$AB84/12)*Leases!$AA84*Leases!$F83,0)+MAX((Expenses!FN$11-Leases!$AB85/12)*Leases!$AA85*Leases!$F83,0)+MAX((Expenses!FN$12-Leases!$AB86/12)*Leases!$AA86*Leases!$F83,0)+MAX((Expenses!FN$13-Leases!$AB87/12)*Leases!$AA87*Leases!$F83,0)))))</f>
        <v>0</v>
      </c>
      <c r="FQ254" s="94">
        <f>IF(OR(FQ$165&lt;=EOMONTH($E83,$R83*(1-$O83)),FQ$165&gt;EOMONTH($E83,$P83*12*(1-$O83)+$Q83*12*$O83+$R83*(1-$O83))),0,IF($X83="NNN",Expenses!FO$14*Leases!$F83,IF(Leases!$X83="FSG",0,IF(Leases!$X83="MG",SUMPRODUCT(Leases!$Z83:$Z87,Expenses!FO$9:FO$13)*Leases!$F83,MAX((Expenses!FO$9-Leases!$AB83/12)*Leases!$AA83*Leases!$F83,0)+MAX((Expenses!FO$10-Leases!$AB84/12)*Leases!$AA84*Leases!$F83,0)+MAX((Expenses!FO$11-Leases!$AB85/12)*Leases!$AA85*Leases!$F83,0)+MAX((Expenses!FO$12-Leases!$AB86/12)*Leases!$AA86*Leases!$F83,0)+MAX((Expenses!FO$13-Leases!$AB87/12)*Leases!$AA87*Leases!$F83,0)))))</f>
        <v>0</v>
      </c>
      <c r="FR254" s="94">
        <f>IF(OR(FR$165&lt;=EOMONTH($E83,$R83*(1-$O83)),FR$165&gt;EOMONTH($E83,$P83*12*(1-$O83)+$Q83*12*$O83+$R83*(1-$O83))),0,IF($X83="NNN",Expenses!FP$14*Leases!$F83,IF(Leases!$X83="FSG",0,IF(Leases!$X83="MG",SUMPRODUCT(Leases!$Z83:$Z87,Expenses!FP$9:FP$13)*Leases!$F83,MAX((Expenses!FP$9-Leases!$AB83/12)*Leases!$AA83*Leases!$F83,0)+MAX((Expenses!FP$10-Leases!$AB84/12)*Leases!$AA84*Leases!$F83,0)+MAX((Expenses!FP$11-Leases!$AB85/12)*Leases!$AA85*Leases!$F83,0)+MAX((Expenses!FP$12-Leases!$AB86/12)*Leases!$AA86*Leases!$F83,0)+MAX((Expenses!FP$13-Leases!$AB87/12)*Leases!$AA87*Leases!$F83,0)))))</f>
        <v>0</v>
      </c>
      <c r="FS254" s="94">
        <f>IF(OR(FS$165&lt;=EOMONTH($E83,$R83*(1-$O83)),FS$165&gt;EOMONTH($E83,$P83*12*(1-$O83)+$Q83*12*$O83+$R83*(1-$O83))),0,IF($X83="NNN",Expenses!FQ$14*Leases!$F83,IF(Leases!$X83="FSG",0,IF(Leases!$X83="MG",SUMPRODUCT(Leases!$Z83:$Z87,Expenses!FQ$9:FQ$13)*Leases!$F83,MAX((Expenses!FQ$9-Leases!$AB83/12)*Leases!$AA83*Leases!$F83,0)+MAX((Expenses!FQ$10-Leases!$AB84/12)*Leases!$AA84*Leases!$F83,0)+MAX((Expenses!FQ$11-Leases!$AB85/12)*Leases!$AA85*Leases!$F83,0)+MAX((Expenses!FQ$12-Leases!$AB86/12)*Leases!$AA86*Leases!$F83,0)+MAX((Expenses!FQ$13-Leases!$AB87/12)*Leases!$AA87*Leases!$F83,0)))))</f>
        <v>0</v>
      </c>
      <c r="FT254" s="94">
        <f>IF(OR(FT$165&lt;=EOMONTH($E83,$R83*(1-$O83)),FT$165&gt;EOMONTH($E83,$P83*12*(1-$O83)+$Q83*12*$O83+$R83*(1-$O83))),0,IF($X83="NNN",Expenses!FR$14*Leases!$F83,IF(Leases!$X83="FSG",0,IF(Leases!$X83="MG",SUMPRODUCT(Leases!$Z83:$Z87,Expenses!FR$9:FR$13)*Leases!$F83,MAX((Expenses!FR$9-Leases!$AB83/12)*Leases!$AA83*Leases!$F83,0)+MAX((Expenses!FR$10-Leases!$AB84/12)*Leases!$AA84*Leases!$F83,0)+MAX((Expenses!FR$11-Leases!$AB85/12)*Leases!$AA85*Leases!$F83,0)+MAX((Expenses!FR$12-Leases!$AB86/12)*Leases!$AA86*Leases!$F83,0)+MAX((Expenses!FR$13-Leases!$AB87/12)*Leases!$AA87*Leases!$F83,0)))))</f>
        <v>0</v>
      </c>
      <c r="FU254" s="94">
        <f>IF(OR(FU$165&lt;=EOMONTH($E83,$R83*(1-$O83)),FU$165&gt;EOMONTH($E83,$P83*12*(1-$O83)+$Q83*12*$O83+$R83*(1-$O83))),0,IF($X83="NNN",Expenses!FS$14*Leases!$F83,IF(Leases!$X83="FSG",0,IF(Leases!$X83="MG",SUMPRODUCT(Leases!$Z83:$Z87,Expenses!FS$9:FS$13)*Leases!$F83,MAX((Expenses!FS$9-Leases!$AB83/12)*Leases!$AA83*Leases!$F83,0)+MAX((Expenses!FS$10-Leases!$AB84/12)*Leases!$AA84*Leases!$F83,0)+MAX((Expenses!FS$11-Leases!$AB85/12)*Leases!$AA85*Leases!$F83,0)+MAX((Expenses!FS$12-Leases!$AB86/12)*Leases!$AA86*Leases!$F83,0)+MAX((Expenses!FS$13-Leases!$AB87/12)*Leases!$AA87*Leases!$F83,0)))))</f>
        <v>0</v>
      </c>
      <c r="FV254" s="94">
        <f>IF(OR(FV$165&lt;=EOMONTH($E83,$R83*(1-$O83)),FV$165&gt;EOMONTH($E83,$P83*12*(1-$O83)+$Q83*12*$O83+$R83*(1-$O83))),0,IF($X83="NNN",Expenses!FT$14*Leases!$F83,IF(Leases!$X83="FSG",0,IF(Leases!$X83="MG",SUMPRODUCT(Leases!$Z83:$Z87,Expenses!FT$9:FT$13)*Leases!$F83,MAX((Expenses!FT$9-Leases!$AB83/12)*Leases!$AA83*Leases!$F83,0)+MAX((Expenses!FT$10-Leases!$AB84/12)*Leases!$AA84*Leases!$F83,0)+MAX((Expenses!FT$11-Leases!$AB85/12)*Leases!$AA85*Leases!$F83,0)+MAX((Expenses!FT$12-Leases!$AB86/12)*Leases!$AA86*Leases!$F83,0)+MAX((Expenses!FT$13-Leases!$AB87/12)*Leases!$AA87*Leases!$F83,0)))))</f>
        <v>0</v>
      </c>
      <c r="FW254" s="94">
        <f>IF(OR(FW$165&lt;=EOMONTH($E83,$R83*(1-$O83)),FW$165&gt;EOMONTH($E83,$P83*12*(1-$O83)+$Q83*12*$O83+$R83*(1-$O83))),0,IF($X83="NNN",Expenses!FU$14*Leases!$F83,IF(Leases!$X83="FSG",0,IF(Leases!$X83="MG",SUMPRODUCT(Leases!$Z83:$Z87,Expenses!FU$9:FU$13)*Leases!$F83,MAX((Expenses!FU$9-Leases!$AB83/12)*Leases!$AA83*Leases!$F83,0)+MAX((Expenses!FU$10-Leases!$AB84/12)*Leases!$AA84*Leases!$F83,0)+MAX((Expenses!FU$11-Leases!$AB85/12)*Leases!$AA85*Leases!$F83,0)+MAX((Expenses!FU$12-Leases!$AB86/12)*Leases!$AA86*Leases!$F83,0)+MAX((Expenses!FU$13-Leases!$AB87/12)*Leases!$AA87*Leases!$F83,0)))))</f>
        <v>0</v>
      </c>
      <c r="FX254" s="94">
        <f>IF(OR(FX$165&lt;=EOMONTH($E83,$R83*(1-$O83)),FX$165&gt;EOMONTH($E83,$P83*12*(1-$O83)+$Q83*12*$O83+$R83*(1-$O83))),0,IF($X83="NNN",Expenses!FV$14*Leases!$F83,IF(Leases!$X83="FSG",0,IF(Leases!$X83="MG",SUMPRODUCT(Leases!$Z83:$Z87,Expenses!FV$9:FV$13)*Leases!$F83,MAX((Expenses!FV$9-Leases!$AB83/12)*Leases!$AA83*Leases!$F83,0)+MAX((Expenses!FV$10-Leases!$AB84/12)*Leases!$AA84*Leases!$F83,0)+MAX((Expenses!FV$11-Leases!$AB85/12)*Leases!$AA85*Leases!$F83,0)+MAX((Expenses!FV$12-Leases!$AB86/12)*Leases!$AA86*Leases!$F83,0)+MAX((Expenses!FV$13-Leases!$AB87/12)*Leases!$AA87*Leases!$F83,0)))))</f>
        <v>0</v>
      </c>
      <c r="FY254" s="94">
        <f>IF(OR(FY$165&lt;=EOMONTH($E83,$R83*(1-$O83)),FY$165&gt;EOMONTH($E83,$P83*12*(1-$O83)+$Q83*12*$O83+$R83*(1-$O83))),0,IF($X83="NNN",Expenses!FW$14*Leases!$F83,IF(Leases!$X83="FSG",0,IF(Leases!$X83="MG",SUMPRODUCT(Leases!$Z83:$Z87,Expenses!FW$9:FW$13)*Leases!$F83,MAX((Expenses!FW$9-Leases!$AB83/12)*Leases!$AA83*Leases!$F83,0)+MAX((Expenses!FW$10-Leases!$AB84/12)*Leases!$AA84*Leases!$F83,0)+MAX((Expenses!FW$11-Leases!$AB85/12)*Leases!$AA85*Leases!$F83,0)+MAX((Expenses!FW$12-Leases!$AB86/12)*Leases!$AA86*Leases!$F83,0)+MAX((Expenses!FW$13-Leases!$AB87/12)*Leases!$AA87*Leases!$F83,0)))))</f>
        <v>0</v>
      </c>
      <c r="FZ254" s="94">
        <f>IF(OR(FZ$165&lt;=EOMONTH($E83,$R83*(1-$O83)),FZ$165&gt;EOMONTH($E83,$P83*12*(1-$O83)+$Q83*12*$O83+$R83*(1-$O83))),0,IF($X83="NNN",Expenses!FX$14*Leases!$F83,IF(Leases!$X83="FSG",0,IF(Leases!$X83="MG",SUMPRODUCT(Leases!$Z83:$Z87,Expenses!FX$9:FX$13)*Leases!$F83,MAX((Expenses!FX$9-Leases!$AB83/12)*Leases!$AA83*Leases!$F83,0)+MAX((Expenses!FX$10-Leases!$AB84/12)*Leases!$AA84*Leases!$F83,0)+MAX((Expenses!FX$11-Leases!$AB85/12)*Leases!$AA85*Leases!$F83,0)+MAX((Expenses!FX$12-Leases!$AB86/12)*Leases!$AA86*Leases!$F83,0)+MAX((Expenses!FX$13-Leases!$AB87/12)*Leases!$AA87*Leases!$F83,0)))))</f>
        <v>0</v>
      </c>
      <c r="GA254" s="94">
        <f>IF(OR(GA$165&lt;=EOMONTH($E83,$R83*(1-$O83)),GA$165&gt;EOMONTH($E83,$P83*12*(1-$O83)+$Q83*12*$O83+$R83*(1-$O83))),0,IF($X83="NNN",Expenses!FY$14*Leases!$F83,IF(Leases!$X83="FSG",0,IF(Leases!$X83="MG",SUMPRODUCT(Leases!$Z83:$Z87,Expenses!FY$9:FY$13)*Leases!$F83,MAX((Expenses!FY$9-Leases!$AB83/12)*Leases!$AA83*Leases!$F83,0)+MAX((Expenses!FY$10-Leases!$AB84/12)*Leases!$AA84*Leases!$F83,0)+MAX((Expenses!FY$11-Leases!$AB85/12)*Leases!$AA85*Leases!$F83,0)+MAX((Expenses!FY$12-Leases!$AB86/12)*Leases!$AA86*Leases!$F83,0)+MAX((Expenses!FY$13-Leases!$AB87/12)*Leases!$AA87*Leases!$F83,0)))))</f>
        <v>0</v>
      </c>
      <c r="GB254" s="94">
        <f>IF(OR(GB$165&lt;=EOMONTH($E83,$R83*(1-$O83)),GB$165&gt;EOMONTH($E83,$P83*12*(1-$O83)+$Q83*12*$O83+$R83*(1-$O83))),0,IF($X83="NNN",Expenses!FZ$14*Leases!$F83,IF(Leases!$X83="FSG",0,IF(Leases!$X83="MG",SUMPRODUCT(Leases!$Z83:$Z87,Expenses!FZ$9:FZ$13)*Leases!$F83,MAX((Expenses!FZ$9-Leases!$AB83/12)*Leases!$AA83*Leases!$F83,0)+MAX((Expenses!FZ$10-Leases!$AB84/12)*Leases!$AA84*Leases!$F83,0)+MAX((Expenses!FZ$11-Leases!$AB85/12)*Leases!$AA85*Leases!$F83,0)+MAX((Expenses!FZ$12-Leases!$AB86/12)*Leases!$AA86*Leases!$F83,0)+MAX((Expenses!FZ$13-Leases!$AB87/12)*Leases!$AA87*Leases!$F83,0)))))</f>
        <v>0</v>
      </c>
      <c r="GC254" s="94">
        <f>IF(OR(GC$165&lt;=EOMONTH($E83,$R83*(1-$O83)),GC$165&gt;EOMONTH($E83,$P83*12*(1-$O83)+$Q83*12*$O83+$R83*(1-$O83))),0,IF($X83="NNN",Expenses!GA$14*Leases!$F83,IF(Leases!$X83="FSG",0,IF(Leases!$X83="MG",SUMPRODUCT(Leases!$Z83:$Z87,Expenses!GA$9:GA$13)*Leases!$F83,MAX((Expenses!GA$9-Leases!$AB83/12)*Leases!$AA83*Leases!$F83,0)+MAX((Expenses!GA$10-Leases!$AB84/12)*Leases!$AA84*Leases!$F83,0)+MAX((Expenses!GA$11-Leases!$AB85/12)*Leases!$AA85*Leases!$F83,0)+MAX((Expenses!GA$12-Leases!$AB86/12)*Leases!$AA86*Leases!$F83,0)+MAX((Expenses!GA$13-Leases!$AB87/12)*Leases!$AA87*Leases!$F83,0)))))</f>
        <v>0</v>
      </c>
      <c r="GD254" s="94">
        <f>IF(OR(GD$165&lt;=EOMONTH($E83,$R83*(1-$O83)),GD$165&gt;EOMONTH($E83,$P83*12*(1-$O83)+$Q83*12*$O83+$R83*(1-$O83))),0,IF($X83="NNN",Expenses!GB$14*Leases!$F83,IF(Leases!$X83="FSG",0,IF(Leases!$X83="MG",SUMPRODUCT(Leases!$Z83:$Z87,Expenses!GB$9:GB$13)*Leases!$F83,MAX((Expenses!GB$9-Leases!$AB83/12)*Leases!$AA83*Leases!$F83,0)+MAX((Expenses!GB$10-Leases!$AB84/12)*Leases!$AA84*Leases!$F83,0)+MAX((Expenses!GB$11-Leases!$AB85/12)*Leases!$AA85*Leases!$F83,0)+MAX((Expenses!GB$12-Leases!$AB86/12)*Leases!$AA86*Leases!$F83,0)+MAX((Expenses!GB$13-Leases!$AB87/12)*Leases!$AA87*Leases!$F83,0)))))</f>
        <v>0</v>
      </c>
      <c r="GE254" s="94">
        <f>IF(OR(GE$165&lt;=EOMONTH($E83,$R83*(1-$O83)),GE$165&gt;EOMONTH($E83,$P83*12*(1-$O83)+$Q83*12*$O83+$R83*(1-$O83))),0,IF($X83="NNN",Expenses!GC$14*Leases!$F83,IF(Leases!$X83="FSG",0,IF(Leases!$X83="MG",SUMPRODUCT(Leases!$Z83:$Z87,Expenses!GC$9:GC$13)*Leases!$F83,MAX((Expenses!GC$9-Leases!$AB83/12)*Leases!$AA83*Leases!$F83,0)+MAX((Expenses!GC$10-Leases!$AB84/12)*Leases!$AA84*Leases!$F83,0)+MAX((Expenses!GC$11-Leases!$AB85/12)*Leases!$AA85*Leases!$F83,0)+MAX((Expenses!GC$12-Leases!$AB86/12)*Leases!$AA86*Leases!$F83,0)+MAX((Expenses!GC$13-Leases!$AB87/12)*Leases!$AA87*Leases!$F83,0)))))</f>
        <v>0</v>
      </c>
      <c r="GF254" s="94">
        <f>IF(OR(GF$165&lt;=EOMONTH($E83,$R83*(1-$O83)),GF$165&gt;EOMONTH($E83,$P83*12*(1-$O83)+$Q83*12*$O83+$R83*(1-$O83))),0,IF($X83="NNN",Expenses!GD$14*Leases!$F83,IF(Leases!$X83="FSG",0,IF(Leases!$X83="MG",SUMPRODUCT(Leases!$Z83:$Z87,Expenses!GD$9:GD$13)*Leases!$F83,MAX((Expenses!GD$9-Leases!$AB83/12)*Leases!$AA83*Leases!$F83,0)+MAX((Expenses!GD$10-Leases!$AB84/12)*Leases!$AA84*Leases!$F83,0)+MAX((Expenses!GD$11-Leases!$AB85/12)*Leases!$AA85*Leases!$F83,0)+MAX((Expenses!GD$12-Leases!$AB86/12)*Leases!$AA86*Leases!$F83,0)+MAX((Expenses!GD$13-Leases!$AB87/12)*Leases!$AA87*Leases!$F83,0)))))</f>
        <v>0</v>
      </c>
      <c r="GG254" s="94">
        <f>IF(OR(GG$165&lt;=EOMONTH($E83,$R83*(1-$O83)),GG$165&gt;EOMONTH($E83,$P83*12*(1-$O83)+$Q83*12*$O83+$R83*(1-$O83))),0,IF($X83="NNN",Expenses!GE$14*Leases!$F83,IF(Leases!$X83="FSG",0,IF(Leases!$X83="MG",SUMPRODUCT(Leases!$Z83:$Z87,Expenses!GE$9:GE$13)*Leases!$F83,MAX((Expenses!GE$9-Leases!$AB83/12)*Leases!$AA83*Leases!$F83,0)+MAX((Expenses!GE$10-Leases!$AB84/12)*Leases!$AA84*Leases!$F83,0)+MAX((Expenses!GE$11-Leases!$AB85/12)*Leases!$AA85*Leases!$F83,0)+MAX((Expenses!GE$12-Leases!$AB86/12)*Leases!$AA86*Leases!$F83,0)+MAX((Expenses!GE$13-Leases!$AB87/12)*Leases!$AA87*Leases!$F83,0)))))</f>
        <v>0</v>
      </c>
      <c r="GH254" s="94">
        <f>IF(OR(GH$165&lt;=EOMONTH($E83,$R83*(1-$O83)),GH$165&gt;EOMONTH($E83,$P83*12*(1-$O83)+$Q83*12*$O83+$R83*(1-$O83))),0,IF($X83="NNN",Expenses!GF$14*Leases!$F83,IF(Leases!$X83="FSG",0,IF(Leases!$X83="MG",SUMPRODUCT(Leases!$Z83:$Z87,Expenses!GF$9:GF$13)*Leases!$F83,MAX((Expenses!GF$9-Leases!$AB83/12)*Leases!$AA83*Leases!$F83,0)+MAX((Expenses!GF$10-Leases!$AB84/12)*Leases!$AA84*Leases!$F83,0)+MAX((Expenses!GF$11-Leases!$AB85/12)*Leases!$AA85*Leases!$F83,0)+MAX((Expenses!GF$12-Leases!$AB86/12)*Leases!$AA86*Leases!$F83,0)+MAX((Expenses!GF$13-Leases!$AB87/12)*Leases!$AA87*Leases!$F83,0)))))</f>
        <v>0</v>
      </c>
      <c r="GI254" s="94">
        <f>IF(OR(GI$165&lt;=EOMONTH($E83,$R83*(1-$O83)),GI$165&gt;EOMONTH($E83,$P83*12*(1-$O83)+$Q83*12*$O83+$R83*(1-$O83))),0,IF($X83="NNN",Expenses!GG$14*Leases!$F83,IF(Leases!$X83="FSG",0,IF(Leases!$X83="MG",SUMPRODUCT(Leases!$Z83:$Z87,Expenses!GG$9:GG$13)*Leases!$F83,MAX((Expenses!GG$9-Leases!$AB83/12)*Leases!$AA83*Leases!$F83,0)+MAX((Expenses!GG$10-Leases!$AB84/12)*Leases!$AA84*Leases!$F83,0)+MAX((Expenses!GG$11-Leases!$AB85/12)*Leases!$AA85*Leases!$F83,0)+MAX((Expenses!GG$12-Leases!$AB86/12)*Leases!$AA86*Leases!$F83,0)+MAX((Expenses!GG$13-Leases!$AB87/12)*Leases!$AA87*Leases!$F83,0)))))</f>
        <v>0</v>
      </c>
      <c r="GJ254" s="94">
        <f>IF(OR(GJ$165&lt;=EOMONTH($E83,$R83*(1-$O83)),GJ$165&gt;EOMONTH($E83,$P83*12*(1-$O83)+$Q83*12*$O83+$R83*(1-$O83))),0,IF($X83="NNN",Expenses!GH$14*Leases!$F83,IF(Leases!$X83="FSG",0,IF(Leases!$X83="MG",SUMPRODUCT(Leases!$Z83:$Z87,Expenses!GH$9:GH$13)*Leases!$F83,MAX((Expenses!GH$9-Leases!$AB83/12)*Leases!$AA83*Leases!$F83,0)+MAX((Expenses!GH$10-Leases!$AB84/12)*Leases!$AA84*Leases!$F83,0)+MAX((Expenses!GH$11-Leases!$AB85/12)*Leases!$AA85*Leases!$F83,0)+MAX((Expenses!GH$12-Leases!$AB86/12)*Leases!$AA86*Leases!$F83,0)+MAX((Expenses!GH$13-Leases!$AB87/12)*Leases!$AA87*Leases!$F83,0)))))</f>
        <v>0</v>
      </c>
      <c r="GK254" s="94">
        <f>IF(OR(GK$165&lt;=EOMONTH($E83,$R83*(1-$O83)),GK$165&gt;EOMONTH($E83,$P83*12*(1-$O83)+$Q83*12*$O83+$R83*(1-$O83))),0,IF($X83="NNN",Expenses!GI$14*Leases!$F83,IF(Leases!$X83="FSG",0,IF(Leases!$X83="MG",SUMPRODUCT(Leases!$Z83:$Z87,Expenses!GI$9:GI$13)*Leases!$F83,MAX((Expenses!GI$9-Leases!$AB83/12)*Leases!$AA83*Leases!$F83,0)+MAX((Expenses!GI$10-Leases!$AB84/12)*Leases!$AA84*Leases!$F83,0)+MAX((Expenses!GI$11-Leases!$AB85/12)*Leases!$AA85*Leases!$F83,0)+MAX((Expenses!GI$12-Leases!$AB86/12)*Leases!$AA86*Leases!$F83,0)+MAX((Expenses!GI$13-Leases!$AB87/12)*Leases!$AA87*Leases!$F83,0)))))</f>
        <v>0</v>
      </c>
      <c r="GL254" s="94">
        <f>IF(OR(GL$165&lt;=EOMONTH($E83,$R83*(1-$O83)),GL$165&gt;EOMONTH($E83,$P83*12*(1-$O83)+$Q83*12*$O83+$R83*(1-$O83))),0,IF($X83="NNN",Expenses!GJ$14*Leases!$F83,IF(Leases!$X83="FSG",0,IF(Leases!$X83="MG",SUMPRODUCT(Leases!$Z83:$Z87,Expenses!GJ$9:GJ$13)*Leases!$F83,MAX((Expenses!GJ$9-Leases!$AB83/12)*Leases!$AA83*Leases!$F83,0)+MAX((Expenses!GJ$10-Leases!$AB84/12)*Leases!$AA84*Leases!$F83,0)+MAX((Expenses!GJ$11-Leases!$AB85/12)*Leases!$AA85*Leases!$F83,0)+MAX((Expenses!GJ$12-Leases!$AB86/12)*Leases!$AA86*Leases!$F83,0)+MAX((Expenses!GJ$13-Leases!$AB87/12)*Leases!$AA87*Leases!$F83,0)))))</f>
        <v>0</v>
      </c>
      <c r="GM254" s="94">
        <f>IF(OR(GM$165&lt;=EOMONTH($E83,$R83*(1-$O83)),GM$165&gt;EOMONTH($E83,$P83*12*(1-$O83)+$Q83*12*$O83+$R83*(1-$O83))),0,IF($X83="NNN",Expenses!GK$14*Leases!$F83,IF(Leases!$X83="FSG",0,IF(Leases!$X83="MG",SUMPRODUCT(Leases!$Z83:$Z87,Expenses!GK$9:GK$13)*Leases!$F83,MAX((Expenses!GK$9-Leases!$AB83/12)*Leases!$AA83*Leases!$F83,0)+MAX((Expenses!GK$10-Leases!$AB84/12)*Leases!$AA84*Leases!$F83,0)+MAX((Expenses!GK$11-Leases!$AB85/12)*Leases!$AA85*Leases!$F83,0)+MAX((Expenses!GK$12-Leases!$AB86/12)*Leases!$AA86*Leases!$F83,0)+MAX((Expenses!GK$13-Leases!$AB87/12)*Leases!$AA87*Leases!$F83,0)))))</f>
        <v>0</v>
      </c>
      <c r="GN254" s="94">
        <f>IF(OR(GN$165&lt;=EOMONTH($E83,$R83*(1-$O83)),GN$165&gt;EOMONTH($E83,$P83*12*(1-$O83)+$Q83*12*$O83+$R83*(1-$O83))),0,IF($X83="NNN",Expenses!GL$14*Leases!$F83,IF(Leases!$X83="FSG",0,IF(Leases!$X83="MG",SUMPRODUCT(Leases!$Z83:$Z87,Expenses!GL$9:GL$13)*Leases!$F83,MAX((Expenses!GL$9-Leases!$AB83/12)*Leases!$AA83*Leases!$F83,0)+MAX((Expenses!GL$10-Leases!$AB84/12)*Leases!$AA84*Leases!$F83,0)+MAX((Expenses!GL$11-Leases!$AB85/12)*Leases!$AA85*Leases!$F83,0)+MAX((Expenses!GL$12-Leases!$AB86/12)*Leases!$AA86*Leases!$F83,0)+MAX((Expenses!GL$13-Leases!$AB87/12)*Leases!$AA87*Leases!$F83,0)))))</f>
        <v>0</v>
      </c>
      <c r="GO254" s="94">
        <f>IF(OR(GO$165&lt;=EOMONTH($E83,$R83*(1-$O83)),GO$165&gt;EOMONTH($E83,$P83*12*(1-$O83)+$Q83*12*$O83+$R83*(1-$O83))),0,IF($X83="NNN",Expenses!GM$14*Leases!$F83,IF(Leases!$X83="FSG",0,IF(Leases!$X83="MG",SUMPRODUCT(Leases!$Z83:$Z87,Expenses!GM$9:GM$13)*Leases!$F83,MAX((Expenses!GM$9-Leases!$AB83/12)*Leases!$AA83*Leases!$F83,0)+MAX((Expenses!GM$10-Leases!$AB84/12)*Leases!$AA84*Leases!$F83,0)+MAX((Expenses!GM$11-Leases!$AB85/12)*Leases!$AA85*Leases!$F83,0)+MAX((Expenses!GM$12-Leases!$AB86/12)*Leases!$AA86*Leases!$F83,0)+MAX((Expenses!GM$13-Leases!$AB87/12)*Leases!$AA87*Leases!$F83,0)))))</f>
        <v>0</v>
      </c>
      <c r="GP254" s="94">
        <f>IF(OR(GP$165&lt;=EOMONTH($E83,$R83*(1-$O83)),GP$165&gt;EOMONTH($E83,$P83*12*(1-$O83)+$Q83*12*$O83+$R83*(1-$O83))),0,IF($X83="NNN",Expenses!GN$14*Leases!$F83,IF(Leases!$X83="FSG",0,IF(Leases!$X83="MG",SUMPRODUCT(Leases!$Z83:$Z87,Expenses!GN$9:GN$13)*Leases!$F83,MAX((Expenses!GN$9-Leases!$AB83/12)*Leases!$AA83*Leases!$F83,0)+MAX((Expenses!GN$10-Leases!$AB84/12)*Leases!$AA84*Leases!$F83,0)+MAX((Expenses!GN$11-Leases!$AB85/12)*Leases!$AA85*Leases!$F83,0)+MAX((Expenses!GN$12-Leases!$AB86/12)*Leases!$AA86*Leases!$F83,0)+MAX((Expenses!GN$13-Leases!$AB87/12)*Leases!$AA87*Leases!$F83,0)))))</f>
        <v>0</v>
      </c>
      <c r="GQ254" s="94">
        <f>IF(OR(GQ$165&lt;=EOMONTH($E83,$R83*(1-$O83)),GQ$165&gt;EOMONTH($E83,$P83*12*(1-$O83)+$Q83*12*$O83+$R83*(1-$O83))),0,IF($X83="NNN",Expenses!GO$14*Leases!$F83,IF(Leases!$X83="FSG",0,IF(Leases!$X83="MG",SUMPRODUCT(Leases!$Z83:$Z87,Expenses!GO$9:GO$13)*Leases!$F83,MAX((Expenses!GO$9-Leases!$AB83/12)*Leases!$AA83*Leases!$F83,0)+MAX((Expenses!GO$10-Leases!$AB84/12)*Leases!$AA84*Leases!$F83,0)+MAX((Expenses!GO$11-Leases!$AB85/12)*Leases!$AA85*Leases!$F83,0)+MAX((Expenses!GO$12-Leases!$AB86/12)*Leases!$AA86*Leases!$F83,0)+MAX((Expenses!GO$13-Leases!$AB87/12)*Leases!$AA87*Leases!$F83,0)))))</f>
        <v>0</v>
      </c>
      <c r="GR254" s="94">
        <f>IF(OR(GR$165&lt;=EOMONTH($E83,$R83*(1-$O83)),GR$165&gt;EOMONTH($E83,$P83*12*(1-$O83)+$Q83*12*$O83+$R83*(1-$O83))),0,IF($X83="NNN",Expenses!GP$14*Leases!$F83,IF(Leases!$X83="FSG",0,IF(Leases!$X83="MG",SUMPRODUCT(Leases!$Z83:$Z87,Expenses!GP$9:GP$13)*Leases!$F83,MAX((Expenses!GP$9-Leases!$AB83/12)*Leases!$AA83*Leases!$F83,0)+MAX((Expenses!GP$10-Leases!$AB84/12)*Leases!$AA84*Leases!$F83,0)+MAX((Expenses!GP$11-Leases!$AB85/12)*Leases!$AA85*Leases!$F83,0)+MAX((Expenses!GP$12-Leases!$AB86/12)*Leases!$AA86*Leases!$F83,0)+MAX((Expenses!GP$13-Leases!$AB87/12)*Leases!$AA87*Leases!$F83,0)))))</f>
        <v>0</v>
      </c>
      <c r="GS254" s="94">
        <f>IF(OR(GS$165&lt;=EOMONTH($E83,$R83*(1-$O83)),GS$165&gt;EOMONTH($E83,$P83*12*(1-$O83)+$Q83*12*$O83+$R83*(1-$O83))),0,IF($X83="NNN",Expenses!GQ$14*Leases!$F83,IF(Leases!$X83="FSG",0,IF(Leases!$X83="MG",SUMPRODUCT(Leases!$Z83:$Z87,Expenses!GQ$9:GQ$13)*Leases!$F83,MAX((Expenses!GQ$9-Leases!$AB83/12)*Leases!$AA83*Leases!$F83,0)+MAX((Expenses!GQ$10-Leases!$AB84/12)*Leases!$AA84*Leases!$F83,0)+MAX((Expenses!GQ$11-Leases!$AB85/12)*Leases!$AA85*Leases!$F83,0)+MAX((Expenses!GQ$12-Leases!$AB86/12)*Leases!$AA86*Leases!$F83,0)+MAX((Expenses!GQ$13-Leases!$AB87/12)*Leases!$AA87*Leases!$F83,0)))))</f>
        <v>0</v>
      </c>
      <c r="GT254" s="94">
        <f>IF(OR(GT$165&lt;=EOMONTH($E83,$R83*(1-$O83)),GT$165&gt;EOMONTH($E83,$P83*12*(1-$O83)+$Q83*12*$O83+$R83*(1-$O83))),0,IF($X83="NNN",Expenses!GR$14*Leases!$F83,IF(Leases!$X83="FSG",0,IF(Leases!$X83="MG",SUMPRODUCT(Leases!$Z83:$Z87,Expenses!GR$9:GR$13)*Leases!$F83,MAX((Expenses!GR$9-Leases!$AB83/12)*Leases!$AA83*Leases!$F83,0)+MAX((Expenses!GR$10-Leases!$AB84/12)*Leases!$AA84*Leases!$F83,0)+MAX((Expenses!GR$11-Leases!$AB85/12)*Leases!$AA85*Leases!$F83,0)+MAX((Expenses!GR$12-Leases!$AB86/12)*Leases!$AA86*Leases!$F83,0)+MAX((Expenses!GR$13-Leases!$AB87/12)*Leases!$AA87*Leases!$F83,0)))))</f>
        <v>0</v>
      </c>
      <c r="GU254" s="94">
        <f>IF(OR(GU$165&lt;=EOMONTH($E83,$R83*(1-$O83)),GU$165&gt;EOMONTH($E83,$P83*12*(1-$O83)+$Q83*12*$O83+$R83*(1-$O83))),0,IF($X83="NNN",Expenses!GS$14*Leases!$F83,IF(Leases!$X83="FSG",0,IF(Leases!$X83="MG",SUMPRODUCT(Leases!$Z83:$Z87,Expenses!GS$9:GS$13)*Leases!$F83,MAX((Expenses!GS$9-Leases!$AB83/12)*Leases!$AA83*Leases!$F83,0)+MAX((Expenses!GS$10-Leases!$AB84/12)*Leases!$AA84*Leases!$F83,0)+MAX((Expenses!GS$11-Leases!$AB85/12)*Leases!$AA85*Leases!$F83,0)+MAX((Expenses!GS$12-Leases!$AB86/12)*Leases!$AA86*Leases!$F83,0)+MAX((Expenses!GS$13-Leases!$AB87/12)*Leases!$AA87*Leases!$F83,0)))))</f>
        <v>0</v>
      </c>
      <c r="GV254" s="94">
        <f>IF(OR(GV$165&lt;=EOMONTH($E83,$R83*(1-$O83)),GV$165&gt;EOMONTH($E83,$P83*12*(1-$O83)+$Q83*12*$O83+$R83*(1-$O83))),0,IF($X83="NNN",Expenses!GT$14*Leases!$F83,IF(Leases!$X83="FSG",0,IF(Leases!$X83="MG",SUMPRODUCT(Leases!$Z83:$Z87,Expenses!GT$9:GT$13)*Leases!$F83,MAX((Expenses!GT$9-Leases!$AB83/12)*Leases!$AA83*Leases!$F83,0)+MAX((Expenses!GT$10-Leases!$AB84/12)*Leases!$AA84*Leases!$F83,0)+MAX((Expenses!GT$11-Leases!$AB85/12)*Leases!$AA85*Leases!$F83,0)+MAX((Expenses!GT$12-Leases!$AB86/12)*Leases!$AA86*Leases!$F83,0)+MAX((Expenses!GT$13-Leases!$AB87/12)*Leases!$AA87*Leases!$F83,0)))))</f>
        <v>0</v>
      </c>
      <c r="GW254" s="94">
        <f>IF(OR(GW$165&lt;=EOMONTH($E83,$R83*(1-$O83)),GW$165&gt;EOMONTH($E83,$P83*12*(1-$O83)+$Q83*12*$O83+$R83*(1-$O83))),0,IF($X83="NNN",Expenses!GU$14*Leases!$F83,IF(Leases!$X83="FSG",0,IF(Leases!$X83="MG",SUMPRODUCT(Leases!$Z83:$Z87,Expenses!GU$9:GU$13)*Leases!$F83,MAX((Expenses!GU$9-Leases!$AB83/12)*Leases!$AA83*Leases!$F83,0)+MAX((Expenses!GU$10-Leases!$AB84/12)*Leases!$AA84*Leases!$F83,0)+MAX((Expenses!GU$11-Leases!$AB85/12)*Leases!$AA85*Leases!$F83,0)+MAX((Expenses!GU$12-Leases!$AB86/12)*Leases!$AA86*Leases!$F83,0)+MAX((Expenses!GU$13-Leases!$AB87/12)*Leases!$AA87*Leases!$F83,0)))))</f>
        <v>0</v>
      </c>
      <c r="GX254" s="94">
        <f>IF(OR(GX$165&lt;=EOMONTH($E83,$R83*(1-$O83)),GX$165&gt;EOMONTH($E83,$P83*12*(1-$O83)+$Q83*12*$O83+$R83*(1-$O83))),0,IF($X83="NNN",Expenses!GV$14*Leases!$F83,IF(Leases!$X83="FSG",0,IF(Leases!$X83="MG",SUMPRODUCT(Leases!$Z83:$Z87,Expenses!GV$9:GV$13)*Leases!$F83,MAX((Expenses!GV$9-Leases!$AB83/12)*Leases!$AA83*Leases!$F83,0)+MAX((Expenses!GV$10-Leases!$AB84/12)*Leases!$AA84*Leases!$F83,0)+MAX((Expenses!GV$11-Leases!$AB85/12)*Leases!$AA85*Leases!$F83,0)+MAX((Expenses!GV$12-Leases!$AB86/12)*Leases!$AA86*Leases!$F83,0)+MAX((Expenses!GV$13-Leases!$AB87/12)*Leases!$AA87*Leases!$F83,0)))))</f>
        <v>0</v>
      </c>
      <c r="GY254" s="94">
        <f>IF(OR(GY$165&lt;=EOMONTH($E83,$R83*(1-$O83)),GY$165&gt;EOMONTH($E83,$P83*12*(1-$O83)+$Q83*12*$O83+$R83*(1-$O83))),0,IF($X83="NNN",Expenses!GW$14*Leases!$F83,IF(Leases!$X83="FSG",0,IF(Leases!$X83="MG",SUMPRODUCT(Leases!$Z83:$Z87,Expenses!GW$9:GW$13)*Leases!$F83,MAX((Expenses!GW$9-Leases!$AB83/12)*Leases!$AA83*Leases!$F83,0)+MAX((Expenses!GW$10-Leases!$AB84/12)*Leases!$AA84*Leases!$F83,0)+MAX((Expenses!GW$11-Leases!$AB85/12)*Leases!$AA85*Leases!$F83,0)+MAX((Expenses!GW$12-Leases!$AB86/12)*Leases!$AA86*Leases!$F83,0)+MAX((Expenses!GW$13-Leases!$AB87/12)*Leases!$AA87*Leases!$F83,0)))))</f>
        <v>0</v>
      </c>
      <c r="GZ254" s="94">
        <f>IF(OR(GZ$165&lt;=EOMONTH($E83,$R83*(1-$O83)),GZ$165&gt;EOMONTH($E83,$P83*12*(1-$O83)+$Q83*12*$O83+$R83*(1-$O83))),0,IF($X83="NNN",Expenses!GX$14*Leases!$F83,IF(Leases!$X83="FSG",0,IF(Leases!$X83="MG",SUMPRODUCT(Leases!$Z83:$Z87,Expenses!GX$9:GX$13)*Leases!$F83,MAX((Expenses!GX$9-Leases!$AB83/12)*Leases!$AA83*Leases!$F83,0)+MAX((Expenses!GX$10-Leases!$AB84/12)*Leases!$AA84*Leases!$F83,0)+MAX((Expenses!GX$11-Leases!$AB85/12)*Leases!$AA85*Leases!$F83,0)+MAX((Expenses!GX$12-Leases!$AB86/12)*Leases!$AA86*Leases!$F83,0)+MAX((Expenses!GX$13-Leases!$AB87/12)*Leases!$AA87*Leases!$F83,0)))))</f>
        <v>0</v>
      </c>
      <c r="HA254" s="94">
        <f>IF(OR(HA$165&lt;=EOMONTH($E83,$R83*(1-$O83)),HA$165&gt;EOMONTH($E83,$P83*12*(1-$O83)+$Q83*12*$O83+$R83*(1-$O83))),0,IF($X83="NNN",Expenses!GY$14*Leases!$F83,IF(Leases!$X83="FSG",0,IF(Leases!$X83="MG",SUMPRODUCT(Leases!$Z83:$Z87,Expenses!GY$9:GY$13)*Leases!$F83,MAX((Expenses!GY$9-Leases!$AB83/12)*Leases!$AA83*Leases!$F83,0)+MAX((Expenses!GY$10-Leases!$AB84/12)*Leases!$AA84*Leases!$F83,0)+MAX((Expenses!GY$11-Leases!$AB85/12)*Leases!$AA85*Leases!$F83,0)+MAX((Expenses!GY$12-Leases!$AB86/12)*Leases!$AA86*Leases!$F83,0)+MAX((Expenses!GY$13-Leases!$AB87/12)*Leases!$AA87*Leases!$F83,0)))))</f>
        <v>0</v>
      </c>
      <c r="HB254" s="94">
        <f>IF(OR(HB$165&lt;=EOMONTH($E83,$R83*(1-$O83)),HB$165&gt;EOMONTH($E83,$P83*12*(1-$O83)+$Q83*12*$O83+$R83*(1-$O83))),0,IF($X83="NNN",Expenses!GZ$14*Leases!$F83,IF(Leases!$X83="FSG",0,IF(Leases!$X83="MG",SUMPRODUCT(Leases!$Z83:$Z87,Expenses!GZ$9:GZ$13)*Leases!$F83,MAX((Expenses!GZ$9-Leases!$AB83/12)*Leases!$AA83*Leases!$F83,0)+MAX((Expenses!GZ$10-Leases!$AB84/12)*Leases!$AA84*Leases!$F83,0)+MAX((Expenses!GZ$11-Leases!$AB85/12)*Leases!$AA85*Leases!$F83,0)+MAX((Expenses!GZ$12-Leases!$AB86/12)*Leases!$AA86*Leases!$F83,0)+MAX((Expenses!GZ$13-Leases!$AB87/12)*Leases!$AA87*Leases!$F83,0)))))</f>
        <v>0</v>
      </c>
      <c r="HC254" s="94">
        <f>IF(OR(HC$165&lt;=EOMONTH($E83,$R83*(1-$O83)),HC$165&gt;EOMONTH($E83,$P83*12*(1-$O83)+$Q83*12*$O83+$R83*(1-$O83))),0,IF($X83="NNN",Expenses!HA$14*Leases!$F83,IF(Leases!$X83="FSG",0,IF(Leases!$X83="MG",SUMPRODUCT(Leases!$Z83:$Z87,Expenses!HA$9:HA$13)*Leases!$F83,MAX((Expenses!HA$9-Leases!$AB83/12)*Leases!$AA83*Leases!$F83,0)+MAX((Expenses!HA$10-Leases!$AB84/12)*Leases!$AA84*Leases!$F83,0)+MAX((Expenses!HA$11-Leases!$AB85/12)*Leases!$AA85*Leases!$F83,0)+MAX((Expenses!HA$12-Leases!$AB86/12)*Leases!$AA86*Leases!$F83,0)+MAX((Expenses!HA$13-Leases!$AB87/12)*Leases!$AA87*Leases!$F83,0)))))</f>
        <v>0</v>
      </c>
      <c r="HD254" s="94">
        <f>IF(OR(HD$165&lt;=EOMONTH($E83,$R83*(1-$O83)),HD$165&gt;EOMONTH($E83,$P83*12*(1-$O83)+$Q83*12*$O83+$R83*(1-$O83))),0,IF($X83="NNN",Expenses!HB$14*Leases!$F83,IF(Leases!$X83="FSG",0,IF(Leases!$X83="MG",SUMPRODUCT(Leases!$Z83:$Z87,Expenses!HB$9:HB$13)*Leases!$F83,MAX((Expenses!HB$9-Leases!$AB83/12)*Leases!$AA83*Leases!$F83,0)+MAX((Expenses!HB$10-Leases!$AB84/12)*Leases!$AA84*Leases!$F83,0)+MAX((Expenses!HB$11-Leases!$AB85/12)*Leases!$AA85*Leases!$F83,0)+MAX((Expenses!HB$12-Leases!$AB86/12)*Leases!$AA86*Leases!$F83,0)+MAX((Expenses!HB$13-Leases!$AB87/12)*Leases!$AA87*Leases!$F83,0)))))</f>
        <v>0</v>
      </c>
      <c r="HE254" s="94">
        <f>IF(OR(HE$165&lt;=EOMONTH($E83,$R83*(1-$O83)),HE$165&gt;EOMONTH($E83,$P83*12*(1-$O83)+$Q83*12*$O83+$R83*(1-$O83))),0,IF($X83="NNN",Expenses!HC$14*Leases!$F83,IF(Leases!$X83="FSG",0,IF(Leases!$X83="MG",SUMPRODUCT(Leases!$Z83:$Z87,Expenses!HC$9:HC$13)*Leases!$F83,MAX((Expenses!HC$9-Leases!$AB83/12)*Leases!$AA83*Leases!$F83,0)+MAX((Expenses!HC$10-Leases!$AB84/12)*Leases!$AA84*Leases!$F83,0)+MAX((Expenses!HC$11-Leases!$AB85/12)*Leases!$AA85*Leases!$F83,0)+MAX((Expenses!HC$12-Leases!$AB86/12)*Leases!$AA86*Leases!$F83,0)+MAX((Expenses!HC$13-Leases!$AB87/12)*Leases!$AA87*Leases!$F83,0)))))</f>
        <v>0</v>
      </c>
      <c r="HF254" s="94">
        <f>IF(OR(HF$165&lt;=EOMONTH($E83,$R83*(1-$O83)),HF$165&gt;EOMONTH($E83,$P83*12*(1-$O83)+$Q83*12*$O83+$R83*(1-$O83))),0,IF($X83="NNN",Expenses!HD$14*Leases!$F83,IF(Leases!$X83="FSG",0,IF(Leases!$X83="MG",SUMPRODUCT(Leases!$Z83:$Z87,Expenses!HD$9:HD$13)*Leases!$F83,MAX((Expenses!HD$9-Leases!$AB83/12)*Leases!$AA83*Leases!$F83,0)+MAX((Expenses!HD$10-Leases!$AB84/12)*Leases!$AA84*Leases!$F83,0)+MAX((Expenses!HD$11-Leases!$AB85/12)*Leases!$AA85*Leases!$F83,0)+MAX((Expenses!HD$12-Leases!$AB86/12)*Leases!$AA86*Leases!$F83,0)+MAX((Expenses!HD$13-Leases!$AB87/12)*Leases!$AA87*Leases!$F83,0)))))</f>
        <v>0</v>
      </c>
      <c r="HG254" s="94">
        <f>IF(OR(HG$165&lt;=EOMONTH($E83,$R83*(1-$O83)),HG$165&gt;EOMONTH($E83,$P83*12*(1-$O83)+$Q83*12*$O83+$R83*(1-$O83))),0,IF($X83="NNN",Expenses!HE$14*Leases!$F83,IF(Leases!$X83="FSG",0,IF(Leases!$X83="MG",SUMPRODUCT(Leases!$Z83:$Z87,Expenses!HE$9:HE$13)*Leases!$F83,MAX((Expenses!HE$9-Leases!$AB83/12)*Leases!$AA83*Leases!$F83,0)+MAX((Expenses!HE$10-Leases!$AB84/12)*Leases!$AA84*Leases!$F83,0)+MAX((Expenses!HE$11-Leases!$AB85/12)*Leases!$AA85*Leases!$F83,0)+MAX((Expenses!HE$12-Leases!$AB86/12)*Leases!$AA86*Leases!$F83,0)+MAX((Expenses!HE$13-Leases!$AB87/12)*Leases!$AA87*Leases!$F83,0)))))</f>
        <v>0</v>
      </c>
      <c r="HH254" s="94">
        <f>IF(OR(HH$165&lt;=EOMONTH($E83,$R83*(1-$O83)),HH$165&gt;EOMONTH($E83,$P83*12*(1-$O83)+$Q83*12*$O83+$R83*(1-$O83))),0,IF($X83="NNN",Expenses!HF$14*Leases!$F83,IF(Leases!$X83="FSG",0,IF(Leases!$X83="MG",SUMPRODUCT(Leases!$Z83:$Z87,Expenses!HF$9:HF$13)*Leases!$F83,MAX((Expenses!HF$9-Leases!$AB83/12)*Leases!$AA83*Leases!$F83,0)+MAX((Expenses!HF$10-Leases!$AB84/12)*Leases!$AA84*Leases!$F83,0)+MAX((Expenses!HF$11-Leases!$AB85/12)*Leases!$AA85*Leases!$F83,0)+MAX((Expenses!HF$12-Leases!$AB86/12)*Leases!$AA86*Leases!$F83,0)+MAX((Expenses!HF$13-Leases!$AB87/12)*Leases!$AA87*Leases!$F83,0)))))</f>
        <v>0</v>
      </c>
      <c r="HI254" s="94">
        <f>IF(OR(HI$165&lt;=EOMONTH($E83,$R83*(1-$O83)),HI$165&gt;EOMONTH($E83,$P83*12*(1-$O83)+$Q83*12*$O83+$R83*(1-$O83))),0,IF($X83="NNN",Expenses!HG$14*Leases!$F83,IF(Leases!$X83="FSG",0,IF(Leases!$X83="MG",SUMPRODUCT(Leases!$Z83:$Z87,Expenses!HG$9:HG$13)*Leases!$F83,MAX((Expenses!HG$9-Leases!$AB83/12)*Leases!$AA83*Leases!$F83,0)+MAX((Expenses!HG$10-Leases!$AB84/12)*Leases!$AA84*Leases!$F83,0)+MAX((Expenses!HG$11-Leases!$AB85/12)*Leases!$AA85*Leases!$F83,0)+MAX((Expenses!HG$12-Leases!$AB86/12)*Leases!$AA86*Leases!$F83,0)+MAX((Expenses!HG$13-Leases!$AB87/12)*Leases!$AA87*Leases!$F83,0)))))</f>
        <v>0</v>
      </c>
      <c r="HJ254" s="94">
        <f>IF(OR(HJ$165&lt;=EOMONTH($E83,$R83*(1-$O83)),HJ$165&gt;EOMONTH($E83,$P83*12*(1-$O83)+$Q83*12*$O83+$R83*(1-$O83))),0,IF($X83="NNN",Expenses!HH$14*Leases!$F83,IF(Leases!$X83="FSG",0,IF(Leases!$X83="MG",SUMPRODUCT(Leases!$Z83:$Z87,Expenses!HH$9:HH$13)*Leases!$F83,MAX((Expenses!HH$9-Leases!$AB83/12)*Leases!$AA83*Leases!$F83,0)+MAX((Expenses!HH$10-Leases!$AB84/12)*Leases!$AA84*Leases!$F83,0)+MAX((Expenses!HH$11-Leases!$AB85/12)*Leases!$AA85*Leases!$F83,0)+MAX((Expenses!HH$12-Leases!$AB86/12)*Leases!$AA86*Leases!$F83,0)+MAX((Expenses!HH$13-Leases!$AB87/12)*Leases!$AA87*Leases!$F83,0)))))</f>
        <v>0</v>
      </c>
      <c r="HK254" s="94">
        <f>IF(OR(HK$165&lt;=EOMONTH($E83,$R83*(1-$O83)),HK$165&gt;EOMONTH($E83,$P83*12*(1-$O83)+$Q83*12*$O83+$R83*(1-$O83))),0,IF($X83="NNN",Expenses!HI$14*Leases!$F83,IF(Leases!$X83="FSG",0,IF(Leases!$X83="MG",SUMPRODUCT(Leases!$Z83:$Z87,Expenses!HI$9:HI$13)*Leases!$F83,MAX((Expenses!HI$9-Leases!$AB83/12)*Leases!$AA83*Leases!$F83,0)+MAX((Expenses!HI$10-Leases!$AB84/12)*Leases!$AA84*Leases!$F83,0)+MAX((Expenses!HI$11-Leases!$AB85/12)*Leases!$AA85*Leases!$F83,0)+MAX((Expenses!HI$12-Leases!$AB86/12)*Leases!$AA86*Leases!$F83,0)+MAX((Expenses!HI$13-Leases!$AB87/12)*Leases!$AA87*Leases!$F83,0)))))</f>
        <v>0</v>
      </c>
      <c r="HL254" s="94">
        <f>IF(OR(HL$165&lt;=EOMONTH($E83,$R83*(1-$O83)),HL$165&gt;EOMONTH($E83,$P83*12*(1-$O83)+$Q83*12*$O83+$R83*(1-$O83))),0,IF($X83="NNN",Expenses!HJ$14*Leases!$F83,IF(Leases!$X83="FSG",0,IF(Leases!$X83="MG",SUMPRODUCT(Leases!$Z83:$Z87,Expenses!HJ$9:HJ$13)*Leases!$F83,MAX((Expenses!HJ$9-Leases!$AB83/12)*Leases!$AA83*Leases!$F83,0)+MAX((Expenses!HJ$10-Leases!$AB84/12)*Leases!$AA84*Leases!$F83,0)+MAX((Expenses!HJ$11-Leases!$AB85/12)*Leases!$AA85*Leases!$F83,0)+MAX((Expenses!HJ$12-Leases!$AB86/12)*Leases!$AA86*Leases!$F83,0)+MAX((Expenses!HJ$13-Leases!$AB87/12)*Leases!$AA87*Leases!$F83,0)))))</f>
        <v>0</v>
      </c>
      <c r="HM254" s="94">
        <f>IF(OR(HM$165&lt;=EOMONTH($E83,$R83*(1-$O83)),HM$165&gt;EOMONTH($E83,$P83*12*(1-$O83)+$Q83*12*$O83+$R83*(1-$O83))),0,IF($X83="NNN",Expenses!HK$14*Leases!$F83,IF(Leases!$X83="FSG",0,IF(Leases!$X83="MG",SUMPRODUCT(Leases!$Z83:$Z87,Expenses!HK$9:HK$13)*Leases!$F83,MAX((Expenses!HK$9-Leases!$AB83/12)*Leases!$AA83*Leases!$F83,0)+MAX((Expenses!HK$10-Leases!$AB84/12)*Leases!$AA84*Leases!$F83,0)+MAX((Expenses!HK$11-Leases!$AB85/12)*Leases!$AA85*Leases!$F83,0)+MAX((Expenses!HK$12-Leases!$AB86/12)*Leases!$AA86*Leases!$F83,0)+MAX((Expenses!HK$13-Leases!$AB87/12)*Leases!$AA87*Leases!$F83,0)))))</f>
        <v>0</v>
      </c>
      <c r="HN254" s="94">
        <f>IF(OR(HN$165&lt;=EOMONTH($E83,$R83*(1-$O83)),HN$165&gt;EOMONTH($E83,$P83*12*(1-$O83)+$Q83*12*$O83+$R83*(1-$O83))),0,IF($X83="NNN",Expenses!HL$14*Leases!$F83,IF(Leases!$X83="FSG",0,IF(Leases!$X83="MG",SUMPRODUCT(Leases!$Z83:$Z87,Expenses!HL$9:HL$13)*Leases!$F83,MAX((Expenses!HL$9-Leases!$AB83/12)*Leases!$AA83*Leases!$F83,0)+MAX((Expenses!HL$10-Leases!$AB84/12)*Leases!$AA84*Leases!$F83,0)+MAX((Expenses!HL$11-Leases!$AB85/12)*Leases!$AA85*Leases!$F83,0)+MAX((Expenses!HL$12-Leases!$AB86/12)*Leases!$AA86*Leases!$F83,0)+MAX((Expenses!HL$13-Leases!$AB87/12)*Leases!$AA87*Leases!$F83,0)))))</f>
        <v>0</v>
      </c>
      <c r="HO254" s="94">
        <f>IF(OR(HO$165&lt;=EOMONTH($E83,$R83*(1-$O83)),HO$165&gt;EOMONTH($E83,$P83*12*(1-$O83)+$Q83*12*$O83+$R83*(1-$O83))),0,IF($X83="NNN",Expenses!HM$14*Leases!$F83,IF(Leases!$X83="FSG",0,IF(Leases!$X83="MG",SUMPRODUCT(Leases!$Z83:$Z87,Expenses!HM$9:HM$13)*Leases!$F83,MAX((Expenses!HM$9-Leases!$AB83/12)*Leases!$AA83*Leases!$F83,0)+MAX((Expenses!HM$10-Leases!$AB84/12)*Leases!$AA84*Leases!$F83,0)+MAX((Expenses!HM$11-Leases!$AB85/12)*Leases!$AA85*Leases!$F83,0)+MAX((Expenses!HM$12-Leases!$AB86/12)*Leases!$AA86*Leases!$F83,0)+MAX((Expenses!HM$13-Leases!$AB87/12)*Leases!$AA87*Leases!$F83,0)))))</f>
        <v>0</v>
      </c>
      <c r="HP254" s="94">
        <f>IF(OR(HP$165&lt;=EOMONTH($E83,$R83*(1-$O83)),HP$165&gt;EOMONTH($E83,$P83*12*(1-$O83)+$Q83*12*$O83+$R83*(1-$O83))),0,IF($X83="NNN",Expenses!HN$14*Leases!$F83,IF(Leases!$X83="FSG",0,IF(Leases!$X83="MG",SUMPRODUCT(Leases!$Z83:$Z87,Expenses!HN$9:HN$13)*Leases!$F83,MAX((Expenses!HN$9-Leases!$AB83/12)*Leases!$AA83*Leases!$F83,0)+MAX((Expenses!HN$10-Leases!$AB84/12)*Leases!$AA84*Leases!$F83,0)+MAX((Expenses!HN$11-Leases!$AB85/12)*Leases!$AA85*Leases!$F83,0)+MAX((Expenses!HN$12-Leases!$AB86/12)*Leases!$AA86*Leases!$F83,0)+MAX((Expenses!HN$13-Leases!$AB87/12)*Leases!$AA87*Leases!$F83,0)))))</f>
        <v>0</v>
      </c>
      <c r="HQ254" s="94">
        <f>IF(OR(HQ$165&lt;=EOMONTH($E83,$R83*(1-$O83)),HQ$165&gt;EOMONTH($E83,$P83*12*(1-$O83)+$Q83*12*$O83+$R83*(1-$O83))),0,IF($X83="NNN",Expenses!HO$14*Leases!$F83,IF(Leases!$X83="FSG",0,IF(Leases!$X83="MG",SUMPRODUCT(Leases!$Z83:$Z87,Expenses!HO$9:HO$13)*Leases!$F83,MAX((Expenses!HO$9-Leases!$AB83/12)*Leases!$AA83*Leases!$F83,0)+MAX((Expenses!HO$10-Leases!$AB84/12)*Leases!$AA84*Leases!$F83,0)+MAX((Expenses!HO$11-Leases!$AB85/12)*Leases!$AA85*Leases!$F83,0)+MAX((Expenses!HO$12-Leases!$AB86/12)*Leases!$AA86*Leases!$F83,0)+MAX((Expenses!HO$13-Leases!$AB87/12)*Leases!$AA87*Leases!$F83,0)))))</f>
        <v>0</v>
      </c>
      <c r="HR254" s="94">
        <f>IF(OR(HR$165&lt;=EOMONTH($E83,$R83*(1-$O83)),HR$165&gt;EOMONTH($E83,$P83*12*(1-$O83)+$Q83*12*$O83+$R83*(1-$O83))),0,IF($X83="NNN",Expenses!HP$14*Leases!$F83,IF(Leases!$X83="FSG",0,IF(Leases!$X83="MG",SUMPRODUCT(Leases!$Z83:$Z87,Expenses!HP$9:HP$13)*Leases!$F83,MAX((Expenses!HP$9-Leases!$AB83/12)*Leases!$AA83*Leases!$F83,0)+MAX((Expenses!HP$10-Leases!$AB84/12)*Leases!$AA84*Leases!$F83,0)+MAX((Expenses!HP$11-Leases!$AB85/12)*Leases!$AA85*Leases!$F83,0)+MAX((Expenses!HP$12-Leases!$AB86/12)*Leases!$AA86*Leases!$F83,0)+MAX((Expenses!HP$13-Leases!$AB87/12)*Leases!$AA87*Leases!$F83,0)))))</f>
        <v>0</v>
      </c>
      <c r="HS254" s="94">
        <f>IF(OR(HS$165&lt;=EOMONTH($E83,$R83*(1-$O83)),HS$165&gt;EOMONTH($E83,$P83*12*(1-$O83)+$Q83*12*$O83+$R83*(1-$O83))),0,IF($X83="NNN",Expenses!HQ$14*Leases!$F83,IF(Leases!$X83="FSG",0,IF(Leases!$X83="MG",SUMPRODUCT(Leases!$Z83:$Z87,Expenses!HQ$9:HQ$13)*Leases!$F83,MAX((Expenses!HQ$9-Leases!$AB83/12)*Leases!$AA83*Leases!$F83,0)+MAX((Expenses!HQ$10-Leases!$AB84/12)*Leases!$AA84*Leases!$F83,0)+MAX((Expenses!HQ$11-Leases!$AB85/12)*Leases!$AA85*Leases!$F83,0)+MAX((Expenses!HQ$12-Leases!$AB86/12)*Leases!$AA86*Leases!$F83,0)+MAX((Expenses!HQ$13-Leases!$AB87/12)*Leases!$AA87*Leases!$F83,0)))))</f>
        <v>0</v>
      </c>
      <c r="HT254" s="94">
        <f>IF(OR(HT$165&lt;=EOMONTH($E83,$R83*(1-$O83)),HT$165&gt;EOMONTH($E83,$P83*12*(1-$O83)+$Q83*12*$O83+$R83*(1-$O83))),0,IF($X83="NNN",Expenses!HR$14*Leases!$F83,IF(Leases!$X83="FSG",0,IF(Leases!$X83="MG",SUMPRODUCT(Leases!$Z83:$Z87,Expenses!HR$9:HR$13)*Leases!$F83,MAX((Expenses!HR$9-Leases!$AB83/12)*Leases!$AA83*Leases!$F83,0)+MAX((Expenses!HR$10-Leases!$AB84/12)*Leases!$AA84*Leases!$F83,0)+MAX((Expenses!HR$11-Leases!$AB85/12)*Leases!$AA85*Leases!$F83,0)+MAX((Expenses!HR$12-Leases!$AB86/12)*Leases!$AA86*Leases!$F83,0)+MAX((Expenses!HR$13-Leases!$AB87/12)*Leases!$AA87*Leases!$F83,0)))))</f>
        <v>0</v>
      </c>
      <c r="HU254" s="94">
        <f>IF(OR(HU$165&lt;=EOMONTH($E83,$R83*(1-$O83)),HU$165&gt;EOMONTH($E83,$P83*12*(1-$O83)+$Q83*12*$O83+$R83*(1-$O83))),0,IF($X83="NNN",Expenses!HS$14*Leases!$F83,IF(Leases!$X83="FSG",0,IF(Leases!$X83="MG",SUMPRODUCT(Leases!$Z83:$Z87,Expenses!HS$9:HS$13)*Leases!$F83,MAX((Expenses!HS$9-Leases!$AB83/12)*Leases!$AA83*Leases!$F83,0)+MAX((Expenses!HS$10-Leases!$AB84/12)*Leases!$AA84*Leases!$F83,0)+MAX((Expenses!HS$11-Leases!$AB85/12)*Leases!$AA85*Leases!$F83,0)+MAX((Expenses!HS$12-Leases!$AB86/12)*Leases!$AA86*Leases!$F83,0)+MAX((Expenses!HS$13-Leases!$AB87/12)*Leases!$AA87*Leases!$F83,0)))))</f>
        <v>0</v>
      </c>
      <c r="HV254" s="94">
        <f>IF(OR(HV$165&lt;=EOMONTH($E83,$R83*(1-$O83)),HV$165&gt;EOMONTH($E83,$P83*12*(1-$O83)+$Q83*12*$O83+$R83*(1-$O83))),0,IF($X83="NNN",Expenses!HT$14*Leases!$F83,IF(Leases!$X83="FSG",0,IF(Leases!$X83="MG",SUMPRODUCT(Leases!$Z83:$Z87,Expenses!HT$9:HT$13)*Leases!$F83,MAX((Expenses!HT$9-Leases!$AB83/12)*Leases!$AA83*Leases!$F83,0)+MAX((Expenses!HT$10-Leases!$AB84/12)*Leases!$AA84*Leases!$F83,0)+MAX((Expenses!HT$11-Leases!$AB85/12)*Leases!$AA85*Leases!$F83,0)+MAX((Expenses!HT$12-Leases!$AB86/12)*Leases!$AA86*Leases!$F83,0)+MAX((Expenses!HT$13-Leases!$AB87/12)*Leases!$AA87*Leases!$F83,0)))))</f>
        <v>0</v>
      </c>
      <c r="HW254" s="94">
        <f>IF(OR(HW$165&lt;=EOMONTH($E83,$R83*(1-$O83)),HW$165&gt;EOMONTH($E83,$P83*12*(1-$O83)+$Q83*12*$O83+$R83*(1-$O83))),0,IF($X83="NNN",Expenses!HU$14*Leases!$F83,IF(Leases!$X83="FSG",0,IF(Leases!$X83="MG",SUMPRODUCT(Leases!$Z83:$Z87,Expenses!HU$9:HU$13)*Leases!$F83,MAX((Expenses!HU$9-Leases!$AB83/12)*Leases!$AA83*Leases!$F83,0)+MAX((Expenses!HU$10-Leases!$AB84/12)*Leases!$AA84*Leases!$F83,0)+MAX((Expenses!HU$11-Leases!$AB85/12)*Leases!$AA85*Leases!$F83,0)+MAX((Expenses!HU$12-Leases!$AB86/12)*Leases!$AA86*Leases!$F83,0)+MAX((Expenses!HU$13-Leases!$AB87/12)*Leases!$AA87*Leases!$F83,0)))))</f>
        <v>0</v>
      </c>
      <c r="HX254" s="94">
        <f>IF(OR(HX$165&lt;=EOMONTH($E83,$R83*(1-$O83)),HX$165&gt;EOMONTH($E83,$P83*12*(1-$O83)+$Q83*12*$O83+$R83*(1-$O83))),0,IF($X83="NNN",Expenses!HV$14*Leases!$F83,IF(Leases!$X83="FSG",0,IF(Leases!$X83="MG",SUMPRODUCT(Leases!$Z83:$Z87,Expenses!HV$9:HV$13)*Leases!$F83,MAX((Expenses!HV$9-Leases!$AB83/12)*Leases!$AA83*Leases!$F83,0)+MAX((Expenses!HV$10-Leases!$AB84/12)*Leases!$AA84*Leases!$F83,0)+MAX((Expenses!HV$11-Leases!$AB85/12)*Leases!$AA85*Leases!$F83,0)+MAX((Expenses!HV$12-Leases!$AB86/12)*Leases!$AA86*Leases!$F83,0)+MAX((Expenses!HV$13-Leases!$AB87/12)*Leases!$AA87*Leases!$F83,0)))))</f>
        <v>0</v>
      </c>
      <c r="HY254" s="94">
        <f>IF(OR(HY$165&lt;=EOMONTH($E83,$R83*(1-$O83)),HY$165&gt;EOMONTH($E83,$P83*12*(1-$O83)+$Q83*12*$O83+$R83*(1-$O83))),0,IF($X83="NNN",Expenses!HW$14*Leases!$F83,IF(Leases!$X83="FSG",0,IF(Leases!$X83="MG",SUMPRODUCT(Leases!$Z83:$Z87,Expenses!HW$9:HW$13)*Leases!$F83,MAX((Expenses!HW$9-Leases!$AB83/12)*Leases!$AA83*Leases!$F83,0)+MAX((Expenses!HW$10-Leases!$AB84/12)*Leases!$AA84*Leases!$F83,0)+MAX((Expenses!HW$11-Leases!$AB85/12)*Leases!$AA85*Leases!$F83,0)+MAX((Expenses!HW$12-Leases!$AB86/12)*Leases!$AA86*Leases!$F83,0)+MAX((Expenses!HW$13-Leases!$AB87/12)*Leases!$AA87*Leases!$F83,0)))))</f>
        <v>0</v>
      </c>
      <c r="HZ254" s="94">
        <f>IF(OR(HZ$165&lt;=EOMONTH($E83,$R83*(1-$O83)),HZ$165&gt;EOMONTH($E83,$P83*12*(1-$O83)+$Q83*12*$O83+$R83*(1-$O83))),0,IF($X83="NNN",Expenses!HX$14*Leases!$F83,IF(Leases!$X83="FSG",0,IF(Leases!$X83="MG",SUMPRODUCT(Leases!$Z83:$Z87,Expenses!HX$9:HX$13)*Leases!$F83,MAX((Expenses!HX$9-Leases!$AB83/12)*Leases!$AA83*Leases!$F83,0)+MAX((Expenses!HX$10-Leases!$AB84/12)*Leases!$AA84*Leases!$F83,0)+MAX((Expenses!HX$11-Leases!$AB85/12)*Leases!$AA85*Leases!$F83,0)+MAX((Expenses!HX$12-Leases!$AB86/12)*Leases!$AA86*Leases!$F83,0)+MAX((Expenses!HX$13-Leases!$AB87/12)*Leases!$AA87*Leases!$F83,0)))))</f>
        <v>0</v>
      </c>
      <c r="IA254" s="94">
        <f>IF(OR(IA$165&lt;=EOMONTH($E83,$R83*(1-$O83)),IA$165&gt;EOMONTH($E83,$P83*12*(1-$O83)+$Q83*12*$O83+$R83*(1-$O83))),0,IF($X83="NNN",Expenses!HY$14*Leases!$F83,IF(Leases!$X83="FSG",0,IF(Leases!$X83="MG",SUMPRODUCT(Leases!$Z83:$Z87,Expenses!HY$9:HY$13)*Leases!$F83,MAX((Expenses!HY$9-Leases!$AB83/12)*Leases!$AA83*Leases!$F83,0)+MAX((Expenses!HY$10-Leases!$AB84/12)*Leases!$AA84*Leases!$F83,0)+MAX((Expenses!HY$11-Leases!$AB85/12)*Leases!$AA85*Leases!$F83,0)+MAX((Expenses!HY$12-Leases!$AB86/12)*Leases!$AA86*Leases!$F83,0)+MAX((Expenses!HY$13-Leases!$AB87/12)*Leases!$AA87*Leases!$F83,0)))))</f>
        <v>0</v>
      </c>
      <c r="IB254" s="94">
        <f>IF(OR(IB$165&lt;=EOMONTH($E83,$R83*(1-$O83)),IB$165&gt;EOMONTH($E83,$P83*12*(1-$O83)+$Q83*12*$O83+$R83*(1-$O83))),0,IF($X83="NNN",Expenses!HZ$14*Leases!$F83,IF(Leases!$X83="FSG",0,IF(Leases!$X83="MG",SUMPRODUCT(Leases!$Z83:$Z87,Expenses!HZ$9:HZ$13)*Leases!$F83,MAX((Expenses!HZ$9-Leases!$AB83/12)*Leases!$AA83*Leases!$F83,0)+MAX((Expenses!HZ$10-Leases!$AB84/12)*Leases!$AA84*Leases!$F83,0)+MAX((Expenses!HZ$11-Leases!$AB85/12)*Leases!$AA85*Leases!$F83,0)+MAX((Expenses!HZ$12-Leases!$AB86/12)*Leases!$AA86*Leases!$F83,0)+MAX((Expenses!HZ$13-Leases!$AB87/12)*Leases!$AA87*Leases!$F83,0)))))</f>
        <v>0</v>
      </c>
      <c r="IC254" s="94">
        <f>IF(OR(IC$165&lt;=EOMONTH($E83,$R83*(1-$O83)),IC$165&gt;EOMONTH($E83,$P83*12*(1-$O83)+$Q83*12*$O83+$R83*(1-$O83))),0,IF($X83="NNN",Expenses!IA$14*Leases!$F83,IF(Leases!$X83="FSG",0,IF(Leases!$X83="MG",SUMPRODUCT(Leases!$Z83:$Z87,Expenses!IA$9:IA$13)*Leases!$F83,MAX((Expenses!IA$9-Leases!$AB83/12)*Leases!$AA83*Leases!$F83,0)+MAX((Expenses!IA$10-Leases!$AB84/12)*Leases!$AA84*Leases!$F83,0)+MAX((Expenses!IA$11-Leases!$AB85/12)*Leases!$AA85*Leases!$F83,0)+MAX((Expenses!IA$12-Leases!$AB86/12)*Leases!$AA86*Leases!$F83,0)+MAX((Expenses!IA$13-Leases!$AB87/12)*Leases!$AA87*Leases!$F83,0)))))</f>
        <v>0</v>
      </c>
      <c r="ID254" s="94">
        <f>IF(OR(ID$165&lt;=EOMONTH($E83,$R83*(1-$O83)),ID$165&gt;EOMONTH($E83,$P83*12*(1-$O83)+$Q83*12*$O83+$R83*(1-$O83))),0,IF($X83="NNN",Expenses!IB$14*Leases!$F83,IF(Leases!$X83="FSG",0,IF(Leases!$X83="MG",SUMPRODUCT(Leases!$Z83:$Z87,Expenses!IB$9:IB$13)*Leases!$F83,MAX((Expenses!IB$9-Leases!$AB83/12)*Leases!$AA83*Leases!$F83,0)+MAX((Expenses!IB$10-Leases!$AB84/12)*Leases!$AA84*Leases!$F83,0)+MAX((Expenses!IB$11-Leases!$AB85/12)*Leases!$AA85*Leases!$F83,0)+MAX((Expenses!IB$12-Leases!$AB86/12)*Leases!$AA86*Leases!$F83,0)+MAX((Expenses!IB$13-Leases!$AB87/12)*Leases!$AA87*Leases!$F83,0)))))</f>
        <v>0</v>
      </c>
      <c r="IE254" s="94">
        <f>IF(OR(IE$165&lt;=EOMONTH($E83,$R83*(1-$O83)),IE$165&gt;EOMONTH($E83,$P83*12*(1-$O83)+$Q83*12*$O83+$R83*(1-$O83))),0,IF($X83="NNN",Expenses!IC$14*Leases!$F83,IF(Leases!$X83="FSG",0,IF(Leases!$X83="MG",SUMPRODUCT(Leases!$Z83:$Z87,Expenses!IC$9:IC$13)*Leases!$F83,MAX((Expenses!IC$9-Leases!$AB83/12)*Leases!$AA83*Leases!$F83,0)+MAX((Expenses!IC$10-Leases!$AB84/12)*Leases!$AA84*Leases!$F83,0)+MAX((Expenses!IC$11-Leases!$AB85/12)*Leases!$AA85*Leases!$F83,0)+MAX((Expenses!IC$12-Leases!$AB86/12)*Leases!$AA86*Leases!$F83,0)+MAX((Expenses!IC$13-Leases!$AB87/12)*Leases!$AA87*Leases!$F83,0)))))</f>
        <v>0</v>
      </c>
      <c r="IF254" s="94">
        <f>IF(OR(IF$165&lt;=EOMONTH($E83,$R83*(1-$O83)),IF$165&gt;EOMONTH($E83,$P83*12*(1-$O83)+$Q83*12*$O83+$R83*(1-$O83))),0,IF($X83="NNN",Expenses!ID$14*Leases!$F83,IF(Leases!$X83="FSG",0,IF(Leases!$X83="MG",SUMPRODUCT(Leases!$Z83:$Z87,Expenses!ID$9:ID$13)*Leases!$F83,MAX((Expenses!ID$9-Leases!$AB83/12)*Leases!$AA83*Leases!$F83,0)+MAX((Expenses!ID$10-Leases!$AB84/12)*Leases!$AA84*Leases!$F83,0)+MAX((Expenses!ID$11-Leases!$AB85/12)*Leases!$AA85*Leases!$F83,0)+MAX((Expenses!ID$12-Leases!$AB86/12)*Leases!$AA86*Leases!$F83,0)+MAX((Expenses!ID$13-Leases!$AB87/12)*Leases!$AA87*Leases!$F83,0)))))</f>
        <v>0</v>
      </c>
      <c r="IG254" s="94">
        <f>IF(OR(IG$165&lt;=EOMONTH($E83,$R83*(1-$O83)),IG$165&gt;EOMONTH($E83,$P83*12*(1-$O83)+$Q83*12*$O83+$R83*(1-$O83))),0,IF($X83="NNN",Expenses!IE$14*Leases!$F83,IF(Leases!$X83="FSG",0,IF(Leases!$X83="MG",SUMPRODUCT(Leases!$Z83:$Z87,Expenses!IE$9:IE$13)*Leases!$F83,MAX((Expenses!IE$9-Leases!$AB83/12)*Leases!$AA83*Leases!$F83,0)+MAX((Expenses!IE$10-Leases!$AB84/12)*Leases!$AA84*Leases!$F83,0)+MAX((Expenses!IE$11-Leases!$AB85/12)*Leases!$AA85*Leases!$F83,0)+MAX((Expenses!IE$12-Leases!$AB86/12)*Leases!$AA86*Leases!$F83,0)+MAX((Expenses!IE$13-Leases!$AB87/12)*Leases!$AA87*Leases!$F83,0)))))</f>
        <v>0</v>
      </c>
      <c r="IH254" s="94">
        <f>IF(OR(IH$165&lt;=EOMONTH($E83,$R83*(1-$O83)),IH$165&gt;EOMONTH($E83,$P83*12*(1-$O83)+$Q83*12*$O83+$R83*(1-$O83))),0,IF($X83="NNN",Expenses!IF$14*Leases!$F83,IF(Leases!$X83="FSG",0,IF(Leases!$X83="MG",SUMPRODUCT(Leases!$Z83:$Z87,Expenses!IF$9:IF$13)*Leases!$F83,MAX((Expenses!IF$9-Leases!$AB83/12)*Leases!$AA83*Leases!$F83,0)+MAX((Expenses!IF$10-Leases!$AB84/12)*Leases!$AA84*Leases!$F83,0)+MAX((Expenses!IF$11-Leases!$AB85/12)*Leases!$AA85*Leases!$F83,0)+MAX((Expenses!IF$12-Leases!$AB86/12)*Leases!$AA86*Leases!$F83,0)+MAX((Expenses!IF$13-Leases!$AB87/12)*Leases!$AA87*Leases!$F83,0)))))</f>
        <v>0</v>
      </c>
      <c r="II254" s="94">
        <f>IF(OR(II$165&lt;=EOMONTH($E83,$R83*(1-$O83)),II$165&gt;EOMONTH($E83,$P83*12*(1-$O83)+$Q83*12*$O83+$R83*(1-$O83))),0,IF($X83="NNN",Expenses!IG$14*Leases!$F83,IF(Leases!$X83="FSG",0,IF(Leases!$X83="MG",SUMPRODUCT(Leases!$Z83:$Z87,Expenses!IG$9:IG$13)*Leases!$F83,MAX((Expenses!IG$9-Leases!$AB83/12)*Leases!$AA83*Leases!$F83,0)+MAX((Expenses!IG$10-Leases!$AB84/12)*Leases!$AA84*Leases!$F83,0)+MAX((Expenses!IG$11-Leases!$AB85/12)*Leases!$AA85*Leases!$F83,0)+MAX((Expenses!IG$12-Leases!$AB86/12)*Leases!$AA86*Leases!$F83,0)+MAX((Expenses!IG$13-Leases!$AB87/12)*Leases!$AA87*Leases!$F83,0)))))</f>
        <v>0</v>
      </c>
      <c r="IJ254" s="94">
        <f>IF(OR(IJ$165&lt;=EOMONTH($E83,$R83*(1-$O83)),IJ$165&gt;EOMONTH($E83,$P83*12*(1-$O83)+$Q83*12*$O83+$R83*(1-$O83))),0,IF($X83="NNN",Expenses!IH$14*Leases!$F83,IF(Leases!$X83="FSG",0,IF(Leases!$X83="MG",SUMPRODUCT(Leases!$Z83:$Z87,Expenses!IH$9:IH$13)*Leases!$F83,MAX((Expenses!IH$9-Leases!$AB83/12)*Leases!$AA83*Leases!$F83,0)+MAX((Expenses!IH$10-Leases!$AB84/12)*Leases!$AA84*Leases!$F83,0)+MAX((Expenses!IH$11-Leases!$AB85/12)*Leases!$AA85*Leases!$F83,0)+MAX((Expenses!IH$12-Leases!$AB86/12)*Leases!$AA86*Leases!$F83,0)+MAX((Expenses!IH$13-Leases!$AB87/12)*Leases!$AA87*Leases!$F83,0)))))</f>
        <v>0</v>
      </c>
      <c r="IK254" s="94">
        <f>IF(OR(IK$165&lt;=EOMONTH($E83,$R83*(1-$O83)),IK$165&gt;EOMONTH($E83,$P83*12*(1-$O83)+$Q83*12*$O83+$R83*(1-$O83))),0,IF($X83="NNN",Expenses!II$14*Leases!$F83,IF(Leases!$X83="FSG",0,IF(Leases!$X83="MG",SUMPRODUCT(Leases!$Z83:$Z87,Expenses!II$9:II$13)*Leases!$F83,MAX((Expenses!II$9-Leases!$AB83/12)*Leases!$AA83*Leases!$F83,0)+MAX((Expenses!II$10-Leases!$AB84/12)*Leases!$AA84*Leases!$F83,0)+MAX((Expenses!II$11-Leases!$AB85/12)*Leases!$AA85*Leases!$F83,0)+MAX((Expenses!II$12-Leases!$AB86/12)*Leases!$AA86*Leases!$F83,0)+MAX((Expenses!II$13-Leases!$AB87/12)*Leases!$AA87*Leases!$F83,0)))))</f>
        <v>0</v>
      </c>
      <c r="IL254" s="94">
        <f>IF(OR(IL$165&lt;=EOMONTH($E83,$R83*(1-$O83)),IL$165&gt;EOMONTH($E83,$P83*12*(1-$O83)+$Q83*12*$O83+$R83*(1-$O83))),0,IF($X83="NNN",Expenses!IJ$14*Leases!$F83,IF(Leases!$X83="FSG",0,IF(Leases!$X83="MG",SUMPRODUCT(Leases!$Z83:$Z87,Expenses!IJ$9:IJ$13)*Leases!$F83,MAX((Expenses!IJ$9-Leases!$AB83/12)*Leases!$AA83*Leases!$F83,0)+MAX((Expenses!IJ$10-Leases!$AB84/12)*Leases!$AA84*Leases!$F83,0)+MAX((Expenses!IJ$11-Leases!$AB85/12)*Leases!$AA85*Leases!$F83,0)+MAX((Expenses!IJ$12-Leases!$AB86/12)*Leases!$AA86*Leases!$F83,0)+MAX((Expenses!IJ$13-Leases!$AB87/12)*Leases!$AA87*Leases!$F83,0)))))</f>
        <v>0</v>
      </c>
      <c r="IM254" s="94">
        <f>IF(OR(IM$165&lt;=EOMONTH($E83,$R83*(1-$O83)),IM$165&gt;EOMONTH($E83,$P83*12*(1-$O83)+$Q83*12*$O83+$R83*(1-$O83))),0,IF($X83="NNN",Expenses!IK$14*Leases!$F83,IF(Leases!$X83="FSG",0,IF(Leases!$X83="MG",SUMPRODUCT(Leases!$Z83:$Z87,Expenses!IK$9:IK$13)*Leases!$F83,MAX((Expenses!IK$9-Leases!$AB83/12)*Leases!$AA83*Leases!$F83,0)+MAX((Expenses!IK$10-Leases!$AB84/12)*Leases!$AA84*Leases!$F83,0)+MAX((Expenses!IK$11-Leases!$AB85/12)*Leases!$AA85*Leases!$F83,0)+MAX((Expenses!IK$12-Leases!$AB86/12)*Leases!$AA86*Leases!$F83,0)+MAX((Expenses!IK$13-Leases!$AB87/12)*Leases!$AA87*Leases!$F83,0)))))</f>
        <v>0</v>
      </c>
      <c r="IN254" s="94">
        <f>IF(OR(IN$165&lt;=EOMONTH($E83,$R83*(1-$O83)),IN$165&gt;EOMONTH($E83,$P83*12*(1-$O83)+$Q83*12*$O83+$R83*(1-$O83))),0,IF($X83="NNN",Expenses!IL$14*Leases!$F83,IF(Leases!$X83="FSG",0,IF(Leases!$X83="MG",SUMPRODUCT(Leases!$Z83:$Z87,Expenses!IL$9:IL$13)*Leases!$F83,MAX((Expenses!IL$9-Leases!$AB83/12)*Leases!$AA83*Leases!$F83,0)+MAX((Expenses!IL$10-Leases!$AB84/12)*Leases!$AA84*Leases!$F83,0)+MAX((Expenses!IL$11-Leases!$AB85/12)*Leases!$AA85*Leases!$F83,0)+MAX((Expenses!IL$12-Leases!$AB86/12)*Leases!$AA86*Leases!$F83,0)+MAX((Expenses!IL$13-Leases!$AB87/12)*Leases!$AA87*Leases!$F83,0)))))</f>
        <v>0</v>
      </c>
      <c r="IO254" s="94">
        <f>IF(OR(IO$165&lt;=EOMONTH($E83,$R83*(1-$O83)),IO$165&gt;EOMONTH($E83,$P83*12*(1-$O83)+$Q83*12*$O83+$R83*(1-$O83))),0,IF($X83="NNN",Expenses!IM$14*Leases!$F83,IF(Leases!$X83="FSG",0,IF(Leases!$X83="MG",SUMPRODUCT(Leases!$Z83:$Z87,Expenses!IM$9:IM$13)*Leases!$F83,MAX((Expenses!IM$9-Leases!$AB83/12)*Leases!$AA83*Leases!$F83,0)+MAX((Expenses!IM$10-Leases!$AB84/12)*Leases!$AA84*Leases!$F83,0)+MAX((Expenses!IM$11-Leases!$AB85/12)*Leases!$AA85*Leases!$F83,0)+MAX((Expenses!IM$12-Leases!$AB86/12)*Leases!$AA86*Leases!$F83,0)+MAX((Expenses!IM$13-Leases!$AB87/12)*Leases!$AA87*Leases!$F83,0)))))</f>
        <v>0</v>
      </c>
      <c r="IP254" s="94">
        <f>IF(OR(IP$165&lt;=EOMONTH($E83,$R83*(1-$O83)),IP$165&gt;EOMONTH($E83,$P83*12*(1-$O83)+$Q83*12*$O83+$R83*(1-$O83))),0,IF($X83="NNN",Expenses!IN$14*Leases!$F83,IF(Leases!$X83="FSG",0,IF(Leases!$X83="MG",SUMPRODUCT(Leases!$Z83:$Z87,Expenses!IN$9:IN$13)*Leases!$F83,MAX((Expenses!IN$9-Leases!$AB83/12)*Leases!$AA83*Leases!$F83,0)+MAX((Expenses!IN$10-Leases!$AB84/12)*Leases!$AA84*Leases!$F83,0)+MAX((Expenses!IN$11-Leases!$AB85/12)*Leases!$AA85*Leases!$F83,0)+MAX((Expenses!IN$12-Leases!$AB86/12)*Leases!$AA86*Leases!$F83,0)+MAX((Expenses!IN$13-Leases!$AB87/12)*Leases!$AA87*Leases!$F83,0)))))</f>
        <v>0</v>
      </c>
      <c r="IQ254" s="94">
        <f>IF(OR(IQ$165&lt;=EOMONTH($E83,$R83*(1-$O83)),IQ$165&gt;EOMONTH($E83,$P83*12*(1-$O83)+$Q83*12*$O83+$R83*(1-$O83))),0,IF($X83="NNN",Expenses!IO$14*Leases!$F83,IF(Leases!$X83="FSG",0,IF(Leases!$X83="MG",SUMPRODUCT(Leases!$Z83:$Z87,Expenses!IO$9:IO$13)*Leases!$F83,MAX((Expenses!IO$9-Leases!$AB83/12)*Leases!$AA83*Leases!$F83,0)+MAX((Expenses!IO$10-Leases!$AB84/12)*Leases!$AA84*Leases!$F83,0)+MAX((Expenses!IO$11-Leases!$AB85/12)*Leases!$AA85*Leases!$F83,0)+MAX((Expenses!IO$12-Leases!$AB86/12)*Leases!$AA86*Leases!$F83,0)+MAX((Expenses!IO$13-Leases!$AB87/12)*Leases!$AA87*Leases!$F83,0)))))</f>
        <v>0</v>
      </c>
      <c r="IR254" s="94">
        <f>IF(OR(IR$165&lt;=EOMONTH($E83,$R83*(1-$O83)),IR$165&gt;EOMONTH($E83,$P83*12*(1-$O83)+$Q83*12*$O83+$R83*(1-$O83))),0,IF($X83="NNN",Expenses!IP$14*Leases!$F83,IF(Leases!$X83="FSG",0,IF(Leases!$X83="MG",SUMPRODUCT(Leases!$Z83:$Z87,Expenses!IP$9:IP$13)*Leases!$F83,MAX((Expenses!IP$9-Leases!$AB83/12)*Leases!$AA83*Leases!$F83,0)+MAX((Expenses!IP$10-Leases!$AB84/12)*Leases!$AA84*Leases!$F83,0)+MAX((Expenses!IP$11-Leases!$AB85/12)*Leases!$AA85*Leases!$F83,0)+MAX((Expenses!IP$12-Leases!$AB86/12)*Leases!$AA86*Leases!$F83,0)+MAX((Expenses!IP$13-Leases!$AB87/12)*Leases!$AA87*Leases!$F83,0)))))</f>
        <v>0</v>
      </c>
      <c r="IS254" s="94">
        <f>IF(OR(IS$165&lt;=EOMONTH($E83,$R83*(1-$O83)),IS$165&gt;EOMONTH($E83,$P83*12*(1-$O83)+$Q83*12*$O83+$R83*(1-$O83))),0,IF($X83="NNN",Expenses!IQ$14*Leases!$F83,IF(Leases!$X83="FSG",0,IF(Leases!$X83="MG",SUMPRODUCT(Leases!$Z83:$Z87,Expenses!IQ$9:IQ$13)*Leases!$F83,MAX((Expenses!IQ$9-Leases!$AB83/12)*Leases!$AA83*Leases!$F83,0)+MAX((Expenses!IQ$10-Leases!$AB84/12)*Leases!$AA84*Leases!$F83,0)+MAX((Expenses!IQ$11-Leases!$AB85/12)*Leases!$AA85*Leases!$F83,0)+MAX((Expenses!IQ$12-Leases!$AB86/12)*Leases!$AA86*Leases!$F83,0)+MAX((Expenses!IQ$13-Leases!$AB87/12)*Leases!$AA87*Leases!$F83,0)))))</f>
        <v>0</v>
      </c>
      <c r="IT254" s="94">
        <f>IF(OR(IT$165&lt;=EOMONTH($E83,$R83*(1-$O83)),IT$165&gt;EOMONTH($E83,$P83*12*(1-$O83)+$Q83*12*$O83+$R83*(1-$O83))),0,IF($X83="NNN",Expenses!IR$14*Leases!$F83,IF(Leases!$X83="FSG",0,IF(Leases!$X83="MG",SUMPRODUCT(Leases!$Z83:$Z87,Expenses!IR$9:IR$13)*Leases!$F83,MAX((Expenses!IR$9-Leases!$AB83/12)*Leases!$AA83*Leases!$F83,0)+MAX((Expenses!IR$10-Leases!$AB84/12)*Leases!$AA84*Leases!$F83,0)+MAX((Expenses!IR$11-Leases!$AB85/12)*Leases!$AA85*Leases!$F83,0)+MAX((Expenses!IR$12-Leases!$AB86/12)*Leases!$AA86*Leases!$F83,0)+MAX((Expenses!IR$13-Leases!$AB87/12)*Leases!$AA87*Leases!$F83,0)))))</f>
        <v>0</v>
      </c>
      <c r="IU254" s="94">
        <f>IF(OR(IU$165&lt;=EOMONTH($E83,$R83*(1-$O83)),IU$165&gt;EOMONTH($E83,$P83*12*(1-$O83)+$Q83*12*$O83+$R83*(1-$O83))),0,IF($X83="NNN",Expenses!IS$14*Leases!$F83,IF(Leases!$X83="FSG",0,IF(Leases!$X83="MG",SUMPRODUCT(Leases!$Z83:$Z87,Expenses!IS$9:IS$13)*Leases!$F83,MAX((Expenses!IS$9-Leases!$AB83/12)*Leases!$AA83*Leases!$F83,0)+MAX((Expenses!IS$10-Leases!$AB84/12)*Leases!$AA84*Leases!$F83,0)+MAX((Expenses!IS$11-Leases!$AB85/12)*Leases!$AA85*Leases!$F83,0)+MAX((Expenses!IS$12-Leases!$AB86/12)*Leases!$AA86*Leases!$F83,0)+MAX((Expenses!IS$13-Leases!$AB87/12)*Leases!$AA87*Leases!$F83,0)))))</f>
        <v>0</v>
      </c>
      <c r="IV254" s="94">
        <f>IF(OR(IV$165&lt;=EOMONTH($E83,$R83*(1-$O83)),IV$165&gt;EOMONTH($E83,$P83*12*(1-$O83)+$Q83*12*$O83+$R83*(1-$O83))),0,IF($X83="NNN",Expenses!IT$14*Leases!$F83,IF(Leases!$X83="FSG",0,IF(Leases!$X83="MG",SUMPRODUCT(Leases!$Z83:$Z87,Expenses!IT$9:IT$13)*Leases!$F83,MAX((Expenses!IT$9-Leases!$AB83/12)*Leases!$AA83*Leases!$F83,0)+MAX((Expenses!IT$10-Leases!$AB84/12)*Leases!$AA84*Leases!$F83,0)+MAX((Expenses!IT$11-Leases!$AB85/12)*Leases!$AA85*Leases!$F83,0)+MAX((Expenses!IT$12-Leases!$AB86/12)*Leases!$AA86*Leases!$F83,0)+MAX((Expenses!IT$13-Leases!$AB87/12)*Leases!$AA87*Leases!$F83,0)))))</f>
        <v>0</v>
      </c>
      <c r="IW254" s="94">
        <f>IF(OR(IW$165&lt;=EOMONTH($E83,$R83*(1-$O83)),IW$165&gt;EOMONTH($E83,$P83*12*(1-$O83)+$Q83*12*$O83+$R83*(1-$O83))),0,IF($X83="NNN",Expenses!IU$14*Leases!$F83,IF(Leases!$X83="FSG",0,IF(Leases!$X83="MG",SUMPRODUCT(Leases!$Z83:$Z87,Expenses!IU$9:IU$13)*Leases!$F83,MAX((Expenses!IU$9-Leases!$AB83/12)*Leases!$AA83*Leases!$F83,0)+MAX((Expenses!IU$10-Leases!$AB84/12)*Leases!$AA84*Leases!$F83,0)+MAX((Expenses!IU$11-Leases!$AB85/12)*Leases!$AA85*Leases!$F83,0)+MAX((Expenses!IU$12-Leases!$AB86/12)*Leases!$AA86*Leases!$F83,0)+MAX((Expenses!IU$13-Leases!$AB87/12)*Leases!$AA87*Leases!$F83,0)))))</f>
        <v>0</v>
      </c>
      <c r="IX254" s="94">
        <f>IF(OR(IX$165&lt;=EOMONTH($E83,$R83*(1-$O83)),IX$165&gt;EOMONTH($E83,$P83*12*(1-$O83)+$Q83*12*$O83+$R83*(1-$O83))),0,IF($X83="NNN",Expenses!IV$14*Leases!$F83,IF(Leases!$X83="FSG",0,IF(Leases!$X83="MG",SUMPRODUCT(Leases!$Z83:$Z87,Expenses!IV$9:IV$13)*Leases!$F83,MAX((Expenses!IV$9-Leases!$AB83/12)*Leases!$AA83*Leases!$F83,0)+MAX((Expenses!IV$10-Leases!$AB84/12)*Leases!$AA84*Leases!$F83,0)+MAX((Expenses!IV$11-Leases!$AB85/12)*Leases!$AA85*Leases!$F83,0)+MAX((Expenses!IV$12-Leases!$AB86/12)*Leases!$AA86*Leases!$F83,0)+MAX((Expenses!IV$13-Leases!$AB87/12)*Leases!$AA87*Leases!$F83,0)))))</f>
        <v>0</v>
      </c>
      <c r="IY254" s="94">
        <f>IF(OR(IY$165&lt;=EOMONTH($E83,$R83*(1-$O83)),IY$165&gt;EOMONTH($E83,$P83*12*(1-$O83)+$Q83*12*$O83+$R83*(1-$O83))),0,IF($X83="NNN",Expenses!IW$14*Leases!$F83,IF(Leases!$X83="FSG",0,IF(Leases!$X83="MG",SUMPRODUCT(Leases!$Z83:$Z87,Expenses!IW$9:IW$13)*Leases!$F83,MAX((Expenses!IW$9-Leases!$AB83/12)*Leases!$AA83*Leases!$F83,0)+MAX((Expenses!IW$10-Leases!$AB84/12)*Leases!$AA84*Leases!$F83,0)+MAX((Expenses!IW$11-Leases!$AB85/12)*Leases!$AA85*Leases!$F83,0)+MAX((Expenses!IW$12-Leases!$AB86/12)*Leases!$AA86*Leases!$F83,0)+MAX((Expenses!IW$13-Leases!$AB87/12)*Leases!$AA87*Leases!$F83,0)))))</f>
        <v>0</v>
      </c>
      <c r="IZ254" s="94">
        <f>IF(OR(IZ$165&lt;=EOMONTH($E83,$R83*(1-$O83)),IZ$165&gt;EOMONTH($E83,$P83*12*(1-$O83)+$Q83*12*$O83+$R83*(1-$O83))),0,IF($X83="NNN",Expenses!IX$14*Leases!$F83,IF(Leases!$X83="FSG",0,IF(Leases!$X83="MG",SUMPRODUCT(Leases!$Z83:$Z87,Expenses!IX$9:IX$13)*Leases!$F83,MAX((Expenses!IX$9-Leases!$AB83/12)*Leases!$AA83*Leases!$F83,0)+MAX((Expenses!IX$10-Leases!$AB84/12)*Leases!$AA84*Leases!$F83,0)+MAX((Expenses!IX$11-Leases!$AB85/12)*Leases!$AA85*Leases!$F83,0)+MAX((Expenses!IX$12-Leases!$AB86/12)*Leases!$AA86*Leases!$F83,0)+MAX((Expenses!IX$13-Leases!$AB87/12)*Leases!$AA87*Leases!$F83,0)))))</f>
        <v>0</v>
      </c>
      <c r="JA254" s="94">
        <f>IF(OR(JA$165&lt;=EOMONTH($E83,$R83*(1-$O83)),JA$165&gt;EOMONTH($E83,$P83*12*(1-$O83)+$Q83*12*$O83+$R83*(1-$O83))),0,IF($X83="NNN",Expenses!IY$14*Leases!$F83,IF(Leases!$X83="FSG",0,IF(Leases!$X83="MG",SUMPRODUCT(Leases!$Z83:$Z87,Expenses!IY$9:IY$13)*Leases!$F83,MAX((Expenses!IY$9-Leases!$AB83/12)*Leases!$AA83*Leases!$F83,0)+MAX((Expenses!IY$10-Leases!$AB84/12)*Leases!$AA84*Leases!$F83,0)+MAX((Expenses!IY$11-Leases!$AB85/12)*Leases!$AA85*Leases!$F83,0)+MAX((Expenses!IY$12-Leases!$AB86/12)*Leases!$AA86*Leases!$F83,0)+MAX((Expenses!IY$13-Leases!$AB87/12)*Leases!$AA87*Leases!$F83,0)))))</f>
        <v>0</v>
      </c>
      <c r="JB254" s="94">
        <f>IF(OR(JB$165&lt;=EOMONTH($E83,$R83*(1-$O83)),JB$165&gt;EOMONTH($E83,$P83*12*(1-$O83)+$Q83*12*$O83+$R83*(1-$O83))),0,IF($X83="NNN",Expenses!IZ$14*Leases!$F83,IF(Leases!$X83="FSG",0,IF(Leases!$X83="MG",SUMPRODUCT(Leases!$Z83:$Z87,Expenses!IZ$9:IZ$13)*Leases!$F83,MAX((Expenses!IZ$9-Leases!$AB83/12)*Leases!$AA83*Leases!$F83,0)+MAX((Expenses!IZ$10-Leases!$AB84/12)*Leases!$AA84*Leases!$F83,0)+MAX((Expenses!IZ$11-Leases!$AB85/12)*Leases!$AA85*Leases!$F83,0)+MAX((Expenses!IZ$12-Leases!$AB86/12)*Leases!$AA86*Leases!$F83,0)+MAX((Expenses!IZ$13-Leases!$AB87/12)*Leases!$AA87*Leases!$F83,0)))))</f>
        <v>0</v>
      </c>
      <c r="JC254" s="94">
        <f>IF(OR(JC$165&lt;=EOMONTH($E83,$R83*(1-$O83)),JC$165&gt;EOMONTH($E83,$P83*12*(1-$O83)+$Q83*12*$O83+$R83*(1-$O83))),0,IF($X83="NNN",Expenses!JA$14*Leases!$F83,IF(Leases!$X83="FSG",0,IF(Leases!$X83="MG",SUMPRODUCT(Leases!$Z83:$Z87,Expenses!JA$9:JA$13)*Leases!$F83,MAX((Expenses!JA$9-Leases!$AB83/12)*Leases!$AA83*Leases!$F83,0)+MAX((Expenses!JA$10-Leases!$AB84/12)*Leases!$AA84*Leases!$F83,0)+MAX((Expenses!JA$11-Leases!$AB85/12)*Leases!$AA85*Leases!$F83,0)+MAX((Expenses!JA$12-Leases!$AB86/12)*Leases!$AA86*Leases!$F83,0)+MAX((Expenses!JA$13-Leases!$AB87/12)*Leases!$AA87*Leases!$F83,0)))))</f>
        <v>0</v>
      </c>
      <c r="JD254" s="94">
        <f>IF(OR(JD$165&lt;=EOMONTH($E83,$R83*(1-$O83)),JD$165&gt;EOMONTH($E83,$P83*12*(1-$O83)+$Q83*12*$O83+$R83*(1-$O83))),0,IF($X83="NNN",Expenses!JB$14*Leases!$F83,IF(Leases!$X83="FSG",0,IF(Leases!$X83="MG",SUMPRODUCT(Leases!$Z83:$Z87,Expenses!JB$9:JB$13)*Leases!$F83,MAX((Expenses!JB$9-Leases!$AB83/12)*Leases!$AA83*Leases!$F83,0)+MAX((Expenses!JB$10-Leases!$AB84/12)*Leases!$AA84*Leases!$F83,0)+MAX((Expenses!JB$11-Leases!$AB85/12)*Leases!$AA85*Leases!$F83,0)+MAX((Expenses!JB$12-Leases!$AB86/12)*Leases!$AA86*Leases!$F83,0)+MAX((Expenses!JB$13-Leases!$AB87/12)*Leases!$AA87*Leases!$F83,0)))))</f>
        <v>0</v>
      </c>
      <c r="JE254" s="94">
        <f>IF(OR(JE$165&lt;=EOMONTH($E83,$R83*(1-$O83)),JE$165&gt;EOMONTH($E83,$P83*12*(1-$O83)+$Q83*12*$O83+$R83*(1-$O83))),0,IF($X83="NNN",Expenses!JC$14*Leases!$F83,IF(Leases!$X83="FSG",0,IF(Leases!$X83="MG",SUMPRODUCT(Leases!$Z83:$Z87,Expenses!JC$9:JC$13)*Leases!$F83,MAX((Expenses!JC$9-Leases!$AB83/12)*Leases!$AA83*Leases!$F83,0)+MAX((Expenses!JC$10-Leases!$AB84/12)*Leases!$AA84*Leases!$F83,0)+MAX((Expenses!JC$11-Leases!$AB85/12)*Leases!$AA85*Leases!$F83,0)+MAX((Expenses!JC$12-Leases!$AB86/12)*Leases!$AA86*Leases!$F83,0)+MAX((Expenses!JC$13-Leases!$AB87/12)*Leases!$AA87*Leases!$F83,0)))))</f>
        <v>0</v>
      </c>
      <c r="JF254" s="94">
        <f>IF(OR(JF$165&lt;=EOMONTH($E83,$R83*(1-$O83)),JF$165&gt;EOMONTH($E83,$P83*12*(1-$O83)+$Q83*12*$O83+$R83*(1-$O83))),0,IF($X83="NNN",Expenses!JD$14*Leases!$F83,IF(Leases!$X83="FSG",0,IF(Leases!$X83="MG",SUMPRODUCT(Leases!$Z83:$Z87,Expenses!JD$9:JD$13)*Leases!$F83,MAX((Expenses!JD$9-Leases!$AB83/12)*Leases!$AA83*Leases!$F83,0)+MAX((Expenses!JD$10-Leases!$AB84/12)*Leases!$AA84*Leases!$F83,0)+MAX((Expenses!JD$11-Leases!$AB85/12)*Leases!$AA85*Leases!$F83,0)+MAX((Expenses!JD$12-Leases!$AB86/12)*Leases!$AA86*Leases!$F83,0)+MAX((Expenses!JD$13-Leases!$AB87/12)*Leases!$AA87*Leases!$F83,0)))))</f>
        <v>0</v>
      </c>
      <c r="JG254" s="94">
        <f>IF(OR(JG$165&lt;=EOMONTH($E83,$R83*(1-$O83)),JG$165&gt;EOMONTH($E83,$P83*12*(1-$O83)+$Q83*12*$O83+$R83*(1-$O83))),0,IF($X83="NNN",Expenses!JE$14*Leases!$F83,IF(Leases!$X83="FSG",0,IF(Leases!$X83="MG",SUMPRODUCT(Leases!$Z83:$Z87,Expenses!JE$9:JE$13)*Leases!$F83,MAX((Expenses!JE$9-Leases!$AB83/12)*Leases!$AA83*Leases!$F83,0)+MAX((Expenses!JE$10-Leases!$AB84/12)*Leases!$AA84*Leases!$F83,0)+MAX((Expenses!JE$11-Leases!$AB85/12)*Leases!$AA85*Leases!$F83,0)+MAX((Expenses!JE$12-Leases!$AB86/12)*Leases!$AA86*Leases!$F83,0)+MAX((Expenses!JE$13-Leases!$AB87/12)*Leases!$AA87*Leases!$F83,0)))))</f>
        <v>0</v>
      </c>
      <c r="JH254" s="94">
        <f>IF(OR(JH$165&lt;=EOMONTH($E83,$R83*(1-$O83)),JH$165&gt;EOMONTH($E83,$P83*12*(1-$O83)+$Q83*12*$O83+$R83*(1-$O83))),0,IF($X83="NNN",Expenses!JF$14*Leases!$F83,IF(Leases!$X83="FSG",0,IF(Leases!$X83="MG",SUMPRODUCT(Leases!$Z83:$Z87,Expenses!JF$9:JF$13)*Leases!$F83,MAX((Expenses!JF$9-Leases!$AB83/12)*Leases!$AA83*Leases!$F83,0)+MAX((Expenses!JF$10-Leases!$AB84/12)*Leases!$AA84*Leases!$F83,0)+MAX((Expenses!JF$11-Leases!$AB85/12)*Leases!$AA85*Leases!$F83,0)+MAX((Expenses!JF$12-Leases!$AB86/12)*Leases!$AA86*Leases!$F83,0)+MAX((Expenses!JF$13-Leases!$AB87/12)*Leases!$AA87*Leases!$F83,0)))))</f>
        <v>0</v>
      </c>
      <c r="JI254" s="94">
        <f>IF(OR(JI$165&lt;=EOMONTH($E83,$R83*(1-$O83)),JI$165&gt;EOMONTH($E83,$P83*12*(1-$O83)+$Q83*12*$O83+$R83*(1-$O83))),0,IF($X83="NNN",Expenses!JG$14*Leases!$F83,IF(Leases!$X83="FSG",0,IF(Leases!$X83="MG",SUMPRODUCT(Leases!$Z83:$Z87,Expenses!JG$9:JG$13)*Leases!$F83,MAX((Expenses!JG$9-Leases!$AB83/12)*Leases!$AA83*Leases!$F83,0)+MAX((Expenses!JG$10-Leases!$AB84/12)*Leases!$AA84*Leases!$F83,0)+MAX((Expenses!JG$11-Leases!$AB85/12)*Leases!$AA85*Leases!$F83,0)+MAX((Expenses!JG$12-Leases!$AB86/12)*Leases!$AA86*Leases!$F83,0)+MAX((Expenses!JG$13-Leases!$AB87/12)*Leases!$AA87*Leases!$F83,0)))))</f>
        <v>0</v>
      </c>
      <c r="JJ254" s="94">
        <f>IF(OR(JJ$165&lt;=EOMONTH($E83,$R83*(1-$O83)),JJ$165&gt;EOMONTH($E83,$P83*12*(1-$O83)+$Q83*12*$O83+$R83*(1-$O83))),0,IF($X83="NNN",Expenses!JH$14*Leases!$F83,IF(Leases!$X83="FSG",0,IF(Leases!$X83="MG",SUMPRODUCT(Leases!$Z83:$Z87,Expenses!JH$9:JH$13)*Leases!$F83,MAX((Expenses!JH$9-Leases!$AB83/12)*Leases!$AA83*Leases!$F83,0)+MAX((Expenses!JH$10-Leases!$AB84/12)*Leases!$AA84*Leases!$F83,0)+MAX((Expenses!JH$11-Leases!$AB85/12)*Leases!$AA85*Leases!$F83,0)+MAX((Expenses!JH$12-Leases!$AB86/12)*Leases!$AA86*Leases!$F83,0)+MAX((Expenses!JH$13-Leases!$AB87/12)*Leases!$AA87*Leases!$F83,0)))))</f>
        <v>0</v>
      </c>
      <c r="JK254" s="94">
        <f>IF(OR(JK$165&lt;=EOMONTH($E83,$R83*(1-$O83)),JK$165&gt;EOMONTH($E83,$P83*12*(1-$O83)+$Q83*12*$O83+$R83*(1-$O83))),0,IF($X83="NNN",Expenses!JI$14*Leases!$F83,IF(Leases!$X83="FSG",0,IF(Leases!$X83="MG",SUMPRODUCT(Leases!$Z83:$Z87,Expenses!JI$9:JI$13)*Leases!$F83,MAX((Expenses!JI$9-Leases!$AB83/12)*Leases!$AA83*Leases!$F83,0)+MAX((Expenses!JI$10-Leases!$AB84/12)*Leases!$AA84*Leases!$F83,0)+MAX((Expenses!JI$11-Leases!$AB85/12)*Leases!$AA85*Leases!$F83,0)+MAX((Expenses!JI$12-Leases!$AB86/12)*Leases!$AA86*Leases!$F83,0)+MAX((Expenses!JI$13-Leases!$AB87/12)*Leases!$AA87*Leases!$F83,0)))))</f>
        <v>0</v>
      </c>
      <c r="JL254" s="94">
        <f>IF(OR(JL$165&lt;=EOMONTH($E83,$R83*(1-$O83)),JL$165&gt;EOMONTH($E83,$P83*12*(1-$O83)+$Q83*12*$O83+$R83*(1-$O83))),0,IF($X83="NNN",Expenses!JJ$14*Leases!$F83,IF(Leases!$X83="FSG",0,IF(Leases!$X83="MG",SUMPRODUCT(Leases!$Z83:$Z87,Expenses!JJ$9:JJ$13)*Leases!$F83,MAX((Expenses!JJ$9-Leases!$AB83/12)*Leases!$AA83*Leases!$F83,0)+MAX((Expenses!JJ$10-Leases!$AB84/12)*Leases!$AA84*Leases!$F83,0)+MAX((Expenses!JJ$11-Leases!$AB85/12)*Leases!$AA85*Leases!$F83,0)+MAX((Expenses!JJ$12-Leases!$AB86/12)*Leases!$AA86*Leases!$F83,0)+MAX((Expenses!JJ$13-Leases!$AB87/12)*Leases!$AA87*Leases!$F83,0)))))</f>
        <v>0</v>
      </c>
      <c r="JM254" s="94">
        <f>IF(OR(JM$165&lt;=EOMONTH($E83,$R83*(1-$O83)),JM$165&gt;EOMONTH($E83,$P83*12*(1-$O83)+$Q83*12*$O83+$R83*(1-$O83))),0,IF($X83="NNN",Expenses!JK$14*Leases!$F83,IF(Leases!$X83="FSG",0,IF(Leases!$X83="MG",SUMPRODUCT(Leases!$Z83:$Z87,Expenses!JK$9:JK$13)*Leases!$F83,MAX((Expenses!JK$9-Leases!$AB83/12)*Leases!$AA83*Leases!$F83,0)+MAX((Expenses!JK$10-Leases!$AB84/12)*Leases!$AA84*Leases!$F83,0)+MAX((Expenses!JK$11-Leases!$AB85/12)*Leases!$AA85*Leases!$F83,0)+MAX((Expenses!JK$12-Leases!$AB86/12)*Leases!$AA86*Leases!$F83,0)+MAX((Expenses!JK$13-Leases!$AB87/12)*Leases!$AA87*Leases!$F83,0)))))</f>
        <v>0</v>
      </c>
      <c r="JN254" s="94">
        <f>IF(OR(JN$165&lt;=EOMONTH($E83,$R83*(1-$O83)),JN$165&gt;EOMONTH($E83,$P83*12*(1-$O83)+$Q83*12*$O83+$R83*(1-$O83))),0,IF($X83="NNN",Expenses!JL$14*Leases!$F83,IF(Leases!$X83="FSG",0,IF(Leases!$X83="MG",SUMPRODUCT(Leases!$Z83:$Z87,Expenses!JL$9:JL$13)*Leases!$F83,MAX((Expenses!JL$9-Leases!$AB83/12)*Leases!$AA83*Leases!$F83,0)+MAX((Expenses!JL$10-Leases!$AB84/12)*Leases!$AA84*Leases!$F83,0)+MAX((Expenses!JL$11-Leases!$AB85/12)*Leases!$AA85*Leases!$F83,0)+MAX((Expenses!JL$12-Leases!$AB86/12)*Leases!$AA86*Leases!$F83,0)+MAX((Expenses!JL$13-Leases!$AB87/12)*Leases!$AA87*Leases!$F83,0)))))</f>
        <v>0</v>
      </c>
      <c r="JO254" s="94">
        <f>IF(OR(JO$165&lt;=EOMONTH($E83,$R83*(1-$O83)),JO$165&gt;EOMONTH($E83,$P83*12*(1-$O83)+$Q83*12*$O83+$R83*(1-$O83))),0,IF($X83="NNN",Expenses!JM$14*Leases!$F83,IF(Leases!$X83="FSG",0,IF(Leases!$X83="MG",SUMPRODUCT(Leases!$Z83:$Z87,Expenses!JM$9:JM$13)*Leases!$F83,MAX((Expenses!JM$9-Leases!$AB83/12)*Leases!$AA83*Leases!$F83,0)+MAX((Expenses!JM$10-Leases!$AB84/12)*Leases!$AA84*Leases!$F83,0)+MAX((Expenses!JM$11-Leases!$AB85/12)*Leases!$AA85*Leases!$F83,0)+MAX((Expenses!JM$12-Leases!$AB86/12)*Leases!$AA86*Leases!$F83,0)+MAX((Expenses!JM$13-Leases!$AB87/12)*Leases!$AA87*Leases!$F83,0)))))</f>
        <v>0</v>
      </c>
      <c r="JP254" s="94">
        <f>IF(OR(JP$165&lt;=EOMONTH($E83,$R83*(1-$O83)),JP$165&gt;EOMONTH($E83,$P83*12*(1-$O83)+$Q83*12*$O83+$R83*(1-$O83))),0,IF($X83="NNN",Expenses!JN$14*Leases!$F83,IF(Leases!$X83="FSG",0,IF(Leases!$X83="MG",SUMPRODUCT(Leases!$Z83:$Z87,Expenses!JN$9:JN$13)*Leases!$F83,MAX((Expenses!JN$9-Leases!$AB83/12)*Leases!$AA83*Leases!$F83,0)+MAX((Expenses!JN$10-Leases!$AB84/12)*Leases!$AA84*Leases!$F83,0)+MAX((Expenses!JN$11-Leases!$AB85/12)*Leases!$AA85*Leases!$F83,0)+MAX((Expenses!JN$12-Leases!$AB86/12)*Leases!$AA86*Leases!$F83,0)+MAX((Expenses!JN$13-Leases!$AB87/12)*Leases!$AA87*Leases!$F83,0)))))</f>
        <v>0</v>
      </c>
      <c r="JQ254" s="94">
        <f>IF(OR(JQ$165&lt;=EOMONTH($E83,$R83*(1-$O83)),JQ$165&gt;EOMONTH($E83,$P83*12*(1-$O83)+$Q83*12*$O83+$R83*(1-$O83))),0,IF($X83="NNN",Expenses!JO$14*Leases!$F83,IF(Leases!$X83="FSG",0,IF(Leases!$X83="MG",SUMPRODUCT(Leases!$Z83:$Z87,Expenses!JO$9:JO$13)*Leases!$F83,MAX((Expenses!JO$9-Leases!$AB83/12)*Leases!$AA83*Leases!$F83,0)+MAX((Expenses!JO$10-Leases!$AB84/12)*Leases!$AA84*Leases!$F83,0)+MAX((Expenses!JO$11-Leases!$AB85/12)*Leases!$AA85*Leases!$F83,0)+MAX((Expenses!JO$12-Leases!$AB86/12)*Leases!$AA86*Leases!$F83,0)+MAX((Expenses!JO$13-Leases!$AB87/12)*Leases!$AA87*Leases!$F83,0)))))</f>
        <v>0</v>
      </c>
      <c r="JR254" s="94">
        <f>IF(OR(JR$165&lt;=EOMONTH($E83,$R83*(1-$O83)),JR$165&gt;EOMONTH($E83,$P83*12*(1-$O83)+$Q83*12*$O83+$R83*(1-$O83))),0,IF($X83="NNN",Expenses!JP$14*Leases!$F83,IF(Leases!$X83="FSG",0,IF(Leases!$X83="MG",SUMPRODUCT(Leases!$Z83:$Z87,Expenses!JP$9:JP$13)*Leases!$F83,MAX((Expenses!JP$9-Leases!$AB83/12)*Leases!$AA83*Leases!$F83,0)+MAX((Expenses!JP$10-Leases!$AB84/12)*Leases!$AA84*Leases!$F83,0)+MAX((Expenses!JP$11-Leases!$AB85/12)*Leases!$AA85*Leases!$F83,0)+MAX((Expenses!JP$12-Leases!$AB86/12)*Leases!$AA86*Leases!$F83,0)+MAX((Expenses!JP$13-Leases!$AB87/12)*Leases!$AA87*Leases!$F83,0)))))</f>
        <v>0</v>
      </c>
      <c r="JS254" s="94">
        <f>IF(OR(JS$165&lt;=EOMONTH($E83,$R83*(1-$O83)),JS$165&gt;EOMONTH($E83,$P83*12*(1-$O83)+$Q83*12*$O83+$R83*(1-$O83))),0,IF($X83="NNN",Expenses!JQ$14*Leases!$F83,IF(Leases!$X83="FSG",0,IF(Leases!$X83="MG",SUMPRODUCT(Leases!$Z83:$Z87,Expenses!JQ$9:JQ$13)*Leases!$F83,MAX((Expenses!JQ$9-Leases!$AB83/12)*Leases!$AA83*Leases!$F83,0)+MAX((Expenses!JQ$10-Leases!$AB84/12)*Leases!$AA84*Leases!$F83,0)+MAX((Expenses!JQ$11-Leases!$AB85/12)*Leases!$AA85*Leases!$F83,0)+MAX((Expenses!JQ$12-Leases!$AB86/12)*Leases!$AA86*Leases!$F83,0)+MAX((Expenses!JQ$13-Leases!$AB87/12)*Leases!$AA87*Leases!$F83,0)))))</f>
        <v>0</v>
      </c>
      <c r="JT254" s="94">
        <f>IF(OR(JT$165&lt;=EOMONTH($E83,$R83*(1-$O83)),JT$165&gt;EOMONTH($E83,$P83*12*(1-$O83)+$Q83*12*$O83+$R83*(1-$O83))),0,IF($X83="NNN",Expenses!JR$14*Leases!$F83,IF(Leases!$X83="FSG",0,IF(Leases!$X83="MG",SUMPRODUCT(Leases!$Z83:$Z87,Expenses!JR$9:JR$13)*Leases!$F83,MAX((Expenses!JR$9-Leases!$AB83/12)*Leases!$AA83*Leases!$F83,0)+MAX((Expenses!JR$10-Leases!$AB84/12)*Leases!$AA84*Leases!$F83,0)+MAX((Expenses!JR$11-Leases!$AB85/12)*Leases!$AA85*Leases!$F83,0)+MAX((Expenses!JR$12-Leases!$AB86/12)*Leases!$AA86*Leases!$F83,0)+MAX((Expenses!JR$13-Leases!$AB87/12)*Leases!$AA87*Leases!$F83,0)))))</f>
        <v>0</v>
      </c>
      <c r="JU254" s="94">
        <f>IF(OR(JU$165&lt;=EOMONTH($E83,$R83*(1-$O83)),JU$165&gt;EOMONTH($E83,$P83*12*(1-$O83)+$Q83*12*$O83+$R83*(1-$O83))),0,IF($X83="NNN",Expenses!JS$14*Leases!$F83,IF(Leases!$X83="FSG",0,IF(Leases!$X83="MG",SUMPRODUCT(Leases!$Z83:$Z87,Expenses!JS$9:JS$13)*Leases!$F83,MAX((Expenses!JS$9-Leases!$AB83/12)*Leases!$AA83*Leases!$F83,0)+MAX((Expenses!JS$10-Leases!$AB84/12)*Leases!$AA84*Leases!$F83,0)+MAX((Expenses!JS$11-Leases!$AB85/12)*Leases!$AA85*Leases!$F83,0)+MAX((Expenses!JS$12-Leases!$AB86/12)*Leases!$AA86*Leases!$F83,0)+MAX((Expenses!JS$13-Leases!$AB87/12)*Leases!$AA87*Leases!$F83,0)))))</f>
        <v>0</v>
      </c>
      <c r="JV254" s="94">
        <f>IF(OR(JV$165&lt;=EOMONTH($E83,$R83*(1-$O83)),JV$165&gt;EOMONTH($E83,$P83*12*(1-$O83)+$Q83*12*$O83+$R83*(1-$O83))),0,IF($X83="NNN",Expenses!JT$14*Leases!$F83,IF(Leases!$X83="FSG",0,IF(Leases!$X83="MG",SUMPRODUCT(Leases!$Z83:$Z87,Expenses!JT$9:JT$13)*Leases!$F83,MAX((Expenses!JT$9-Leases!$AB83/12)*Leases!$AA83*Leases!$F83,0)+MAX((Expenses!JT$10-Leases!$AB84/12)*Leases!$AA84*Leases!$F83,0)+MAX((Expenses!JT$11-Leases!$AB85/12)*Leases!$AA85*Leases!$F83,0)+MAX((Expenses!JT$12-Leases!$AB86/12)*Leases!$AA86*Leases!$F83,0)+MAX((Expenses!JT$13-Leases!$AB87/12)*Leases!$AA87*Leases!$F83,0)))))</f>
        <v>0</v>
      </c>
      <c r="JW254" s="94">
        <f>IF(OR(JW$165&lt;=EOMONTH($E83,$R83*(1-$O83)),JW$165&gt;EOMONTH($E83,$P83*12*(1-$O83)+$Q83*12*$O83+$R83*(1-$O83))),0,IF($X83="NNN",Expenses!JU$14*Leases!$F83,IF(Leases!$X83="FSG",0,IF(Leases!$X83="MG",SUMPRODUCT(Leases!$Z83:$Z87,Expenses!JU$9:JU$13)*Leases!$F83,MAX((Expenses!JU$9-Leases!$AB83/12)*Leases!$AA83*Leases!$F83,0)+MAX((Expenses!JU$10-Leases!$AB84/12)*Leases!$AA84*Leases!$F83,0)+MAX((Expenses!JU$11-Leases!$AB85/12)*Leases!$AA85*Leases!$F83,0)+MAX((Expenses!JU$12-Leases!$AB86/12)*Leases!$AA86*Leases!$F83,0)+MAX((Expenses!JU$13-Leases!$AB87/12)*Leases!$AA87*Leases!$F83,0)))))</f>
        <v>0</v>
      </c>
      <c r="JX254" s="94">
        <f>IF(OR(JX$165&lt;=EOMONTH($E83,$R83*(1-$O83)),JX$165&gt;EOMONTH($E83,$P83*12*(1-$O83)+$Q83*12*$O83+$R83*(1-$O83))),0,IF($X83="NNN",Expenses!JV$14*Leases!$F83,IF(Leases!$X83="FSG",0,IF(Leases!$X83="MG",SUMPRODUCT(Leases!$Z83:$Z87,Expenses!JV$9:JV$13)*Leases!$F83,MAX((Expenses!JV$9-Leases!$AB83/12)*Leases!$AA83*Leases!$F83,0)+MAX((Expenses!JV$10-Leases!$AB84/12)*Leases!$AA84*Leases!$F83,0)+MAX((Expenses!JV$11-Leases!$AB85/12)*Leases!$AA85*Leases!$F83,0)+MAX((Expenses!JV$12-Leases!$AB86/12)*Leases!$AA86*Leases!$F83,0)+MAX((Expenses!JV$13-Leases!$AB87/12)*Leases!$AA87*Leases!$F83,0)))))</f>
        <v>0</v>
      </c>
      <c r="JY254" s="94">
        <f>IF(OR(JY$165&lt;=EOMONTH($E83,$R83*(1-$O83)),JY$165&gt;EOMONTH($E83,$P83*12*(1-$O83)+$Q83*12*$O83+$R83*(1-$O83))),0,IF($X83="NNN",Expenses!JW$14*Leases!$F83,IF(Leases!$X83="FSG",0,IF(Leases!$X83="MG",SUMPRODUCT(Leases!$Z83:$Z87,Expenses!JW$9:JW$13)*Leases!$F83,MAX((Expenses!JW$9-Leases!$AB83/12)*Leases!$AA83*Leases!$F83,0)+MAX((Expenses!JW$10-Leases!$AB84/12)*Leases!$AA84*Leases!$F83,0)+MAX((Expenses!JW$11-Leases!$AB85/12)*Leases!$AA85*Leases!$F83,0)+MAX((Expenses!JW$12-Leases!$AB86/12)*Leases!$AA86*Leases!$F83,0)+MAX((Expenses!JW$13-Leases!$AB87/12)*Leases!$AA87*Leases!$F83,0)))))</f>
        <v>0</v>
      </c>
      <c r="JZ254" s="94">
        <f>IF(OR(JZ$165&lt;=EOMONTH($E83,$R83*(1-$O83)),JZ$165&gt;EOMONTH($E83,$P83*12*(1-$O83)+$Q83*12*$O83+$R83*(1-$O83))),0,IF($X83="NNN",Expenses!JX$14*Leases!$F83,IF(Leases!$X83="FSG",0,IF(Leases!$X83="MG",SUMPRODUCT(Leases!$Z83:$Z87,Expenses!JX$9:JX$13)*Leases!$F83,MAX((Expenses!JX$9-Leases!$AB83/12)*Leases!$AA83*Leases!$F83,0)+MAX((Expenses!JX$10-Leases!$AB84/12)*Leases!$AA84*Leases!$F83,0)+MAX((Expenses!JX$11-Leases!$AB85/12)*Leases!$AA85*Leases!$F83,0)+MAX((Expenses!JX$12-Leases!$AB86/12)*Leases!$AA86*Leases!$F83,0)+MAX((Expenses!JX$13-Leases!$AB87/12)*Leases!$AA87*Leases!$F83,0)))))</f>
        <v>0</v>
      </c>
      <c r="KA254" s="94">
        <f>IF(OR(KA$165&lt;=EOMONTH($E83,$R83*(1-$O83)),KA$165&gt;EOMONTH($E83,$P83*12*(1-$O83)+$Q83*12*$O83+$R83*(1-$O83))),0,IF($X83="NNN",Expenses!JY$14*Leases!$F83,IF(Leases!$X83="FSG",0,IF(Leases!$X83="MG",SUMPRODUCT(Leases!$Z83:$Z87,Expenses!JY$9:JY$13)*Leases!$F83,MAX((Expenses!JY$9-Leases!$AB83/12)*Leases!$AA83*Leases!$F83,0)+MAX((Expenses!JY$10-Leases!$AB84/12)*Leases!$AA84*Leases!$F83,0)+MAX((Expenses!JY$11-Leases!$AB85/12)*Leases!$AA85*Leases!$F83,0)+MAX((Expenses!JY$12-Leases!$AB86/12)*Leases!$AA86*Leases!$F83,0)+MAX((Expenses!JY$13-Leases!$AB87/12)*Leases!$AA87*Leases!$F83,0)))))</f>
        <v>0</v>
      </c>
      <c r="KB254" s="94">
        <f>IF(OR(KB$165&lt;=EOMONTH($E83,$R83*(1-$O83)),KB$165&gt;EOMONTH($E83,$P83*12*(1-$O83)+$Q83*12*$O83+$R83*(1-$O83))),0,IF($X83="NNN",Expenses!JZ$14*Leases!$F83,IF(Leases!$X83="FSG",0,IF(Leases!$X83="MG",SUMPRODUCT(Leases!$Z83:$Z87,Expenses!JZ$9:JZ$13)*Leases!$F83,MAX((Expenses!JZ$9-Leases!$AB83/12)*Leases!$AA83*Leases!$F83,0)+MAX((Expenses!JZ$10-Leases!$AB84/12)*Leases!$AA84*Leases!$F83,0)+MAX((Expenses!JZ$11-Leases!$AB85/12)*Leases!$AA85*Leases!$F83,0)+MAX((Expenses!JZ$12-Leases!$AB86/12)*Leases!$AA86*Leases!$F83,0)+MAX((Expenses!JZ$13-Leases!$AB87/12)*Leases!$AA87*Leases!$F83,0)))))</f>
        <v>0</v>
      </c>
      <c r="KC254" s="94">
        <f>IF(OR(KC$165&lt;=EOMONTH($E83,$R83*(1-$O83)),KC$165&gt;EOMONTH($E83,$P83*12*(1-$O83)+$Q83*12*$O83+$R83*(1-$O83))),0,IF($X83="NNN",Expenses!KA$14*Leases!$F83,IF(Leases!$X83="FSG",0,IF(Leases!$X83="MG",SUMPRODUCT(Leases!$Z83:$Z87,Expenses!KA$9:KA$13)*Leases!$F83,MAX((Expenses!KA$9-Leases!$AB83/12)*Leases!$AA83*Leases!$F83,0)+MAX((Expenses!KA$10-Leases!$AB84/12)*Leases!$AA84*Leases!$F83,0)+MAX((Expenses!KA$11-Leases!$AB85/12)*Leases!$AA85*Leases!$F83,0)+MAX((Expenses!KA$12-Leases!$AB86/12)*Leases!$AA86*Leases!$F83,0)+MAX((Expenses!KA$13-Leases!$AB87/12)*Leases!$AA87*Leases!$F83,0)))))</f>
        <v>0</v>
      </c>
      <c r="KD254" s="94">
        <f>IF(OR(KD$165&lt;=EOMONTH($E83,$R83*(1-$O83)),KD$165&gt;EOMONTH($E83,$P83*12*(1-$O83)+$Q83*12*$O83+$R83*(1-$O83))),0,IF($X83="NNN",Expenses!KB$14*Leases!$F83,IF(Leases!$X83="FSG",0,IF(Leases!$X83="MG",SUMPRODUCT(Leases!$Z83:$Z87,Expenses!KB$9:KB$13)*Leases!$F83,MAX((Expenses!KB$9-Leases!$AB83/12)*Leases!$AA83*Leases!$F83,0)+MAX((Expenses!KB$10-Leases!$AB84/12)*Leases!$AA84*Leases!$F83,0)+MAX((Expenses!KB$11-Leases!$AB85/12)*Leases!$AA85*Leases!$F83,0)+MAX((Expenses!KB$12-Leases!$AB86/12)*Leases!$AA86*Leases!$F83,0)+MAX((Expenses!KB$13-Leases!$AB87/12)*Leases!$AA87*Leases!$F83,0)))))</f>
        <v>0</v>
      </c>
      <c r="KE254" s="94">
        <f>IF(OR(KE$165&lt;=EOMONTH($E83,$R83*(1-$O83)),KE$165&gt;EOMONTH($E83,$P83*12*(1-$O83)+$Q83*12*$O83+$R83*(1-$O83))),0,IF($X83="NNN",Expenses!KC$14*Leases!$F83,IF(Leases!$X83="FSG",0,IF(Leases!$X83="MG",SUMPRODUCT(Leases!$Z83:$Z87,Expenses!KC$9:KC$13)*Leases!$F83,MAX((Expenses!KC$9-Leases!$AB83/12)*Leases!$AA83*Leases!$F83,0)+MAX((Expenses!KC$10-Leases!$AB84/12)*Leases!$AA84*Leases!$F83,0)+MAX((Expenses!KC$11-Leases!$AB85/12)*Leases!$AA85*Leases!$F83,0)+MAX((Expenses!KC$12-Leases!$AB86/12)*Leases!$AA86*Leases!$F83,0)+MAX((Expenses!KC$13-Leases!$AB87/12)*Leases!$AA87*Leases!$F83,0)))))</f>
        <v>0</v>
      </c>
      <c r="KF254" s="94">
        <f>IF(OR(KF$165&lt;=EOMONTH($E83,$R83*(1-$O83)),KF$165&gt;EOMONTH($E83,$P83*12*(1-$O83)+$Q83*12*$O83+$R83*(1-$O83))),0,IF($X83="NNN",Expenses!KD$14*Leases!$F83,IF(Leases!$X83="FSG",0,IF(Leases!$X83="MG",SUMPRODUCT(Leases!$Z83:$Z87,Expenses!KD$9:KD$13)*Leases!$F83,MAX((Expenses!KD$9-Leases!$AB83/12)*Leases!$AA83*Leases!$F83,0)+MAX((Expenses!KD$10-Leases!$AB84/12)*Leases!$AA84*Leases!$F83,0)+MAX((Expenses!KD$11-Leases!$AB85/12)*Leases!$AA85*Leases!$F83,0)+MAX((Expenses!KD$12-Leases!$AB86/12)*Leases!$AA86*Leases!$F83,0)+MAX((Expenses!KD$13-Leases!$AB87/12)*Leases!$AA87*Leases!$F83,0)))))</f>
        <v>0</v>
      </c>
      <c r="KG254" s="94">
        <f>IF(OR(KG$165&lt;=EOMONTH($E83,$R83*(1-$O83)),KG$165&gt;EOMONTH($E83,$P83*12*(1-$O83)+$Q83*12*$O83+$R83*(1-$O83))),0,IF($X83="NNN",Expenses!KE$14*Leases!$F83,IF(Leases!$X83="FSG",0,IF(Leases!$X83="MG",SUMPRODUCT(Leases!$Z83:$Z87,Expenses!KE$9:KE$13)*Leases!$F83,MAX((Expenses!KE$9-Leases!$AB83/12)*Leases!$AA83*Leases!$F83,0)+MAX((Expenses!KE$10-Leases!$AB84/12)*Leases!$AA84*Leases!$F83,0)+MAX((Expenses!KE$11-Leases!$AB85/12)*Leases!$AA85*Leases!$F83,0)+MAX((Expenses!KE$12-Leases!$AB86/12)*Leases!$AA86*Leases!$F83,0)+MAX((Expenses!KE$13-Leases!$AB87/12)*Leases!$AA87*Leases!$F83,0)))))</f>
        <v>0</v>
      </c>
      <c r="KH254" s="94">
        <f>IF(OR(KH$165&lt;=EOMONTH($E83,$R83*(1-$O83)),KH$165&gt;EOMONTH($E83,$P83*12*(1-$O83)+$Q83*12*$O83+$R83*(1-$O83))),0,IF($X83="NNN",Expenses!KF$14*Leases!$F83,IF(Leases!$X83="FSG",0,IF(Leases!$X83="MG",SUMPRODUCT(Leases!$Z83:$Z87,Expenses!KF$9:KF$13)*Leases!$F83,MAX((Expenses!KF$9-Leases!$AB83/12)*Leases!$AA83*Leases!$F83,0)+MAX((Expenses!KF$10-Leases!$AB84/12)*Leases!$AA84*Leases!$F83,0)+MAX((Expenses!KF$11-Leases!$AB85/12)*Leases!$AA85*Leases!$F83,0)+MAX((Expenses!KF$12-Leases!$AB86/12)*Leases!$AA86*Leases!$F83,0)+MAX((Expenses!KF$13-Leases!$AB87/12)*Leases!$AA87*Leases!$F83,0)))))</f>
        <v>0</v>
      </c>
      <c r="KI254" s="94">
        <f>IF(OR(KI$165&lt;=EOMONTH($E83,$R83*(1-$O83)),KI$165&gt;EOMONTH($E83,$P83*12*(1-$O83)+$Q83*12*$O83+$R83*(1-$O83))),0,IF($X83="NNN",Expenses!KG$14*Leases!$F83,IF(Leases!$X83="FSG",0,IF(Leases!$X83="MG",SUMPRODUCT(Leases!$Z83:$Z87,Expenses!KG$9:KG$13)*Leases!$F83,MAX((Expenses!KG$9-Leases!$AB83/12)*Leases!$AA83*Leases!$F83,0)+MAX((Expenses!KG$10-Leases!$AB84/12)*Leases!$AA84*Leases!$F83,0)+MAX((Expenses!KG$11-Leases!$AB85/12)*Leases!$AA85*Leases!$F83,0)+MAX((Expenses!KG$12-Leases!$AB86/12)*Leases!$AA86*Leases!$F83,0)+MAX((Expenses!KG$13-Leases!$AB87/12)*Leases!$AA87*Leases!$F83,0)))))</f>
        <v>0</v>
      </c>
      <c r="KJ254" s="94">
        <f>IF(OR(KJ$165&lt;=EOMONTH($E83,$R83*(1-$O83)),KJ$165&gt;EOMONTH($E83,$P83*12*(1-$O83)+$Q83*12*$O83+$R83*(1-$O83))),0,IF($X83="NNN",Expenses!KH$14*Leases!$F83,IF(Leases!$X83="FSG",0,IF(Leases!$X83="MG",SUMPRODUCT(Leases!$Z83:$Z87,Expenses!KH$9:KH$13)*Leases!$F83,MAX((Expenses!KH$9-Leases!$AB83/12)*Leases!$AA83*Leases!$F83,0)+MAX((Expenses!KH$10-Leases!$AB84/12)*Leases!$AA84*Leases!$F83,0)+MAX((Expenses!KH$11-Leases!$AB85/12)*Leases!$AA85*Leases!$F83,0)+MAX((Expenses!KH$12-Leases!$AB86/12)*Leases!$AA86*Leases!$F83,0)+MAX((Expenses!KH$13-Leases!$AB87/12)*Leases!$AA87*Leases!$F83,0)))))</f>
        <v>0</v>
      </c>
      <c r="KK254" s="94">
        <f>IF(OR(KK$165&lt;=EOMONTH($E83,$R83*(1-$O83)),KK$165&gt;EOMONTH($E83,$P83*12*(1-$O83)+$Q83*12*$O83+$R83*(1-$O83))),0,IF($X83="NNN",Expenses!KI$14*Leases!$F83,IF(Leases!$X83="FSG",0,IF(Leases!$X83="MG",SUMPRODUCT(Leases!$Z83:$Z87,Expenses!KI$9:KI$13)*Leases!$F83,MAX((Expenses!KI$9-Leases!$AB83/12)*Leases!$AA83*Leases!$F83,0)+MAX((Expenses!KI$10-Leases!$AB84/12)*Leases!$AA84*Leases!$F83,0)+MAX((Expenses!KI$11-Leases!$AB85/12)*Leases!$AA85*Leases!$F83,0)+MAX((Expenses!KI$12-Leases!$AB86/12)*Leases!$AA86*Leases!$F83,0)+MAX((Expenses!KI$13-Leases!$AB87/12)*Leases!$AA87*Leases!$F83,0)))))</f>
        <v>0</v>
      </c>
      <c r="KL254" s="94">
        <f>IF(OR(KL$165&lt;=EOMONTH($E83,$R83*(1-$O83)),KL$165&gt;EOMONTH($E83,$P83*12*(1-$O83)+$Q83*12*$O83+$R83*(1-$O83))),0,IF($X83="NNN",Expenses!KJ$14*Leases!$F83,IF(Leases!$X83="FSG",0,IF(Leases!$X83="MG",SUMPRODUCT(Leases!$Z83:$Z87,Expenses!KJ$9:KJ$13)*Leases!$F83,MAX((Expenses!KJ$9-Leases!$AB83/12)*Leases!$AA83*Leases!$F83,0)+MAX((Expenses!KJ$10-Leases!$AB84/12)*Leases!$AA84*Leases!$F83,0)+MAX((Expenses!KJ$11-Leases!$AB85/12)*Leases!$AA85*Leases!$F83,0)+MAX((Expenses!KJ$12-Leases!$AB86/12)*Leases!$AA86*Leases!$F83,0)+MAX((Expenses!KJ$13-Leases!$AB87/12)*Leases!$AA87*Leases!$F83,0)))))</f>
        <v>0</v>
      </c>
      <c r="KM254" s="94">
        <f>IF(OR(KM$165&lt;=EOMONTH($E83,$R83*(1-$O83)),KM$165&gt;EOMONTH($E83,$P83*12*(1-$O83)+$Q83*12*$O83+$R83*(1-$O83))),0,IF($X83="NNN",Expenses!KK$14*Leases!$F83,IF(Leases!$X83="FSG",0,IF(Leases!$X83="MG",SUMPRODUCT(Leases!$Z83:$Z87,Expenses!KK$9:KK$13)*Leases!$F83,MAX((Expenses!KK$9-Leases!$AB83/12)*Leases!$AA83*Leases!$F83,0)+MAX((Expenses!KK$10-Leases!$AB84/12)*Leases!$AA84*Leases!$F83,0)+MAX((Expenses!KK$11-Leases!$AB85/12)*Leases!$AA85*Leases!$F83,0)+MAX((Expenses!KK$12-Leases!$AB86/12)*Leases!$AA86*Leases!$F83,0)+MAX((Expenses!KK$13-Leases!$AB87/12)*Leases!$AA87*Leases!$F83,0)))))</f>
        <v>0</v>
      </c>
      <c r="KN254" s="94">
        <f>IF(OR(KN$165&lt;=EOMONTH($E83,$R83*(1-$O83)),KN$165&gt;EOMONTH($E83,$P83*12*(1-$O83)+$Q83*12*$O83+$R83*(1-$O83))),0,IF($X83="NNN",Expenses!KL$14*Leases!$F83,IF(Leases!$X83="FSG",0,IF(Leases!$X83="MG",SUMPRODUCT(Leases!$Z83:$Z87,Expenses!KL$9:KL$13)*Leases!$F83,MAX((Expenses!KL$9-Leases!$AB83/12)*Leases!$AA83*Leases!$F83,0)+MAX((Expenses!KL$10-Leases!$AB84/12)*Leases!$AA84*Leases!$F83,0)+MAX((Expenses!KL$11-Leases!$AB85/12)*Leases!$AA85*Leases!$F83,0)+MAX((Expenses!KL$12-Leases!$AB86/12)*Leases!$AA86*Leases!$F83,0)+MAX((Expenses!KL$13-Leases!$AB87/12)*Leases!$AA87*Leases!$F83,0)))))</f>
        <v>0</v>
      </c>
      <c r="KO254" s="94">
        <f>IF(OR(KO$165&lt;=EOMONTH($E83,$R83*(1-$O83)),KO$165&gt;EOMONTH($E83,$P83*12*(1-$O83)+$Q83*12*$O83+$R83*(1-$O83))),0,IF($X83="NNN",Expenses!KM$14*Leases!$F83,IF(Leases!$X83="FSG",0,IF(Leases!$X83="MG",SUMPRODUCT(Leases!$Z83:$Z87,Expenses!KM$9:KM$13)*Leases!$F83,MAX((Expenses!KM$9-Leases!$AB83/12)*Leases!$AA83*Leases!$F83,0)+MAX((Expenses!KM$10-Leases!$AB84/12)*Leases!$AA84*Leases!$F83,0)+MAX((Expenses!KM$11-Leases!$AB85/12)*Leases!$AA85*Leases!$F83,0)+MAX((Expenses!KM$12-Leases!$AB86/12)*Leases!$AA86*Leases!$F83,0)+MAX((Expenses!KM$13-Leases!$AB87/12)*Leases!$AA87*Leases!$F83,0)))))</f>
        <v>0</v>
      </c>
      <c r="KP254" s="94">
        <f>IF(OR(KP$165&lt;=EOMONTH($E83,$R83*(1-$O83)),KP$165&gt;EOMONTH($E83,$P83*12*(1-$O83)+$Q83*12*$O83+$R83*(1-$O83))),0,IF($X83="NNN",Expenses!KN$14*Leases!$F83,IF(Leases!$X83="FSG",0,IF(Leases!$X83="MG",SUMPRODUCT(Leases!$Z83:$Z87,Expenses!KN$9:KN$13)*Leases!$F83,MAX((Expenses!KN$9-Leases!$AB83/12)*Leases!$AA83*Leases!$F83,0)+MAX((Expenses!KN$10-Leases!$AB84/12)*Leases!$AA84*Leases!$F83,0)+MAX((Expenses!KN$11-Leases!$AB85/12)*Leases!$AA85*Leases!$F83,0)+MAX((Expenses!KN$12-Leases!$AB86/12)*Leases!$AA86*Leases!$F83,0)+MAX((Expenses!KN$13-Leases!$AB87/12)*Leases!$AA87*Leases!$F83,0)))))</f>
        <v>0</v>
      </c>
      <c r="KQ254" s="94">
        <f>IF(OR(KQ$165&lt;=EOMONTH($E83,$R83*(1-$O83)),KQ$165&gt;EOMONTH($E83,$P83*12*(1-$O83)+$Q83*12*$O83+$R83*(1-$O83))),0,IF($X83="NNN",Expenses!KO$14*Leases!$F83,IF(Leases!$X83="FSG",0,IF(Leases!$X83="MG",SUMPRODUCT(Leases!$Z83:$Z87,Expenses!KO$9:KO$13)*Leases!$F83,MAX((Expenses!KO$9-Leases!$AB83/12)*Leases!$AA83*Leases!$F83,0)+MAX((Expenses!KO$10-Leases!$AB84/12)*Leases!$AA84*Leases!$F83,0)+MAX((Expenses!KO$11-Leases!$AB85/12)*Leases!$AA85*Leases!$F83,0)+MAX((Expenses!KO$12-Leases!$AB86/12)*Leases!$AA86*Leases!$F83,0)+MAX((Expenses!KO$13-Leases!$AB87/12)*Leases!$AA87*Leases!$F83,0)))))</f>
        <v>0</v>
      </c>
      <c r="KR254" s="94">
        <f>IF(OR(KR$165&lt;=EOMONTH($E83,$R83*(1-$O83)),KR$165&gt;EOMONTH($E83,$P83*12*(1-$O83)+$Q83*12*$O83+$R83*(1-$O83))),0,IF($X83="NNN",Expenses!KP$14*Leases!$F83,IF(Leases!$X83="FSG",0,IF(Leases!$X83="MG",SUMPRODUCT(Leases!$Z83:$Z87,Expenses!KP$9:KP$13)*Leases!$F83,MAX((Expenses!KP$9-Leases!$AB83/12)*Leases!$AA83*Leases!$F83,0)+MAX((Expenses!KP$10-Leases!$AB84/12)*Leases!$AA84*Leases!$F83,0)+MAX((Expenses!KP$11-Leases!$AB85/12)*Leases!$AA85*Leases!$F83,0)+MAX((Expenses!KP$12-Leases!$AB86/12)*Leases!$AA86*Leases!$F83,0)+MAX((Expenses!KP$13-Leases!$AB87/12)*Leases!$AA87*Leases!$F83,0)))))</f>
        <v>0</v>
      </c>
      <c r="KS254" s="94">
        <f>IF(OR(KS$165&lt;=EOMONTH($E83,$R83*(1-$O83)),KS$165&gt;EOMONTH($E83,$P83*12*(1-$O83)+$Q83*12*$O83+$R83*(1-$O83))),0,IF($X83="NNN",Expenses!KQ$14*Leases!$F83,IF(Leases!$X83="FSG",0,IF(Leases!$X83="MG",SUMPRODUCT(Leases!$Z83:$Z87,Expenses!KQ$9:KQ$13)*Leases!$F83,MAX((Expenses!KQ$9-Leases!$AB83/12)*Leases!$AA83*Leases!$F83,0)+MAX((Expenses!KQ$10-Leases!$AB84/12)*Leases!$AA84*Leases!$F83,0)+MAX((Expenses!KQ$11-Leases!$AB85/12)*Leases!$AA85*Leases!$F83,0)+MAX((Expenses!KQ$12-Leases!$AB86/12)*Leases!$AA86*Leases!$F83,0)+MAX((Expenses!KQ$13-Leases!$AB87/12)*Leases!$AA87*Leases!$F83,0)))))</f>
        <v>0</v>
      </c>
      <c r="KT254" s="94">
        <f>IF(OR(KT$165&lt;=EOMONTH($E83,$R83*(1-$O83)),KT$165&gt;EOMONTH($E83,$P83*12*(1-$O83)+$Q83*12*$O83+$R83*(1-$O83))),0,IF($X83="NNN",Expenses!KR$14*Leases!$F83,IF(Leases!$X83="FSG",0,IF(Leases!$X83="MG",SUMPRODUCT(Leases!$Z83:$Z87,Expenses!KR$9:KR$13)*Leases!$F83,MAX((Expenses!KR$9-Leases!$AB83/12)*Leases!$AA83*Leases!$F83,0)+MAX((Expenses!KR$10-Leases!$AB84/12)*Leases!$AA84*Leases!$F83,0)+MAX((Expenses!KR$11-Leases!$AB85/12)*Leases!$AA85*Leases!$F83,0)+MAX((Expenses!KR$12-Leases!$AB86/12)*Leases!$AA86*Leases!$F83,0)+MAX((Expenses!KR$13-Leases!$AB87/12)*Leases!$AA87*Leases!$F83,0)))))</f>
        <v>0</v>
      </c>
      <c r="KU254" s="94">
        <f>IF(OR(KU$165&lt;=EOMONTH($E83,$R83*(1-$O83)),KU$165&gt;EOMONTH($E83,$P83*12*(1-$O83)+$Q83*12*$O83+$R83*(1-$O83))),0,IF($X83="NNN",Expenses!KS$14*Leases!$F83,IF(Leases!$X83="FSG",0,IF(Leases!$X83="MG",SUMPRODUCT(Leases!$Z83:$Z87,Expenses!KS$9:KS$13)*Leases!$F83,MAX((Expenses!KS$9-Leases!$AB83/12)*Leases!$AA83*Leases!$F83,0)+MAX((Expenses!KS$10-Leases!$AB84/12)*Leases!$AA84*Leases!$F83,0)+MAX((Expenses!KS$11-Leases!$AB85/12)*Leases!$AA85*Leases!$F83,0)+MAX((Expenses!KS$12-Leases!$AB86/12)*Leases!$AA86*Leases!$F83,0)+MAX((Expenses!KS$13-Leases!$AB87/12)*Leases!$AA87*Leases!$F83,0)))))</f>
        <v>0</v>
      </c>
      <c r="KV254" s="94">
        <f>IF(OR(KV$165&lt;=EOMONTH($E83,$R83*(1-$O83)),KV$165&gt;EOMONTH($E83,$P83*12*(1-$O83)+$Q83*12*$O83+$R83*(1-$O83))),0,IF($X83="NNN",Expenses!KT$14*Leases!$F83,IF(Leases!$X83="FSG",0,IF(Leases!$X83="MG",SUMPRODUCT(Leases!$Z83:$Z87,Expenses!KT$9:KT$13)*Leases!$F83,MAX((Expenses!KT$9-Leases!$AB83/12)*Leases!$AA83*Leases!$F83,0)+MAX((Expenses!KT$10-Leases!$AB84/12)*Leases!$AA84*Leases!$F83,0)+MAX((Expenses!KT$11-Leases!$AB85/12)*Leases!$AA85*Leases!$F83,0)+MAX((Expenses!KT$12-Leases!$AB86/12)*Leases!$AA86*Leases!$F83,0)+MAX((Expenses!KT$13-Leases!$AB87/12)*Leases!$AA87*Leases!$F83,0)))))</f>
        <v>0</v>
      </c>
      <c r="KW254" s="94">
        <f>IF(OR(KW$165&lt;=EOMONTH($E83,$R83*(1-$O83)),KW$165&gt;EOMONTH($E83,$P83*12*(1-$O83)+$Q83*12*$O83+$R83*(1-$O83))),0,IF($X83="NNN",Expenses!KU$14*Leases!$F83,IF(Leases!$X83="FSG",0,IF(Leases!$X83="MG",SUMPRODUCT(Leases!$Z83:$Z87,Expenses!KU$9:KU$13)*Leases!$F83,MAX((Expenses!KU$9-Leases!$AB83/12)*Leases!$AA83*Leases!$F83,0)+MAX((Expenses!KU$10-Leases!$AB84/12)*Leases!$AA84*Leases!$F83,0)+MAX((Expenses!KU$11-Leases!$AB85/12)*Leases!$AA85*Leases!$F83,0)+MAX((Expenses!KU$12-Leases!$AB86/12)*Leases!$AA86*Leases!$F83,0)+MAX((Expenses!KU$13-Leases!$AB87/12)*Leases!$AA87*Leases!$F83,0)))))</f>
        <v>0</v>
      </c>
      <c r="KX254" s="94">
        <f>IF(OR(KX$165&lt;=EOMONTH($E83,$R83*(1-$O83)),KX$165&gt;EOMONTH($E83,$P83*12*(1-$O83)+$Q83*12*$O83+$R83*(1-$O83))),0,IF($X83="NNN",Expenses!KV$14*Leases!$F83,IF(Leases!$X83="FSG",0,IF(Leases!$X83="MG",SUMPRODUCT(Leases!$Z83:$Z87,Expenses!KV$9:KV$13)*Leases!$F83,MAX((Expenses!KV$9-Leases!$AB83/12)*Leases!$AA83*Leases!$F83,0)+MAX((Expenses!KV$10-Leases!$AB84/12)*Leases!$AA84*Leases!$F83,0)+MAX((Expenses!KV$11-Leases!$AB85/12)*Leases!$AA85*Leases!$F83,0)+MAX((Expenses!KV$12-Leases!$AB86/12)*Leases!$AA86*Leases!$F83,0)+MAX((Expenses!KV$13-Leases!$AB87/12)*Leases!$AA87*Leases!$F83,0)))))</f>
        <v>0</v>
      </c>
      <c r="KY254" s="94">
        <f>IF(OR(KY$165&lt;=EOMONTH($E83,$R83*(1-$O83)),KY$165&gt;EOMONTH($E83,$P83*12*(1-$O83)+$Q83*12*$O83+$R83*(1-$O83))),0,IF($X83="NNN",Expenses!KW$14*Leases!$F83,IF(Leases!$X83="FSG",0,IF(Leases!$X83="MG",SUMPRODUCT(Leases!$Z83:$Z87,Expenses!KW$9:KW$13)*Leases!$F83,MAX((Expenses!KW$9-Leases!$AB83/12)*Leases!$AA83*Leases!$F83,0)+MAX((Expenses!KW$10-Leases!$AB84/12)*Leases!$AA84*Leases!$F83,0)+MAX((Expenses!KW$11-Leases!$AB85/12)*Leases!$AA85*Leases!$F83,0)+MAX((Expenses!KW$12-Leases!$AB86/12)*Leases!$AA86*Leases!$F83,0)+MAX((Expenses!KW$13-Leases!$AB87/12)*Leases!$AA87*Leases!$F83,0)))))</f>
        <v>0</v>
      </c>
      <c r="KZ254" s="94">
        <f>IF(OR(KZ$165&lt;=EOMONTH($E83,$R83*(1-$O83)),KZ$165&gt;EOMONTH($E83,$P83*12*(1-$O83)+$Q83*12*$O83+$R83*(1-$O83))),0,IF($X83="NNN",Expenses!KX$14*Leases!$F83,IF(Leases!$X83="FSG",0,IF(Leases!$X83="MG",SUMPRODUCT(Leases!$Z83:$Z87,Expenses!KX$9:KX$13)*Leases!$F83,MAX((Expenses!KX$9-Leases!$AB83/12)*Leases!$AA83*Leases!$F83,0)+MAX((Expenses!KX$10-Leases!$AB84/12)*Leases!$AA84*Leases!$F83,0)+MAX((Expenses!KX$11-Leases!$AB85/12)*Leases!$AA85*Leases!$F83,0)+MAX((Expenses!KX$12-Leases!$AB86/12)*Leases!$AA86*Leases!$F83,0)+MAX((Expenses!KX$13-Leases!$AB87/12)*Leases!$AA87*Leases!$F83,0)))))</f>
        <v>0</v>
      </c>
      <c r="LA254" s="94">
        <f>IF(OR(LA$165&lt;=EOMONTH($E83,$R83*(1-$O83)),LA$165&gt;EOMONTH($E83,$P83*12*(1-$O83)+$Q83*12*$O83+$R83*(1-$O83))),0,IF($X83="NNN",Expenses!KY$14*Leases!$F83,IF(Leases!$X83="FSG",0,IF(Leases!$X83="MG",SUMPRODUCT(Leases!$Z83:$Z87,Expenses!KY$9:KY$13)*Leases!$F83,MAX((Expenses!KY$9-Leases!$AB83/12)*Leases!$AA83*Leases!$F83,0)+MAX((Expenses!KY$10-Leases!$AB84/12)*Leases!$AA84*Leases!$F83,0)+MAX((Expenses!KY$11-Leases!$AB85/12)*Leases!$AA85*Leases!$F83,0)+MAX((Expenses!KY$12-Leases!$AB86/12)*Leases!$AA86*Leases!$F83,0)+MAX((Expenses!KY$13-Leases!$AB87/12)*Leases!$AA87*Leases!$F83,0)))))</f>
        <v>0</v>
      </c>
      <c r="LB254" s="94">
        <f>IF(OR(LB$165&lt;=EOMONTH($E83,$R83*(1-$O83)),LB$165&gt;EOMONTH($E83,$P83*12*(1-$O83)+$Q83*12*$O83+$R83*(1-$O83))),0,IF($X83="NNN",Expenses!KZ$14*Leases!$F83,IF(Leases!$X83="FSG",0,IF(Leases!$X83="MG",SUMPRODUCT(Leases!$Z83:$Z87,Expenses!KZ$9:KZ$13)*Leases!$F83,MAX((Expenses!KZ$9-Leases!$AB83/12)*Leases!$AA83*Leases!$F83,0)+MAX((Expenses!KZ$10-Leases!$AB84/12)*Leases!$AA84*Leases!$F83,0)+MAX((Expenses!KZ$11-Leases!$AB85/12)*Leases!$AA85*Leases!$F83,0)+MAX((Expenses!KZ$12-Leases!$AB86/12)*Leases!$AA86*Leases!$F83,0)+MAX((Expenses!KZ$13-Leases!$AB87/12)*Leases!$AA87*Leases!$F83,0)))))</f>
        <v>0</v>
      </c>
      <c r="LC254" s="94">
        <f>IF(OR(LC$165&lt;=EOMONTH($E83,$R83*(1-$O83)),LC$165&gt;EOMONTH($E83,$P83*12*(1-$O83)+$Q83*12*$O83+$R83*(1-$O83))),0,IF($X83="NNN",Expenses!LA$14*Leases!$F83,IF(Leases!$X83="FSG",0,IF(Leases!$X83="MG",SUMPRODUCT(Leases!$Z83:$Z87,Expenses!LA$9:LA$13)*Leases!$F83,MAX((Expenses!LA$9-Leases!$AB83/12)*Leases!$AA83*Leases!$F83,0)+MAX((Expenses!LA$10-Leases!$AB84/12)*Leases!$AA84*Leases!$F83,0)+MAX((Expenses!LA$11-Leases!$AB85/12)*Leases!$AA85*Leases!$F83,0)+MAX((Expenses!LA$12-Leases!$AB86/12)*Leases!$AA86*Leases!$F83,0)+MAX((Expenses!LA$13-Leases!$AB87/12)*Leases!$AA87*Leases!$F83,0)))))</f>
        <v>0</v>
      </c>
      <c r="LD254" s="94">
        <f>IF(OR(LD$165&lt;=EOMONTH($E83,$R83*(1-$O83)),LD$165&gt;EOMONTH($E83,$P83*12*(1-$O83)+$Q83*12*$O83+$R83*(1-$O83))),0,IF($X83="NNN",Expenses!LB$14*Leases!$F83,IF(Leases!$X83="FSG",0,IF(Leases!$X83="MG",SUMPRODUCT(Leases!$Z83:$Z87,Expenses!LB$9:LB$13)*Leases!$F83,MAX((Expenses!LB$9-Leases!$AB83/12)*Leases!$AA83*Leases!$F83,0)+MAX((Expenses!LB$10-Leases!$AB84/12)*Leases!$AA84*Leases!$F83,0)+MAX((Expenses!LB$11-Leases!$AB85/12)*Leases!$AA85*Leases!$F83,0)+MAX((Expenses!LB$12-Leases!$AB86/12)*Leases!$AA86*Leases!$F83,0)+MAX((Expenses!LB$13-Leases!$AB87/12)*Leases!$AA87*Leases!$F83,0)))))</f>
        <v>0</v>
      </c>
      <c r="LE254" s="94">
        <f>IF(OR(LE$165&lt;=EOMONTH($E83,$R83*(1-$O83)),LE$165&gt;EOMONTH($E83,$P83*12*(1-$O83)+$Q83*12*$O83+$R83*(1-$O83))),0,IF($X83="NNN",Expenses!LC$14*Leases!$F83,IF(Leases!$X83="FSG",0,IF(Leases!$X83="MG",SUMPRODUCT(Leases!$Z83:$Z87,Expenses!LC$9:LC$13)*Leases!$F83,MAX((Expenses!LC$9-Leases!$AB83/12)*Leases!$AA83*Leases!$F83,0)+MAX((Expenses!LC$10-Leases!$AB84/12)*Leases!$AA84*Leases!$F83,0)+MAX((Expenses!LC$11-Leases!$AB85/12)*Leases!$AA85*Leases!$F83,0)+MAX((Expenses!LC$12-Leases!$AB86/12)*Leases!$AA86*Leases!$F83,0)+MAX((Expenses!LC$13-Leases!$AB87/12)*Leases!$AA87*Leases!$F83,0)))))</f>
        <v>0</v>
      </c>
      <c r="LF254" s="94">
        <f>IF(OR(LF$165&lt;=EOMONTH($E83,$R83*(1-$O83)),LF$165&gt;EOMONTH($E83,$P83*12*(1-$O83)+$Q83*12*$O83+$R83*(1-$O83))),0,IF($X83="NNN",Expenses!LD$14*Leases!$F83,IF(Leases!$X83="FSG",0,IF(Leases!$X83="MG",SUMPRODUCT(Leases!$Z83:$Z87,Expenses!LD$9:LD$13)*Leases!$F83,MAX((Expenses!LD$9-Leases!$AB83/12)*Leases!$AA83*Leases!$F83,0)+MAX((Expenses!LD$10-Leases!$AB84/12)*Leases!$AA84*Leases!$F83,0)+MAX((Expenses!LD$11-Leases!$AB85/12)*Leases!$AA85*Leases!$F83,0)+MAX((Expenses!LD$12-Leases!$AB86/12)*Leases!$AA86*Leases!$F83,0)+MAX((Expenses!LD$13-Leases!$AB87/12)*Leases!$AA87*Leases!$F83,0)))))</f>
        <v>0</v>
      </c>
      <c r="LG254" s="94">
        <f>IF(OR(LG$165&lt;=EOMONTH($E83,$R83*(1-$O83)),LG$165&gt;EOMONTH($E83,$P83*12*(1-$O83)+$Q83*12*$O83+$R83*(1-$O83))),0,IF($X83="NNN",Expenses!LE$14*Leases!$F83,IF(Leases!$X83="FSG",0,IF(Leases!$X83="MG",SUMPRODUCT(Leases!$Z83:$Z87,Expenses!LE$9:LE$13)*Leases!$F83,MAX((Expenses!LE$9-Leases!$AB83/12)*Leases!$AA83*Leases!$F83,0)+MAX((Expenses!LE$10-Leases!$AB84/12)*Leases!$AA84*Leases!$F83,0)+MAX((Expenses!LE$11-Leases!$AB85/12)*Leases!$AA85*Leases!$F83,0)+MAX((Expenses!LE$12-Leases!$AB86/12)*Leases!$AA86*Leases!$F83,0)+MAX((Expenses!LE$13-Leases!$AB87/12)*Leases!$AA87*Leases!$F83,0)))))</f>
        <v>0</v>
      </c>
      <c r="LH254" s="94">
        <f>IF(OR(LH$165&lt;=EOMONTH($E83,$R83*(1-$O83)),LH$165&gt;EOMONTH($E83,$P83*12*(1-$O83)+$Q83*12*$O83+$R83*(1-$O83))),0,IF($X83="NNN",Expenses!LF$14*Leases!$F83,IF(Leases!$X83="FSG",0,IF(Leases!$X83="MG",SUMPRODUCT(Leases!$Z83:$Z87,Expenses!LF$9:LF$13)*Leases!$F83,MAX((Expenses!LF$9-Leases!$AB83/12)*Leases!$AA83*Leases!$F83,0)+MAX((Expenses!LF$10-Leases!$AB84/12)*Leases!$AA84*Leases!$F83,0)+MAX((Expenses!LF$11-Leases!$AB85/12)*Leases!$AA85*Leases!$F83,0)+MAX((Expenses!LF$12-Leases!$AB86/12)*Leases!$AA86*Leases!$F83,0)+MAX((Expenses!LF$13-Leases!$AB87/12)*Leases!$AA87*Leases!$F83,0)))))</f>
        <v>0</v>
      </c>
      <c r="LI254" s="94">
        <f>IF(OR(LI$165&lt;=EOMONTH($E83,$R83*(1-$O83)),LI$165&gt;EOMONTH($E83,$P83*12*(1-$O83)+$Q83*12*$O83+$R83*(1-$O83))),0,IF($X83="NNN",Expenses!LG$14*Leases!$F83,IF(Leases!$X83="FSG",0,IF(Leases!$X83="MG",SUMPRODUCT(Leases!$Z83:$Z87,Expenses!LG$9:LG$13)*Leases!$F83,MAX((Expenses!LG$9-Leases!$AB83/12)*Leases!$AA83*Leases!$F83,0)+MAX((Expenses!LG$10-Leases!$AB84/12)*Leases!$AA84*Leases!$F83,0)+MAX((Expenses!LG$11-Leases!$AB85/12)*Leases!$AA85*Leases!$F83,0)+MAX((Expenses!LG$12-Leases!$AB86/12)*Leases!$AA86*Leases!$F83,0)+MAX((Expenses!LG$13-Leases!$AB87/12)*Leases!$AA87*Leases!$F83,0)))))</f>
        <v>0</v>
      </c>
      <c r="LJ254" s="94">
        <f>IF(OR(LJ$165&lt;=EOMONTH($E83,$R83*(1-$O83)),LJ$165&gt;EOMONTH($E83,$P83*12*(1-$O83)+$Q83*12*$O83+$R83*(1-$O83))),0,IF($X83="NNN",Expenses!LH$14*Leases!$F83,IF(Leases!$X83="FSG",0,IF(Leases!$X83="MG",SUMPRODUCT(Leases!$Z83:$Z87,Expenses!LH$9:LH$13)*Leases!$F83,MAX((Expenses!LH$9-Leases!$AB83/12)*Leases!$AA83*Leases!$F83,0)+MAX((Expenses!LH$10-Leases!$AB84/12)*Leases!$AA84*Leases!$F83,0)+MAX((Expenses!LH$11-Leases!$AB85/12)*Leases!$AA85*Leases!$F83,0)+MAX((Expenses!LH$12-Leases!$AB86/12)*Leases!$AA86*Leases!$F83,0)+MAX((Expenses!LH$13-Leases!$AB87/12)*Leases!$AA87*Leases!$F83,0)))))</f>
        <v>0</v>
      </c>
      <c r="LK254" s="94">
        <f>IF(OR(LK$165&lt;=EOMONTH($E83,$R83*(1-$O83)),LK$165&gt;EOMONTH($E83,$P83*12*(1-$O83)+$Q83*12*$O83+$R83*(1-$O83))),0,IF($X83="NNN",Expenses!LI$14*Leases!$F83,IF(Leases!$X83="FSG",0,IF(Leases!$X83="MG",SUMPRODUCT(Leases!$Z83:$Z87,Expenses!LI$9:LI$13)*Leases!$F83,MAX((Expenses!LI$9-Leases!$AB83/12)*Leases!$AA83*Leases!$F83,0)+MAX((Expenses!LI$10-Leases!$AB84/12)*Leases!$AA84*Leases!$F83,0)+MAX((Expenses!LI$11-Leases!$AB85/12)*Leases!$AA85*Leases!$F83,0)+MAX((Expenses!LI$12-Leases!$AB86/12)*Leases!$AA86*Leases!$F83,0)+MAX((Expenses!LI$13-Leases!$AB87/12)*Leases!$AA87*Leases!$F83,0)))))</f>
        <v>0</v>
      </c>
      <c r="LL254" s="94">
        <f>IF(OR(LL$165&lt;=EOMONTH($E83,$R83*(1-$O83)),LL$165&gt;EOMONTH($E83,$P83*12*(1-$O83)+$Q83*12*$O83+$R83*(1-$O83))),0,IF($X83="NNN",Expenses!LJ$14*Leases!$F83,IF(Leases!$X83="FSG",0,IF(Leases!$X83="MG",SUMPRODUCT(Leases!$Z83:$Z87,Expenses!LJ$9:LJ$13)*Leases!$F83,MAX((Expenses!LJ$9-Leases!$AB83/12)*Leases!$AA83*Leases!$F83,0)+MAX((Expenses!LJ$10-Leases!$AB84/12)*Leases!$AA84*Leases!$F83,0)+MAX((Expenses!LJ$11-Leases!$AB85/12)*Leases!$AA85*Leases!$F83,0)+MAX((Expenses!LJ$12-Leases!$AB86/12)*Leases!$AA86*Leases!$F83,0)+MAX((Expenses!LJ$13-Leases!$AB87/12)*Leases!$AA87*Leases!$F83,0)))))</f>
        <v>0</v>
      </c>
      <c r="LM254" s="94">
        <f>IF(OR(LM$165&lt;=EOMONTH($E83,$R83*(1-$O83)),LM$165&gt;EOMONTH($E83,$P83*12*(1-$O83)+$Q83*12*$O83+$R83*(1-$O83))),0,IF($X83="NNN",Expenses!LK$14*Leases!$F83,IF(Leases!$X83="FSG",0,IF(Leases!$X83="MG",SUMPRODUCT(Leases!$Z83:$Z87,Expenses!LK$9:LK$13)*Leases!$F83,MAX((Expenses!LK$9-Leases!$AB83/12)*Leases!$AA83*Leases!$F83,0)+MAX((Expenses!LK$10-Leases!$AB84/12)*Leases!$AA84*Leases!$F83,0)+MAX((Expenses!LK$11-Leases!$AB85/12)*Leases!$AA85*Leases!$F83,0)+MAX((Expenses!LK$12-Leases!$AB86/12)*Leases!$AA86*Leases!$F83,0)+MAX((Expenses!LK$13-Leases!$AB87/12)*Leases!$AA87*Leases!$F83,0)))))</f>
        <v>0</v>
      </c>
      <c r="LN254" s="94">
        <f>IF(OR(LN$165&lt;=EOMONTH($E83,$R83*(1-$O83)),LN$165&gt;EOMONTH($E83,$P83*12*(1-$O83)+$Q83*12*$O83+$R83*(1-$O83))),0,IF($X83="NNN",Expenses!LL$14*Leases!$F83,IF(Leases!$X83="FSG",0,IF(Leases!$X83="MG",SUMPRODUCT(Leases!$Z83:$Z87,Expenses!LL$9:LL$13)*Leases!$F83,MAX((Expenses!LL$9-Leases!$AB83/12)*Leases!$AA83*Leases!$F83,0)+MAX((Expenses!LL$10-Leases!$AB84/12)*Leases!$AA84*Leases!$F83,0)+MAX((Expenses!LL$11-Leases!$AB85/12)*Leases!$AA85*Leases!$F83,0)+MAX((Expenses!LL$12-Leases!$AB86/12)*Leases!$AA86*Leases!$F83,0)+MAX((Expenses!LL$13-Leases!$AB87/12)*Leases!$AA87*Leases!$F83,0)))))</f>
        <v>0</v>
      </c>
      <c r="LO254" s="94">
        <f>IF(OR(LO$165&lt;=EOMONTH($E83,$R83*(1-$O83)),LO$165&gt;EOMONTH($E83,$P83*12*(1-$O83)+$Q83*12*$O83+$R83*(1-$O83))),0,IF($X83="NNN",Expenses!LM$14*Leases!$F83,IF(Leases!$X83="FSG",0,IF(Leases!$X83="MG",SUMPRODUCT(Leases!$Z83:$Z87,Expenses!LM$9:LM$13)*Leases!$F83,MAX((Expenses!LM$9-Leases!$AB83/12)*Leases!$AA83*Leases!$F83,0)+MAX((Expenses!LM$10-Leases!$AB84/12)*Leases!$AA84*Leases!$F83,0)+MAX((Expenses!LM$11-Leases!$AB85/12)*Leases!$AA85*Leases!$F83,0)+MAX((Expenses!LM$12-Leases!$AB86/12)*Leases!$AA86*Leases!$F83,0)+MAX((Expenses!LM$13-Leases!$AB87/12)*Leases!$AA87*Leases!$F83,0)))))</f>
        <v>0</v>
      </c>
      <c r="LP254" s="94">
        <f>IF(OR(LP$165&lt;=EOMONTH($E83,$R83*(1-$O83)),LP$165&gt;EOMONTH($E83,$P83*12*(1-$O83)+$Q83*12*$O83+$R83*(1-$O83))),0,IF($X83="NNN",Expenses!LN$14*Leases!$F83,IF(Leases!$X83="FSG",0,IF(Leases!$X83="MG",SUMPRODUCT(Leases!$Z83:$Z87,Expenses!LN$9:LN$13)*Leases!$F83,MAX((Expenses!LN$9-Leases!$AB83/12)*Leases!$AA83*Leases!$F83,0)+MAX((Expenses!LN$10-Leases!$AB84/12)*Leases!$AA84*Leases!$F83,0)+MAX((Expenses!LN$11-Leases!$AB85/12)*Leases!$AA85*Leases!$F83,0)+MAX((Expenses!LN$12-Leases!$AB86/12)*Leases!$AA86*Leases!$F83,0)+MAX((Expenses!LN$13-Leases!$AB87/12)*Leases!$AA87*Leases!$F83,0)))))</f>
        <v>0</v>
      </c>
      <c r="LQ254" s="94">
        <f>IF(OR(LQ$165&lt;=EOMONTH($E83,$R83*(1-$O83)),LQ$165&gt;EOMONTH($E83,$P83*12*(1-$O83)+$Q83*12*$O83+$R83*(1-$O83))),0,IF($X83="NNN",Expenses!LO$14*Leases!$F83,IF(Leases!$X83="FSG",0,IF(Leases!$X83="MG",SUMPRODUCT(Leases!$Z83:$Z87,Expenses!LO$9:LO$13)*Leases!$F83,MAX((Expenses!LO$9-Leases!$AB83/12)*Leases!$AA83*Leases!$F83,0)+MAX((Expenses!LO$10-Leases!$AB84/12)*Leases!$AA84*Leases!$F83,0)+MAX((Expenses!LO$11-Leases!$AB85/12)*Leases!$AA85*Leases!$F83,0)+MAX((Expenses!LO$12-Leases!$AB86/12)*Leases!$AA86*Leases!$F83,0)+MAX((Expenses!LO$13-Leases!$AB87/12)*Leases!$AA87*Leases!$F83,0)))))</f>
        <v>0</v>
      </c>
      <c r="LR254" s="94">
        <f>IF(OR(LR$165&lt;=EOMONTH($E83,$R83*(1-$O83)),LR$165&gt;EOMONTH($E83,$P83*12*(1-$O83)+$Q83*12*$O83+$R83*(1-$O83))),0,IF($X83="NNN",Expenses!LP$14*Leases!$F83,IF(Leases!$X83="FSG",0,IF(Leases!$X83="MG",SUMPRODUCT(Leases!$Z83:$Z87,Expenses!LP$9:LP$13)*Leases!$F83,MAX((Expenses!LP$9-Leases!$AB83/12)*Leases!$AA83*Leases!$F83,0)+MAX((Expenses!LP$10-Leases!$AB84/12)*Leases!$AA84*Leases!$F83,0)+MAX((Expenses!LP$11-Leases!$AB85/12)*Leases!$AA85*Leases!$F83,0)+MAX((Expenses!LP$12-Leases!$AB86/12)*Leases!$AA86*Leases!$F83,0)+MAX((Expenses!LP$13-Leases!$AB87/12)*Leases!$AA87*Leases!$F83,0)))))</f>
        <v>0</v>
      </c>
      <c r="LS254" s="94">
        <f>IF(OR(LS$165&lt;=EOMONTH($E83,$R83*(1-$O83)),LS$165&gt;EOMONTH($E83,$P83*12*(1-$O83)+$Q83*12*$O83+$R83*(1-$O83))),0,IF($X83="NNN",Expenses!LQ$14*Leases!$F83,IF(Leases!$X83="FSG",0,IF(Leases!$X83="MG",SUMPRODUCT(Leases!$Z83:$Z87,Expenses!LQ$9:LQ$13)*Leases!$F83,MAX((Expenses!LQ$9-Leases!$AB83/12)*Leases!$AA83*Leases!$F83,0)+MAX((Expenses!LQ$10-Leases!$AB84/12)*Leases!$AA84*Leases!$F83,0)+MAX((Expenses!LQ$11-Leases!$AB85/12)*Leases!$AA85*Leases!$F83,0)+MAX((Expenses!LQ$12-Leases!$AB86/12)*Leases!$AA86*Leases!$F83,0)+MAX((Expenses!LQ$13-Leases!$AB87/12)*Leases!$AA87*Leases!$F83,0)))))</f>
        <v>0</v>
      </c>
      <c r="LT254" s="94">
        <f>IF(OR(LT$165&lt;=EOMONTH($E83,$R83*(1-$O83)),LT$165&gt;EOMONTH($E83,$P83*12*(1-$O83)+$Q83*12*$O83+$R83*(1-$O83))),0,IF($X83="NNN",Expenses!LR$14*Leases!$F83,IF(Leases!$X83="FSG",0,IF(Leases!$X83="MG",SUMPRODUCT(Leases!$Z83:$Z87,Expenses!LR$9:LR$13)*Leases!$F83,MAX((Expenses!LR$9-Leases!$AB83/12)*Leases!$AA83*Leases!$F83,0)+MAX((Expenses!LR$10-Leases!$AB84/12)*Leases!$AA84*Leases!$F83,0)+MAX((Expenses!LR$11-Leases!$AB85/12)*Leases!$AA85*Leases!$F83,0)+MAX((Expenses!LR$12-Leases!$AB86/12)*Leases!$AA86*Leases!$F83,0)+MAX((Expenses!LR$13-Leases!$AB87/12)*Leases!$AA87*Leases!$F83,0)))))</f>
        <v>0</v>
      </c>
      <c r="LU254" s="94">
        <f>IF(OR(LU$165&lt;=EOMONTH($E83,$R83*(1-$O83)),LU$165&gt;EOMONTH($E83,$P83*12*(1-$O83)+$Q83*12*$O83+$R83*(1-$O83))),0,IF($X83="NNN",Expenses!LS$14*Leases!$F83,IF(Leases!$X83="FSG",0,IF(Leases!$X83="MG",SUMPRODUCT(Leases!$Z83:$Z87,Expenses!LS$9:LS$13)*Leases!$F83,MAX((Expenses!LS$9-Leases!$AB83/12)*Leases!$AA83*Leases!$F83,0)+MAX((Expenses!LS$10-Leases!$AB84/12)*Leases!$AA84*Leases!$F83,0)+MAX((Expenses!LS$11-Leases!$AB85/12)*Leases!$AA85*Leases!$F83,0)+MAX((Expenses!LS$12-Leases!$AB86/12)*Leases!$AA86*Leases!$F83,0)+MAX((Expenses!LS$13-Leases!$AB87/12)*Leases!$AA87*Leases!$F83,0)))))</f>
        <v>0</v>
      </c>
      <c r="LV254" s="94">
        <f>IF(OR(LV$165&lt;=EOMONTH($E83,$R83*(1-$O83)),LV$165&gt;EOMONTH($E83,$P83*12*(1-$O83)+$Q83*12*$O83+$R83*(1-$O83))),0,IF($X83="NNN",Expenses!LT$14*Leases!$F83,IF(Leases!$X83="FSG",0,IF(Leases!$X83="MG",SUMPRODUCT(Leases!$Z83:$Z87,Expenses!LT$9:LT$13)*Leases!$F83,MAX((Expenses!LT$9-Leases!$AB83/12)*Leases!$AA83*Leases!$F83,0)+MAX((Expenses!LT$10-Leases!$AB84/12)*Leases!$AA84*Leases!$F83,0)+MAX((Expenses!LT$11-Leases!$AB85/12)*Leases!$AA85*Leases!$F83,0)+MAX((Expenses!LT$12-Leases!$AB86/12)*Leases!$AA86*Leases!$F83,0)+MAX((Expenses!LT$13-Leases!$AB87/12)*Leases!$AA87*Leases!$F83,0)))))</f>
        <v>0</v>
      </c>
      <c r="LW254" s="94">
        <f>IF(OR(LW$165&lt;=EOMONTH($E83,$R83*(1-$O83)),LW$165&gt;EOMONTH($E83,$P83*12*(1-$O83)+$Q83*12*$O83+$R83*(1-$O83))),0,IF($X83="NNN",Expenses!LU$14*Leases!$F83,IF(Leases!$X83="FSG",0,IF(Leases!$X83="MG",SUMPRODUCT(Leases!$Z83:$Z87,Expenses!LU$9:LU$13)*Leases!$F83,MAX((Expenses!LU$9-Leases!$AB83/12)*Leases!$AA83*Leases!$F83,0)+MAX((Expenses!LU$10-Leases!$AB84/12)*Leases!$AA84*Leases!$F83,0)+MAX((Expenses!LU$11-Leases!$AB85/12)*Leases!$AA85*Leases!$F83,0)+MAX((Expenses!LU$12-Leases!$AB86/12)*Leases!$AA86*Leases!$F83,0)+MAX((Expenses!LU$13-Leases!$AB87/12)*Leases!$AA87*Leases!$F83,0)))))</f>
        <v>0</v>
      </c>
      <c r="LX254" s="94">
        <f>IF(OR(LX$165&lt;=EOMONTH($E83,$R83*(1-$O83)),LX$165&gt;EOMONTH($E83,$P83*12*(1-$O83)+$Q83*12*$O83+$R83*(1-$O83))),0,IF($X83="NNN",Expenses!LV$14*Leases!$F83,IF(Leases!$X83="FSG",0,IF(Leases!$X83="MG",SUMPRODUCT(Leases!$Z83:$Z87,Expenses!LV$9:LV$13)*Leases!$F83,MAX((Expenses!LV$9-Leases!$AB83/12)*Leases!$AA83*Leases!$F83,0)+MAX((Expenses!LV$10-Leases!$AB84/12)*Leases!$AA84*Leases!$F83,0)+MAX((Expenses!LV$11-Leases!$AB85/12)*Leases!$AA85*Leases!$F83,0)+MAX((Expenses!LV$12-Leases!$AB86/12)*Leases!$AA86*Leases!$F83,0)+MAX((Expenses!LV$13-Leases!$AB87/12)*Leases!$AA87*Leases!$F83,0)))))</f>
        <v>0</v>
      </c>
      <c r="LY254" s="94">
        <f>IF(OR(LY$165&lt;=EOMONTH($E83,$R83*(1-$O83)),LY$165&gt;EOMONTH($E83,$P83*12*(1-$O83)+$Q83*12*$O83+$R83*(1-$O83))),0,IF($X83="NNN",Expenses!LW$14*Leases!$F83,IF(Leases!$X83="FSG",0,IF(Leases!$X83="MG",SUMPRODUCT(Leases!$Z83:$Z87,Expenses!LW$9:LW$13)*Leases!$F83,MAX((Expenses!LW$9-Leases!$AB83/12)*Leases!$AA83*Leases!$F83,0)+MAX((Expenses!LW$10-Leases!$AB84/12)*Leases!$AA84*Leases!$F83,0)+MAX((Expenses!LW$11-Leases!$AB85/12)*Leases!$AA85*Leases!$F83,0)+MAX((Expenses!LW$12-Leases!$AB86/12)*Leases!$AA86*Leases!$F83,0)+MAX((Expenses!LW$13-Leases!$AB87/12)*Leases!$AA87*Leases!$F83,0)))))</f>
        <v>0</v>
      </c>
      <c r="LZ254" s="94">
        <f>IF(OR(LZ$165&lt;=EOMONTH($E83,$R83*(1-$O83)),LZ$165&gt;EOMONTH($E83,$P83*12*(1-$O83)+$Q83*12*$O83+$R83*(1-$O83))),0,IF($X83="NNN",Expenses!LX$14*Leases!$F83,IF(Leases!$X83="FSG",0,IF(Leases!$X83="MG",SUMPRODUCT(Leases!$Z83:$Z87,Expenses!LX$9:LX$13)*Leases!$F83,MAX((Expenses!LX$9-Leases!$AB83/12)*Leases!$AA83*Leases!$F83,0)+MAX((Expenses!LX$10-Leases!$AB84/12)*Leases!$AA84*Leases!$F83,0)+MAX((Expenses!LX$11-Leases!$AB85/12)*Leases!$AA85*Leases!$F83,0)+MAX((Expenses!LX$12-Leases!$AB86/12)*Leases!$AA86*Leases!$F83,0)+MAX((Expenses!LX$13-Leases!$AB87/12)*Leases!$AA87*Leases!$F83,0)))))</f>
        <v>0</v>
      </c>
      <c r="MA254" s="94">
        <f>IF(OR(MA$165&lt;=EOMONTH($E83,$R83*(1-$O83)),MA$165&gt;EOMONTH($E83,$P83*12*(1-$O83)+$Q83*12*$O83+$R83*(1-$O83))),0,IF($X83="NNN",Expenses!LY$14*Leases!$F83,IF(Leases!$X83="FSG",0,IF(Leases!$X83="MG",SUMPRODUCT(Leases!$Z83:$Z87,Expenses!LY$9:LY$13)*Leases!$F83,MAX((Expenses!LY$9-Leases!$AB83/12)*Leases!$AA83*Leases!$F83,0)+MAX((Expenses!LY$10-Leases!$AB84/12)*Leases!$AA84*Leases!$F83,0)+MAX((Expenses!LY$11-Leases!$AB85/12)*Leases!$AA85*Leases!$F83,0)+MAX((Expenses!LY$12-Leases!$AB86/12)*Leases!$AA86*Leases!$F83,0)+MAX((Expenses!LY$13-Leases!$AB87/12)*Leases!$AA87*Leases!$F83,0)))))</f>
        <v>0</v>
      </c>
      <c r="MB254" s="94">
        <f>IF(OR(MB$165&lt;=EOMONTH($E83,$R83*(1-$O83)),MB$165&gt;EOMONTH($E83,$P83*12*(1-$O83)+$Q83*12*$O83+$R83*(1-$O83))),0,IF($X83="NNN",Expenses!LZ$14*Leases!$F83,IF(Leases!$X83="FSG",0,IF(Leases!$X83="MG",SUMPRODUCT(Leases!$Z83:$Z87,Expenses!LZ$9:LZ$13)*Leases!$F83,MAX((Expenses!LZ$9-Leases!$AB83/12)*Leases!$AA83*Leases!$F83,0)+MAX((Expenses!LZ$10-Leases!$AB84/12)*Leases!$AA84*Leases!$F83,0)+MAX((Expenses!LZ$11-Leases!$AB85/12)*Leases!$AA85*Leases!$F83,0)+MAX((Expenses!LZ$12-Leases!$AB86/12)*Leases!$AA86*Leases!$F83,0)+MAX((Expenses!LZ$13-Leases!$AB87/12)*Leases!$AA87*Leases!$F83,0)))))</f>
        <v>0</v>
      </c>
      <c r="MC254" s="94">
        <f>IF(OR(MC$165&lt;=EOMONTH($E83,$R83*(1-$O83)),MC$165&gt;EOMONTH($E83,$P83*12*(1-$O83)+$Q83*12*$O83+$R83*(1-$O83))),0,IF($X83="NNN",Expenses!MA$14*Leases!$F83,IF(Leases!$X83="FSG",0,IF(Leases!$X83="MG",SUMPRODUCT(Leases!$Z83:$Z87,Expenses!MA$9:MA$13)*Leases!$F83,MAX((Expenses!MA$9-Leases!$AB83/12)*Leases!$AA83*Leases!$F83,0)+MAX((Expenses!MA$10-Leases!$AB84/12)*Leases!$AA84*Leases!$F83,0)+MAX((Expenses!MA$11-Leases!$AB85/12)*Leases!$AA85*Leases!$F83,0)+MAX((Expenses!MA$12-Leases!$AB86/12)*Leases!$AA86*Leases!$F83,0)+MAX((Expenses!MA$13-Leases!$AB87/12)*Leases!$AA87*Leases!$F83,0)))))</f>
        <v>0</v>
      </c>
      <c r="MD254" s="94">
        <f>IF(OR(MD$165&lt;=EOMONTH($E83,$R83*(1-$O83)),MD$165&gt;EOMONTH($E83,$P83*12*(1-$O83)+$Q83*12*$O83+$R83*(1-$O83))),0,IF($X83="NNN",Expenses!MB$14*Leases!$F83,IF(Leases!$X83="FSG",0,IF(Leases!$X83="MG",SUMPRODUCT(Leases!$Z83:$Z87,Expenses!MB$9:MB$13)*Leases!$F83,MAX((Expenses!MB$9-Leases!$AB83/12)*Leases!$AA83*Leases!$F83,0)+MAX((Expenses!MB$10-Leases!$AB84/12)*Leases!$AA84*Leases!$F83,0)+MAX((Expenses!MB$11-Leases!$AB85/12)*Leases!$AA85*Leases!$F83,0)+MAX((Expenses!MB$12-Leases!$AB86/12)*Leases!$AA86*Leases!$F83,0)+MAX((Expenses!MB$13-Leases!$AB87/12)*Leases!$AA87*Leases!$F83,0)))))</f>
        <v>0</v>
      </c>
      <c r="ME254" s="94">
        <f>IF(OR(ME$165&lt;=EOMONTH($E83,$R83*(1-$O83)),ME$165&gt;EOMONTH($E83,$P83*12*(1-$O83)+$Q83*12*$O83+$R83*(1-$O83))),0,IF($X83="NNN",Expenses!MC$14*Leases!$F83,IF(Leases!$X83="FSG",0,IF(Leases!$X83="MG",SUMPRODUCT(Leases!$Z83:$Z87,Expenses!MC$9:MC$13)*Leases!$F83,MAX((Expenses!MC$9-Leases!$AB83/12)*Leases!$AA83*Leases!$F83,0)+MAX((Expenses!MC$10-Leases!$AB84/12)*Leases!$AA84*Leases!$F83,0)+MAX((Expenses!MC$11-Leases!$AB85/12)*Leases!$AA85*Leases!$F83,0)+MAX((Expenses!MC$12-Leases!$AB86/12)*Leases!$AA86*Leases!$F83,0)+MAX((Expenses!MC$13-Leases!$AB87/12)*Leases!$AA87*Leases!$F83,0)))))</f>
        <v>0</v>
      </c>
      <c r="MF254" s="94">
        <f>IF(OR(MF$165&lt;=EOMONTH($E83,$R83*(1-$O83)),MF$165&gt;EOMONTH($E83,$P83*12*(1-$O83)+$Q83*12*$O83+$R83*(1-$O83))),0,IF($X83="NNN",Expenses!MD$14*Leases!$F83,IF(Leases!$X83="FSG",0,IF(Leases!$X83="MG",SUMPRODUCT(Leases!$Z83:$Z87,Expenses!MD$9:MD$13)*Leases!$F83,MAX((Expenses!MD$9-Leases!$AB83/12)*Leases!$AA83*Leases!$F83,0)+MAX((Expenses!MD$10-Leases!$AB84/12)*Leases!$AA84*Leases!$F83,0)+MAX((Expenses!MD$11-Leases!$AB85/12)*Leases!$AA85*Leases!$F83,0)+MAX((Expenses!MD$12-Leases!$AB86/12)*Leases!$AA86*Leases!$F83,0)+MAX((Expenses!MD$13-Leases!$AB87/12)*Leases!$AA87*Leases!$F83,0)))))</f>
        <v>0</v>
      </c>
      <c r="MG254" s="94">
        <f>IF(OR(MG$165&lt;=EOMONTH($E83,$R83*(1-$O83)),MG$165&gt;EOMONTH($E83,$P83*12*(1-$O83)+$Q83*12*$O83+$R83*(1-$O83))),0,IF($X83="NNN",Expenses!ME$14*Leases!$F83,IF(Leases!$X83="FSG",0,IF(Leases!$X83="MG",SUMPRODUCT(Leases!$Z83:$Z87,Expenses!ME$9:ME$13)*Leases!$F83,MAX((Expenses!ME$9-Leases!$AB83/12)*Leases!$AA83*Leases!$F83,0)+MAX((Expenses!ME$10-Leases!$AB84/12)*Leases!$AA84*Leases!$F83,0)+MAX((Expenses!ME$11-Leases!$AB85/12)*Leases!$AA85*Leases!$F83,0)+MAX((Expenses!ME$12-Leases!$AB86/12)*Leases!$AA86*Leases!$F83,0)+MAX((Expenses!ME$13-Leases!$AB87/12)*Leases!$AA87*Leases!$F83,0)))))</f>
        <v>0</v>
      </c>
      <c r="MH254" s="94">
        <f>IF(OR(MH$165&lt;=EOMONTH($E83,$R83*(1-$O83)),MH$165&gt;EOMONTH($E83,$P83*12*(1-$O83)+$Q83*12*$O83+$R83*(1-$O83))),0,IF($X83="NNN",Expenses!MF$14*Leases!$F83,IF(Leases!$X83="FSG",0,IF(Leases!$X83="MG",SUMPRODUCT(Leases!$Z83:$Z87,Expenses!MF$9:MF$13)*Leases!$F83,MAX((Expenses!MF$9-Leases!$AB83/12)*Leases!$AA83*Leases!$F83,0)+MAX((Expenses!MF$10-Leases!$AB84/12)*Leases!$AA84*Leases!$F83,0)+MAX((Expenses!MF$11-Leases!$AB85/12)*Leases!$AA85*Leases!$F83,0)+MAX((Expenses!MF$12-Leases!$AB86/12)*Leases!$AA86*Leases!$F83,0)+MAX((Expenses!MF$13-Leases!$AB87/12)*Leases!$AA87*Leases!$F83,0)))))</f>
        <v>0</v>
      </c>
      <c r="MI254" s="94">
        <f>IF(OR(MI$165&lt;=EOMONTH($E83,$R83*(1-$O83)),MI$165&gt;EOMONTH($E83,$P83*12*(1-$O83)+$Q83*12*$O83+$R83*(1-$O83))),0,IF($X83="NNN",Expenses!MG$14*Leases!$F83,IF(Leases!$X83="FSG",0,IF(Leases!$X83="MG",SUMPRODUCT(Leases!$Z83:$Z87,Expenses!MG$9:MG$13)*Leases!$F83,MAX((Expenses!MG$9-Leases!$AB83/12)*Leases!$AA83*Leases!$F83,0)+MAX((Expenses!MG$10-Leases!$AB84/12)*Leases!$AA84*Leases!$F83,0)+MAX((Expenses!MG$11-Leases!$AB85/12)*Leases!$AA85*Leases!$F83,0)+MAX((Expenses!MG$12-Leases!$AB86/12)*Leases!$AA86*Leases!$F83,0)+MAX((Expenses!MG$13-Leases!$AB87/12)*Leases!$AA87*Leases!$F83,0)))))</f>
        <v>0</v>
      </c>
      <c r="MJ254" s="94">
        <f>IF(OR(MJ$165&lt;=EOMONTH($E83,$R83*(1-$O83)),MJ$165&gt;EOMONTH($E83,$P83*12*(1-$O83)+$Q83*12*$O83+$R83*(1-$O83))),0,IF($X83="NNN",Expenses!MH$14*Leases!$F83,IF(Leases!$X83="FSG",0,IF(Leases!$X83="MG",SUMPRODUCT(Leases!$Z83:$Z87,Expenses!MH$9:MH$13)*Leases!$F83,MAX((Expenses!MH$9-Leases!$AB83/12)*Leases!$AA83*Leases!$F83,0)+MAX((Expenses!MH$10-Leases!$AB84/12)*Leases!$AA84*Leases!$F83,0)+MAX((Expenses!MH$11-Leases!$AB85/12)*Leases!$AA85*Leases!$F83,0)+MAX((Expenses!MH$12-Leases!$AB86/12)*Leases!$AA86*Leases!$F83,0)+MAX((Expenses!MH$13-Leases!$AB87/12)*Leases!$AA87*Leases!$F83,0)))))</f>
        <v>0</v>
      </c>
      <c r="MK254" s="94">
        <f>IF(OR(MK$165&lt;=EOMONTH($E83,$R83*(1-$O83)),MK$165&gt;EOMONTH($E83,$P83*12*(1-$O83)+$Q83*12*$O83+$R83*(1-$O83))),0,IF($X83="NNN",Expenses!MI$14*Leases!$F83,IF(Leases!$X83="FSG",0,IF(Leases!$X83="MG",SUMPRODUCT(Leases!$Z83:$Z87,Expenses!MI$9:MI$13)*Leases!$F83,MAX((Expenses!MI$9-Leases!$AB83/12)*Leases!$AA83*Leases!$F83,0)+MAX((Expenses!MI$10-Leases!$AB84/12)*Leases!$AA84*Leases!$F83,0)+MAX((Expenses!MI$11-Leases!$AB85/12)*Leases!$AA85*Leases!$F83,0)+MAX((Expenses!MI$12-Leases!$AB86/12)*Leases!$AA86*Leases!$F83,0)+MAX((Expenses!MI$13-Leases!$AB87/12)*Leases!$AA87*Leases!$F83,0)))))</f>
        <v>0</v>
      </c>
      <c r="ML254" s="94">
        <f>IF(OR(ML$165&lt;=EOMONTH($E83,$R83*(1-$O83)),ML$165&gt;EOMONTH($E83,$P83*12*(1-$O83)+$Q83*12*$O83+$R83*(1-$O83))),0,IF($X83="NNN",Expenses!MJ$14*Leases!$F83,IF(Leases!$X83="FSG",0,IF(Leases!$X83="MG",SUMPRODUCT(Leases!$Z83:$Z87,Expenses!MJ$9:MJ$13)*Leases!$F83,MAX((Expenses!MJ$9-Leases!$AB83/12)*Leases!$AA83*Leases!$F83,0)+MAX((Expenses!MJ$10-Leases!$AB84/12)*Leases!$AA84*Leases!$F83,0)+MAX((Expenses!MJ$11-Leases!$AB85/12)*Leases!$AA85*Leases!$F83,0)+MAX((Expenses!MJ$12-Leases!$AB86/12)*Leases!$AA86*Leases!$F83,0)+MAX((Expenses!MJ$13-Leases!$AB87/12)*Leases!$AA87*Leases!$F83,0)))))</f>
        <v>0</v>
      </c>
      <c r="MM254" s="94">
        <f>IF(OR(MM$165&lt;=EOMONTH($E83,$R83*(1-$O83)),MM$165&gt;EOMONTH($E83,$P83*12*(1-$O83)+$Q83*12*$O83+$R83*(1-$O83))),0,IF($X83="NNN",Expenses!MK$14*Leases!$F83,IF(Leases!$X83="FSG",0,IF(Leases!$X83="MG",SUMPRODUCT(Leases!$Z83:$Z87,Expenses!MK$9:MK$13)*Leases!$F83,MAX((Expenses!MK$9-Leases!$AB83/12)*Leases!$AA83*Leases!$F83,0)+MAX((Expenses!MK$10-Leases!$AB84/12)*Leases!$AA84*Leases!$F83,0)+MAX((Expenses!MK$11-Leases!$AB85/12)*Leases!$AA85*Leases!$F83,0)+MAX((Expenses!MK$12-Leases!$AB86/12)*Leases!$AA86*Leases!$F83,0)+MAX((Expenses!MK$13-Leases!$AB87/12)*Leases!$AA87*Leases!$F83,0)))))</f>
        <v>0</v>
      </c>
      <c r="MN254" s="94">
        <f>IF(OR(MN$165&lt;=EOMONTH($E83,$R83*(1-$O83)),MN$165&gt;EOMONTH($E83,$P83*12*(1-$O83)+$Q83*12*$O83+$R83*(1-$O83))),0,IF($X83="NNN",Expenses!ML$14*Leases!$F83,IF(Leases!$X83="FSG",0,IF(Leases!$X83="MG",SUMPRODUCT(Leases!$Z83:$Z87,Expenses!ML$9:ML$13)*Leases!$F83,MAX((Expenses!ML$9-Leases!$AB83/12)*Leases!$AA83*Leases!$F83,0)+MAX((Expenses!ML$10-Leases!$AB84/12)*Leases!$AA84*Leases!$F83,0)+MAX((Expenses!ML$11-Leases!$AB85/12)*Leases!$AA85*Leases!$F83,0)+MAX((Expenses!ML$12-Leases!$AB86/12)*Leases!$AA86*Leases!$F83,0)+MAX((Expenses!ML$13-Leases!$AB87/12)*Leases!$AA87*Leases!$F83,0)))))</f>
        <v>0</v>
      </c>
      <c r="MO254" s="94">
        <f>IF(OR(MO$165&lt;=EOMONTH($E83,$R83*(1-$O83)),MO$165&gt;EOMONTH($E83,$P83*12*(1-$O83)+$Q83*12*$O83+$R83*(1-$O83))),0,IF($X83="NNN",Expenses!MM$14*Leases!$F83,IF(Leases!$X83="FSG",0,IF(Leases!$X83="MG",SUMPRODUCT(Leases!$Z83:$Z87,Expenses!MM$9:MM$13)*Leases!$F83,MAX((Expenses!MM$9-Leases!$AB83/12)*Leases!$AA83*Leases!$F83,0)+MAX((Expenses!MM$10-Leases!$AB84/12)*Leases!$AA84*Leases!$F83,0)+MAX((Expenses!MM$11-Leases!$AB85/12)*Leases!$AA85*Leases!$F83,0)+MAX((Expenses!MM$12-Leases!$AB86/12)*Leases!$AA86*Leases!$F83,0)+MAX((Expenses!MM$13-Leases!$AB87/12)*Leases!$AA87*Leases!$F83,0)))))</f>
        <v>0</v>
      </c>
      <c r="MP254" s="94">
        <f>IF(OR(MP$165&lt;=EOMONTH($E83,$R83*(1-$O83)),MP$165&gt;EOMONTH($E83,$P83*12*(1-$O83)+$Q83*12*$O83+$R83*(1-$O83))),0,IF($X83="NNN",Expenses!MN$14*Leases!$F83,IF(Leases!$X83="FSG",0,IF(Leases!$X83="MG",SUMPRODUCT(Leases!$Z83:$Z87,Expenses!MN$9:MN$13)*Leases!$F83,MAX((Expenses!MN$9-Leases!$AB83/12)*Leases!$AA83*Leases!$F83,0)+MAX((Expenses!MN$10-Leases!$AB84/12)*Leases!$AA84*Leases!$F83,0)+MAX((Expenses!MN$11-Leases!$AB85/12)*Leases!$AA85*Leases!$F83,0)+MAX((Expenses!MN$12-Leases!$AB86/12)*Leases!$AA86*Leases!$F83,0)+MAX((Expenses!MN$13-Leases!$AB87/12)*Leases!$AA87*Leases!$F83,0)))))</f>
        <v>0</v>
      </c>
      <c r="MQ254" s="94">
        <f>IF(OR(MQ$165&lt;=EOMONTH($E83,$R83*(1-$O83)),MQ$165&gt;EOMONTH($E83,$P83*12*(1-$O83)+$Q83*12*$O83+$R83*(1-$O83))),0,IF($X83="NNN",Expenses!MO$14*Leases!$F83,IF(Leases!$X83="FSG",0,IF(Leases!$X83="MG",SUMPRODUCT(Leases!$Z83:$Z87,Expenses!MO$9:MO$13)*Leases!$F83,MAX((Expenses!MO$9-Leases!$AB83/12)*Leases!$AA83*Leases!$F83,0)+MAX((Expenses!MO$10-Leases!$AB84/12)*Leases!$AA84*Leases!$F83,0)+MAX((Expenses!MO$11-Leases!$AB85/12)*Leases!$AA85*Leases!$F83,0)+MAX((Expenses!MO$12-Leases!$AB86/12)*Leases!$AA86*Leases!$F83,0)+MAX((Expenses!MO$13-Leases!$AB87/12)*Leases!$AA87*Leases!$F83,0)))))</f>
        <v>0</v>
      </c>
      <c r="MR254" s="94">
        <f>IF(OR(MR$165&lt;=EOMONTH($E83,$R83*(1-$O83)),MR$165&gt;EOMONTH($E83,$P83*12*(1-$O83)+$Q83*12*$O83+$R83*(1-$O83))),0,IF($X83="NNN",Expenses!MP$14*Leases!$F83,IF(Leases!$X83="FSG",0,IF(Leases!$X83="MG",SUMPRODUCT(Leases!$Z83:$Z87,Expenses!MP$9:MP$13)*Leases!$F83,MAX((Expenses!MP$9-Leases!$AB83/12)*Leases!$AA83*Leases!$F83,0)+MAX((Expenses!MP$10-Leases!$AB84/12)*Leases!$AA84*Leases!$F83,0)+MAX((Expenses!MP$11-Leases!$AB85/12)*Leases!$AA85*Leases!$F83,0)+MAX((Expenses!MP$12-Leases!$AB86/12)*Leases!$AA86*Leases!$F83,0)+MAX((Expenses!MP$13-Leases!$AB87/12)*Leases!$AA87*Leases!$F83,0)))))</f>
        <v>0</v>
      </c>
      <c r="MS254" s="94">
        <f>IF(OR(MS$165&lt;=EOMONTH($E83,$R83*(1-$O83)),MS$165&gt;EOMONTH($E83,$P83*12*(1-$O83)+$Q83*12*$O83+$R83*(1-$O83))),0,IF($X83="NNN",Expenses!MQ$14*Leases!$F83,IF(Leases!$X83="FSG",0,IF(Leases!$X83="MG",SUMPRODUCT(Leases!$Z83:$Z87,Expenses!MQ$9:MQ$13)*Leases!$F83,MAX((Expenses!MQ$9-Leases!$AB83/12)*Leases!$AA83*Leases!$F83,0)+MAX((Expenses!MQ$10-Leases!$AB84/12)*Leases!$AA84*Leases!$F83,0)+MAX((Expenses!MQ$11-Leases!$AB85/12)*Leases!$AA85*Leases!$F83,0)+MAX((Expenses!MQ$12-Leases!$AB86/12)*Leases!$AA86*Leases!$F83,0)+MAX((Expenses!MQ$13-Leases!$AB87/12)*Leases!$AA87*Leases!$F83,0)))))</f>
        <v>0</v>
      </c>
      <c r="MT254" s="94">
        <f>IF(OR(MT$165&lt;=EOMONTH($E83,$R83*(1-$O83)),MT$165&gt;EOMONTH($E83,$P83*12*(1-$O83)+$Q83*12*$O83+$R83*(1-$O83))),0,IF($X83="NNN",Expenses!MR$14*Leases!$F83,IF(Leases!$X83="FSG",0,IF(Leases!$X83="MG",SUMPRODUCT(Leases!$Z83:$Z87,Expenses!MR$9:MR$13)*Leases!$F83,MAX((Expenses!MR$9-Leases!$AB83/12)*Leases!$AA83*Leases!$F83,0)+MAX((Expenses!MR$10-Leases!$AB84/12)*Leases!$AA84*Leases!$F83,0)+MAX((Expenses!MR$11-Leases!$AB85/12)*Leases!$AA85*Leases!$F83,0)+MAX((Expenses!MR$12-Leases!$AB86/12)*Leases!$AA86*Leases!$F83,0)+MAX((Expenses!MR$13-Leases!$AB87/12)*Leases!$AA87*Leases!$F83,0)))))</f>
        <v>0</v>
      </c>
      <c r="MU254" s="94">
        <f>IF(OR(MU$165&lt;=EOMONTH($E83,$R83*(1-$O83)),MU$165&gt;EOMONTH($E83,$P83*12*(1-$O83)+$Q83*12*$O83+$R83*(1-$O83))),0,IF($X83="NNN",Expenses!MS$14*Leases!$F83,IF(Leases!$X83="FSG",0,IF(Leases!$X83="MG",SUMPRODUCT(Leases!$Z83:$Z87,Expenses!MS$9:MS$13)*Leases!$F83,MAX((Expenses!MS$9-Leases!$AB83/12)*Leases!$AA83*Leases!$F83,0)+MAX((Expenses!MS$10-Leases!$AB84/12)*Leases!$AA84*Leases!$F83,0)+MAX((Expenses!MS$11-Leases!$AB85/12)*Leases!$AA85*Leases!$F83,0)+MAX((Expenses!MS$12-Leases!$AB86/12)*Leases!$AA86*Leases!$F83,0)+MAX((Expenses!MS$13-Leases!$AB87/12)*Leases!$AA87*Leases!$F83,0)))))</f>
        <v>0</v>
      </c>
      <c r="MV254" s="94">
        <f>IF(OR(MV$165&lt;=EOMONTH($E83,$R83*(1-$O83)),MV$165&gt;EOMONTH($E83,$P83*12*(1-$O83)+$Q83*12*$O83+$R83*(1-$O83))),0,IF($X83="NNN",Expenses!MT$14*Leases!$F83,IF(Leases!$X83="FSG",0,IF(Leases!$X83="MG",SUMPRODUCT(Leases!$Z83:$Z87,Expenses!MT$9:MT$13)*Leases!$F83,MAX((Expenses!MT$9-Leases!$AB83/12)*Leases!$AA83*Leases!$F83,0)+MAX((Expenses!MT$10-Leases!$AB84/12)*Leases!$AA84*Leases!$F83,0)+MAX((Expenses!MT$11-Leases!$AB85/12)*Leases!$AA85*Leases!$F83,0)+MAX((Expenses!MT$12-Leases!$AB86/12)*Leases!$AA86*Leases!$F83,0)+MAX((Expenses!MT$13-Leases!$AB87/12)*Leases!$AA87*Leases!$F83,0)))))</f>
        <v>0</v>
      </c>
      <c r="MW254" s="94">
        <f>IF(OR(MW$165&lt;=EOMONTH($E83,$R83*(1-$O83)),MW$165&gt;EOMONTH($E83,$P83*12*(1-$O83)+$Q83*12*$O83+$R83*(1-$O83))),0,IF($X83="NNN",Expenses!MU$14*Leases!$F83,IF(Leases!$X83="FSG",0,IF(Leases!$X83="MG",SUMPRODUCT(Leases!$Z83:$Z87,Expenses!MU$9:MU$13)*Leases!$F83,MAX((Expenses!MU$9-Leases!$AB83/12)*Leases!$AA83*Leases!$F83,0)+MAX((Expenses!MU$10-Leases!$AB84/12)*Leases!$AA84*Leases!$F83,0)+MAX((Expenses!MU$11-Leases!$AB85/12)*Leases!$AA85*Leases!$F83,0)+MAX((Expenses!MU$12-Leases!$AB86/12)*Leases!$AA86*Leases!$F83,0)+MAX((Expenses!MU$13-Leases!$AB87/12)*Leases!$AA87*Leases!$F83,0)))))</f>
        <v>0</v>
      </c>
      <c r="MX254" s="94">
        <f>IF(OR(MX$165&lt;=EOMONTH($E83,$R83*(1-$O83)),MX$165&gt;EOMONTH($E83,$P83*12*(1-$O83)+$Q83*12*$O83+$R83*(1-$O83))),0,IF($X83="NNN",Expenses!MV$14*Leases!$F83,IF(Leases!$X83="FSG",0,IF(Leases!$X83="MG",SUMPRODUCT(Leases!$Z83:$Z87,Expenses!MV$9:MV$13)*Leases!$F83,MAX((Expenses!MV$9-Leases!$AB83/12)*Leases!$AA83*Leases!$F83,0)+MAX((Expenses!MV$10-Leases!$AB84/12)*Leases!$AA84*Leases!$F83,0)+MAX((Expenses!MV$11-Leases!$AB85/12)*Leases!$AA85*Leases!$F83,0)+MAX((Expenses!MV$12-Leases!$AB86/12)*Leases!$AA86*Leases!$F83,0)+MAX((Expenses!MV$13-Leases!$AB87/12)*Leases!$AA87*Leases!$F83,0)))))</f>
        <v>0</v>
      </c>
      <c r="MY254" s="94">
        <f>IF(OR(MY$165&lt;=EOMONTH($E83,$R83*(1-$O83)),MY$165&gt;EOMONTH($E83,$P83*12*(1-$O83)+$Q83*12*$O83+$R83*(1-$O83))),0,IF($X83="NNN",Expenses!MW$14*Leases!$F83,IF(Leases!$X83="FSG",0,IF(Leases!$X83="MG",SUMPRODUCT(Leases!$Z83:$Z87,Expenses!MW$9:MW$13)*Leases!$F83,MAX((Expenses!MW$9-Leases!$AB83/12)*Leases!$AA83*Leases!$F83,0)+MAX((Expenses!MW$10-Leases!$AB84/12)*Leases!$AA84*Leases!$F83,0)+MAX((Expenses!MW$11-Leases!$AB85/12)*Leases!$AA85*Leases!$F83,0)+MAX((Expenses!MW$12-Leases!$AB86/12)*Leases!$AA86*Leases!$F83,0)+MAX((Expenses!MW$13-Leases!$AB87/12)*Leases!$AA87*Leases!$F83,0)))))</f>
        <v>0</v>
      </c>
      <c r="MZ254" s="94">
        <f>IF(OR(MZ$165&lt;=EOMONTH($E83,$R83*(1-$O83)),MZ$165&gt;EOMONTH($E83,$P83*12*(1-$O83)+$Q83*12*$O83+$R83*(1-$O83))),0,IF($X83="NNN",Expenses!MX$14*Leases!$F83,IF(Leases!$X83="FSG",0,IF(Leases!$X83="MG",SUMPRODUCT(Leases!$Z83:$Z87,Expenses!MX$9:MX$13)*Leases!$F83,MAX((Expenses!MX$9-Leases!$AB83/12)*Leases!$AA83*Leases!$F83,0)+MAX((Expenses!MX$10-Leases!$AB84/12)*Leases!$AA84*Leases!$F83,0)+MAX((Expenses!MX$11-Leases!$AB85/12)*Leases!$AA85*Leases!$F83,0)+MAX((Expenses!MX$12-Leases!$AB86/12)*Leases!$AA86*Leases!$F83,0)+MAX((Expenses!MX$13-Leases!$AB87/12)*Leases!$AA87*Leases!$F83,0)))))</f>
        <v>0</v>
      </c>
      <c r="NA254" s="94">
        <f>IF(OR(NA$165&lt;=EOMONTH($E83,$R83*(1-$O83)),NA$165&gt;EOMONTH($E83,$P83*12*(1-$O83)+$Q83*12*$O83+$R83*(1-$O83))),0,IF($X83="NNN",Expenses!MY$14*Leases!$F83,IF(Leases!$X83="FSG",0,IF(Leases!$X83="MG",SUMPRODUCT(Leases!$Z83:$Z87,Expenses!MY$9:MY$13)*Leases!$F83,MAX((Expenses!MY$9-Leases!$AB83/12)*Leases!$AA83*Leases!$F83,0)+MAX((Expenses!MY$10-Leases!$AB84/12)*Leases!$AA84*Leases!$F83,0)+MAX((Expenses!MY$11-Leases!$AB85/12)*Leases!$AA85*Leases!$F83,0)+MAX((Expenses!MY$12-Leases!$AB86/12)*Leases!$AA86*Leases!$F83,0)+MAX((Expenses!MY$13-Leases!$AB87/12)*Leases!$AA87*Leases!$F83,0)))))</f>
        <v>0</v>
      </c>
      <c r="NB254" s="94">
        <f>IF(OR(NB$165&lt;=EOMONTH($E83,$R83*(1-$O83)),NB$165&gt;EOMONTH($E83,$P83*12*(1-$O83)+$Q83*12*$O83+$R83*(1-$O83))),0,IF($X83="NNN",Expenses!MZ$14*Leases!$F83,IF(Leases!$X83="FSG",0,IF(Leases!$X83="MG",SUMPRODUCT(Leases!$Z83:$Z87,Expenses!MZ$9:MZ$13)*Leases!$F83,MAX((Expenses!MZ$9-Leases!$AB83/12)*Leases!$AA83*Leases!$F83,0)+MAX((Expenses!MZ$10-Leases!$AB84/12)*Leases!$AA84*Leases!$F83,0)+MAX((Expenses!MZ$11-Leases!$AB85/12)*Leases!$AA85*Leases!$F83,0)+MAX((Expenses!MZ$12-Leases!$AB86/12)*Leases!$AA86*Leases!$F83,0)+MAX((Expenses!MZ$13-Leases!$AB87/12)*Leases!$AA87*Leases!$F83,0)))))</f>
        <v>0</v>
      </c>
      <c r="NC254" s="94">
        <f>IF(OR(NC$165&lt;=EOMONTH($E83,$R83*(1-$O83)),NC$165&gt;EOMONTH($E83,$P83*12*(1-$O83)+$Q83*12*$O83+$R83*(1-$O83))),0,IF($X83="NNN",Expenses!NA$14*Leases!$F83,IF(Leases!$X83="FSG",0,IF(Leases!$X83="MG",SUMPRODUCT(Leases!$Z83:$Z87,Expenses!NA$9:NA$13)*Leases!$F83,MAX((Expenses!NA$9-Leases!$AB83/12)*Leases!$AA83*Leases!$F83,0)+MAX((Expenses!NA$10-Leases!$AB84/12)*Leases!$AA84*Leases!$F83,0)+MAX((Expenses!NA$11-Leases!$AB85/12)*Leases!$AA85*Leases!$F83,0)+MAX((Expenses!NA$12-Leases!$AB86/12)*Leases!$AA86*Leases!$F83,0)+MAX((Expenses!NA$13-Leases!$AB87/12)*Leases!$AA87*Leases!$F83,0)))))</f>
        <v>0</v>
      </c>
      <c r="ND254" s="94">
        <f>IF(OR(ND$165&lt;=EOMONTH($E83,$R83*(1-$O83)),ND$165&gt;EOMONTH($E83,$P83*12*(1-$O83)+$Q83*12*$O83+$R83*(1-$O83))),0,IF($X83="NNN",Expenses!NB$14*Leases!$F83,IF(Leases!$X83="FSG",0,IF(Leases!$X83="MG",SUMPRODUCT(Leases!$Z83:$Z87,Expenses!NB$9:NB$13)*Leases!$F83,MAX((Expenses!NB$9-Leases!$AB83/12)*Leases!$AA83*Leases!$F83,0)+MAX((Expenses!NB$10-Leases!$AB84/12)*Leases!$AA84*Leases!$F83,0)+MAX((Expenses!NB$11-Leases!$AB85/12)*Leases!$AA85*Leases!$F83,0)+MAX((Expenses!NB$12-Leases!$AB86/12)*Leases!$AA86*Leases!$F83,0)+MAX((Expenses!NB$13-Leases!$AB87/12)*Leases!$AA87*Leases!$F83,0)))))</f>
        <v>0</v>
      </c>
      <c r="NE254" s="94">
        <f>IF(OR(NE$165&lt;=EOMONTH($E83,$R83*(1-$O83)),NE$165&gt;EOMONTH($E83,$P83*12*(1-$O83)+$Q83*12*$O83+$R83*(1-$O83))),0,IF($X83="NNN",Expenses!NC$14*Leases!$F83,IF(Leases!$X83="FSG",0,IF(Leases!$X83="MG",SUMPRODUCT(Leases!$Z83:$Z87,Expenses!NC$9:NC$13)*Leases!$F83,MAX((Expenses!NC$9-Leases!$AB83/12)*Leases!$AA83*Leases!$F83,0)+MAX((Expenses!NC$10-Leases!$AB84/12)*Leases!$AA84*Leases!$F83,0)+MAX((Expenses!NC$11-Leases!$AB85/12)*Leases!$AA85*Leases!$F83,0)+MAX((Expenses!NC$12-Leases!$AB86/12)*Leases!$AA86*Leases!$F83,0)+MAX((Expenses!NC$13-Leases!$AB87/12)*Leases!$AA87*Leases!$F83,0)))))</f>
        <v>0</v>
      </c>
      <c r="NF254" s="94">
        <f>IF(OR(NF$165&lt;=EOMONTH($E83,$R83*(1-$O83)),NF$165&gt;EOMONTH($E83,$P83*12*(1-$O83)+$Q83*12*$O83+$R83*(1-$O83))),0,IF($X83="NNN",Expenses!ND$14*Leases!$F83,IF(Leases!$X83="FSG",0,IF(Leases!$X83="MG",SUMPRODUCT(Leases!$Z83:$Z87,Expenses!ND$9:ND$13)*Leases!$F83,MAX((Expenses!ND$9-Leases!$AB83/12)*Leases!$AA83*Leases!$F83,0)+MAX((Expenses!ND$10-Leases!$AB84/12)*Leases!$AA84*Leases!$F83,0)+MAX((Expenses!ND$11-Leases!$AB85/12)*Leases!$AA85*Leases!$F83,0)+MAX((Expenses!ND$12-Leases!$AB86/12)*Leases!$AA86*Leases!$F83,0)+MAX((Expenses!ND$13-Leases!$AB87/12)*Leases!$AA87*Leases!$F83,0)))))</f>
        <v>0</v>
      </c>
      <c r="NG254" s="94">
        <f>IF(OR(NG$165&lt;=EOMONTH($E83,$R83*(1-$O83)),NG$165&gt;EOMONTH($E83,$P83*12*(1-$O83)+$Q83*12*$O83+$R83*(1-$O83))),0,IF($X83="NNN",Expenses!NE$14*Leases!$F83,IF(Leases!$X83="FSG",0,IF(Leases!$X83="MG",SUMPRODUCT(Leases!$Z83:$Z87,Expenses!NE$9:NE$13)*Leases!$F83,MAX((Expenses!NE$9-Leases!$AB83/12)*Leases!$AA83*Leases!$F83,0)+MAX((Expenses!NE$10-Leases!$AB84/12)*Leases!$AA84*Leases!$F83,0)+MAX((Expenses!NE$11-Leases!$AB85/12)*Leases!$AA85*Leases!$F83,0)+MAX((Expenses!NE$12-Leases!$AB86/12)*Leases!$AA86*Leases!$F83,0)+MAX((Expenses!NE$13-Leases!$AB87/12)*Leases!$AA87*Leases!$F83,0)))))</f>
        <v>0</v>
      </c>
      <c r="NH254" s="94">
        <f>IF(OR(NH$165&lt;=EOMONTH($E83,$R83*(1-$O83)),NH$165&gt;EOMONTH($E83,$P83*12*(1-$O83)+$Q83*12*$O83+$R83*(1-$O83))),0,IF($X83="NNN",Expenses!NF$14*Leases!$F83,IF(Leases!$X83="FSG",0,IF(Leases!$X83="MG",SUMPRODUCT(Leases!$Z83:$Z87,Expenses!NF$9:NF$13)*Leases!$F83,MAX((Expenses!NF$9-Leases!$AB83/12)*Leases!$AA83*Leases!$F83,0)+MAX((Expenses!NF$10-Leases!$AB84/12)*Leases!$AA84*Leases!$F83,0)+MAX((Expenses!NF$11-Leases!$AB85/12)*Leases!$AA85*Leases!$F83,0)+MAX((Expenses!NF$12-Leases!$AB86/12)*Leases!$AA86*Leases!$F83,0)+MAX((Expenses!NF$13-Leases!$AB87/12)*Leases!$AA87*Leases!$F83,0)))))</f>
        <v>0</v>
      </c>
      <c r="NI254" s="94">
        <f>IF(OR(NI$165&lt;=EOMONTH($E83,$R83*(1-$O83)),NI$165&gt;EOMONTH($E83,$P83*12*(1-$O83)+$Q83*12*$O83+$R83*(1-$O83))),0,IF($X83="NNN",Expenses!NG$14*Leases!$F83,IF(Leases!$X83="FSG",0,IF(Leases!$X83="MG",SUMPRODUCT(Leases!$Z83:$Z87,Expenses!NG$9:NG$13)*Leases!$F83,MAX((Expenses!NG$9-Leases!$AB83/12)*Leases!$AA83*Leases!$F83,0)+MAX((Expenses!NG$10-Leases!$AB84/12)*Leases!$AA84*Leases!$F83,0)+MAX((Expenses!NG$11-Leases!$AB85/12)*Leases!$AA85*Leases!$F83,0)+MAX((Expenses!NG$12-Leases!$AB86/12)*Leases!$AA86*Leases!$F83,0)+MAX((Expenses!NG$13-Leases!$AB87/12)*Leases!$AA87*Leases!$F83,0)))))</f>
        <v>0</v>
      </c>
      <c r="NJ254" s="94">
        <f>IF(OR(NJ$165&lt;=EOMONTH($E83,$R83*(1-$O83)),NJ$165&gt;EOMONTH($E83,$P83*12*(1-$O83)+$Q83*12*$O83+$R83*(1-$O83))),0,IF($X83="NNN",Expenses!NH$14*Leases!$F83,IF(Leases!$X83="FSG",0,IF(Leases!$X83="MG",SUMPRODUCT(Leases!$Z83:$Z87,Expenses!NH$9:NH$13)*Leases!$F83,MAX((Expenses!NH$9-Leases!$AB83/12)*Leases!$AA83*Leases!$F83,0)+MAX((Expenses!NH$10-Leases!$AB84/12)*Leases!$AA84*Leases!$F83,0)+MAX((Expenses!NH$11-Leases!$AB85/12)*Leases!$AA85*Leases!$F83,0)+MAX((Expenses!NH$12-Leases!$AB86/12)*Leases!$AA86*Leases!$F83,0)+MAX((Expenses!NH$13-Leases!$AB87/12)*Leases!$AA87*Leases!$F83,0)))))</f>
        <v>0</v>
      </c>
      <c r="NK254" s="97">
        <f>IF(OR(NK$165&lt;=EOMONTH($E83,$R83*(1-$O83)),NK$165&gt;EOMONTH($E83,$P83*12*(1-$O83)+$Q83*12*$O83+$R83*(1-$O83))),0,IF($X83="NNN",Expenses!NI$14*Leases!$F83,IF(Leases!$X83="FSG",0,IF(Leases!$X83="MG",SUMPRODUCT(Leases!$Z83:$Z87,Expenses!NI$9:NI$13)*Leases!$F83,MAX((Expenses!NI$9-Leases!$AB83/12)*Leases!$AA83*Leases!$F83,0)+MAX((Expenses!NI$10-Leases!$AB84/12)*Leases!$AA84*Leases!$F83,0)+MAX((Expenses!NI$11-Leases!$AB85/12)*Leases!$AA85*Leases!$F83,0)+MAX((Expenses!NI$12-Leases!$AB86/12)*Leases!$AA86*Leases!$F83,0)+MAX((Expenses!NI$13-Leases!$AB87/12)*Leases!$AA87*Leases!$F83,0)))))</f>
        <v>0</v>
      </c>
    </row>
    <row r="255" spans="1:375" x14ac:dyDescent="0.25">
      <c r="A255" s="98">
        <f ca="1">SUMIF($D$163:$NK$163,"&lt;="&amp;Summary!$B$3,Leases!D255:NK255)</f>
        <v>0</v>
      </c>
      <c r="B255" s="41"/>
      <c r="C255" s="99" t="s">
        <v>96</v>
      </c>
      <c r="D255" s="100">
        <f ca="1">SUM(D248:D254)</f>
        <v>0</v>
      </c>
      <c r="E255" s="100">
        <f t="shared" ref="E255:BP255" ca="1" si="2202">SUM(E248:E254)</f>
        <v>0</v>
      </c>
      <c r="F255" s="100">
        <f t="shared" ca="1" si="2202"/>
        <v>0</v>
      </c>
      <c r="G255" s="100">
        <f t="shared" ca="1" si="2202"/>
        <v>0</v>
      </c>
      <c r="H255" s="100">
        <f t="shared" ca="1" si="2202"/>
        <v>0</v>
      </c>
      <c r="I255" s="100">
        <f t="shared" ca="1" si="2202"/>
        <v>0</v>
      </c>
      <c r="J255" s="100">
        <f t="shared" ca="1" si="2202"/>
        <v>0</v>
      </c>
      <c r="K255" s="100">
        <f t="shared" ca="1" si="2202"/>
        <v>0</v>
      </c>
      <c r="L255" s="100">
        <f t="shared" ca="1" si="2202"/>
        <v>0</v>
      </c>
      <c r="M255" s="100">
        <f t="shared" ca="1" si="2202"/>
        <v>0</v>
      </c>
      <c r="N255" s="100">
        <f t="shared" ca="1" si="2202"/>
        <v>0</v>
      </c>
      <c r="O255" s="100">
        <f t="shared" ca="1" si="2202"/>
        <v>0</v>
      </c>
      <c r="P255" s="100">
        <f t="shared" ca="1" si="2202"/>
        <v>0</v>
      </c>
      <c r="Q255" s="100">
        <f t="shared" ca="1" si="2202"/>
        <v>0</v>
      </c>
      <c r="R255" s="100">
        <f t="shared" ca="1" si="2202"/>
        <v>0</v>
      </c>
      <c r="S255" s="100">
        <f t="shared" ca="1" si="2202"/>
        <v>0</v>
      </c>
      <c r="T255" s="100">
        <f t="shared" ca="1" si="2202"/>
        <v>0</v>
      </c>
      <c r="U255" s="100">
        <f t="shared" ca="1" si="2202"/>
        <v>0</v>
      </c>
      <c r="V255" s="100">
        <f t="shared" ca="1" si="2202"/>
        <v>0</v>
      </c>
      <c r="W255" s="100">
        <f t="shared" ca="1" si="2202"/>
        <v>0</v>
      </c>
      <c r="X255" s="100">
        <f t="shared" ca="1" si="2202"/>
        <v>0</v>
      </c>
      <c r="Y255" s="100">
        <f t="shared" ca="1" si="2202"/>
        <v>0</v>
      </c>
      <c r="Z255" s="100">
        <f t="shared" ca="1" si="2202"/>
        <v>0</v>
      </c>
      <c r="AA255" s="100">
        <f t="shared" ca="1" si="2202"/>
        <v>0</v>
      </c>
      <c r="AB255" s="100">
        <f t="shared" ca="1" si="2202"/>
        <v>0</v>
      </c>
      <c r="AC255" s="100">
        <f t="shared" ca="1" si="2202"/>
        <v>0</v>
      </c>
      <c r="AD255" s="100">
        <f t="shared" ca="1" si="2202"/>
        <v>0</v>
      </c>
      <c r="AE255" s="100">
        <f t="shared" ca="1" si="2202"/>
        <v>0</v>
      </c>
      <c r="AF255" s="100">
        <f t="shared" ca="1" si="2202"/>
        <v>0</v>
      </c>
      <c r="AG255" s="100">
        <f t="shared" ca="1" si="2202"/>
        <v>0</v>
      </c>
      <c r="AH255" s="100">
        <f t="shared" ca="1" si="2202"/>
        <v>0</v>
      </c>
      <c r="AI255" s="100">
        <f t="shared" ca="1" si="2202"/>
        <v>0</v>
      </c>
      <c r="AJ255" s="100">
        <f t="shared" ca="1" si="2202"/>
        <v>0</v>
      </c>
      <c r="AK255" s="100">
        <f t="shared" ca="1" si="2202"/>
        <v>0</v>
      </c>
      <c r="AL255" s="100">
        <f t="shared" ca="1" si="2202"/>
        <v>0</v>
      </c>
      <c r="AM255" s="100">
        <f t="shared" ca="1" si="2202"/>
        <v>0</v>
      </c>
      <c r="AN255" s="100">
        <f t="shared" ca="1" si="2202"/>
        <v>0</v>
      </c>
      <c r="AO255" s="100">
        <f t="shared" ca="1" si="2202"/>
        <v>0</v>
      </c>
      <c r="AP255" s="100">
        <f t="shared" ca="1" si="2202"/>
        <v>0</v>
      </c>
      <c r="AQ255" s="100">
        <f t="shared" ca="1" si="2202"/>
        <v>0</v>
      </c>
      <c r="AR255" s="100">
        <f t="shared" ca="1" si="2202"/>
        <v>0</v>
      </c>
      <c r="AS255" s="100">
        <f t="shared" ca="1" si="2202"/>
        <v>0</v>
      </c>
      <c r="AT255" s="100">
        <f t="shared" ca="1" si="2202"/>
        <v>0</v>
      </c>
      <c r="AU255" s="100">
        <f t="shared" ca="1" si="2202"/>
        <v>0</v>
      </c>
      <c r="AV255" s="100">
        <f t="shared" ca="1" si="2202"/>
        <v>0</v>
      </c>
      <c r="AW255" s="100">
        <f t="shared" ca="1" si="2202"/>
        <v>0</v>
      </c>
      <c r="AX255" s="100">
        <f t="shared" ca="1" si="2202"/>
        <v>0</v>
      </c>
      <c r="AY255" s="100">
        <f t="shared" ca="1" si="2202"/>
        <v>0</v>
      </c>
      <c r="AZ255" s="100">
        <f t="shared" ca="1" si="2202"/>
        <v>0</v>
      </c>
      <c r="BA255" s="100">
        <f t="shared" ca="1" si="2202"/>
        <v>0</v>
      </c>
      <c r="BB255" s="100">
        <f t="shared" ca="1" si="2202"/>
        <v>0</v>
      </c>
      <c r="BC255" s="100">
        <f t="shared" ca="1" si="2202"/>
        <v>0</v>
      </c>
      <c r="BD255" s="100">
        <f t="shared" ca="1" si="2202"/>
        <v>0</v>
      </c>
      <c r="BE255" s="100">
        <f t="shared" ca="1" si="2202"/>
        <v>0</v>
      </c>
      <c r="BF255" s="100">
        <f t="shared" ca="1" si="2202"/>
        <v>0</v>
      </c>
      <c r="BG255" s="100">
        <f t="shared" ca="1" si="2202"/>
        <v>0</v>
      </c>
      <c r="BH255" s="100">
        <f t="shared" ca="1" si="2202"/>
        <v>0</v>
      </c>
      <c r="BI255" s="100">
        <f t="shared" ca="1" si="2202"/>
        <v>0</v>
      </c>
      <c r="BJ255" s="100">
        <f t="shared" ca="1" si="2202"/>
        <v>0</v>
      </c>
      <c r="BK255" s="100">
        <f t="shared" ca="1" si="2202"/>
        <v>0</v>
      </c>
      <c r="BL255" s="100">
        <f t="shared" ca="1" si="2202"/>
        <v>0</v>
      </c>
      <c r="BM255" s="100">
        <f t="shared" ca="1" si="2202"/>
        <v>0</v>
      </c>
      <c r="BN255" s="100">
        <f t="shared" si="2202"/>
        <v>0</v>
      </c>
      <c r="BO255" s="100">
        <f t="shared" si="2202"/>
        <v>0</v>
      </c>
      <c r="BP255" s="100">
        <f t="shared" si="2202"/>
        <v>0</v>
      </c>
      <c r="BQ255" s="100">
        <f t="shared" ref="BQ255:EB255" ca="1" si="2203">SUM(BQ248:BQ254)</f>
        <v>0</v>
      </c>
      <c r="BR255" s="100">
        <f t="shared" ca="1" si="2203"/>
        <v>0</v>
      </c>
      <c r="BS255" s="100">
        <f t="shared" ca="1" si="2203"/>
        <v>0</v>
      </c>
      <c r="BT255" s="100">
        <f t="shared" ca="1" si="2203"/>
        <v>0</v>
      </c>
      <c r="BU255" s="100">
        <f t="shared" ca="1" si="2203"/>
        <v>0</v>
      </c>
      <c r="BV255" s="100">
        <f t="shared" ca="1" si="2203"/>
        <v>0</v>
      </c>
      <c r="BW255" s="100">
        <f t="shared" ca="1" si="2203"/>
        <v>0</v>
      </c>
      <c r="BX255" s="100">
        <f t="shared" ca="1" si="2203"/>
        <v>0</v>
      </c>
      <c r="BY255" s="100">
        <f t="shared" ca="1" si="2203"/>
        <v>0</v>
      </c>
      <c r="BZ255" s="100">
        <f t="shared" ca="1" si="2203"/>
        <v>0</v>
      </c>
      <c r="CA255" s="100">
        <f t="shared" ca="1" si="2203"/>
        <v>0</v>
      </c>
      <c r="CB255" s="100">
        <f t="shared" ca="1" si="2203"/>
        <v>0</v>
      </c>
      <c r="CC255" s="100">
        <f t="shared" ca="1" si="2203"/>
        <v>0</v>
      </c>
      <c r="CD255" s="100">
        <f t="shared" ca="1" si="2203"/>
        <v>0</v>
      </c>
      <c r="CE255" s="100">
        <f t="shared" ca="1" si="2203"/>
        <v>0</v>
      </c>
      <c r="CF255" s="100">
        <f t="shared" ca="1" si="2203"/>
        <v>0</v>
      </c>
      <c r="CG255" s="100">
        <f t="shared" ca="1" si="2203"/>
        <v>0</v>
      </c>
      <c r="CH255" s="100">
        <f t="shared" ca="1" si="2203"/>
        <v>0</v>
      </c>
      <c r="CI255" s="100">
        <f t="shared" ca="1" si="2203"/>
        <v>0</v>
      </c>
      <c r="CJ255" s="100">
        <f t="shared" ca="1" si="2203"/>
        <v>0</v>
      </c>
      <c r="CK255" s="100">
        <f t="shared" ca="1" si="2203"/>
        <v>0</v>
      </c>
      <c r="CL255" s="100">
        <f t="shared" ca="1" si="2203"/>
        <v>0</v>
      </c>
      <c r="CM255" s="100">
        <f t="shared" ca="1" si="2203"/>
        <v>0</v>
      </c>
      <c r="CN255" s="100">
        <f t="shared" ca="1" si="2203"/>
        <v>0</v>
      </c>
      <c r="CO255" s="100">
        <f t="shared" ca="1" si="2203"/>
        <v>0</v>
      </c>
      <c r="CP255" s="100">
        <f t="shared" ca="1" si="2203"/>
        <v>0</v>
      </c>
      <c r="CQ255" s="100">
        <f t="shared" ca="1" si="2203"/>
        <v>0</v>
      </c>
      <c r="CR255" s="100">
        <f t="shared" ca="1" si="2203"/>
        <v>0</v>
      </c>
      <c r="CS255" s="100">
        <f t="shared" ca="1" si="2203"/>
        <v>0</v>
      </c>
      <c r="CT255" s="100">
        <f t="shared" ca="1" si="2203"/>
        <v>0</v>
      </c>
      <c r="CU255" s="100">
        <f t="shared" ca="1" si="2203"/>
        <v>0</v>
      </c>
      <c r="CV255" s="100">
        <f t="shared" ca="1" si="2203"/>
        <v>0</v>
      </c>
      <c r="CW255" s="100">
        <f t="shared" ca="1" si="2203"/>
        <v>0</v>
      </c>
      <c r="CX255" s="100">
        <f t="shared" ca="1" si="2203"/>
        <v>0</v>
      </c>
      <c r="CY255" s="100">
        <f t="shared" ca="1" si="2203"/>
        <v>0</v>
      </c>
      <c r="CZ255" s="100">
        <f t="shared" ca="1" si="2203"/>
        <v>0</v>
      </c>
      <c r="DA255" s="100">
        <f t="shared" ca="1" si="2203"/>
        <v>0</v>
      </c>
      <c r="DB255" s="100">
        <f t="shared" ca="1" si="2203"/>
        <v>0</v>
      </c>
      <c r="DC255" s="100">
        <f t="shared" ca="1" si="2203"/>
        <v>0</v>
      </c>
      <c r="DD255" s="100">
        <f t="shared" ca="1" si="2203"/>
        <v>0</v>
      </c>
      <c r="DE255" s="100">
        <f t="shared" ca="1" si="2203"/>
        <v>0</v>
      </c>
      <c r="DF255" s="100">
        <f t="shared" ca="1" si="2203"/>
        <v>0</v>
      </c>
      <c r="DG255" s="100">
        <f t="shared" ca="1" si="2203"/>
        <v>0</v>
      </c>
      <c r="DH255" s="100">
        <f t="shared" ca="1" si="2203"/>
        <v>0</v>
      </c>
      <c r="DI255" s="100">
        <f t="shared" ca="1" si="2203"/>
        <v>0</v>
      </c>
      <c r="DJ255" s="100">
        <f t="shared" ca="1" si="2203"/>
        <v>0</v>
      </c>
      <c r="DK255" s="100">
        <f t="shared" ca="1" si="2203"/>
        <v>0</v>
      </c>
      <c r="DL255" s="100">
        <f t="shared" ca="1" si="2203"/>
        <v>0</v>
      </c>
      <c r="DM255" s="100">
        <f t="shared" ca="1" si="2203"/>
        <v>0</v>
      </c>
      <c r="DN255" s="100">
        <f t="shared" ca="1" si="2203"/>
        <v>0</v>
      </c>
      <c r="DO255" s="100">
        <f t="shared" ca="1" si="2203"/>
        <v>0</v>
      </c>
      <c r="DP255" s="100">
        <f t="shared" ca="1" si="2203"/>
        <v>0</v>
      </c>
      <c r="DQ255" s="100">
        <f t="shared" ca="1" si="2203"/>
        <v>0</v>
      </c>
      <c r="DR255" s="100">
        <f t="shared" ca="1" si="2203"/>
        <v>0</v>
      </c>
      <c r="DS255" s="100">
        <f t="shared" ca="1" si="2203"/>
        <v>0</v>
      </c>
      <c r="DT255" s="100">
        <f t="shared" ca="1" si="2203"/>
        <v>0</v>
      </c>
      <c r="DU255" s="100">
        <f t="shared" ca="1" si="2203"/>
        <v>0</v>
      </c>
      <c r="DV255" s="100">
        <f t="shared" ca="1" si="2203"/>
        <v>0</v>
      </c>
      <c r="DW255" s="100">
        <f t="shared" ca="1" si="2203"/>
        <v>0</v>
      </c>
      <c r="DX255" s="100">
        <f t="shared" ca="1" si="2203"/>
        <v>0</v>
      </c>
      <c r="DY255" s="100">
        <f t="shared" ca="1" si="2203"/>
        <v>0</v>
      </c>
      <c r="DZ255" s="100">
        <f t="shared" ca="1" si="2203"/>
        <v>0</v>
      </c>
      <c r="EA255" s="100">
        <f t="shared" ca="1" si="2203"/>
        <v>0</v>
      </c>
      <c r="EB255" s="100">
        <f t="shared" ca="1" si="2203"/>
        <v>0</v>
      </c>
      <c r="EC255" s="100">
        <f t="shared" ref="EC255:GN255" ca="1" si="2204">SUM(EC248:EC254)</f>
        <v>0</v>
      </c>
      <c r="ED255" s="100">
        <f t="shared" ca="1" si="2204"/>
        <v>0</v>
      </c>
      <c r="EE255" s="100">
        <f t="shared" ca="1" si="2204"/>
        <v>0</v>
      </c>
      <c r="EF255" s="100">
        <f t="shared" si="2204"/>
        <v>0</v>
      </c>
      <c r="EG255" s="100">
        <f t="shared" si="2204"/>
        <v>0</v>
      </c>
      <c r="EH255" s="100">
        <f t="shared" si="2204"/>
        <v>0</v>
      </c>
      <c r="EI255" s="100">
        <f t="shared" si="2204"/>
        <v>0</v>
      </c>
      <c r="EJ255" s="100">
        <f t="shared" si="2204"/>
        <v>0</v>
      </c>
      <c r="EK255" s="100">
        <f t="shared" si="2204"/>
        <v>0</v>
      </c>
      <c r="EL255" s="100">
        <f t="shared" si="2204"/>
        <v>0</v>
      </c>
      <c r="EM255" s="100">
        <f t="shared" si="2204"/>
        <v>0</v>
      </c>
      <c r="EN255" s="100">
        <f t="shared" si="2204"/>
        <v>0</v>
      </c>
      <c r="EO255" s="100">
        <f t="shared" si="2204"/>
        <v>0</v>
      </c>
      <c r="EP255" s="100">
        <f t="shared" si="2204"/>
        <v>0</v>
      </c>
      <c r="EQ255" s="100">
        <f t="shared" si="2204"/>
        <v>0</v>
      </c>
      <c r="ER255" s="100">
        <f t="shared" si="2204"/>
        <v>0</v>
      </c>
      <c r="ES255" s="100">
        <f t="shared" si="2204"/>
        <v>0</v>
      </c>
      <c r="ET255" s="100">
        <f t="shared" si="2204"/>
        <v>0</v>
      </c>
      <c r="EU255" s="100">
        <f t="shared" si="2204"/>
        <v>0</v>
      </c>
      <c r="EV255" s="100">
        <f t="shared" si="2204"/>
        <v>0</v>
      </c>
      <c r="EW255" s="100">
        <f t="shared" si="2204"/>
        <v>0</v>
      </c>
      <c r="EX255" s="100">
        <f t="shared" si="2204"/>
        <v>0</v>
      </c>
      <c r="EY255" s="100">
        <f t="shared" si="2204"/>
        <v>0</v>
      </c>
      <c r="EZ255" s="100">
        <f t="shared" si="2204"/>
        <v>0</v>
      </c>
      <c r="FA255" s="100">
        <f t="shared" si="2204"/>
        <v>0</v>
      </c>
      <c r="FB255" s="100">
        <f t="shared" si="2204"/>
        <v>0</v>
      </c>
      <c r="FC255" s="100">
        <f t="shared" si="2204"/>
        <v>0</v>
      </c>
      <c r="FD255" s="100">
        <f t="shared" si="2204"/>
        <v>0</v>
      </c>
      <c r="FE255" s="100">
        <f t="shared" si="2204"/>
        <v>0</v>
      </c>
      <c r="FF255" s="100">
        <f t="shared" si="2204"/>
        <v>0</v>
      </c>
      <c r="FG255" s="100">
        <f t="shared" si="2204"/>
        <v>0</v>
      </c>
      <c r="FH255" s="100">
        <f t="shared" si="2204"/>
        <v>0</v>
      </c>
      <c r="FI255" s="100">
        <f t="shared" si="2204"/>
        <v>0</v>
      </c>
      <c r="FJ255" s="100">
        <f t="shared" si="2204"/>
        <v>0</v>
      </c>
      <c r="FK255" s="100">
        <f t="shared" si="2204"/>
        <v>0</v>
      </c>
      <c r="FL255" s="100">
        <f t="shared" si="2204"/>
        <v>0</v>
      </c>
      <c r="FM255" s="100">
        <f t="shared" si="2204"/>
        <v>0</v>
      </c>
      <c r="FN255" s="100">
        <f t="shared" si="2204"/>
        <v>0</v>
      </c>
      <c r="FO255" s="100">
        <f t="shared" si="2204"/>
        <v>0</v>
      </c>
      <c r="FP255" s="100">
        <f t="shared" si="2204"/>
        <v>0</v>
      </c>
      <c r="FQ255" s="100">
        <f t="shared" si="2204"/>
        <v>0</v>
      </c>
      <c r="FR255" s="100">
        <f t="shared" si="2204"/>
        <v>0</v>
      </c>
      <c r="FS255" s="100">
        <f t="shared" si="2204"/>
        <v>0</v>
      </c>
      <c r="FT255" s="100">
        <f t="shared" si="2204"/>
        <v>0</v>
      </c>
      <c r="FU255" s="100">
        <f t="shared" si="2204"/>
        <v>0</v>
      </c>
      <c r="FV255" s="100">
        <f t="shared" si="2204"/>
        <v>0</v>
      </c>
      <c r="FW255" s="100">
        <f t="shared" si="2204"/>
        <v>0</v>
      </c>
      <c r="FX255" s="100">
        <f t="shared" si="2204"/>
        <v>0</v>
      </c>
      <c r="FY255" s="100">
        <f t="shared" si="2204"/>
        <v>0</v>
      </c>
      <c r="FZ255" s="100">
        <f t="shared" si="2204"/>
        <v>0</v>
      </c>
      <c r="GA255" s="100">
        <f t="shared" si="2204"/>
        <v>0</v>
      </c>
      <c r="GB255" s="100">
        <f t="shared" si="2204"/>
        <v>0</v>
      </c>
      <c r="GC255" s="100">
        <f t="shared" si="2204"/>
        <v>0</v>
      </c>
      <c r="GD255" s="100">
        <f t="shared" si="2204"/>
        <v>0</v>
      </c>
      <c r="GE255" s="100">
        <f t="shared" si="2204"/>
        <v>0</v>
      </c>
      <c r="GF255" s="100">
        <f t="shared" si="2204"/>
        <v>0</v>
      </c>
      <c r="GG255" s="100">
        <f t="shared" si="2204"/>
        <v>0</v>
      </c>
      <c r="GH255" s="100">
        <f t="shared" si="2204"/>
        <v>0</v>
      </c>
      <c r="GI255" s="100">
        <f t="shared" si="2204"/>
        <v>0</v>
      </c>
      <c r="GJ255" s="100">
        <f t="shared" si="2204"/>
        <v>0</v>
      </c>
      <c r="GK255" s="100">
        <f t="shared" si="2204"/>
        <v>0</v>
      </c>
      <c r="GL255" s="100">
        <f t="shared" si="2204"/>
        <v>0</v>
      </c>
      <c r="GM255" s="100">
        <f t="shared" si="2204"/>
        <v>0</v>
      </c>
      <c r="GN255" s="100">
        <f t="shared" si="2204"/>
        <v>0</v>
      </c>
      <c r="GO255" s="100">
        <f t="shared" ref="GO255:IZ255" si="2205">SUM(GO248:GO254)</f>
        <v>0</v>
      </c>
      <c r="GP255" s="100">
        <f t="shared" si="2205"/>
        <v>0</v>
      </c>
      <c r="GQ255" s="100">
        <f t="shared" si="2205"/>
        <v>0</v>
      </c>
      <c r="GR255" s="100">
        <f t="shared" si="2205"/>
        <v>0</v>
      </c>
      <c r="GS255" s="100">
        <f t="shared" si="2205"/>
        <v>0</v>
      </c>
      <c r="GT255" s="100">
        <f t="shared" si="2205"/>
        <v>0</v>
      </c>
      <c r="GU255" s="100">
        <f t="shared" si="2205"/>
        <v>0</v>
      </c>
      <c r="GV255" s="100">
        <f t="shared" si="2205"/>
        <v>0</v>
      </c>
      <c r="GW255" s="100">
        <f t="shared" si="2205"/>
        <v>0</v>
      </c>
      <c r="GX255" s="100">
        <f t="shared" si="2205"/>
        <v>0</v>
      </c>
      <c r="GY255" s="100">
        <f t="shared" si="2205"/>
        <v>0</v>
      </c>
      <c r="GZ255" s="100">
        <f t="shared" si="2205"/>
        <v>0</v>
      </c>
      <c r="HA255" s="100">
        <f t="shared" si="2205"/>
        <v>0</v>
      </c>
      <c r="HB255" s="100">
        <f t="shared" si="2205"/>
        <v>0</v>
      </c>
      <c r="HC255" s="100">
        <f t="shared" si="2205"/>
        <v>0</v>
      </c>
      <c r="HD255" s="100">
        <f t="shared" si="2205"/>
        <v>0</v>
      </c>
      <c r="HE255" s="100">
        <f t="shared" si="2205"/>
        <v>0</v>
      </c>
      <c r="HF255" s="100">
        <f t="shared" si="2205"/>
        <v>0</v>
      </c>
      <c r="HG255" s="100">
        <f t="shared" si="2205"/>
        <v>0</v>
      </c>
      <c r="HH255" s="100">
        <f t="shared" si="2205"/>
        <v>0</v>
      </c>
      <c r="HI255" s="100">
        <f t="shared" si="2205"/>
        <v>0</v>
      </c>
      <c r="HJ255" s="100">
        <f t="shared" si="2205"/>
        <v>0</v>
      </c>
      <c r="HK255" s="100">
        <f t="shared" si="2205"/>
        <v>0</v>
      </c>
      <c r="HL255" s="100">
        <f t="shared" si="2205"/>
        <v>0</v>
      </c>
      <c r="HM255" s="100">
        <f t="shared" si="2205"/>
        <v>0</v>
      </c>
      <c r="HN255" s="100">
        <f t="shared" si="2205"/>
        <v>0</v>
      </c>
      <c r="HO255" s="100">
        <f t="shared" si="2205"/>
        <v>0</v>
      </c>
      <c r="HP255" s="100">
        <f t="shared" si="2205"/>
        <v>0</v>
      </c>
      <c r="HQ255" s="100">
        <f t="shared" si="2205"/>
        <v>0</v>
      </c>
      <c r="HR255" s="100">
        <f t="shared" si="2205"/>
        <v>0</v>
      </c>
      <c r="HS255" s="100">
        <f t="shared" si="2205"/>
        <v>0</v>
      </c>
      <c r="HT255" s="100">
        <f t="shared" si="2205"/>
        <v>0</v>
      </c>
      <c r="HU255" s="100">
        <f t="shared" si="2205"/>
        <v>0</v>
      </c>
      <c r="HV255" s="100">
        <f t="shared" si="2205"/>
        <v>0</v>
      </c>
      <c r="HW255" s="100">
        <f t="shared" si="2205"/>
        <v>0</v>
      </c>
      <c r="HX255" s="100">
        <f t="shared" si="2205"/>
        <v>0</v>
      </c>
      <c r="HY255" s="100">
        <f t="shared" si="2205"/>
        <v>0</v>
      </c>
      <c r="HZ255" s="100">
        <f t="shared" si="2205"/>
        <v>0</v>
      </c>
      <c r="IA255" s="100">
        <f t="shared" si="2205"/>
        <v>0</v>
      </c>
      <c r="IB255" s="100">
        <f t="shared" si="2205"/>
        <v>0</v>
      </c>
      <c r="IC255" s="100">
        <f t="shared" si="2205"/>
        <v>0</v>
      </c>
      <c r="ID255" s="100">
        <f t="shared" si="2205"/>
        <v>0</v>
      </c>
      <c r="IE255" s="100">
        <f t="shared" si="2205"/>
        <v>0</v>
      </c>
      <c r="IF255" s="100">
        <f t="shared" si="2205"/>
        <v>0</v>
      </c>
      <c r="IG255" s="100">
        <f t="shared" si="2205"/>
        <v>0</v>
      </c>
      <c r="IH255" s="100">
        <f t="shared" si="2205"/>
        <v>0</v>
      </c>
      <c r="II255" s="100">
        <f t="shared" si="2205"/>
        <v>0</v>
      </c>
      <c r="IJ255" s="100">
        <f t="shared" si="2205"/>
        <v>0</v>
      </c>
      <c r="IK255" s="100">
        <f t="shared" si="2205"/>
        <v>0</v>
      </c>
      <c r="IL255" s="100">
        <f t="shared" si="2205"/>
        <v>0</v>
      </c>
      <c r="IM255" s="100">
        <f t="shared" si="2205"/>
        <v>0</v>
      </c>
      <c r="IN255" s="100">
        <f t="shared" si="2205"/>
        <v>0</v>
      </c>
      <c r="IO255" s="100">
        <f t="shared" si="2205"/>
        <v>0</v>
      </c>
      <c r="IP255" s="100">
        <f t="shared" si="2205"/>
        <v>0</v>
      </c>
      <c r="IQ255" s="100">
        <f t="shared" si="2205"/>
        <v>0</v>
      </c>
      <c r="IR255" s="100">
        <f t="shared" si="2205"/>
        <v>0</v>
      </c>
      <c r="IS255" s="100">
        <f t="shared" si="2205"/>
        <v>0</v>
      </c>
      <c r="IT255" s="100">
        <f t="shared" si="2205"/>
        <v>0</v>
      </c>
      <c r="IU255" s="100">
        <f t="shared" si="2205"/>
        <v>0</v>
      </c>
      <c r="IV255" s="100">
        <f t="shared" si="2205"/>
        <v>0</v>
      </c>
      <c r="IW255" s="100">
        <f t="shared" si="2205"/>
        <v>0</v>
      </c>
      <c r="IX255" s="100">
        <f t="shared" si="2205"/>
        <v>0</v>
      </c>
      <c r="IY255" s="100">
        <f t="shared" si="2205"/>
        <v>0</v>
      </c>
      <c r="IZ255" s="100">
        <f t="shared" si="2205"/>
        <v>0</v>
      </c>
      <c r="JA255" s="100">
        <f t="shared" ref="JA255:LL255" si="2206">SUM(JA248:JA254)</f>
        <v>0</v>
      </c>
      <c r="JB255" s="100">
        <f t="shared" si="2206"/>
        <v>0</v>
      </c>
      <c r="JC255" s="100">
        <f t="shared" si="2206"/>
        <v>0</v>
      </c>
      <c r="JD255" s="100">
        <f t="shared" si="2206"/>
        <v>0</v>
      </c>
      <c r="JE255" s="100">
        <f t="shared" si="2206"/>
        <v>0</v>
      </c>
      <c r="JF255" s="100">
        <f t="shared" si="2206"/>
        <v>0</v>
      </c>
      <c r="JG255" s="100">
        <f t="shared" si="2206"/>
        <v>0</v>
      </c>
      <c r="JH255" s="100">
        <f t="shared" si="2206"/>
        <v>0</v>
      </c>
      <c r="JI255" s="100">
        <f t="shared" si="2206"/>
        <v>0</v>
      </c>
      <c r="JJ255" s="100">
        <f t="shared" si="2206"/>
        <v>0</v>
      </c>
      <c r="JK255" s="100">
        <f t="shared" si="2206"/>
        <v>0</v>
      </c>
      <c r="JL255" s="100">
        <f t="shared" si="2206"/>
        <v>0</v>
      </c>
      <c r="JM255" s="100">
        <f t="shared" si="2206"/>
        <v>0</v>
      </c>
      <c r="JN255" s="100">
        <f t="shared" si="2206"/>
        <v>0</v>
      </c>
      <c r="JO255" s="100">
        <f t="shared" si="2206"/>
        <v>0</v>
      </c>
      <c r="JP255" s="100">
        <f t="shared" si="2206"/>
        <v>0</v>
      </c>
      <c r="JQ255" s="100">
        <f t="shared" si="2206"/>
        <v>0</v>
      </c>
      <c r="JR255" s="100">
        <f t="shared" si="2206"/>
        <v>0</v>
      </c>
      <c r="JS255" s="100">
        <f t="shared" si="2206"/>
        <v>0</v>
      </c>
      <c r="JT255" s="100">
        <f t="shared" si="2206"/>
        <v>0</v>
      </c>
      <c r="JU255" s="100">
        <f t="shared" si="2206"/>
        <v>0</v>
      </c>
      <c r="JV255" s="100">
        <f t="shared" si="2206"/>
        <v>0</v>
      </c>
      <c r="JW255" s="100">
        <f t="shared" si="2206"/>
        <v>0</v>
      </c>
      <c r="JX255" s="100">
        <f t="shared" si="2206"/>
        <v>0</v>
      </c>
      <c r="JY255" s="100">
        <f t="shared" si="2206"/>
        <v>0</v>
      </c>
      <c r="JZ255" s="100">
        <f t="shared" si="2206"/>
        <v>0</v>
      </c>
      <c r="KA255" s="100">
        <f t="shared" si="2206"/>
        <v>0</v>
      </c>
      <c r="KB255" s="100">
        <f t="shared" si="2206"/>
        <v>0</v>
      </c>
      <c r="KC255" s="100">
        <f t="shared" si="2206"/>
        <v>0</v>
      </c>
      <c r="KD255" s="100">
        <f t="shared" si="2206"/>
        <v>0</v>
      </c>
      <c r="KE255" s="100">
        <f t="shared" si="2206"/>
        <v>0</v>
      </c>
      <c r="KF255" s="100">
        <f t="shared" si="2206"/>
        <v>0</v>
      </c>
      <c r="KG255" s="100">
        <f t="shared" si="2206"/>
        <v>0</v>
      </c>
      <c r="KH255" s="100">
        <f t="shared" si="2206"/>
        <v>0</v>
      </c>
      <c r="KI255" s="100">
        <f t="shared" si="2206"/>
        <v>0</v>
      </c>
      <c r="KJ255" s="100">
        <f t="shared" si="2206"/>
        <v>0</v>
      </c>
      <c r="KK255" s="100">
        <f t="shared" si="2206"/>
        <v>0</v>
      </c>
      <c r="KL255" s="100">
        <f t="shared" si="2206"/>
        <v>0</v>
      </c>
      <c r="KM255" s="100">
        <f t="shared" si="2206"/>
        <v>0</v>
      </c>
      <c r="KN255" s="100">
        <f t="shared" si="2206"/>
        <v>0</v>
      </c>
      <c r="KO255" s="100">
        <f t="shared" si="2206"/>
        <v>0</v>
      </c>
      <c r="KP255" s="100">
        <f t="shared" si="2206"/>
        <v>0</v>
      </c>
      <c r="KQ255" s="100">
        <f t="shared" si="2206"/>
        <v>0</v>
      </c>
      <c r="KR255" s="100">
        <f t="shared" si="2206"/>
        <v>0</v>
      </c>
      <c r="KS255" s="100">
        <f t="shared" si="2206"/>
        <v>0</v>
      </c>
      <c r="KT255" s="100">
        <f t="shared" si="2206"/>
        <v>0</v>
      </c>
      <c r="KU255" s="100">
        <f t="shared" si="2206"/>
        <v>0</v>
      </c>
      <c r="KV255" s="100">
        <f t="shared" si="2206"/>
        <v>0</v>
      </c>
      <c r="KW255" s="100">
        <f t="shared" si="2206"/>
        <v>0</v>
      </c>
      <c r="KX255" s="100">
        <f t="shared" si="2206"/>
        <v>0</v>
      </c>
      <c r="KY255" s="100">
        <f t="shared" si="2206"/>
        <v>0</v>
      </c>
      <c r="KZ255" s="100">
        <f t="shared" si="2206"/>
        <v>0</v>
      </c>
      <c r="LA255" s="100">
        <f t="shared" si="2206"/>
        <v>0</v>
      </c>
      <c r="LB255" s="100">
        <f t="shared" si="2206"/>
        <v>0</v>
      </c>
      <c r="LC255" s="100">
        <f t="shared" si="2206"/>
        <v>0</v>
      </c>
      <c r="LD255" s="100">
        <f t="shared" si="2206"/>
        <v>0</v>
      </c>
      <c r="LE255" s="100">
        <f t="shared" si="2206"/>
        <v>0</v>
      </c>
      <c r="LF255" s="100">
        <f t="shared" si="2206"/>
        <v>0</v>
      </c>
      <c r="LG255" s="100">
        <f t="shared" si="2206"/>
        <v>0</v>
      </c>
      <c r="LH255" s="100">
        <f t="shared" si="2206"/>
        <v>0</v>
      </c>
      <c r="LI255" s="100">
        <f t="shared" si="2206"/>
        <v>0</v>
      </c>
      <c r="LJ255" s="100">
        <f t="shared" si="2206"/>
        <v>0</v>
      </c>
      <c r="LK255" s="100">
        <f t="shared" si="2206"/>
        <v>0</v>
      </c>
      <c r="LL255" s="100">
        <f t="shared" si="2206"/>
        <v>0</v>
      </c>
      <c r="LM255" s="100">
        <f t="shared" ref="LM255:NK255" si="2207">SUM(LM248:LM254)</f>
        <v>0</v>
      </c>
      <c r="LN255" s="100">
        <f t="shared" si="2207"/>
        <v>0</v>
      </c>
      <c r="LO255" s="100">
        <f t="shared" si="2207"/>
        <v>0</v>
      </c>
      <c r="LP255" s="100">
        <f t="shared" si="2207"/>
        <v>0</v>
      </c>
      <c r="LQ255" s="100">
        <f t="shared" si="2207"/>
        <v>0</v>
      </c>
      <c r="LR255" s="100">
        <f t="shared" si="2207"/>
        <v>0</v>
      </c>
      <c r="LS255" s="100">
        <f t="shared" si="2207"/>
        <v>0</v>
      </c>
      <c r="LT255" s="100">
        <f t="shared" si="2207"/>
        <v>0</v>
      </c>
      <c r="LU255" s="100">
        <f t="shared" si="2207"/>
        <v>0</v>
      </c>
      <c r="LV255" s="100">
        <f t="shared" si="2207"/>
        <v>0</v>
      </c>
      <c r="LW255" s="100">
        <f t="shared" si="2207"/>
        <v>0</v>
      </c>
      <c r="LX255" s="100">
        <f t="shared" si="2207"/>
        <v>0</v>
      </c>
      <c r="LY255" s="100">
        <f t="shared" si="2207"/>
        <v>0</v>
      </c>
      <c r="LZ255" s="100">
        <f t="shared" si="2207"/>
        <v>0</v>
      </c>
      <c r="MA255" s="100">
        <f t="shared" si="2207"/>
        <v>0</v>
      </c>
      <c r="MB255" s="100">
        <f t="shared" si="2207"/>
        <v>0</v>
      </c>
      <c r="MC255" s="100">
        <f t="shared" si="2207"/>
        <v>0</v>
      </c>
      <c r="MD255" s="100">
        <f t="shared" si="2207"/>
        <v>0</v>
      </c>
      <c r="ME255" s="100">
        <f t="shared" si="2207"/>
        <v>0</v>
      </c>
      <c r="MF255" s="100">
        <f t="shared" si="2207"/>
        <v>0</v>
      </c>
      <c r="MG255" s="100">
        <f t="shared" si="2207"/>
        <v>0</v>
      </c>
      <c r="MH255" s="100">
        <f t="shared" si="2207"/>
        <v>0</v>
      </c>
      <c r="MI255" s="100">
        <f t="shared" si="2207"/>
        <v>0</v>
      </c>
      <c r="MJ255" s="100">
        <f t="shared" si="2207"/>
        <v>0</v>
      </c>
      <c r="MK255" s="100">
        <f t="shared" si="2207"/>
        <v>0</v>
      </c>
      <c r="ML255" s="100">
        <f t="shared" si="2207"/>
        <v>0</v>
      </c>
      <c r="MM255" s="100">
        <f t="shared" si="2207"/>
        <v>0</v>
      </c>
      <c r="MN255" s="100">
        <f t="shared" si="2207"/>
        <v>0</v>
      </c>
      <c r="MO255" s="100">
        <f t="shared" si="2207"/>
        <v>0</v>
      </c>
      <c r="MP255" s="100">
        <f t="shared" si="2207"/>
        <v>0</v>
      </c>
      <c r="MQ255" s="100">
        <f t="shared" si="2207"/>
        <v>0</v>
      </c>
      <c r="MR255" s="100">
        <f t="shared" si="2207"/>
        <v>0</v>
      </c>
      <c r="MS255" s="100">
        <f t="shared" si="2207"/>
        <v>0</v>
      </c>
      <c r="MT255" s="100">
        <f t="shared" si="2207"/>
        <v>0</v>
      </c>
      <c r="MU255" s="100">
        <f t="shared" si="2207"/>
        <v>0</v>
      </c>
      <c r="MV255" s="100">
        <f t="shared" si="2207"/>
        <v>0</v>
      </c>
      <c r="MW255" s="100">
        <f t="shared" si="2207"/>
        <v>0</v>
      </c>
      <c r="MX255" s="100">
        <f t="shared" si="2207"/>
        <v>0</v>
      </c>
      <c r="MY255" s="100">
        <f t="shared" si="2207"/>
        <v>0</v>
      </c>
      <c r="MZ255" s="100">
        <f t="shared" si="2207"/>
        <v>0</v>
      </c>
      <c r="NA255" s="100">
        <f t="shared" si="2207"/>
        <v>0</v>
      </c>
      <c r="NB255" s="100">
        <f t="shared" si="2207"/>
        <v>0</v>
      </c>
      <c r="NC255" s="100">
        <f t="shared" si="2207"/>
        <v>0</v>
      </c>
      <c r="ND255" s="100">
        <f t="shared" si="2207"/>
        <v>0</v>
      </c>
      <c r="NE255" s="100">
        <f t="shared" si="2207"/>
        <v>0</v>
      </c>
      <c r="NF255" s="100">
        <f t="shared" si="2207"/>
        <v>0</v>
      </c>
      <c r="NG255" s="100">
        <f t="shared" si="2207"/>
        <v>0</v>
      </c>
      <c r="NH255" s="100">
        <f t="shared" si="2207"/>
        <v>0</v>
      </c>
      <c r="NI255" s="100">
        <f t="shared" si="2207"/>
        <v>0</v>
      </c>
      <c r="NJ255" s="100">
        <f t="shared" si="2207"/>
        <v>0</v>
      </c>
      <c r="NK255" s="101">
        <f t="shared" si="2207"/>
        <v>0</v>
      </c>
    </row>
    <row r="256" spans="1:375" x14ac:dyDescent="0.25">
      <c r="A256" s="96">
        <f>SUMIF($D$163:$NK$163,"&lt;="&amp;Summary!$B$3,Leases!D256:NK256)</f>
        <v>0</v>
      </c>
      <c r="B256" s="23" t="s">
        <v>102</v>
      </c>
      <c r="C256" s="45" t="s">
        <v>24</v>
      </c>
      <c r="D256" s="94">
        <f t="shared" ref="D256:BO256" si="2208">IF(D$165=EOMONTH($D83,-1),-FV($AE83,ROUNDDOWN(YEARFRAC($D$165,D$165,1),0),,-$AC83*$B83,0),0)</f>
        <v>0</v>
      </c>
      <c r="E256" s="94">
        <f t="shared" si="2208"/>
        <v>0</v>
      </c>
      <c r="F256" s="94">
        <f t="shared" si="2208"/>
        <v>0</v>
      </c>
      <c r="G256" s="94">
        <f t="shared" si="2208"/>
        <v>0</v>
      </c>
      <c r="H256" s="94">
        <f t="shared" si="2208"/>
        <v>0</v>
      </c>
      <c r="I256" s="94">
        <f t="shared" si="2208"/>
        <v>0</v>
      </c>
      <c r="J256" s="94">
        <f t="shared" si="2208"/>
        <v>0</v>
      </c>
      <c r="K256" s="94">
        <f t="shared" si="2208"/>
        <v>0</v>
      </c>
      <c r="L256" s="94">
        <f t="shared" si="2208"/>
        <v>0</v>
      </c>
      <c r="M256" s="94">
        <f t="shared" si="2208"/>
        <v>0</v>
      </c>
      <c r="N256" s="94">
        <f t="shared" si="2208"/>
        <v>0</v>
      </c>
      <c r="O256" s="94">
        <f t="shared" si="2208"/>
        <v>0</v>
      </c>
      <c r="P256" s="94">
        <f t="shared" si="2208"/>
        <v>0</v>
      </c>
      <c r="Q256" s="94">
        <f t="shared" si="2208"/>
        <v>0</v>
      </c>
      <c r="R256" s="94">
        <f t="shared" si="2208"/>
        <v>0</v>
      </c>
      <c r="S256" s="94">
        <f t="shared" si="2208"/>
        <v>0</v>
      </c>
      <c r="T256" s="94">
        <f t="shared" si="2208"/>
        <v>0</v>
      </c>
      <c r="U256" s="94">
        <f t="shared" si="2208"/>
        <v>0</v>
      </c>
      <c r="V256" s="94">
        <f t="shared" si="2208"/>
        <v>0</v>
      </c>
      <c r="W256" s="94">
        <f t="shared" si="2208"/>
        <v>0</v>
      </c>
      <c r="X256" s="94">
        <f t="shared" si="2208"/>
        <v>0</v>
      </c>
      <c r="Y256" s="94">
        <f t="shared" si="2208"/>
        <v>0</v>
      </c>
      <c r="Z256" s="94">
        <f t="shared" si="2208"/>
        <v>0</v>
      </c>
      <c r="AA256" s="94">
        <f t="shared" si="2208"/>
        <v>0</v>
      </c>
      <c r="AB256" s="94">
        <f t="shared" si="2208"/>
        <v>0</v>
      </c>
      <c r="AC256" s="94">
        <f t="shared" si="2208"/>
        <v>0</v>
      </c>
      <c r="AD256" s="94">
        <f t="shared" si="2208"/>
        <v>0</v>
      </c>
      <c r="AE256" s="94">
        <f t="shared" si="2208"/>
        <v>0</v>
      </c>
      <c r="AF256" s="94">
        <f t="shared" si="2208"/>
        <v>0</v>
      </c>
      <c r="AG256" s="94">
        <f t="shared" si="2208"/>
        <v>0</v>
      </c>
      <c r="AH256" s="94">
        <f t="shared" si="2208"/>
        <v>0</v>
      </c>
      <c r="AI256" s="94">
        <f t="shared" si="2208"/>
        <v>0</v>
      </c>
      <c r="AJ256" s="94">
        <f t="shared" si="2208"/>
        <v>0</v>
      </c>
      <c r="AK256" s="94">
        <f t="shared" si="2208"/>
        <v>0</v>
      </c>
      <c r="AL256" s="94">
        <f t="shared" si="2208"/>
        <v>0</v>
      </c>
      <c r="AM256" s="94">
        <f t="shared" si="2208"/>
        <v>0</v>
      </c>
      <c r="AN256" s="94">
        <f t="shared" si="2208"/>
        <v>0</v>
      </c>
      <c r="AO256" s="94">
        <f t="shared" si="2208"/>
        <v>0</v>
      </c>
      <c r="AP256" s="94">
        <f t="shared" si="2208"/>
        <v>0</v>
      </c>
      <c r="AQ256" s="94">
        <f t="shared" si="2208"/>
        <v>0</v>
      </c>
      <c r="AR256" s="94">
        <f t="shared" si="2208"/>
        <v>0</v>
      </c>
      <c r="AS256" s="94">
        <f t="shared" si="2208"/>
        <v>0</v>
      </c>
      <c r="AT256" s="94">
        <f t="shared" si="2208"/>
        <v>0</v>
      </c>
      <c r="AU256" s="94">
        <f t="shared" si="2208"/>
        <v>0</v>
      </c>
      <c r="AV256" s="94">
        <f t="shared" si="2208"/>
        <v>0</v>
      </c>
      <c r="AW256" s="94">
        <f t="shared" si="2208"/>
        <v>0</v>
      </c>
      <c r="AX256" s="94">
        <f t="shared" si="2208"/>
        <v>0</v>
      </c>
      <c r="AY256" s="94">
        <f t="shared" si="2208"/>
        <v>0</v>
      </c>
      <c r="AZ256" s="94">
        <f t="shared" si="2208"/>
        <v>0</v>
      </c>
      <c r="BA256" s="94">
        <f t="shared" si="2208"/>
        <v>0</v>
      </c>
      <c r="BB256" s="94">
        <f t="shared" si="2208"/>
        <v>0</v>
      </c>
      <c r="BC256" s="94">
        <f t="shared" si="2208"/>
        <v>0</v>
      </c>
      <c r="BD256" s="94">
        <f t="shared" si="2208"/>
        <v>0</v>
      </c>
      <c r="BE256" s="94">
        <f t="shared" si="2208"/>
        <v>0</v>
      </c>
      <c r="BF256" s="94">
        <f t="shared" si="2208"/>
        <v>0</v>
      </c>
      <c r="BG256" s="94">
        <f t="shared" si="2208"/>
        <v>0</v>
      </c>
      <c r="BH256" s="94">
        <f t="shared" si="2208"/>
        <v>0</v>
      </c>
      <c r="BI256" s="94">
        <f t="shared" si="2208"/>
        <v>0</v>
      </c>
      <c r="BJ256" s="94">
        <f t="shared" si="2208"/>
        <v>0</v>
      </c>
      <c r="BK256" s="94">
        <f t="shared" si="2208"/>
        <v>0</v>
      </c>
      <c r="BL256" s="94">
        <f t="shared" si="2208"/>
        <v>0</v>
      </c>
      <c r="BM256" s="94">
        <f t="shared" si="2208"/>
        <v>0</v>
      </c>
      <c r="BN256" s="94">
        <f t="shared" si="2208"/>
        <v>0</v>
      </c>
      <c r="BO256" s="94">
        <f t="shared" si="2208"/>
        <v>0</v>
      </c>
      <c r="BP256" s="94">
        <f t="shared" ref="BP256:EA256" si="2209">IF(BP$165=EOMONTH($D83,-1),-FV($AE83,ROUNDDOWN(YEARFRAC($D$165,BP$165,1),0),,-$AC83*$B83,0),0)</f>
        <v>0</v>
      </c>
      <c r="BQ256" s="94">
        <f t="shared" si="2209"/>
        <v>0</v>
      </c>
      <c r="BR256" s="94">
        <f t="shared" si="2209"/>
        <v>0</v>
      </c>
      <c r="BS256" s="94">
        <f t="shared" si="2209"/>
        <v>0</v>
      </c>
      <c r="BT256" s="94">
        <f t="shared" si="2209"/>
        <v>0</v>
      </c>
      <c r="BU256" s="94">
        <f t="shared" si="2209"/>
        <v>0</v>
      </c>
      <c r="BV256" s="94">
        <f t="shared" si="2209"/>
        <v>0</v>
      </c>
      <c r="BW256" s="94">
        <f t="shared" si="2209"/>
        <v>0</v>
      </c>
      <c r="BX256" s="94">
        <f t="shared" si="2209"/>
        <v>0</v>
      </c>
      <c r="BY256" s="94">
        <f t="shared" si="2209"/>
        <v>0</v>
      </c>
      <c r="BZ256" s="94">
        <f t="shared" si="2209"/>
        <v>0</v>
      </c>
      <c r="CA256" s="94">
        <f t="shared" si="2209"/>
        <v>0</v>
      </c>
      <c r="CB256" s="94">
        <f t="shared" si="2209"/>
        <v>0</v>
      </c>
      <c r="CC256" s="94">
        <f t="shared" si="2209"/>
        <v>0</v>
      </c>
      <c r="CD256" s="94">
        <f t="shared" si="2209"/>
        <v>0</v>
      </c>
      <c r="CE256" s="94">
        <f t="shared" si="2209"/>
        <v>0</v>
      </c>
      <c r="CF256" s="94">
        <f t="shared" si="2209"/>
        <v>0</v>
      </c>
      <c r="CG256" s="94">
        <f t="shared" si="2209"/>
        <v>0</v>
      </c>
      <c r="CH256" s="94">
        <f t="shared" si="2209"/>
        <v>0</v>
      </c>
      <c r="CI256" s="94">
        <f t="shared" si="2209"/>
        <v>0</v>
      </c>
      <c r="CJ256" s="94">
        <f t="shared" si="2209"/>
        <v>0</v>
      </c>
      <c r="CK256" s="94">
        <f t="shared" si="2209"/>
        <v>0</v>
      </c>
      <c r="CL256" s="94">
        <f t="shared" si="2209"/>
        <v>0</v>
      </c>
      <c r="CM256" s="94">
        <f t="shared" si="2209"/>
        <v>0</v>
      </c>
      <c r="CN256" s="94">
        <f t="shared" si="2209"/>
        <v>0</v>
      </c>
      <c r="CO256" s="94">
        <f t="shared" si="2209"/>
        <v>0</v>
      </c>
      <c r="CP256" s="94">
        <f t="shared" si="2209"/>
        <v>0</v>
      </c>
      <c r="CQ256" s="94">
        <f t="shared" si="2209"/>
        <v>0</v>
      </c>
      <c r="CR256" s="94">
        <f t="shared" si="2209"/>
        <v>0</v>
      </c>
      <c r="CS256" s="94">
        <f t="shared" si="2209"/>
        <v>0</v>
      </c>
      <c r="CT256" s="94">
        <f t="shared" si="2209"/>
        <v>0</v>
      </c>
      <c r="CU256" s="94">
        <f t="shared" si="2209"/>
        <v>0</v>
      </c>
      <c r="CV256" s="94">
        <f t="shared" si="2209"/>
        <v>0</v>
      </c>
      <c r="CW256" s="94">
        <f t="shared" si="2209"/>
        <v>0</v>
      </c>
      <c r="CX256" s="94">
        <f t="shared" si="2209"/>
        <v>0</v>
      </c>
      <c r="CY256" s="94">
        <f t="shared" si="2209"/>
        <v>0</v>
      </c>
      <c r="CZ256" s="94">
        <f t="shared" si="2209"/>
        <v>0</v>
      </c>
      <c r="DA256" s="94">
        <f t="shared" si="2209"/>
        <v>0</v>
      </c>
      <c r="DB256" s="94">
        <f t="shared" si="2209"/>
        <v>0</v>
      </c>
      <c r="DC256" s="94">
        <f t="shared" si="2209"/>
        <v>0</v>
      </c>
      <c r="DD256" s="94">
        <f t="shared" si="2209"/>
        <v>0</v>
      </c>
      <c r="DE256" s="94">
        <f t="shared" si="2209"/>
        <v>0</v>
      </c>
      <c r="DF256" s="94">
        <f t="shared" si="2209"/>
        <v>0</v>
      </c>
      <c r="DG256" s="94">
        <f t="shared" si="2209"/>
        <v>0</v>
      </c>
      <c r="DH256" s="94">
        <f t="shared" si="2209"/>
        <v>0</v>
      </c>
      <c r="DI256" s="94">
        <f t="shared" si="2209"/>
        <v>0</v>
      </c>
      <c r="DJ256" s="94">
        <f t="shared" si="2209"/>
        <v>0</v>
      </c>
      <c r="DK256" s="94">
        <f t="shared" si="2209"/>
        <v>0</v>
      </c>
      <c r="DL256" s="94">
        <f t="shared" si="2209"/>
        <v>0</v>
      </c>
      <c r="DM256" s="94">
        <f t="shared" si="2209"/>
        <v>0</v>
      </c>
      <c r="DN256" s="94">
        <f t="shared" si="2209"/>
        <v>0</v>
      </c>
      <c r="DO256" s="94">
        <f t="shared" si="2209"/>
        <v>0</v>
      </c>
      <c r="DP256" s="94">
        <f t="shared" si="2209"/>
        <v>0</v>
      </c>
      <c r="DQ256" s="94">
        <f t="shared" si="2209"/>
        <v>0</v>
      </c>
      <c r="DR256" s="94">
        <f t="shared" si="2209"/>
        <v>0</v>
      </c>
      <c r="DS256" s="94">
        <f t="shared" si="2209"/>
        <v>0</v>
      </c>
      <c r="DT256" s="94">
        <f t="shared" si="2209"/>
        <v>0</v>
      </c>
      <c r="DU256" s="94">
        <f t="shared" si="2209"/>
        <v>0</v>
      </c>
      <c r="DV256" s="94">
        <f t="shared" si="2209"/>
        <v>0</v>
      </c>
      <c r="DW256" s="94">
        <f t="shared" si="2209"/>
        <v>0</v>
      </c>
      <c r="DX256" s="94">
        <f t="shared" si="2209"/>
        <v>0</v>
      </c>
      <c r="DY256" s="94">
        <f t="shared" si="2209"/>
        <v>0</v>
      </c>
      <c r="DZ256" s="94">
        <f t="shared" si="2209"/>
        <v>0</v>
      </c>
      <c r="EA256" s="94">
        <f t="shared" si="2209"/>
        <v>0</v>
      </c>
      <c r="EB256" s="94">
        <f t="shared" ref="EB256:GM256" si="2210">IF(EB$165=EOMONTH($D83,-1),-FV($AE83,ROUNDDOWN(YEARFRAC($D$165,EB$165,1),0),,-$AC83*$B83,0),0)</f>
        <v>0</v>
      </c>
      <c r="EC256" s="94">
        <f t="shared" si="2210"/>
        <v>0</v>
      </c>
      <c r="ED256" s="94">
        <f t="shared" si="2210"/>
        <v>0</v>
      </c>
      <c r="EE256" s="94">
        <f t="shared" si="2210"/>
        <v>0</v>
      </c>
      <c r="EF256" s="94">
        <f t="shared" si="2210"/>
        <v>0</v>
      </c>
      <c r="EG256" s="94">
        <f t="shared" si="2210"/>
        <v>0</v>
      </c>
      <c r="EH256" s="94">
        <f t="shared" si="2210"/>
        <v>0</v>
      </c>
      <c r="EI256" s="94">
        <f t="shared" si="2210"/>
        <v>0</v>
      </c>
      <c r="EJ256" s="94">
        <f t="shared" si="2210"/>
        <v>0</v>
      </c>
      <c r="EK256" s="94">
        <f t="shared" si="2210"/>
        <v>0</v>
      </c>
      <c r="EL256" s="94">
        <f t="shared" si="2210"/>
        <v>0</v>
      </c>
      <c r="EM256" s="94">
        <f t="shared" si="2210"/>
        <v>0</v>
      </c>
      <c r="EN256" s="94">
        <f t="shared" si="2210"/>
        <v>0</v>
      </c>
      <c r="EO256" s="94">
        <f t="shared" si="2210"/>
        <v>0</v>
      </c>
      <c r="EP256" s="94">
        <f t="shared" si="2210"/>
        <v>0</v>
      </c>
      <c r="EQ256" s="94">
        <f t="shared" si="2210"/>
        <v>0</v>
      </c>
      <c r="ER256" s="94">
        <f t="shared" si="2210"/>
        <v>0</v>
      </c>
      <c r="ES256" s="94">
        <f t="shared" si="2210"/>
        <v>0</v>
      </c>
      <c r="ET256" s="94">
        <f t="shared" si="2210"/>
        <v>0</v>
      </c>
      <c r="EU256" s="94">
        <f t="shared" si="2210"/>
        <v>0</v>
      </c>
      <c r="EV256" s="94">
        <f t="shared" si="2210"/>
        <v>0</v>
      </c>
      <c r="EW256" s="94">
        <f t="shared" si="2210"/>
        <v>0</v>
      </c>
      <c r="EX256" s="94">
        <f t="shared" si="2210"/>
        <v>0</v>
      </c>
      <c r="EY256" s="94">
        <f t="shared" si="2210"/>
        <v>0</v>
      </c>
      <c r="EZ256" s="94">
        <f t="shared" si="2210"/>
        <v>0</v>
      </c>
      <c r="FA256" s="94">
        <f t="shared" si="2210"/>
        <v>0</v>
      </c>
      <c r="FB256" s="94">
        <f t="shared" si="2210"/>
        <v>0</v>
      </c>
      <c r="FC256" s="94">
        <f t="shared" si="2210"/>
        <v>0</v>
      </c>
      <c r="FD256" s="94">
        <f t="shared" si="2210"/>
        <v>0</v>
      </c>
      <c r="FE256" s="94">
        <f t="shared" si="2210"/>
        <v>0</v>
      </c>
      <c r="FF256" s="94">
        <f t="shared" si="2210"/>
        <v>0</v>
      </c>
      <c r="FG256" s="94">
        <f t="shared" si="2210"/>
        <v>0</v>
      </c>
      <c r="FH256" s="94">
        <f t="shared" si="2210"/>
        <v>0</v>
      </c>
      <c r="FI256" s="94">
        <f t="shared" si="2210"/>
        <v>0</v>
      </c>
      <c r="FJ256" s="94">
        <f t="shared" si="2210"/>
        <v>0</v>
      </c>
      <c r="FK256" s="94">
        <f t="shared" si="2210"/>
        <v>0</v>
      </c>
      <c r="FL256" s="94">
        <f t="shared" si="2210"/>
        <v>0</v>
      </c>
      <c r="FM256" s="94">
        <f t="shared" si="2210"/>
        <v>0</v>
      </c>
      <c r="FN256" s="94">
        <f t="shared" si="2210"/>
        <v>0</v>
      </c>
      <c r="FO256" s="94">
        <f t="shared" si="2210"/>
        <v>0</v>
      </c>
      <c r="FP256" s="94">
        <f t="shared" si="2210"/>
        <v>0</v>
      </c>
      <c r="FQ256" s="94">
        <f t="shared" si="2210"/>
        <v>0</v>
      </c>
      <c r="FR256" s="94">
        <f t="shared" si="2210"/>
        <v>0</v>
      </c>
      <c r="FS256" s="94">
        <f t="shared" si="2210"/>
        <v>0</v>
      </c>
      <c r="FT256" s="94">
        <f t="shared" si="2210"/>
        <v>0</v>
      </c>
      <c r="FU256" s="94">
        <f t="shared" si="2210"/>
        <v>0</v>
      </c>
      <c r="FV256" s="94">
        <f t="shared" si="2210"/>
        <v>0</v>
      </c>
      <c r="FW256" s="94">
        <f t="shared" si="2210"/>
        <v>0</v>
      </c>
      <c r="FX256" s="94">
        <f t="shared" si="2210"/>
        <v>0</v>
      </c>
      <c r="FY256" s="94">
        <f t="shared" si="2210"/>
        <v>0</v>
      </c>
      <c r="FZ256" s="94">
        <f t="shared" si="2210"/>
        <v>0</v>
      </c>
      <c r="GA256" s="94">
        <f t="shared" si="2210"/>
        <v>0</v>
      </c>
      <c r="GB256" s="94">
        <f t="shared" si="2210"/>
        <v>0</v>
      </c>
      <c r="GC256" s="94">
        <f t="shared" si="2210"/>
        <v>0</v>
      </c>
      <c r="GD256" s="94">
        <f t="shared" si="2210"/>
        <v>0</v>
      </c>
      <c r="GE256" s="94">
        <f t="shared" si="2210"/>
        <v>0</v>
      </c>
      <c r="GF256" s="94">
        <f t="shared" si="2210"/>
        <v>0</v>
      </c>
      <c r="GG256" s="94">
        <f t="shared" si="2210"/>
        <v>0</v>
      </c>
      <c r="GH256" s="94">
        <f t="shared" si="2210"/>
        <v>0</v>
      </c>
      <c r="GI256" s="94">
        <f t="shared" si="2210"/>
        <v>0</v>
      </c>
      <c r="GJ256" s="94">
        <f t="shared" si="2210"/>
        <v>0</v>
      </c>
      <c r="GK256" s="94">
        <f t="shared" si="2210"/>
        <v>0</v>
      </c>
      <c r="GL256" s="94">
        <f t="shared" si="2210"/>
        <v>0</v>
      </c>
      <c r="GM256" s="94">
        <f t="shared" si="2210"/>
        <v>0</v>
      </c>
      <c r="GN256" s="94">
        <f t="shared" ref="GN256:IY256" si="2211">IF(GN$165=EOMONTH($D83,-1),-FV($AE83,ROUNDDOWN(YEARFRAC($D$165,GN$165,1),0),,-$AC83*$B83,0),0)</f>
        <v>0</v>
      </c>
      <c r="GO256" s="94">
        <f t="shared" si="2211"/>
        <v>0</v>
      </c>
      <c r="GP256" s="94">
        <f t="shared" si="2211"/>
        <v>0</v>
      </c>
      <c r="GQ256" s="94">
        <f t="shared" si="2211"/>
        <v>0</v>
      </c>
      <c r="GR256" s="94">
        <f t="shared" si="2211"/>
        <v>0</v>
      </c>
      <c r="GS256" s="94">
        <f t="shared" si="2211"/>
        <v>0</v>
      </c>
      <c r="GT256" s="94">
        <f t="shared" si="2211"/>
        <v>0</v>
      </c>
      <c r="GU256" s="94">
        <f t="shared" si="2211"/>
        <v>0</v>
      </c>
      <c r="GV256" s="94">
        <f t="shared" si="2211"/>
        <v>0</v>
      </c>
      <c r="GW256" s="94">
        <f t="shared" si="2211"/>
        <v>0</v>
      </c>
      <c r="GX256" s="94">
        <f t="shared" si="2211"/>
        <v>0</v>
      </c>
      <c r="GY256" s="94">
        <f t="shared" si="2211"/>
        <v>0</v>
      </c>
      <c r="GZ256" s="94">
        <f t="shared" si="2211"/>
        <v>0</v>
      </c>
      <c r="HA256" s="94">
        <f t="shared" si="2211"/>
        <v>0</v>
      </c>
      <c r="HB256" s="94">
        <f t="shared" si="2211"/>
        <v>0</v>
      </c>
      <c r="HC256" s="94">
        <f t="shared" si="2211"/>
        <v>0</v>
      </c>
      <c r="HD256" s="94">
        <f t="shared" si="2211"/>
        <v>0</v>
      </c>
      <c r="HE256" s="94">
        <f t="shared" si="2211"/>
        <v>0</v>
      </c>
      <c r="HF256" s="94">
        <f t="shared" si="2211"/>
        <v>0</v>
      </c>
      <c r="HG256" s="94">
        <f t="shared" si="2211"/>
        <v>0</v>
      </c>
      <c r="HH256" s="94">
        <f t="shared" si="2211"/>
        <v>0</v>
      </c>
      <c r="HI256" s="94">
        <f t="shared" si="2211"/>
        <v>0</v>
      </c>
      <c r="HJ256" s="94">
        <f t="shared" si="2211"/>
        <v>0</v>
      </c>
      <c r="HK256" s="94">
        <f t="shared" si="2211"/>
        <v>0</v>
      </c>
      <c r="HL256" s="94">
        <f t="shared" si="2211"/>
        <v>0</v>
      </c>
      <c r="HM256" s="94">
        <f t="shared" si="2211"/>
        <v>0</v>
      </c>
      <c r="HN256" s="94">
        <f t="shared" si="2211"/>
        <v>0</v>
      </c>
      <c r="HO256" s="94">
        <f t="shared" si="2211"/>
        <v>0</v>
      </c>
      <c r="HP256" s="94">
        <f t="shared" si="2211"/>
        <v>0</v>
      </c>
      <c r="HQ256" s="94">
        <f t="shared" si="2211"/>
        <v>0</v>
      </c>
      <c r="HR256" s="94">
        <f t="shared" si="2211"/>
        <v>0</v>
      </c>
      <c r="HS256" s="94">
        <f t="shared" si="2211"/>
        <v>0</v>
      </c>
      <c r="HT256" s="94">
        <f t="shared" si="2211"/>
        <v>0</v>
      </c>
      <c r="HU256" s="94">
        <f t="shared" si="2211"/>
        <v>0</v>
      </c>
      <c r="HV256" s="94">
        <f t="shared" si="2211"/>
        <v>0</v>
      </c>
      <c r="HW256" s="94">
        <f t="shared" si="2211"/>
        <v>0</v>
      </c>
      <c r="HX256" s="94">
        <f t="shared" si="2211"/>
        <v>0</v>
      </c>
      <c r="HY256" s="94">
        <f t="shared" si="2211"/>
        <v>0</v>
      </c>
      <c r="HZ256" s="94">
        <f t="shared" si="2211"/>
        <v>0</v>
      </c>
      <c r="IA256" s="94">
        <f t="shared" si="2211"/>
        <v>0</v>
      </c>
      <c r="IB256" s="94">
        <f t="shared" si="2211"/>
        <v>0</v>
      </c>
      <c r="IC256" s="94">
        <f t="shared" si="2211"/>
        <v>0</v>
      </c>
      <c r="ID256" s="94">
        <f t="shared" si="2211"/>
        <v>0</v>
      </c>
      <c r="IE256" s="94">
        <f t="shared" si="2211"/>
        <v>0</v>
      </c>
      <c r="IF256" s="94">
        <f t="shared" si="2211"/>
        <v>0</v>
      </c>
      <c r="IG256" s="94">
        <f t="shared" si="2211"/>
        <v>0</v>
      </c>
      <c r="IH256" s="94">
        <f t="shared" si="2211"/>
        <v>0</v>
      </c>
      <c r="II256" s="94">
        <f t="shared" si="2211"/>
        <v>0</v>
      </c>
      <c r="IJ256" s="94">
        <f t="shared" si="2211"/>
        <v>0</v>
      </c>
      <c r="IK256" s="94">
        <f t="shared" si="2211"/>
        <v>0</v>
      </c>
      <c r="IL256" s="94">
        <f t="shared" si="2211"/>
        <v>0</v>
      </c>
      <c r="IM256" s="94">
        <f t="shared" si="2211"/>
        <v>0</v>
      </c>
      <c r="IN256" s="94">
        <f t="shared" si="2211"/>
        <v>0</v>
      </c>
      <c r="IO256" s="94">
        <f t="shared" si="2211"/>
        <v>0</v>
      </c>
      <c r="IP256" s="94">
        <f t="shared" si="2211"/>
        <v>0</v>
      </c>
      <c r="IQ256" s="94">
        <f t="shared" si="2211"/>
        <v>0</v>
      </c>
      <c r="IR256" s="94">
        <f t="shared" si="2211"/>
        <v>0</v>
      </c>
      <c r="IS256" s="94">
        <f t="shared" si="2211"/>
        <v>0</v>
      </c>
      <c r="IT256" s="94">
        <f t="shared" si="2211"/>
        <v>0</v>
      </c>
      <c r="IU256" s="94">
        <f t="shared" si="2211"/>
        <v>0</v>
      </c>
      <c r="IV256" s="94">
        <f t="shared" si="2211"/>
        <v>0</v>
      </c>
      <c r="IW256" s="94">
        <f t="shared" si="2211"/>
        <v>0</v>
      </c>
      <c r="IX256" s="94">
        <f t="shared" si="2211"/>
        <v>0</v>
      </c>
      <c r="IY256" s="94">
        <f t="shared" si="2211"/>
        <v>0</v>
      </c>
      <c r="IZ256" s="94">
        <f t="shared" ref="IZ256:LK256" si="2212">IF(IZ$165=EOMONTH($D83,-1),-FV($AE83,ROUNDDOWN(YEARFRAC($D$165,IZ$165,1),0),,-$AC83*$B83,0),0)</f>
        <v>0</v>
      </c>
      <c r="JA256" s="94">
        <f t="shared" si="2212"/>
        <v>0</v>
      </c>
      <c r="JB256" s="94">
        <f t="shared" si="2212"/>
        <v>0</v>
      </c>
      <c r="JC256" s="94">
        <f t="shared" si="2212"/>
        <v>0</v>
      </c>
      <c r="JD256" s="94">
        <f t="shared" si="2212"/>
        <v>0</v>
      </c>
      <c r="JE256" s="94">
        <f t="shared" si="2212"/>
        <v>0</v>
      </c>
      <c r="JF256" s="94">
        <f t="shared" si="2212"/>
        <v>0</v>
      </c>
      <c r="JG256" s="94">
        <f t="shared" si="2212"/>
        <v>0</v>
      </c>
      <c r="JH256" s="94">
        <f t="shared" si="2212"/>
        <v>0</v>
      </c>
      <c r="JI256" s="94">
        <f t="shared" si="2212"/>
        <v>0</v>
      </c>
      <c r="JJ256" s="94">
        <f t="shared" si="2212"/>
        <v>0</v>
      </c>
      <c r="JK256" s="94">
        <f t="shared" si="2212"/>
        <v>0</v>
      </c>
      <c r="JL256" s="94">
        <f t="shared" si="2212"/>
        <v>0</v>
      </c>
      <c r="JM256" s="94">
        <f t="shared" si="2212"/>
        <v>0</v>
      </c>
      <c r="JN256" s="94">
        <f t="shared" si="2212"/>
        <v>0</v>
      </c>
      <c r="JO256" s="94">
        <f t="shared" si="2212"/>
        <v>0</v>
      </c>
      <c r="JP256" s="94">
        <f t="shared" si="2212"/>
        <v>0</v>
      </c>
      <c r="JQ256" s="94">
        <f t="shared" si="2212"/>
        <v>0</v>
      </c>
      <c r="JR256" s="94">
        <f t="shared" si="2212"/>
        <v>0</v>
      </c>
      <c r="JS256" s="94">
        <f t="shared" si="2212"/>
        <v>0</v>
      </c>
      <c r="JT256" s="94">
        <f t="shared" si="2212"/>
        <v>0</v>
      </c>
      <c r="JU256" s="94">
        <f t="shared" si="2212"/>
        <v>0</v>
      </c>
      <c r="JV256" s="94">
        <f t="shared" si="2212"/>
        <v>0</v>
      </c>
      <c r="JW256" s="94">
        <f t="shared" si="2212"/>
        <v>0</v>
      </c>
      <c r="JX256" s="94">
        <f t="shared" si="2212"/>
        <v>0</v>
      </c>
      <c r="JY256" s="94">
        <f t="shared" si="2212"/>
        <v>0</v>
      </c>
      <c r="JZ256" s="94">
        <f t="shared" si="2212"/>
        <v>0</v>
      </c>
      <c r="KA256" s="94">
        <f t="shared" si="2212"/>
        <v>0</v>
      </c>
      <c r="KB256" s="94">
        <f t="shared" si="2212"/>
        <v>0</v>
      </c>
      <c r="KC256" s="94">
        <f t="shared" si="2212"/>
        <v>0</v>
      </c>
      <c r="KD256" s="94">
        <f t="shared" si="2212"/>
        <v>0</v>
      </c>
      <c r="KE256" s="94">
        <f t="shared" si="2212"/>
        <v>0</v>
      </c>
      <c r="KF256" s="94">
        <f t="shared" si="2212"/>
        <v>0</v>
      </c>
      <c r="KG256" s="94">
        <f t="shared" si="2212"/>
        <v>0</v>
      </c>
      <c r="KH256" s="94">
        <f t="shared" si="2212"/>
        <v>0</v>
      </c>
      <c r="KI256" s="94">
        <f t="shared" si="2212"/>
        <v>0</v>
      </c>
      <c r="KJ256" s="94">
        <f t="shared" si="2212"/>
        <v>0</v>
      </c>
      <c r="KK256" s="94">
        <f t="shared" si="2212"/>
        <v>0</v>
      </c>
      <c r="KL256" s="94">
        <f t="shared" si="2212"/>
        <v>0</v>
      </c>
      <c r="KM256" s="94">
        <f t="shared" si="2212"/>
        <v>0</v>
      </c>
      <c r="KN256" s="94">
        <f t="shared" si="2212"/>
        <v>0</v>
      </c>
      <c r="KO256" s="94">
        <f t="shared" si="2212"/>
        <v>0</v>
      </c>
      <c r="KP256" s="94">
        <f t="shared" si="2212"/>
        <v>0</v>
      </c>
      <c r="KQ256" s="94">
        <f t="shared" si="2212"/>
        <v>0</v>
      </c>
      <c r="KR256" s="94">
        <f t="shared" si="2212"/>
        <v>0</v>
      </c>
      <c r="KS256" s="94">
        <f t="shared" si="2212"/>
        <v>0</v>
      </c>
      <c r="KT256" s="94">
        <f t="shared" si="2212"/>
        <v>0</v>
      </c>
      <c r="KU256" s="94">
        <f t="shared" si="2212"/>
        <v>0</v>
      </c>
      <c r="KV256" s="94">
        <f t="shared" si="2212"/>
        <v>0</v>
      </c>
      <c r="KW256" s="94">
        <f t="shared" si="2212"/>
        <v>0</v>
      </c>
      <c r="KX256" s="94">
        <f t="shared" si="2212"/>
        <v>0</v>
      </c>
      <c r="KY256" s="94">
        <f t="shared" si="2212"/>
        <v>0</v>
      </c>
      <c r="KZ256" s="94">
        <f t="shared" si="2212"/>
        <v>0</v>
      </c>
      <c r="LA256" s="94">
        <f t="shared" si="2212"/>
        <v>0</v>
      </c>
      <c r="LB256" s="94">
        <f t="shared" si="2212"/>
        <v>0</v>
      </c>
      <c r="LC256" s="94">
        <f t="shared" si="2212"/>
        <v>0</v>
      </c>
      <c r="LD256" s="94">
        <f t="shared" si="2212"/>
        <v>0</v>
      </c>
      <c r="LE256" s="94">
        <f t="shared" si="2212"/>
        <v>0</v>
      </c>
      <c r="LF256" s="94">
        <f t="shared" si="2212"/>
        <v>0</v>
      </c>
      <c r="LG256" s="94">
        <f t="shared" si="2212"/>
        <v>0</v>
      </c>
      <c r="LH256" s="94">
        <f t="shared" si="2212"/>
        <v>0</v>
      </c>
      <c r="LI256" s="94">
        <f t="shared" si="2212"/>
        <v>0</v>
      </c>
      <c r="LJ256" s="94">
        <f t="shared" si="2212"/>
        <v>0</v>
      </c>
      <c r="LK256" s="94">
        <f t="shared" si="2212"/>
        <v>0</v>
      </c>
      <c r="LL256" s="94">
        <f t="shared" ref="LL256:NK256" si="2213">IF(LL$165=EOMONTH($D83,-1),-FV($AE83,ROUNDDOWN(YEARFRAC($D$165,LL$165,1),0),,-$AC83*$B83,0),0)</f>
        <v>0</v>
      </c>
      <c r="LM256" s="94">
        <f t="shared" si="2213"/>
        <v>0</v>
      </c>
      <c r="LN256" s="94">
        <f t="shared" si="2213"/>
        <v>0</v>
      </c>
      <c r="LO256" s="94">
        <f t="shared" si="2213"/>
        <v>0</v>
      </c>
      <c r="LP256" s="94">
        <f t="shared" si="2213"/>
        <v>0</v>
      </c>
      <c r="LQ256" s="94">
        <f t="shared" si="2213"/>
        <v>0</v>
      </c>
      <c r="LR256" s="94">
        <f t="shared" si="2213"/>
        <v>0</v>
      </c>
      <c r="LS256" s="94">
        <f t="shared" si="2213"/>
        <v>0</v>
      </c>
      <c r="LT256" s="94">
        <f t="shared" si="2213"/>
        <v>0</v>
      </c>
      <c r="LU256" s="94">
        <f t="shared" si="2213"/>
        <v>0</v>
      </c>
      <c r="LV256" s="94">
        <f t="shared" si="2213"/>
        <v>0</v>
      </c>
      <c r="LW256" s="94">
        <f t="shared" si="2213"/>
        <v>0</v>
      </c>
      <c r="LX256" s="94">
        <f t="shared" si="2213"/>
        <v>0</v>
      </c>
      <c r="LY256" s="94">
        <f t="shared" si="2213"/>
        <v>0</v>
      </c>
      <c r="LZ256" s="94">
        <f t="shared" si="2213"/>
        <v>0</v>
      </c>
      <c r="MA256" s="94">
        <f t="shared" si="2213"/>
        <v>0</v>
      </c>
      <c r="MB256" s="94">
        <f t="shared" si="2213"/>
        <v>0</v>
      </c>
      <c r="MC256" s="94">
        <f t="shared" si="2213"/>
        <v>0</v>
      </c>
      <c r="MD256" s="94">
        <f t="shared" si="2213"/>
        <v>0</v>
      </c>
      <c r="ME256" s="94">
        <f t="shared" si="2213"/>
        <v>0</v>
      </c>
      <c r="MF256" s="94">
        <f t="shared" si="2213"/>
        <v>0</v>
      </c>
      <c r="MG256" s="94">
        <f t="shared" si="2213"/>
        <v>0</v>
      </c>
      <c r="MH256" s="94">
        <f t="shared" si="2213"/>
        <v>0</v>
      </c>
      <c r="MI256" s="94">
        <f t="shared" si="2213"/>
        <v>0</v>
      </c>
      <c r="MJ256" s="94">
        <f t="shared" si="2213"/>
        <v>0</v>
      </c>
      <c r="MK256" s="94">
        <f t="shared" si="2213"/>
        <v>0</v>
      </c>
      <c r="ML256" s="94">
        <f t="shared" si="2213"/>
        <v>0</v>
      </c>
      <c r="MM256" s="94">
        <f t="shared" si="2213"/>
        <v>0</v>
      </c>
      <c r="MN256" s="94">
        <f t="shared" si="2213"/>
        <v>0</v>
      </c>
      <c r="MO256" s="94">
        <f t="shared" si="2213"/>
        <v>0</v>
      </c>
      <c r="MP256" s="94">
        <f t="shared" si="2213"/>
        <v>0</v>
      </c>
      <c r="MQ256" s="94">
        <f t="shared" si="2213"/>
        <v>0</v>
      </c>
      <c r="MR256" s="94">
        <f t="shared" si="2213"/>
        <v>0</v>
      </c>
      <c r="MS256" s="94">
        <f t="shared" si="2213"/>
        <v>0</v>
      </c>
      <c r="MT256" s="94">
        <f t="shared" si="2213"/>
        <v>0</v>
      </c>
      <c r="MU256" s="94">
        <f t="shared" si="2213"/>
        <v>0</v>
      </c>
      <c r="MV256" s="94">
        <f t="shared" si="2213"/>
        <v>0</v>
      </c>
      <c r="MW256" s="94">
        <f t="shared" si="2213"/>
        <v>0</v>
      </c>
      <c r="MX256" s="94">
        <f t="shared" si="2213"/>
        <v>0</v>
      </c>
      <c r="MY256" s="94">
        <f t="shared" si="2213"/>
        <v>0</v>
      </c>
      <c r="MZ256" s="94">
        <f t="shared" si="2213"/>
        <v>0</v>
      </c>
      <c r="NA256" s="94">
        <f t="shared" si="2213"/>
        <v>0</v>
      </c>
      <c r="NB256" s="94">
        <f t="shared" si="2213"/>
        <v>0</v>
      </c>
      <c r="NC256" s="94">
        <f t="shared" si="2213"/>
        <v>0</v>
      </c>
      <c r="ND256" s="94">
        <f t="shared" si="2213"/>
        <v>0</v>
      </c>
      <c r="NE256" s="94">
        <f t="shared" si="2213"/>
        <v>0</v>
      </c>
      <c r="NF256" s="94">
        <f t="shared" si="2213"/>
        <v>0</v>
      </c>
      <c r="NG256" s="94">
        <f t="shared" si="2213"/>
        <v>0</v>
      </c>
      <c r="NH256" s="94">
        <f t="shared" si="2213"/>
        <v>0</v>
      </c>
      <c r="NI256" s="94">
        <f t="shared" si="2213"/>
        <v>0</v>
      </c>
      <c r="NJ256" s="94">
        <f t="shared" si="2213"/>
        <v>0</v>
      </c>
      <c r="NK256" s="97">
        <f t="shared" si="2213"/>
        <v>0</v>
      </c>
    </row>
    <row r="257" spans="1:375" x14ac:dyDescent="0.25">
      <c r="A257" s="102">
        <f>SUMIF($D$163:$NK$163,"&lt;="&amp;Summary!$B$3,Leases!D257:NK257)</f>
        <v>0</v>
      </c>
      <c r="B257" s="23" t="s">
        <v>101</v>
      </c>
      <c r="C257" s="45" t="s">
        <v>25</v>
      </c>
      <c r="D257" s="94">
        <f>IF(D$165=EOMONTH($D83,-1),SUMIFS($D248:$NK248,$D$165:$NK$165,"&gt;="&amp;EOMONTH($D83,$S83),$D$165:$NK$165,"&lt;"&amp;EOMONTH($D83,60))*-$AF83+SUMIFS($D248:$NK248,$D$165:$NK$165,"&gt;="&amp;EOMONTH($D83,60),$D$165:$NK$165,"&lt;"&amp;EOMONTH($D83,300))*-$AG83,0)</f>
        <v>0</v>
      </c>
      <c r="E257" s="94">
        <f t="shared" ref="E257:BP257" si="2214">IF(E$165=EOMONTH($D83,-1),SUMIFS($D248:$NK248,$D$165:$NK$165,"&gt;="&amp;EOMONTH($D83,$S83),$D$165:$NK$165,"&lt;"&amp;EOMONTH($D83,60))*-$AF83+SUMIFS($D248:$NK248,$D$165:$NK$165,"&gt;="&amp;EOMONTH($D83,60),$D$165:$NK$165,"&lt;"&amp;EOMONTH($D83,300))*-$AG83,0)</f>
        <v>0</v>
      </c>
      <c r="F257" s="94">
        <f t="shared" si="2214"/>
        <v>0</v>
      </c>
      <c r="G257" s="94">
        <f t="shared" si="2214"/>
        <v>0</v>
      </c>
      <c r="H257" s="94">
        <f t="shared" si="2214"/>
        <v>0</v>
      </c>
      <c r="I257" s="94">
        <f t="shared" si="2214"/>
        <v>0</v>
      </c>
      <c r="J257" s="94">
        <f t="shared" si="2214"/>
        <v>0</v>
      </c>
      <c r="K257" s="94">
        <f t="shared" si="2214"/>
        <v>0</v>
      </c>
      <c r="L257" s="94">
        <f t="shared" si="2214"/>
        <v>0</v>
      </c>
      <c r="M257" s="94">
        <f t="shared" si="2214"/>
        <v>0</v>
      </c>
      <c r="N257" s="94">
        <f t="shared" si="2214"/>
        <v>0</v>
      </c>
      <c r="O257" s="94">
        <f t="shared" si="2214"/>
        <v>0</v>
      </c>
      <c r="P257" s="94">
        <f t="shared" si="2214"/>
        <v>0</v>
      </c>
      <c r="Q257" s="94">
        <f t="shared" si="2214"/>
        <v>0</v>
      </c>
      <c r="R257" s="94">
        <f t="shared" si="2214"/>
        <v>0</v>
      </c>
      <c r="S257" s="94">
        <f t="shared" si="2214"/>
        <v>0</v>
      </c>
      <c r="T257" s="94">
        <f t="shared" si="2214"/>
        <v>0</v>
      </c>
      <c r="U257" s="94">
        <f t="shared" si="2214"/>
        <v>0</v>
      </c>
      <c r="V257" s="94">
        <f t="shared" si="2214"/>
        <v>0</v>
      </c>
      <c r="W257" s="94">
        <f t="shared" si="2214"/>
        <v>0</v>
      </c>
      <c r="X257" s="94">
        <f t="shared" si="2214"/>
        <v>0</v>
      </c>
      <c r="Y257" s="94">
        <f t="shared" si="2214"/>
        <v>0</v>
      </c>
      <c r="Z257" s="94">
        <f t="shared" si="2214"/>
        <v>0</v>
      </c>
      <c r="AA257" s="94">
        <f t="shared" si="2214"/>
        <v>0</v>
      </c>
      <c r="AB257" s="94">
        <f t="shared" si="2214"/>
        <v>0</v>
      </c>
      <c r="AC257" s="94">
        <f t="shared" si="2214"/>
        <v>0</v>
      </c>
      <c r="AD257" s="94">
        <f t="shared" si="2214"/>
        <v>0</v>
      </c>
      <c r="AE257" s="94">
        <f t="shared" si="2214"/>
        <v>0</v>
      </c>
      <c r="AF257" s="94">
        <f t="shared" si="2214"/>
        <v>0</v>
      </c>
      <c r="AG257" s="94">
        <f t="shared" si="2214"/>
        <v>0</v>
      </c>
      <c r="AH257" s="94">
        <f t="shared" si="2214"/>
        <v>0</v>
      </c>
      <c r="AI257" s="94">
        <f t="shared" si="2214"/>
        <v>0</v>
      </c>
      <c r="AJ257" s="94">
        <f t="shared" si="2214"/>
        <v>0</v>
      </c>
      <c r="AK257" s="94">
        <f t="shared" si="2214"/>
        <v>0</v>
      </c>
      <c r="AL257" s="94">
        <f t="shared" si="2214"/>
        <v>0</v>
      </c>
      <c r="AM257" s="94">
        <f t="shared" si="2214"/>
        <v>0</v>
      </c>
      <c r="AN257" s="94">
        <f t="shared" si="2214"/>
        <v>0</v>
      </c>
      <c r="AO257" s="94">
        <f t="shared" si="2214"/>
        <v>0</v>
      </c>
      <c r="AP257" s="94">
        <f t="shared" si="2214"/>
        <v>0</v>
      </c>
      <c r="AQ257" s="94">
        <f t="shared" si="2214"/>
        <v>0</v>
      </c>
      <c r="AR257" s="94">
        <f t="shared" si="2214"/>
        <v>0</v>
      </c>
      <c r="AS257" s="94">
        <f t="shared" si="2214"/>
        <v>0</v>
      </c>
      <c r="AT257" s="94">
        <f t="shared" si="2214"/>
        <v>0</v>
      </c>
      <c r="AU257" s="94">
        <f t="shared" si="2214"/>
        <v>0</v>
      </c>
      <c r="AV257" s="94">
        <f t="shared" si="2214"/>
        <v>0</v>
      </c>
      <c r="AW257" s="94">
        <f t="shared" si="2214"/>
        <v>0</v>
      </c>
      <c r="AX257" s="94">
        <f t="shared" si="2214"/>
        <v>0</v>
      </c>
      <c r="AY257" s="94">
        <f t="shared" si="2214"/>
        <v>0</v>
      </c>
      <c r="AZ257" s="94">
        <f t="shared" si="2214"/>
        <v>0</v>
      </c>
      <c r="BA257" s="94">
        <f t="shared" si="2214"/>
        <v>0</v>
      </c>
      <c r="BB257" s="94">
        <f t="shared" si="2214"/>
        <v>0</v>
      </c>
      <c r="BC257" s="94">
        <f t="shared" si="2214"/>
        <v>0</v>
      </c>
      <c r="BD257" s="94">
        <f t="shared" si="2214"/>
        <v>0</v>
      </c>
      <c r="BE257" s="94">
        <f t="shared" si="2214"/>
        <v>0</v>
      </c>
      <c r="BF257" s="94">
        <f t="shared" si="2214"/>
        <v>0</v>
      </c>
      <c r="BG257" s="94">
        <f t="shared" si="2214"/>
        <v>0</v>
      </c>
      <c r="BH257" s="94">
        <f t="shared" si="2214"/>
        <v>0</v>
      </c>
      <c r="BI257" s="94">
        <f t="shared" si="2214"/>
        <v>0</v>
      </c>
      <c r="BJ257" s="94">
        <f t="shared" si="2214"/>
        <v>0</v>
      </c>
      <c r="BK257" s="94">
        <f t="shared" si="2214"/>
        <v>0</v>
      </c>
      <c r="BL257" s="94">
        <f t="shared" si="2214"/>
        <v>0</v>
      </c>
      <c r="BM257" s="94">
        <f t="shared" si="2214"/>
        <v>0</v>
      </c>
      <c r="BN257" s="94">
        <f t="shared" si="2214"/>
        <v>0</v>
      </c>
      <c r="BO257" s="94">
        <f t="shared" si="2214"/>
        <v>0</v>
      </c>
      <c r="BP257" s="94">
        <f t="shared" si="2214"/>
        <v>0</v>
      </c>
      <c r="BQ257" s="94">
        <f t="shared" ref="BQ257:EB257" si="2215">IF(BQ$165=EOMONTH($D83,-1),SUMIFS($D248:$NK248,$D$165:$NK$165,"&gt;="&amp;EOMONTH($D83,$S83),$D$165:$NK$165,"&lt;"&amp;EOMONTH($D83,60))*-$AF83+SUMIFS($D248:$NK248,$D$165:$NK$165,"&gt;="&amp;EOMONTH($D83,60),$D$165:$NK$165,"&lt;"&amp;EOMONTH($D83,300))*-$AG83,0)</f>
        <v>0</v>
      </c>
      <c r="BR257" s="94">
        <f t="shared" si="2215"/>
        <v>0</v>
      </c>
      <c r="BS257" s="94">
        <f t="shared" si="2215"/>
        <v>0</v>
      </c>
      <c r="BT257" s="94">
        <f t="shared" si="2215"/>
        <v>0</v>
      </c>
      <c r="BU257" s="94">
        <f t="shared" si="2215"/>
        <v>0</v>
      </c>
      <c r="BV257" s="94">
        <f t="shared" si="2215"/>
        <v>0</v>
      </c>
      <c r="BW257" s="94">
        <f t="shared" si="2215"/>
        <v>0</v>
      </c>
      <c r="BX257" s="94">
        <f t="shared" si="2215"/>
        <v>0</v>
      </c>
      <c r="BY257" s="94">
        <f t="shared" si="2215"/>
        <v>0</v>
      </c>
      <c r="BZ257" s="94">
        <f t="shared" si="2215"/>
        <v>0</v>
      </c>
      <c r="CA257" s="94">
        <f t="shared" si="2215"/>
        <v>0</v>
      </c>
      <c r="CB257" s="94">
        <f t="shared" si="2215"/>
        <v>0</v>
      </c>
      <c r="CC257" s="94">
        <f t="shared" si="2215"/>
        <v>0</v>
      </c>
      <c r="CD257" s="94">
        <f t="shared" si="2215"/>
        <v>0</v>
      </c>
      <c r="CE257" s="94">
        <f t="shared" si="2215"/>
        <v>0</v>
      </c>
      <c r="CF257" s="94">
        <f t="shared" si="2215"/>
        <v>0</v>
      </c>
      <c r="CG257" s="94">
        <f t="shared" si="2215"/>
        <v>0</v>
      </c>
      <c r="CH257" s="94">
        <f t="shared" si="2215"/>
        <v>0</v>
      </c>
      <c r="CI257" s="94">
        <f t="shared" si="2215"/>
        <v>0</v>
      </c>
      <c r="CJ257" s="94">
        <f t="shared" si="2215"/>
        <v>0</v>
      </c>
      <c r="CK257" s="94">
        <f t="shared" si="2215"/>
        <v>0</v>
      </c>
      <c r="CL257" s="94">
        <f t="shared" si="2215"/>
        <v>0</v>
      </c>
      <c r="CM257" s="94">
        <f t="shared" si="2215"/>
        <v>0</v>
      </c>
      <c r="CN257" s="94">
        <f t="shared" si="2215"/>
        <v>0</v>
      </c>
      <c r="CO257" s="94">
        <f t="shared" si="2215"/>
        <v>0</v>
      </c>
      <c r="CP257" s="94">
        <f t="shared" si="2215"/>
        <v>0</v>
      </c>
      <c r="CQ257" s="94">
        <f t="shared" si="2215"/>
        <v>0</v>
      </c>
      <c r="CR257" s="94">
        <f t="shared" si="2215"/>
        <v>0</v>
      </c>
      <c r="CS257" s="94">
        <f t="shared" si="2215"/>
        <v>0</v>
      </c>
      <c r="CT257" s="94">
        <f t="shared" si="2215"/>
        <v>0</v>
      </c>
      <c r="CU257" s="94">
        <f t="shared" si="2215"/>
        <v>0</v>
      </c>
      <c r="CV257" s="94">
        <f t="shared" si="2215"/>
        <v>0</v>
      </c>
      <c r="CW257" s="94">
        <f t="shared" si="2215"/>
        <v>0</v>
      </c>
      <c r="CX257" s="94">
        <f t="shared" si="2215"/>
        <v>0</v>
      </c>
      <c r="CY257" s="94">
        <f t="shared" si="2215"/>
        <v>0</v>
      </c>
      <c r="CZ257" s="94">
        <f t="shared" si="2215"/>
        <v>0</v>
      </c>
      <c r="DA257" s="94">
        <f t="shared" si="2215"/>
        <v>0</v>
      </c>
      <c r="DB257" s="94">
        <f t="shared" si="2215"/>
        <v>0</v>
      </c>
      <c r="DC257" s="94">
        <f t="shared" si="2215"/>
        <v>0</v>
      </c>
      <c r="DD257" s="94">
        <f t="shared" si="2215"/>
        <v>0</v>
      </c>
      <c r="DE257" s="94">
        <f t="shared" si="2215"/>
        <v>0</v>
      </c>
      <c r="DF257" s="94">
        <f t="shared" si="2215"/>
        <v>0</v>
      </c>
      <c r="DG257" s="94">
        <f t="shared" si="2215"/>
        <v>0</v>
      </c>
      <c r="DH257" s="94">
        <f t="shared" si="2215"/>
        <v>0</v>
      </c>
      <c r="DI257" s="94">
        <f t="shared" si="2215"/>
        <v>0</v>
      </c>
      <c r="DJ257" s="94">
        <f t="shared" si="2215"/>
        <v>0</v>
      </c>
      <c r="DK257" s="94">
        <f t="shared" si="2215"/>
        <v>0</v>
      </c>
      <c r="DL257" s="94">
        <f t="shared" si="2215"/>
        <v>0</v>
      </c>
      <c r="DM257" s="94">
        <f t="shared" si="2215"/>
        <v>0</v>
      </c>
      <c r="DN257" s="94">
        <f t="shared" si="2215"/>
        <v>0</v>
      </c>
      <c r="DO257" s="94">
        <f t="shared" si="2215"/>
        <v>0</v>
      </c>
      <c r="DP257" s="94">
        <f t="shared" si="2215"/>
        <v>0</v>
      </c>
      <c r="DQ257" s="94">
        <f t="shared" si="2215"/>
        <v>0</v>
      </c>
      <c r="DR257" s="94">
        <f t="shared" si="2215"/>
        <v>0</v>
      </c>
      <c r="DS257" s="94">
        <f t="shared" si="2215"/>
        <v>0</v>
      </c>
      <c r="DT257" s="94">
        <f t="shared" si="2215"/>
        <v>0</v>
      </c>
      <c r="DU257" s="94">
        <f t="shared" si="2215"/>
        <v>0</v>
      </c>
      <c r="DV257" s="94">
        <f t="shared" si="2215"/>
        <v>0</v>
      </c>
      <c r="DW257" s="94">
        <f t="shared" si="2215"/>
        <v>0</v>
      </c>
      <c r="DX257" s="94">
        <f t="shared" si="2215"/>
        <v>0</v>
      </c>
      <c r="DY257" s="94">
        <f t="shared" si="2215"/>
        <v>0</v>
      </c>
      <c r="DZ257" s="94">
        <f t="shared" si="2215"/>
        <v>0</v>
      </c>
      <c r="EA257" s="94">
        <f t="shared" si="2215"/>
        <v>0</v>
      </c>
      <c r="EB257" s="94">
        <f t="shared" si="2215"/>
        <v>0</v>
      </c>
      <c r="EC257" s="94">
        <f t="shared" ref="EC257:GN257" si="2216">IF(EC$165=EOMONTH($D83,-1),SUMIFS($D248:$NK248,$D$165:$NK$165,"&gt;="&amp;EOMONTH($D83,$S83),$D$165:$NK$165,"&lt;"&amp;EOMONTH($D83,60))*-$AF83+SUMIFS($D248:$NK248,$D$165:$NK$165,"&gt;="&amp;EOMONTH($D83,60),$D$165:$NK$165,"&lt;"&amp;EOMONTH($D83,300))*-$AG83,0)</f>
        <v>0</v>
      </c>
      <c r="ED257" s="94">
        <f t="shared" si="2216"/>
        <v>0</v>
      </c>
      <c r="EE257" s="94">
        <f t="shared" si="2216"/>
        <v>0</v>
      </c>
      <c r="EF257" s="94">
        <f t="shared" si="2216"/>
        <v>0</v>
      </c>
      <c r="EG257" s="94">
        <f t="shared" si="2216"/>
        <v>0</v>
      </c>
      <c r="EH257" s="94">
        <f t="shared" si="2216"/>
        <v>0</v>
      </c>
      <c r="EI257" s="94">
        <f t="shared" si="2216"/>
        <v>0</v>
      </c>
      <c r="EJ257" s="94">
        <f t="shared" si="2216"/>
        <v>0</v>
      </c>
      <c r="EK257" s="94">
        <f t="shared" si="2216"/>
        <v>0</v>
      </c>
      <c r="EL257" s="94">
        <f t="shared" si="2216"/>
        <v>0</v>
      </c>
      <c r="EM257" s="94">
        <f t="shared" si="2216"/>
        <v>0</v>
      </c>
      <c r="EN257" s="94">
        <f t="shared" si="2216"/>
        <v>0</v>
      </c>
      <c r="EO257" s="94">
        <f t="shared" si="2216"/>
        <v>0</v>
      </c>
      <c r="EP257" s="94">
        <f t="shared" si="2216"/>
        <v>0</v>
      </c>
      <c r="EQ257" s="94">
        <f t="shared" si="2216"/>
        <v>0</v>
      </c>
      <c r="ER257" s="94">
        <f t="shared" si="2216"/>
        <v>0</v>
      </c>
      <c r="ES257" s="94">
        <f t="shared" si="2216"/>
        <v>0</v>
      </c>
      <c r="ET257" s="94">
        <f t="shared" si="2216"/>
        <v>0</v>
      </c>
      <c r="EU257" s="94">
        <f t="shared" si="2216"/>
        <v>0</v>
      </c>
      <c r="EV257" s="94">
        <f t="shared" si="2216"/>
        <v>0</v>
      </c>
      <c r="EW257" s="94">
        <f t="shared" si="2216"/>
        <v>0</v>
      </c>
      <c r="EX257" s="94">
        <f t="shared" si="2216"/>
        <v>0</v>
      </c>
      <c r="EY257" s="94">
        <f t="shared" si="2216"/>
        <v>0</v>
      </c>
      <c r="EZ257" s="94">
        <f t="shared" si="2216"/>
        <v>0</v>
      </c>
      <c r="FA257" s="94">
        <f t="shared" si="2216"/>
        <v>0</v>
      </c>
      <c r="FB257" s="94">
        <f t="shared" si="2216"/>
        <v>0</v>
      </c>
      <c r="FC257" s="94">
        <f t="shared" si="2216"/>
        <v>0</v>
      </c>
      <c r="FD257" s="94">
        <f t="shared" si="2216"/>
        <v>0</v>
      </c>
      <c r="FE257" s="94">
        <f t="shared" si="2216"/>
        <v>0</v>
      </c>
      <c r="FF257" s="94">
        <f t="shared" si="2216"/>
        <v>0</v>
      </c>
      <c r="FG257" s="94">
        <f t="shared" si="2216"/>
        <v>0</v>
      </c>
      <c r="FH257" s="94">
        <f t="shared" si="2216"/>
        <v>0</v>
      </c>
      <c r="FI257" s="94">
        <f t="shared" si="2216"/>
        <v>0</v>
      </c>
      <c r="FJ257" s="94">
        <f t="shared" si="2216"/>
        <v>0</v>
      </c>
      <c r="FK257" s="94">
        <f t="shared" si="2216"/>
        <v>0</v>
      </c>
      <c r="FL257" s="94">
        <f t="shared" si="2216"/>
        <v>0</v>
      </c>
      <c r="FM257" s="94">
        <f t="shared" si="2216"/>
        <v>0</v>
      </c>
      <c r="FN257" s="94">
        <f t="shared" si="2216"/>
        <v>0</v>
      </c>
      <c r="FO257" s="94">
        <f t="shared" si="2216"/>
        <v>0</v>
      </c>
      <c r="FP257" s="94">
        <f t="shared" si="2216"/>
        <v>0</v>
      </c>
      <c r="FQ257" s="94">
        <f t="shared" si="2216"/>
        <v>0</v>
      </c>
      <c r="FR257" s="94">
        <f t="shared" si="2216"/>
        <v>0</v>
      </c>
      <c r="FS257" s="94">
        <f t="shared" si="2216"/>
        <v>0</v>
      </c>
      <c r="FT257" s="94">
        <f t="shared" si="2216"/>
        <v>0</v>
      </c>
      <c r="FU257" s="94">
        <f t="shared" si="2216"/>
        <v>0</v>
      </c>
      <c r="FV257" s="94">
        <f t="shared" si="2216"/>
        <v>0</v>
      </c>
      <c r="FW257" s="94">
        <f t="shared" si="2216"/>
        <v>0</v>
      </c>
      <c r="FX257" s="94">
        <f t="shared" si="2216"/>
        <v>0</v>
      </c>
      <c r="FY257" s="94">
        <f t="shared" si="2216"/>
        <v>0</v>
      </c>
      <c r="FZ257" s="94">
        <f t="shared" si="2216"/>
        <v>0</v>
      </c>
      <c r="GA257" s="94">
        <f t="shared" si="2216"/>
        <v>0</v>
      </c>
      <c r="GB257" s="94">
        <f t="shared" si="2216"/>
        <v>0</v>
      </c>
      <c r="GC257" s="94">
        <f t="shared" si="2216"/>
        <v>0</v>
      </c>
      <c r="GD257" s="94">
        <f t="shared" si="2216"/>
        <v>0</v>
      </c>
      <c r="GE257" s="94">
        <f t="shared" si="2216"/>
        <v>0</v>
      </c>
      <c r="GF257" s="94">
        <f t="shared" si="2216"/>
        <v>0</v>
      </c>
      <c r="GG257" s="94">
        <f t="shared" si="2216"/>
        <v>0</v>
      </c>
      <c r="GH257" s="94">
        <f t="shared" si="2216"/>
        <v>0</v>
      </c>
      <c r="GI257" s="94">
        <f t="shared" si="2216"/>
        <v>0</v>
      </c>
      <c r="GJ257" s="94">
        <f t="shared" si="2216"/>
        <v>0</v>
      </c>
      <c r="GK257" s="94">
        <f t="shared" si="2216"/>
        <v>0</v>
      </c>
      <c r="GL257" s="94">
        <f t="shared" si="2216"/>
        <v>0</v>
      </c>
      <c r="GM257" s="94">
        <f t="shared" si="2216"/>
        <v>0</v>
      </c>
      <c r="GN257" s="94">
        <f t="shared" si="2216"/>
        <v>0</v>
      </c>
      <c r="GO257" s="94">
        <f t="shared" ref="GO257:IZ257" si="2217">IF(GO$165=EOMONTH($D83,-1),SUMIFS($D248:$NK248,$D$165:$NK$165,"&gt;="&amp;EOMONTH($D83,$S83),$D$165:$NK$165,"&lt;"&amp;EOMONTH($D83,60))*-$AF83+SUMIFS($D248:$NK248,$D$165:$NK$165,"&gt;="&amp;EOMONTH($D83,60),$D$165:$NK$165,"&lt;"&amp;EOMONTH($D83,300))*-$AG83,0)</f>
        <v>0</v>
      </c>
      <c r="GP257" s="94">
        <f t="shared" si="2217"/>
        <v>0</v>
      </c>
      <c r="GQ257" s="94">
        <f t="shared" si="2217"/>
        <v>0</v>
      </c>
      <c r="GR257" s="94">
        <f t="shared" si="2217"/>
        <v>0</v>
      </c>
      <c r="GS257" s="94">
        <f t="shared" si="2217"/>
        <v>0</v>
      </c>
      <c r="GT257" s="94">
        <f t="shared" si="2217"/>
        <v>0</v>
      </c>
      <c r="GU257" s="94">
        <f t="shared" si="2217"/>
        <v>0</v>
      </c>
      <c r="GV257" s="94">
        <f t="shared" si="2217"/>
        <v>0</v>
      </c>
      <c r="GW257" s="94">
        <f t="shared" si="2217"/>
        <v>0</v>
      </c>
      <c r="GX257" s="94">
        <f t="shared" si="2217"/>
        <v>0</v>
      </c>
      <c r="GY257" s="94">
        <f t="shared" si="2217"/>
        <v>0</v>
      </c>
      <c r="GZ257" s="94">
        <f t="shared" si="2217"/>
        <v>0</v>
      </c>
      <c r="HA257" s="94">
        <f t="shared" si="2217"/>
        <v>0</v>
      </c>
      <c r="HB257" s="94">
        <f t="shared" si="2217"/>
        <v>0</v>
      </c>
      <c r="HC257" s="94">
        <f t="shared" si="2217"/>
        <v>0</v>
      </c>
      <c r="HD257" s="94">
        <f t="shared" si="2217"/>
        <v>0</v>
      </c>
      <c r="HE257" s="94">
        <f t="shared" si="2217"/>
        <v>0</v>
      </c>
      <c r="HF257" s="94">
        <f t="shared" si="2217"/>
        <v>0</v>
      </c>
      <c r="HG257" s="94">
        <f t="shared" si="2217"/>
        <v>0</v>
      </c>
      <c r="HH257" s="94">
        <f t="shared" si="2217"/>
        <v>0</v>
      </c>
      <c r="HI257" s="94">
        <f t="shared" si="2217"/>
        <v>0</v>
      </c>
      <c r="HJ257" s="94">
        <f t="shared" si="2217"/>
        <v>0</v>
      </c>
      <c r="HK257" s="94">
        <f t="shared" si="2217"/>
        <v>0</v>
      </c>
      <c r="HL257" s="94">
        <f t="shared" si="2217"/>
        <v>0</v>
      </c>
      <c r="HM257" s="94">
        <f t="shared" si="2217"/>
        <v>0</v>
      </c>
      <c r="HN257" s="94">
        <f t="shared" si="2217"/>
        <v>0</v>
      </c>
      <c r="HO257" s="94">
        <f t="shared" si="2217"/>
        <v>0</v>
      </c>
      <c r="HP257" s="94">
        <f t="shared" si="2217"/>
        <v>0</v>
      </c>
      <c r="HQ257" s="94">
        <f t="shared" si="2217"/>
        <v>0</v>
      </c>
      <c r="HR257" s="94">
        <f t="shared" si="2217"/>
        <v>0</v>
      </c>
      <c r="HS257" s="94">
        <f t="shared" si="2217"/>
        <v>0</v>
      </c>
      <c r="HT257" s="94">
        <f t="shared" si="2217"/>
        <v>0</v>
      </c>
      <c r="HU257" s="94">
        <f t="shared" si="2217"/>
        <v>0</v>
      </c>
      <c r="HV257" s="94">
        <f t="shared" si="2217"/>
        <v>0</v>
      </c>
      <c r="HW257" s="94">
        <f t="shared" si="2217"/>
        <v>0</v>
      </c>
      <c r="HX257" s="94">
        <f t="shared" si="2217"/>
        <v>0</v>
      </c>
      <c r="HY257" s="94">
        <f t="shared" si="2217"/>
        <v>0</v>
      </c>
      <c r="HZ257" s="94">
        <f t="shared" si="2217"/>
        <v>0</v>
      </c>
      <c r="IA257" s="94">
        <f t="shared" si="2217"/>
        <v>0</v>
      </c>
      <c r="IB257" s="94">
        <f t="shared" si="2217"/>
        <v>0</v>
      </c>
      <c r="IC257" s="94">
        <f t="shared" si="2217"/>
        <v>0</v>
      </c>
      <c r="ID257" s="94">
        <f t="shared" si="2217"/>
        <v>0</v>
      </c>
      <c r="IE257" s="94">
        <f t="shared" si="2217"/>
        <v>0</v>
      </c>
      <c r="IF257" s="94">
        <f t="shared" si="2217"/>
        <v>0</v>
      </c>
      <c r="IG257" s="94">
        <f t="shared" si="2217"/>
        <v>0</v>
      </c>
      <c r="IH257" s="94">
        <f t="shared" si="2217"/>
        <v>0</v>
      </c>
      <c r="II257" s="94">
        <f t="shared" si="2217"/>
        <v>0</v>
      </c>
      <c r="IJ257" s="94">
        <f t="shared" si="2217"/>
        <v>0</v>
      </c>
      <c r="IK257" s="94">
        <f t="shared" si="2217"/>
        <v>0</v>
      </c>
      <c r="IL257" s="94">
        <f t="shared" si="2217"/>
        <v>0</v>
      </c>
      <c r="IM257" s="94">
        <f t="shared" si="2217"/>
        <v>0</v>
      </c>
      <c r="IN257" s="94">
        <f t="shared" si="2217"/>
        <v>0</v>
      </c>
      <c r="IO257" s="94">
        <f t="shared" si="2217"/>
        <v>0</v>
      </c>
      <c r="IP257" s="94">
        <f t="shared" si="2217"/>
        <v>0</v>
      </c>
      <c r="IQ257" s="94">
        <f t="shared" si="2217"/>
        <v>0</v>
      </c>
      <c r="IR257" s="94">
        <f t="shared" si="2217"/>
        <v>0</v>
      </c>
      <c r="IS257" s="94">
        <f t="shared" si="2217"/>
        <v>0</v>
      </c>
      <c r="IT257" s="94">
        <f t="shared" si="2217"/>
        <v>0</v>
      </c>
      <c r="IU257" s="94">
        <f t="shared" si="2217"/>
        <v>0</v>
      </c>
      <c r="IV257" s="94">
        <f t="shared" si="2217"/>
        <v>0</v>
      </c>
      <c r="IW257" s="94">
        <f t="shared" si="2217"/>
        <v>0</v>
      </c>
      <c r="IX257" s="94">
        <f t="shared" si="2217"/>
        <v>0</v>
      </c>
      <c r="IY257" s="94">
        <f t="shared" si="2217"/>
        <v>0</v>
      </c>
      <c r="IZ257" s="94">
        <f t="shared" si="2217"/>
        <v>0</v>
      </c>
      <c r="JA257" s="94">
        <f t="shared" ref="JA257:LL257" si="2218">IF(JA$165=EOMONTH($D83,-1),SUMIFS($D248:$NK248,$D$165:$NK$165,"&gt;="&amp;EOMONTH($D83,$S83),$D$165:$NK$165,"&lt;"&amp;EOMONTH($D83,60))*-$AF83+SUMIFS($D248:$NK248,$D$165:$NK$165,"&gt;="&amp;EOMONTH($D83,60),$D$165:$NK$165,"&lt;"&amp;EOMONTH($D83,300))*-$AG83,0)</f>
        <v>0</v>
      </c>
      <c r="JB257" s="94">
        <f t="shared" si="2218"/>
        <v>0</v>
      </c>
      <c r="JC257" s="94">
        <f t="shared" si="2218"/>
        <v>0</v>
      </c>
      <c r="JD257" s="94">
        <f t="shared" si="2218"/>
        <v>0</v>
      </c>
      <c r="JE257" s="94">
        <f t="shared" si="2218"/>
        <v>0</v>
      </c>
      <c r="JF257" s="94">
        <f t="shared" si="2218"/>
        <v>0</v>
      </c>
      <c r="JG257" s="94">
        <f t="shared" si="2218"/>
        <v>0</v>
      </c>
      <c r="JH257" s="94">
        <f t="shared" si="2218"/>
        <v>0</v>
      </c>
      <c r="JI257" s="94">
        <f t="shared" si="2218"/>
        <v>0</v>
      </c>
      <c r="JJ257" s="94">
        <f t="shared" si="2218"/>
        <v>0</v>
      </c>
      <c r="JK257" s="94">
        <f t="shared" si="2218"/>
        <v>0</v>
      </c>
      <c r="JL257" s="94">
        <f t="shared" si="2218"/>
        <v>0</v>
      </c>
      <c r="JM257" s="94">
        <f t="shared" si="2218"/>
        <v>0</v>
      </c>
      <c r="JN257" s="94">
        <f t="shared" si="2218"/>
        <v>0</v>
      </c>
      <c r="JO257" s="94">
        <f t="shared" si="2218"/>
        <v>0</v>
      </c>
      <c r="JP257" s="94">
        <f t="shared" si="2218"/>
        <v>0</v>
      </c>
      <c r="JQ257" s="94">
        <f t="shared" si="2218"/>
        <v>0</v>
      </c>
      <c r="JR257" s="94">
        <f t="shared" si="2218"/>
        <v>0</v>
      </c>
      <c r="JS257" s="94">
        <f t="shared" si="2218"/>
        <v>0</v>
      </c>
      <c r="JT257" s="94">
        <f t="shared" si="2218"/>
        <v>0</v>
      </c>
      <c r="JU257" s="94">
        <f t="shared" si="2218"/>
        <v>0</v>
      </c>
      <c r="JV257" s="94">
        <f t="shared" si="2218"/>
        <v>0</v>
      </c>
      <c r="JW257" s="94">
        <f t="shared" si="2218"/>
        <v>0</v>
      </c>
      <c r="JX257" s="94">
        <f t="shared" si="2218"/>
        <v>0</v>
      </c>
      <c r="JY257" s="94">
        <f t="shared" si="2218"/>
        <v>0</v>
      </c>
      <c r="JZ257" s="94">
        <f t="shared" si="2218"/>
        <v>0</v>
      </c>
      <c r="KA257" s="94">
        <f t="shared" si="2218"/>
        <v>0</v>
      </c>
      <c r="KB257" s="94">
        <f t="shared" si="2218"/>
        <v>0</v>
      </c>
      <c r="KC257" s="94">
        <f t="shared" si="2218"/>
        <v>0</v>
      </c>
      <c r="KD257" s="94">
        <f t="shared" si="2218"/>
        <v>0</v>
      </c>
      <c r="KE257" s="94">
        <f t="shared" si="2218"/>
        <v>0</v>
      </c>
      <c r="KF257" s="94">
        <f t="shared" si="2218"/>
        <v>0</v>
      </c>
      <c r="KG257" s="94">
        <f t="shared" si="2218"/>
        <v>0</v>
      </c>
      <c r="KH257" s="94">
        <f t="shared" si="2218"/>
        <v>0</v>
      </c>
      <c r="KI257" s="94">
        <f t="shared" si="2218"/>
        <v>0</v>
      </c>
      <c r="KJ257" s="94">
        <f t="shared" si="2218"/>
        <v>0</v>
      </c>
      <c r="KK257" s="94">
        <f t="shared" si="2218"/>
        <v>0</v>
      </c>
      <c r="KL257" s="94">
        <f t="shared" si="2218"/>
        <v>0</v>
      </c>
      <c r="KM257" s="94">
        <f t="shared" si="2218"/>
        <v>0</v>
      </c>
      <c r="KN257" s="94">
        <f t="shared" si="2218"/>
        <v>0</v>
      </c>
      <c r="KO257" s="94">
        <f t="shared" si="2218"/>
        <v>0</v>
      </c>
      <c r="KP257" s="94">
        <f t="shared" si="2218"/>
        <v>0</v>
      </c>
      <c r="KQ257" s="94">
        <f t="shared" si="2218"/>
        <v>0</v>
      </c>
      <c r="KR257" s="94">
        <f t="shared" si="2218"/>
        <v>0</v>
      </c>
      <c r="KS257" s="94">
        <f t="shared" si="2218"/>
        <v>0</v>
      </c>
      <c r="KT257" s="94">
        <f t="shared" si="2218"/>
        <v>0</v>
      </c>
      <c r="KU257" s="94">
        <f t="shared" si="2218"/>
        <v>0</v>
      </c>
      <c r="KV257" s="94">
        <f t="shared" si="2218"/>
        <v>0</v>
      </c>
      <c r="KW257" s="94">
        <f t="shared" si="2218"/>
        <v>0</v>
      </c>
      <c r="KX257" s="94">
        <f t="shared" si="2218"/>
        <v>0</v>
      </c>
      <c r="KY257" s="94">
        <f t="shared" si="2218"/>
        <v>0</v>
      </c>
      <c r="KZ257" s="94">
        <f t="shared" si="2218"/>
        <v>0</v>
      </c>
      <c r="LA257" s="94">
        <f t="shared" si="2218"/>
        <v>0</v>
      </c>
      <c r="LB257" s="94">
        <f t="shared" si="2218"/>
        <v>0</v>
      </c>
      <c r="LC257" s="94">
        <f t="shared" si="2218"/>
        <v>0</v>
      </c>
      <c r="LD257" s="94">
        <f t="shared" si="2218"/>
        <v>0</v>
      </c>
      <c r="LE257" s="94">
        <f t="shared" si="2218"/>
        <v>0</v>
      </c>
      <c r="LF257" s="94">
        <f t="shared" si="2218"/>
        <v>0</v>
      </c>
      <c r="LG257" s="94">
        <f t="shared" si="2218"/>
        <v>0</v>
      </c>
      <c r="LH257" s="94">
        <f t="shared" si="2218"/>
        <v>0</v>
      </c>
      <c r="LI257" s="94">
        <f t="shared" si="2218"/>
        <v>0</v>
      </c>
      <c r="LJ257" s="94">
        <f t="shared" si="2218"/>
        <v>0</v>
      </c>
      <c r="LK257" s="94">
        <f t="shared" si="2218"/>
        <v>0</v>
      </c>
      <c r="LL257" s="94">
        <f t="shared" si="2218"/>
        <v>0</v>
      </c>
      <c r="LM257" s="94">
        <f t="shared" ref="LM257:NK257" si="2219">IF(LM$165=EOMONTH($D83,-1),SUMIFS($D248:$NK248,$D$165:$NK$165,"&gt;="&amp;EOMONTH($D83,$S83),$D$165:$NK$165,"&lt;"&amp;EOMONTH($D83,60))*-$AF83+SUMIFS($D248:$NK248,$D$165:$NK$165,"&gt;="&amp;EOMONTH($D83,60),$D$165:$NK$165,"&lt;"&amp;EOMONTH($D83,300))*-$AG83,0)</f>
        <v>0</v>
      </c>
      <c r="LN257" s="94">
        <f t="shared" si="2219"/>
        <v>0</v>
      </c>
      <c r="LO257" s="94">
        <f t="shared" si="2219"/>
        <v>0</v>
      </c>
      <c r="LP257" s="94">
        <f t="shared" si="2219"/>
        <v>0</v>
      </c>
      <c r="LQ257" s="94">
        <f t="shared" si="2219"/>
        <v>0</v>
      </c>
      <c r="LR257" s="94">
        <f t="shared" si="2219"/>
        <v>0</v>
      </c>
      <c r="LS257" s="94">
        <f t="shared" si="2219"/>
        <v>0</v>
      </c>
      <c r="LT257" s="94">
        <f t="shared" si="2219"/>
        <v>0</v>
      </c>
      <c r="LU257" s="94">
        <f t="shared" si="2219"/>
        <v>0</v>
      </c>
      <c r="LV257" s="94">
        <f t="shared" si="2219"/>
        <v>0</v>
      </c>
      <c r="LW257" s="94">
        <f t="shared" si="2219"/>
        <v>0</v>
      </c>
      <c r="LX257" s="94">
        <f t="shared" si="2219"/>
        <v>0</v>
      </c>
      <c r="LY257" s="94">
        <f t="shared" si="2219"/>
        <v>0</v>
      </c>
      <c r="LZ257" s="94">
        <f t="shared" si="2219"/>
        <v>0</v>
      </c>
      <c r="MA257" s="94">
        <f t="shared" si="2219"/>
        <v>0</v>
      </c>
      <c r="MB257" s="94">
        <f t="shared" si="2219"/>
        <v>0</v>
      </c>
      <c r="MC257" s="94">
        <f t="shared" si="2219"/>
        <v>0</v>
      </c>
      <c r="MD257" s="94">
        <f t="shared" si="2219"/>
        <v>0</v>
      </c>
      <c r="ME257" s="94">
        <f t="shared" si="2219"/>
        <v>0</v>
      </c>
      <c r="MF257" s="94">
        <f t="shared" si="2219"/>
        <v>0</v>
      </c>
      <c r="MG257" s="94">
        <f t="shared" si="2219"/>
        <v>0</v>
      </c>
      <c r="MH257" s="94">
        <f t="shared" si="2219"/>
        <v>0</v>
      </c>
      <c r="MI257" s="94">
        <f t="shared" si="2219"/>
        <v>0</v>
      </c>
      <c r="MJ257" s="94">
        <f t="shared" si="2219"/>
        <v>0</v>
      </c>
      <c r="MK257" s="94">
        <f t="shared" si="2219"/>
        <v>0</v>
      </c>
      <c r="ML257" s="94">
        <f t="shared" si="2219"/>
        <v>0</v>
      </c>
      <c r="MM257" s="94">
        <f t="shared" si="2219"/>
        <v>0</v>
      </c>
      <c r="MN257" s="94">
        <f t="shared" si="2219"/>
        <v>0</v>
      </c>
      <c r="MO257" s="94">
        <f t="shared" si="2219"/>
        <v>0</v>
      </c>
      <c r="MP257" s="94">
        <f t="shared" si="2219"/>
        <v>0</v>
      </c>
      <c r="MQ257" s="94">
        <f t="shared" si="2219"/>
        <v>0</v>
      </c>
      <c r="MR257" s="94">
        <f t="shared" si="2219"/>
        <v>0</v>
      </c>
      <c r="MS257" s="94">
        <f t="shared" si="2219"/>
        <v>0</v>
      </c>
      <c r="MT257" s="94">
        <f t="shared" si="2219"/>
        <v>0</v>
      </c>
      <c r="MU257" s="94">
        <f t="shared" si="2219"/>
        <v>0</v>
      </c>
      <c r="MV257" s="94">
        <f t="shared" si="2219"/>
        <v>0</v>
      </c>
      <c r="MW257" s="94">
        <f t="shared" si="2219"/>
        <v>0</v>
      </c>
      <c r="MX257" s="94">
        <f t="shared" si="2219"/>
        <v>0</v>
      </c>
      <c r="MY257" s="94">
        <f t="shared" si="2219"/>
        <v>0</v>
      </c>
      <c r="MZ257" s="94">
        <f t="shared" si="2219"/>
        <v>0</v>
      </c>
      <c r="NA257" s="94">
        <f t="shared" si="2219"/>
        <v>0</v>
      </c>
      <c r="NB257" s="94">
        <f t="shared" si="2219"/>
        <v>0</v>
      </c>
      <c r="NC257" s="94">
        <f t="shared" si="2219"/>
        <v>0</v>
      </c>
      <c r="ND257" s="94">
        <f t="shared" si="2219"/>
        <v>0</v>
      </c>
      <c r="NE257" s="94">
        <f t="shared" si="2219"/>
        <v>0</v>
      </c>
      <c r="NF257" s="94">
        <f t="shared" si="2219"/>
        <v>0</v>
      </c>
      <c r="NG257" s="94">
        <f t="shared" si="2219"/>
        <v>0</v>
      </c>
      <c r="NH257" s="94">
        <f t="shared" si="2219"/>
        <v>0</v>
      </c>
      <c r="NI257" s="94">
        <f t="shared" si="2219"/>
        <v>0</v>
      </c>
      <c r="NJ257" s="94">
        <f t="shared" si="2219"/>
        <v>0</v>
      </c>
      <c r="NK257" s="97">
        <f t="shared" si="2219"/>
        <v>0</v>
      </c>
    </row>
    <row r="258" spans="1:375" x14ac:dyDescent="0.25">
      <c r="A258" s="102">
        <f>SUMIF($D$163:$NK$163,"&lt;="&amp;Summary!$B$3,Leases!D258:NK258)</f>
        <v>0</v>
      </c>
      <c r="B258" s="23" t="s">
        <v>102</v>
      </c>
      <c r="C258" s="45" t="s">
        <v>30</v>
      </c>
      <c r="D258" s="94">
        <f>IF(D$165=EOMONTH($E83,$R83*(1-$O83)),-FV($AE83,ROUNDDOWN(YEARFRAC($D$165,D$165,1),0),,-($AC83*(1-$O83)+$AD83*$O83)*$B83,0),0)</f>
        <v>0</v>
      </c>
      <c r="E258" s="94">
        <f t="shared" ref="E258:BP258" si="2220">IF(E$165=EOMONTH($E83,$R83*(1-$O83)),-FV($AE83,ROUNDDOWN(YEARFRAC($D$165,E$165,1),0),,-($AC83*(1-$O83)+$AD83*$O83)*$B83,0),0)</f>
        <v>0</v>
      </c>
      <c r="F258" s="94">
        <f t="shared" si="2220"/>
        <v>0</v>
      </c>
      <c r="G258" s="94">
        <f t="shared" si="2220"/>
        <v>0</v>
      </c>
      <c r="H258" s="94">
        <f t="shared" si="2220"/>
        <v>0</v>
      </c>
      <c r="I258" s="94">
        <f t="shared" si="2220"/>
        <v>0</v>
      </c>
      <c r="J258" s="94">
        <f t="shared" si="2220"/>
        <v>0</v>
      </c>
      <c r="K258" s="94">
        <f t="shared" si="2220"/>
        <v>0</v>
      </c>
      <c r="L258" s="94">
        <f t="shared" si="2220"/>
        <v>0</v>
      </c>
      <c r="M258" s="94">
        <f t="shared" si="2220"/>
        <v>0</v>
      </c>
      <c r="N258" s="94">
        <f t="shared" si="2220"/>
        <v>0</v>
      </c>
      <c r="O258" s="94">
        <f t="shared" si="2220"/>
        <v>0</v>
      </c>
      <c r="P258" s="94">
        <f t="shared" si="2220"/>
        <v>0</v>
      </c>
      <c r="Q258" s="94">
        <f t="shared" si="2220"/>
        <v>0</v>
      </c>
      <c r="R258" s="94">
        <f t="shared" si="2220"/>
        <v>0</v>
      </c>
      <c r="S258" s="94">
        <f t="shared" si="2220"/>
        <v>0</v>
      </c>
      <c r="T258" s="94">
        <f t="shared" si="2220"/>
        <v>0</v>
      </c>
      <c r="U258" s="94">
        <f t="shared" si="2220"/>
        <v>0</v>
      </c>
      <c r="V258" s="94">
        <f t="shared" si="2220"/>
        <v>0</v>
      </c>
      <c r="W258" s="94">
        <f t="shared" si="2220"/>
        <v>0</v>
      </c>
      <c r="X258" s="94">
        <f t="shared" si="2220"/>
        <v>0</v>
      </c>
      <c r="Y258" s="94">
        <f t="shared" si="2220"/>
        <v>0</v>
      </c>
      <c r="Z258" s="94">
        <f t="shared" si="2220"/>
        <v>0</v>
      </c>
      <c r="AA258" s="94">
        <f t="shared" si="2220"/>
        <v>0</v>
      </c>
      <c r="AB258" s="94">
        <f t="shared" si="2220"/>
        <v>0</v>
      </c>
      <c r="AC258" s="94">
        <f t="shared" si="2220"/>
        <v>0</v>
      </c>
      <c r="AD258" s="94">
        <f t="shared" si="2220"/>
        <v>0</v>
      </c>
      <c r="AE258" s="94">
        <f t="shared" si="2220"/>
        <v>0</v>
      </c>
      <c r="AF258" s="94">
        <f t="shared" si="2220"/>
        <v>0</v>
      </c>
      <c r="AG258" s="94">
        <f t="shared" si="2220"/>
        <v>0</v>
      </c>
      <c r="AH258" s="94">
        <f t="shared" si="2220"/>
        <v>0</v>
      </c>
      <c r="AI258" s="94">
        <f t="shared" si="2220"/>
        <v>0</v>
      </c>
      <c r="AJ258" s="94">
        <f t="shared" si="2220"/>
        <v>0</v>
      </c>
      <c r="AK258" s="94">
        <f t="shared" si="2220"/>
        <v>0</v>
      </c>
      <c r="AL258" s="94">
        <f t="shared" si="2220"/>
        <v>0</v>
      </c>
      <c r="AM258" s="94">
        <f t="shared" si="2220"/>
        <v>0</v>
      </c>
      <c r="AN258" s="94">
        <f t="shared" si="2220"/>
        <v>0</v>
      </c>
      <c r="AO258" s="94">
        <f t="shared" si="2220"/>
        <v>0</v>
      </c>
      <c r="AP258" s="94">
        <f t="shared" si="2220"/>
        <v>0</v>
      </c>
      <c r="AQ258" s="94">
        <f t="shared" si="2220"/>
        <v>0</v>
      </c>
      <c r="AR258" s="94">
        <f t="shared" si="2220"/>
        <v>0</v>
      </c>
      <c r="AS258" s="94">
        <f t="shared" si="2220"/>
        <v>0</v>
      </c>
      <c r="AT258" s="94">
        <f t="shared" si="2220"/>
        <v>0</v>
      </c>
      <c r="AU258" s="94">
        <f t="shared" si="2220"/>
        <v>0</v>
      </c>
      <c r="AV258" s="94">
        <f t="shared" si="2220"/>
        <v>0</v>
      </c>
      <c r="AW258" s="94">
        <f t="shared" si="2220"/>
        <v>0</v>
      </c>
      <c r="AX258" s="94">
        <f t="shared" si="2220"/>
        <v>0</v>
      </c>
      <c r="AY258" s="94">
        <f t="shared" si="2220"/>
        <v>0</v>
      </c>
      <c r="AZ258" s="94">
        <f t="shared" si="2220"/>
        <v>0</v>
      </c>
      <c r="BA258" s="94">
        <f t="shared" si="2220"/>
        <v>0</v>
      </c>
      <c r="BB258" s="94">
        <f t="shared" si="2220"/>
        <v>0</v>
      </c>
      <c r="BC258" s="94">
        <f t="shared" si="2220"/>
        <v>0</v>
      </c>
      <c r="BD258" s="94">
        <f t="shared" si="2220"/>
        <v>0</v>
      </c>
      <c r="BE258" s="94">
        <f t="shared" si="2220"/>
        <v>0</v>
      </c>
      <c r="BF258" s="94">
        <f t="shared" si="2220"/>
        <v>0</v>
      </c>
      <c r="BG258" s="94">
        <f t="shared" si="2220"/>
        <v>0</v>
      </c>
      <c r="BH258" s="94">
        <f t="shared" si="2220"/>
        <v>0</v>
      </c>
      <c r="BI258" s="94">
        <f t="shared" si="2220"/>
        <v>0</v>
      </c>
      <c r="BJ258" s="94">
        <f t="shared" si="2220"/>
        <v>0</v>
      </c>
      <c r="BK258" s="94">
        <f t="shared" si="2220"/>
        <v>0</v>
      </c>
      <c r="BL258" s="94">
        <f t="shared" si="2220"/>
        <v>0</v>
      </c>
      <c r="BM258" s="94">
        <f t="shared" si="2220"/>
        <v>0</v>
      </c>
      <c r="BN258" s="94">
        <f t="shared" si="2220"/>
        <v>0</v>
      </c>
      <c r="BO258" s="94">
        <f t="shared" si="2220"/>
        <v>0</v>
      </c>
      <c r="BP258" s="94">
        <f t="shared" si="2220"/>
        <v>0</v>
      </c>
      <c r="BQ258" s="94">
        <f t="shared" ref="BQ258:EB258" si="2221">IF(BQ$165=EOMONTH($E83,$R83*(1-$O83)),-FV($AE83,ROUNDDOWN(YEARFRAC($D$165,BQ$165,1),0),,-($AC83*(1-$O83)+$AD83*$O83)*$B83,0),0)</f>
        <v>0</v>
      </c>
      <c r="BR258" s="94">
        <f t="shared" si="2221"/>
        <v>0</v>
      </c>
      <c r="BS258" s="94">
        <f t="shared" si="2221"/>
        <v>0</v>
      </c>
      <c r="BT258" s="94">
        <f t="shared" si="2221"/>
        <v>0</v>
      </c>
      <c r="BU258" s="94">
        <f t="shared" si="2221"/>
        <v>0</v>
      </c>
      <c r="BV258" s="94">
        <f t="shared" si="2221"/>
        <v>0</v>
      </c>
      <c r="BW258" s="94">
        <f t="shared" si="2221"/>
        <v>0</v>
      </c>
      <c r="BX258" s="94">
        <f t="shared" si="2221"/>
        <v>0</v>
      </c>
      <c r="BY258" s="94">
        <f t="shared" si="2221"/>
        <v>0</v>
      </c>
      <c r="BZ258" s="94">
        <f t="shared" si="2221"/>
        <v>0</v>
      </c>
      <c r="CA258" s="94">
        <f t="shared" si="2221"/>
        <v>0</v>
      </c>
      <c r="CB258" s="94">
        <f t="shared" si="2221"/>
        <v>0</v>
      </c>
      <c r="CC258" s="94">
        <f t="shared" si="2221"/>
        <v>0</v>
      </c>
      <c r="CD258" s="94">
        <f t="shared" si="2221"/>
        <v>0</v>
      </c>
      <c r="CE258" s="94">
        <f t="shared" si="2221"/>
        <v>0</v>
      </c>
      <c r="CF258" s="94">
        <f t="shared" si="2221"/>
        <v>0</v>
      </c>
      <c r="CG258" s="94">
        <f t="shared" si="2221"/>
        <v>0</v>
      </c>
      <c r="CH258" s="94">
        <f t="shared" si="2221"/>
        <v>0</v>
      </c>
      <c r="CI258" s="94">
        <f t="shared" si="2221"/>
        <v>0</v>
      </c>
      <c r="CJ258" s="94">
        <f t="shared" si="2221"/>
        <v>0</v>
      </c>
      <c r="CK258" s="94">
        <f t="shared" si="2221"/>
        <v>0</v>
      </c>
      <c r="CL258" s="94">
        <f t="shared" si="2221"/>
        <v>0</v>
      </c>
      <c r="CM258" s="94">
        <f t="shared" si="2221"/>
        <v>0</v>
      </c>
      <c r="CN258" s="94">
        <f t="shared" si="2221"/>
        <v>0</v>
      </c>
      <c r="CO258" s="94">
        <f t="shared" si="2221"/>
        <v>0</v>
      </c>
      <c r="CP258" s="94">
        <f t="shared" si="2221"/>
        <v>0</v>
      </c>
      <c r="CQ258" s="94">
        <f t="shared" si="2221"/>
        <v>0</v>
      </c>
      <c r="CR258" s="94">
        <f t="shared" si="2221"/>
        <v>0</v>
      </c>
      <c r="CS258" s="94">
        <f t="shared" si="2221"/>
        <v>0</v>
      </c>
      <c r="CT258" s="94">
        <f t="shared" si="2221"/>
        <v>0</v>
      </c>
      <c r="CU258" s="94">
        <f t="shared" si="2221"/>
        <v>0</v>
      </c>
      <c r="CV258" s="94">
        <f t="shared" si="2221"/>
        <v>0</v>
      </c>
      <c r="CW258" s="94">
        <f t="shared" si="2221"/>
        <v>0</v>
      </c>
      <c r="CX258" s="94">
        <f t="shared" si="2221"/>
        <v>0</v>
      </c>
      <c r="CY258" s="94">
        <f t="shared" si="2221"/>
        <v>0</v>
      </c>
      <c r="CZ258" s="94">
        <f t="shared" si="2221"/>
        <v>0</v>
      </c>
      <c r="DA258" s="94">
        <f t="shared" si="2221"/>
        <v>0</v>
      </c>
      <c r="DB258" s="94">
        <f t="shared" si="2221"/>
        <v>0</v>
      </c>
      <c r="DC258" s="94">
        <f t="shared" si="2221"/>
        <v>0</v>
      </c>
      <c r="DD258" s="94">
        <f t="shared" si="2221"/>
        <v>0</v>
      </c>
      <c r="DE258" s="94">
        <f t="shared" si="2221"/>
        <v>0</v>
      </c>
      <c r="DF258" s="94">
        <f t="shared" si="2221"/>
        <v>0</v>
      </c>
      <c r="DG258" s="94">
        <f t="shared" si="2221"/>
        <v>0</v>
      </c>
      <c r="DH258" s="94">
        <f t="shared" si="2221"/>
        <v>0</v>
      </c>
      <c r="DI258" s="94">
        <f t="shared" si="2221"/>
        <v>0</v>
      </c>
      <c r="DJ258" s="94">
        <f t="shared" si="2221"/>
        <v>0</v>
      </c>
      <c r="DK258" s="94">
        <f t="shared" si="2221"/>
        <v>0</v>
      </c>
      <c r="DL258" s="94">
        <f t="shared" si="2221"/>
        <v>0</v>
      </c>
      <c r="DM258" s="94">
        <f t="shared" si="2221"/>
        <v>0</v>
      </c>
      <c r="DN258" s="94">
        <f t="shared" si="2221"/>
        <v>0</v>
      </c>
      <c r="DO258" s="94">
        <f t="shared" si="2221"/>
        <v>0</v>
      </c>
      <c r="DP258" s="94">
        <f t="shared" si="2221"/>
        <v>0</v>
      </c>
      <c r="DQ258" s="94">
        <f t="shared" si="2221"/>
        <v>0</v>
      </c>
      <c r="DR258" s="94">
        <f t="shared" si="2221"/>
        <v>0</v>
      </c>
      <c r="DS258" s="94">
        <f t="shared" si="2221"/>
        <v>0</v>
      </c>
      <c r="DT258" s="94">
        <f t="shared" si="2221"/>
        <v>0</v>
      </c>
      <c r="DU258" s="94">
        <f t="shared" si="2221"/>
        <v>0</v>
      </c>
      <c r="DV258" s="94">
        <f t="shared" si="2221"/>
        <v>0</v>
      </c>
      <c r="DW258" s="94">
        <f t="shared" si="2221"/>
        <v>0</v>
      </c>
      <c r="DX258" s="94">
        <f t="shared" si="2221"/>
        <v>0</v>
      </c>
      <c r="DY258" s="94">
        <f t="shared" si="2221"/>
        <v>0</v>
      </c>
      <c r="DZ258" s="94">
        <f t="shared" si="2221"/>
        <v>0</v>
      </c>
      <c r="EA258" s="94">
        <f t="shared" si="2221"/>
        <v>0</v>
      </c>
      <c r="EB258" s="94">
        <f t="shared" si="2221"/>
        <v>0</v>
      </c>
      <c r="EC258" s="94">
        <f t="shared" ref="EC258:GN258" si="2222">IF(EC$165=EOMONTH($E83,$R83*(1-$O83)),-FV($AE83,ROUNDDOWN(YEARFRAC($D$165,EC$165,1),0),,-($AC83*(1-$O83)+$AD83*$O83)*$B83,0),0)</f>
        <v>0</v>
      </c>
      <c r="ED258" s="94">
        <f t="shared" si="2222"/>
        <v>0</v>
      </c>
      <c r="EE258" s="94">
        <f t="shared" si="2222"/>
        <v>0</v>
      </c>
      <c r="EF258" s="94">
        <f t="shared" si="2222"/>
        <v>0</v>
      </c>
      <c r="EG258" s="94">
        <f t="shared" si="2222"/>
        <v>0</v>
      </c>
      <c r="EH258" s="94">
        <f t="shared" si="2222"/>
        <v>0</v>
      </c>
      <c r="EI258" s="94">
        <f t="shared" si="2222"/>
        <v>0</v>
      </c>
      <c r="EJ258" s="94">
        <f t="shared" si="2222"/>
        <v>0</v>
      </c>
      <c r="EK258" s="94">
        <f t="shared" si="2222"/>
        <v>0</v>
      </c>
      <c r="EL258" s="94">
        <f t="shared" si="2222"/>
        <v>0</v>
      </c>
      <c r="EM258" s="94">
        <f t="shared" si="2222"/>
        <v>0</v>
      </c>
      <c r="EN258" s="94">
        <f t="shared" si="2222"/>
        <v>0</v>
      </c>
      <c r="EO258" s="94">
        <f t="shared" si="2222"/>
        <v>0</v>
      </c>
      <c r="EP258" s="94">
        <f t="shared" si="2222"/>
        <v>0</v>
      </c>
      <c r="EQ258" s="94">
        <f t="shared" si="2222"/>
        <v>0</v>
      </c>
      <c r="ER258" s="94">
        <f t="shared" si="2222"/>
        <v>0</v>
      </c>
      <c r="ES258" s="94">
        <f t="shared" si="2222"/>
        <v>0</v>
      </c>
      <c r="ET258" s="94">
        <f t="shared" si="2222"/>
        <v>0</v>
      </c>
      <c r="EU258" s="94">
        <f t="shared" si="2222"/>
        <v>0</v>
      </c>
      <c r="EV258" s="94">
        <f t="shared" si="2222"/>
        <v>0</v>
      </c>
      <c r="EW258" s="94">
        <f t="shared" si="2222"/>
        <v>0</v>
      </c>
      <c r="EX258" s="94">
        <f t="shared" si="2222"/>
        <v>0</v>
      </c>
      <c r="EY258" s="94">
        <f t="shared" si="2222"/>
        <v>0</v>
      </c>
      <c r="EZ258" s="94">
        <f t="shared" si="2222"/>
        <v>0</v>
      </c>
      <c r="FA258" s="94">
        <f t="shared" si="2222"/>
        <v>0</v>
      </c>
      <c r="FB258" s="94">
        <f t="shared" si="2222"/>
        <v>0</v>
      </c>
      <c r="FC258" s="94">
        <f t="shared" si="2222"/>
        <v>0</v>
      </c>
      <c r="FD258" s="94">
        <f t="shared" si="2222"/>
        <v>0</v>
      </c>
      <c r="FE258" s="94">
        <f t="shared" si="2222"/>
        <v>0</v>
      </c>
      <c r="FF258" s="94">
        <f t="shared" si="2222"/>
        <v>0</v>
      </c>
      <c r="FG258" s="94">
        <f t="shared" si="2222"/>
        <v>0</v>
      </c>
      <c r="FH258" s="94">
        <f t="shared" si="2222"/>
        <v>0</v>
      </c>
      <c r="FI258" s="94">
        <f t="shared" si="2222"/>
        <v>0</v>
      </c>
      <c r="FJ258" s="94">
        <f t="shared" si="2222"/>
        <v>0</v>
      </c>
      <c r="FK258" s="94">
        <f t="shared" si="2222"/>
        <v>0</v>
      </c>
      <c r="FL258" s="94">
        <f t="shared" si="2222"/>
        <v>0</v>
      </c>
      <c r="FM258" s="94">
        <f t="shared" si="2222"/>
        <v>0</v>
      </c>
      <c r="FN258" s="94">
        <f t="shared" si="2222"/>
        <v>0</v>
      </c>
      <c r="FO258" s="94">
        <f t="shared" si="2222"/>
        <v>0</v>
      </c>
      <c r="FP258" s="94">
        <f t="shared" si="2222"/>
        <v>0</v>
      </c>
      <c r="FQ258" s="94">
        <f t="shared" si="2222"/>
        <v>0</v>
      </c>
      <c r="FR258" s="94">
        <f t="shared" si="2222"/>
        <v>0</v>
      </c>
      <c r="FS258" s="94">
        <f t="shared" si="2222"/>
        <v>0</v>
      </c>
      <c r="FT258" s="94">
        <f t="shared" si="2222"/>
        <v>0</v>
      </c>
      <c r="FU258" s="94">
        <f t="shared" si="2222"/>
        <v>0</v>
      </c>
      <c r="FV258" s="94">
        <f t="shared" si="2222"/>
        <v>0</v>
      </c>
      <c r="FW258" s="94">
        <f t="shared" si="2222"/>
        <v>0</v>
      </c>
      <c r="FX258" s="94">
        <f t="shared" si="2222"/>
        <v>0</v>
      </c>
      <c r="FY258" s="94">
        <f t="shared" si="2222"/>
        <v>0</v>
      </c>
      <c r="FZ258" s="94">
        <f t="shared" si="2222"/>
        <v>0</v>
      </c>
      <c r="GA258" s="94">
        <f t="shared" si="2222"/>
        <v>0</v>
      </c>
      <c r="GB258" s="94">
        <f t="shared" si="2222"/>
        <v>0</v>
      </c>
      <c r="GC258" s="94">
        <f t="shared" si="2222"/>
        <v>0</v>
      </c>
      <c r="GD258" s="94">
        <f t="shared" si="2222"/>
        <v>0</v>
      </c>
      <c r="GE258" s="94">
        <f t="shared" si="2222"/>
        <v>0</v>
      </c>
      <c r="GF258" s="94">
        <f t="shared" si="2222"/>
        <v>0</v>
      </c>
      <c r="GG258" s="94">
        <f t="shared" si="2222"/>
        <v>0</v>
      </c>
      <c r="GH258" s="94">
        <f t="shared" si="2222"/>
        <v>0</v>
      </c>
      <c r="GI258" s="94">
        <f t="shared" si="2222"/>
        <v>0</v>
      </c>
      <c r="GJ258" s="94">
        <f t="shared" si="2222"/>
        <v>0</v>
      </c>
      <c r="GK258" s="94">
        <f t="shared" si="2222"/>
        <v>0</v>
      </c>
      <c r="GL258" s="94">
        <f t="shared" si="2222"/>
        <v>0</v>
      </c>
      <c r="GM258" s="94">
        <f t="shared" si="2222"/>
        <v>0</v>
      </c>
      <c r="GN258" s="94">
        <f t="shared" si="2222"/>
        <v>0</v>
      </c>
      <c r="GO258" s="94">
        <f t="shared" ref="GO258:IZ258" si="2223">IF(GO$165=EOMONTH($E83,$R83*(1-$O83)),-FV($AE83,ROUNDDOWN(YEARFRAC($D$165,GO$165,1),0),,-($AC83*(1-$O83)+$AD83*$O83)*$B83,0),0)</f>
        <v>0</v>
      </c>
      <c r="GP258" s="94">
        <f t="shared" si="2223"/>
        <v>0</v>
      </c>
      <c r="GQ258" s="94">
        <f t="shared" si="2223"/>
        <v>0</v>
      </c>
      <c r="GR258" s="94">
        <f t="shared" si="2223"/>
        <v>0</v>
      </c>
      <c r="GS258" s="94">
        <f t="shared" si="2223"/>
        <v>0</v>
      </c>
      <c r="GT258" s="94">
        <f t="shared" si="2223"/>
        <v>0</v>
      </c>
      <c r="GU258" s="94">
        <f t="shared" si="2223"/>
        <v>0</v>
      </c>
      <c r="GV258" s="94">
        <f t="shared" si="2223"/>
        <v>0</v>
      </c>
      <c r="GW258" s="94">
        <f t="shared" si="2223"/>
        <v>0</v>
      </c>
      <c r="GX258" s="94">
        <f t="shared" si="2223"/>
        <v>0</v>
      </c>
      <c r="GY258" s="94">
        <f t="shared" si="2223"/>
        <v>0</v>
      </c>
      <c r="GZ258" s="94">
        <f t="shared" si="2223"/>
        <v>0</v>
      </c>
      <c r="HA258" s="94">
        <f t="shared" si="2223"/>
        <v>0</v>
      </c>
      <c r="HB258" s="94">
        <f t="shared" si="2223"/>
        <v>0</v>
      </c>
      <c r="HC258" s="94">
        <f t="shared" si="2223"/>
        <v>0</v>
      </c>
      <c r="HD258" s="94">
        <f t="shared" si="2223"/>
        <v>0</v>
      </c>
      <c r="HE258" s="94">
        <f t="shared" si="2223"/>
        <v>0</v>
      </c>
      <c r="HF258" s="94">
        <f t="shared" si="2223"/>
        <v>0</v>
      </c>
      <c r="HG258" s="94">
        <f t="shared" si="2223"/>
        <v>0</v>
      </c>
      <c r="HH258" s="94">
        <f t="shared" si="2223"/>
        <v>0</v>
      </c>
      <c r="HI258" s="94">
        <f t="shared" si="2223"/>
        <v>0</v>
      </c>
      <c r="HJ258" s="94">
        <f t="shared" si="2223"/>
        <v>0</v>
      </c>
      <c r="HK258" s="94">
        <f t="shared" si="2223"/>
        <v>0</v>
      </c>
      <c r="HL258" s="94">
        <f t="shared" si="2223"/>
        <v>0</v>
      </c>
      <c r="HM258" s="94">
        <f t="shared" si="2223"/>
        <v>0</v>
      </c>
      <c r="HN258" s="94">
        <f t="shared" si="2223"/>
        <v>0</v>
      </c>
      <c r="HO258" s="94">
        <f t="shared" si="2223"/>
        <v>0</v>
      </c>
      <c r="HP258" s="94">
        <f t="shared" si="2223"/>
        <v>0</v>
      </c>
      <c r="HQ258" s="94">
        <f t="shared" si="2223"/>
        <v>0</v>
      </c>
      <c r="HR258" s="94">
        <f t="shared" si="2223"/>
        <v>0</v>
      </c>
      <c r="HS258" s="94">
        <f t="shared" si="2223"/>
        <v>0</v>
      </c>
      <c r="HT258" s="94">
        <f t="shared" si="2223"/>
        <v>0</v>
      </c>
      <c r="HU258" s="94">
        <f t="shared" si="2223"/>
        <v>0</v>
      </c>
      <c r="HV258" s="94">
        <f t="shared" si="2223"/>
        <v>0</v>
      </c>
      <c r="HW258" s="94">
        <f t="shared" si="2223"/>
        <v>0</v>
      </c>
      <c r="HX258" s="94">
        <f t="shared" si="2223"/>
        <v>0</v>
      </c>
      <c r="HY258" s="94">
        <f t="shared" si="2223"/>
        <v>0</v>
      </c>
      <c r="HZ258" s="94">
        <f t="shared" si="2223"/>
        <v>0</v>
      </c>
      <c r="IA258" s="94">
        <f t="shared" si="2223"/>
        <v>0</v>
      </c>
      <c r="IB258" s="94">
        <f t="shared" si="2223"/>
        <v>0</v>
      </c>
      <c r="IC258" s="94">
        <f t="shared" si="2223"/>
        <v>0</v>
      </c>
      <c r="ID258" s="94">
        <f t="shared" si="2223"/>
        <v>0</v>
      </c>
      <c r="IE258" s="94">
        <f t="shared" si="2223"/>
        <v>0</v>
      </c>
      <c r="IF258" s="94">
        <f t="shared" si="2223"/>
        <v>0</v>
      </c>
      <c r="IG258" s="94">
        <f t="shared" si="2223"/>
        <v>0</v>
      </c>
      <c r="IH258" s="94">
        <f t="shared" si="2223"/>
        <v>0</v>
      </c>
      <c r="II258" s="94">
        <f t="shared" si="2223"/>
        <v>0</v>
      </c>
      <c r="IJ258" s="94">
        <f t="shared" si="2223"/>
        <v>0</v>
      </c>
      <c r="IK258" s="94">
        <f t="shared" si="2223"/>
        <v>0</v>
      </c>
      <c r="IL258" s="94">
        <f t="shared" si="2223"/>
        <v>0</v>
      </c>
      <c r="IM258" s="94">
        <f t="shared" si="2223"/>
        <v>0</v>
      </c>
      <c r="IN258" s="94">
        <f t="shared" si="2223"/>
        <v>0</v>
      </c>
      <c r="IO258" s="94">
        <f t="shared" si="2223"/>
        <v>0</v>
      </c>
      <c r="IP258" s="94">
        <f t="shared" si="2223"/>
        <v>0</v>
      </c>
      <c r="IQ258" s="94">
        <f t="shared" si="2223"/>
        <v>0</v>
      </c>
      <c r="IR258" s="94">
        <f t="shared" si="2223"/>
        <v>0</v>
      </c>
      <c r="IS258" s="94">
        <f t="shared" si="2223"/>
        <v>0</v>
      </c>
      <c r="IT258" s="94">
        <f t="shared" si="2223"/>
        <v>0</v>
      </c>
      <c r="IU258" s="94">
        <f t="shared" si="2223"/>
        <v>0</v>
      </c>
      <c r="IV258" s="94">
        <f t="shared" si="2223"/>
        <v>0</v>
      </c>
      <c r="IW258" s="94">
        <f t="shared" si="2223"/>
        <v>0</v>
      </c>
      <c r="IX258" s="94">
        <f t="shared" si="2223"/>
        <v>0</v>
      </c>
      <c r="IY258" s="94">
        <f t="shared" si="2223"/>
        <v>0</v>
      </c>
      <c r="IZ258" s="94">
        <f t="shared" si="2223"/>
        <v>0</v>
      </c>
      <c r="JA258" s="94">
        <f t="shared" ref="JA258:LL258" si="2224">IF(JA$165=EOMONTH($E83,$R83*(1-$O83)),-FV($AE83,ROUNDDOWN(YEARFRAC($D$165,JA$165,1),0),,-($AC83*(1-$O83)+$AD83*$O83)*$B83,0),0)</f>
        <v>0</v>
      </c>
      <c r="JB258" s="94">
        <f t="shared" si="2224"/>
        <v>0</v>
      </c>
      <c r="JC258" s="94">
        <f t="shared" si="2224"/>
        <v>0</v>
      </c>
      <c r="JD258" s="94">
        <f t="shared" si="2224"/>
        <v>0</v>
      </c>
      <c r="JE258" s="94">
        <f t="shared" si="2224"/>
        <v>0</v>
      </c>
      <c r="JF258" s="94">
        <f t="shared" si="2224"/>
        <v>0</v>
      </c>
      <c r="JG258" s="94">
        <f t="shared" si="2224"/>
        <v>0</v>
      </c>
      <c r="JH258" s="94">
        <f t="shared" si="2224"/>
        <v>0</v>
      </c>
      <c r="JI258" s="94">
        <f t="shared" si="2224"/>
        <v>0</v>
      </c>
      <c r="JJ258" s="94">
        <f t="shared" si="2224"/>
        <v>0</v>
      </c>
      <c r="JK258" s="94">
        <f t="shared" si="2224"/>
        <v>0</v>
      </c>
      <c r="JL258" s="94">
        <f t="shared" si="2224"/>
        <v>0</v>
      </c>
      <c r="JM258" s="94">
        <f t="shared" si="2224"/>
        <v>0</v>
      </c>
      <c r="JN258" s="94">
        <f t="shared" si="2224"/>
        <v>0</v>
      </c>
      <c r="JO258" s="94">
        <f t="shared" si="2224"/>
        <v>0</v>
      </c>
      <c r="JP258" s="94">
        <f t="shared" si="2224"/>
        <v>0</v>
      </c>
      <c r="JQ258" s="94">
        <f t="shared" si="2224"/>
        <v>0</v>
      </c>
      <c r="JR258" s="94">
        <f t="shared" si="2224"/>
        <v>0</v>
      </c>
      <c r="JS258" s="94">
        <f t="shared" si="2224"/>
        <v>0</v>
      </c>
      <c r="JT258" s="94">
        <f t="shared" si="2224"/>
        <v>0</v>
      </c>
      <c r="JU258" s="94">
        <f t="shared" si="2224"/>
        <v>0</v>
      </c>
      <c r="JV258" s="94">
        <f t="shared" si="2224"/>
        <v>0</v>
      </c>
      <c r="JW258" s="94">
        <f t="shared" si="2224"/>
        <v>0</v>
      </c>
      <c r="JX258" s="94">
        <f t="shared" si="2224"/>
        <v>0</v>
      </c>
      <c r="JY258" s="94">
        <f t="shared" si="2224"/>
        <v>0</v>
      </c>
      <c r="JZ258" s="94">
        <f t="shared" si="2224"/>
        <v>0</v>
      </c>
      <c r="KA258" s="94">
        <f t="shared" si="2224"/>
        <v>0</v>
      </c>
      <c r="KB258" s="94">
        <f t="shared" si="2224"/>
        <v>0</v>
      </c>
      <c r="KC258" s="94">
        <f t="shared" si="2224"/>
        <v>0</v>
      </c>
      <c r="KD258" s="94">
        <f t="shared" si="2224"/>
        <v>0</v>
      </c>
      <c r="KE258" s="94">
        <f t="shared" si="2224"/>
        <v>0</v>
      </c>
      <c r="KF258" s="94">
        <f t="shared" si="2224"/>
        <v>0</v>
      </c>
      <c r="KG258" s="94">
        <f t="shared" si="2224"/>
        <v>0</v>
      </c>
      <c r="KH258" s="94">
        <f t="shared" si="2224"/>
        <v>0</v>
      </c>
      <c r="KI258" s="94">
        <f t="shared" si="2224"/>
        <v>0</v>
      </c>
      <c r="KJ258" s="94">
        <f t="shared" si="2224"/>
        <v>0</v>
      </c>
      <c r="KK258" s="94">
        <f t="shared" si="2224"/>
        <v>0</v>
      </c>
      <c r="KL258" s="94">
        <f t="shared" si="2224"/>
        <v>0</v>
      </c>
      <c r="KM258" s="94">
        <f t="shared" si="2224"/>
        <v>0</v>
      </c>
      <c r="KN258" s="94">
        <f t="shared" si="2224"/>
        <v>0</v>
      </c>
      <c r="KO258" s="94">
        <f t="shared" si="2224"/>
        <v>0</v>
      </c>
      <c r="KP258" s="94">
        <f t="shared" si="2224"/>
        <v>0</v>
      </c>
      <c r="KQ258" s="94">
        <f t="shared" si="2224"/>
        <v>0</v>
      </c>
      <c r="KR258" s="94">
        <f t="shared" si="2224"/>
        <v>0</v>
      </c>
      <c r="KS258" s="94">
        <f t="shared" si="2224"/>
        <v>0</v>
      </c>
      <c r="KT258" s="94">
        <f t="shared" si="2224"/>
        <v>0</v>
      </c>
      <c r="KU258" s="94">
        <f t="shared" si="2224"/>
        <v>0</v>
      </c>
      <c r="KV258" s="94">
        <f t="shared" si="2224"/>
        <v>0</v>
      </c>
      <c r="KW258" s="94">
        <f t="shared" si="2224"/>
        <v>0</v>
      </c>
      <c r="KX258" s="94">
        <f t="shared" si="2224"/>
        <v>0</v>
      </c>
      <c r="KY258" s="94">
        <f t="shared" si="2224"/>
        <v>0</v>
      </c>
      <c r="KZ258" s="94">
        <f t="shared" si="2224"/>
        <v>0</v>
      </c>
      <c r="LA258" s="94">
        <f t="shared" si="2224"/>
        <v>0</v>
      </c>
      <c r="LB258" s="94">
        <f t="shared" si="2224"/>
        <v>0</v>
      </c>
      <c r="LC258" s="94">
        <f t="shared" si="2224"/>
        <v>0</v>
      </c>
      <c r="LD258" s="94">
        <f t="shared" si="2224"/>
        <v>0</v>
      </c>
      <c r="LE258" s="94">
        <f t="shared" si="2224"/>
        <v>0</v>
      </c>
      <c r="LF258" s="94">
        <f t="shared" si="2224"/>
        <v>0</v>
      </c>
      <c r="LG258" s="94">
        <f t="shared" si="2224"/>
        <v>0</v>
      </c>
      <c r="LH258" s="94">
        <f t="shared" si="2224"/>
        <v>0</v>
      </c>
      <c r="LI258" s="94">
        <f t="shared" si="2224"/>
        <v>0</v>
      </c>
      <c r="LJ258" s="94">
        <f t="shared" si="2224"/>
        <v>0</v>
      </c>
      <c r="LK258" s="94">
        <f t="shared" si="2224"/>
        <v>0</v>
      </c>
      <c r="LL258" s="94">
        <f t="shared" si="2224"/>
        <v>0</v>
      </c>
      <c r="LM258" s="94">
        <f t="shared" ref="LM258:NK258" si="2225">IF(LM$165=EOMONTH($E83,$R83*(1-$O83)),-FV($AE83,ROUNDDOWN(YEARFRAC($D$165,LM$165,1),0),,-($AC83*(1-$O83)+$AD83*$O83)*$B83,0),0)</f>
        <v>0</v>
      </c>
      <c r="LN258" s="94">
        <f t="shared" si="2225"/>
        <v>0</v>
      </c>
      <c r="LO258" s="94">
        <f t="shared" si="2225"/>
        <v>0</v>
      </c>
      <c r="LP258" s="94">
        <f t="shared" si="2225"/>
        <v>0</v>
      </c>
      <c r="LQ258" s="94">
        <f t="shared" si="2225"/>
        <v>0</v>
      </c>
      <c r="LR258" s="94">
        <f t="shared" si="2225"/>
        <v>0</v>
      </c>
      <c r="LS258" s="94">
        <f t="shared" si="2225"/>
        <v>0</v>
      </c>
      <c r="LT258" s="94">
        <f t="shared" si="2225"/>
        <v>0</v>
      </c>
      <c r="LU258" s="94">
        <f t="shared" si="2225"/>
        <v>0</v>
      </c>
      <c r="LV258" s="94">
        <f t="shared" si="2225"/>
        <v>0</v>
      </c>
      <c r="LW258" s="94">
        <f t="shared" si="2225"/>
        <v>0</v>
      </c>
      <c r="LX258" s="94">
        <f t="shared" si="2225"/>
        <v>0</v>
      </c>
      <c r="LY258" s="94">
        <f t="shared" si="2225"/>
        <v>0</v>
      </c>
      <c r="LZ258" s="94">
        <f t="shared" si="2225"/>
        <v>0</v>
      </c>
      <c r="MA258" s="94">
        <f t="shared" si="2225"/>
        <v>0</v>
      </c>
      <c r="MB258" s="94">
        <f t="shared" si="2225"/>
        <v>0</v>
      </c>
      <c r="MC258" s="94">
        <f t="shared" si="2225"/>
        <v>0</v>
      </c>
      <c r="MD258" s="94">
        <f t="shared" si="2225"/>
        <v>0</v>
      </c>
      <c r="ME258" s="94">
        <f t="shared" si="2225"/>
        <v>0</v>
      </c>
      <c r="MF258" s="94">
        <f t="shared" si="2225"/>
        <v>0</v>
      </c>
      <c r="MG258" s="94">
        <f t="shared" si="2225"/>
        <v>0</v>
      </c>
      <c r="MH258" s="94">
        <f t="shared" si="2225"/>
        <v>0</v>
      </c>
      <c r="MI258" s="94">
        <f t="shared" si="2225"/>
        <v>0</v>
      </c>
      <c r="MJ258" s="94">
        <f t="shared" si="2225"/>
        <v>0</v>
      </c>
      <c r="MK258" s="94">
        <f t="shared" si="2225"/>
        <v>0</v>
      </c>
      <c r="ML258" s="94">
        <f t="shared" si="2225"/>
        <v>0</v>
      </c>
      <c r="MM258" s="94">
        <f t="shared" si="2225"/>
        <v>0</v>
      </c>
      <c r="MN258" s="94">
        <f t="shared" si="2225"/>
        <v>0</v>
      </c>
      <c r="MO258" s="94">
        <f t="shared" si="2225"/>
        <v>0</v>
      </c>
      <c r="MP258" s="94">
        <f t="shared" si="2225"/>
        <v>0</v>
      </c>
      <c r="MQ258" s="94">
        <f t="shared" si="2225"/>
        <v>0</v>
      </c>
      <c r="MR258" s="94">
        <f t="shared" si="2225"/>
        <v>0</v>
      </c>
      <c r="MS258" s="94">
        <f t="shared" si="2225"/>
        <v>0</v>
      </c>
      <c r="MT258" s="94">
        <f t="shared" si="2225"/>
        <v>0</v>
      </c>
      <c r="MU258" s="94">
        <f t="shared" si="2225"/>
        <v>0</v>
      </c>
      <c r="MV258" s="94">
        <f t="shared" si="2225"/>
        <v>0</v>
      </c>
      <c r="MW258" s="94">
        <f t="shared" si="2225"/>
        <v>0</v>
      </c>
      <c r="MX258" s="94">
        <f t="shared" si="2225"/>
        <v>0</v>
      </c>
      <c r="MY258" s="94">
        <f t="shared" si="2225"/>
        <v>0</v>
      </c>
      <c r="MZ258" s="94">
        <f t="shared" si="2225"/>
        <v>0</v>
      </c>
      <c r="NA258" s="94">
        <f t="shared" si="2225"/>
        <v>0</v>
      </c>
      <c r="NB258" s="94">
        <f t="shared" si="2225"/>
        <v>0</v>
      </c>
      <c r="NC258" s="94">
        <f t="shared" si="2225"/>
        <v>0</v>
      </c>
      <c r="ND258" s="94">
        <f t="shared" si="2225"/>
        <v>0</v>
      </c>
      <c r="NE258" s="94">
        <f t="shared" si="2225"/>
        <v>0</v>
      </c>
      <c r="NF258" s="94">
        <f t="shared" si="2225"/>
        <v>0</v>
      </c>
      <c r="NG258" s="94">
        <f t="shared" si="2225"/>
        <v>0</v>
      </c>
      <c r="NH258" s="94">
        <f t="shared" si="2225"/>
        <v>0</v>
      </c>
      <c r="NI258" s="94">
        <f t="shared" si="2225"/>
        <v>0</v>
      </c>
      <c r="NJ258" s="94">
        <f t="shared" si="2225"/>
        <v>0</v>
      </c>
      <c r="NK258" s="97">
        <f t="shared" si="2225"/>
        <v>0</v>
      </c>
    </row>
    <row r="259" spans="1:375" x14ac:dyDescent="0.25">
      <c r="A259" s="102">
        <f>SUMIF($D$163:$NK$163,"&lt;="&amp;Summary!$B$3,Leases!D259:NK259)</f>
        <v>0</v>
      </c>
      <c r="B259" s="23" t="s">
        <v>101</v>
      </c>
      <c r="C259" s="45" t="s">
        <v>31</v>
      </c>
      <c r="D259" s="94">
        <f>IF(D$165=EOMONTH($E83,$R83*(1-$O83)),SUMIFS($D252:$NK252,$D$165:$NK$165,"&gt;"&amp;EOMONTH($E83,$R83*(1-$O83)+$S83*(1-$O83)+$T83*$O83),$D$165:$NK$165,"&lt;="&amp;EOMONTH($E83,$R83*(1-$O83)+60))*-($AF83*(1-$O83)+$AH83*$O83)+SUMIFS($D252:$NK252,$D$165:$NK$165,"&gt;"&amp;EOMONTH($E83,$R83*(1-$O83)+60),$D$165:$NK$165,"&lt;="&amp;EOMONTH($E83,$R83*(1-$O83)+300))*-($AG83*(1-$O83)+$AI83*$O83),0)</f>
        <v>0</v>
      </c>
      <c r="E259" s="94">
        <f t="shared" ref="E259:BP259" si="2226">IF(E$165=EOMONTH($E83,$R83*(1-$O83)),SUMIFS($D252:$NK252,$D$165:$NK$165,"&gt;"&amp;EOMONTH($E83,$R83*(1-$O83)+$S83*(1-$O83)+$T83*$O83),$D$165:$NK$165,"&lt;="&amp;EOMONTH($E83,$R83*(1-$O83)+60))*-($AF83*(1-$O83)+$AH83*$O83)+SUMIFS($D252:$NK252,$D$165:$NK$165,"&gt;"&amp;EOMONTH($E83,$R83*(1-$O83)+60),$D$165:$NK$165,"&lt;="&amp;EOMONTH($E83,$R83*(1-$O83)+300))*-($AG83*(1-$O83)+$AI83*$O83),0)</f>
        <v>0</v>
      </c>
      <c r="F259" s="94">
        <f t="shared" si="2226"/>
        <v>0</v>
      </c>
      <c r="G259" s="94">
        <f t="shared" si="2226"/>
        <v>0</v>
      </c>
      <c r="H259" s="94">
        <f t="shared" si="2226"/>
        <v>0</v>
      </c>
      <c r="I259" s="94">
        <f t="shared" si="2226"/>
        <v>0</v>
      </c>
      <c r="J259" s="94">
        <f t="shared" si="2226"/>
        <v>0</v>
      </c>
      <c r="K259" s="94">
        <f t="shared" si="2226"/>
        <v>0</v>
      </c>
      <c r="L259" s="94">
        <f t="shared" si="2226"/>
        <v>0</v>
      </c>
      <c r="M259" s="94">
        <f t="shared" si="2226"/>
        <v>0</v>
      </c>
      <c r="N259" s="94">
        <f t="shared" si="2226"/>
        <v>0</v>
      </c>
      <c r="O259" s="94">
        <f t="shared" si="2226"/>
        <v>0</v>
      </c>
      <c r="P259" s="94">
        <f t="shared" si="2226"/>
        <v>0</v>
      </c>
      <c r="Q259" s="94">
        <f t="shared" si="2226"/>
        <v>0</v>
      </c>
      <c r="R259" s="94">
        <f t="shared" si="2226"/>
        <v>0</v>
      </c>
      <c r="S259" s="94">
        <f t="shared" si="2226"/>
        <v>0</v>
      </c>
      <c r="T259" s="94">
        <f t="shared" si="2226"/>
        <v>0</v>
      </c>
      <c r="U259" s="94">
        <f t="shared" si="2226"/>
        <v>0</v>
      </c>
      <c r="V259" s="94">
        <f t="shared" si="2226"/>
        <v>0</v>
      </c>
      <c r="W259" s="94">
        <f t="shared" si="2226"/>
        <v>0</v>
      </c>
      <c r="X259" s="94">
        <f t="shared" si="2226"/>
        <v>0</v>
      </c>
      <c r="Y259" s="94">
        <f t="shared" si="2226"/>
        <v>0</v>
      </c>
      <c r="Z259" s="94">
        <f t="shared" si="2226"/>
        <v>0</v>
      </c>
      <c r="AA259" s="94">
        <f t="shared" si="2226"/>
        <v>0</v>
      </c>
      <c r="AB259" s="94">
        <f t="shared" si="2226"/>
        <v>0</v>
      </c>
      <c r="AC259" s="94">
        <f t="shared" si="2226"/>
        <v>0</v>
      </c>
      <c r="AD259" s="94">
        <f t="shared" si="2226"/>
        <v>0</v>
      </c>
      <c r="AE259" s="94">
        <f t="shared" si="2226"/>
        <v>0</v>
      </c>
      <c r="AF259" s="94">
        <f t="shared" si="2226"/>
        <v>0</v>
      </c>
      <c r="AG259" s="94">
        <f t="shared" si="2226"/>
        <v>0</v>
      </c>
      <c r="AH259" s="94">
        <f t="shared" si="2226"/>
        <v>0</v>
      </c>
      <c r="AI259" s="94">
        <f t="shared" si="2226"/>
        <v>0</v>
      </c>
      <c r="AJ259" s="94">
        <f t="shared" si="2226"/>
        <v>0</v>
      </c>
      <c r="AK259" s="94">
        <f t="shared" si="2226"/>
        <v>0</v>
      </c>
      <c r="AL259" s="94">
        <f t="shared" si="2226"/>
        <v>0</v>
      </c>
      <c r="AM259" s="94">
        <f t="shared" si="2226"/>
        <v>0</v>
      </c>
      <c r="AN259" s="94">
        <f t="shared" si="2226"/>
        <v>0</v>
      </c>
      <c r="AO259" s="94">
        <f t="shared" si="2226"/>
        <v>0</v>
      </c>
      <c r="AP259" s="94">
        <f t="shared" si="2226"/>
        <v>0</v>
      </c>
      <c r="AQ259" s="94">
        <f t="shared" si="2226"/>
        <v>0</v>
      </c>
      <c r="AR259" s="94">
        <f t="shared" si="2226"/>
        <v>0</v>
      </c>
      <c r="AS259" s="94">
        <f t="shared" si="2226"/>
        <v>0</v>
      </c>
      <c r="AT259" s="94">
        <f t="shared" si="2226"/>
        <v>0</v>
      </c>
      <c r="AU259" s="94">
        <f t="shared" si="2226"/>
        <v>0</v>
      </c>
      <c r="AV259" s="94">
        <f t="shared" si="2226"/>
        <v>0</v>
      </c>
      <c r="AW259" s="94">
        <f t="shared" si="2226"/>
        <v>0</v>
      </c>
      <c r="AX259" s="94">
        <f t="shared" si="2226"/>
        <v>0</v>
      </c>
      <c r="AY259" s="94">
        <f t="shared" si="2226"/>
        <v>0</v>
      </c>
      <c r="AZ259" s="94">
        <f t="shared" si="2226"/>
        <v>0</v>
      </c>
      <c r="BA259" s="94">
        <f t="shared" si="2226"/>
        <v>0</v>
      </c>
      <c r="BB259" s="94">
        <f t="shared" si="2226"/>
        <v>0</v>
      </c>
      <c r="BC259" s="94">
        <f t="shared" si="2226"/>
        <v>0</v>
      </c>
      <c r="BD259" s="94">
        <f t="shared" si="2226"/>
        <v>0</v>
      </c>
      <c r="BE259" s="94">
        <f t="shared" si="2226"/>
        <v>0</v>
      </c>
      <c r="BF259" s="94">
        <f t="shared" si="2226"/>
        <v>0</v>
      </c>
      <c r="BG259" s="94">
        <f t="shared" si="2226"/>
        <v>0</v>
      </c>
      <c r="BH259" s="94">
        <f t="shared" si="2226"/>
        <v>0</v>
      </c>
      <c r="BI259" s="94">
        <f t="shared" si="2226"/>
        <v>0</v>
      </c>
      <c r="BJ259" s="94">
        <f t="shared" si="2226"/>
        <v>0</v>
      </c>
      <c r="BK259" s="94">
        <f t="shared" si="2226"/>
        <v>0</v>
      </c>
      <c r="BL259" s="94">
        <f t="shared" si="2226"/>
        <v>0</v>
      </c>
      <c r="BM259" s="94">
        <f t="shared" si="2226"/>
        <v>0</v>
      </c>
      <c r="BN259" s="94">
        <f t="shared" si="2226"/>
        <v>0</v>
      </c>
      <c r="BO259" s="94">
        <f t="shared" si="2226"/>
        <v>0</v>
      </c>
      <c r="BP259" s="94">
        <f t="shared" si="2226"/>
        <v>0</v>
      </c>
      <c r="BQ259" s="94">
        <f t="shared" ref="BQ259:EB259" si="2227">IF(BQ$165=EOMONTH($E83,$R83*(1-$O83)),SUMIFS($D252:$NK252,$D$165:$NK$165,"&gt;"&amp;EOMONTH($E83,$R83*(1-$O83)+$S83*(1-$O83)+$T83*$O83),$D$165:$NK$165,"&lt;="&amp;EOMONTH($E83,$R83*(1-$O83)+60))*-($AF83*(1-$O83)+$AH83*$O83)+SUMIFS($D252:$NK252,$D$165:$NK$165,"&gt;"&amp;EOMONTH($E83,$R83*(1-$O83)+60),$D$165:$NK$165,"&lt;="&amp;EOMONTH($E83,$R83*(1-$O83)+300))*-($AG83*(1-$O83)+$AI83*$O83),0)</f>
        <v>0</v>
      </c>
      <c r="BR259" s="94">
        <f t="shared" si="2227"/>
        <v>0</v>
      </c>
      <c r="BS259" s="94">
        <f t="shared" si="2227"/>
        <v>0</v>
      </c>
      <c r="BT259" s="94">
        <f t="shared" si="2227"/>
        <v>0</v>
      </c>
      <c r="BU259" s="94">
        <f t="shared" si="2227"/>
        <v>0</v>
      </c>
      <c r="BV259" s="94">
        <f t="shared" si="2227"/>
        <v>0</v>
      </c>
      <c r="BW259" s="94">
        <f t="shared" si="2227"/>
        <v>0</v>
      </c>
      <c r="BX259" s="94">
        <f t="shared" si="2227"/>
        <v>0</v>
      </c>
      <c r="BY259" s="94">
        <f t="shared" si="2227"/>
        <v>0</v>
      </c>
      <c r="BZ259" s="94">
        <f t="shared" si="2227"/>
        <v>0</v>
      </c>
      <c r="CA259" s="94">
        <f t="shared" si="2227"/>
        <v>0</v>
      </c>
      <c r="CB259" s="94">
        <f t="shared" si="2227"/>
        <v>0</v>
      </c>
      <c r="CC259" s="94">
        <f t="shared" si="2227"/>
        <v>0</v>
      </c>
      <c r="CD259" s="94">
        <f t="shared" si="2227"/>
        <v>0</v>
      </c>
      <c r="CE259" s="94">
        <f t="shared" si="2227"/>
        <v>0</v>
      </c>
      <c r="CF259" s="94">
        <f t="shared" si="2227"/>
        <v>0</v>
      </c>
      <c r="CG259" s="94">
        <f t="shared" si="2227"/>
        <v>0</v>
      </c>
      <c r="CH259" s="94">
        <f t="shared" si="2227"/>
        <v>0</v>
      </c>
      <c r="CI259" s="94">
        <f t="shared" si="2227"/>
        <v>0</v>
      </c>
      <c r="CJ259" s="94">
        <f t="shared" si="2227"/>
        <v>0</v>
      </c>
      <c r="CK259" s="94">
        <f t="shared" si="2227"/>
        <v>0</v>
      </c>
      <c r="CL259" s="94">
        <f t="shared" si="2227"/>
        <v>0</v>
      </c>
      <c r="CM259" s="94">
        <f t="shared" si="2227"/>
        <v>0</v>
      </c>
      <c r="CN259" s="94">
        <f t="shared" si="2227"/>
        <v>0</v>
      </c>
      <c r="CO259" s="94">
        <f t="shared" si="2227"/>
        <v>0</v>
      </c>
      <c r="CP259" s="94">
        <f t="shared" si="2227"/>
        <v>0</v>
      </c>
      <c r="CQ259" s="94">
        <f t="shared" si="2227"/>
        <v>0</v>
      </c>
      <c r="CR259" s="94">
        <f t="shared" si="2227"/>
        <v>0</v>
      </c>
      <c r="CS259" s="94">
        <f t="shared" si="2227"/>
        <v>0</v>
      </c>
      <c r="CT259" s="94">
        <f t="shared" si="2227"/>
        <v>0</v>
      </c>
      <c r="CU259" s="94">
        <f t="shared" si="2227"/>
        <v>0</v>
      </c>
      <c r="CV259" s="94">
        <f t="shared" si="2227"/>
        <v>0</v>
      </c>
      <c r="CW259" s="94">
        <f t="shared" si="2227"/>
        <v>0</v>
      </c>
      <c r="CX259" s="94">
        <f t="shared" si="2227"/>
        <v>0</v>
      </c>
      <c r="CY259" s="94">
        <f t="shared" si="2227"/>
        <v>0</v>
      </c>
      <c r="CZ259" s="94">
        <f t="shared" si="2227"/>
        <v>0</v>
      </c>
      <c r="DA259" s="94">
        <f t="shared" si="2227"/>
        <v>0</v>
      </c>
      <c r="DB259" s="94">
        <f t="shared" si="2227"/>
        <v>0</v>
      </c>
      <c r="DC259" s="94">
        <f t="shared" si="2227"/>
        <v>0</v>
      </c>
      <c r="DD259" s="94">
        <f t="shared" si="2227"/>
        <v>0</v>
      </c>
      <c r="DE259" s="94">
        <f t="shared" si="2227"/>
        <v>0</v>
      </c>
      <c r="DF259" s="94">
        <f t="shared" si="2227"/>
        <v>0</v>
      </c>
      <c r="DG259" s="94">
        <f t="shared" si="2227"/>
        <v>0</v>
      </c>
      <c r="DH259" s="94">
        <f t="shared" si="2227"/>
        <v>0</v>
      </c>
      <c r="DI259" s="94">
        <f t="shared" si="2227"/>
        <v>0</v>
      </c>
      <c r="DJ259" s="94">
        <f t="shared" si="2227"/>
        <v>0</v>
      </c>
      <c r="DK259" s="94">
        <f t="shared" si="2227"/>
        <v>0</v>
      </c>
      <c r="DL259" s="94">
        <f t="shared" si="2227"/>
        <v>0</v>
      </c>
      <c r="DM259" s="94">
        <f t="shared" si="2227"/>
        <v>0</v>
      </c>
      <c r="DN259" s="94">
        <f t="shared" si="2227"/>
        <v>0</v>
      </c>
      <c r="DO259" s="94">
        <f t="shared" si="2227"/>
        <v>0</v>
      </c>
      <c r="DP259" s="94">
        <f t="shared" si="2227"/>
        <v>0</v>
      </c>
      <c r="DQ259" s="94">
        <f t="shared" si="2227"/>
        <v>0</v>
      </c>
      <c r="DR259" s="94">
        <f t="shared" si="2227"/>
        <v>0</v>
      </c>
      <c r="DS259" s="94">
        <f t="shared" si="2227"/>
        <v>0</v>
      </c>
      <c r="DT259" s="94">
        <f t="shared" si="2227"/>
        <v>0</v>
      </c>
      <c r="DU259" s="94">
        <f t="shared" si="2227"/>
        <v>0</v>
      </c>
      <c r="DV259" s="94">
        <f t="shared" si="2227"/>
        <v>0</v>
      </c>
      <c r="DW259" s="94">
        <f t="shared" si="2227"/>
        <v>0</v>
      </c>
      <c r="DX259" s="94">
        <f t="shared" si="2227"/>
        <v>0</v>
      </c>
      <c r="DY259" s="94">
        <f t="shared" si="2227"/>
        <v>0</v>
      </c>
      <c r="DZ259" s="94">
        <f t="shared" si="2227"/>
        <v>0</v>
      </c>
      <c r="EA259" s="94">
        <f t="shared" si="2227"/>
        <v>0</v>
      </c>
      <c r="EB259" s="94">
        <f t="shared" si="2227"/>
        <v>0</v>
      </c>
      <c r="EC259" s="94">
        <f t="shared" ref="EC259:GN259" si="2228">IF(EC$165=EOMONTH($E83,$R83*(1-$O83)),SUMIFS($D252:$NK252,$D$165:$NK$165,"&gt;"&amp;EOMONTH($E83,$R83*(1-$O83)+$S83*(1-$O83)+$T83*$O83),$D$165:$NK$165,"&lt;="&amp;EOMONTH($E83,$R83*(1-$O83)+60))*-($AF83*(1-$O83)+$AH83*$O83)+SUMIFS($D252:$NK252,$D$165:$NK$165,"&gt;"&amp;EOMONTH($E83,$R83*(1-$O83)+60),$D$165:$NK$165,"&lt;="&amp;EOMONTH($E83,$R83*(1-$O83)+300))*-($AG83*(1-$O83)+$AI83*$O83),0)</f>
        <v>0</v>
      </c>
      <c r="ED259" s="94">
        <f t="shared" si="2228"/>
        <v>0</v>
      </c>
      <c r="EE259" s="94">
        <f t="shared" si="2228"/>
        <v>0</v>
      </c>
      <c r="EF259" s="94">
        <f t="shared" si="2228"/>
        <v>0</v>
      </c>
      <c r="EG259" s="94">
        <f t="shared" si="2228"/>
        <v>0</v>
      </c>
      <c r="EH259" s="94">
        <f t="shared" si="2228"/>
        <v>0</v>
      </c>
      <c r="EI259" s="94">
        <f t="shared" si="2228"/>
        <v>0</v>
      </c>
      <c r="EJ259" s="94">
        <f t="shared" si="2228"/>
        <v>0</v>
      </c>
      <c r="EK259" s="94">
        <f t="shared" si="2228"/>
        <v>0</v>
      </c>
      <c r="EL259" s="94">
        <f t="shared" si="2228"/>
        <v>0</v>
      </c>
      <c r="EM259" s="94">
        <f t="shared" si="2228"/>
        <v>0</v>
      </c>
      <c r="EN259" s="94">
        <f t="shared" si="2228"/>
        <v>0</v>
      </c>
      <c r="EO259" s="94">
        <f t="shared" si="2228"/>
        <v>0</v>
      </c>
      <c r="EP259" s="94">
        <f t="shared" si="2228"/>
        <v>0</v>
      </c>
      <c r="EQ259" s="94">
        <f t="shared" si="2228"/>
        <v>0</v>
      </c>
      <c r="ER259" s="94">
        <f t="shared" si="2228"/>
        <v>0</v>
      </c>
      <c r="ES259" s="94">
        <f t="shared" si="2228"/>
        <v>0</v>
      </c>
      <c r="ET259" s="94">
        <f t="shared" si="2228"/>
        <v>0</v>
      </c>
      <c r="EU259" s="94">
        <f t="shared" si="2228"/>
        <v>0</v>
      </c>
      <c r="EV259" s="94">
        <f t="shared" si="2228"/>
        <v>0</v>
      </c>
      <c r="EW259" s="94">
        <f t="shared" si="2228"/>
        <v>0</v>
      </c>
      <c r="EX259" s="94">
        <f t="shared" si="2228"/>
        <v>0</v>
      </c>
      <c r="EY259" s="94">
        <f t="shared" si="2228"/>
        <v>0</v>
      </c>
      <c r="EZ259" s="94">
        <f t="shared" si="2228"/>
        <v>0</v>
      </c>
      <c r="FA259" s="94">
        <f t="shared" si="2228"/>
        <v>0</v>
      </c>
      <c r="FB259" s="94">
        <f t="shared" si="2228"/>
        <v>0</v>
      </c>
      <c r="FC259" s="94">
        <f t="shared" si="2228"/>
        <v>0</v>
      </c>
      <c r="FD259" s="94">
        <f t="shared" si="2228"/>
        <v>0</v>
      </c>
      <c r="FE259" s="94">
        <f t="shared" si="2228"/>
        <v>0</v>
      </c>
      <c r="FF259" s="94">
        <f t="shared" si="2228"/>
        <v>0</v>
      </c>
      <c r="FG259" s="94">
        <f t="shared" si="2228"/>
        <v>0</v>
      </c>
      <c r="FH259" s="94">
        <f t="shared" si="2228"/>
        <v>0</v>
      </c>
      <c r="FI259" s="94">
        <f t="shared" si="2228"/>
        <v>0</v>
      </c>
      <c r="FJ259" s="94">
        <f t="shared" si="2228"/>
        <v>0</v>
      </c>
      <c r="FK259" s="94">
        <f t="shared" si="2228"/>
        <v>0</v>
      </c>
      <c r="FL259" s="94">
        <f t="shared" si="2228"/>
        <v>0</v>
      </c>
      <c r="FM259" s="94">
        <f t="shared" si="2228"/>
        <v>0</v>
      </c>
      <c r="FN259" s="94">
        <f t="shared" si="2228"/>
        <v>0</v>
      </c>
      <c r="FO259" s="94">
        <f t="shared" si="2228"/>
        <v>0</v>
      </c>
      <c r="FP259" s="94">
        <f t="shared" si="2228"/>
        <v>0</v>
      </c>
      <c r="FQ259" s="94">
        <f t="shared" si="2228"/>
        <v>0</v>
      </c>
      <c r="FR259" s="94">
        <f t="shared" si="2228"/>
        <v>0</v>
      </c>
      <c r="FS259" s="94">
        <f t="shared" si="2228"/>
        <v>0</v>
      </c>
      <c r="FT259" s="94">
        <f t="shared" si="2228"/>
        <v>0</v>
      </c>
      <c r="FU259" s="94">
        <f t="shared" si="2228"/>
        <v>0</v>
      </c>
      <c r="FV259" s="94">
        <f t="shared" si="2228"/>
        <v>0</v>
      </c>
      <c r="FW259" s="94">
        <f t="shared" si="2228"/>
        <v>0</v>
      </c>
      <c r="FX259" s="94">
        <f t="shared" si="2228"/>
        <v>0</v>
      </c>
      <c r="FY259" s="94">
        <f t="shared" si="2228"/>
        <v>0</v>
      </c>
      <c r="FZ259" s="94">
        <f t="shared" si="2228"/>
        <v>0</v>
      </c>
      <c r="GA259" s="94">
        <f t="shared" si="2228"/>
        <v>0</v>
      </c>
      <c r="GB259" s="94">
        <f t="shared" si="2228"/>
        <v>0</v>
      </c>
      <c r="GC259" s="94">
        <f t="shared" si="2228"/>
        <v>0</v>
      </c>
      <c r="GD259" s="94">
        <f t="shared" si="2228"/>
        <v>0</v>
      </c>
      <c r="GE259" s="94">
        <f t="shared" si="2228"/>
        <v>0</v>
      </c>
      <c r="GF259" s="94">
        <f t="shared" si="2228"/>
        <v>0</v>
      </c>
      <c r="GG259" s="94">
        <f t="shared" si="2228"/>
        <v>0</v>
      </c>
      <c r="GH259" s="94">
        <f t="shared" si="2228"/>
        <v>0</v>
      </c>
      <c r="GI259" s="94">
        <f t="shared" si="2228"/>
        <v>0</v>
      </c>
      <c r="GJ259" s="94">
        <f t="shared" si="2228"/>
        <v>0</v>
      </c>
      <c r="GK259" s="94">
        <f t="shared" si="2228"/>
        <v>0</v>
      </c>
      <c r="GL259" s="94">
        <f t="shared" si="2228"/>
        <v>0</v>
      </c>
      <c r="GM259" s="94">
        <f t="shared" si="2228"/>
        <v>0</v>
      </c>
      <c r="GN259" s="94">
        <f t="shared" si="2228"/>
        <v>0</v>
      </c>
      <c r="GO259" s="94">
        <f t="shared" ref="GO259:IZ259" si="2229">IF(GO$165=EOMONTH($E83,$R83*(1-$O83)),SUMIFS($D252:$NK252,$D$165:$NK$165,"&gt;"&amp;EOMONTH($E83,$R83*(1-$O83)+$S83*(1-$O83)+$T83*$O83),$D$165:$NK$165,"&lt;="&amp;EOMONTH($E83,$R83*(1-$O83)+60))*-($AF83*(1-$O83)+$AH83*$O83)+SUMIFS($D252:$NK252,$D$165:$NK$165,"&gt;"&amp;EOMONTH($E83,$R83*(1-$O83)+60),$D$165:$NK$165,"&lt;="&amp;EOMONTH($E83,$R83*(1-$O83)+300))*-($AG83*(1-$O83)+$AI83*$O83),0)</f>
        <v>0</v>
      </c>
      <c r="GP259" s="94">
        <f t="shared" si="2229"/>
        <v>0</v>
      </c>
      <c r="GQ259" s="94">
        <f t="shared" si="2229"/>
        <v>0</v>
      </c>
      <c r="GR259" s="94">
        <f t="shared" si="2229"/>
        <v>0</v>
      </c>
      <c r="GS259" s="94">
        <f t="shared" si="2229"/>
        <v>0</v>
      </c>
      <c r="GT259" s="94">
        <f t="shared" si="2229"/>
        <v>0</v>
      </c>
      <c r="GU259" s="94">
        <f t="shared" si="2229"/>
        <v>0</v>
      </c>
      <c r="GV259" s="94">
        <f t="shared" si="2229"/>
        <v>0</v>
      </c>
      <c r="GW259" s="94">
        <f t="shared" si="2229"/>
        <v>0</v>
      </c>
      <c r="GX259" s="94">
        <f t="shared" si="2229"/>
        <v>0</v>
      </c>
      <c r="GY259" s="94">
        <f t="shared" si="2229"/>
        <v>0</v>
      </c>
      <c r="GZ259" s="94">
        <f t="shared" si="2229"/>
        <v>0</v>
      </c>
      <c r="HA259" s="94">
        <f t="shared" si="2229"/>
        <v>0</v>
      </c>
      <c r="HB259" s="94">
        <f t="shared" si="2229"/>
        <v>0</v>
      </c>
      <c r="HC259" s="94">
        <f t="shared" si="2229"/>
        <v>0</v>
      </c>
      <c r="HD259" s="94">
        <f t="shared" si="2229"/>
        <v>0</v>
      </c>
      <c r="HE259" s="94">
        <f t="shared" si="2229"/>
        <v>0</v>
      </c>
      <c r="HF259" s="94">
        <f t="shared" si="2229"/>
        <v>0</v>
      </c>
      <c r="HG259" s="94">
        <f t="shared" si="2229"/>
        <v>0</v>
      </c>
      <c r="HH259" s="94">
        <f t="shared" si="2229"/>
        <v>0</v>
      </c>
      <c r="HI259" s="94">
        <f t="shared" si="2229"/>
        <v>0</v>
      </c>
      <c r="HJ259" s="94">
        <f t="shared" si="2229"/>
        <v>0</v>
      </c>
      <c r="HK259" s="94">
        <f t="shared" si="2229"/>
        <v>0</v>
      </c>
      <c r="HL259" s="94">
        <f t="shared" si="2229"/>
        <v>0</v>
      </c>
      <c r="HM259" s="94">
        <f t="shared" si="2229"/>
        <v>0</v>
      </c>
      <c r="HN259" s="94">
        <f t="shared" si="2229"/>
        <v>0</v>
      </c>
      <c r="HO259" s="94">
        <f t="shared" si="2229"/>
        <v>0</v>
      </c>
      <c r="HP259" s="94">
        <f t="shared" si="2229"/>
        <v>0</v>
      </c>
      <c r="HQ259" s="94">
        <f t="shared" si="2229"/>
        <v>0</v>
      </c>
      <c r="HR259" s="94">
        <f t="shared" si="2229"/>
        <v>0</v>
      </c>
      <c r="HS259" s="94">
        <f t="shared" si="2229"/>
        <v>0</v>
      </c>
      <c r="HT259" s="94">
        <f t="shared" si="2229"/>
        <v>0</v>
      </c>
      <c r="HU259" s="94">
        <f t="shared" si="2229"/>
        <v>0</v>
      </c>
      <c r="HV259" s="94">
        <f t="shared" si="2229"/>
        <v>0</v>
      </c>
      <c r="HW259" s="94">
        <f t="shared" si="2229"/>
        <v>0</v>
      </c>
      <c r="HX259" s="94">
        <f t="shared" si="2229"/>
        <v>0</v>
      </c>
      <c r="HY259" s="94">
        <f t="shared" si="2229"/>
        <v>0</v>
      </c>
      <c r="HZ259" s="94">
        <f t="shared" si="2229"/>
        <v>0</v>
      </c>
      <c r="IA259" s="94">
        <f t="shared" si="2229"/>
        <v>0</v>
      </c>
      <c r="IB259" s="94">
        <f t="shared" si="2229"/>
        <v>0</v>
      </c>
      <c r="IC259" s="94">
        <f t="shared" si="2229"/>
        <v>0</v>
      </c>
      <c r="ID259" s="94">
        <f t="shared" si="2229"/>
        <v>0</v>
      </c>
      <c r="IE259" s="94">
        <f t="shared" si="2229"/>
        <v>0</v>
      </c>
      <c r="IF259" s="94">
        <f t="shared" si="2229"/>
        <v>0</v>
      </c>
      <c r="IG259" s="94">
        <f t="shared" si="2229"/>
        <v>0</v>
      </c>
      <c r="IH259" s="94">
        <f t="shared" si="2229"/>
        <v>0</v>
      </c>
      <c r="II259" s="94">
        <f t="shared" si="2229"/>
        <v>0</v>
      </c>
      <c r="IJ259" s="94">
        <f t="shared" si="2229"/>
        <v>0</v>
      </c>
      <c r="IK259" s="94">
        <f t="shared" si="2229"/>
        <v>0</v>
      </c>
      <c r="IL259" s="94">
        <f t="shared" si="2229"/>
        <v>0</v>
      </c>
      <c r="IM259" s="94">
        <f t="shared" si="2229"/>
        <v>0</v>
      </c>
      <c r="IN259" s="94">
        <f t="shared" si="2229"/>
        <v>0</v>
      </c>
      <c r="IO259" s="94">
        <f t="shared" si="2229"/>
        <v>0</v>
      </c>
      <c r="IP259" s="94">
        <f t="shared" si="2229"/>
        <v>0</v>
      </c>
      <c r="IQ259" s="94">
        <f t="shared" si="2229"/>
        <v>0</v>
      </c>
      <c r="IR259" s="94">
        <f t="shared" si="2229"/>
        <v>0</v>
      </c>
      <c r="IS259" s="94">
        <f t="shared" si="2229"/>
        <v>0</v>
      </c>
      <c r="IT259" s="94">
        <f t="shared" si="2229"/>
        <v>0</v>
      </c>
      <c r="IU259" s="94">
        <f t="shared" si="2229"/>
        <v>0</v>
      </c>
      <c r="IV259" s="94">
        <f t="shared" si="2229"/>
        <v>0</v>
      </c>
      <c r="IW259" s="94">
        <f t="shared" si="2229"/>
        <v>0</v>
      </c>
      <c r="IX259" s="94">
        <f t="shared" si="2229"/>
        <v>0</v>
      </c>
      <c r="IY259" s="94">
        <f t="shared" si="2229"/>
        <v>0</v>
      </c>
      <c r="IZ259" s="94">
        <f t="shared" si="2229"/>
        <v>0</v>
      </c>
      <c r="JA259" s="94">
        <f t="shared" ref="JA259:LL259" si="2230">IF(JA$165=EOMONTH($E83,$R83*(1-$O83)),SUMIFS($D252:$NK252,$D$165:$NK$165,"&gt;"&amp;EOMONTH($E83,$R83*(1-$O83)+$S83*(1-$O83)+$T83*$O83),$D$165:$NK$165,"&lt;="&amp;EOMONTH($E83,$R83*(1-$O83)+60))*-($AF83*(1-$O83)+$AH83*$O83)+SUMIFS($D252:$NK252,$D$165:$NK$165,"&gt;"&amp;EOMONTH($E83,$R83*(1-$O83)+60),$D$165:$NK$165,"&lt;="&amp;EOMONTH($E83,$R83*(1-$O83)+300))*-($AG83*(1-$O83)+$AI83*$O83),0)</f>
        <v>0</v>
      </c>
      <c r="JB259" s="94">
        <f t="shared" si="2230"/>
        <v>0</v>
      </c>
      <c r="JC259" s="94">
        <f t="shared" si="2230"/>
        <v>0</v>
      </c>
      <c r="JD259" s="94">
        <f t="shared" si="2230"/>
        <v>0</v>
      </c>
      <c r="JE259" s="94">
        <f t="shared" si="2230"/>
        <v>0</v>
      </c>
      <c r="JF259" s="94">
        <f t="shared" si="2230"/>
        <v>0</v>
      </c>
      <c r="JG259" s="94">
        <f t="shared" si="2230"/>
        <v>0</v>
      </c>
      <c r="JH259" s="94">
        <f t="shared" si="2230"/>
        <v>0</v>
      </c>
      <c r="JI259" s="94">
        <f t="shared" si="2230"/>
        <v>0</v>
      </c>
      <c r="JJ259" s="94">
        <f t="shared" si="2230"/>
        <v>0</v>
      </c>
      <c r="JK259" s="94">
        <f t="shared" si="2230"/>
        <v>0</v>
      </c>
      <c r="JL259" s="94">
        <f t="shared" si="2230"/>
        <v>0</v>
      </c>
      <c r="JM259" s="94">
        <f t="shared" si="2230"/>
        <v>0</v>
      </c>
      <c r="JN259" s="94">
        <f t="shared" si="2230"/>
        <v>0</v>
      </c>
      <c r="JO259" s="94">
        <f t="shared" si="2230"/>
        <v>0</v>
      </c>
      <c r="JP259" s="94">
        <f t="shared" si="2230"/>
        <v>0</v>
      </c>
      <c r="JQ259" s="94">
        <f t="shared" si="2230"/>
        <v>0</v>
      </c>
      <c r="JR259" s="94">
        <f t="shared" si="2230"/>
        <v>0</v>
      </c>
      <c r="JS259" s="94">
        <f t="shared" si="2230"/>
        <v>0</v>
      </c>
      <c r="JT259" s="94">
        <f t="shared" si="2230"/>
        <v>0</v>
      </c>
      <c r="JU259" s="94">
        <f t="shared" si="2230"/>
        <v>0</v>
      </c>
      <c r="JV259" s="94">
        <f t="shared" si="2230"/>
        <v>0</v>
      </c>
      <c r="JW259" s="94">
        <f t="shared" si="2230"/>
        <v>0</v>
      </c>
      <c r="JX259" s="94">
        <f t="shared" si="2230"/>
        <v>0</v>
      </c>
      <c r="JY259" s="94">
        <f t="shared" si="2230"/>
        <v>0</v>
      </c>
      <c r="JZ259" s="94">
        <f t="shared" si="2230"/>
        <v>0</v>
      </c>
      <c r="KA259" s="94">
        <f t="shared" si="2230"/>
        <v>0</v>
      </c>
      <c r="KB259" s="94">
        <f t="shared" si="2230"/>
        <v>0</v>
      </c>
      <c r="KC259" s="94">
        <f t="shared" si="2230"/>
        <v>0</v>
      </c>
      <c r="KD259" s="94">
        <f t="shared" si="2230"/>
        <v>0</v>
      </c>
      <c r="KE259" s="94">
        <f t="shared" si="2230"/>
        <v>0</v>
      </c>
      <c r="KF259" s="94">
        <f t="shared" si="2230"/>
        <v>0</v>
      </c>
      <c r="KG259" s="94">
        <f t="shared" si="2230"/>
        <v>0</v>
      </c>
      <c r="KH259" s="94">
        <f t="shared" si="2230"/>
        <v>0</v>
      </c>
      <c r="KI259" s="94">
        <f t="shared" si="2230"/>
        <v>0</v>
      </c>
      <c r="KJ259" s="94">
        <f t="shared" si="2230"/>
        <v>0</v>
      </c>
      <c r="KK259" s="94">
        <f t="shared" si="2230"/>
        <v>0</v>
      </c>
      <c r="KL259" s="94">
        <f t="shared" si="2230"/>
        <v>0</v>
      </c>
      <c r="KM259" s="94">
        <f t="shared" si="2230"/>
        <v>0</v>
      </c>
      <c r="KN259" s="94">
        <f t="shared" si="2230"/>
        <v>0</v>
      </c>
      <c r="KO259" s="94">
        <f t="shared" si="2230"/>
        <v>0</v>
      </c>
      <c r="KP259" s="94">
        <f t="shared" si="2230"/>
        <v>0</v>
      </c>
      <c r="KQ259" s="94">
        <f t="shared" si="2230"/>
        <v>0</v>
      </c>
      <c r="KR259" s="94">
        <f t="shared" si="2230"/>
        <v>0</v>
      </c>
      <c r="KS259" s="94">
        <f t="shared" si="2230"/>
        <v>0</v>
      </c>
      <c r="KT259" s="94">
        <f t="shared" si="2230"/>
        <v>0</v>
      </c>
      <c r="KU259" s="94">
        <f t="shared" si="2230"/>
        <v>0</v>
      </c>
      <c r="KV259" s="94">
        <f t="shared" si="2230"/>
        <v>0</v>
      </c>
      <c r="KW259" s="94">
        <f t="shared" si="2230"/>
        <v>0</v>
      </c>
      <c r="KX259" s="94">
        <f t="shared" si="2230"/>
        <v>0</v>
      </c>
      <c r="KY259" s="94">
        <f t="shared" si="2230"/>
        <v>0</v>
      </c>
      <c r="KZ259" s="94">
        <f t="shared" si="2230"/>
        <v>0</v>
      </c>
      <c r="LA259" s="94">
        <f t="shared" si="2230"/>
        <v>0</v>
      </c>
      <c r="LB259" s="94">
        <f t="shared" si="2230"/>
        <v>0</v>
      </c>
      <c r="LC259" s="94">
        <f t="shared" si="2230"/>
        <v>0</v>
      </c>
      <c r="LD259" s="94">
        <f t="shared" si="2230"/>
        <v>0</v>
      </c>
      <c r="LE259" s="94">
        <f t="shared" si="2230"/>
        <v>0</v>
      </c>
      <c r="LF259" s="94">
        <f t="shared" si="2230"/>
        <v>0</v>
      </c>
      <c r="LG259" s="94">
        <f t="shared" si="2230"/>
        <v>0</v>
      </c>
      <c r="LH259" s="94">
        <f t="shared" si="2230"/>
        <v>0</v>
      </c>
      <c r="LI259" s="94">
        <f t="shared" si="2230"/>
        <v>0</v>
      </c>
      <c r="LJ259" s="94">
        <f t="shared" si="2230"/>
        <v>0</v>
      </c>
      <c r="LK259" s="94">
        <f t="shared" si="2230"/>
        <v>0</v>
      </c>
      <c r="LL259" s="94">
        <f t="shared" si="2230"/>
        <v>0</v>
      </c>
      <c r="LM259" s="94">
        <f t="shared" ref="LM259:NK259" si="2231">IF(LM$165=EOMONTH($E83,$R83*(1-$O83)),SUMIFS($D252:$NK252,$D$165:$NK$165,"&gt;"&amp;EOMONTH($E83,$R83*(1-$O83)+$S83*(1-$O83)+$T83*$O83),$D$165:$NK$165,"&lt;="&amp;EOMONTH($E83,$R83*(1-$O83)+60))*-($AF83*(1-$O83)+$AH83*$O83)+SUMIFS($D252:$NK252,$D$165:$NK$165,"&gt;"&amp;EOMONTH($E83,$R83*(1-$O83)+60),$D$165:$NK$165,"&lt;="&amp;EOMONTH($E83,$R83*(1-$O83)+300))*-($AG83*(1-$O83)+$AI83*$O83),0)</f>
        <v>0</v>
      </c>
      <c r="LN259" s="94">
        <f t="shared" si="2231"/>
        <v>0</v>
      </c>
      <c r="LO259" s="94">
        <f t="shared" si="2231"/>
        <v>0</v>
      </c>
      <c r="LP259" s="94">
        <f t="shared" si="2231"/>
        <v>0</v>
      </c>
      <c r="LQ259" s="94">
        <f t="shared" si="2231"/>
        <v>0</v>
      </c>
      <c r="LR259" s="94">
        <f t="shared" si="2231"/>
        <v>0</v>
      </c>
      <c r="LS259" s="94">
        <f t="shared" si="2231"/>
        <v>0</v>
      </c>
      <c r="LT259" s="94">
        <f t="shared" si="2231"/>
        <v>0</v>
      </c>
      <c r="LU259" s="94">
        <f t="shared" si="2231"/>
        <v>0</v>
      </c>
      <c r="LV259" s="94">
        <f t="shared" si="2231"/>
        <v>0</v>
      </c>
      <c r="LW259" s="94">
        <f t="shared" si="2231"/>
        <v>0</v>
      </c>
      <c r="LX259" s="94">
        <f t="shared" si="2231"/>
        <v>0</v>
      </c>
      <c r="LY259" s="94">
        <f t="shared" si="2231"/>
        <v>0</v>
      </c>
      <c r="LZ259" s="94">
        <f t="shared" si="2231"/>
        <v>0</v>
      </c>
      <c r="MA259" s="94">
        <f t="shared" si="2231"/>
        <v>0</v>
      </c>
      <c r="MB259" s="94">
        <f t="shared" si="2231"/>
        <v>0</v>
      </c>
      <c r="MC259" s="94">
        <f t="shared" si="2231"/>
        <v>0</v>
      </c>
      <c r="MD259" s="94">
        <f t="shared" si="2231"/>
        <v>0</v>
      </c>
      <c r="ME259" s="94">
        <f t="shared" si="2231"/>
        <v>0</v>
      </c>
      <c r="MF259" s="94">
        <f t="shared" si="2231"/>
        <v>0</v>
      </c>
      <c r="MG259" s="94">
        <f t="shared" si="2231"/>
        <v>0</v>
      </c>
      <c r="MH259" s="94">
        <f t="shared" si="2231"/>
        <v>0</v>
      </c>
      <c r="MI259" s="94">
        <f t="shared" si="2231"/>
        <v>0</v>
      </c>
      <c r="MJ259" s="94">
        <f t="shared" si="2231"/>
        <v>0</v>
      </c>
      <c r="MK259" s="94">
        <f t="shared" si="2231"/>
        <v>0</v>
      </c>
      <c r="ML259" s="94">
        <f t="shared" si="2231"/>
        <v>0</v>
      </c>
      <c r="MM259" s="94">
        <f t="shared" si="2231"/>
        <v>0</v>
      </c>
      <c r="MN259" s="94">
        <f t="shared" si="2231"/>
        <v>0</v>
      </c>
      <c r="MO259" s="94">
        <f t="shared" si="2231"/>
        <v>0</v>
      </c>
      <c r="MP259" s="94">
        <f t="shared" si="2231"/>
        <v>0</v>
      </c>
      <c r="MQ259" s="94">
        <f t="shared" si="2231"/>
        <v>0</v>
      </c>
      <c r="MR259" s="94">
        <f t="shared" si="2231"/>
        <v>0</v>
      </c>
      <c r="MS259" s="94">
        <f t="shared" si="2231"/>
        <v>0</v>
      </c>
      <c r="MT259" s="94">
        <f t="shared" si="2231"/>
        <v>0</v>
      </c>
      <c r="MU259" s="94">
        <f t="shared" si="2231"/>
        <v>0</v>
      </c>
      <c r="MV259" s="94">
        <f t="shared" si="2231"/>
        <v>0</v>
      </c>
      <c r="MW259" s="94">
        <f t="shared" si="2231"/>
        <v>0</v>
      </c>
      <c r="MX259" s="94">
        <f t="shared" si="2231"/>
        <v>0</v>
      </c>
      <c r="MY259" s="94">
        <f t="shared" si="2231"/>
        <v>0</v>
      </c>
      <c r="MZ259" s="94">
        <f t="shared" si="2231"/>
        <v>0</v>
      </c>
      <c r="NA259" s="94">
        <f t="shared" si="2231"/>
        <v>0</v>
      </c>
      <c r="NB259" s="94">
        <f t="shared" si="2231"/>
        <v>0</v>
      </c>
      <c r="NC259" s="94">
        <f t="shared" si="2231"/>
        <v>0</v>
      </c>
      <c r="ND259" s="94">
        <f t="shared" si="2231"/>
        <v>0</v>
      </c>
      <c r="NE259" s="94">
        <f t="shared" si="2231"/>
        <v>0</v>
      </c>
      <c r="NF259" s="94">
        <f t="shared" si="2231"/>
        <v>0</v>
      </c>
      <c r="NG259" s="94">
        <f t="shared" si="2231"/>
        <v>0</v>
      </c>
      <c r="NH259" s="94">
        <f t="shared" si="2231"/>
        <v>0</v>
      </c>
      <c r="NI259" s="94">
        <f t="shared" si="2231"/>
        <v>0</v>
      </c>
      <c r="NJ259" s="94">
        <f t="shared" si="2231"/>
        <v>0</v>
      </c>
      <c r="NK259" s="97">
        <f t="shared" si="2231"/>
        <v>0</v>
      </c>
    </row>
    <row r="260" spans="1:375" x14ac:dyDescent="0.25">
      <c r="A260" s="98">
        <f ca="1">SUMIF($D$163:$NK$163,"&lt;="&amp;Summary!$B$3,Leases!D260:NK260)</f>
        <v>0</v>
      </c>
      <c r="B260" s="103"/>
      <c r="C260" s="99" t="s">
        <v>97</v>
      </c>
      <c r="D260" s="100">
        <f ca="1">SUM(D255:D259)</f>
        <v>0</v>
      </c>
      <c r="E260" s="100">
        <f t="shared" ref="E260:BP260" ca="1" si="2232">SUM(E255:E259)</f>
        <v>0</v>
      </c>
      <c r="F260" s="100">
        <f t="shared" ca="1" si="2232"/>
        <v>0</v>
      </c>
      <c r="G260" s="100">
        <f t="shared" ca="1" si="2232"/>
        <v>0</v>
      </c>
      <c r="H260" s="100">
        <f t="shared" ca="1" si="2232"/>
        <v>0</v>
      </c>
      <c r="I260" s="100">
        <f t="shared" ca="1" si="2232"/>
        <v>0</v>
      </c>
      <c r="J260" s="100">
        <f t="shared" ca="1" si="2232"/>
        <v>0</v>
      </c>
      <c r="K260" s="100">
        <f t="shared" ca="1" si="2232"/>
        <v>0</v>
      </c>
      <c r="L260" s="100">
        <f t="shared" ca="1" si="2232"/>
        <v>0</v>
      </c>
      <c r="M260" s="100">
        <f t="shared" ca="1" si="2232"/>
        <v>0</v>
      </c>
      <c r="N260" s="100">
        <f t="shared" ca="1" si="2232"/>
        <v>0</v>
      </c>
      <c r="O260" s="100">
        <f t="shared" ca="1" si="2232"/>
        <v>0</v>
      </c>
      <c r="P260" s="100">
        <f t="shared" ca="1" si="2232"/>
        <v>0</v>
      </c>
      <c r="Q260" s="100">
        <f t="shared" ca="1" si="2232"/>
        <v>0</v>
      </c>
      <c r="R260" s="100">
        <f t="shared" ca="1" si="2232"/>
        <v>0</v>
      </c>
      <c r="S260" s="100">
        <f t="shared" ca="1" si="2232"/>
        <v>0</v>
      </c>
      <c r="T260" s="100">
        <f t="shared" ca="1" si="2232"/>
        <v>0</v>
      </c>
      <c r="U260" s="100">
        <f t="shared" ca="1" si="2232"/>
        <v>0</v>
      </c>
      <c r="V260" s="100">
        <f t="shared" ca="1" si="2232"/>
        <v>0</v>
      </c>
      <c r="W260" s="100">
        <f t="shared" ca="1" si="2232"/>
        <v>0</v>
      </c>
      <c r="X260" s="100">
        <f t="shared" ca="1" si="2232"/>
        <v>0</v>
      </c>
      <c r="Y260" s="100">
        <f t="shared" ca="1" si="2232"/>
        <v>0</v>
      </c>
      <c r="Z260" s="100">
        <f t="shared" ca="1" si="2232"/>
        <v>0</v>
      </c>
      <c r="AA260" s="100">
        <f t="shared" ca="1" si="2232"/>
        <v>0</v>
      </c>
      <c r="AB260" s="100">
        <f t="shared" ca="1" si="2232"/>
        <v>0</v>
      </c>
      <c r="AC260" s="100">
        <f t="shared" ca="1" si="2232"/>
        <v>0</v>
      </c>
      <c r="AD260" s="100">
        <f t="shared" ca="1" si="2232"/>
        <v>0</v>
      </c>
      <c r="AE260" s="100">
        <f t="shared" ca="1" si="2232"/>
        <v>0</v>
      </c>
      <c r="AF260" s="100">
        <f t="shared" ca="1" si="2232"/>
        <v>0</v>
      </c>
      <c r="AG260" s="100">
        <f t="shared" ca="1" si="2232"/>
        <v>0</v>
      </c>
      <c r="AH260" s="100">
        <f t="shared" ca="1" si="2232"/>
        <v>0</v>
      </c>
      <c r="AI260" s="100">
        <f t="shared" ca="1" si="2232"/>
        <v>0</v>
      </c>
      <c r="AJ260" s="100">
        <f t="shared" ca="1" si="2232"/>
        <v>0</v>
      </c>
      <c r="AK260" s="100">
        <f t="shared" ca="1" si="2232"/>
        <v>0</v>
      </c>
      <c r="AL260" s="100">
        <f t="shared" ca="1" si="2232"/>
        <v>0</v>
      </c>
      <c r="AM260" s="100">
        <f t="shared" ca="1" si="2232"/>
        <v>0</v>
      </c>
      <c r="AN260" s="100">
        <f t="shared" ca="1" si="2232"/>
        <v>0</v>
      </c>
      <c r="AO260" s="100">
        <f t="shared" ca="1" si="2232"/>
        <v>0</v>
      </c>
      <c r="AP260" s="100">
        <f t="shared" ca="1" si="2232"/>
        <v>0</v>
      </c>
      <c r="AQ260" s="100">
        <f t="shared" ca="1" si="2232"/>
        <v>0</v>
      </c>
      <c r="AR260" s="100">
        <f t="shared" ca="1" si="2232"/>
        <v>0</v>
      </c>
      <c r="AS260" s="100">
        <f t="shared" ca="1" si="2232"/>
        <v>0</v>
      </c>
      <c r="AT260" s="100">
        <f t="shared" ca="1" si="2232"/>
        <v>0</v>
      </c>
      <c r="AU260" s="100">
        <f t="shared" ca="1" si="2232"/>
        <v>0</v>
      </c>
      <c r="AV260" s="100">
        <f t="shared" ca="1" si="2232"/>
        <v>0</v>
      </c>
      <c r="AW260" s="100">
        <f t="shared" ca="1" si="2232"/>
        <v>0</v>
      </c>
      <c r="AX260" s="100">
        <f t="shared" ca="1" si="2232"/>
        <v>0</v>
      </c>
      <c r="AY260" s="100">
        <f t="shared" ca="1" si="2232"/>
        <v>0</v>
      </c>
      <c r="AZ260" s="100">
        <f t="shared" ca="1" si="2232"/>
        <v>0</v>
      </c>
      <c r="BA260" s="100">
        <f t="shared" ca="1" si="2232"/>
        <v>0</v>
      </c>
      <c r="BB260" s="100">
        <f t="shared" ca="1" si="2232"/>
        <v>0</v>
      </c>
      <c r="BC260" s="100">
        <f t="shared" ca="1" si="2232"/>
        <v>0</v>
      </c>
      <c r="BD260" s="100">
        <f t="shared" ca="1" si="2232"/>
        <v>0</v>
      </c>
      <c r="BE260" s="100">
        <f t="shared" ca="1" si="2232"/>
        <v>0</v>
      </c>
      <c r="BF260" s="100">
        <f t="shared" ca="1" si="2232"/>
        <v>0</v>
      </c>
      <c r="BG260" s="100">
        <f t="shared" ca="1" si="2232"/>
        <v>0</v>
      </c>
      <c r="BH260" s="100">
        <f t="shared" ca="1" si="2232"/>
        <v>0</v>
      </c>
      <c r="BI260" s="100">
        <f t="shared" ca="1" si="2232"/>
        <v>0</v>
      </c>
      <c r="BJ260" s="100">
        <f t="shared" ca="1" si="2232"/>
        <v>0</v>
      </c>
      <c r="BK260" s="100">
        <f t="shared" ca="1" si="2232"/>
        <v>0</v>
      </c>
      <c r="BL260" s="100">
        <f t="shared" ca="1" si="2232"/>
        <v>0</v>
      </c>
      <c r="BM260" s="100">
        <f t="shared" ca="1" si="2232"/>
        <v>0</v>
      </c>
      <c r="BN260" s="100">
        <f t="shared" si="2232"/>
        <v>0</v>
      </c>
      <c r="BO260" s="100">
        <f t="shared" si="2232"/>
        <v>0</v>
      </c>
      <c r="BP260" s="100">
        <f t="shared" si="2232"/>
        <v>0</v>
      </c>
      <c r="BQ260" s="100">
        <f t="shared" ref="BQ260:EB260" ca="1" si="2233">SUM(BQ255:BQ259)</f>
        <v>0</v>
      </c>
      <c r="BR260" s="100">
        <f t="shared" ca="1" si="2233"/>
        <v>0</v>
      </c>
      <c r="BS260" s="100">
        <f t="shared" ca="1" si="2233"/>
        <v>0</v>
      </c>
      <c r="BT260" s="100">
        <f t="shared" ca="1" si="2233"/>
        <v>0</v>
      </c>
      <c r="BU260" s="100">
        <f t="shared" ca="1" si="2233"/>
        <v>0</v>
      </c>
      <c r="BV260" s="100">
        <f t="shared" ca="1" si="2233"/>
        <v>0</v>
      </c>
      <c r="BW260" s="100">
        <f t="shared" ca="1" si="2233"/>
        <v>0</v>
      </c>
      <c r="BX260" s="100">
        <f t="shared" ca="1" si="2233"/>
        <v>0</v>
      </c>
      <c r="BY260" s="100">
        <f t="shared" ca="1" si="2233"/>
        <v>0</v>
      </c>
      <c r="BZ260" s="100">
        <f t="shared" ca="1" si="2233"/>
        <v>0</v>
      </c>
      <c r="CA260" s="100">
        <f t="shared" ca="1" si="2233"/>
        <v>0</v>
      </c>
      <c r="CB260" s="100">
        <f t="shared" ca="1" si="2233"/>
        <v>0</v>
      </c>
      <c r="CC260" s="100">
        <f t="shared" ca="1" si="2233"/>
        <v>0</v>
      </c>
      <c r="CD260" s="100">
        <f t="shared" ca="1" si="2233"/>
        <v>0</v>
      </c>
      <c r="CE260" s="100">
        <f t="shared" ca="1" si="2233"/>
        <v>0</v>
      </c>
      <c r="CF260" s="100">
        <f t="shared" ca="1" si="2233"/>
        <v>0</v>
      </c>
      <c r="CG260" s="100">
        <f t="shared" ca="1" si="2233"/>
        <v>0</v>
      </c>
      <c r="CH260" s="100">
        <f t="shared" ca="1" si="2233"/>
        <v>0</v>
      </c>
      <c r="CI260" s="100">
        <f t="shared" ca="1" si="2233"/>
        <v>0</v>
      </c>
      <c r="CJ260" s="100">
        <f t="shared" ca="1" si="2233"/>
        <v>0</v>
      </c>
      <c r="CK260" s="100">
        <f t="shared" ca="1" si="2233"/>
        <v>0</v>
      </c>
      <c r="CL260" s="100">
        <f t="shared" ca="1" si="2233"/>
        <v>0</v>
      </c>
      <c r="CM260" s="100">
        <f t="shared" ca="1" si="2233"/>
        <v>0</v>
      </c>
      <c r="CN260" s="100">
        <f t="shared" ca="1" si="2233"/>
        <v>0</v>
      </c>
      <c r="CO260" s="100">
        <f t="shared" ca="1" si="2233"/>
        <v>0</v>
      </c>
      <c r="CP260" s="100">
        <f t="shared" ca="1" si="2233"/>
        <v>0</v>
      </c>
      <c r="CQ260" s="100">
        <f t="shared" ca="1" si="2233"/>
        <v>0</v>
      </c>
      <c r="CR260" s="100">
        <f t="shared" ca="1" si="2233"/>
        <v>0</v>
      </c>
      <c r="CS260" s="100">
        <f t="shared" ca="1" si="2233"/>
        <v>0</v>
      </c>
      <c r="CT260" s="100">
        <f t="shared" ca="1" si="2233"/>
        <v>0</v>
      </c>
      <c r="CU260" s="100">
        <f t="shared" ca="1" si="2233"/>
        <v>0</v>
      </c>
      <c r="CV260" s="100">
        <f t="shared" ca="1" si="2233"/>
        <v>0</v>
      </c>
      <c r="CW260" s="100">
        <f t="shared" ca="1" si="2233"/>
        <v>0</v>
      </c>
      <c r="CX260" s="100">
        <f t="shared" ca="1" si="2233"/>
        <v>0</v>
      </c>
      <c r="CY260" s="100">
        <f t="shared" ca="1" si="2233"/>
        <v>0</v>
      </c>
      <c r="CZ260" s="100">
        <f t="shared" ca="1" si="2233"/>
        <v>0</v>
      </c>
      <c r="DA260" s="100">
        <f t="shared" ca="1" si="2233"/>
        <v>0</v>
      </c>
      <c r="DB260" s="100">
        <f t="shared" ca="1" si="2233"/>
        <v>0</v>
      </c>
      <c r="DC260" s="100">
        <f t="shared" ca="1" si="2233"/>
        <v>0</v>
      </c>
      <c r="DD260" s="100">
        <f t="shared" ca="1" si="2233"/>
        <v>0</v>
      </c>
      <c r="DE260" s="100">
        <f t="shared" ca="1" si="2233"/>
        <v>0</v>
      </c>
      <c r="DF260" s="100">
        <f t="shared" ca="1" si="2233"/>
        <v>0</v>
      </c>
      <c r="DG260" s="100">
        <f t="shared" ca="1" si="2233"/>
        <v>0</v>
      </c>
      <c r="DH260" s="100">
        <f t="shared" ca="1" si="2233"/>
        <v>0</v>
      </c>
      <c r="DI260" s="100">
        <f t="shared" ca="1" si="2233"/>
        <v>0</v>
      </c>
      <c r="DJ260" s="100">
        <f t="shared" ca="1" si="2233"/>
        <v>0</v>
      </c>
      <c r="DK260" s="100">
        <f t="shared" ca="1" si="2233"/>
        <v>0</v>
      </c>
      <c r="DL260" s="100">
        <f t="shared" ca="1" si="2233"/>
        <v>0</v>
      </c>
      <c r="DM260" s="100">
        <f t="shared" ca="1" si="2233"/>
        <v>0</v>
      </c>
      <c r="DN260" s="100">
        <f t="shared" ca="1" si="2233"/>
        <v>0</v>
      </c>
      <c r="DO260" s="100">
        <f t="shared" ca="1" si="2233"/>
        <v>0</v>
      </c>
      <c r="DP260" s="100">
        <f t="shared" ca="1" si="2233"/>
        <v>0</v>
      </c>
      <c r="DQ260" s="100">
        <f t="shared" ca="1" si="2233"/>
        <v>0</v>
      </c>
      <c r="DR260" s="100">
        <f t="shared" ca="1" si="2233"/>
        <v>0</v>
      </c>
      <c r="DS260" s="100">
        <f t="shared" ca="1" si="2233"/>
        <v>0</v>
      </c>
      <c r="DT260" s="100">
        <f t="shared" ca="1" si="2233"/>
        <v>0</v>
      </c>
      <c r="DU260" s="100">
        <f t="shared" ca="1" si="2233"/>
        <v>0</v>
      </c>
      <c r="DV260" s="100">
        <f t="shared" ca="1" si="2233"/>
        <v>0</v>
      </c>
      <c r="DW260" s="100">
        <f t="shared" ca="1" si="2233"/>
        <v>0</v>
      </c>
      <c r="DX260" s="100">
        <f t="shared" ca="1" si="2233"/>
        <v>0</v>
      </c>
      <c r="DY260" s="100">
        <f t="shared" ca="1" si="2233"/>
        <v>0</v>
      </c>
      <c r="DZ260" s="100">
        <f t="shared" ca="1" si="2233"/>
        <v>0</v>
      </c>
      <c r="EA260" s="100">
        <f t="shared" ca="1" si="2233"/>
        <v>0</v>
      </c>
      <c r="EB260" s="100">
        <f t="shared" ca="1" si="2233"/>
        <v>0</v>
      </c>
      <c r="EC260" s="100">
        <f t="shared" ref="EC260:GN260" ca="1" si="2234">SUM(EC255:EC259)</f>
        <v>0</v>
      </c>
      <c r="ED260" s="100">
        <f t="shared" ca="1" si="2234"/>
        <v>0</v>
      </c>
      <c r="EE260" s="100">
        <f t="shared" ca="1" si="2234"/>
        <v>0</v>
      </c>
      <c r="EF260" s="100">
        <f t="shared" si="2234"/>
        <v>0</v>
      </c>
      <c r="EG260" s="100">
        <f t="shared" si="2234"/>
        <v>0</v>
      </c>
      <c r="EH260" s="100">
        <f t="shared" si="2234"/>
        <v>0</v>
      </c>
      <c r="EI260" s="100">
        <f t="shared" si="2234"/>
        <v>0</v>
      </c>
      <c r="EJ260" s="100">
        <f t="shared" si="2234"/>
        <v>0</v>
      </c>
      <c r="EK260" s="100">
        <f t="shared" si="2234"/>
        <v>0</v>
      </c>
      <c r="EL260" s="100">
        <f t="shared" si="2234"/>
        <v>0</v>
      </c>
      <c r="EM260" s="100">
        <f t="shared" si="2234"/>
        <v>0</v>
      </c>
      <c r="EN260" s="100">
        <f t="shared" si="2234"/>
        <v>0</v>
      </c>
      <c r="EO260" s="100">
        <f t="shared" si="2234"/>
        <v>0</v>
      </c>
      <c r="EP260" s="100">
        <f t="shared" si="2234"/>
        <v>0</v>
      </c>
      <c r="EQ260" s="100">
        <f t="shared" si="2234"/>
        <v>0</v>
      </c>
      <c r="ER260" s="100">
        <f t="shared" si="2234"/>
        <v>0</v>
      </c>
      <c r="ES260" s="100">
        <f t="shared" si="2234"/>
        <v>0</v>
      </c>
      <c r="ET260" s="100">
        <f t="shared" si="2234"/>
        <v>0</v>
      </c>
      <c r="EU260" s="100">
        <f t="shared" si="2234"/>
        <v>0</v>
      </c>
      <c r="EV260" s="100">
        <f t="shared" si="2234"/>
        <v>0</v>
      </c>
      <c r="EW260" s="100">
        <f t="shared" si="2234"/>
        <v>0</v>
      </c>
      <c r="EX260" s="100">
        <f t="shared" si="2234"/>
        <v>0</v>
      </c>
      <c r="EY260" s="100">
        <f t="shared" si="2234"/>
        <v>0</v>
      </c>
      <c r="EZ260" s="100">
        <f t="shared" si="2234"/>
        <v>0</v>
      </c>
      <c r="FA260" s="100">
        <f t="shared" si="2234"/>
        <v>0</v>
      </c>
      <c r="FB260" s="100">
        <f t="shared" si="2234"/>
        <v>0</v>
      </c>
      <c r="FC260" s="100">
        <f t="shared" si="2234"/>
        <v>0</v>
      </c>
      <c r="FD260" s="100">
        <f t="shared" si="2234"/>
        <v>0</v>
      </c>
      <c r="FE260" s="100">
        <f t="shared" si="2234"/>
        <v>0</v>
      </c>
      <c r="FF260" s="100">
        <f t="shared" si="2234"/>
        <v>0</v>
      </c>
      <c r="FG260" s="100">
        <f t="shared" si="2234"/>
        <v>0</v>
      </c>
      <c r="FH260" s="100">
        <f t="shared" si="2234"/>
        <v>0</v>
      </c>
      <c r="FI260" s="100">
        <f t="shared" si="2234"/>
        <v>0</v>
      </c>
      <c r="FJ260" s="100">
        <f t="shared" si="2234"/>
        <v>0</v>
      </c>
      <c r="FK260" s="100">
        <f t="shared" si="2234"/>
        <v>0</v>
      </c>
      <c r="FL260" s="100">
        <f t="shared" si="2234"/>
        <v>0</v>
      </c>
      <c r="FM260" s="100">
        <f t="shared" si="2234"/>
        <v>0</v>
      </c>
      <c r="FN260" s="100">
        <f t="shared" si="2234"/>
        <v>0</v>
      </c>
      <c r="FO260" s="100">
        <f t="shared" si="2234"/>
        <v>0</v>
      </c>
      <c r="FP260" s="100">
        <f t="shared" si="2234"/>
        <v>0</v>
      </c>
      <c r="FQ260" s="100">
        <f t="shared" si="2234"/>
        <v>0</v>
      </c>
      <c r="FR260" s="100">
        <f t="shared" si="2234"/>
        <v>0</v>
      </c>
      <c r="FS260" s="100">
        <f t="shared" si="2234"/>
        <v>0</v>
      </c>
      <c r="FT260" s="100">
        <f t="shared" si="2234"/>
        <v>0</v>
      </c>
      <c r="FU260" s="100">
        <f t="shared" si="2234"/>
        <v>0</v>
      </c>
      <c r="FV260" s="100">
        <f t="shared" si="2234"/>
        <v>0</v>
      </c>
      <c r="FW260" s="100">
        <f t="shared" si="2234"/>
        <v>0</v>
      </c>
      <c r="FX260" s="100">
        <f t="shared" si="2234"/>
        <v>0</v>
      </c>
      <c r="FY260" s="100">
        <f t="shared" si="2234"/>
        <v>0</v>
      </c>
      <c r="FZ260" s="100">
        <f t="shared" si="2234"/>
        <v>0</v>
      </c>
      <c r="GA260" s="100">
        <f t="shared" si="2234"/>
        <v>0</v>
      </c>
      <c r="GB260" s="100">
        <f t="shared" si="2234"/>
        <v>0</v>
      </c>
      <c r="GC260" s="100">
        <f t="shared" si="2234"/>
        <v>0</v>
      </c>
      <c r="GD260" s="100">
        <f t="shared" si="2234"/>
        <v>0</v>
      </c>
      <c r="GE260" s="100">
        <f t="shared" si="2234"/>
        <v>0</v>
      </c>
      <c r="GF260" s="100">
        <f t="shared" si="2234"/>
        <v>0</v>
      </c>
      <c r="GG260" s="100">
        <f t="shared" si="2234"/>
        <v>0</v>
      </c>
      <c r="GH260" s="100">
        <f t="shared" si="2234"/>
        <v>0</v>
      </c>
      <c r="GI260" s="100">
        <f t="shared" si="2234"/>
        <v>0</v>
      </c>
      <c r="GJ260" s="100">
        <f t="shared" si="2234"/>
        <v>0</v>
      </c>
      <c r="GK260" s="100">
        <f t="shared" si="2234"/>
        <v>0</v>
      </c>
      <c r="GL260" s="100">
        <f t="shared" si="2234"/>
        <v>0</v>
      </c>
      <c r="GM260" s="100">
        <f t="shared" si="2234"/>
        <v>0</v>
      </c>
      <c r="GN260" s="100">
        <f t="shared" si="2234"/>
        <v>0</v>
      </c>
      <c r="GO260" s="100">
        <f t="shared" ref="GO260:IZ260" si="2235">SUM(GO255:GO259)</f>
        <v>0</v>
      </c>
      <c r="GP260" s="100">
        <f t="shared" si="2235"/>
        <v>0</v>
      </c>
      <c r="GQ260" s="100">
        <f t="shared" si="2235"/>
        <v>0</v>
      </c>
      <c r="GR260" s="100">
        <f t="shared" si="2235"/>
        <v>0</v>
      </c>
      <c r="GS260" s="100">
        <f t="shared" si="2235"/>
        <v>0</v>
      </c>
      <c r="GT260" s="100">
        <f t="shared" si="2235"/>
        <v>0</v>
      </c>
      <c r="GU260" s="100">
        <f t="shared" si="2235"/>
        <v>0</v>
      </c>
      <c r="GV260" s="100">
        <f t="shared" si="2235"/>
        <v>0</v>
      </c>
      <c r="GW260" s="100">
        <f t="shared" si="2235"/>
        <v>0</v>
      </c>
      <c r="GX260" s="100">
        <f t="shared" si="2235"/>
        <v>0</v>
      </c>
      <c r="GY260" s="100">
        <f t="shared" si="2235"/>
        <v>0</v>
      </c>
      <c r="GZ260" s="100">
        <f t="shared" si="2235"/>
        <v>0</v>
      </c>
      <c r="HA260" s="100">
        <f t="shared" si="2235"/>
        <v>0</v>
      </c>
      <c r="HB260" s="100">
        <f t="shared" si="2235"/>
        <v>0</v>
      </c>
      <c r="HC260" s="100">
        <f t="shared" si="2235"/>
        <v>0</v>
      </c>
      <c r="HD260" s="100">
        <f t="shared" si="2235"/>
        <v>0</v>
      </c>
      <c r="HE260" s="100">
        <f t="shared" si="2235"/>
        <v>0</v>
      </c>
      <c r="HF260" s="100">
        <f t="shared" si="2235"/>
        <v>0</v>
      </c>
      <c r="HG260" s="100">
        <f t="shared" si="2235"/>
        <v>0</v>
      </c>
      <c r="HH260" s="100">
        <f t="shared" si="2235"/>
        <v>0</v>
      </c>
      <c r="HI260" s="100">
        <f t="shared" si="2235"/>
        <v>0</v>
      </c>
      <c r="HJ260" s="100">
        <f t="shared" si="2235"/>
        <v>0</v>
      </c>
      <c r="HK260" s="100">
        <f t="shared" si="2235"/>
        <v>0</v>
      </c>
      <c r="HL260" s="100">
        <f t="shared" si="2235"/>
        <v>0</v>
      </c>
      <c r="HM260" s="100">
        <f t="shared" si="2235"/>
        <v>0</v>
      </c>
      <c r="HN260" s="100">
        <f t="shared" si="2235"/>
        <v>0</v>
      </c>
      <c r="HO260" s="100">
        <f t="shared" si="2235"/>
        <v>0</v>
      </c>
      <c r="HP260" s="100">
        <f t="shared" si="2235"/>
        <v>0</v>
      </c>
      <c r="HQ260" s="100">
        <f t="shared" si="2235"/>
        <v>0</v>
      </c>
      <c r="HR260" s="100">
        <f t="shared" si="2235"/>
        <v>0</v>
      </c>
      <c r="HS260" s="100">
        <f t="shared" si="2235"/>
        <v>0</v>
      </c>
      <c r="HT260" s="100">
        <f t="shared" si="2235"/>
        <v>0</v>
      </c>
      <c r="HU260" s="100">
        <f t="shared" si="2235"/>
        <v>0</v>
      </c>
      <c r="HV260" s="100">
        <f t="shared" si="2235"/>
        <v>0</v>
      </c>
      <c r="HW260" s="100">
        <f t="shared" si="2235"/>
        <v>0</v>
      </c>
      <c r="HX260" s="100">
        <f t="shared" si="2235"/>
        <v>0</v>
      </c>
      <c r="HY260" s="100">
        <f t="shared" si="2235"/>
        <v>0</v>
      </c>
      <c r="HZ260" s="100">
        <f t="shared" si="2235"/>
        <v>0</v>
      </c>
      <c r="IA260" s="100">
        <f t="shared" si="2235"/>
        <v>0</v>
      </c>
      <c r="IB260" s="100">
        <f t="shared" si="2235"/>
        <v>0</v>
      </c>
      <c r="IC260" s="100">
        <f t="shared" si="2235"/>
        <v>0</v>
      </c>
      <c r="ID260" s="100">
        <f t="shared" si="2235"/>
        <v>0</v>
      </c>
      <c r="IE260" s="100">
        <f t="shared" si="2235"/>
        <v>0</v>
      </c>
      <c r="IF260" s="100">
        <f t="shared" si="2235"/>
        <v>0</v>
      </c>
      <c r="IG260" s="100">
        <f t="shared" si="2235"/>
        <v>0</v>
      </c>
      <c r="IH260" s="100">
        <f t="shared" si="2235"/>
        <v>0</v>
      </c>
      <c r="II260" s="100">
        <f t="shared" si="2235"/>
        <v>0</v>
      </c>
      <c r="IJ260" s="100">
        <f t="shared" si="2235"/>
        <v>0</v>
      </c>
      <c r="IK260" s="100">
        <f t="shared" si="2235"/>
        <v>0</v>
      </c>
      <c r="IL260" s="100">
        <f t="shared" si="2235"/>
        <v>0</v>
      </c>
      <c r="IM260" s="100">
        <f t="shared" si="2235"/>
        <v>0</v>
      </c>
      <c r="IN260" s="100">
        <f t="shared" si="2235"/>
        <v>0</v>
      </c>
      <c r="IO260" s="100">
        <f t="shared" si="2235"/>
        <v>0</v>
      </c>
      <c r="IP260" s="100">
        <f t="shared" si="2235"/>
        <v>0</v>
      </c>
      <c r="IQ260" s="100">
        <f t="shared" si="2235"/>
        <v>0</v>
      </c>
      <c r="IR260" s="100">
        <f t="shared" si="2235"/>
        <v>0</v>
      </c>
      <c r="IS260" s="100">
        <f t="shared" si="2235"/>
        <v>0</v>
      </c>
      <c r="IT260" s="100">
        <f t="shared" si="2235"/>
        <v>0</v>
      </c>
      <c r="IU260" s="100">
        <f t="shared" si="2235"/>
        <v>0</v>
      </c>
      <c r="IV260" s="100">
        <f t="shared" si="2235"/>
        <v>0</v>
      </c>
      <c r="IW260" s="100">
        <f t="shared" si="2235"/>
        <v>0</v>
      </c>
      <c r="IX260" s="100">
        <f t="shared" si="2235"/>
        <v>0</v>
      </c>
      <c r="IY260" s="100">
        <f t="shared" si="2235"/>
        <v>0</v>
      </c>
      <c r="IZ260" s="100">
        <f t="shared" si="2235"/>
        <v>0</v>
      </c>
      <c r="JA260" s="100">
        <f t="shared" ref="JA260:LL260" si="2236">SUM(JA255:JA259)</f>
        <v>0</v>
      </c>
      <c r="JB260" s="100">
        <f t="shared" si="2236"/>
        <v>0</v>
      </c>
      <c r="JC260" s="100">
        <f t="shared" si="2236"/>
        <v>0</v>
      </c>
      <c r="JD260" s="100">
        <f t="shared" si="2236"/>
        <v>0</v>
      </c>
      <c r="JE260" s="100">
        <f t="shared" si="2236"/>
        <v>0</v>
      </c>
      <c r="JF260" s="100">
        <f t="shared" si="2236"/>
        <v>0</v>
      </c>
      <c r="JG260" s="100">
        <f t="shared" si="2236"/>
        <v>0</v>
      </c>
      <c r="JH260" s="100">
        <f t="shared" si="2236"/>
        <v>0</v>
      </c>
      <c r="JI260" s="100">
        <f t="shared" si="2236"/>
        <v>0</v>
      </c>
      <c r="JJ260" s="100">
        <f t="shared" si="2236"/>
        <v>0</v>
      </c>
      <c r="JK260" s="100">
        <f t="shared" si="2236"/>
        <v>0</v>
      </c>
      <c r="JL260" s="100">
        <f t="shared" si="2236"/>
        <v>0</v>
      </c>
      <c r="JM260" s="100">
        <f t="shared" si="2236"/>
        <v>0</v>
      </c>
      <c r="JN260" s="100">
        <f t="shared" si="2236"/>
        <v>0</v>
      </c>
      <c r="JO260" s="100">
        <f t="shared" si="2236"/>
        <v>0</v>
      </c>
      <c r="JP260" s="100">
        <f t="shared" si="2236"/>
        <v>0</v>
      </c>
      <c r="JQ260" s="100">
        <f t="shared" si="2236"/>
        <v>0</v>
      </c>
      <c r="JR260" s="100">
        <f t="shared" si="2236"/>
        <v>0</v>
      </c>
      <c r="JS260" s="100">
        <f t="shared" si="2236"/>
        <v>0</v>
      </c>
      <c r="JT260" s="100">
        <f t="shared" si="2236"/>
        <v>0</v>
      </c>
      <c r="JU260" s="100">
        <f t="shared" si="2236"/>
        <v>0</v>
      </c>
      <c r="JV260" s="100">
        <f t="shared" si="2236"/>
        <v>0</v>
      </c>
      <c r="JW260" s="100">
        <f t="shared" si="2236"/>
        <v>0</v>
      </c>
      <c r="JX260" s="100">
        <f t="shared" si="2236"/>
        <v>0</v>
      </c>
      <c r="JY260" s="100">
        <f t="shared" si="2236"/>
        <v>0</v>
      </c>
      <c r="JZ260" s="100">
        <f t="shared" si="2236"/>
        <v>0</v>
      </c>
      <c r="KA260" s="100">
        <f t="shared" si="2236"/>
        <v>0</v>
      </c>
      <c r="KB260" s="100">
        <f t="shared" si="2236"/>
        <v>0</v>
      </c>
      <c r="KC260" s="100">
        <f t="shared" si="2236"/>
        <v>0</v>
      </c>
      <c r="KD260" s="100">
        <f t="shared" si="2236"/>
        <v>0</v>
      </c>
      <c r="KE260" s="100">
        <f t="shared" si="2236"/>
        <v>0</v>
      </c>
      <c r="KF260" s="100">
        <f t="shared" si="2236"/>
        <v>0</v>
      </c>
      <c r="KG260" s="100">
        <f t="shared" si="2236"/>
        <v>0</v>
      </c>
      <c r="KH260" s="100">
        <f t="shared" si="2236"/>
        <v>0</v>
      </c>
      <c r="KI260" s="100">
        <f t="shared" si="2236"/>
        <v>0</v>
      </c>
      <c r="KJ260" s="100">
        <f t="shared" si="2236"/>
        <v>0</v>
      </c>
      <c r="KK260" s="100">
        <f t="shared" si="2236"/>
        <v>0</v>
      </c>
      <c r="KL260" s="100">
        <f t="shared" si="2236"/>
        <v>0</v>
      </c>
      <c r="KM260" s="100">
        <f t="shared" si="2236"/>
        <v>0</v>
      </c>
      <c r="KN260" s="100">
        <f t="shared" si="2236"/>
        <v>0</v>
      </c>
      <c r="KO260" s="100">
        <f t="shared" si="2236"/>
        <v>0</v>
      </c>
      <c r="KP260" s="100">
        <f t="shared" si="2236"/>
        <v>0</v>
      </c>
      <c r="KQ260" s="100">
        <f t="shared" si="2236"/>
        <v>0</v>
      </c>
      <c r="KR260" s="100">
        <f t="shared" si="2236"/>
        <v>0</v>
      </c>
      <c r="KS260" s="100">
        <f t="shared" si="2236"/>
        <v>0</v>
      </c>
      <c r="KT260" s="100">
        <f t="shared" si="2236"/>
        <v>0</v>
      </c>
      <c r="KU260" s="100">
        <f t="shared" si="2236"/>
        <v>0</v>
      </c>
      <c r="KV260" s="100">
        <f t="shared" si="2236"/>
        <v>0</v>
      </c>
      <c r="KW260" s="100">
        <f t="shared" si="2236"/>
        <v>0</v>
      </c>
      <c r="KX260" s="100">
        <f t="shared" si="2236"/>
        <v>0</v>
      </c>
      <c r="KY260" s="100">
        <f t="shared" si="2236"/>
        <v>0</v>
      </c>
      <c r="KZ260" s="100">
        <f t="shared" si="2236"/>
        <v>0</v>
      </c>
      <c r="LA260" s="100">
        <f t="shared" si="2236"/>
        <v>0</v>
      </c>
      <c r="LB260" s="100">
        <f t="shared" si="2236"/>
        <v>0</v>
      </c>
      <c r="LC260" s="100">
        <f t="shared" si="2236"/>
        <v>0</v>
      </c>
      <c r="LD260" s="100">
        <f t="shared" si="2236"/>
        <v>0</v>
      </c>
      <c r="LE260" s="100">
        <f t="shared" si="2236"/>
        <v>0</v>
      </c>
      <c r="LF260" s="100">
        <f t="shared" si="2236"/>
        <v>0</v>
      </c>
      <c r="LG260" s="100">
        <f t="shared" si="2236"/>
        <v>0</v>
      </c>
      <c r="LH260" s="100">
        <f t="shared" si="2236"/>
        <v>0</v>
      </c>
      <c r="LI260" s="100">
        <f t="shared" si="2236"/>
        <v>0</v>
      </c>
      <c r="LJ260" s="100">
        <f t="shared" si="2236"/>
        <v>0</v>
      </c>
      <c r="LK260" s="100">
        <f t="shared" si="2236"/>
        <v>0</v>
      </c>
      <c r="LL260" s="100">
        <f t="shared" si="2236"/>
        <v>0</v>
      </c>
      <c r="LM260" s="100">
        <f t="shared" ref="LM260:NK260" si="2237">SUM(LM255:LM259)</f>
        <v>0</v>
      </c>
      <c r="LN260" s="100">
        <f t="shared" si="2237"/>
        <v>0</v>
      </c>
      <c r="LO260" s="100">
        <f t="shared" si="2237"/>
        <v>0</v>
      </c>
      <c r="LP260" s="100">
        <f t="shared" si="2237"/>
        <v>0</v>
      </c>
      <c r="LQ260" s="100">
        <f t="shared" si="2237"/>
        <v>0</v>
      </c>
      <c r="LR260" s="100">
        <f t="shared" si="2237"/>
        <v>0</v>
      </c>
      <c r="LS260" s="100">
        <f t="shared" si="2237"/>
        <v>0</v>
      </c>
      <c r="LT260" s="100">
        <f t="shared" si="2237"/>
        <v>0</v>
      </c>
      <c r="LU260" s="100">
        <f t="shared" si="2237"/>
        <v>0</v>
      </c>
      <c r="LV260" s="100">
        <f t="shared" si="2237"/>
        <v>0</v>
      </c>
      <c r="LW260" s="100">
        <f t="shared" si="2237"/>
        <v>0</v>
      </c>
      <c r="LX260" s="100">
        <f t="shared" si="2237"/>
        <v>0</v>
      </c>
      <c r="LY260" s="100">
        <f t="shared" si="2237"/>
        <v>0</v>
      </c>
      <c r="LZ260" s="100">
        <f t="shared" si="2237"/>
        <v>0</v>
      </c>
      <c r="MA260" s="100">
        <f t="shared" si="2237"/>
        <v>0</v>
      </c>
      <c r="MB260" s="100">
        <f t="shared" si="2237"/>
        <v>0</v>
      </c>
      <c r="MC260" s="100">
        <f t="shared" si="2237"/>
        <v>0</v>
      </c>
      <c r="MD260" s="100">
        <f t="shared" si="2237"/>
        <v>0</v>
      </c>
      <c r="ME260" s="100">
        <f t="shared" si="2237"/>
        <v>0</v>
      </c>
      <c r="MF260" s="100">
        <f t="shared" si="2237"/>
        <v>0</v>
      </c>
      <c r="MG260" s="100">
        <f t="shared" si="2237"/>
        <v>0</v>
      </c>
      <c r="MH260" s="100">
        <f t="shared" si="2237"/>
        <v>0</v>
      </c>
      <c r="MI260" s="100">
        <f t="shared" si="2237"/>
        <v>0</v>
      </c>
      <c r="MJ260" s="100">
        <f t="shared" si="2237"/>
        <v>0</v>
      </c>
      <c r="MK260" s="100">
        <f t="shared" si="2237"/>
        <v>0</v>
      </c>
      <c r="ML260" s="100">
        <f t="shared" si="2237"/>
        <v>0</v>
      </c>
      <c r="MM260" s="100">
        <f t="shared" si="2237"/>
        <v>0</v>
      </c>
      <c r="MN260" s="100">
        <f t="shared" si="2237"/>
        <v>0</v>
      </c>
      <c r="MO260" s="100">
        <f t="shared" si="2237"/>
        <v>0</v>
      </c>
      <c r="MP260" s="100">
        <f t="shared" si="2237"/>
        <v>0</v>
      </c>
      <c r="MQ260" s="100">
        <f t="shared" si="2237"/>
        <v>0</v>
      </c>
      <c r="MR260" s="100">
        <f t="shared" si="2237"/>
        <v>0</v>
      </c>
      <c r="MS260" s="100">
        <f t="shared" si="2237"/>
        <v>0</v>
      </c>
      <c r="MT260" s="100">
        <f t="shared" si="2237"/>
        <v>0</v>
      </c>
      <c r="MU260" s="100">
        <f t="shared" si="2237"/>
        <v>0</v>
      </c>
      <c r="MV260" s="100">
        <f t="shared" si="2237"/>
        <v>0</v>
      </c>
      <c r="MW260" s="100">
        <f t="shared" si="2237"/>
        <v>0</v>
      </c>
      <c r="MX260" s="100">
        <f t="shared" si="2237"/>
        <v>0</v>
      </c>
      <c r="MY260" s="100">
        <f t="shared" si="2237"/>
        <v>0</v>
      </c>
      <c r="MZ260" s="100">
        <f t="shared" si="2237"/>
        <v>0</v>
      </c>
      <c r="NA260" s="100">
        <f t="shared" si="2237"/>
        <v>0</v>
      </c>
      <c r="NB260" s="100">
        <f t="shared" si="2237"/>
        <v>0</v>
      </c>
      <c r="NC260" s="100">
        <f t="shared" si="2237"/>
        <v>0</v>
      </c>
      <c r="ND260" s="100">
        <f t="shared" si="2237"/>
        <v>0</v>
      </c>
      <c r="NE260" s="100">
        <f t="shared" si="2237"/>
        <v>0</v>
      </c>
      <c r="NF260" s="100">
        <f t="shared" si="2237"/>
        <v>0</v>
      </c>
      <c r="NG260" s="100">
        <f t="shared" si="2237"/>
        <v>0</v>
      </c>
      <c r="NH260" s="100">
        <f t="shared" si="2237"/>
        <v>0</v>
      </c>
      <c r="NI260" s="100">
        <f t="shared" si="2237"/>
        <v>0</v>
      </c>
      <c r="NJ260" s="100">
        <f t="shared" si="2237"/>
        <v>0</v>
      </c>
      <c r="NK260" s="101">
        <f t="shared" si="2237"/>
        <v>0</v>
      </c>
    </row>
    <row r="261" spans="1:375" x14ac:dyDescent="0.25">
      <c r="A261" s="104"/>
      <c r="B261" s="104"/>
      <c r="C261" s="45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94"/>
      <c r="X261" s="94"/>
      <c r="Y261" s="94"/>
      <c r="Z261" s="94"/>
      <c r="AA261" s="94"/>
      <c r="AB261" s="94"/>
      <c r="AC261" s="94"/>
      <c r="AD261" s="94"/>
      <c r="AE261" s="94"/>
      <c r="AF261" s="94"/>
      <c r="AG261" s="94"/>
      <c r="AH261" s="94"/>
      <c r="AI261" s="94"/>
      <c r="AJ261" s="94"/>
      <c r="AK261" s="94"/>
      <c r="AL261" s="94"/>
      <c r="AM261" s="94"/>
      <c r="AN261" s="94"/>
      <c r="AO261" s="94"/>
      <c r="AP261" s="94"/>
      <c r="AQ261" s="94"/>
      <c r="AR261" s="94"/>
      <c r="AS261" s="94"/>
      <c r="AT261" s="94"/>
      <c r="AU261" s="94"/>
      <c r="AV261" s="94"/>
      <c r="AW261" s="94"/>
      <c r="AX261" s="94"/>
      <c r="AY261" s="94"/>
      <c r="AZ261" s="94"/>
      <c r="BA261" s="94"/>
      <c r="BB261" s="94"/>
      <c r="BC261" s="94"/>
      <c r="BD261" s="94"/>
      <c r="BE261" s="94"/>
      <c r="BF261" s="94"/>
      <c r="BG261" s="94"/>
      <c r="BH261" s="94"/>
      <c r="BI261" s="94"/>
      <c r="BJ261" s="94"/>
      <c r="BK261" s="94"/>
      <c r="BL261" s="94"/>
      <c r="BM261" s="94"/>
      <c r="BN261" s="94"/>
      <c r="BO261" s="94"/>
      <c r="BP261" s="94"/>
      <c r="BQ261" s="94"/>
      <c r="BR261" s="94"/>
      <c r="BS261" s="94"/>
      <c r="BT261" s="94"/>
      <c r="BU261" s="94"/>
      <c r="BV261" s="94"/>
      <c r="BW261" s="94"/>
      <c r="BX261" s="94"/>
      <c r="BY261" s="94"/>
      <c r="BZ261" s="94"/>
      <c r="CA261" s="94"/>
      <c r="CB261" s="94"/>
      <c r="CC261" s="94"/>
      <c r="CD261" s="94"/>
      <c r="CE261" s="94"/>
      <c r="CF261" s="94"/>
      <c r="CG261" s="94"/>
      <c r="CH261" s="94"/>
      <c r="CI261" s="94"/>
      <c r="CJ261" s="94"/>
      <c r="CK261" s="94"/>
      <c r="CL261" s="94"/>
      <c r="CM261" s="94"/>
      <c r="CN261" s="94"/>
      <c r="CO261" s="94"/>
      <c r="CP261" s="94"/>
      <c r="CQ261" s="94"/>
      <c r="CR261" s="94"/>
      <c r="CS261" s="94"/>
      <c r="CT261" s="94"/>
      <c r="CU261" s="94"/>
      <c r="CV261" s="94"/>
      <c r="CW261" s="94"/>
      <c r="CX261" s="94"/>
      <c r="CY261" s="94"/>
      <c r="CZ261" s="94"/>
      <c r="DA261" s="94"/>
      <c r="DB261" s="94"/>
      <c r="DC261" s="94"/>
      <c r="DD261" s="94"/>
      <c r="DE261" s="94"/>
      <c r="DF261" s="94"/>
      <c r="DG261" s="94"/>
      <c r="DH261" s="94"/>
      <c r="DI261" s="94"/>
      <c r="DJ261" s="94"/>
      <c r="DK261" s="94"/>
      <c r="DL261" s="94"/>
      <c r="DM261" s="94"/>
      <c r="DN261" s="94"/>
      <c r="DO261" s="94"/>
      <c r="DP261" s="94"/>
      <c r="DQ261" s="94"/>
      <c r="DR261" s="94"/>
      <c r="DS261" s="94"/>
      <c r="DT261" s="94"/>
      <c r="DU261" s="94"/>
      <c r="DV261" s="94"/>
      <c r="DW261" s="94"/>
      <c r="DX261" s="94"/>
      <c r="DY261" s="94"/>
      <c r="DZ261" s="94"/>
      <c r="EA261" s="94"/>
      <c r="EB261" s="94"/>
      <c r="EC261" s="94"/>
      <c r="ED261" s="94"/>
      <c r="EE261" s="94"/>
      <c r="EF261" s="94"/>
      <c r="EG261" s="94"/>
      <c r="EH261" s="94"/>
      <c r="EI261" s="94"/>
      <c r="EJ261" s="94"/>
      <c r="EK261" s="94"/>
      <c r="EL261" s="94"/>
      <c r="EM261" s="94"/>
      <c r="EN261" s="94"/>
      <c r="EO261" s="94"/>
      <c r="EP261" s="94"/>
      <c r="EQ261" s="94"/>
      <c r="ER261" s="94"/>
      <c r="ES261" s="94"/>
      <c r="ET261" s="94"/>
      <c r="EU261" s="94"/>
      <c r="EV261" s="94"/>
      <c r="EW261" s="94"/>
      <c r="EX261" s="94"/>
      <c r="EY261" s="94"/>
      <c r="EZ261" s="94"/>
      <c r="FA261" s="94"/>
      <c r="FB261" s="94"/>
      <c r="FC261" s="94"/>
      <c r="FD261" s="94"/>
      <c r="FE261" s="94"/>
      <c r="FF261" s="94"/>
      <c r="FG261" s="94"/>
      <c r="FH261" s="94"/>
      <c r="FI261" s="94"/>
      <c r="FJ261" s="94"/>
      <c r="FK261" s="94"/>
      <c r="FL261" s="94"/>
      <c r="FM261" s="94"/>
      <c r="FN261" s="94"/>
      <c r="FO261" s="94"/>
      <c r="FP261" s="94"/>
      <c r="FQ261" s="94"/>
      <c r="FR261" s="94"/>
      <c r="FS261" s="94"/>
      <c r="FT261" s="94"/>
      <c r="FU261" s="94"/>
      <c r="FV261" s="94"/>
      <c r="FW261" s="94"/>
      <c r="FX261" s="94"/>
      <c r="FY261" s="94"/>
      <c r="FZ261" s="94"/>
      <c r="GA261" s="94"/>
      <c r="GB261" s="94"/>
      <c r="GC261" s="94"/>
      <c r="GD261" s="94"/>
      <c r="GE261" s="94"/>
      <c r="GF261" s="94"/>
      <c r="GG261" s="94"/>
      <c r="GH261" s="94"/>
      <c r="GI261" s="94"/>
      <c r="GJ261" s="94"/>
      <c r="GK261" s="94"/>
      <c r="GL261" s="94"/>
      <c r="GM261" s="94"/>
      <c r="GN261" s="94"/>
      <c r="GO261" s="94"/>
      <c r="GP261" s="94"/>
      <c r="GQ261" s="94"/>
      <c r="GR261" s="94"/>
      <c r="GS261" s="94"/>
      <c r="GT261" s="94"/>
      <c r="GU261" s="94"/>
      <c r="GV261" s="94"/>
      <c r="GW261" s="94"/>
      <c r="GX261" s="94"/>
      <c r="GY261" s="94"/>
      <c r="GZ261" s="94"/>
      <c r="HA261" s="94"/>
      <c r="HB261" s="94"/>
      <c r="HC261" s="94"/>
      <c r="HD261" s="94"/>
      <c r="HE261" s="94"/>
      <c r="HF261" s="94"/>
      <c r="HG261" s="94"/>
      <c r="HH261" s="94"/>
      <c r="HI261" s="94"/>
      <c r="HJ261" s="94"/>
      <c r="HK261" s="94"/>
      <c r="HL261" s="94"/>
      <c r="HM261" s="94"/>
      <c r="HN261" s="94"/>
      <c r="HO261" s="94"/>
      <c r="HP261" s="94"/>
      <c r="HQ261" s="94"/>
      <c r="HR261" s="94"/>
      <c r="HS261" s="94"/>
      <c r="HT261" s="94"/>
      <c r="HU261" s="94"/>
      <c r="HV261" s="94"/>
      <c r="HW261" s="94"/>
      <c r="HX261" s="94"/>
      <c r="HY261" s="94"/>
      <c r="HZ261" s="94"/>
      <c r="IA261" s="94"/>
      <c r="IB261" s="94"/>
      <c r="IC261" s="94"/>
      <c r="ID261" s="94"/>
      <c r="IE261" s="94"/>
      <c r="IF261" s="94"/>
      <c r="IG261" s="94"/>
      <c r="IH261" s="94"/>
      <c r="II261" s="94"/>
      <c r="IJ261" s="94"/>
      <c r="IK261" s="94"/>
      <c r="IL261" s="94"/>
      <c r="IM261" s="94"/>
      <c r="IN261" s="94"/>
      <c r="IO261" s="94"/>
      <c r="IP261" s="94"/>
      <c r="IQ261" s="94"/>
      <c r="IR261" s="94"/>
      <c r="IS261" s="94"/>
      <c r="IT261" s="94"/>
      <c r="IU261" s="94"/>
      <c r="IV261" s="94"/>
      <c r="IW261" s="94"/>
      <c r="IX261" s="94"/>
      <c r="IY261" s="94"/>
      <c r="IZ261" s="94"/>
      <c r="JA261" s="94"/>
      <c r="JB261" s="94"/>
      <c r="JC261" s="94"/>
      <c r="JD261" s="94"/>
      <c r="JE261" s="94"/>
      <c r="JF261" s="94"/>
      <c r="JG261" s="94"/>
      <c r="JH261" s="94"/>
      <c r="JI261" s="94"/>
      <c r="JJ261" s="94"/>
      <c r="JK261" s="94"/>
      <c r="JL261" s="94"/>
      <c r="JM261" s="94"/>
      <c r="JN261" s="94"/>
      <c r="JO261" s="94"/>
      <c r="JP261" s="94"/>
      <c r="JQ261" s="94"/>
      <c r="JR261" s="94"/>
      <c r="JS261" s="94"/>
      <c r="JT261" s="94"/>
      <c r="JU261" s="94"/>
      <c r="JV261" s="94"/>
      <c r="JW261" s="94"/>
      <c r="JX261" s="94"/>
      <c r="JY261" s="94"/>
      <c r="JZ261" s="94"/>
      <c r="KA261" s="94"/>
      <c r="KB261" s="94"/>
      <c r="KC261" s="94"/>
      <c r="KD261" s="94"/>
      <c r="KE261" s="94"/>
      <c r="KF261" s="94"/>
      <c r="KG261" s="94"/>
      <c r="KH261" s="94"/>
      <c r="KI261" s="94"/>
      <c r="KJ261" s="94"/>
      <c r="KK261" s="94"/>
      <c r="KL261" s="94"/>
      <c r="KM261" s="94"/>
      <c r="KN261" s="94"/>
      <c r="KO261" s="94"/>
      <c r="KP261" s="94"/>
      <c r="KQ261" s="94"/>
      <c r="KR261" s="94"/>
      <c r="KS261" s="94"/>
      <c r="KT261" s="94"/>
      <c r="KU261" s="94"/>
      <c r="KV261" s="94"/>
      <c r="KW261" s="94"/>
      <c r="KX261" s="94"/>
      <c r="KY261" s="94"/>
      <c r="KZ261" s="94"/>
      <c r="LA261" s="94"/>
      <c r="LB261" s="94"/>
      <c r="LC261" s="94"/>
      <c r="LD261" s="94"/>
      <c r="LE261" s="94"/>
      <c r="LF261" s="94"/>
      <c r="LG261" s="94"/>
      <c r="LH261" s="94"/>
      <c r="LI261" s="94"/>
      <c r="LJ261" s="94"/>
      <c r="LK261" s="94"/>
      <c r="LL261" s="94"/>
      <c r="LM261" s="94"/>
      <c r="LN261" s="94"/>
      <c r="LO261" s="94"/>
      <c r="LP261" s="94"/>
      <c r="LQ261" s="94"/>
      <c r="LR261" s="94"/>
      <c r="LS261" s="94"/>
      <c r="LT261" s="94"/>
      <c r="LU261" s="94"/>
      <c r="LV261" s="94"/>
      <c r="LW261" s="94"/>
      <c r="LX261" s="94"/>
      <c r="LY261" s="94"/>
      <c r="LZ261" s="94"/>
      <c r="MA261" s="94"/>
      <c r="MB261" s="94"/>
      <c r="MC261" s="94"/>
      <c r="MD261" s="94"/>
      <c r="ME261" s="94"/>
      <c r="MF261" s="94"/>
      <c r="MG261" s="94"/>
      <c r="MH261" s="94"/>
      <c r="MI261" s="94"/>
      <c r="MJ261" s="94"/>
      <c r="MK261" s="94"/>
      <c r="ML261" s="94"/>
      <c r="MM261" s="94"/>
      <c r="MN261" s="94"/>
      <c r="MO261" s="94"/>
      <c r="MP261" s="94"/>
      <c r="MQ261" s="94"/>
      <c r="MR261" s="94"/>
      <c r="MS261" s="94"/>
      <c r="MT261" s="94"/>
      <c r="MU261" s="94"/>
      <c r="MV261" s="94"/>
      <c r="MW261" s="94"/>
      <c r="MX261" s="94"/>
      <c r="MY261" s="94"/>
      <c r="MZ261" s="94"/>
      <c r="NA261" s="94"/>
      <c r="NB261" s="94"/>
      <c r="NC261" s="94"/>
      <c r="ND261" s="94"/>
      <c r="NE261" s="94"/>
      <c r="NF261" s="94"/>
      <c r="NG261" s="94"/>
      <c r="NH261" s="94"/>
      <c r="NI261" s="94"/>
      <c r="NJ261" s="94"/>
      <c r="NK261" s="94"/>
    </row>
    <row r="262" spans="1:375" x14ac:dyDescent="0.25">
      <c r="A262" s="84"/>
      <c r="B262" s="85"/>
      <c r="C262" s="86" t="s">
        <v>90</v>
      </c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  <c r="AB262" s="87"/>
      <c r="AC262" s="87"/>
      <c r="AD262" s="87"/>
      <c r="AE262" s="87"/>
      <c r="AF262" s="87"/>
      <c r="AG262" s="87"/>
      <c r="AH262" s="87"/>
      <c r="AI262" s="87"/>
      <c r="AJ262" s="87"/>
      <c r="AK262" s="87"/>
      <c r="AL262" s="87"/>
      <c r="AM262" s="87"/>
      <c r="AN262" s="87"/>
      <c r="AO262" s="87"/>
      <c r="AP262" s="87"/>
      <c r="AQ262" s="87"/>
      <c r="AR262" s="87"/>
      <c r="AS262" s="87"/>
      <c r="AT262" s="87"/>
      <c r="AU262" s="87"/>
      <c r="AV262" s="87"/>
      <c r="AW262" s="87"/>
      <c r="AX262" s="87"/>
      <c r="AY262" s="87"/>
      <c r="AZ262" s="87"/>
      <c r="BA262" s="87"/>
      <c r="BB262" s="87"/>
      <c r="BC262" s="87"/>
      <c r="BD262" s="87"/>
      <c r="BE262" s="87"/>
      <c r="BF262" s="87"/>
      <c r="BG262" s="87"/>
      <c r="BH262" s="87"/>
      <c r="BI262" s="87"/>
      <c r="BJ262" s="87"/>
      <c r="BK262" s="87"/>
      <c r="BL262" s="87"/>
      <c r="BM262" s="87"/>
      <c r="BN262" s="87"/>
      <c r="BO262" s="87"/>
      <c r="BP262" s="87"/>
      <c r="BQ262" s="87"/>
      <c r="BR262" s="87"/>
      <c r="BS262" s="87"/>
      <c r="BT262" s="87"/>
      <c r="BU262" s="87"/>
      <c r="BV262" s="87"/>
      <c r="BW262" s="87"/>
      <c r="BX262" s="87"/>
      <c r="BY262" s="87"/>
      <c r="BZ262" s="87"/>
      <c r="CA262" s="87"/>
      <c r="CB262" s="87"/>
      <c r="CC262" s="87"/>
      <c r="CD262" s="87"/>
      <c r="CE262" s="87"/>
      <c r="CF262" s="87"/>
      <c r="CG262" s="87"/>
      <c r="CH262" s="87"/>
      <c r="CI262" s="87"/>
      <c r="CJ262" s="87"/>
      <c r="CK262" s="87"/>
      <c r="CL262" s="87"/>
      <c r="CM262" s="87"/>
      <c r="CN262" s="87"/>
      <c r="CO262" s="87"/>
      <c r="CP262" s="87"/>
      <c r="CQ262" s="87"/>
      <c r="CR262" s="87"/>
      <c r="CS262" s="87"/>
      <c r="CT262" s="87"/>
      <c r="CU262" s="87"/>
      <c r="CV262" s="87"/>
      <c r="CW262" s="87"/>
      <c r="CX262" s="87"/>
      <c r="CY262" s="87"/>
      <c r="CZ262" s="87"/>
      <c r="DA262" s="87"/>
      <c r="DB262" s="87"/>
      <c r="DC262" s="87"/>
      <c r="DD262" s="87"/>
      <c r="DE262" s="87"/>
      <c r="DF262" s="87"/>
      <c r="DG262" s="87"/>
      <c r="DH262" s="87"/>
      <c r="DI262" s="87"/>
      <c r="DJ262" s="87"/>
      <c r="DK262" s="87"/>
      <c r="DL262" s="87"/>
      <c r="DM262" s="87"/>
      <c r="DN262" s="87"/>
      <c r="DO262" s="87"/>
      <c r="DP262" s="87"/>
      <c r="DQ262" s="87"/>
      <c r="DR262" s="87"/>
      <c r="DS262" s="87"/>
      <c r="DT262" s="87"/>
      <c r="DU262" s="87"/>
      <c r="DV262" s="87"/>
      <c r="DW262" s="87"/>
      <c r="DX262" s="87"/>
      <c r="DY262" s="87"/>
      <c r="DZ262" s="87"/>
      <c r="EA262" s="87"/>
      <c r="EB262" s="87"/>
      <c r="EC262" s="87"/>
      <c r="ED262" s="87"/>
      <c r="EE262" s="87"/>
      <c r="EF262" s="87"/>
      <c r="EG262" s="87"/>
      <c r="EH262" s="87"/>
      <c r="EI262" s="87"/>
      <c r="EJ262" s="87"/>
      <c r="EK262" s="87"/>
      <c r="EL262" s="87"/>
      <c r="EM262" s="87"/>
      <c r="EN262" s="87"/>
      <c r="EO262" s="87"/>
      <c r="EP262" s="87"/>
      <c r="EQ262" s="87"/>
      <c r="ER262" s="87"/>
      <c r="ES262" s="87"/>
      <c r="ET262" s="87"/>
      <c r="EU262" s="87"/>
      <c r="EV262" s="87"/>
      <c r="EW262" s="87"/>
      <c r="EX262" s="87"/>
      <c r="EY262" s="87"/>
      <c r="EZ262" s="87"/>
      <c r="FA262" s="87"/>
      <c r="FB262" s="87"/>
      <c r="FC262" s="87"/>
      <c r="FD262" s="87"/>
      <c r="FE262" s="87"/>
      <c r="FF262" s="87"/>
      <c r="FG262" s="87"/>
      <c r="FH262" s="87"/>
      <c r="FI262" s="87"/>
      <c r="FJ262" s="87"/>
      <c r="FK262" s="87"/>
      <c r="FL262" s="87"/>
      <c r="FM262" s="87"/>
      <c r="FN262" s="87"/>
      <c r="FO262" s="87"/>
      <c r="FP262" s="87"/>
      <c r="FQ262" s="87"/>
      <c r="FR262" s="87"/>
      <c r="FS262" s="87"/>
      <c r="FT262" s="87"/>
      <c r="FU262" s="87"/>
      <c r="FV262" s="87"/>
      <c r="FW262" s="87"/>
      <c r="FX262" s="87"/>
      <c r="FY262" s="87"/>
      <c r="FZ262" s="87"/>
      <c r="GA262" s="87"/>
      <c r="GB262" s="87"/>
      <c r="GC262" s="87"/>
      <c r="GD262" s="87"/>
      <c r="GE262" s="87"/>
      <c r="GF262" s="87"/>
      <c r="GG262" s="87"/>
      <c r="GH262" s="87"/>
      <c r="GI262" s="87"/>
      <c r="GJ262" s="87"/>
      <c r="GK262" s="87"/>
      <c r="GL262" s="87"/>
      <c r="GM262" s="87"/>
      <c r="GN262" s="87"/>
      <c r="GO262" s="87"/>
      <c r="GP262" s="87"/>
      <c r="GQ262" s="87"/>
      <c r="GR262" s="87"/>
      <c r="GS262" s="87"/>
      <c r="GT262" s="87"/>
      <c r="GU262" s="87"/>
      <c r="GV262" s="87"/>
      <c r="GW262" s="87"/>
      <c r="GX262" s="87"/>
      <c r="GY262" s="87"/>
      <c r="GZ262" s="87"/>
      <c r="HA262" s="87"/>
      <c r="HB262" s="87"/>
      <c r="HC262" s="87"/>
      <c r="HD262" s="87"/>
      <c r="HE262" s="87"/>
      <c r="HF262" s="87"/>
      <c r="HG262" s="87"/>
      <c r="HH262" s="87"/>
      <c r="HI262" s="87"/>
      <c r="HJ262" s="87"/>
      <c r="HK262" s="87"/>
      <c r="HL262" s="87"/>
      <c r="HM262" s="87"/>
      <c r="HN262" s="87"/>
      <c r="HO262" s="87"/>
      <c r="HP262" s="87"/>
      <c r="HQ262" s="87"/>
      <c r="HR262" s="87"/>
      <c r="HS262" s="87"/>
      <c r="HT262" s="87"/>
      <c r="HU262" s="87"/>
      <c r="HV262" s="87"/>
      <c r="HW262" s="87"/>
      <c r="HX262" s="87"/>
      <c r="HY262" s="87"/>
      <c r="HZ262" s="87"/>
      <c r="IA262" s="87"/>
      <c r="IB262" s="87"/>
      <c r="IC262" s="87"/>
      <c r="ID262" s="87"/>
      <c r="IE262" s="87"/>
      <c r="IF262" s="87"/>
      <c r="IG262" s="87"/>
      <c r="IH262" s="87"/>
      <c r="II262" s="87"/>
      <c r="IJ262" s="87"/>
      <c r="IK262" s="87"/>
      <c r="IL262" s="87"/>
      <c r="IM262" s="87"/>
      <c r="IN262" s="87"/>
      <c r="IO262" s="87"/>
      <c r="IP262" s="87"/>
      <c r="IQ262" s="87"/>
      <c r="IR262" s="87"/>
      <c r="IS262" s="87"/>
      <c r="IT262" s="87"/>
      <c r="IU262" s="87"/>
      <c r="IV262" s="87"/>
      <c r="IW262" s="87"/>
      <c r="IX262" s="87"/>
      <c r="IY262" s="87"/>
      <c r="IZ262" s="87"/>
      <c r="JA262" s="87"/>
      <c r="JB262" s="87"/>
      <c r="JC262" s="87"/>
      <c r="JD262" s="87"/>
      <c r="JE262" s="87"/>
      <c r="JF262" s="87"/>
      <c r="JG262" s="87"/>
      <c r="JH262" s="87"/>
      <c r="JI262" s="87"/>
      <c r="JJ262" s="87"/>
      <c r="JK262" s="87"/>
      <c r="JL262" s="87"/>
      <c r="JM262" s="87"/>
      <c r="JN262" s="87"/>
      <c r="JO262" s="87"/>
      <c r="JP262" s="87"/>
      <c r="JQ262" s="87"/>
      <c r="JR262" s="87"/>
      <c r="JS262" s="87"/>
      <c r="JT262" s="87"/>
      <c r="JU262" s="87"/>
      <c r="JV262" s="87"/>
      <c r="JW262" s="87"/>
      <c r="JX262" s="87"/>
      <c r="JY262" s="87"/>
      <c r="JZ262" s="87"/>
      <c r="KA262" s="87"/>
      <c r="KB262" s="87"/>
      <c r="KC262" s="87"/>
      <c r="KD262" s="87"/>
      <c r="KE262" s="87"/>
      <c r="KF262" s="87"/>
      <c r="KG262" s="87"/>
      <c r="KH262" s="87"/>
      <c r="KI262" s="87"/>
      <c r="KJ262" s="87"/>
      <c r="KK262" s="87"/>
      <c r="KL262" s="87"/>
      <c r="KM262" s="87"/>
      <c r="KN262" s="87"/>
      <c r="KO262" s="87"/>
      <c r="KP262" s="87"/>
      <c r="KQ262" s="87"/>
      <c r="KR262" s="87"/>
      <c r="KS262" s="87"/>
      <c r="KT262" s="87"/>
      <c r="KU262" s="87"/>
      <c r="KV262" s="87"/>
      <c r="KW262" s="87"/>
      <c r="KX262" s="87"/>
      <c r="KY262" s="87"/>
      <c r="KZ262" s="87"/>
      <c r="LA262" s="87"/>
      <c r="LB262" s="87"/>
      <c r="LC262" s="87"/>
      <c r="LD262" s="87"/>
      <c r="LE262" s="87"/>
      <c r="LF262" s="87"/>
      <c r="LG262" s="87"/>
      <c r="LH262" s="87"/>
      <c r="LI262" s="87"/>
      <c r="LJ262" s="87"/>
      <c r="LK262" s="87"/>
      <c r="LL262" s="87"/>
      <c r="LM262" s="87"/>
      <c r="LN262" s="87"/>
      <c r="LO262" s="87"/>
      <c r="LP262" s="87"/>
      <c r="LQ262" s="87"/>
      <c r="LR262" s="87"/>
      <c r="LS262" s="87"/>
      <c r="LT262" s="87"/>
      <c r="LU262" s="87"/>
      <c r="LV262" s="87"/>
      <c r="LW262" s="87"/>
      <c r="LX262" s="87"/>
      <c r="LY262" s="87"/>
      <c r="LZ262" s="87"/>
      <c r="MA262" s="87"/>
      <c r="MB262" s="87"/>
      <c r="MC262" s="87"/>
      <c r="MD262" s="87"/>
      <c r="ME262" s="87"/>
      <c r="MF262" s="87"/>
      <c r="MG262" s="87"/>
      <c r="MH262" s="87"/>
      <c r="MI262" s="87"/>
      <c r="MJ262" s="87"/>
      <c r="MK262" s="87"/>
      <c r="ML262" s="87"/>
      <c r="MM262" s="87"/>
      <c r="MN262" s="87"/>
      <c r="MO262" s="87"/>
      <c r="MP262" s="87"/>
      <c r="MQ262" s="87"/>
      <c r="MR262" s="87"/>
      <c r="MS262" s="87"/>
      <c r="MT262" s="87"/>
      <c r="MU262" s="87"/>
      <c r="MV262" s="87"/>
      <c r="MW262" s="87"/>
      <c r="MX262" s="87"/>
      <c r="MY262" s="87"/>
      <c r="MZ262" s="87"/>
      <c r="NA262" s="87"/>
      <c r="NB262" s="87"/>
      <c r="NC262" s="87"/>
      <c r="ND262" s="87"/>
      <c r="NE262" s="87"/>
      <c r="NF262" s="87"/>
      <c r="NG262" s="87"/>
      <c r="NH262" s="87"/>
      <c r="NI262" s="87"/>
      <c r="NJ262" s="87"/>
      <c r="NK262" s="88"/>
    </row>
    <row r="263" spans="1:375" x14ac:dyDescent="0.25">
      <c r="A263" s="89" t="s">
        <v>88</v>
      </c>
      <c r="B263" s="90" t="s">
        <v>89</v>
      </c>
      <c r="C263" s="90" t="str">
        <f>A99&amp;" / "&amp;C99</f>
        <v>700 / Tenant #1</v>
      </c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  <c r="AA263" s="91"/>
      <c r="AB263" s="91"/>
      <c r="AC263" s="91"/>
      <c r="AD263" s="91"/>
      <c r="AE263" s="91"/>
      <c r="AF263" s="91"/>
      <c r="AG263" s="91"/>
      <c r="AH263" s="91"/>
      <c r="AI263" s="91"/>
      <c r="AJ263" s="91"/>
      <c r="AK263" s="91"/>
      <c r="AL263" s="91"/>
      <c r="AM263" s="91"/>
      <c r="AN263" s="91"/>
      <c r="AO263" s="91"/>
      <c r="AP263" s="91"/>
      <c r="AQ263" s="91"/>
      <c r="AR263" s="91"/>
      <c r="AS263" s="91"/>
      <c r="AT263" s="91"/>
      <c r="AU263" s="91"/>
      <c r="AV263" s="91"/>
      <c r="AW263" s="91"/>
      <c r="AX263" s="91"/>
      <c r="AY263" s="91"/>
      <c r="AZ263" s="91"/>
      <c r="BA263" s="91"/>
      <c r="BB263" s="91"/>
      <c r="BC263" s="91"/>
      <c r="BD263" s="91"/>
      <c r="BE263" s="91"/>
      <c r="BF263" s="91"/>
      <c r="BG263" s="91"/>
      <c r="BH263" s="91"/>
      <c r="BI263" s="91"/>
      <c r="BJ263" s="91"/>
      <c r="BK263" s="91"/>
      <c r="BL263" s="91"/>
      <c r="BM263" s="91"/>
      <c r="BN263" s="91"/>
      <c r="BO263" s="91"/>
      <c r="BP263" s="91"/>
      <c r="BQ263" s="91"/>
      <c r="BR263" s="91"/>
      <c r="BS263" s="91"/>
      <c r="BT263" s="91"/>
      <c r="BU263" s="91"/>
      <c r="BV263" s="91"/>
      <c r="BW263" s="91"/>
      <c r="BX263" s="91"/>
      <c r="BY263" s="91"/>
      <c r="BZ263" s="91"/>
      <c r="CA263" s="91"/>
      <c r="CB263" s="91"/>
      <c r="CC263" s="91"/>
      <c r="CD263" s="91"/>
      <c r="CE263" s="91"/>
      <c r="CF263" s="91"/>
      <c r="CG263" s="91"/>
      <c r="CH263" s="91"/>
      <c r="CI263" s="91"/>
      <c r="CJ263" s="91"/>
      <c r="CK263" s="91"/>
      <c r="CL263" s="91"/>
      <c r="CM263" s="91"/>
      <c r="CN263" s="91"/>
      <c r="CO263" s="91"/>
      <c r="CP263" s="91"/>
      <c r="CQ263" s="91"/>
      <c r="CR263" s="91"/>
      <c r="CS263" s="91"/>
      <c r="CT263" s="91"/>
      <c r="CU263" s="91"/>
      <c r="CV263" s="91"/>
      <c r="CW263" s="91"/>
      <c r="CX263" s="91"/>
      <c r="CY263" s="91"/>
      <c r="CZ263" s="91"/>
      <c r="DA263" s="91"/>
      <c r="DB263" s="91"/>
      <c r="DC263" s="91"/>
      <c r="DD263" s="91"/>
      <c r="DE263" s="91"/>
      <c r="DF263" s="91"/>
      <c r="DG263" s="91"/>
      <c r="DH263" s="91"/>
      <c r="DI263" s="91"/>
      <c r="DJ263" s="91"/>
      <c r="DK263" s="91"/>
      <c r="DL263" s="91"/>
      <c r="DM263" s="91"/>
      <c r="DN263" s="91"/>
      <c r="DO263" s="91"/>
      <c r="DP263" s="91"/>
      <c r="DQ263" s="91"/>
      <c r="DR263" s="91"/>
      <c r="DS263" s="91"/>
      <c r="DT263" s="91"/>
      <c r="DU263" s="91"/>
      <c r="DV263" s="91"/>
      <c r="DW263" s="91"/>
      <c r="DX263" s="91"/>
      <c r="DY263" s="91"/>
      <c r="DZ263" s="91"/>
      <c r="EA263" s="91"/>
      <c r="EB263" s="91"/>
      <c r="EC263" s="91"/>
      <c r="ED263" s="91"/>
      <c r="EE263" s="91"/>
      <c r="EF263" s="91"/>
      <c r="EG263" s="91"/>
      <c r="EH263" s="91"/>
      <c r="EI263" s="91"/>
      <c r="EJ263" s="91"/>
      <c r="EK263" s="91"/>
      <c r="EL263" s="91"/>
      <c r="EM263" s="91"/>
      <c r="EN263" s="91"/>
      <c r="EO263" s="91"/>
      <c r="EP263" s="91"/>
      <c r="EQ263" s="91"/>
      <c r="ER263" s="91"/>
      <c r="ES263" s="91"/>
      <c r="ET263" s="91"/>
      <c r="EU263" s="91"/>
      <c r="EV263" s="91"/>
      <c r="EW263" s="91"/>
      <c r="EX263" s="91"/>
      <c r="EY263" s="91"/>
      <c r="EZ263" s="91"/>
      <c r="FA263" s="91"/>
      <c r="FB263" s="91"/>
      <c r="FC263" s="91"/>
      <c r="FD263" s="91"/>
      <c r="FE263" s="91"/>
      <c r="FF263" s="91"/>
      <c r="FG263" s="91"/>
      <c r="FH263" s="91"/>
      <c r="FI263" s="91"/>
      <c r="FJ263" s="91"/>
      <c r="FK263" s="91"/>
      <c r="FL263" s="91"/>
      <c r="FM263" s="91"/>
      <c r="FN263" s="91"/>
      <c r="FO263" s="91"/>
      <c r="FP263" s="91"/>
      <c r="FQ263" s="91"/>
      <c r="FR263" s="91"/>
      <c r="FS263" s="91"/>
      <c r="FT263" s="91"/>
      <c r="FU263" s="91"/>
      <c r="FV263" s="91"/>
      <c r="FW263" s="91"/>
      <c r="FX263" s="91"/>
      <c r="FY263" s="91"/>
      <c r="FZ263" s="91"/>
      <c r="GA263" s="91"/>
      <c r="GB263" s="91"/>
      <c r="GC263" s="91"/>
      <c r="GD263" s="91"/>
      <c r="GE263" s="91"/>
      <c r="GF263" s="91"/>
      <c r="GG263" s="91"/>
      <c r="GH263" s="91"/>
      <c r="GI263" s="91"/>
      <c r="GJ263" s="91"/>
      <c r="GK263" s="91"/>
      <c r="GL263" s="91"/>
      <c r="GM263" s="91"/>
      <c r="GN263" s="91"/>
      <c r="GO263" s="91"/>
      <c r="GP263" s="91"/>
      <c r="GQ263" s="91"/>
      <c r="GR263" s="91"/>
      <c r="GS263" s="91"/>
      <c r="GT263" s="91"/>
      <c r="GU263" s="91"/>
      <c r="GV263" s="91"/>
      <c r="GW263" s="91"/>
      <c r="GX263" s="91"/>
      <c r="GY263" s="91"/>
      <c r="GZ263" s="91"/>
      <c r="HA263" s="91"/>
      <c r="HB263" s="91"/>
      <c r="HC263" s="91"/>
      <c r="HD263" s="91"/>
      <c r="HE263" s="91"/>
      <c r="HF263" s="91"/>
      <c r="HG263" s="91"/>
      <c r="HH263" s="91"/>
      <c r="HI263" s="91"/>
      <c r="HJ263" s="91"/>
      <c r="HK263" s="91"/>
      <c r="HL263" s="91"/>
      <c r="HM263" s="91"/>
      <c r="HN263" s="91"/>
      <c r="HO263" s="91"/>
      <c r="HP263" s="91"/>
      <c r="HQ263" s="91"/>
      <c r="HR263" s="91"/>
      <c r="HS263" s="91"/>
      <c r="HT263" s="91"/>
      <c r="HU263" s="91"/>
      <c r="HV263" s="91"/>
      <c r="HW263" s="91"/>
      <c r="HX263" s="91"/>
      <c r="HY263" s="91"/>
      <c r="HZ263" s="91"/>
      <c r="IA263" s="91"/>
      <c r="IB263" s="91"/>
      <c r="IC263" s="91"/>
      <c r="ID263" s="91"/>
      <c r="IE263" s="91"/>
      <c r="IF263" s="91"/>
      <c r="IG263" s="91"/>
      <c r="IH263" s="91"/>
      <c r="II263" s="91"/>
      <c r="IJ263" s="91"/>
      <c r="IK263" s="91"/>
      <c r="IL263" s="91"/>
      <c r="IM263" s="91"/>
      <c r="IN263" s="91"/>
      <c r="IO263" s="91"/>
      <c r="IP263" s="91"/>
      <c r="IQ263" s="91"/>
      <c r="IR263" s="91"/>
      <c r="IS263" s="91"/>
      <c r="IT263" s="91"/>
      <c r="IU263" s="91"/>
      <c r="IV263" s="91"/>
      <c r="IW263" s="91"/>
      <c r="IX263" s="91"/>
      <c r="IY263" s="91"/>
      <c r="IZ263" s="91"/>
      <c r="JA263" s="91"/>
      <c r="JB263" s="91"/>
      <c r="JC263" s="91"/>
      <c r="JD263" s="91"/>
      <c r="JE263" s="91"/>
      <c r="JF263" s="91"/>
      <c r="JG263" s="91"/>
      <c r="JH263" s="91"/>
      <c r="JI263" s="91"/>
      <c r="JJ263" s="91"/>
      <c r="JK263" s="91"/>
      <c r="JL263" s="91"/>
      <c r="JM263" s="91"/>
      <c r="JN263" s="91"/>
      <c r="JO263" s="91"/>
      <c r="JP263" s="91"/>
      <c r="JQ263" s="91"/>
      <c r="JR263" s="91"/>
      <c r="JS263" s="91"/>
      <c r="JT263" s="91"/>
      <c r="JU263" s="91"/>
      <c r="JV263" s="91"/>
      <c r="JW263" s="91"/>
      <c r="JX263" s="91"/>
      <c r="JY263" s="91"/>
      <c r="JZ263" s="91"/>
      <c r="KA263" s="91"/>
      <c r="KB263" s="91"/>
      <c r="KC263" s="91"/>
      <c r="KD263" s="91"/>
      <c r="KE263" s="91"/>
      <c r="KF263" s="91"/>
      <c r="KG263" s="91"/>
      <c r="KH263" s="91"/>
      <c r="KI263" s="91"/>
      <c r="KJ263" s="91"/>
      <c r="KK263" s="91"/>
      <c r="KL263" s="91"/>
      <c r="KM263" s="91"/>
      <c r="KN263" s="91"/>
      <c r="KO263" s="91"/>
      <c r="KP263" s="91"/>
      <c r="KQ263" s="91"/>
      <c r="KR263" s="91"/>
      <c r="KS263" s="91"/>
      <c r="KT263" s="91"/>
      <c r="KU263" s="91"/>
      <c r="KV263" s="91"/>
      <c r="KW263" s="91"/>
      <c r="KX263" s="91"/>
      <c r="KY263" s="91"/>
      <c r="KZ263" s="91"/>
      <c r="LA263" s="91"/>
      <c r="LB263" s="91"/>
      <c r="LC263" s="91"/>
      <c r="LD263" s="91"/>
      <c r="LE263" s="91"/>
      <c r="LF263" s="91"/>
      <c r="LG263" s="91"/>
      <c r="LH263" s="91"/>
      <c r="LI263" s="91"/>
      <c r="LJ263" s="91"/>
      <c r="LK263" s="91"/>
      <c r="LL263" s="91"/>
      <c r="LM263" s="91"/>
      <c r="LN263" s="91"/>
      <c r="LO263" s="91"/>
      <c r="LP263" s="91"/>
      <c r="LQ263" s="91"/>
      <c r="LR263" s="91"/>
      <c r="LS263" s="91"/>
      <c r="LT263" s="91"/>
      <c r="LU263" s="91"/>
      <c r="LV263" s="91"/>
      <c r="LW263" s="91"/>
      <c r="LX263" s="91"/>
      <c r="LY263" s="91"/>
      <c r="LZ263" s="91"/>
      <c r="MA263" s="91"/>
      <c r="MB263" s="91"/>
      <c r="MC263" s="91"/>
      <c r="MD263" s="91"/>
      <c r="ME263" s="91"/>
      <c r="MF263" s="91"/>
      <c r="MG263" s="91"/>
      <c r="MH263" s="91"/>
      <c r="MI263" s="91"/>
      <c r="MJ263" s="91"/>
      <c r="MK263" s="91"/>
      <c r="ML263" s="91"/>
      <c r="MM263" s="91"/>
      <c r="MN263" s="91"/>
      <c r="MO263" s="91"/>
      <c r="MP263" s="91"/>
      <c r="MQ263" s="91"/>
      <c r="MR263" s="91"/>
      <c r="MS263" s="91"/>
      <c r="MT263" s="91"/>
      <c r="MU263" s="91"/>
      <c r="MV263" s="91"/>
      <c r="MW263" s="91"/>
      <c r="MX263" s="91"/>
      <c r="MY263" s="91"/>
      <c r="MZ263" s="91"/>
      <c r="NA263" s="91"/>
      <c r="NB263" s="91"/>
      <c r="NC263" s="91"/>
      <c r="ND263" s="91"/>
      <c r="NE263" s="91"/>
      <c r="NF263" s="91"/>
      <c r="NG263" s="91"/>
      <c r="NH263" s="91"/>
      <c r="NI263" s="91"/>
      <c r="NJ263" s="91"/>
      <c r="NK263" s="92"/>
    </row>
    <row r="264" spans="1:375" x14ac:dyDescent="0.25">
      <c r="A264" s="93">
        <f>SUMIF($D$163:$NK$163,"&lt;="&amp;Summary!$B$3,Leases!D264:NK264)</f>
        <v>0</v>
      </c>
      <c r="B264" s="16" t="s">
        <v>98</v>
      </c>
      <c r="C264" s="45" t="s">
        <v>20</v>
      </c>
      <c r="D264" s="94">
        <f t="array" ref="D264">IFERROR(INDEX($N99:$N113,MATCH(1,IF($L99:$L113&lt;=D$165,IF($M99:$M113&gt;=D$165,1)),0))*$B99/12,0)</f>
        <v>0</v>
      </c>
      <c r="E264" s="94">
        <f t="array" ref="E264">IFERROR(INDEX($N99:$N113,MATCH(1,IF($L99:$L113&lt;=E$165,IF($M99:$M113&gt;=E$165,1)),0))*$B99/12,0)</f>
        <v>0</v>
      </c>
      <c r="F264" s="94">
        <f t="array" ref="F264">IFERROR(INDEX($N99:$N113,MATCH(1,IF($L99:$L113&lt;=F$165,IF($M99:$M113&gt;=F$165,1)),0))*$B99/12,0)</f>
        <v>0</v>
      </c>
      <c r="G264" s="94">
        <f t="array" ref="G264">IFERROR(INDEX($N99:$N113,MATCH(1,IF($L99:$L113&lt;=G$165,IF($M99:$M113&gt;=G$165,1)),0))*$B99/12,0)</f>
        <v>0</v>
      </c>
      <c r="H264" s="94">
        <f t="array" ref="H264">IFERROR(INDEX($N99:$N113,MATCH(1,IF($L99:$L113&lt;=H$165,IF($M99:$M113&gt;=H$165,1)),0))*$B99/12,0)</f>
        <v>0</v>
      </c>
      <c r="I264" s="94">
        <f t="array" ref="I264">IFERROR(INDEX($N99:$N113,MATCH(1,IF($L99:$L113&lt;=I$165,IF($M99:$M113&gt;=I$165,1)),0))*$B99/12,0)</f>
        <v>0</v>
      </c>
      <c r="J264" s="94">
        <f t="array" ref="J264">IFERROR(INDEX($N99:$N113,MATCH(1,IF($L99:$L113&lt;=J$165,IF($M99:$M113&gt;=J$165,1)),0))*$B99/12,0)</f>
        <v>0</v>
      </c>
      <c r="K264" s="94">
        <f t="array" ref="K264">IFERROR(INDEX($N99:$N113,MATCH(1,IF($L99:$L113&lt;=K$165,IF($M99:$M113&gt;=K$165,1)),0))*$B99/12,0)</f>
        <v>0</v>
      </c>
      <c r="L264" s="94">
        <f t="array" ref="L264">IFERROR(INDEX($N99:$N113,MATCH(1,IF($L99:$L113&lt;=L$165,IF($M99:$M113&gt;=L$165,1)),0))*$B99/12,0)</f>
        <v>0</v>
      </c>
      <c r="M264" s="94">
        <f t="array" ref="M264">IFERROR(INDEX($N99:$N113,MATCH(1,IF($L99:$L113&lt;=M$165,IF($M99:$M113&gt;=M$165,1)),0))*$B99/12,0)</f>
        <v>0</v>
      </c>
      <c r="N264" s="94">
        <f t="array" ref="N264">IFERROR(INDEX($N99:$N113,MATCH(1,IF($L99:$L113&lt;=N$165,IF($M99:$M113&gt;=N$165,1)),0))*$B99/12,0)</f>
        <v>0</v>
      </c>
      <c r="O264" s="94">
        <f t="array" ref="O264">IFERROR(INDEX($N99:$N113,MATCH(1,IF($L99:$L113&lt;=O$165,IF($M99:$M113&gt;=O$165,1)),0))*$B99/12,0)</f>
        <v>0</v>
      </c>
      <c r="P264" s="94">
        <f t="array" ref="P264">IFERROR(INDEX($N99:$N113,MATCH(1,IF($L99:$L113&lt;=P$165,IF($M99:$M113&gt;=P$165,1)),0))*$B99/12,0)</f>
        <v>0</v>
      </c>
      <c r="Q264" s="94">
        <f t="array" ref="Q264">IFERROR(INDEX($N99:$N113,MATCH(1,IF($L99:$L113&lt;=Q$165,IF($M99:$M113&gt;=Q$165,1)),0))*$B99/12,0)</f>
        <v>0</v>
      </c>
      <c r="R264" s="94">
        <f t="array" ref="R264">IFERROR(INDEX($N99:$N113,MATCH(1,IF($L99:$L113&lt;=R$165,IF($M99:$M113&gt;=R$165,1)),0))*$B99/12,0)</f>
        <v>0</v>
      </c>
      <c r="S264" s="94">
        <f t="array" ref="S264">IFERROR(INDEX($N99:$N113,MATCH(1,IF($L99:$L113&lt;=S$165,IF($M99:$M113&gt;=S$165,1)),0))*$B99/12,0)</f>
        <v>0</v>
      </c>
      <c r="T264" s="94">
        <f t="array" ref="T264">IFERROR(INDEX($N99:$N113,MATCH(1,IF($L99:$L113&lt;=T$165,IF($M99:$M113&gt;=T$165,1)),0))*$B99/12,0)</f>
        <v>0</v>
      </c>
      <c r="U264" s="94">
        <f t="array" ref="U264">IFERROR(INDEX($N99:$N113,MATCH(1,IF($L99:$L113&lt;=U$165,IF($M99:$M113&gt;=U$165,1)),0))*$B99/12,0)</f>
        <v>0</v>
      </c>
      <c r="V264" s="94">
        <f t="array" ref="V264">IFERROR(INDEX($N99:$N113,MATCH(1,IF($L99:$L113&lt;=V$165,IF($M99:$M113&gt;=V$165,1)),0))*$B99/12,0)</f>
        <v>0</v>
      </c>
      <c r="W264" s="94">
        <f t="array" ref="W264">IFERROR(INDEX($N99:$N113,MATCH(1,IF($L99:$L113&lt;=W$165,IF($M99:$M113&gt;=W$165,1)),0))*$B99/12,0)</f>
        <v>0</v>
      </c>
      <c r="X264" s="94">
        <f t="array" ref="X264">IFERROR(INDEX($N99:$N113,MATCH(1,IF($L99:$L113&lt;=X$165,IF($M99:$M113&gt;=X$165,1)),0))*$B99/12,0)</f>
        <v>0</v>
      </c>
      <c r="Y264" s="94">
        <f t="array" ref="Y264">IFERROR(INDEX($N99:$N113,MATCH(1,IF($L99:$L113&lt;=Y$165,IF($M99:$M113&gt;=Y$165,1)),0))*$B99/12,0)</f>
        <v>0</v>
      </c>
      <c r="Z264" s="94">
        <f t="array" ref="Z264">IFERROR(INDEX($N99:$N113,MATCH(1,IF($L99:$L113&lt;=Z$165,IF($M99:$M113&gt;=Z$165,1)),0))*$B99/12,0)</f>
        <v>0</v>
      </c>
      <c r="AA264" s="94">
        <f t="array" ref="AA264">IFERROR(INDEX($N99:$N113,MATCH(1,IF($L99:$L113&lt;=AA$165,IF($M99:$M113&gt;=AA$165,1)),0))*$B99/12,0)</f>
        <v>0</v>
      </c>
      <c r="AB264" s="94">
        <f t="array" ref="AB264">IFERROR(INDEX($N99:$N113,MATCH(1,IF($L99:$L113&lt;=AB$165,IF($M99:$M113&gt;=AB$165,1)),0))*$B99/12,0)</f>
        <v>0</v>
      </c>
      <c r="AC264" s="94">
        <f t="array" ref="AC264">IFERROR(INDEX($N99:$N113,MATCH(1,IF($L99:$L113&lt;=AC$165,IF($M99:$M113&gt;=AC$165,1)),0))*$B99/12,0)</f>
        <v>0</v>
      </c>
      <c r="AD264" s="94">
        <f t="array" ref="AD264">IFERROR(INDEX($N99:$N113,MATCH(1,IF($L99:$L113&lt;=AD$165,IF($M99:$M113&gt;=AD$165,1)),0))*$B99/12,0)</f>
        <v>0</v>
      </c>
      <c r="AE264" s="94">
        <f t="array" ref="AE264">IFERROR(INDEX($N99:$N113,MATCH(1,IF($L99:$L113&lt;=AE$165,IF($M99:$M113&gt;=AE$165,1)),0))*$B99/12,0)</f>
        <v>0</v>
      </c>
      <c r="AF264" s="94">
        <f t="array" ref="AF264">IFERROR(INDEX($N99:$N113,MATCH(1,IF($L99:$L113&lt;=AF$165,IF($M99:$M113&gt;=AF$165,1)),0))*$B99/12,0)</f>
        <v>0</v>
      </c>
      <c r="AG264" s="94">
        <f t="array" ref="AG264">IFERROR(INDEX($N99:$N113,MATCH(1,IF($L99:$L113&lt;=AG$165,IF($M99:$M113&gt;=AG$165,1)),0))*$B99/12,0)</f>
        <v>0</v>
      </c>
      <c r="AH264" s="94">
        <f t="array" ref="AH264">IFERROR(INDEX($N99:$N113,MATCH(1,IF($L99:$L113&lt;=AH$165,IF($M99:$M113&gt;=AH$165,1)),0))*$B99/12,0)</f>
        <v>0</v>
      </c>
      <c r="AI264" s="94">
        <f t="array" ref="AI264">IFERROR(INDEX($N99:$N113,MATCH(1,IF($L99:$L113&lt;=AI$165,IF($M99:$M113&gt;=AI$165,1)),0))*$B99/12,0)</f>
        <v>0</v>
      </c>
      <c r="AJ264" s="94">
        <f t="array" ref="AJ264">IFERROR(INDEX($N99:$N113,MATCH(1,IF($L99:$L113&lt;=AJ$165,IF($M99:$M113&gt;=AJ$165,1)),0))*$B99/12,0)</f>
        <v>0</v>
      </c>
      <c r="AK264" s="94">
        <f t="array" ref="AK264">IFERROR(INDEX($N99:$N113,MATCH(1,IF($L99:$L113&lt;=AK$165,IF($M99:$M113&gt;=AK$165,1)),0))*$B99/12,0)</f>
        <v>0</v>
      </c>
      <c r="AL264" s="94">
        <f t="array" ref="AL264">IFERROR(INDEX($N99:$N113,MATCH(1,IF($L99:$L113&lt;=AL$165,IF($M99:$M113&gt;=AL$165,1)),0))*$B99/12,0)</f>
        <v>0</v>
      </c>
      <c r="AM264" s="94">
        <f t="array" ref="AM264">IFERROR(INDEX($N99:$N113,MATCH(1,IF($L99:$L113&lt;=AM$165,IF($M99:$M113&gt;=AM$165,1)),0))*$B99/12,0)</f>
        <v>0</v>
      </c>
      <c r="AN264" s="94">
        <f t="array" ref="AN264">IFERROR(INDEX($N99:$N113,MATCH(1,IF($L99:$L113&lt;=AN$165,IF($M99:$M113&gt;=AN$165,1)),0))*$B99/12,0)</f>
        <v>0</v>
      </c>
      <c r="AO264" s="94">
        <f t="array" ref="AO264">IFERROR(INDEX($N99:$N113,MATCH(1,IF($L99:$L113&lt;=AO$165,IF($M99:$M113&gt;=AO$165,1)),0))*$B99/12,0)</f>
        <v>0</v>
      </c>
      <c r="AP264" s="94">
        <f t="array" ref="AP264">IFERROR(INDEX($N99:$N113,MATCH(1,IF($L99:$L113&lt;=AP$165,IF($M99:$M113&gt;=AP$165,1)),0))*$B99/12,0)</f>
        <v>0</v>
      </c>
      <c r="AQ264" s="94">
        <f t="array" ref="AQ264">IFERROR(INDEX($N99:$N113,MATCH(1,IF($L99:$L113&lt;=AQ$165,IF($M99:$M113&gt;=AQ$165,1)),0))*$B99/12,0)</f>
        <v>0</v>
      </c>
      <c r="AR264" s="94">
        <f t="array" ref="AR264">IFERROR(INDEX($N99:$N113,MATCH(1,IF($L99:$L113&lt;=AR$165,IF($M99:$M113&gt;=AR$165,1)),0))*$B99/12,0)</f>
        <v>0</v>
      </c>
      <c r="AS264" s="94">
        <f t="array" ref="AS264">IFERROR(INDEX($N99:$N113,MATCH(1,IF($L99:$L113&lt;=AS$165,IF($M99:$M113&gt;=AS$165,1)),0))*$B99/12,0)</f>
        <v>0</v>
      </c>
      <c r="AT264" s="94">
        <f t="array" ref="AT264">IFERROR(INDEX($N99:$N113,MATCH(1,IF($L99:$L113&lt;=AT$165,IF($M99:$M113&gt;=AT$165,1)),0))*$B99/12,0)</f>
        <v>0</v>
      </c>
      <c r="AU264" s="94">
        <f t="array" ref="AU264">IFERROR(INDEX($N99:$N113,MATCH(1,IF($L99:$L113&lt;=AU$165,IF($M99:$M113&gt;=AU$165,1)),0))*$B99/12,0)</f>
        <v>0</v>
      </c>
      <c r="AV264" s="94">
        <f t="array" ref="AV264">IFERROR(INDEX($N99:$N113,MATCH(1,IF($L99:$L113&lt;=AV$165,IF($M99:$M113&gt;=AV$165,1)),0))*$B99/12,0)</f>
        <v>0</v>
      </c>
      <c r="AW264" s="94">
        <f t="array" ref="AW264">IFERROR(INDEX($N99:$N113,MATCH(1,IF($L99:$L113&lt;=AW$165,IF($M99:$M113&gt;=AW$165,1)),0))*$B99/12,0)</f>
        <v>0</v>
      </c>
      <c r="AX264" s="94">
        <f t="array" ref="AX264">IFERROR(INDEX($N99:$N113,MATCH(1,IF($L99:$L113&lt;=AX$165,IF($M99:$M113&gt;=AX$165,1)),0))*$B99/12,0)</f>
        <v>0</v>
      </c>
      <c r="AY264" s="94">
        <f t="array" ref="AY264">IFERROR(INDEX($N99:$N113,MATCH(1,IF($L99:$L113&lt;=AY$165,IF($M99:$M113&gt;=AY$165,1)),0))*$B99/12,0)</f>
        <v>0</v>
      </c>
      <c r="AZ264" s="94">
        <f t="array" ref="AZ264">IFERROR(INDEX($N99:$N113,MATCH(1,IF($L99:$L113&lt;=AZ$165,IF($M99:$M113&gt;=AZ$165,1)),0))*$B99/12,0)</f>
        <v>0</v>
      </c>
      <c r="BA264" s="94">
        <f t="array" ref="BA264">IFERROR(INDEX($N99:$N113,MATCH(1,IF($L99:$L113&lt;=BA$165,IF($M99:$M113&gt;=BA$165,1)),0))*$B99/12,0)</f>
        <v>0</v>
      </c>
      <c r="BB264" s="94">
        <f t="array" ref="BB264">IFERROR(INDEX($N99:$N113,MATCH(1,IF($L99:$L113&lt;=BB$165,IF($M99:$M113&gt;=BB$165,1)),0))*$B99/12,0)</f>
        <v>0</v>
      </c>
      <c r="BC264" s="94">
        <f t="array" ref="BC264">IFERROR(INDEX($N99:$N113,MATCH(1,IF($L99:$L113&lt;=BC$165,IF($M99:$M113&gt;=BC$165,1)),0))*$B99/12,0)</f>
        <v>0</v>
      </c>
      <c r="BD264" s="94">
        <f t="array" ref="BD264">IFERROR(INDEX($N99:$N113,MATCH(1,IF($L99:$L113&lt;=BD$165,IF($M99:$M113&gt;=BD$165,1)),0))*$B99/12,0)</f>
        <v>0</v>
      </c>
      <c r="BE264" s="94">
        <f t="array" ref="BE264">IFERROR(INDEX($N99:$N113,MATCH(1,IF($L99:$L113&lt;=BE$165,IF($M99:$M113&gt;=BE$165,1)),0))*$B99/12,0)</f>
        <v>0</v>
      </c>
      <c r="BF264" s="94">
        <f t="array" ref="BF264">IFERROR(INDEX($N99:$N113,MATCH(1,IF($L99:$L113&lt;=BF$165,IF($M99:$M113&gt;=BF$165,1)),0))*$B99/12,0)</f>
        <v>0</v>
      </c>
      <c r="BG264" s="94">
        <f t="array" ref="BG264">IFERROR(INDEX($N99:$N113,MATCH(1,IF($L99:$L113&lt;=BG$165,IF($M99:$M113&gt;=BG$165,1)),0))*$B99/12,0)</f>
        <v>0</v>
      </c>
      <c r="BH264" s="94">
        <f t="array" ref="BH264">IFERROR(INDEX($N99:$N113,MATCH(1,IF($L99:$L113&lt;=BH$165,IF($M99:$M113&gt;=BH$165,1)),0))*$B99/12,0)</f>
        <v>0</v>
      </c>
      <c r="BI264" s="94">
        <f t="array" ref="BI264">IFERROR(INDEX($N99:$N113,MATCH(1,IF($L99:$L113&lt;=BI$165,IF($M99:$M113&gt;=BI$165,1)),0))*$B99/12,0)</f>
        <v>0</v>
      </c>
      <c r="BJ264" s="94">
        <f t="array" ref="BJ264">IFERROR(INDEX($N99:$N113,MATCH(1,IF($L99:$L113&lt;=BJ$165,IF($M99:$M113&gt;=BJ$165,1)),0))*$B99/12,0)</f>
        <v>0</v>
      </c>
      <c r="BK264" s="94">
        <f t="array" ref="BK264">IFERROR(INDEX($N99:$N113,MATCH(1,IF($L99:$L113&lt;=BK$165,IF($M99:$M113&gt;=BK$165,1)),0))*$B99/12,0)</f>
        <v>0</v>
      </c>
      <c r="BL264" s="94">
        <f t="array" ref="BL264">IFERROR(INDEX($N99:$N113,MATCH(1,IF($L99:$L113&lt;=BL$165,IF($M99:$M113&gt;=BL$165,1)),0))*$B99/12,0)</f>
        <v>0</v>
      </c>
      <c r="BM264" s="94">
        <f t="array" ref="BM264">IFERROR(INDEX($N99:$N113,MATCH(1,IF($L99:$L113&lt;=BM$165,IF($M99:$M113&gt;=BM$165,1)),0))*$B99/12,0)</f>
        <v>0</v>
      </c>
      <c r="BN264" s="94">
        <f t="array" ref="BN264">IFERROR(INDEX($N99:$N113,MATCH(1,IF($L99:$L113&lt;=BN$165,IF($M99:$M113&gt;=BN$165,1)),0))*$B99/12,0)</f>
        <v>0</v>
      </c>
      <c r="BO264" s="94">
        <f t="array" ref="BO264">IFERROR(INDEX($N99:$N113,MATCH(1,IF($L99:$L113&lt;=BO$165,IF($M99:$M113&gt;=BO$165,1)),0))*$B99/12,0)</f>
        <v>0</v>
      </c>
      <c r="BP264" s="94">
        <f t="array" ref="BP264">IFERROR(INDEX($N99:$N113,MATCH(1,IF($L99:$L113&lt;=BP$165,IF($M99:$M113&gt;=BP$165,1)),0))*$B99/12,0)</f>
        <v>0</v>
      </c>
      <c r="BQ264" s="94">
        <f t="array" ref="BQ264">IFERROR(INDEX($N99:$N113,MATCH(1,IF($L99:$L113&lt;=BQ$165,IF($M99:$M113&gt;=BQ$165,1)),0))*$B99/12,0)</f>
        <v>0</v>
      </c>
      <c r="BR264" s="94">
        <f t="array" ref="BR264">IFERROR(INDEX($N99:$N113,MATCH(1,IF($L99:$L113&lt;=BR$165,IF($M99:$M113&gt;=BR$165,1)),0))*$B99/12,0)</f>
        <v>0</v>
      </c>
      <c r="BS264" s="94">
        <f t="array" ref="BS264">IFERROR(INDEX($N99:$N113,MATCH(1,IF($L99:$L113&lt;=BS$165,IF($M99:$M113&gt;=BS$165,1)),0))*$B99/12,0)</f>
        <v>0</v>
      </c>
      <c r="BT264" s="94">
        <f t="array" ref="BT264">IFERROR(INDEX($N99:$N113,MATCH(1,IF($L99:$L113&lt;=BT$165,IF($M99:$M113&gt;=BT$165,1)),0))*$B99/12,0)</f>
        <v>0</v>
      </c>
      <c r="BU264" s="94">
        <f t="array" ref="BU264">IFERROR(INDEX($N99:$N113,MATCH(1,IF($L99:$L113&lt;=BU$165,IF($M99:$M113&gt;=BU$165,1)),0))*$B99/12,0)</f>
        <v>0</v>
      </c>
      <c r="BV264" s="94">
        <f t="array" ref="BV264">IFERROR(INDEX($N99:$N113,MATCH(1,IF($L99:$L113&lt;=BV$165,IF($M99:$M113&gt;=BV$165,1)),0))*$B99/12,0)</f>
        <v>0</v>
      </c>
      <c r="BW264" s="94">
        <f t="array" ref="BW264">IFERROR(INDEX($N99:$N113,MATCH(1,IF($L99:$L113&lt;=BW$165,IF($M99:$M113&gt;=BW$165,1)),0))*$B99/12,0)</f>
        <v>0</v>
      </c>
      <c r="BX264" s="94">
        <f t="array" ref="BX264">IFERROR(INDEX($N99:$N113,MATCH(1,IF($L99:$L113&lt;=BX$165,IF($M99:$M113&gt;=BX$165,1)),0))*$B99/12,0)</f>
        <v>0</v>
      </c>
      <c r="BY264" s="94">
        <f t="array" ref="BY264">IFERROR(INDEX($N99:$N113,MATCH(1,IF($L99:$L113&lt;=BY$165,IF($M99:$M113&gt;=BY$165,1)),0))*$B99/12,0)</f>
        <v>0</v>
      </c>
      <c r="BZ264" s="94">
        <f t="array" ref="BZ264">IFERROR(INDEX($N99:$N113,MATCH(1,IF($L99:$L113&lt;=BZ$165,IF($M99:$M113&gt;=BZ$165,1)),0))*$B99/12,0)</f>
        <v>0</v>
      </c>
      <c r="CA264" s="94">
        <f t="array" ref="CA264">IFERROR(INDEX($N99:$N113,MATCH(1,IF($L99:$L113&lt;=CA$165,IF($M99:$M113&gt;=CA$165,1)),0))*$B99/12,0)</f>
        <v>0</v>
      </c>
      <c r="CB264" s="94">
        <f t="array" ref="CB264">IFERROR(INDEX($N99:$N113,MATCH(1,IF($L99:$L113&lt;=CB$165,IF($M99:$M113&gt;=CB$165,1)),0))*$B99/12,0)</f>
        <v>0</v>
      </c>
      <c r="CC264" s="94">
        <f t="array" ref="CC264">IFERROR(INDEX($N99:$N113,MATCH(1,IF($L99:$L113&lt;=CC$165,IF($M99:$M113&gt;=CC$165,1)),0))*$B99/12,0)</f>
        <v>0</v>
      </c>
      <c r="CD264" s="94">
        <f t="array" ref="CD264">IFERROR(INDEX($N99:$N113,MATCH(1,IF($L99:$L113&lt;=CD$165,IF($M99:$M113&gt;=CD$165,1)),0))*$B99/12,0)</f>
        <v>0</v>
      </c>
      <c r="CE264" s="94">
        <f t="array" ref="CE264">IFERROR(INDEX($N99:$N113,MATCH(1,IF($L99:$L113&lt;=CE$165,IF($M99:$M113&gt;=CE$165,1)),0))*$B99/12,0)</f>
        <v>0</v>
      </c>
      <c r="CF264" s="94">
        <f t="array" ref="CF264">IFERROR(INDEX($N99:$N113,MATCH(1,IF($L99:$L113&lt;=CF$165,IF($M99:$M113&gt;=CF$165,1)),0))*$B99/12,0)</f>
        <v>0</v>
      </c>
      <c r="CG264" s="94">
        <f t="array" ref="CG264">IFERROR(INDEX($N99:$N113,MATCH(1,IF($L99:$L113&lt;=CG$165,IF($M99:$M113&gt;=CG$165,1)),0))*$B99/12,0)</f>
        <v>0</v>
      </c>
      <c r="CH264" s="94">
        <f t="array" ref="CH264">IFERROR(INDEX($N99:$N113,MATCH(1,IF($L99:$L113&lt;=CH$165,IF($M99:$M113&gt;=CH$165,1)),0))*$B99/12,0)</f>
        <v>0</v>
      </c>
      <c r="CI264" s="94">
        <f t="array" ref="CI264">IFERROR(INDEX($N99:$N113,MATCH(1,IF($L99:$L113&lt;=CI$165,IF($M99:$M113&gt;=CI$165,1)),0))*$B99/12,0)</f>
        <v>0</v>
      </c>
      <c r="CJ264" s="94">
        <f t="array" ref="CJ264">IFERROR(INDEX($N99:$N113,MATCH(1,IF($L99:$L113&lt;=CJ$165,IF($M99:$M113&gt;=CJ$165,1)),0))*$B99/12,0)</f>
        <v>0</v>
      </c>
      <c r="CK264" s="94">
        <f t="array" ref="CK264">IFERROR(INDEX($N99:$N113,MATCH(1,IF($L99:$L113&lt;=CK$165,IF($M99:$M113&gt;=CK$165,1)),0))*$B99/12,0)</f>
        <v>0</v>
      </c>
      <c r="CL264" s="94">
        <f t="array" ref="CL264">IFERROR(INDEX($N99:$N113,MATCH(1,IF($L99:$L113&lt;=CL$165,IF($M99:$M113&gt;=CL$165,1)),0))*$B99/12,0)</f>
        <v>0</v>
      </c>
      <c r="CM264" s="94">
        <f t="array" ref="CM264">IFERROR(INDEX($N99:$N113,MATCH(1,IF($L99:$L113&lt;=CM$165,IF($M99:$M113&gt;=CM$165,1)),0))*$B99/12,0)</f>
        <v>0</v>
      </c>
      <c r="CN264" s="94">
        <f t="array" ref="CN264">IFERROR(INDEX($N99:$N113,MATCH(1,IF($L99:$L113&lt;=CN$165,IF($M99:$M113&gt;=CN$165,1)),0))*$B99/12,0)</f>
        <v>0</v>
      </c>
      <c r="CO264" s="94">
        <f t="array" ref="CO264">IFERROR(INDEX($N99:$N113,MATCH(1,IF($L99:$L113&lt;=CO$165,IF($M99:$M113&gt;=CO$165,1)),0))*$B99/12,0)</f>
        <v>0</v>
      </c>
      <c r="CP264" s="94">
        <f t="array" ref="CP264">IFERROR(INDEX($N99:$N113,MATCH(1,IF($L99:$L113&lt;=CP$165,IF($M99:$M113&gt;=CP$165,1)),0))*$B99/12,0)</f>
        <v>0</v>
      </c>
      <c r="CQ264" s="94">
        <f t="array" ref="CQ264">IFERROR(INDEX($N99:$N113,MATCH(1,IF($L99:$L113&lt;=CQ$165,IF($M99:$M113&gt;=CQ$165,1)),0))*$B99/12,0)</f>
        <v>0</v>
      </c>
      <c r="CR264" s="94">
        <f t="array" ref="CR264">IFERROR(INDEX($N99:$N113,MATCH(1,IF($L99:$L113&lt;=CR$165,IF($M99:$M113&gt;=CR$165,1)),0))*$B99/12,0)</f>
        <v>0</v>
      </c>
      <c r="CS264" s="94">
        <f t="array" ref="CS264">IFERROR(INDEX($N99:$N113,MATCH(1,IF($L99:$L113&lt;=CS$165,IF($M99:$M113&gt;=CS$165,1)),0))*$B99/12,0)</f>
        <v>0</v>
      </c>
      <c r="CT264" s="94">
        <f t="array" ref="CT264">IFERROR(INDEX($N99:$N113,MATCH(1,IF($L99:$L113&lt;=CT$165,IF($M99:$M113&gt;=CT$165,1)),0))*$B99/12,0)</f>
        <v>0</v>
      </c>
      <c r="CU264" s="94">
        <f t="array" ref="CU264">IFERROR(INDEX($N99:$N113,MATCH(1,IF($L99:$L113&lt;=CU$165,IF($M99:$M113&gt;=CU$165,1)),0))*$B99/12,0)</f>
        <v>0</v>
      </c>
      <c r="CV264" s="94">
        <f t="array" ref="CV264">IFERROR(INDEX($N99:$N113,MATCH(1,IF($L99:$L113&lt;=CV$165,IF($M99:$M113&gt;=CV$165,1)),0))*$B99/12,0)</f>
        <v>0</v>
      </c>
      <c r="CW264" s="94">
        <f t="array" ref="CW264">IFERROR(INDEX($N99:$N113,MATCH(1,IF($L99:$L113&lt;=CW$165,IF($M99:$M113&gt;=CW$165,1)),0))*$B99/12,0)</f>
        <v>0</v>
      </c>
      <c r="CX264" s="94">
        <f t="array" ref="CX264">IFERROR(INDEX($N99:$N113,MATCH(1,IF($L99:$L113&lt;=CX$165,IF($M99:$M113&gt;=CX$165,1)),0))*$B99/12,0)</f>
        <v>0</v>
      </c>
      <c r="CY264" s="94">
        <f t="array" ref="CY264">IFERROR(INDEX($N99:$N113,MATCH(1,IF($L99:$L113&lt;=CY$165,IF($M99:$M113&gt;=CY$165,1)),0))*$B99/12,0)</f>
        <v>0</v>
      </c>
      <c r="CZ264" s="94">
        <f t="array" ref="CZ264">IFERROR(INDEX($N99:$N113,MATCH(1,IF($L99:$L113&lt;=CZ$165,IF($M99:$M113&gt;=CZ$165,1)),0))*$B99/12,0)</f>
        <v>0</v>
      </c>
      <c r="DA264" s="94">
        <f t="array" ref="DA264">IFERROR(INDEX($N99:$N113,MATCH(1,IF($L99:$L113&lt;=DA$165,IF($M99:$M113&gt;=DA$165,1)),0))*$B99/12,0)</f>
        <v>0</v>
      </c>
      <c r="DB264" s="94">
        <f t="array" ref="DB264">IFERROR(INDEX($N99:$N113,MATCH(1,IF($L99:$L113&lt;=DB$165,IF($M99:$M113&gt;=DB$165,1)),0))*$B99/12,0)</f>
        <v>0</v>
      </c>
      <c r="DC264" s="94">
        <f t="array" ref="DC264">IFERROR(INDEX($N99:$N113,MATCH(1,IF($L99:$L113&lt;=DC$165,IF($M99:$M113&gt;=DC$165,1)),0))*$B99/12,0)</f>
        <v>0</v>
      </c>
      <c r="DD264" s="94">
        <f t="array" ref="DD264">IFERROR(INDEX($N99:$N113,MATCH(1,IF($L99:$L113&lt;=DD$165,IF($M99:$M113&gt;=DD$165,1)),0))*$B99/12,0)</f>
        <v>0</v>
      </c>
      <c r="DE264" s="94">
        <f t="array" ref="DE264">IFERROR(INDEX($N99:$N113,MATCH(1,IF($L99:$L113&lt;=DE$165,IF($M99:$M113&gt;=DE$165,1)),0))*$B99/12,0)</f>
        <v>0</v>
      </c>
      <c r="DF264" s="94">
        <f t="array" ref="DF264">IFERROR(INDEX($N99:$N113,MATCH(1,IF($L99:$L113&lt;=DF$165,IF($M99:$M113&gt;=DF$165,1)),0))*$B99/12,0)</f>
        <v>0</v>
      </c>
      <c r="DG264" s="94">
        <f t="array" ref="DG264">IFERROR(INDEX($N99:$N113,MATCH(1,IF($L99:$L113&lt;=DG$165,IF($M99:$M113&gt;=DG$165,1)),0))*$B99/12,0)</f>
        <v>0</v>
      </c>
      <c r="DH264" s="94">
        <f t="array" ref="DH264">IFERROR(INDEX($N99:$N113,MATCH(1,IF($L99:$L113&lt;=DH$165,IF($M99:$M113&gt;=DH$165,1)),0))*$B99/12,0)</f>
        <v>0</v>
      </c>
      <c r="DI264" s="94">
        <f t="array" ref="DI264">IFERROR(INDEX($N99:$N113,MATCH(1,IF($L99:$L113&lt;=DI$165,IF($M99:$M113&gt;=DI$165,1)),0))*$B99/12,0)</f>
        <v>0</v>
      </c>
      <c r="DJ264" s="94">
        <f t="array" ref="DJ264">IFERROR(INDEX($N99:$N113,MATCH(1,IF($L99:$L113&lt;=DJ$165,IF($M99:$M113&gt;=DJ$165,1)),0))*$B99/12,0)</f>
        <v>0</v>
      </c>
      <c r="DK264" s="94">
        <f t="array" ref="DK264">IFERROR(INDEX($N99:$N113,MATCH(1,IF($L99:$L113&lt;=DK$165,IF($M99:$M113&gt;=DK$165,1)),0))*$B99/12,0)</f>
        <v>0</v>
      </c>
      <c r="DL264" s="94">
        <f t="array" ref="DL264">IFERROR(INDEX($N99:$N113,MATCH(1,IF($L99:$L113&lt;=DL$165,IF($M99:$M113&gt;=DL$165,1)),0))*$B99/12,0)</f>
        <v>0</v>
      </c>
      <c r="DM264" s="94">
        <f t="array" ref="DM264">IFERROR(INDEX($N99:$N113,MATCH(1,IF($L99:$L113&lt;=DM$165,IF($M99:$M113&gt;=DM$165,1)),0))*$B99/12,0)</f>
        <v>0</v>
      </c>
      <c r="DN264" s="94">
        <f t="array" ref="DN264">IFERROR(INDEX($N99:$N113,MATCH(1,IF($L99:$L113&lt;=DN$165,IF($M99:$M113&gt;=DN$165,1)),0))*$B99/12,0)</f>
        <v>0</v>
      </c>
      <c r="DO264" s="94">
        <f t="array" ref="DO264">IFERROR(INDEX($N99:$N113,MATCH(1,IF($L99:$L113&lt;=DO$165,IF($M99:$M113&gt;=DO$165,1)),0))*$B99/12,0)</f>
        <v>0</v>
      </c>
      <c r="DP264" s="94">
        <f t="array" ref="DP264">IFERROR(INDEX($N99:$N113,MATCH(1,IF($L99:$L113&lt;=DP$165,IF($M99:$M113&gt;=DP$165,1)),0))*$B99/12,0)</f>
        <v>0</v>
      </c>
      <c r="DQ264" s="94">
        <f t="array" ref="DQ264">IFERROR(INDEX($N99:$N113,MATCH(1,IF($L99:$L113&lt;=DQ$165,IF($M99:$M113&gt;=DQ$165,1)),0))*$B99/12,0)</f>
        <v>0</v>
      </c>
      <c r="DR264" s="94">
        <f t="array" ref="DR264">IFERROR(INDEX($N99:$N113,MATCH(1,IF($L99:$L113&lt;=DR$165,IF($M99:$M113&gt;=DR$165,1)),0))*$B99/12,0)</f>
        <v>0</v>
      </c>
      <c r="DS264" s="94">
        <f t="array" ref="DS264">IFERROR(INDEX($N99:$N113,MATCH(1,IF($L99:$L113&lt;=DS$165,IF($M99:$M113&gt;=DS$165,1)),0))*$B99/12,0)</f>
        <v>0</v>
      </c>
      <c r="DT264" s="94">
        <f t="array" ref="DT264">IFERROR(INDEX($N99:$N113,MATCH(1,IF($L99:$L113&lt;=DT$165,IF($M99:$M113&gt;=DT$165,1)),0))*$B99/12,0)</f>
        <v>0</v>
      </c>
      <c r="DU264" s="94">
        <f t="array" ref="DU264">IFERROR(INDEX($N99:$N113,MATCH(1,IF($L99:$L113&lt;=DU$165,IF($M99:$M113&gt;=DU$165,1)),0))*$B99/12,0)</f>
        <v>0</v>
      </c>
      <c r="DV264" s="94">
        <f t="array" ref="DV264">IFERROR(INDEX($N99:$N113,MATCH(1,IF($L99:$L113&lt;=DV$165,IF($M99:$M113&gt;=DV$165,1)),0))*$B99/12,0)</f>
        <v>0</v>
      </c>
      <c r="DW264" s="94">
        <f t="array" ref="DW264">IFERROR(INDEX($N99:$N113,MATCH(1,IF($L99:$L113&lt;=DW$165,IF($M99:$M113&gt;=DW$165,1)),0))*$B99/12,0)</f>
        <v>0</v>
      </c>
      <c r="DX264" s="94">
        <f t="array" ref="DX264">IFERROR(INDEX($N99:$N113,MATCH(1,IF($L99:$L113&lt;=DX$165,IF($M99:$M113&gt;=DX$165,1)),0))*$B99/12,0)</f>
        <v>0</v>
      </c>
      <c r="DY264" s="94">
        <f t="array" ref="DY264">IFERROR(INDEX($N99:$N113,MATCH(1,IF($L99:$L113&lt;=DY$165,IF($M99:$M113&gt;=DY$165,1)),0))*$B99/12,0)</f>
        <v>0</v>
      </c>
      <c r="DZ264" s="94">
        <f t="array" ref="DZ264">IFERROR(INDEX($N99:$N113,MATCH(1,IF($L99:$L113&lt;=DZ$165,IF($M99:$M113&gt;=DZ$165,1)),0))*$B99/12,0)</f>
        <v>0</v>
      </c>
      <c r="EA264" s="94">
        <f t="array" ref="EA264">IFERROR(INDEX($N99:$N113,MATCH(1,IF($L99:$L113&lt;=EA$165,IF($M99:$M113&gt;=EA$165,1)),0))*$B99/12,0)</f>
        <v>0</v>
      </c>
      <c r="EB264" s="94">
        <f t="array" ref="EB264">IFERROR(INDEX($N99:$N113,MATCH(1,IF($L99:$L113&lt;=EB$165,IF($M99:$M113&gt;=EB$165,1)),0))*$B99/12,0)</f>
        <v>0</v>
      </c>
      <c r="EC264" s="94">
        <f t="array" ref="EC264">IFERROR(INDEX($N99:$N113,MATCH(1,IF($L99:$L113&lt;=EC$165,IF($M99:$M113&gt;=EC$165,1)),0))*$B99/12,0)</f>
        <v>0</v>
      </c>
      <c r="ED264" s="94">
        <f t="array" ref="ED264">IFERROR(INDEX($N99:$N113,MATCH(1,IF($L99:$L113&lt;=ED$165,IF($M99:$M113&gt;=ED$165,1)),0))*$B99/12,0)</f>
        <v>0</v>
      </c>
      <c r="EE264" s="94">
        <f t="array" ref="EE264">IFERROR(INDEX($N99:$N113,MATCH(1,IF($L99:$L113&lt;=EE$165,IF($M99:$M113&gt;=EE$165,1)),0))*$B99/12,0)</f>
        <v>0</v>
      </c>
      <c r="EF264" s="94">
        <f t="array" ref="EF264">IFERROR(INDEX($N99:$N113,MATCH(1,IF($L99:$L113&lt;=EF$165,IF($M99:$M113&gt;=EF$165,1)),0))*$B99/12,0)</f>
        <v>0</v>
      </c>
      <c r="EG264" s="94">
        <f t="array" ref="EG264">IFERROR(INDEX($N99:$N113,MATCH(1,IF($L99:$L113&lt;=EG$165,IF($M99:$M113&gt;=EG$165,1)),0))*$B99/12,0)</f>
        <v>0</v>
      </c>
      <c r="EH264" s="94">
        <f t="array" ref="EH264">IFERROR(INDEX($N99:$N113,MATCH(1,IF($L99:$L113&lt;=EH$165,IF($M99:$M113&gt;=EH$165,1)),0))*$B99/12,0)</f>
        <v>0</v>
      </c>
      <c r="EI264" s="94">
        <f t="array" ref="EI264">IFERROR(INDEX($N99:$N113,MATCH(1,IF($L99:$L113&lt;=EI$165,IF($M99:$M113&gt;=EI$165,1)),0))*$B99/12,0)</f>
        <v>0</v>
      </c>
      <c r="EJ264" s="94">
        <f t="array" ref="EJ264">IFERROR(INDEX($N99:$N113,MATCH(1,IF($L99:$L113&lt;=EJ$165,IF($M99:$M113&gt;=EJ$165,1)),0))*$B99/12,0)</f>
        <v>0</v>
      </c>
      <c r="EK264" s="94">
        <f t="array" ref="EK264">IFERROR(INDEX($N99:$N113,MATCH(1,IF($L99:$L113&lt;=EK$165,IF($M99:$M113&gt;=EK$165,1)),0))*$B99/12,0)</f>
        <v>0</v>
      </c>
      <c r="EL264" s="94">
        <f t="array" ref="EL264">IFERROR(INDEX($N99:$N113,MATCH(1,IF($L99:$L113&lt;=EL$165,IF($M99:$M113&gt;=EL$165,1)),0))*$B99/12,0)</f>
        <v>0</v>
      </c>
      <c r="EM264" s="94">
        <f t="array" ref="EM264">IFERROR(INDEX($N99:$N113,MATCH(1,IF($L99:$L113&lt;=EM$165,IF($M99:$M113&gt;=EM$165,1)),0))*$B99/12,0)</f>
        <v>0</v>
      </c>
      <c r="EN264" s="94">
        <f t="array" ref="EN264">IFERROR(INDEX($N99:$N113,MATCH(1,IF($L99:$L113&lt;=EN$165,IF($M99:$M113&gt;=EN$165,1)),0))*$B99/12,0)</f>
        <v>0</v>
      </c>
      <c r="EO264" s="94">
        <f t="array" ref="EO264">IFERROR(INDEX($N99:$N113,MATCH(1,IF($L99:$L113&lt;=EO$165,IF($M99:$M113&gt;=EO$165,1)),0))*$B99/12,0)</f>
        <v>0</v>
      </c>
      <c r="EP264" s="94">
        <f t="array" ref="EP264">IFERROR(INDEX($N99:$N113,MATCH(1,IF($L99:$L113&lt;=EP$165,IF($M99:$M113&gt;=EP$165,1)),0))*$B99/12,0)</f>
        <v>0</v>
      </c>
      <c r="EQ264" s="94">
        <f t="array" ref="EQ264">IFERROR(INDEX($N99:$N113,MATCH(1,IF($L99:$L113&lt;=EQ$165,IF($M99:$M113&gt;=EQ$165,1)),0))*$B99/12,0)</f>
        <v>0</v>
      </c>
      <c r="ER264" s="94">
        <f t="array" ref="ER264">IFERROR(INDEX($N99:$N113,MATCH(1,IF($L99:$L113&lt;=ER$165,IF($M99:$M113&gt;=ER$165,1)),0))*$B99/12,0)</f>
        <v>0</v>
      </c>
      <c r="ES264" s="94">
        <f t="array" ref="ES264">IFERROR(INDEX($N99:$N113,MATCH(1,IF($L99:$L113&lt;=ES$165,IF($M99:$M113&gt;=ES$165,1)),0))*$B99/12,0)</f>
        <v>0</v>
      </c>
      <c r="ET264" s="94">
        <f t="array" ref="ET264">IFERROR(INDEX($N99:$N113,MATCH(1,IF($L99:$L113&lt;=ET$165,IF($M99:$M113&gt;=ET$165,1)),0))*$B99/12,0)</f>
        <v>0</v>
      </c>
      <c r="EU264" s="94">
        <f t="array" ref="EU264">IFERROR(INDEX($N99:$N113,MATCH(1,IF($L99:$L113&lt;=EU$165,IF($M99:$M113&gt;=EU$165,1)),0))*$B99/12,0)</f>
        <v>0</v>
      </c>
      <c r="EV264" s="94">
        <f t="array" ref="EV264">IFERROR(INDEX($N99:$N113,MATCH(1,IF($L99:$L113&lt;=EV$165,IF($M99:$M113&gt;=EV$165,1)),0))*$B99/12,0)</f>
        <v>0</v>
      </c>
      <c r="EW264" s="94">
        <f t="array" ref="EW264">IFERROR(INDEX($N99:$N113,MATCH(1,IF($L99:$L113&lt;=EW$165,IF($M99:$M113&gt;=EW$165,1)),0))*$B99/12,0)</f>
        <v>0</v>
      </c>
      <c r="EX264" s="94">
        <f t="array" ref="EX264">IFERROR(INDEX($N99:$N113,MATCH(1,IF($L99:$L113&lt;=EX$165,IF($M99:$M113&gt;=EX$165,1)),0))*$B99/12,0)</f>
        <v>0</v>
      </c>
      <c r="EY264" s="94">
        <f t="array" ref="EY264">IFERROR(INDEX($N99:$N113,MATCH(1,IF($L99:$L113&lt;=EY$165,IF($M99:$M113&gt;=EY$165,1)),0))*$B99/12,0)</f>
        <v>0</v>
      </c>
      <c r="EZ264" s="94">
        <f t="array" ref="EZ264">IFERROR(INDEX($N99:$N113,MATCH(1,IF($L99:$L113&lt;=EZ$165,IF($M99:$M113&gt;=EZ$165,1)),0))*$B99/12,0)</f>
        <v>0</v>
      </c>
      <c r="FA264" s="94">
        <f t="array" ref="FA264">IFERROR(INDEX($N99:$N113,MATCH(1,IF($L99:$L113&lt;=FA$165,IF($M99:$M113&gt;=FA$165,1)),0))*$B99/12,0)</f>
        <v>0</v>
      </c>
      <c r="FB264" s="94">
        <f t="array" ref="FB264">IFERROR(INDEX($N99:$N113,MATCH(1,IF($L99:$L113&lt;=FB$165,IF($M99:$M113&gt;=FB$165,1)),0))*$B99/12,0)</f>
        <v>0</v>
      </c>
      <c r="FC264" s="94">
        <f t="array" ref="FC264">IFERROR(INDEX($N99:$N113,MATCH(1,IF($L99:$L113&lt;=FC$165,IF($M99:$M113&gt;=FC$165,1)),0))*$B99/12,0)</f>
        <v>0</v>
      </c>
      <c r="FD264" s="94">
        <f t="array" ref="FD264">IFERROR(INDEX($N99:$N113,MATCH(1,IF($L99:$L113&lt;=FD$165,IF($M99:$M113&gt;=FD$165,1)),0))*$B99/12,0)</f>
        <v>0</v>
      </c>
      <c r="FE264" s="94">
        <f t="array" ref="FE264">IFERROR(INDEX($N99:$N113,MATCH(1,IF($L99:$L113&lt;=FE$165,IF($M99:$M113&gt;=FE$165,1)),0))*$B99/12,0)</f>
        <v>0</v>
      </c>
      <c r="FF264" s="94">
        <f t="array" ref="FF264">IFERROR(INDEX($N99:$N113,MATCH(1,IF($L99:$L113&lt;=FF$165,IF($M99:$M113&gt;=FF$165,1)),0))*$B99/12,0)</f>
        <v>0</v>
      </c>
      <c r="FG264" s="94">
        <f t="array" ref="FG264">IFERROR(INDEX($N99:$N113,MATCH(1,IF($L99:$L113&lt;=FG$165,IF($M99:$M113&gt;=FG$165,1)),0))*$B99/12,0)</f>
        <v>0</v>
      </c>
      <c r="FH264" s="94">
        <f t="array" ref="FH264">IFERROR(INDEX($N99:$N113,MATCH(1,IF($L99:$L113&lt;=FH$165,IF($M99:$M113&gt;=FH$165,1)),0))*$B99/12,0)</f>
        <v>0</v>
      </c>
      <c r="FI264" s="94">
        <f t="array" ref="FI264">IFERROR(INDEX($N99:$N113,MATCH(1,IF($L99:$L113&lt;=FI$165,IF($M99:$M113&gt;=FI$165,1)),0))*$B99/12,0)</f>
        <v>0</v>
      </c>
      <c r="FJ264" s="94">
        <f t="array" ref="FJ264">IFERROR(INDEX($N99:$N113,MATCH(1,IF($L99:$L113&lt;=FJ$165,IF($M99:$M113&gt;=FJ$165,1)),0))*$B99/12,0)</f>
        <v>0</v>
      </c>
      <c r="FK264" s="94">
        <f t="array" ref="FK264">IFERROR(INDEX($N99:$N113,MATCH(1,IF($L99:$L113&lt;=FK$165,IF($M99:$M113&gt;=FK$165,1)),0))*$B99/12,0)</f>
        <v>0</v>
      </c>
      <c r="FL264" s="94">
        <f t="array" ref="FL264">IFERROR(INDEX($N99:$N113,MATCH(1,IF($L99:$L113&lt;=FL$165,IF($M99:$M113&gt;=FL$165,1)),0))*$B99/12,0)</f>
        <v>0</v>
      </c>
      <c r="FM264" s="94">
        <f t="array" ref="FM264">IFERROR(INDEX($N99:$N113,MATCH(1,IF($L99:$L113&lt;=FM$165,IF($M99:$M113&gt;=FM$165,1)),0))*$B99/12,0)</f>
        <v>0</v>
      </c>
      <c r="FN264" s="94">
        <f t="array" ref="FN264">IFERROR(INDEX($N99:$N113,MATCH(1,IF($L99:$L113&lt;=FN$165,IF($M99:$M113&gt;=FN$165,1)),0))*$B99/12,0)</f>
        <v>0</v>
      </c>
      <c r="FO264" s="94">
        <f t="array" ref="FO264">IFERROR(INDEX($N99:$N113,MATCH(1,IF($L99:$L113&lt;=FO$165,IF($M99:$M113&gt;=FO$165,1)),0))*$B99/12,0)</f>
        <v>0</v>
      </c>
      <c r="FP264" s="94">
        <f t="array" ref="FP264">IFERROR(INDEX($N99:$N113,MATCH(1,IF($L99:$L113&lt;=FP$165,IF($M99:$M113&gt;=FP$165,1)),0))*$B99/12,0)</f>
        <v>0</v>
      </c>
      <c r="FQ264" s="94">
        <f t="array" ref="FQ264">IFERROR(INDEX($N99:$N113,MATCH(1,IF($L99:$L113&lt;=FQ$165,IF($M99:$M113&gt;=FQ$165,1)),0))*$B99/12,0)</f>
        <v>0</v>
      </c>
      <c r="FR264" s="94">
        <f t="array" ref="FR264">IFERROR(INDEX($N99:$N113,MATCH(1,IF($L99:$L113&lt;=FR$165,IF($M99:$M113&gt;=FR$165,1)),0))*$B99/12,0)</f>
        <v>0</v>
      </c>
      <c r="FS264" s="94">
        <f t="array" ref="FS264">IFERROR(INDEX($N99:$N113,MATCH(1,IF($L99:$L113&lt;=FS$165,IF($M99:$M113&gt;=FS$165,1)),0))*$B99/12,0)</f>
        <v>0</v>
      </c>
      <c r="FT264" s="94">
        <f t="array" ref="FT264">IFERROR(INDEX($N99:$N113,MATCH(1,IF($L99:$L113&lt;=FT$165,IF($M99:$M113&gt;=FT$165,1)),0))*$B99/12,0)</f>
        <v>0</v>
      </c>
      <c r="FU264" s="94">
        <f t="array" ref="FU264">IFERROR(INDEX($N99:$N113,MATCH(1,IF($L99:$L113&lt;=FU$165,IF($M99:$M113&gt;=FU$165,1)),0))*$B99/12,0)</f>
        <v>0</v>
      </c>
      <c r="FV264" s="94">
        <f t="array" ref="FV264">IFERROR(INDEX($N99:$N113,MATCH(1,IF($L99:$L113&lt;=FV$165,IF($M99:$M113&gt;=FV$165,1)),0))*$B99/12,0)</f>
        <v>0</v>
      </c>
      <c r="FW264" s="94">
        <f t="array" ref="FW264">IFERROR(INDEX($N99:$N113,MATCH(1,IF($L99:$L113&lt;=FW$165,IF($M99:$M113&gt;=FW$165,1)),0))*$B99/12,0)</f>
        <v>0</v>
      </c>
      <c r="FX264" s="94">
        <f t="array" ref="FX264">IFERROR(INDEX($N99:$N113,MATCH(1,IF($L99:$L113&lt;=FX$165,IF($M99:$M113&gt;=FX$165,1)),0))*$B99/12,0)</f>
        <v>0</v>
      </c>
      <c r="FY264" s="94">
        <f t="array" ref="FY264">IFERROR(INDEX($N99:$N113,MATCH(1,IF($L99:$L113&lt;=FY$165,IF($M99:$M113&gt;=FY$165,1)),0))*$B99/12,0)</f>
        <v>0</v>
      </c>
      <c r="FZ264" s="94">
        <f t="array" ref="FZ264">IFERROR(INDEX($N99:$N113,MATCH(1,IF($L99:$L113&lt;=FZ$165,IF($M99:$M113&gt;=FZ$165,1)),0))*$B99/12,0)</f>
        <v>0</v>
      </c>
      <c r="GA264" s="94">
        <f t="array" ref="GA264">IFERROR(INDEX($N99:$N113,MATCH(1,IF($L99:$L113&lt;=GA$165,IF($M99:$M113&gt;=GA$165,1)),0))*$B99/12,0)</f>
        <v>0</v>
      </c>
      <c r="GB264" s="94">
        <f t="array" ref="GB264">IFERROR(INDEX($N99:$N113,MATCH(1,IF($L99:$L113&lt;=GB$165,IF($M99:$M113&gt;=GB$165,1)),0))*$B99/12,0)</f>
        <v>0</v>
      </c>
      <c r="GC264" s="94">
        <f t="array" ref="GC264">IFERROR(INDEX($N99:$N113,MATCH(1,IF($L99:$L113&lt;=GC$165,IF($M99:$M113&gt;=GC$165,1)),0))*$B99/12,0)</f>
        <v>0</v>
      </c>
      <c r="GD264" s="94">
        <f t="array" ref="GD264">IFERROR(INDEX($N99:$N113,MATCH(1,IF($L99:$L113&lt;=GD$165,IF($M99:$M113&gt;=GD$165,1)),0))*$B99/12,0)</f>
        <v>0</v>
      </c>
      <c r="GE264" s="94">
        <f t="array" ref="GE264">IFERROR(INDEX($N99:$N113,MATCH(1,IF($L99:$L113&lt;=GE$165,IF($M99:$M113&gt;=GE$165,1)),0))*$B99/12,0)</f>
        <v>0</v>
      </c>
      <c r="GF264" s="94">
        <f t="array" ref="GF264">IFERROR(INDEX($N99:$N113,MATCH(1,IF($L99:$L113&lt;=GF$165,IF($M99:$M113&gt;=GF$165,1)),0))*$B99/12,0)</f>
        <v>0</v>
      </c>
      <c r="GG264" s="94">
        <f t="array" ref="GG264">IFERROR(INDEX($N99:$N113,MATCH(1,IF($L99:$L113&lt;=GG$165,IF($M99:$M113&gt;=GG$165,1)),0))*$B99/12,0)</f>
        <v>0</v>
      </c>
      <c r="GH264" s="94">
        <f t="array" ref="GH264">IFERROR(INDEX($N99:$N113,MATCH(1,IF($L99:$L113&lt;=GH$165,IF($M99:$M113&gt;=GH$165,1)),0))*$B99/12,0)</f>
        <v>0</v>
      </c>
      <c r="GI264" s="94">
        <f t="array" ref="GI264">IFERROR(INDEX($N99:$N113,MATCH(1,IF($L99:$L113&lt;=GI$165,IF($M99:$M113&gt;=GI$165,1)),0))*$B99/12,0)</f>
        <v>0</v>
      </c>
      <c r="GJ264" s="94">
        <f t="array" ref="GJ264">IFERROR(INDEX($N99:$N113,MATCH(1,IF($L99:$L113&lt;=GJ$165,IF($M99:$M113&gt;=GJ$165,1)),0))*$B99/12,0)</f>
        <v>0</v>
      </c>
      <c r="GK264" s="94">
        <f t="array" ref="GK264">IFERROR(INDEX($N99:$N113,MATCH(1,IF($L99:$L113&lt;=GK$165,IF($M99:$M113&gt;=GK$165,1)),0))*$B99/12,0)</f>
        <v>0</v>
      </c>
      <c r="GL264" s="94">
        <f t="array" ref="GL264">IFERROR(INDEX($N99:$N113,MATCH(1,IF($L99:$L113&lt;=GL$165,IF($M99:$M113&gt;=GL$165,1)),0))*$B99/12,0)</f>
        <v>0</v>
      </c>
      <c r="GM264" s="94">
        <f t="array" ref="GM264">IFERROR(INDEX($N99:$N113,MATCH(1,IF($L99:$L113&lt;=GM$165,IF($M99:$M113&gt;=GM$165,1)),0))*$B99/12,0)</f>
        <v>0</v>
      </c>
      <c r="GN264" s="94">
        <f t="array" ref="GN264">IFERROR(INDEX($N99:$N113,MATCH(1,IF($L99:$L113&lt;=GN$165,IF($M99:$M113&gt;=GN$165,1)),0))*$B99/12,0)</f>
        <v>0</v>
      </c>
      <c r="GO264" s="94">
        <f t="array" ref="GO264">IFERROR(INDEX($N99:$N113,MATCH(1,IF($L99:$L113&lt;=GO$165,IF($M99:$M113&gt;=GO$165,1)),0))*$B99/12,0)</f>
        <v>0</v>
      </c>
      <c r="GP264" s="94">
        <f t="array" ref="GP264">IFERROR(INDEX($N99:$N113,MATCH(1,IF($L99:$L113&lt;=GP$165,IF($M99:$M113&gt;=GP$165,1)),0))*$B99/12,0)</f>
        <v>0</v>
      </c>
      <c r="GQ264" s="94">
        <f t="array" ref="GQ264">IFERROR(INDEX($N99:$N113,MATCH(1,IF($L99:$L113&lt;=GQ$165,IF($M99:$M113&gt;=GQ$165,1)),0))*$B99/12,0)</f>
        <v>0</v>
      </c>
      <c r="GR264" s="94">
        <f t="array" ref="GR264">IFERROR(INDEX($N99:$N113,MATCH(1,IF($L99:$L113&lt;=GR$165,IF($M99:$M113&gt;=GR$165,1)),0))*$B99/12,0)</f>
        <v>0</v>
      </c>
      <c r="GS264" s="94">
        <f t="array" ref="GS264">IFERROR(INDEX($N99:$N113,MATCH(1,IF($L99:$L113&lt;=GS$165,IF($M99:$M113&gt;=GS$165,1)),0))*$B99/12,0)</f>
        <v>0</v>
      </c>
      <c r="GT264" s="94">
        <f t="array" ref="GT264">IFERROR(INDEX($N99:$N113,MATCH(1,IF($L99:$L113&lt;=GT$165,IF($M99:$M113&gt;=GT$165,1)),0))*$B99/12,0)</f>
        <v>0</v>
      </c>
      <c r="GU264" s="94">
        <f t="array" ref="GU264">IFERROR(INDEX($N99:$N113,MATCH(1,IF($L99:$L113&lt;=GU$165,IF($M99:$M113&gt;=GU$165,1)),0))*$B99/12,0)</f>
        <v>0</v>
      </c>
      <c r="GV264" s="94">
        <f t="array" ref="GV264">IFERROR(INDEX($N99:$N113,MATCH(1,IF($L99:$L113&lt;=GV$165,IF($M99:$M113&gt;=GV$165,1)),0))*$B99/12,0)</f>
        <v>0</v>
      </c>
      <c r="GW264" s="94">
        <f t="array" ref="GW264">IFERROR(INDEX($N99:$N113,MATCH(1,IF($L99:$L113&lt;=GW$165,IF($M99:$M113&gt;=GW$165,1)),0))*$B99/12,0)</f>
        <v>0</v>
      </c>
      <c r="GX264" s="94">
        <f t="array" ref="GX264">IFERROR(INDEX($N99:$N113,MATCH(1,IF($L99:$L113&lt;=GX$165,IF($M99:$M113&gt;=GX$165,1)),0))*$B99/12,0)</f>
        <v>0</v>
      </c>
      <c r="GY264" s="94">
        <f t="array" ref="GY264">IFERROR(INDEX($N99:$N113,MATCH(1,IF($L99:$L113&lt;=GY$165,IF($M99:$M113&gt;=GY$165,1)),0))*$B99/12,0)</f>
        <v>0</v>
      </c>
      <c r="GZ264" s="94">
        <f t="array" ref="GZ264">IFERROR(INDEX($N99:$N113,MATCH(1,IF($L99:$L113&lt;=GZ$165,IF($M99:$M113&gt;=GZ$165,1)),0))*$B99/12,0)</f>
        <v>0</v>
      </c>
      <c r="HA264" s="94">
        <f t="array" ref="HA264">IFERROR(INDEX($N99:$N113,MATCH(1,IF($L99:$L113&lt;=HA$165,IF($M99:$M113&gt;=HA$165,1)),0))*$B99/12,0)</f>
        <v>0</v>
      </c>
      <c r="HB264" s="94">
        <f t="array" ref="HB264">IFERROR(INDEX($N99:$N113,MATCH(1,IF($L99:$L113&lt;=HB$165,IF($M99:$M113&gt;=HB$165,1)),0))*$B99/12,0)</f>
        <v>0</v>
      </c>
      <c r="HC264" s="94">
        <f t="array" ref="HC264">IFERROR(INDEX($N99:$N113,MATCH(1,IF($L99:$L113&lt;=HC$165,IF($M99:$M113&gt;=HC$165,1)),0))*$B99/12,0)</f>
        <v>0</v>
      </c>
      <c r="HD264" s="94">
        <f t="array" ref="HD264">IFERROR(INDEX($N99:$N113,MATCH(1,IF($L99:$L113&lt;=HD$165,IF($M99:$M113&gt;=HD$165,1)),0))*$B99/12,0)</f>
        <v>0</v>
      </c>
      <c r="HE264" s="94">
        <f t="array" ref="HE264">IFERROR(INDEX($N99:$N113,MATCH(1,IF($L99:$L113&lt;=HE$165,IF($M99:$M113&gt;=HE$165,1)),0))*$B99/12,0)</f>
        <v>0</v>
      </c>
      <c r="HF264" s="94">
        <f t="array" ref="HF264">IFERROR(INDEX($N99:$N113,MATCH(1,IF($L99:$L113&lt;=HF$165,IF($M99:$M113&gt;=HF$165,1)),0))*$B99/12,0)</f>
        <v>0</v>
      </c>
      <c r="HG264" s="94">
        <f t="array" ref="HG264">IFERROR(INDEX($N99:$N113,MATCH(1,IF($L99:$L113&lt;=HG$165,IF($M99:$M113&gt;=HG$165,1)),0))*$B99/12,0)</f>
        <v>0</v>
      </c>
      <c r="HH264" s="94">
        <f t="array" ref="HH264">IFERROR(INDEX($N99:$N113,MATCH(1,IF($L99:$L113&lt;=HH$165,IF($M99:$M113&gt;=HH$165,1)),0))*$B99/12,0)</f>
        <v>0</v>
      </c>
      <c r="HI264" s="94">
        <f t="array" ref="HI264">IFERROR(INDEX($N99:$N113,MATCH(1,IF($L99:$L113&lt;=HI$165,IF($M99:$M113&gt;=HI$165,1)),0))*$B99/12,0)</f>
        <v>0</v>
      </c>
      <c r="HJ264" s="94">
        <f t="array" ref="HJ264">IFERROR(INDEX($N99:$N113,MATCH(1,IF($L99:$L113&lt;=HJ$165,IF($M99:$M113&gt;=HJ$165,1)),0))*$B99/12,0)</f>
        <v>0</v>
      </c>
      <c r="HK264" s="94">
        <f t="array" ref="HK264">IFERROR(INDEX($N99:$N113,MATCH(1,IF($L99:$L113&lt;=HK$165,IF($M99:$M113&gt;=HK$165,1)),0))*$B99/12,0)</f>
        <v>0</v>
      </c>
      <c r="HL264" s="94">
        <f t="array" ref="HL264">IFERROR(INDEX($N99:$N113,MATCH(1,IF($L99:$L113&lt;=HL$165,IF($M99:$M113&gt;=HL$165,1)),0))*$B99/12,0)</f>
        <v>0</v>
      </c>
      <c r="HM264" s="94">
        <f t="array" ref="HM264">IFERROR(INDEX($N99:$N113,MATCH(1,IF($L99:$L113&lt;=HM$165,IF($M99:$M113&gt;=HM$165,1)),0))*$B99/12,0)</f>
        <v>0</v>
      </c>
      <c r="HN264" s="94">
        <f t="array" ref="HN264">IFERROR(INDEX($N99:$N113,MATCH(1,IF($L99:$L113&lt;=HN$165,IF($M99:$M113&gt;=HN$165,1)),0))*$B99/12,0)</f>
        <v>0</v>
      </c>
      <c r="HO264" s="94">
        <f t="array" ref="HO264">IFERROR(INDEX($N99:$N113,MATCH(1,IF($L99:$L113&lt;=HO$165,IF($M99:$M113&gt;=HO$165,1)),0))*$B99/12,0)</f>
        <v>0</v>
      </c>
      <c r="HP264" s="94">
        <f t="array" ref="HP264">IFERROR(INDEX($N99:$N113,MATCH(1,IF($L99:$L113&lt;=HP$165,IF($M99:$M113&gt;=HP$165,1)),0))*$B99/12,0)</f>
        <v>0</v>
      </c>
      <c r="HQ264" s="94">
        <f t="array" ref="HQ264">IFERROR(INDEX($N99:$N113,MATCH(1,IF($L99:$L113&lt;=HQ$165,IF($M99:$M113&gt;=HQ$165,1)),0))*$B99/12,0)</f>
        <v>0</v>
      </c>
      <c r="HR264" s="94">
        <f t="array" ref="HR264">IFERROR(INDEX($N99:$N113,MATCH(1,IF($L99:$L113&lt;=HR$165,IF($M99:$M113&gt;=HR$165,1)),0))*$B99/12,0)</f>
        <v>0</v>
      </c>
      <c r="HS264" s="94">
        <f t="array" ref="HS264">IFERROR(INDEX($N99:$N113,MATCH(1,IF($L99:$L113&lt;=HS$165,IF($M99:$M113&gt;=HS$165,1)),0))*$B99/12,0)</f>
        <v>0</v>
      </c>
      <c r="HT264" s="94">
        <f t="array" ref="HT264">IFERROR(INDEX($N99:$N113,MATCH(1,IF($L99:$L113&lt;=HT$165,IF($M99:$M113&gt;=HT$165,1)),0))*$B99/12,0)</f>
        <v>0</v>
      </c>
      <c r="HU264" s="94">
        <f t="array" ref="HU264">IFERROR(INDEX($N99:$N113,MATCH(1,IF($L99:$L113&lt;=HU$165,IF($M99:$M113&gt;=HU$165,1)),0))*$B99/12,0)</f>
        <v>0</v>
      </c>
      <c r="HV264" s="94">
        <f t="array" ref="HV264">IFERROR(INDEX($N99:$N113,MATCH(1,IF($L99:$L113&lt;=HV$165,IF($M99:$M113&gt;=HV$165,1)),0))*$B99/12,0)</f>
        <v>0</v>
      </c>
      <c r="HW264" s="94">
        <f t="array" ref="HW264">IFERROR(INDEX($N99:$N113,MATCH(1,IF($L99:$L113&lt;=HW$165,IF($M99:$M113&gt;=HW$165,1)),0))*$B99/12,0)</f>
        <v>0</v>
      </c>
      <c r="HX264" s="94">
        <f t="array" ref="HX264">IFERROR(INDEX($N99:$N113,MATCH(1,IF($L99:$L113&lt;=HX$165,IF($M99:$M113&gt;=HX$165,1)),0))*$B99/12,0)</f>
        <v>0</v>
      </c>
      <c r="HY264" s="94">
        <f t="array" ref="HY264">IFERROR(INDEX($N99:$N113,MATCH(1,IF($L99:$L113&lt;=HY$165,IF($M99:$M113&gt;=HY$165,1)),0))*$B99/12,0)</f>
        <v>0</v>
      </c>
      <c r="HZ264" s="94">
        <f t="array" ref="HZ264">IFERROR(INDEX($N99:$N113,MATCH(1,IF($L99:$L113&lt;=HZ$165,IF($M99:$M113&gt;=HZ$165,1)),0))*$B99/12,0)</f>
        <v>0</v>
      </c>
      <c r="IA264" s="94">
        <f t="array" ref="IA264">IFERROR(INDEX($N99:$N113,MATCH(1,IF($L99:$L113&lt;=IA$165,IF($M99:$M113&gt;=IA$165,1)),0))*$B99/12,0)</f>
        <v>0</v>
      </c>
      <c r="IB264" s="94">
        <f t="array" ref="IB264">IFERROR(INDEX($N99:$N113,MATCH(1,IF($L99:$L113&lt;=IB$165,IF($M99:$M113&gt;=IB$165,1)),0))*$B99/12,0)</f>
        <v>0</v>
      </c>
      <c r="IC264" s="94">
        <f t="array" ref="IC264">IFERROR(INDEX($N99:$N113,MATCH(1,IF($L99:$L113&lt;=IC$165,IF($M99:$M113&gt;=IC$165,1)),0))*$B99/12,0)</f>
        <v>0</v>
      </c>
      <c r="ID264" s="94">
        <f t="array" ref="ID264">IFERROR(INDEX($N99:$N113,MATCH(1,IF($L99:$L113&lt;=ID$165,IF($M99:$M113&gt;=ID$165,1)),0))*$B99/12,0)</f>
        <v>0</v>
      </c>
      <c r="IE264" s="94">
        <f t="array" ref="IE264">IFERROR(INDEX($N99:$N113,MATCH(1,IF($L99:$L113&lt;=IE$165,IF($M99:$M113&gt;=IE$165,1)),0))*$B99/12,0)</f>
        <v>0</v>
      </c>
      <c r="IF264" s="94">
        <f t="array" ref="IF264">IFERROR(INDEX($N99:$N113,MATCH(1,IF($L99:$L113&lt;=IF$165,IF($M99:$M113&gt;=IF$165,1)),0))*$B99/12,0)</f>
        <v>0</v>
      </c>
      <c r="IG264" s="94">
        <f t="array" ref="IG264">IFERROR(INDEX($N99:$N113,MATCH(1,IF($L99:$L113&lt;=IG$165,IF($M99:$M113&gt;=IG$165,1)),0))*$B99/12,0)</f>
        <v>0</v>
      </c>
      <c r="IH264" s="94">
        <f t="array" ref="IH264">IFERROR(INDEX($N99:$N113,MATCH(1,IF($L99:$L113&lt;=IH$165,IF($M99:$M113&gt;=IH$165,1)),0))*$B99/12,0)</f>
        <v>0</v>
      </c>
      <c r="II264" s="94">
        <f t="array" ref="II264">IFERROR(INDEX($N99:$N113,MATCH(1,IF($L99:$L113&lt;=II$165,IF($M99:$M113&gt;=II$165,1)),0))*$B99/12,0)</f>
        <v>0</v>
      </c>
      <c r="IJ264" s="94">
        <f t="array" ref="IJ264">IFERROR(INDEX($N99:$N113,MATCH(1,IF($L99:$L113&lt;=IJ$165,IF($M99:$M113&gt;=IJ$165,1)),0))*$B99/12,0)</f>
        <v>0</v>
      </c>
      <c r="IK264" s="94">
        <f t="array" ref="IK264">IFERROR(INDEX($N99:$N113,MATCH(1,IF($L99:$L113&lt;=IK$165,IF($M99:$M113&gt;=IK$165,1)),0))*$B99/12,0)</f>
        <v>0</v>
      </c>
      <c r="IL264" s="94">
        <f t="array" ref="IL264">IFERROR(INDEX($N99:$N113,MATCH(1,IF($L99:$L113&lt;=IL$165,IF($M99:$M113&gt;=IL$165,1)),0))*$B99/12,0)</f>
        <v>0</v>
      </c>
      <c r="IM264" s="94">
        <f t="array" ref="IM264">IFERROR(INDEX($N99:$N113,MATCH(1,IF($L99:$L113&lt;=IM$165,IF($M99:$M113&gt;=IM$165,1)),0))*$B99/12,0)</f>
        <v>0</v>
      </c>
      <c r="IN264" s="94">
        <f t="array" ref="IN264">IFERROR(INDEX($N99:$N113,MATCH(1,IF($L99:$L113&lt;=IN$165,IF($M99:$M113&gt;=IN$165,1)),0))*$B99/12,0)</f>
        <v>0</v>
      </c>
      <c r="IO264" s="94">
        <f t="array" ref="IO264">IFERROR(INDEX($N99:$N113,MATCH(1,IF($L99:$L113&lt;=IO$165,IF($M99:$M113&gt;=IO$165,1)),0))*$B99/12,0)</f>
        <v>0</v>
      </c>
      <c r="IP264" s="94">
        <f t="array" ref="IP264">IFERROR(INDEX($N99:$N113,MATCH(1,IF($L99:$L113&lt;=IP$165,IF($M99:$M113&gt;=IP$165,1)),0))*$B99/12,0)</f>
        <v>0</v>
      </c>
      <c r="IQ264" s="94">
        <f t="array" ref="IQ264">IFERROR(INDEX($N99:$N113,MATCH(1,IF($L99:$L113&lt;=IQ$165,IF($M99:$M113&gt;=IQ$165,1)),0))*$B99/12,0)</f>
        <v>0</v>
      </c>
      <c r="IR264" s="94">
        <f t="array" ref="IR264">IFERROR(INDEX($N99:$N113,MATCH(1,IF($L99:$L113&lt;=IR$165,IF($M99:$M113&gt;=IR$165,1)),0))*$B99/12,0)</f>
        <v>0</v>
      </c>
      <c r="IS264" s="94">
        <f t="array" ref="IS264">IFERROR(INDEX($N99:$N113,MATCH(1,IF($L99:$L113&lt;=IS$165,IF($M99:$M113&gt;=IS$165,1)),0))*$B99/12,0)</f>
        <v>0</v>
      </c>
      <c r="IT264" s="94">
        <f t="array" ref="IT264">IFERROR(INDEX($N99:$N113,MATCH(1,IF($L99:$L113&lt;=IT$165,IF($M99:$M113&gt;=IT$165,1)),0))*$B99/12,0)</f>
        <v>0</v>
      </c>
      <c r="IU264" s="94">
        <f t="array" ref="IU264">IFERROR(INDEX($N99:$N113,MATCH(1,IF($L99:$L113&lt;=IU$165,IF($M99:$M113&gt;=IU$165,1)),0))*$B99/12,0)</f>
        <v>0</v>
      </c>
      <c r="IV264" s="94">
        <f t="array" ref="IV264">IFERROR(INDEX($N99:$N113,MATCH(1,IF($L99:$L113&lt;=IV$165,IF($M99:$M113&gt;=IV$165,1)),0))*$B99/12,0)</f>
        <v>0</v>
      </c>
      <c r="IW264" s="94">
        <f t="array" ref="IW264">IFERROR(INDEX($N99:$N113,MATCH(1,IF($L99:$L113&lt;=IW$165,IF($M99:$M113&gt;=IW$165,1)),0))*$B99/12,0)</f>
        <v>0</v>
      </c>
      <c r="IX264" s="94">
        <f t="array" ref="IX264">IFERROR(INDEX($N99:$N113,MATCH(1,IF($L99:$L113&lt;=IX$165,IF($M99:$M113&gt;=IX$165,1)),0))*$B99/12,0)</f>
        <v>0</v>
      </c>
      <c r="IY264" s="94">
        <f t="array" ref="IY264">IFERROR(INDEX($N99:$N113,MATCH(1,IF($L99:$L113&lt;=IY$165,IF($M99:$M113&gt;=IY$165,1)),0))*$B99/12,0)</f>
        <v>0</v>
      </c>
      <c r="IZ264" s="94">
        <f t="array" ref="IZ264">IFERROR(INDEX($N99:$N113,MATCH(1,IF($L99:$L113&lt;=IZ$165,IF($M99:$M113&gt;=IZ$165,1)),0))*$B99/12,0)</f>
        <v>0</v>
      </c>
      <c r="JA264" s="94">
        <f t="array" ref="JA264">IFERROR(INDEX($N99:$N113,MATCH(1,IF($L99:$L113&lt;=JA$165,IF($M99:$M113&gt;=JA$165,1)),0))*$B99/12,0)</f>
        <v>0</v>
      </c>
      <c r="JB264" s="94">
        <f t="array" ref="JB264">IFERROR(INDEX($N99:$N113,MATCH(1,IF($L99:$L113&lt;=JB$165,IF($M99:$M113&gt;=JB$165,1)),0))*$B99/12,0)</f>
        <v>0</v>
      </c>
      <c r="JC264" s="94">
        <f t="array" ref="JC264">IFERROR(INDEX($N99:$N113,MATCH(1,IF($L99:$L113&lt;=JC$165,IF($M99:$M113&gt;=JC$165,1)),0))*$B99/12,0)</f>
        <v>0</v>
      </c>
      <c r="JD264" s="94">
        <f t="array" ref="JD264">IFERROR(INDEX($N99:$N113,MATCH(1,IF($L99:$L113&lt;=JD$165,IF($M99:$M113&gt;=JD$165,1)),0))*$B99/12,0)</f>
        <v>0</v>
      </c>
      <c r="JE264" s="94">
        <f t="array" ref="JE264">IFERROR(INDEX($N99:$N113,MATCH(1,IF($L99:$L113&lt;=JE$165,IF($M99:$M113&gt;=JE$165,1)),0))*$B99/12,0)</f>
        <v>0</v>
      </c>
      <c r="JF264" s="94">
        <f t="array" ref="JF264">IFERROR(INDEX($N99:$N113,MATCH(1,IF($L99:$L113&lt;=JF$165,IF($M99:$M113&gt;=JF$165,1)),0))*$B99/12,0)</f>
        <v>0</v>
      </c>
      <c r="JG264" s="94">
        <f t="array" ref="JG264">IFERROR(INDEX($N99:$N113,MATCH(1,IF($L99:$L113&lt;=JG$165,IF($M99:$M113&gt;=JG$165,1)),0))*$B99/12,0)</f>
        <v>0</v>
      </c>
      <c r="JH264" s="94">
        <f t="array" ref="JH264">IFERROR(INDEX($N99:$N113,MATCH(1,IF($L99:$L113&lt;=JH$165,IF($M99:$M113&gt;=JH$165,1)),0))*$B99/12,0)</f>
        <v>0</v>
      </c>
      <c r="JI264" s="94">
        <f t="array" ref="JI264">IFERROR(INDEX($N99:$N113,MATCH(1,IF($L99:$L113&lt;=JI$165,IF($M99:$M113&gt;=JI$165,1)),0))*$B99/12,0)</f>
        <v>0</v>
      </c>
      <c r="JJ264" s="94">
        <f t="array" ref="JJ264">IFERROR(INDEX($N99:$N113,MATCH(1,IF($L99:$L113&lt;=JJ$165,IF($M99:$M113&gt;=JJ$165,1)),0))*$B99/12,0)</f>
        <v>0</v>
      </c>
      <c r="JK264" s="94">
        <f t="array" ref="JK264">IFERROR(INDEX($N99:$N113,MATCH(1,IF($L99:$L113&lt;=JK$165,IF($M99:$M113&gt;=JK$165,1)),0))*$B99/12,0)</f>
        <v>0</v>
      </c>
      <c r="JL264" s="94">
        <f t="array" ref="JL264">IFERROR(INDEX($N99:$N113,MATCH(1,IF($L99:$L113&lt;=JL$165,IF($M99:$M113&gt;=JL$165,1)),0))*$B99/12,0)</f>
        <v>0</v>
      </c>
      <c r="JM264" s="94">
        <f t="array" ref="JM264">IFERROR(INDEX($N99:$N113,MATCH(1,IF($L99:$L113&lt;=JM$165,IF($M99:$M113&gt;=JM$165,1)),0))*$B99/12,0)</f>
        <v>0</v>
      </c>
      <c r="JN264" s="94">
        <f t="array" ref="JN264">IFERROR(INDEX($N99:$N113,MATCH(1,IF($L99:$L113&lt;=JN$165,IF($M99:$M113&gt;=JN$165,1)),0))*$B99/12,0)</f>
        <v>0</v>
      </c>
      <c r="JO264" s="94">
        <f t="array" ref="JO264">IFERROR(INDEX($N99:$N113,MATCH(1,IF($L99:$L113&lt;=JO$165,IF($M99:$M113&gt;=JO$165,1)),0))*$B99/12,0)</f>
        <v>0</v>
      </c>
      <c r="JP264" s="94">
        <f t="array" ref="JP264">IFERROR(INDEX($N99:$N113,MATCH(1,IF($L99:$L113&lt;=JP$165,IF($M99:$M113&gt;=JP$165,1)),0))*$B99/12,0)</f>
        <v>0</v>
      </c>
      <c r="JQ264" s="94">
        <f t="array" ref="JQ264">IFERROR(INDEX($N99:$N113,MATCH(1,IF($L99:$L113&lt;=JQ$165,IF($M99:$M113&gt;=JQ$165,1)),0))*$B99/12,0)</f>
        <v>0</v>
      </c>
      <c r="JR264" s="94">
        <f t="array" ref="JR264">IFERROR(INDEX($N99:$N113,MATCH(1,IF($L99:$L113&lt;=JR$165,IF($M99:$M113&gt;=JR$165,1)),0))*$B99/12,0)</f>
        <v>0</v>
      </c>
      <c r="JS264" s="94">
        <f t="array" ref="JS264">IFERROR(INDEX($N99:$N113,MATCH(1,IF($L99:$L113&lt;=JS$165,IF($M99:$M113&gt;=JS$165,1)),0))*$B99/12,0)</f>
        <v>0</v>
      </c>
      <c r="JT264" s="94">
        <f t="array" ref="JT264">IFERROR(INDEX($N99:$N113,MATCH(1,IF($L99:$L113&lt;=JT$165,IF($M99:$M113&gt;=JT$165,1)),0))*$B99/12,0)</f>
        <v>0</v>
      </c>
      <c r="JU264" s="94">
        <f t="array" ref="JU264">IFERROR(INDEX($N99:$N113,MATCH(1,IF($L99:$L113&lt;=JU$165,IF($M99:$M113&gt;=JU$165,1)),0))*$B99/12,0)</f>
        <v>0</v>
      </c>
      <c r="JV264" s="94">
        <f t="array" ref="JV264">IFERROR(INDEX($N99:$N113,MATCH(1,IF($L99:$L113&lt;=JV$165,IF($M99:$M113&gt;=JV$165,1)),0))*$B99/12,0)</f>
        <v>0</v>
      </c>
      <c r="JW264" s="94">
        <f t="array" ref="JW264">IFERROR(INDEX($N99:$N113,MATCH(1,IF($L99:$L113&lt;=JW$165,IF($M99:$M113&gt;=JW$165,1)),0))*$B99/12,0)</f>
        <v>0</v>
      </c>
      <c r="JX264" s="94">
        <f t="array" ref="JX264">IFERROR(INDEX($N99:$N113,MATCH(1,IF($L99:$L113&lt;=JX$165,IF($M99:$M113&gt;=JX$165,1)),0))*$B99/12,0)</f>
        <v>0</v>
      </c>
      <c r="JY264" s="94">
        <f t="array" ref="JY264">IFERROR(INDEX($N99:$N113,MATCH(1,IF($L99:$L113&lt;=JY$165,IF($M99:$M113&gt;=JY$165,1)),0))*$B99/12,0)</f>
        <v>0</v>
      </c>
      <c r="JZ264" s="94">
        <f t="array" ref="JZ264">IFERROR(INDEX($N99:$N113,MATCH(1,IF($L99:$L113&lt;=JZ$165,IF($M99:$M113&gt;=JZ$165,1)),0))*$B99/12,0)</f>
        <v>0</v>
      </c>
      <c r="KA264" s="94">
        <f t="array" ref="KA264">IFERROR(INDEX($N99:$N113,MATCH(1,IF($L99:$L113&lt;=KA$165,IF($M99:$M113&gt;=KA$165,1)),0))*$B99/12,0)</f>
        <v>0</v>
      </c>
      <c r="KB264" s="94">
        <f t="array" ref="KB264">IFERROR(INDEX($N99:$N113,MATCH(1,IF($L99:$L113&lt;=KB$165,IF($M99:$M113&gt;=KB$165,1)),0))*$B99/12,0)</f>
        <v>0</v>
      </c>
      <c r="KC264" s="94">
        <f t="array" ref="KC264">IFERROR(INDEX($N99:$N113,MATCH(1,IF($L99:$L113&lt;=KC$165,IF($M99:$M113&gt;=KC$165,1)),0))*$B99/12,0)</f>
        <v>0</v>
      </c>
      <c r="KD264" s="94">
        <f t="array" ref="KD264">IFERROR(INDEX($N99:$N113,MATCH(1,IF($L99:$L113&lt;=KD$165,IF($M99:$M113&gt;=KD$165,1)),0))*$B99/12,0)</f>
        <v>0</v>
      </c>
      <c r="KE264" s="94">
        <f t="array" ref="KE264">IFERROR(INDEX($N99:$N113,MATCH(1,IF($L99:$L113&lt;=KE$165,IF($M99:$M113&gt;=KE$165,1)),0))*$B99/12,0)</f>
        <v>0</v>
      </c>
      <c r="KF264" s="94">
        <f t="array" ref="KF264">IFERROR(INDEX($N99:$N113,MATCH(1,IF($L99:$L113&lt;=KF$165,IF($M99:$M113&gt;=KF$165,1)),0))*$B99/12,0)</f>
        <v>0</v>
      </c>
      <c r="KG264" s="94">
        <f t="array" ref="KG264">IFERROR(INDEX($N99:$N113,MATCH(1,IF($L99:$L113&lt;=KG$165,IF($M99:$M113&gt;=KG$165,1)),0))*$B99/12,0)</f>
        <v>0</v>
      </c>
      <c r="KH264" s="94">
        <f t="array" ref="KH264">IFERROR(INDEX($N99:$N113,MATCH(1,IF($L99:$L113&lt;=KH$165,IF($M99:$M113&gt;=KH$165,1)),0))*$B99/12,0)</f>
        <v>0</v>
      </c>
      <c r="KI264" s="94">
        <f t="array" ref="KI264">IFERROR(INDEX($N99:$N113,MATCH(1,IF($L99:$L113&lt;=KI$165,IF($M99:$M113&gt;=KI$165,1)),0))*$B99/12,0)</f>
        <v>0</v>
      </c>
      <c r="KJ264" s="94">
        <f t="array" ref="KJ264">IFERROR(INDEX($N99:$N113,MATCH(1,IF($L99:$L113&lt;=KJ$165,IF($M99:$M113&gt;=KJ$165,1)),0))*$B99/12,0)</f>
        <v>0</v>
      </c>
      <c r="KK264" s="94">
        <f t="array" ref="KK264">IFERROR(INDEX($N99:$N113,MATCH(1,IF($L99:$L113&lt;=KK$165,IF($M99:$M113&gt;=KK$165,1)),0))*$B99/12,0)</f>
        <v>0</v>
      </c>
      <c r="KL264" s="94">
        <f t="array" ref="KL264">IFERROR(INDEX($N99:$N113,MATCH(1,IF($L99:$L113&lt;=KL$165,IF($M99:$M113&gt;=KL$165,1)),0))*$B99/12,0)</f>
        <v>0</v>
      </c>
      <c r="KM264" s="94">
        <f t="array" ref="KM264">IFERROR(INDEX($N99:$N113,MATCH(1,IF($L99:$L113&lt;=KM$165,IF($M99:$M113&gt;=KM$165,1)),0))*$B99/12,0)</f>
        <v>0</v>
      </c>
      <c r="KN264" s="94">
        <f t="array" ref="KN264">IFERROR(INDEX($N99:$N113,MATCH(1,IF($L99:$L113&lt;=KN$165,IF($M99:$M113&gt;=KN$165,1)),0))*$B99/12,0)</f>
        <v>0</v>
      </c>
      <c r="KO264" s="94">
        <f t="array" ref="KO264">IFERROR(INDEX($N99:$N113,MATCH(1,IF($L99:$L113&lt;=KO$165,IF($M99:$M113&gt;=KO$165,1)),0))*$B99/12,0)</f>
        <v>0</v>
      </c>
      <c r="KP264" s="94">
        <f t="array" ref="KP264">IFERROR(INDEX($N99:$N113,MATCH(1,IF($L99:$L113&lt;=KP$165,IF($M99:$M113&gt;=KP$165,1)),0))*$B99/12,0)</f>
        <v>0</v>
      </c>
      <c r="KQ264" s="94">
        <f t="array" ref="KQ264">IFERROR(INDEX($N99:$N113,MATCH(1,IF($L99:$L113&lt;=KQ$165,IF($M99:$M113&gt;=KQ$165,1)),0))*$B99/12,0)</f>
        <v>0</v>
      </c>
      <c r="KR264" s="94">
        <f t="array" ref="KR264">IFERROR(INDEX($N99:$N113,MATCH(1,IF($L99:$L113&lt;=KR$165,IF($M99:$M113&gt;=KR$165,1)),0))*$B99/12,0)</f>
        <v>0</v>
      </c>
      <c r="KS264" s="94">
        <f t="array" ref="KS264">IFERROR(INDEX($N99:$N113,MATCH(1,IF($L99:$L113&lt;=KS$165,IF($M99:$M113&gt;=KS$165,1)),0))*$B99/12,0)</f>
        <v>0</v>
      </c>
      <c r="KT264" s="94">
        <f t="array" ref="KT264">IFERROR(INDEX($N99:$N113,MATCH(1,IF($L99:$L113&lt;=KT$165,IF($M99:$M113&gt;=KT$165,1)),0))*$B99/12,0)</f>
        <v>0</v>
      </c>
      <c r="KU264" s="94">
        <f t="array" ref="KU264">IFERROR(INDEX($N99:$N113,MATCH(1,IF($L99:$L113&lt;=KU$165,IF($M99:$M113&gt;=KU$165,1)),0))*$B99/12,0)</f>
        <v>0</v>
      </c>
      <c r="KV264" s="94">
        <f t="array" ref="KV264">IFERROR(INDEX($N99:$N113,MATCH(1,IF($L99:$L113&lt;=KV$165,IF($M99:$M113&gt;=KV$165,1)),0))*$B99/12,0)</f>
        <v>0</v>
      </c>
      <c r="KW264" s="94">
        <f t="array" ref="KW264">IFERROR(INDEX($N99:$N113,MATCH(1,IF($L99:$L113&lt;=KW$165,IF($M99:$M113&gt;=KW$165,1)),0))*$B99/12,0)</f>
        <v>0</v>
      </c>
      <c r="KX264" s="94">
        <f t="array" ref="KX264">IFERROR(INDEX($N99:$N113,MATCH(1,IF($L99:$L113&lt;=KX$165,IF($M99:$M113&gt;=KX$165,1)),0))*$B99/12,0)</f>
        <v>0</v>
      </c>
      <c r="KY264" s="94">
        <f t="array" ref="KY264">IFERROR(INDEX($N99:$N113,MATCH(1,IF($L99:$L113&lt;=KY$165,IF($M99:$M113&gt;=KY$165,1)),0))*$B99/12,0)</f>
        <v>0</v>
      </c>
      <c r="KZ264" s="94">
        <f t="array" ref="KZ264">IFERROR(INDEX($N99:$N113,MATCH(1,IF($L99:$L113&lt;=KZ$165,IF($M99:$M113&gt;=KZ$165,1)),0))*$B99/12,0)</f>
        <v>0</v>
      </c>
      <c r="LA264" s="94">
        <f t="array" ref="LA264">IFERROR(INDEX($N99:$N113,MATCH(1,IF($L99:$L113&lt;=LA$165,IF($M99:$M113&gt;=LA$165,1)),0))*$B99/12,0)</f>
        <v>0</v>
      </c>
      <c r="LB264" s="94">
        <f t="array" ref="LB264">IFERROR(INDEX($N99:$N113,MATCH(1,IF($L99:$L113&lt;=LB$165,IF($M99:$M113&gt;=LB$165,1)),0))*$B99/12,0)</f>
        <v>0</v>
      </c>
      <c r="LC264" s="94">
        <f t="array" ref="LC264">IFERROR(INDEX($N99:$N113,MATCH(1,IF($L99:$L113&lt;=LC$165,IF($M99:$M113&gt;=LC$165,1)),0))*$B99/12,0)</f>
        <v>0</v>
      </c>
      <c r="LD264" s="94">
        <f t="array" ref="LD264">IFERROR(INDEX($N99:$N113,MATCH(1,IF($L99:$L113&lt;=LD$165,IF($M99:$M113&gt;=LD$165,1)),0))*$B99/12,0)</f>
        <v>0</v>
      </c>
      <c r="LE264" s="94">
        <f t="array" ref="LE264">IFERROR(INDEX($N99:$N113,MATCH(1,IF($L99:$L113&lt;=LE$165,IF($M99:$M113&gt;=LE$165,1)),0))*$B99/12,0)</f>
        <v>0</v>
      </c>
      <c r="LF264" s="94">
        <f t="array" ref="LF264">IFERROR(INDEX($N99:$N113,MATCH(1,IF($L99:$L113&lt;=LF$165,IF($M99:$M113&gt;=LF$165,1)),0))*$B99/12,0)</f>
        <v>0</v>
      </c>
      <c r="LG264" s="94">
        <f t="array" ref="LG264">IFERROR(INDEX($N99:$N113,MATCH(1,IF($L99:$L113&lt;=LG$165,IF($M99:$M113&gt;=LG$165,1)),0))*$B99/12,0)</f>
        <v>0</v>
      </c>
      <c r="LH264" s="94">
        <f t="array" ref="LH264">IFERROR(INDEX($N99:$N113,MATCH(1,IF($L99:$L113&lt;=LH$165,IF($M99:$M113&gt;=LH$165,1)),0))*$B99/12,0)</f>
        <v>0</v>
      </c>
      <c r="LI264" s="94">
        <f t="array" ref="LI264">IFERROR(INDEX($N99:$N113,MATCH(1,IF($L99:$L113&lt;=LI$165,IF($M99:$M113&gt;=LI$165,1)),0))*$B99/12,0)</f>
        <v>0</v>
      </c>
      <c r="LJ264" s="94">
        <f t="array" ref="LJ264">IFERROR(INDEX($N99:$N113,MATCH(1,IF($L99:$L113&lt;=LJ$165,IF($M99:$M113&gt;=LJ$165,1)),0))*$B99/12,0)</f>
        <v>0</v>
      </c>
      <c r="LK264" s="94">
        <f t="array" ref="LK264">IFERROR(INDEX($N99:$N113,MATCH(1,IF($L99:$L113&lt;=LK$165,IF($M99:$M113&gt;=LK$165,1)),0))*$B99/12,0)</f>
        <v>0</v>
      </c>
      <c r="LL264" s="94">
        <f t="array" ref="LL264">IFERROR(INDEX($N99:$N113,MATCH(1,IF($L99:$L113&lt;=LL$165,IF($M99:$M113&gt;=LL$165,1)),0))*$B99/12,0)</f>
        <v>0</v>
      </c>
      <c r="LM264" s="94">
        <f t="array" ref="LM264">IFERROR(INDEX($N99:$N113,MATCH(1,IF($L99:$L113&lt;=LM$165,IF($M99:$M113&gt;=LM$165,1)),0))*$B99/12,0)</f>
        <v>0</v>
      </c>
      <c r="LN264" s="94">
        <f t="array" ref="LN264">IFERROR(INDEX($N99:$N113,MATCH(1,IF($L99:$L113&lt;=LN$165,IF($M99:$M113&gt;=LN$165,1)),0))*$B99/12,0)</f>
        <v>0</v>
      </c>
      <c r="LO264" s="94">
        <f t="array" ref="LO264">IFERROR(INDEX($N99:$N113,MATCH(1,IF($L99:$L113&lt;=LO$165,IF($M99:$M113&gt;=LO$165,1)),0))*$B99/12,0)</f>
        <v>0</v>
      </c>
      <c r="LP264" s="94">
        <f t="array" ref="LP264">IFERROR(INDEX($N99:$N113,MATCH(1,IF($L99:$L113&lt;=LP$165,IF($M99:$M113&gt;=LP$165,1)),0))*$B99/12,0)</f>
        <v>0</v>
      </c>
      <c r="LQ264" s="94">
        <f t="array" ref="LQ264">IFERROR(INDEX($N99:$N113,MATCH(1,IF($L99:$L113&lt;=LQ$165,IF($M99:$M113&gt;=LQ$165,1)),0))*$B99/12,0)</f>
        <v>0</v>
      </c>
      <c r="LR264" s="94">
        <f t="array" ref="LR264">IFERROR(INDEX($N99:$N113,MATCH(1,IF($L99:$L113&lt;=LR$165,IF($M99:$M113&gt;=LR$165,1)),0))*$B99/12,0)</f>
        <v>0</v>
      </c>
      <c r="LS264" s="94">
        <f t="array" ref="LS264">IFERROR(INDEX($N99:$N113,MATCH(1,IF($L99:$L113&lt;=LS$165,IF($M99:$M113&gt;=LS$165,1)),0))*$B99/12,0)</f>
        <v>0</v>
      </c>
      <c r="LT264" s="94">
        <f t="array" ref="LT264">IFERROR(INDEX($N99:$N113,MATCH(1,IF($L99:$L113&lt;=LT$165,IF($M99:$M113&gt;=LT$165,1)),0))*$B99/12,0)</f>
        <v>0</v>
      </c>
      <c r="LU264" s="94">
        <f t="array" ref="LU264">IFERROR(INDEX($N99:$N113,MATCH(1,IF($L99:$L113&lt;=LU$165,IF($M99:$M113&gt;=LU$165,1)),0))*$B99/12,0)</f>
        <v>0</v>
      </c>
      <c r="LV264" s="94">
        <f t="array" ref="LV264">IFERROR(INDEX($N99:$N113,MATCH(1,IF($L99:$L113&lt;=LV$165,IF($M99:$M113&gt;=LV$165,1)),0))*$B99/12,0)</f>
        <v>0</v>
      </c>
      <c r="LW264" s="94">
        <f t="array" ref="LW264">IFERROR(INDEX($N99:$N113,MATCH(1,IF($L99:$L113&lt;=LW$165,IF($M99:$M113&gt;=LW$165,1)),0))*$B99/12,0)</f>
        <v>0</v>
      </c>
      <c r="LX264" s="94">
        <f t="array" ref="LX264">IFERROR(INDEX($N99:$N113,MATCH(1,IF($L99:$L113&lt;=LX$165,IF($M99:$M113&gt;=LX$165,1)),0))*$B99/12,0)</f>
        <v>0</v>
      </c>
      <c r="LY264" s="94">
        <f t="array" ref="LY264">IFERROR(INDEX($N99:$N113,MATCH(1,IF($L99:$L113&lt;=LY$165,IF($M99:$M113&gt;=LY$165,1)),0))*$B99/12,0)</f>
        <v>0</v>
      </c>
      <c r="LZ264" s="94">
        <f t="array" ref="LZ264">IFERROR(INDEX($N99:$N113,MATCH(1,IF($L99:$L113&lt;=LZ$165,IF($M99:$M113&gt;=LZ$165,1)),0))*$B99/12,0)</f>
        <v>0</v>
      </c>
      <c r="MA264" s="94">
        <f t="array" ref="MA264">IFERROR(INDEX($N99:$N113,MATCH(1,IF($L99:$L113&lt;=MA$165,IF($M99:$M113&gt;=MA$165,1)),0))*$B99/12,0)</f>
        <v>0</v>
      </c>
      <c r="MB264" s="94">
        <f t="array" ref="MB264">IFERROR(INDEX($N99:$N113,MATCH(1,IF($L99:$L113&lt;=MB$165,IF($M99:$M113&gt;=MB$165,1)),0))*$B99/12,0)</f>
        <v>0</v>
      </c>
      <c r="MC264" s="94">
        <f t="array" ref="MC264">IFERROR(INDEX($N99:$N113,MATCH(1,IF($L99:$L113&lt;=MC$165,IF($M99:$M113&gt;=MC$165,1)),0))*$B99/12,0)</f>
        <v>0</v>
      </c>
      <c r="MD264" s="94">
        <f t="array" ref="MD264">IFERROR(INDEX($N99:$N113,MATCH(1,IF($L99:$L113&lt;=MD$165,IF($M99:$M113&gt;=MD$165,1)),0))*$B99/12,0)</f>
        <v>0</v>
      </c>
      <c r="ME264" s="94">
        <f t="array" ref="ME264">IFERROR(INDEX($N99:$N113,MATCH(1,IF($L99:$L113&lt;=ME$165,IF($M99:$M113&gt;=ME$165,1)),0))*$B99/12,0)</f>
        <v>0</v>
      </c>
      <c r="MF264" s="94">
        <f t="array" ref="MF264">IFERROR(INDEX($N99:$N113,MATCH(1,IF($L99:$L113&lt;=MF$165,IF($M99:$M113&gt;=MF$165,1)),0))*$B99/12,0)</f>
        <v>0</v>
      </c>
      <c r="MG264" s="94">
        <f t="array" ref="MG264">IFERROR(INDEX($N99:$N113,MATCH(1,IF($L99:$L113&lt;=MG$165,IF($M99:$M113&gt;=MG$165,1)),0))*$B99/12,0)</f>
        <v>0</v>
      </c>
      <c r="MH264" s="94">
        <f t="array" ref="MH264">IFERROR(INDEX($N99:$N113,MATCH(1,IF($L99:$L113&lt;=MH$165,IF($M99:$M113&gt;=MH$165,1)),0))*$B99/12,0)</f>
        <v>0</v>
      </c>
      <c r="MI264" s="94">
        <f t="array" ref="MI264">IFERROR(INDEX($N99:$N113,MATCH(1,IF($L99:$L113&lt;=MI$165,IF($M99:$M113&gt;=MI$165,1)),0))*$B99/12,0)</f>
        <v>0</v>
      </c>
      <c r="MJ264" s="94">
        <f t="array" ref="MJ264">IFERROR(INDEX($N99:$N113,MATCH(1,IF($L99:$L113&lt;=MJ$165,IF($M99:$M113&gt;=MJ$165,1)),0))*$B99/12,0)</f>
        <v>0</v>
      </c>
      <c r="MK264" s="94">
        <f t="array" ref="MK264">IFERROR(INDEX($N99:$N113,MATCH(1,IF($L99:$L113&lt;=MK$165,IF($M99:$M113&gt;=MK$165,1)),0))*$B99/12,0)</f>
        <v>0</v>
      </c>
      <c r="ML264" s="94">
        <f t="array" ref="ML264">IFERROR(INDEX($N99:$N113,MATCH(1,IF($L99:$L113&lt;=ML$165,IF($M99:$M113&gt;=ML$165,1)),0))*$B99/12,0)</f>
        <v>0</v>
      </c>
      <c r="MM264" s="94">
        <f t="array" ref="MM264">IFERROR(INDEX($N99:$N113,MATCH(1,IF($L99:$L113&lt;=MM$165,IF($M99:$M113&gt;=MM$165,1)),0))*$B99/12,0)</f>
        <v>0</v>
      </c>
      <c r="MN264" s="94">
        <f t="array" ref="MN264">IFERROR(INDEX($N99:$N113,MATCH(1,IF($L99:$L113&lt;=MN$165,IF($M99:$M113&gt;=MN$165,1)),0))*$B99/12,0)</f>
        <v>0</v>
      </c>
      <c r="MO264" s="94">
        <f t="array" ref="MO264">IFERROR(INDEX($N99:$N113,MATCH(1,IF($L99:$L113&lt;=MO$165,IF($M99:$M113&gt;=MO$165,1)),0))*$B99/12,0)</f>
        <v>0</v>
      </c>
      <c r="MP264" s="94">
        <f t="array" ref="MP264">IFERROR(INDEX($N99:$N113,MATCH(1,IF($L99:$L113&lt;=MP$165,IF($M99:$M113&gt;=MP$165,1)),0))*$B99/12,0)</f>
        <v>0</v>
      </c>
      <c r="MQ264" s="94">
        <f t="array" ref="MQ264">IFERROR(INDEX($N99:$N113,MATCH(1,IF($L99:$L113&lt;=MQ$165,IF($M99:$M113&gt;=MQ$165,1)),0))*$B99/12,0)</f>
        <v>0</v>
      </c>
      <c r="MR264" s="94">
        <f t="array" ref="MR264">IFERROR(INDEX($N99:$N113,MATCH(1,IF($L99:$L113&lt;=MR$165,IF($M99:$M113&gt;=MR$165,1)),0))*$B99/12,0)</f>
        <v>0</v>
      </c>
      <c r="MS264" s="94">
        <f t="array" ref="MS264">IFERROR(INDEX($N99:$N113,MATCH(1,IF($L99:$L113&lt;=MS$165,IF($M99:$M113&gt;=MS$165,1)),0))*$B99/12,0)</f>
        <v>0</v>
      </c>
      <c r="MT264" s="94">
        <f t="array" ref="MT264">IFERROR(INDEX($N99:$N113,MATCH(1,IF($L99:$L113&lt;=MT$165,IF($M99:$M113&gt;=MT$165,1)),0))*$B99/12,0)</f>
        <v>0</v>
      </c>
      <c r="MU264" s="94">
        <f t="array" ref="MU264">IFERROR(INDEX($N99:$N113,MATCH(1,IF($L99:$L113&lt;=MU$165,IF($M99:$M113&gt;=MU$165,1)),0))*$B99/12,0)</f>
        <v>0</v>
      </c>
      <c r="MV264" s="94">
        <f t="array" ref="MV264">IFERROR(INDEX($N99:$N113,MATCH(1,IF($L99:$L113&lt;=MV$165,IF($M99:$M113&gt;=MV$165,1)),0))*$B99/12,0)</f>
        <v>0</v>
      </c>
      <c r="MW264" s="94">
        <f t="array" ref="MW264">IFERROR(INDEX($N99:$N113,MATCH(1,IF($L99:$L113&lt;=MW$165,IF($M99:$M113&gt;=MW$165,1)),0))*$B99/12,0)</f>
        <v>0</v>
      </c>
      <c r="MX264" s="94">
        <f t="array" ref="MX264">IFERROR(INDEX($N99:$N113,MATCH(1,IF($L99:$L113&lt;=MX$165,IF($M99:$M113&gt;=MX$165,1)),0))*$B99/12,0)</f>
        <v>0</v>
      </c>
      <c r="MY264" s="94">
        <f t="array" ref="MY264">IFERROR(INDEX($N99:$N113,MATCH(1,IF($L99:$L113&lt;=MY$165,IF($M99:$M113&gt;=MY$165,1)),0))*$B99/12,0)</f>
        <v>0</v>
      </c>
      <c r="MZ264" s="94">
        <f t="array" ref="MZ264">IFERROR(INDEX($N99:$N113,MATCH(1,IF($L99:$L113&lt;=MZ$165,IF($M99:$M113&gt;=MZ$165,1)),0))*$B99/12,0)</f>
        <v>0</v>
      </c>
      <c r="NA264" s="94">
        <f t="array" ref="NA264">IFERROR(INDEX($N99:$N113,MATCH(1,IF($L99:$L113&lt;=NA$165,IF($M99:$M113&gt;=NA$165,1)),0))*$B99/12,0)</f>
        <v>0</v>
      </c>
      <c r="NB264" s="94">
        <f t="array" ref="NB264">IFERROR(INDEX($N99:$N113,MATCH(1,IF($L99:$L113&lt;=NB$165,IF($M99:$M113&gt;=NB$165,1)),0))*$B99/12,0)</f>
        <v>0</v>
      </c>
      <c r="NC264" s="94">
        <f t="array" ref="NC264">IFERROR(INDEX($N99:$N113,MATCH(1,IF($L99:$L113&lt;=NC$165,IF($M99:$M113&gt;=NC$165,1)),0))*$B99/12,0)</f>
        <v>0</v>
      </c>
      <c r="ND264" s="94">
        <f t="array" ref="ND264">IFERROR(INDEX($N99:$N113,MATCH(1,IF($L99:$L113&lt;=ND$165,IF($M99:$M113&gt;=ND$165,1)),0))*$B99/12,0)</f>
        <v>0</v>
      </c>
      <c r="NE264" s="94">
        <f t="array" ref="NE264">IFERROR(INDEX($N99:$N113,MATCH(1,IF($L99:$L113&lt;=NE$165,IF($M99:$M113&gt;=NE$165,1)),0))*$B99/12,0)</f>
        <v>0</v>
      </c>
      <c r="NF264" s="94">
        <f t="array" ref="NF264">IFERROR(INDEX($N99:$N113,MATCH(1,IF($L99:$L113&lt;=NF$165,IF($M99:$M113&gt;=NF$165,1)),0))*$B99/12,0)</f>
        <v>0</v>
      </c>
      <c r="NG264" s="94">
        <f t="array" ref="NG264">IFERROR(INDEX($N99:$N113,MATCH(1,IF($L99:$L113&lt;=NG$165,IF($M99:$M113&gt;=NG$165,1)),0))*$B99/12,0)</f>
        <v>0</v>
      </c>
      <c r="NH264" s="94">
        <f t="array" ref="NH264">IFERROR(INDEX($N99:$N113,MATCH(1,IF($L99:$L113&lt;=NH$165,IF($M99:$M113&gt;=NH$165,1)),0))*$B99/12,0)</f>
        <v>0</v>
      </c>
      <c r="NI264" s="94">
        <f t="array" ref="NI264">IFERROR(INDEX($N99:$N113,MATCH(1,IF($L99:$L113&lt;=NI$165,IF($M99:$M113&gt;=NI$165,1)),0))*$B99/12,0)</f>
        <v>0</v>
      </c>
      <c r="NJ264" s="94">
        <f t="array" ref="NJ264">IFERROR(INDEX($N99:$N113,MATCH(1,IF($L99:$L113&lt;=NJ$165,IF($M99:$M113&gt;=NJ$165,1)),0))*$B99/12,0)</f>
        <v>0</v>
      </c>
      <c r="NK264" s="95">
        <f t="array" ref="NK264">IFERROR(INDEX($N99:$N113,MATCH(1,IF($L99:$L113&lt;=NK$165,IF($M99:$M113&gt;=NK$165,1)),0))*$B99/12,0)</f>
        <v>0</v>
      </c>
    </row>
    <row r="265" spans="1:375" x14ac:dyDescent="0.25">
      <c r="A265" s="96">
        <f ca="1">SUMIF($D$163:$NK$163,"&lt;="&amp;Summary!$B$3,Leases!D265:NK265)</f>
        <v>0</v>
      </c>
      <c r="B265" s="23" t="s">
        <v>55</v>
      </c>
      <c r="C265" s="45" t="s">
        <v>22</v>
      </c>
      <c r="D265" s="94">
        <f ca="1">IF(AND(D$165&lt;=$E99,D$165&gt;=EOMONTH($D99,0)),IF($G99="NNN",Expenses!B$14*Leases!$F99,IF(Leases!$G99="FSG",0,IF(Leases!$G99="MG",SUMPRODUCT(Leases!$I99:$I103,Expenses!B$9:B$13)*Leases!$F99,MAX((Expenses!B$9-Leases!$K99/12)*Leases!$J99*Leases!$F99,0)+MAX((Expenses!B$10-Leases!$K100/12)*Leases!$J100*Leases!$F99,0)+MAX((Expenses!B$11-Leases!$K101/12)*Leases!$J101*Leases!$F99,0)+MAX((Expenses!B$12-Leases!$K102/12)*Leases!$J102*Leases!$F99,0)+MAX((Expenses!B$13-Leases!$K103/12)*Leases!$J103*Leases!$F99,0)))),0)</f>
        <v>0</v>
      </c>
      <c r="E265" s="94">
        <f ca="1">IF(AND(E$165&lt;=$E99,E$165&gt;=EOMONTH($D99,0)),IF($G99="NNN",Expenses!C$14*Leases!$F99,IF(Leases!$G99="FSG",0,IF(Leases!$G99="MG",SUMPRODUCT(Leases!$I99:$I103,Expenses!C$9:C$13)*Leases!$F99,MAX((Expenses!C$9-Leases!$K99/12)*Leases!$J99*Leases!$F99,0)+MAX((Expenses!C$10-Leases!$K100/12)*Leases!$J100*Leases!$F99,0)+MAX((Expenses!C$11-Leases!$K101/12)*Leases!$J101*Leases!$F99,0)+MAX((Expenses!C$12-Leases!$K102/12)*Leases!$J102*Leases!$F99,0)+MAX((Expenses!C$13-Leases!$K103/12)*Leases!$J103*Leases!$F99,0)))),0)</f>
        <v>0</v>
      </c>
      <c r="F265" s="94">
        <f ca="1">IF(AND(F$165&lt;=$E99,F$165&gt;=EOMONTH($D99,0)),IF($G99="NNN",Expenses!D$14*Leases!$F99,IF(Leases!$G99="FSG",0,IF(Leases!$G99="MG",SUMPRODUCT(Leases!$I99:$I103,Expenses!D$9:D$13)*Leases!$F99,MAX((Expenses!D$9-Leases!$K99/12)*Leases!$J99*Leases!$F99,0)+MAX((Expenses!D$10-Leases!$K100/12)*Leases!$J100*Leases!$F99,0)+MAX((Expenses!D$11-Leases!$K101/12)*Leases!$J101*Leases!$F99,0)+MAX((Expenses!D$12-Leases!$K102/12)*Leases!$J102*Leases!$F99,0)+MAX((Expenses!D$13-Leases!$K103/12)*Leases!$J103*Leases!$F99,0)))),0)</f>
        <v>0</v>
      </c>
      <c r="G265" s="94">
        <f ca="1">IF(AND(G$165&lt;=$E99,G$165&gt;=EOMONTH($D99,0)),IF($G99="NNN",Expenses!E$14*Leases!$F99,IF(Leases!$G99="FSG",0,IF(Leases!$G99="MG",SUMPRODUCT(Leases!$I99:$I103,Expenses!E$9:E$13)*Leases!$F99,MAX((Expenses!E$9-Leases!$K99/12)*Leases!$J99*Leases!$F99,0)+MAX((Expenses!E$10-Leases!$K100/12)*Leases!$J100*Leases!$F99,0)+MAX((Expenses!E$11-Leases!$K101/12)*Leases!$J101*Leases!$F99,0)+MAX((Expenses!E$12-Leases!$K102/12)*Leases!$J102*Leases!$F99,0)+MAX((Expenses!E$13-Leases!$K103/12)*Leases!$J103*Leases!$F99,0)))),0)</f>
        <v>0</v>
      </c>
      <c r="H265" s="94">
        <f ca="1">IF(AND(H$165&lt;=$E99,H$165&gt;=EOMONTH($D99,0)),IF($G99="NNN",Expenses!F$14*Leases!$F99,IF(Leases!$G99="FSG",0,IF(Leases!$G99="MG",SUMPRODUCT(Leases!$I99:$I103,Expenses!F$9:F$13)*Leases!$F99,MAX((Expenses!F$9-Leases!$K99/12)*Leases!$J99*Leases!$F99,0)+MAX((Expenses!F$10-Leases!$K100/12)*Leases!$J100*Leases!$F99,0)+MAX((Expenses!F$11-Leases!$K101/12)*Leases!$J101*Leases!$F99,0)+MAX((Expenses!F$12-Leases!$K102/12)*Leases!$J102*Leases!$F99,0)+MAX((Expenses!F$13-Leases!$K103/12)*Leases!$J103*Leases!$F99,0)))),0)</f>
        <v>0</v>
      </c>
      <c r="I265" s="94">
        <f ca="1">IF(AND(I$165&lt;=$E99,I$165&gt;=EOMONTH($D99,0)),IF($G99="NNN",Expenses!G$14*Leases!$F99,IF(Leases!$G99="FSG",0,IF(Leases!$G99="MG",SUMPRODUCT(Leases!$I99:$I103,Expenses!G$9:G$13)*Leases!$F99,MAX((Expenses!G$9-Leases!$K99/12)*Leases!$J99*Leases!$F99,0)+MAX((Expenses!G$10-Leases!$K100/12)*Leases!$J100*Leases!$F99,0)+MAX((Expenses!G$11-Leases!$K101/12)*Leases!$J101*Leases!$F99,0)+MAX((Expenses!G$12-Leases!$K102/12)*Leases!$J102*Leases!$F99,0)+MAX((Expenses!G$13-Leases!$K103/12)*Leases!$J103*Leases!$F99,0)))),0)</f>
        <v>0</v>
      </c>
      <c r="J265" s="94">
        <f ca="1">IF(AND(J$165&lt;=$E99,J$165&gt;=EOMONTH($D99,0)),IF($G99="NNN",Expenses!H$14*Leases!$F99,IF(Leases!$G99="FSG",0,IF(Leases!$G99="MG",SUMPRODUCT(Leases!$I99:$I103,Expenses!H$9:H$13)*Leases!$F99,MAX((Expenses!H$9-Leases!$K99/12)*Leases!$J99*Leases!$F99,0)+MAX((Expenses!H$10-Leases!$K100/12)*Leases!$J100*Leases!$F99,0)+MAX((Expenses!H$11-Leases!$K101/12)*Leases!$J101*Leases!$F99,0)+MAX((Expenses!H$12-Leases!$K102/12)*Leases!$J102*Leases!$F99,0)+MAX((Expenses!H$13-Leases!$K103/12)*Leases!$J103*Leases!$F99,0)))),0)</f>
        <v>0</v>
      </c>
      <c r="K265" s="94">
        <f ca="1">IF(AND(K$165&lt;=$E99,K$165&gt;=EOMONTH($D99,0)),IF($G99="NNN",Expenses!I$14*Leases!$F99,IF(Leases!$G99="FSG",0,IF(Leases!$G99="MG",SUMPRODUCT(Leases!$I99:$I103,Expenses!I$9:I$13)*Leases!$F99,MAX((Expenses!I$9-Leases!$K99/12)*Leases!$J99*Leases!$F99,0)+MAX((Expenses!I$10-Leases!$K100/12)*Leases!$J100*Leases!$F99,0)+MAX((Expenses!I$11-Leases!$K101/12)*Leases!$J101*Leases!$F99,0)+MAX((Expenses!I$12-Leases!$K102/12)*Leases!$J102*Leases!$F99,0)+MAX((Expenses!I$13-Leases!$K103/12)*Leases!$J103*Leases!$F99,0)))),0)</f>
        <v>0</v>
      </c>
      <c r="L265" s="94">
        <f ca="1">IF(AND(L$165&lt;=$E99,L$165&gt;=EOMONTH($D99,0)),IF($G99="NNN",Expenses!J$14*Leases!$F99,IF(Leases!$G99="FSG",0,IF(Leases!$G99="MG",SUMPRODUCT(Leases!$I99:$I103,Expenses!J$9:J$13)*Leases!$F99,MAX((Expenses!J$9-Leases!$K99/12)*Leases!$J99*Leases!$F99,0)+MAX((Expenses!J$10-Leases!$K100/12)*Leases!$J100*Leases!$F99,0)+MAX((Expenses!J$11-Leases!$K101/12)*Leases!$J101*Leases!$F99,0)+MAX((Expenses!J$12-Leases!$K102/12)*Leases!$J102*Leases!$F99,0)+MAX((Expenses!J$13-Leases!$K103/12)*Leases!$J103*Leases!$F99,0)))),0)</f>
        <v>0</v>
      </c>
      <c r="M265" s="94">
        <f ca="1">IF(AND(M$165&lt;=$E99,M$165&gt;=EOMONTH($D99,0)),IF($G99="NNN",Expenses!K$14*Leases!$F99,IF(Leases!$G99="FSG",0,IF(Leases!$G99="MG",SUMPRODUCT(Leases!$I99:$I103,Expenses!K$9:K$13)*Leases!$F99,MAX((Expenses!K$9-Leases!$K99/12)*Leases!$J99*Leases!$F99,0)+MAX((Expenses!K$10-Leases!$K100/12)*Leases!$J100*Leases!$F99,0)+MAX((Expenses!K$11-Leases!$K101/12)*Leases!$J101*Leases!$F99,0)+MAX((Expenses!K$12-Leases!$K102/12)*Leases!$J102*Leases!$F99,0)+MAX((Expenses!K$13-Leases!$K103/12)*Leases!$J103*Leases!$F99,0)))),0)</f>
        <v>0</v>
      </c>
      <c r="N265" s="94">
        <f ca="1">IF(AND(N$165&lt;=$E99,N$165&gt;=EOMONTH($D99,0)),IF($G99="NNN",Expenses!L$14*Leases!$F99,IF(Leases!$G99="FSG",0,IF(Leases!$G99="MG",SUMPRODUCT(Leases!$I99:$I103,Expenses!L$9:L$13)*Leases!$F99,MAX((Expenses!L$9-Leases!$K99/12)*Leases!$J99*Leases!$F99,0)+MAX((Expenses!L$10-Leases!$K100/12)*Leases!$J100*Leases!$F99,0)+MAX((Expenses!L$11-Leases!$K101/12)*Leases!$J101*Leases!$F99,0)+MAX((Expenses!L$12-Leases!$K102/12)*Leases!$J102*Leases!$F99,0)+MAX((Expenses!L$13-Leases!$K103/12)*Leases!$J103*Leases!$F99,0)))),0)</f>
        <v>0</v>
      </c>
      <c r="O265" s="94">
        <f ca="1">IF(AND(O$165&lt;=$E99,O$165&gt;=EOMONTH($D99,0)),IF($G99="NNN",Expenses!M$14*Leases!$F99,IF(Leases!$G99="FSG",0,IF(Leases!$G99="MG",SUMPRODUCT(Leases!$I99:$I103,Expenses!M$9:M$13)*Leases!$F99,MAX((Expenses!M$9-Leases!$K99/12)*Leases!$J99*Leases!$F99,0)+MAX((Expenses!M$10-Leases!$K100/12)*Leases!$J100*Leases!$F99,0)+MAX((Expenses!M$11-Leases!$K101/12)*Leases!$J101*Leases!$F99,0)+MAX((Expenses!M$12-Leases!$K102/12)*Leases!$J102*Leases!$F99,0)+MAX((Expenses!M$13-Leases!$K103/12)*Leases!$J103*Leases!$F99,0)))),0)</f>
        <v>0</v>
      </c>
      <c r="P265" s="94">
        <f ca="1">IF(AND(P$165&lt;=$E99,P$165&gt;=EOMONTH($D99,0)),IF($G99="NNN",Expenses!N$14*Leases!$F99,IF(Leases!$G99="FSG",0,IF(Leases!$G99="MG",SUMPRODUCT(Leases!$I99:$I103,Expenses!N$9:N$13)*Leases!$F99,MAX((Expenses!N$9-Leases!$K99/12)*Leases!$J99*Leases!$F99,0)+MAX((Expenses!N$10-Leases!$K100/12)*Leases!$J100*Leases!$F99,0)+MAX((Expenses!N$11-Leases!$K101/12)*Leases!$J101*Leases!$F99,0)+MAX((Expenses!N$12-Leases!$K102/12)*Leases!$J102*Leases!$F99,0)+MAX((Expenses!N$13-Leases!$K103/12)*Leases!$J103*Leases!$F99,0)))),0)</f>
        <v>0</v>
      </c>
      <c r="Q265" s="94">
        <f ca="1">IF(AND(Q$165&lt;=$E99,Q$165&gt;=EOMONTH($D99,0)),IF($G99="NNN",Expenses!O$14*Leases!$F99,IF(Leases!$G99="FSG",0,IF(Leases!$G99="MG",SUMPRODUCT(Leases!$I99:$I103,Expenses!O$9:O$13)*Leases!$F99,MAX((Expenses!O$9-Leases!$K99/12)*Leases!$J99*Leases!$F99,0)+MAX((Expenses!O$10-Leases!$K100/12)*Leases!$J100*Leases!$F99,0)+MAX((Expenses!O$11-Leases!$K101/12)*Leases!$J101*Leases!$F99,0)+MAX((Expenses!O$12-Leases!$K102/12)*Leases!$J102*Leases!$F99,0)+MAX((Expenses!O$13-Leases!$K103/12)*Leases!$J103*Leases!$F99,0)))),0)</f>
        <v>0</v>
      </c>
      <c r="R265" s="94">
        <f ca="1">IF(AND(R$165&lt;=$E99,R$165&gt;=EOMONTH($D99,0)),IF($G99="NNN",Expenses!P$14*Leases!$F99,IF(Leases!$G99="FSG",0,IF(Leases!$G99="MG",SUMPRODUCT(Leases!$I99:$I103,Expenses!P$9:P$13)*Leases!$F99,MAX((Expenses!P$9-Leases!$K99/12)*Leases!$J99*Leases!$F99,0)+MAX((Expenses!P$10-Leases!$K100/12)*Leases!$J100*Leases!$F99,0)+MAX((Expenses!P$11-Leases!$K101/12)*Leases!$J101*Leases!$F99,0)+MAX((Expenses!P$12-Leases!$K102/12)*Leases!$J102*Leases!$F99,0)+MAX((Expenses!P$13-Leases!$K103/12)*Leases!$J103*Leases!$F99,0)))),0)</f>
        <v>0</v>
      </c>
      <c r="S265" s="94">
        <f ca="1">IF(AND(S$165&lt;=$E99,S$165&gt;=EOMONTH($D99,0)),IF($G99="NNN",Expenses!Q$14*Leases!$F99,IF(Leases!$G99="FSG",0,IF(Leases!$G99="MG",SUMPRODUCT(Leases!$I99:$I103,Expenses!Q$9:Q$13)*Leases!$F99,MAX((Expenses!Q$9-Leases!$K99/12)*Leases!$J99*Leases!$F99,0)+MAX((Expenses!Q$10-Leases!$K100/12)*Leases!$J100*Leases!$F99,0)+MAX((Expenses!Q$11-Leases!$K101/12)*Leases!$J101*Leases!$F99,0)+MAX((Expenses!Q$12-Leases!$K102/12)*Leases!$J102*Leases!$F99,0)+MAX((Expenses!Q$13-Leases!$K103/12)*Leases!$J103*Leases!$F99,0)))),0)</f>
        <v>0</v>
      </c>
      <c r="T265" s="94">
        <f ca="1">IF(AND(T$165&lt;=$E99,T$165&gt;=EOMONTH($D99,0)),IF($G99="NNN",Expenses!R$14*Leases!$F99,IF(Leases!$G99="FSG",0,IF(Leases!$G99="MG",SUMPRODUCT(Leases!$I99:$I103,Expenses!R$9:R$13)*Leases!$F99,MAX((Expenses!R$9-Leases!$K99/12)*Leases!$J99*Leases!$F99,0)+MAX((Expenses!R$10-Leases!$K100/12)*Leases!$J100*Leases!$F99,0)+MAX((Expenses!R$11-Leases!$K101/12)*Leases!$J101*Leases!$F99,0)+MAX((Expenses!R$12-Leases!$K102/12)*Leases!$J102*Leases!$F99,0)+MAX((Expenses!R$13-Leases!$K103/12)*Leases!$J103*Leases!$F99,0)))),0)</f>
        <v>0</v>
      </c>
      <c r="U265" s="94">
        <f ca="1">IF(AND(U$165&lt;=$E99,U$165&gt;=EOMONTH($D99,0)),IF($G99="NNN",Expenses!S$14*Leases!$F99,IF(Leases!$G99="FSG",0,IF(Leases!$G99="MG",SUMPRODUCT(Leases!$I99:$I103,Expenses!S$9:S$13)*Leases!$F99,MAX((Expenses!S$9-Leases!$K99/12)*Leases!$J99*Leases!$F99,0)+MAX((Expenses!S$10-Leases!$K100/12)*Leases!$J100*Leases!$F99,0)+MAX((Expenses!S$11-Leases!$K101/12)*Leases!$J101*Leases!$F99,0)+MAX((Expenses!S$12-Leases!$K102/12)*Leases!$J102*Leases!$F99,0)+MAX((Expenses!S$13-Leases!$K103/12)*Leases!$J103*Leases!$F99,0)))),0)</f>
        <v>0</v>
      </c>
      <c r="V265" s="94">
        <f ca="1">IF(AND(V$165&lt;=$E99,V$165&gt;=EOMONTH($D99,0)),IF($G99="NNN",Expenses!T$14*Leases!$F99,IF(Leases!$G99="FSG",0,IF(Leases!$G99="MG",SUMPRODUCT(Leases!$I99:$I103,Expenses!T$9:T$13)*Leases!$F99,MAX((Expenses!T$9-Leases!$K99/12)*Leases!$J99*Leases!$F99,0)+MAX((Expenses!T$10-Leases!$K100/12)*Leases!$J100*Leases!$F99,0)+MAX((Expenses!T$11-Leases!$K101/12)*Leases!$J101*Leases!$F99,0)+MAX((Expenses!T$12-Leases!$K102/12)*Leases!$J102*Leases!$F99,0)+MAX((Expenses!T$13-Leases!$K103/12)*Leases!$J103*Leases!$F99,0)))),0)</f>
        <v>0</v>
      </c>
      <c r="W265" s="94">
        <f ca="1">IF(AND(W$165&lt;=$E99,W$165&gt;=EOMONTH($D99,0)),IF($G99="NNN",Expenses!U$14*Leases!$F99,IF(Leases!$G99="FSG",0,IF(Leases!$G99="MG",SUMPRODUCT(Leases!$I99:$I103,Expenses!U$9:U$13)*Leases!$F99,MAX((Expenses!U$9-Leases!$K99/12)*Leases!$J99*Leases!$F99,0)+MAX((Expenses!U$10-Leases!$K100/12)*Leases!$J100*Leases!$F99,0)+MAX((Expenses!U$11-Leases!$K101/12)*Leases!$J101*Leases!$F99,0)+MAX((Expenses!U$12-Leases!$K102/12)*Leases!$J102*Leases!$F99,0)+MAX((Expenses!U$13-Leases!$K103/12)*Leases!$J103*Leases!$F99,0)))),0)</f>
        <v>0</v>
      </c>
      <c r="X265" s="94">
        <f ca="1">IF(AND(X$165&lt;=$E99,X$165&gt;=EOMONTH($D99,0)),IF($G99="NNN",Expenses!V$14*Leases!$F99,IF(Leases!$G99="FSG",0,IF(Leases!$G99="MG",SUMPRODUCT(Leases!$I99:$I103,Expenses!V$9:V$13)*Leases!$F99,MAX((Expenses!V$9-Leases!$K99/12)*Leases!$J99*Leases!$F99,0)+MAX((Expenses!V$10-Leases!$K100/12)*Leases!$J100*Leases!$F99,0)+MAX((Expenses!V$11-Leases!$K101/12)*Leases!$J101*Leases!$F99,0)+MAX((Expenses!V$12-Leases!$K102/12)*Leases!$J102*Leases!$F99,0)+MAX((Expenses!V$13-Leases!$K103/12)*Leases!$J103*Leases!$F99,0)))),0)</f>
        <v>0</v>
      </c>
      <c r="Y265" s="94">
        <f ca="1">IF(AND(Y$165&lt;=$E99,Y$165&gt;=EOMONTH($D99,0)),IF($G99="NNN",Expenses!W$14*Leases!$F99,IF(Leases!$G99="FSG",0,IF(Leases!$G99="MG",SUMPRODUCT(Leases!$I99:$I103,Expenses!W$9:W$13)*Leases!$F99,MAX((Expenses!W$9-Leases!$K99/12)*Leases!$J99*Leases!$F99,0)+MAX((Expenses!W$10-Leases!$K100/12)*Leases!$J100*Leases!$F99,0)+MAX((Expenses!W$11-Leases!$K101/12)*Leases!$J101*Leases!$F99,0)+MAX((Expenses!W$12-Leases!$K102/12)*Leases!$J102*Leases!$F99,0)+MAX((Expenses!W$13-Leases!$K103/12)*Leases!$J103*Leases!$F99,0)))),0)</f>
        <v>0</v>
      </c>
      <c r="Z265" s="94">
        <f ca="1">IF(AND(Z$165&lt;=$E99,Z$165&gt;=EOMONTH($D99,0)),IF($G99="NNN",Expenses!X$14*Leases!$F99,IF(Leases!$G99="FSG",0,IF(Leases!$G99="MG",SUMPRODUCT(Leases!$I99:$I103,Expenses!X$9:X$13)*Leases!$F99,MAX((Expenses!X$9-Leases!$K99/12)*Leases!$J99*Leases!$F99,0)+MAX((Expenses!X$10-Leases!$K100/12)*Leases!$J100*Leases!$F99,0)+MAX((Expenses!X$11-Leases!$K101/12)*Leases!$J101*Leases!$F99,0)+MAX((Expenses!X$12-Leases!$K102/12)*Leases!$J102*Leases!$F99,0)+MAX((Expenses!X$13-Leases!$K103/12)*Leases!$J103*Leases!$F99,0)))),0)</f>
        <v>0</v>
      </c>
      <c r="AA265" s="94">
        <f ca="1">IF(AND(AA$165&lt;=$E99,AA$165&gt;=EOMONTH($D99,0)),IF($G99="NNN",Expenses!Y$14*Leases!$F99,IF(Leases!$G99="FSG",0,IF(Leases!$G99="MG",SUMPRODUCT(Leases!$I99:$I103,Expenses!Y$9:Y$13)*Leases!$F99,MAX((Expenses!Y$9-Leases!$K99/12)*Leases!$J99*Leases!$F99,0)+MAX((Expenses!Y$10-Leases!$K100/12)*Leases!$J100*Leases!$F99,0)+MAX((Expenses!Y$11-Leases!$K101/12)*Leases!$J101*Leases!$F99,0)+MAX((Expenses!Y$12-Leases!$K102/12)*Leases!$J102*Leases!$F99,0)+MAX((Expenses!Y$13-Leases!$K103/12)*Leases!$J103*Leases!$F99,0)))),0)</f>
        <v>0</v>
      </c>
      <c r="AB265" s="94">
        <f ca="1">IF(AND(AB$165&lt;=$E99,AB$165&gt;=EOMONTH($D99,0)),IF($G99="NNN",Expenses!Z$14*Leases!$F99,IF(Leases!$G99="FSG",0,IF(Leases!$G99="MG",SUMPRODUCT(Leases!$I99:$I103,Expenses!Z$9:Z$13)*Leases!$F99,MAX((Expenses!Z$9-Leases!$K99/12)*Leases!$J99*Leases!$F99,0)+MAX((Expenses!Z$10-Leases!$K100/12)*Leases!$J100*Leases!$F99,0)+MAX((Expenses!Z$11-Leases!$K101/12)*Leases!$J101*Leases!$F99,0)+MAX((Expenses!Z$12-Leases!$K102/12)*Leases!$J102*Leases!$F99,0)+MAX((Expenses!Z$13-Leases!$K103/12)*Leases!$J103*Leases!$F99,0)))),0)</f>
        <v>0</v>
      </c>
      <c r="AC265" s="94">
        <f ca="1">IF(AND(AC$165&lt;=$E99,AC$165&gt;=EOMONTH($D99,0)),IF($G99="NNN",Expenses!AA$14*Leases!$F99,IF(Leases!$G99="FSG",0,IF(Leases!$G99="MG",SUMPRODUCT(Leases!$I99:$I103,Expenses!AA$9:AA$13)*Leases!$F99,MAX((Expenses!AA$9-Leases!$K99/12)*Leases!$J99*Leases!$F99,0)+MAX((Expenses!AA$10-Leases!$K100/12)*Leases!$J100*Leases!$F99,0)+MAX((Expenses!AA$11-Leases!$K101/12)*Leases!$J101*Leases!$F99,0)+MAX((Expenses!AA$12-Leases!$K102/12)*Leases!$J102*Leases!$F99,0)+MAX((Expenses!AA$13-Leases!$K103/12)*Leases!$J103*Leases!$F99,0)))),0)</f>
        <v>0</v>
      </c>
      <c r="AD265" s="94">
        <f ca="1">IF(AND(AD$165&lt;=$E99,AD$165&gt;=EOMONTH($D99,0)),IF($G99="NNN",Expenses!AB$14*Leases!$F99,IF(Leases!$G99="FSG",0,IF(Leases!$G99="MG",SUMPRODUCT(Leases!$I99:$I103,Expenses!AB$9:AB$13)*Leases!$F99,MAX((Expenses!AB$9-Leases!$K99/12)*Leases!$J99*Leases!$F99,0)+MAX((Expenses!AB$10-Leases!$K100/12)*Leases!$J100*Leases!$F99,0)+MAX((Expenses!AB$11-Leases!$K101/12)*Leases!$J101*Leases!$F99,0)+MAX((Expenses!AB$12-Leases!$K102/12)*Leases!$J102*Leases!$F99,0)+MAX((Expenses!AB$13-Leases!$K103/12)*Leases!$J103*Leases!$F99,0)))),0)</f>
        <v>0</v>
      </c>
      <c r="AE265" s="94">
        <f ca="1">IF(AND(AE$165&lt;=$E99,AE$165&gt;=EOMONTH($D99,0)),IF($G99="NNN",Expenses!AC$14*Leases!$F99,IF(Leases!$G99="FSG",0,IF(Leases!$G99="MG",SUMPRODUCT(Leases!$I99:$I103,Expenses!AC$9:AC$13)*Leases!$F99,MAX((Expenses!AC$9-Leases!$K99/12)*Leases!$J99*Leases!$F99,0)+MAX((Expenses!AC$10-Leases!$K100/12)*Leases!$J100*Leases!$F99,0)+MAX((Expenses!AC$11-Leases!$K101/12)*Leases!$J101*Leases!$F99,0)+MAX((Expenses!AC$12-Leases!$K102/12)*Leases!$J102*Leases!$F99,0)+MAX((Expenses!AC$13-Leases!$K103/12)*Leases!$J103*Leases!$F99,0)))),0)</f>
        <v>0</v>
      </c>
      <c r="AF265" s="94">
        <f ca="1">IF(AND(AF$165&lt;=$E99,AF$165&gt;=EOMONTH($D99,0)),IF($G99="NNN",Expenses!AD$14*Leases!$F99,IF(Leases!$G99="FSG",0,IF(Leases!$G99="MG",SUMPRODUCT(Leases!$I99:$I103,Expenses!AD$9:AD$13)*Leases!$F99,MAX((Expenses!AD$9-Leases!$K99/12)*Leases!$J99*Leases!$F99,0)+MAX((Expenses!AD$10-Leases!$K100/12)*Leases!$J100*Leases!$F99,0)+MAX((Expenses!AD$11-Leases!$K101/12)*Leases!$J101*Leases!$F99,0)+MAX((Expenses!AD$12-Leases!$K102/12)*Leases!$J102*Leases!$F99,0)+MAX((Expenses!AD$13-Leases!$K103/12)*Leases!$J103*Leases!$F99,0)))),0)</f>
        <v>0</v>
      </c>
      <c r="AG265" s="94">
        <f ca="1">IF(AND(AG$165&lt;=$E99,AG$165&gt;=EOMONTH($D99,0)),IF($G99="NNN",Expenses!AE$14*Leases!$F99,IF(Leases!$G99="FSG",0,IF(Leases!$G99="MG",SUMPRODUCT(Leases!$I99:$I103,Expenses!AE$9:AE$13)*Leases!$F99,MAX((Expenses!AE$9-Leases!$K99/12)*Leases!$J99*Leases!$F99,0)+MAX((Expenses!AE$10-Leases!$K100/12)*Leases!$J100*Leases!$F99,0)+MAX((Expenses!AE$11-Leases!$K101/12)*Leases!$J101*Leases!$F99,0)+MAX((Expenses!AE$12-Leases!$K102/12)*Leases!$J102*Leases!$F99,0)+MAX((Expenses!AE$13-Leases!$K103/12)*Leases!$J103*Leases!$F99,0)))),0)</f>
        <v>0</v>
      </c>
      <c r="AH265" s="94">
        <f ca="1">IF(AND(AH$165&lt;=$E99,AH$165&gt;=EOMONTH($D99,0)),IF($G99="NNN",Expenses!AF$14*Leases!$F99,IF(Leases!$G99="FSG",0,IF(Leases!$G99="MG",SUMPRODUCT(Leases!$I99:$I103,Expenses!AF$9:AF$13)*Leases!$F99,MAX((Expenses!AF$9-Leases!$K99/12)*Leases!$J99*Leases!$F99,0)+MAX((Expenses!AF$10-Leases!$K100/12)*Leases!$J100*Leases!$F99,0)+MAX((Expenses!AF$11-Leases!$K101/12)*Leases!$J101*Leases!$F99,0)+MAX((Expenses!AF$12-Leases!$K102/12)*Leases!$J102*Leases!$F99,0)+MAX((Expenses!AF$13-Leases!$K103/12)*Leases!$J103*Leases!$F99,0)))),0)</f>
        <v>0</v>
      </c>
      <c r="AI265" s="94">
        <f ca="1">IF(AND(AI$165&lt;=$E99,AI$165&gt;=EOMONTH($D99,0)),IF($G99="NNN",Expenses!AG$14*Leases!$F99,IF(Leases!$G99="FSG",0,IF(Leases!$G99="MG",SUMPRODUCT(Leases!$I99:$I103,Expenses!AG$9:AG$13)*Leases!$F99,MAX((Expenses!AG$9-Leases!$K99/12)*Leases!$J99*Leases!$F99,0)+MAX((Expenses!AG$10-Leases!$K100/12)*Leases!$J100*Leases!$F99,0)+MAX((Expenses!AG$11-Leases!$K101/12)*Leases!$J101*Leases!$F99,0)+MAX((Expenses!AG$12-Leases!$K102/12)*Leases!$J102*Leases!$F99,0)+MAX((Expenses!AG$13-Leases!$K103/12)*Leases!$J103*Leases!$F99,0)))),0)</f>
        <v>0</v>
      </c>
      <c r="AJ265" s="94">
        <f ca="1">IF(AND(AJ$165&lt;=$E99,AJ$165&gt;=EOMONTH($D99,0)),IF($G99="NNN",Expenses!AH$14*Leases!$F99,IF(Leases!$G99="FSG",0,IF(Leases!$G99="MG",SUMPRODUCT(Leases!$I99:$I103,Expenses!AH$9:AH$13)*Leases!$F99,MAX((Expenses!AH$9-Leases!$K99/12)*Leases!$J99*Leases!$F99,0)+MAX((Expenses!AH$10-Leases!$K100/12)*Leases!$J100*Leases!$F99,0)+MAX((Expenses!AH$11-Leases!$K101/12)*Leases!$J101*Leases!$F99,0)+MAX((Expenses!AH$12-Leases!$K102/12)*Leases!$J102*Leases!$F99,0)+MAX((Expenses!AH$13-Leases!$K103/12)*Leases!$J103*Leases!$F99,0)))),0)</f>
        <v>0</v>
      </c>
      <c r="AK265" s="94">
        <f ca="1">IF(AND(AK$165&lt;=$E99,AK$165&gt;=EOMONTH($D99,0)),IF($G99="NNN",Expenses!AI$14*Leases!$F99,IF(Leases!$G99="FSG",0,IF(Leases!$G99="MG",SUMPRODUCT(Leases!$I99:$I103,Expenses!AI$9:AI$13)*Leases!$F99,MAX((Expenses!AI$9-Leases!$K99/12)*Leases!$J99*Leases!$F99,0)+MAX((Expenses!AI$10-Leases!$K100/12)*Leases!$J100*Leases!$F99,0)+MAX((Expenses!AI$11-Leases!$K101/12)*Leases!$J101*Leases!$F99,0)+MAX((Expenses!AI$12-Leases!$K102/12)*Leases!$J102*Leases!$F99,0)+MAX((Expenses!AI$13-Leases!$K103/12)*Leases!$J103*Leases!$F99,0)))),0)</f>
        <v>0</v>
      </c>
      <c r="AL265" s="94">
        <f ca="1">IF(AND(AL$165&lt;=$E99,AL$165&gt;=EOMONTH($D99,0)),IF($G99="NNN",Expenses!AJ$14*Leases!$F99,IF(Leases!$G99="FSG",0,IF(Leases!$G99="MG",SUMPRODUCT(Leases!$I99:$I103,Expenses!AJ$9:AJ$13)*Leases!$F99,MAX((Expenses!AJ$9-Leases!$K99/12)*Leases!$J99*Leases!$F99,0)+MAX((Expenses!AJ$10-Leases!$K100/12)*Leases!$J100*Leases!$F99,0)+MAX((Expenses!AJ$11-Leases!$K101/12)*Leases!$J101*Leases!$F99,0)+MAX((Expenses!AJ$12-Leases!$K102/12)*Leases!$J102*Leases!$F99,0)+MAX((Expenses!AJ$13-Leases!$K103/12)*Leases!$J103*Leases!$F99,0)))),0)</f>
        <v>0</v>
      </c>
      <c r="AM265" s="94">
        <f ca="1">IF(AND(AM$165&lt;=$E99,AM$165&gt;=EOMONTH($D99,0)),IF($G99="NNN",Expenses!AK$14*Leases!$F99,IF(Leases!$G99="FSG",0,IF(Leases!$G99="MG",SUMPRODUCT(Leases!$I99:$I103,Expenses!AK$9:AK$13)*Leases!$F99,MAX((Expenses!AK$9-Leases!$K99/12)*Leases!$J99*Leases!$F99,0)+MAX((Expenses!AK$10-Leases!$K100/12)*Leases!$J100*Leases!$F99,0)+MAX((Expenses!AK$11-Leases!$K101/12)*Leases!$J101*Leases!$F99,0)+MAX((Expenses!AK$12-Leases!$K102/12)*Leases!$J102*Leases!$F99,0)+MAX((Expenses!AK$13-Leases!$K103/12)*Leases!$J103*Leases!$F99,0)))),0)</f>
        <v>0</v>
      </c>
      <c r="AN265" s="94">
        <f ca="1">IF(AND(AN$165&lt;=$E99,AN$165&gt;=EOMONTH($D99,0)),IF($G99="NNN",Expenses!AL$14*Leases!$F99,IF(Leases!$G99="FSG",0,IF(Leases!$G99="MG",SUMPRODUCT(Leases!$I99:$I103,Expenses!AL$9:AL$13)*Leases!$F99,MAX((Expenses!AL$9-Leases!$K99/12)*Leases!$J99*Leases!$F99,0)+MAX((Expenses!AL$10-Leases!$K100/12)*Leases!$J100*Leases!$F99,0)+MAX((Expenses!AL$11-Leases!$K101/12)*Leases!$J101*Leases!$F99,0)+MAX((Expenses!AL$12-Leases!$K102/12)*Leases!$J102*Leases!$F99,0)+MAX((Expenses!AL$13-Leases!$K103/12)*Leases!$J103*Leases!$F99,0)))),0)</f>
        <v>0</v>
      </c>
      <c r="AO265" s="94">
        <f ca="1">IF(AND(AO$165&lt;=$E99,AO$165&gt;=EOMONTH($D99,0)),IF($G99="NNN",Expenses!AM$14*Leases!$F99,IF(Leases!$G99="FSG",0,IF(Leases!$G99="MG",SUMPRODUCT(Leases!$I99:$I103,Expenses!AM$9:AM$13)*Leases!$F99,MAX((Expenses!AM$9-Leases!$K99/12)*Leases!$J99*Leases!$F99,0)+MAX((Expenses!AM$10-Leases!$K100/12)*Leases!$J100*Leases!$F99,0)+MAX((Expenses!AM$11-Leases!$K101/12)*Leases!$J101*Leases!$F99,0)+MAX((Expenses!AM$12-Leases!$K102/12)*Leases!$J102*Leases!$F99,0)+MAX((Expenses!AM$13-Leases!$K103/12)*Leases!$J103*Leases!$F99,0)))),0)</f>
        <v>0</v>
      </c>
      <c r="AP265" s="94">
        <f ca="1">IF(AND(AP$165&lt;=$E99,AP$165&gt;=EOMONTH($D99,0)),IF($G99="NNN",Expenses!AN$14*Leases!$F99,IF(Leases!$G99="FSG",0,IF(Leases!$G99="MG",SUMPRODUCT(Leases!$I99:$I103,Expenses!AN$9:AN$13)*Leases!$F99,MAX((Expenses!AN$9-Leases!$K99/12)*Leases!$J99*Leases!$F99,0)+MAX((Expenses!AN$10-Leases!$K100/12)*Leases!$J100*Leases!$F99,0)+MAX((Expenses!AN$11-Leases!$K101/12)*Leases!$J101*Leases!$F99,0)+MAX((Expenses!AN$12-Leases!$K102/12)*Leases!$J102*Leases!$F99,0)+MAX((Expenses!AN$13-Leases!$K103/12)*Leases!$J103*Leases!$F99,0)))),0)</f>
        <v>0</v>
      </c>
      <c r="AQ265" s="94">
        <f ca="1">IF(AND(AQ$165&lt;=$E99,AQ$165&gt;=EOMONTH($D99,0)),IF($G99="NNN",Expenses!AO$14*Leases!$F99,IF(Leases!$G99="FSG",0,IF(Leases!$G99="MG",SUMPRODUCT(Leases!$I99:$I103,Expenses!AO$9:AO$13)*Leases!$F99,MAX((Expenses!AO$9-Leases!$K99/12)*Leases!$J99*Leases!$F99,0)+MAX((Expenses!AO$10-Leases!$K100/12)*Leases!$J100*Leases!$F99,0)+MAX((Expenses!AO$11-Leases!$K101/12)*Leases!$J101*Leases!$F99,0)+MAX((Expenses!AO$12-Leases!$K102/12)*Leases!$J102*Leases!$F99,0)+MAX((Expenses!AO$13-Leases!$K103/12)*Leases!$J103*Leases!$F99,0)))),0)</f>
        <v>0</v>
      </c>
      <c r="AR265" s="94">
        <f ca="1">IF(AND(AR$165&lt;=$E99,AR$165&gt;=EOMONTH($D99,0)),IF($G99="NNN",Expenses!AP$14*Leases!$F99,IF(Leases!$G99="FSG",0,IF(Leases!$G99="MG",SUMPRODUCT(Leases!$I99:$I103,Expenses!AP$9:AP$13)*Leases!$F99,MAX((Expenses!AP$9-Leases!$K99/12)*Leases!$J99*Leases!$F99,0)+MAX((Expenses!AP$10-Leases!$K100/12)*Leases!$J100*Leases!$F99,0)+MAX((Expenses!AP$11-Leases!$K101/12)*Leases!$J101*Leases!$F99,0)+MAX((Expenses!AP$12-Leases!$K102/12)*Leases!$J102*Leases!$F99,0)+MAX((Expenses!AP$13-Leases!$K103/12)*Leases!$J103*Leases!$F99,0)))),0)</f>
        <v>0</v>
      </c>
      <c r="AS265" s="94">
        <f ca="1">IF(AND(AS$165&lt;=$E99,AS$165&gt;=EOMONTH($D99,0)),IF($G99="NNN",Expenses!AQ$14*Leases!$F99,IF(Leases!$G99="FSG",0,IF(Leases!$G99="MG",SUMPRODUCT(Leases!$I99:$I103,Expenses!AQ$9:AQ$13)*Leases!$F99,MAX((Expenses!AQ$9-Leases!$K99/12)*Leases!$J99*Leases!$F99,0)+MAX((Expenses!AQ$10-Leases!$K100/12)*Leases!$J100*Leases!$F99,0)+MAX((Expenses!AQ$11-Leases!$K101/12)*Leases!$J101*Leases!$F99,0)+MAX((Expenses!AQ$12-Leases!$K102/12)*Leases!$J102*Leases!$F99,0)+MAX((Expenses!AQ$13-Leases!$K103/12)*Leases!$J103*Leases!$F99,0)))),0)</f>
        <v>0</v>
      </c>
      <c r="AT265" s="94">
        <f ca="1">IF(AND(AT$165&lt;=$E99,AT$165&gt;=EOMONTH($D99,0)),IF($G99="NNN",Expenses!AR$14*Leases!$F99,IF(Leases!$G99="FSG",0,IF(Leases!$G99="MG",SUMPRODUCT(Leases!$I99:$I103,Expenses!AR$9:AR$13)*Leases!$F99,MAX((Expenses!AR$9-Leases!$K99/12)*Leases!$J99*Leases!$F99,0)+MAX((Expenses!AR$10-Leases!$K100/12)*Leases!$J100*Leases!$F99,0)+MAX((Expenses!AR$11-Leases!$K101/12)*Leases!$J101*Leases!$F99,0)+MAX((Expenses!AR$12-Leases!$K102/12)*Leases!$J102*Leases!$F99,0)+MAX((Expenses!AR$13-Leases!$K103/12)*Leases!$J103*Leases!$F99,0)))),0)</f>
        <v>0</v>
      </c>
      <c r="AU265" s="94">
        <f ca="1">IF(AND(AU$165&lt;=$E99,AU$165&gt;=EOMONTH($D99,0)),IF($G99="NNN",Expenses!AS$14*Leases!$F99,IF(Leases!$G99="FSG",0,IF(Leases!$G99="MG",SUMPRODUCT(Leases!$I99:$I103,Expenses!AS$9:AS$13)*Leases!$F99,MAX((Expenses!AS$9-Leases!$K99/12)*Leases!$J99*Leases!$F99,0)+MAX((Expenses!AS$10-Leases!$K100/12)*Leases!$J100*Leases!$F99,0)+MAX((Expenses!AS$11-Leases!$K101/12)*Leases!$J101*Leases!$F99,0)+MAX((Expenses!AS$12-Leases!$K102/12)*Leases!$J102*Leases!$F99,0)+MAX((Expenses!AS$13-Leases!$K103/12)*Leases!$J103*Leases!$F99,0)))),0)</f>
        <v>0</v>
      </c>
      <c r="AV265" s="94">
        <f ca="1">IF(AND(AV$165&lt;=$E99,AV$165&gt;=EOMONTH($D99,0)),IF($G99="NNN",Expenses!AT$14*Leases!$F99,IF(Leases!$G99="FSG",0,IF(Leases!$G99="MG",SUMPRODUCT(Leases!$I99:$I103,Expenses!AT$9:AT$13)*Leases!$F99,MAX((Expenses!AT$9-Leases!$K99/12)*Leases!$J99*Leases!$F99,0)+MAX((Expenses!AT$10-Leases!$K100/12)*Leases!$J100*Leases!$F99,0)+MAX((Expenses!AT$11-Leases!$K101/12)*Leases!$J101*Leases!$F99,0)+MAX((Expenses!AT$12-Leases!$K102/12)*Leases!$J102*Leases!$F99,0)+MAX((Expenses!AT$13-Leases!$K103/12)*Leases!$J103*Leases!$F99,0)))),0)</f>
        <v>0</v>
      </c>
      <c r="AW265" s="94">
        <f ca="1">IF(AND(AW$165&lt;=$E99,AW$165&gt;=EOMONTH($D99,0)),IF($G99="NNN",Expenses!AU$14*Leases!$F99,IF(Leases!$G99="FSG",0,IF(Leases!$G99="MG",SUMPRODUCT(Leases!$I99:$I103,Expenses!AU$9:AU$13)*Leases!$F99,MAX((Expenses!AU$9-Leases!$K99/12)*Leases!$J99*Leases!$F99,0)+MAX((Expenses!AU$10-Leases!$K100/12)*Leases!$J100*Leases!$F99,0)+MAX((Expenses!AU$11-Leases!$K101/12)*Leases!$J101*Leases!$F99,0)+MAX((Expenses!AU$12-Leases!$K102/12)*Leases!$J102*Leases!$F99,0)+MAX((Expenses!AU$13-Leases!$K103/12)*Leases!$J103*Leases!$F99,0)))),0)</f>
        <v>0</v>
      </c>
      <c r="AX265" s="94">
        <f ca="1">IF(AND(AX$165&lt;=$E99,AX$165&gt;=EOMONTH($D99,0)),IF($G99="NNN",Expenses!AV$14*Leases!$F99,IF(Leases!$G99="FSG",0,IF(Leases!$G99="MG",SUMPRODUCT(Leases!$I99:$I103,Expenses!AV$9:AV$13)*Leases!$F99,MAX((Expenses!AV$9-Leases!$K99/12)*Leases!$J99*Leases!$F99,0)+MAX((Expenses!AV$10-Leases!$K100/12)*Leases!$J100*Leases!$F99,0)+MAX((Expenses!AV$11-Leases!$K101/12)*Leases!$J101*Leases!$F99,0)+MAX((Expenses!AV$12-Leases!$K102/12)*Leases!$J102*Leases!$F99,0)+MAX((Expenses!AV$13-Leases!$K103/12)*Leases!$J103*Leases!$F99,0)))),0)</f>
        <v>0</v>
      </c>
      <c r="AY265" s="94">
        <f ca="1">IF(AND(AY$165&lt;=$E99,AY$165&gt;=EOMONTH($D99,0)),IF($G99="NNN",Expenses!AW$14*Leases!$F99,IF(Leases!$G99="FSG",0,IF(Leases!$G99="MG",SUMPRODUCT(Leases!$I99:$I103,Expenses!AW$9:AW$13)*Leases!$F99,MAX((Expenses!AW$9-Leases!$K99/12)*Leases!$J99*Leases!$F99,0)+MAX((Expenses!AW$10-Leases!$K100/12)*Leases!$J100*Leases!$F99,0)+MAX((Expenses!AW$11-Leases!$K101/12)*Leases!$J101*Leases!$F99,0)+MAX((Expenses!AW$12-Leases!$K102/12)*Leases!$J102*Leases!$F99,0)+MAX((Expenses!AW$13-Leases!$K103/12)*Leases!$J103*Leases!$F99,0)))),0)</f>
        <v>0</v>
      </c>
      <c r="AZ265" s="94">
        <f ca="1">IF(AND(AZ$165&lt;=$E99,AZ$165&gt;=EOMONTH($D99,0)),IF($G99="NNN",Expenses!AX$14*Leases!$F99,IF(Leases!$G99="FSG",0,IF(Leases!$G99="MG",SUMPRODUCT(Leases!$I99:$I103,Expenses!AX$9:AX$13)*Leases!$F99,MAX((Expenses!AX$9-Leases!$K99/12)*Leases!$J99*Leases!$F99,0)+MAX((Expenses!AX$10-Leases!$K100/12)*Leases!$J100*Leases!$F99,0)+MAX((Expenses!AX$11-Leases!$K101/12)*Leases!$J101*Leases!$F99,0)+MAX((Expenses!AX$12-Leases!$K102/12)*Leases!$J102*Leases!$F99,0)+MAX((Expenses!AX$13-Leases!$K103/12)*Leases!$J103*Leases!$F99,0)))),0)</f>
        <v>0</v>
      </c>
      <c r="BA265" s="94">
        <f ca="1">IF(AND(BA$165&lt;=$E99,BA$165&gt;=EOMONTH($D99,0)),IF($G99="NNN",Expenses!AY$14*Leases!$F99,IF(Leases!$G99="FSG",0,IF(Leases!$G99="MG",SUMPRODUCT(Leases!$I99:$I103,Expenses!AY$9:AY$13)*Leases!$F99,MAX((Expenses!AY$9-Leases!$K99/12)*Leases!$J99*Leases!$F99,0)+MAX((Expenses!AY$10-Leases!$K100/12)*Leases!$J100*Leases!$F99,0)+MAX((Expenses!AY$11-Leases!$K101/12)*Leases!$J101*Leases!$F99,0)+MAX((Expenses!AY$12-Leases!$K102/12)*Leases!$J102*Leases!$F99,0)+MAX((Expenses!AY$13-Leases!$K103/12)*Leases!$J103*Leases!$F99,0)))),0)</f>
        <v>0</v>
      </c>
      <c r="BB265" s="94">
        <f ca="1">IF(AND(BB$165&lt;=$E99,BB$165&gt;=EOMONTH($D99,0)),IF($G99="NNN",Expenses!AZ$14*Leases!$F99,IF(Leases!$G99="FSG",0,IF(Leases!$G99="MG",SUMPRODUCT(Leases!$I99:$I103,Expenses!AZ$9:AZ$13)*Leases!$F99,MAX((Expenses!AZ$9-Leases!$K99/12)*Leases!$J99*Leases!$F99,0)+MAX((Expenses!AZ$10-Leases!$K100/12)*Leases!$J100*Leases!$F99,0)+MAX((Expenses!AZ$11-Leases!$K101/12)*Leases!$J101*Leases!$F99,0)+MAX((Expenses!AZ$12-Leases!$K102/12)*Leases!$J102*Leases!$F99,0)+MAX((Expenses!AZ$13-Leases!$K103/12)*Leases!$J103*Leases!$F99,0)))),0)</f>
        <v>0</v>
      </c>
      <c r="BC265" s="94">
        <f ca="1">IF(AND(BC$165&lt;=$E99,BC$165&gt;=EOMONTH($D99,0)),IF($G99="NNN",Expenses!BA$14*Leases!$F99,IF(Leases!$G99="FSG",0,IF(Leases!$G99="MG",SUMPRODUCT(Leases!$I99:$I103,Expenses!BA$9:BA$13)*Leases!$F99,MAX((Expenses!BA$9-Leases!$K99/12)*Leases!$J99*Leases!$F99,0)+MAX((Expenses!BA$10-Leases!$K100/12)*Leases!$J100*Leases!$F99,0)+MAX((Expenses!BA$11-Leases!$K101/12)*Leases!$J101*Leases!$F99,0)+MAX((Expenses!BA$12-Leases!$K102/12)*Leases!$J102*Leases!$F99,0)+MAX((Expenses!BA$13-Leases!$K103/12)*Leases!$J103*Leases!$F99,0)))),0)</f>
        <v>0</v>
      </c>
      <c r="BD265" s="94">
        <f ca="1">IF(AND(BD$165&lt;=$E99,BD$165&gt;=EOMONTH($D99,0)),IF($G99="NNN",Expenses!BB$14*Leases!$F99,IF(Leases!$G99="FSG",0,IF(Leases!$G99="MG",SUMPRODUCT(Leases!$I99:$I103,Expenses!BB$9:BB$13)*Leases!$F99,MAX((Expenses!BB$9-Leases!$K99/12)*Leases!$J99*Leases!$F99,0)+MAX((Expenses!BB$10-Leases!$K100/12)*Leases!$J100*Leases!$F99,0)+MAX((Expenses!BB$11-Leases!$K101/12)*Leases!$J101*Leases!$F99,0)+MAX((Expenses!BB$12-Leases!$K102/12)*Leases!$J102*Leases!$F99,0)+MAX((Expenses!BB$13-Leases!$K103/12)*Leases!$J103*Leases!$F99,0)))),0)</f>
        <v>0</v>
      </c>
      <c r="BE265" s="94">
        <f ca="1">IF(AND(BE$165&lt;=$E99,BE$165&gt;=EOMONTH($D99,0)),IF($G99="NNN",Expenses!BC$14*Leases!$F99,IF(Leases!$G99="FSG",0,IF(Leases!$G99="MG",SUMPRODUCT(Leases!$I99:$I103,Expenses!BC$9:BC$13)*Leases!$F99,MAX((Expenses!BC$9-Leases!$K99/12)*Leases!$J99*Leases!$F99,0)+MAX((Expenses!BC$10-Leases!$K100/12)*Leases!$J100*Leases!$F99,0)+MAX((Expenses!BC$11-Leases!$K101/12)*Leases!$J101*Leases!$F99,0)+MAX((Expenses!BC$12-Leases!$K102/12)*Leases!$J102*Leases!$F99,0)+MAX((Expenses!BC$13-Leases!$K103/12)*Leases!$J103*Leases!$F99,0)))),0)</f>
        <v>0</v>
      </c>
      <c r="BF265" s="94">
        <f ca="1">IF(AND(BF$165&lt;=$E99,BF$165&gt;=EOMONTH($D99,0)),IF($G99="NNN",Expenses!BD$14*Leases!$F99,IF(Leases!$G99="FSG",0,IF(Leases!$G99="MG",SUMPRODUCT(Leases!$I99:$I103,Expenses!BD$9:BD$13)*Leases!$F99,MAX((Expenses!BD$9-Leases!$K99/12)*Leases!$J99*Leases!$F99,0)+MAX((Expenses!BD$10-Leases!$K100/12)*Leases!$J100*Leases!$F99,0)+MAX((Expenses!BD$11-Leases!$K101/12)*Leases!$J101*Leases!$F99,0)+MAX((Expenses!BD$12-Leases!$K102/12)*Leases!$J102*Leases!$F99,0)+MAX((Expenses!BD$13-Leases!$K103/12)*Leases!$J103*Leases!$F99,0)))),0)</f>
        <v>0</v>
      </c>
      <c r="BG265" s="94">
        <f ca="1">IF(AND(BG$165&lt;=$E99,BG$165&gt;=EOMONTH($D99,0)),IF($G99="NNN",Expenses!BE$14*Leases!$F99,IF(Leases!$G99="FSG",0,IF(Leases!$G99="MG",SUMPRODUCT(Leases!$I99:$I103,Expenses!BE$9:BE$13)*Leases!$F99,MAX((Expenses!BE$9-Leases!$K99/12)*Leases!$J99*Leases!$F99,0)+MAX((Expenses!BE$10-Leases!$K100/12)*Leases!$J100*Leases!$F99,0)+MAX((Expenses!BE$11-Leases!$K101/12)*Leases!$J101*Leases!$F99,0)+MAX((Expenses!BE$12-Leases!$K102/12)*Leases!$J102*Leases!$F99,0)+MAX((Expenses!BE$13-Leases!$K103/12)*Leases!$J103*Leases!$F99,0)))),0)</f>
        <v>0</v>
      </c>
      <c r="BH265" s="94">
        <f ca="1">IF(AND(BH$165&lt;=$E99,BH$165&gt;=EOMONTH($D99,0)),IF($G99="NNN",Expenses!BF$14*Leases!$F99,IF(Leases!$G99="FSG",0,IF(Leases!$G99="MG",SUMPRODUCT(Leases!$I99:$I103,Expenses!BF$9:BF$13)*Leases!$F99,MAX((Expenses!BF$9-Leases!$K99/12)*Leases!$J99*Leases!$F99,0)+MAX((Expenses!BF$10-Leases!$K100/12)*Leases!$J100*Leases!$F99,0)+MAX((Expenses!BF$11-Leases!$K101/12)*Leases!$J101*Leases!$F99,0)+MAX((Expenses!BF$12-Leases!$K102/12)*Leases!$J102*Leases!$F99,0)+MAX((Expenses!BF$13-Leases!$K103/12)*Leases!$J103*Leases!$F99,0)))),0)</f>
        <v>0</v>
      </c>
      <c r="BI265" s="94">
        <f ca="1">IF(AND(BI$165&lt;=$E99,BI$165&gt;=EOMONTH($D99,0)),IF($G99="NNN",Expenses!BG$14*Leases!$F99,IF(Leases!$G99="FSG",0,IF(Leases!$G99="MG",SUMPRODUCT(Leases!$I99:$I103,Expenses!BG$9:BG$13)*Leases!$F99,MAX((Expenses!BG$9-Leases!$K99/12)*Leases!$J99*Leases!$F99,0)+MAX((Expenses!BG$10-Leases!$K100/12)*Leases!$J100*Leases!$F99,0)+MAX((Expenses!BG$11-Leases!$K101/12)*Leases!$J101*Leases!$F99,0)+MAX((Expenses!BG$12-Leases!$K102/12)*Leases!$J102*Leases!$F99,0)+MAX((Expenses!BG$13-Leases!$K103/12)*Leases!$J103*Leases!$F99,0)))),0)</f>
        <v>0</v>
      </c>
      <c r="BJ265" s="94">
        <f ca="1">IF(AND(BJ$165&lt;=$E99,BJ$165&gt;=EOMONTH($D99,0)),IF($G99="NNN",Expenses!BH$14*Leases!$F99,IF(Leases!$G99="FSG",0,IF(Leases!$G99="MG",SUMPRODUCT(Leases!$I99:$I103,Expenses!BH$9:BH$13)*Leases!$F99,MAX((Expenses!BH$9-Leases!$K99/12)*Leases!$J99*Leases!$F99,0)+MAX((Expenses!BH$10-Leases!$K100/12)*Leases!$J100*Leases!$F99,0)+MAX((Expenses!BH$11-Leases!$K101/12)*Leases!$J101*Leases!$F99,0)+MAX((Expenses!BH$12-Leases!$K102/12)*Leases!$J102*Leases!$F99,0)+MAX((Expenses!BH$13-Leases!$K103/12)*Leases!$J103*Leases!$F99,0)))),0)</f>
        <v>0</v>
      </c>
      <c r="BK265" s="94">
        <f ca="1">IF(AND(BK$165&lt;=$E99,BK$165&gt;=EOMONTH($D99,0)),IF($G99="NNN",Expenses!BI$14*Leases!$F99,IF(Leases!$G99="FSG",0,IF(Leases!$G99="MG",SUMPRODUCT(Leases!$I99:$I103,Expenses!BI$9:BI$13)*Leases!$F99,MAX((Expenses!BI$9-Leases!$K99/12)*Leases!$J99*Leases!$F99,0)+MAX((Expenses!BI$10-Leases!$K100/12)*Leases!$J100*Leases!$F99,0)+MAX((Expenses!BI$11-Leases!$K101/12)*Leases!$J101*Leases!$F99,0)+MAX((Expenses!BI$12-Leases!$K102/12)*Leases!$J102*Leases!$F99,0)+MAX((Expenses!BI$13-Leases!$K103/12)*Leases!$J103*Leases!$F99,0)))),0)</f>
        <v>0</v>
      </c>
      <c r="BL265" s="94">
        <f ca="1">IF(AND(BL$165&lt;=$E99,BL$165&gt;=EOMONTH($D99,0)),IF($G99="NNN",Expenses!BJ$14*Leases!$F99,IF(Leases!$G99="FSG",0,IF(Leases!$G99="MG",SUMPRODUCT(Leases!$I99:$I103,Expenses!BJ$9:BJ$13)*Leases!$F99,MAX((Expenses!BJ$9-Leases!$K99/12)*Leases!$J99*Leases!$F99,0)+MAX((Expenses!BJ$10-Leases!$K100/12)*Leases!$J100*Leases!$F99,0)+MAX((Expenses!BJ$11-Leases!$K101/12)*Leases!$J101*Leases!$F99,0)+MAX((Expenses!BJ$12-Leases!$K102/12)*Leases!$J102*Leases!$F99,0)+MAX((Expenses!BJ$13-Leases!$K103/12)*Leases!$J103*Leases!$F99,0)))),0)</f>
        <v>0</v>
      </c>
      <c r="BM265" s="94">
        <f ca="1">IF(AND(BM$165&lt;=$E99,BM$165&gt;=EOMONTH($D99,0)),IF($G99="NNN",Expenses!BK$14*Leases!$F99,IF(Leases!$G99="FSG",0,IF(Leases!$G99="MG",SUMPRODUCT(Leases!$I99:$I103,Expenses!BK$9:BK$13)*Leases!$F99,MAX((Expenses!BK$9-Leases!$K99/12)*Leases!$J99*Leases!$F99,0)+MAX((Expenses!BK$10-Leases!$K100/12)*Leases!$J100*Leases!$F99,0)+MAX((Expenses!BK$11-Leases!$K101/12)*Leases!$J101*Leases!$F99,0)+MAX((Expenses!BK$12-Leases!$K102/12)*Leases!$J102*Leases!$F99,0)+MAX((Expenses!BK$13-Leases!$K103/12)*Leases!$J103*Leases!$F99,0)))),0)</f>
        <v>0</v>
      </c>
      <c r="BN265" s="94">
        <f>IF(AND(BN$165&lt;=$E99,BN$165&gt;=EOMONTH($D99,0)),IF($G99="NNN",Expenses!BL$14*Leases!$F99,IF(Leases!$G99="FSG",0,IF(Leases!$G99="MG",SUMPRODUCT(Leases!$I99:$I103,Expenses!BL$9:BL$13)*Leases!$F99,MAX((Expenses!BL$9-Leases!$K99/12)*Leases!$J99*Leases!$F99,0)+MAX((Expenses!BL$10-Leases!$K100/12)*Leases!$J100*Leases!$F99,0)+MAX((Expenses!BL$11-Leases!$K101/12)*Leases!$J101*Leases!$F99,0)+MAX((Expenses!BL$12-Leases!$K102/12)*Leases!$J102*Leases!$F99,0)+MAX((Expenses!BL$13-Leases!$K103/12)*Leases!$J103*Leases!$F99,0)))),0)</f>
        <v>0</v>
      </c>
      <c r="BO265" s="94">
        <f>IF(AND(BO$165&lt;=$E99,BO$165&gt;=EOMONTH($D99,0)),IF($G99="NNN",Expenses!BM$14*Leases!$F99,IF(Leases!$G99="FSG",0,IF(Leases!$G99="MG",SUMPRODUCT(Leases!$I99:$I103,Expenses!BM$9:BM$13)*Leases!$F99,MAX((Expenses!BM$9-Leases!$K99/12)*Leases!$J99*Leases!$F99,0)+MAX((Expenses!BM$10-Leases!$K100/12)*Leases!$J100*Leases!$F99,0)+MAX((Expenses!BM$11-Leases!$K101/12)*Leases!$J101*Leases!$F99,0)+MAX((Expenses!BM$12-Leases!$K102/12)*Leases!$J102*Leases!$F99,0)+MAX((Expenses!BM$13-Leases!$K103/12)*Leases!$J103*Leases!$F99,0)))),0)</f>
        <v>0</v>
      </c>
      <c r="BP265" s="94">
        <f>IF(AND(BP$165&lt;=$E99,BP$165&gt;=EOMONTH($D99,0)),IF($G99="NNN",Expenses!BN$14*Leases!$F99,IF(Leases!$G99="FSG",0,IF(Leases!$G99="MG",SUMPRODUCT(Leases!$I99:$I103,Expenses!BN$9:BN$13)*Leases!$F99,MAX((Expenses!BN$9-Leases!$K99/12)*Leases!$J99*Leases!$F99,0)+MAX((Expenses!BN$10-Leases!$K100/12)*Leases!$J100*Leases!$F99,0)+MAX((Expenses!BN$11-Leases!$K101/12)*Leases!$J101*Leases!$F99,0)+MAX((Expenses!BN$12-Leases!$K102/12)*Leases!$J102*Leases!$F99,0)+MAX((Expenses!BN$13-Leases!$K103/12)*Leases!$J103*Leases!$F99,0)))),0)</f>
        <v>0</v>
      </c>
      <c r="BQ265" s="94">
        <f>IF(AND(BQ$165&lt;=$E99,BQ$165&gt;=EOMONTH($D99,0)),IF($G99="NNN",Expenses!BO$14*Leases!$F99,IF(Leases!$G99="FSG",0,IF(Leases!$G99="MG",SUMPRODUCT(Leases!$I99:$I103,Expenses!BO$9:BO$13)*Leases!$F99,MAX((Expenses!BO$9-Leases!$K99/12)*Leases!$J99*Leases!$F99,0)+MAX((Expenses!BO$10-Leases!$K100/12)*Leases!$J100*Leases!$F99,0)+MAX((Expenses!BO$11-Leases!$K101/12)*Leases!$J101*Leases!$F99,0)+MAX((Expenses!BO$12-Leases!$K102/12)*Leases!$J102*Leases!$F99,0)+MAX((Expenses!BO$13-Leases!$K103/12)*Leases!$J103*Leases!$F99,0)))),0)</f>
        <v>0</v>
      </c>
      <c r="BR265" s="94">
        <f>IF(AND(BR$165&lt;=$E99,BR$165&gt;=EOMONTH($D99,0)),IF($G99="NNN",Expenses!BP$14*Leases!$F99,IF(Leases!$G99="FSG",0,IF(Leases!$G99="MG",SUMPRODUCT(Leases!$I99:$I103,Expenses!BP$9:BP$13)*Leases!$F99,MAX((Expenses!BP$9-Leases!$K99/12)*Leases!$J99*Leases!$F99,0)+MAX((Expenses!BP$10-Leases!$K100/12)*Leases!$J100*Leases!$F99,0)+MAX((Expenses!BP$11-Leases!$K101/12)*Leases!$J101*Leases!$F99,0)+MAX((Expenses!BP$12-Leases!$K102/12)*Leases!$J102*Leases!$F99,0)+MAX((Expenses!BP$13-Leases!$K103/12)*Leases!$J103*Leases!$F99,0)))),0)</f>
        <v>0</v>
      </c>
      <c r="BS265" s="94">
        <f>IF(AND(BS$165&lt;=$E99,BS$165&gt;=EOMONTH($D99,0)),IF($G99="NNN",Expenses!BQ$14*Leases!$F99,IF(Leases!$G99="FSG",0,IF(Leases!$G99="MG",SUMPRODUCT(Leases!$I99:$I103,Expenses!BQ$9:BQ$13)*Leases!$F99,MAX((Expenses!BQ$9-Leases!$K99/12)*Leases!$J99*Leases!$F99,0)+MAX((Expenses!BQ$10-Leases!$K100/12)*Leases!$J100*Leases!$F99,0)+MAX((Expenses!BQ$11-Leases!$K101/12)*Leases!$J101*Leases!$F99,0)+MAX((Expenses!BQ$12-Leases!$K102/12)*Leases!$J102*Leases!$F99,0)+MAX((Expenses!BQ$13-Leases!$K103/12)*Leases!$J103*Leases!$F99,0)))),0)</f>
        <v>0</v>
      </c>
      <c r="BT265" s="94">
        <f>IF(AND(BT$165&lt;=$E99,BT$165&gt;=EOMONTH($D99,0)),IF($G99="NNN",Expenses!BR$14*Leases!$F99,IF(Leases!$G99="FSG",0,IF(Leases!$G99="MG",SUMPRODUCT(Leases!$I99:$I103,Expenses!BR$9:BR$13)*Leases!$F99,MAX((Expenses!BR$9-Leases!$K99/12)*Leases!$J99*Leases!$F99,0)+MAX((Expenses!BR$10-Leases!$K100/12)*Leases!$J100*Leases!$F99,0)+MAX((Expenses!BR$11-Leases!$K101/12)*Leases!$J101*Leases!$F99,0)+MAX((Expenses!BR$12-Leases!$K102/12)*Leases!$J102*Leases!$F99,0)+MAX((Expenses!BR$13-Leases!$K103/12)*Leases!$J103*Leases!$F99,0)))),0)</f>
        <v>0</v>
      </c>
      <c r="BU265" s="94">
        <f>IF(AND(BU$165&lt;=$E99,BU$165&gt;=EOMONTH($D99,0)),IF($G99="NNN",Expenses!BS$14*Leases!$F99,IF(Leases!$G99="FSG",0,IF(Leases!$G99="MG",SUMPRODUCT(Leases!$I99:$I103,Expenses!BS$9:BS$13)*Leases!$F99,MAX((Expenses!BS$9-Leases!$K99/12)*Leases!$J99*Leases!$F99,0)+MAX((Expenses!BS$10-Leases!$K100/12)*Leases!$J100*Leases!$F99,0)+MAX((Expenses!BS$11-Leases!$K101/12)*Leases!$J101*Leases!$F99,0)+MAX((Expenses!BS$12-Leases!$K102/12)*Leases!$J102*Leases!$F99,0)+MAX((Expenses!BS$13-Leases!$K103/12)*Leases!$J103*Leases!$F99,0)))),0)</f>
        <v>0</v>
      </c>
      <c r="BV265" s="94">
        <f>IF(AND(BV$165&lt;=$E99,BV$165&gt;=EOMONTH($D99,0)),IF($G99="NNN",Expenses!BT$14*Leases!$F99,IF(Leases!$G99="FSG",0,IF(Leases!$G99="MG",SUMPRODUCT(Leases!$I99:$I103,Expenses!BT$9:BT$13)*Leases!$F99,MAX((Expenses!BT$9-Leases!$K99/12)*Leases!$J99*Leases!$F99,0)+MAX((Expenses!BT$10-Leases!$K100/12)*Leases!$J100*Leases!$F99,0)+MAX((Expenses!BT$11-Leases!$K101/12)*Leases!$J101*Leases!$F99,0)+MAX((Expenses!BT$12-Leases!$K102/12)*Leases!$J102*Leases!$F99,0)+MAX((Expenses!BT$13-Leases!$K103/12)*Leases!$J103*Leases!$F99,0)))),0)</f>
        <v>0</v>
      </c>
      <c r="BW265" s="94">
        <f>IF(AND(BW$165&lt;=$E99,BW$165&gt;=EOMONTH($D99,0)),IF($G99="NNN",Expenses!BU$14*Leases!$F99,IF(Leases!$G99="FSG",0,IF(Leases!$G99="MG",SUMPRODUCT(Leases!$I99:$I103,Expenses!BU$9:BU$13)*Leases!$F99,MAX((Expenses!BU$9-Leases!$K99/12)*Leases!$J99*Leases!$F99,0)+MAX((Expenses!BU$10-Leases!$K100/12)*Leases!$J100*Leases!$F99,0)+MAX((Expenses!BU$11-Leases!$K101/12)*Leases!$J101*Leases!$F99,0)+MAX((Expenses!BU$12-Leases!$K102/12)*Leases!$J102*Leases!$F99,0)+MAX((Expenses!BU$13-Leases!$K103/12)*Leases!$J103*Leases!$F99,0)))),0)</f>
        <v>0</v>
      </c>
      <c r="BX265" s="94">
        <f>IF(AND(BX$165&lt;=$E99,BX$165&gt;=EOMONTH($D99,0)),IF($G99="NNN",Expenses!BV$14*Leases!$F99,IF(Leases!$G99="FSG",0,IF(Leases!$G99="MG",SUMPRODUCT(Leases!$I99:$I103,Expenses!BV$9:BV$13)*Leases!$F99,MAX((Expenses!BV$9-Leases!$K99/12)*Leases!$J99*Leases!$F99,0)+MAX((Expenses!BV$10-Leases!$K100/12)*Leases!$J100*Leases!$F99,0)+MAX((Expenses!BV$11-Leases!$K101/12)*Leases!$J101*Leases!$F99,0)+MAX((Expenses!BV$12-Leases!$K102/12)*Leases!$J102*Leases!$F99,0)+MAX((Expenses!BV$13-Leases!$K103/12)*Leases!$J103*Leases!$F99,0)))),0)</f>
        <v>0</v>
      </c>
      <c r="BY265" s="94">
        <f>IF(AND(BY$165&lt;=$E99,BY$165&gt;=EOMONTH($D99,0)),IF($G99="NNN",Expenses!BW$14*Leases!$F99,IF(Leases!$G99="FSG",0,IF(Leases!$G99="MG",SUMPRODUCT(Leases!$I99:$I103,Expenses!BW$9:BW$13)*Leases!$F99,MAX((Expenses!BW$9-Leases!$K99/12)*Leases!$J99*Leases!$F99,0)+MAX((Expenses!BW$10-Leases!$K100/12)*Leases!$J100*Leases!$F99,0)+MAX((Expenses!BW$11-Leases!$K101/12)*Leases!$J101*Leases!$F99,0)+MAX((Expenses!BW$12-Leases!$K102/12)*Leases!$J102*Leases!$F99,0)+MAX((Expenses!BW$13-Leases!$K103/12)*Leases!$J103*Leases!$F99,0)))),0)</f>
        <v>0</v>
      </c>
      <c r="BZ265" s="94">
        <f>IF(AND(BZ$165&lt;=$E99,BZ$165&gt;=EOMONTH($D99,0)),IF($G99="NNN",Expenses!BX$14*Leases!$F99,IF(Leases!$G99="FSG",0,IF(Leases!$G99="MG",SUMPRODUCT(Leases!$I99:$I103,Expenses!BX$9:BX$13)*Leases!$F99,MAX((Expenses!BX$9-Leases!$K99/12)*Leases!$J99*Leases!$F99,0)+MAX((Expenses!BX$10-Leases!$K100/12)*Leases!$J100*Leases!$F99,0)+MAX((Expenses!BX$11-Leases!$K101/12)*Leases!$J101*Leases!$F99,0)+MAX((Expenses!BX$12-Leases!$K102/12)*Leases!$J102*Leases!$F99,0)+MAX((Expenses!BX$13-Leases!$K103/12)*Leases!$J103*Leases!$F99,0)))),0)</f>
        <v>0</v>
      </c>
      <c r="CA265" s="94">
        <f>IF(AND(CA$165&lt;=$E99,CA$165&gt;=EOMONTH($D99,0)),IF($G99="NNN",Expenses!BY$14*Leases!$F99,IF(Leases!$G99="FSG",0,IF(Leases!$G99="MG",SUMPRODUCT(Leases!$I99:$I103,Expenses!BY$9:BY$13)*Leases!$F99,MAX((Expenses!BY$9-Leases!$K99/12)*Leases!$J99*Leases!$F99,0)+MAX((Expenses!BY$10-Leases!$K100/12)*Leases!$J100*Leases!$F99,0)+MAX((Expenses!BY$11-Leases!$K101/12)*Leases!$J101*Leases!$F99,0)+MAX((Expenses!BY$12-Leases!$K102/12)*Leases!$J102*Leases!$F99,0)+MAX((Expenses!BY$13-Leases!$K103/12)*Leases!$J103*Leases!$F99,0)))),0)</f>
        <v>0</v>
      </c>
      <c r="CB265" s="94">
        <f>IF(AND(CB$165&lt;=$E99,CB$165&gt;=EOMONTH($D99,0)),IF($G99="NNN",Expenses!BZ$14*Leases!$F99,IF(Leases!$G99="FSG",0,IF(Leases!$G99="MG",SUMPRODUCT(Leases!$I99:$I103,Expenses!BZ$9:BZ$13)*Leases!$F99,MAX((Expenses!BZ$9-Leases!$K99/12)*Leases!$J99*Leases!$F99,0)+MAX((Expenses!BZ$10-Leases!$K100/12)*Leases!$J100*Leases!$F99,0)+MAX((Expenses!BZ$11-Leases!$K101/12)*Leases!$J101*Leases!$F99,0)+MAX((Expenses!BZ$12-Leases!$K102/12)*Leases!$J102*Leases!$F99,0)+MAX((Expenses!BZ$13-Leases!$K103/12)*Leases!$J103*Leases!$F99,0)))),0)</f>
        <v>0</v>
      </c>
      <c r="CC265" s="94">
        <f>IF(AND(CC$165&lt;=$E99,CC$165&gt;=EOMONTH($D99,0)),IF($G99="NNN",Expenses!CA$14*Leases!$F99,IF(Leases!$G99="FSG",0,IF(Leases!$G99="MG",SUMPRODUCT(Leases!$I99:$I103,Expenses!CA$9:CA$13)*Leases!$F99,MAX((Expenses!CA$9-Leases!$K99/12)*Leases!$J99*Leases!$F99,0)+MAX((Expenses!CA$10-Leases!$K100/12)*Leases!$J100*Leases!$F99,0)+MAX((Expenses!CA$11-Leases!$K101/12)*Leases!$J101*Leases!$F99,0)+MAX((Expenses!CA$12-Leases!$K102/12)*Leases!$J102*Leases!$F99,0)+MAX((Expenses!CA$13-Leases!$K103/12)*Leases!$J103*Leases!$F99,0)))),0)</f>
        <v>0</v>
      </c>
      <c r="CD265" s="94">
        <f>IF(AND(CD$165&lt;=$E99,CD$165&gt;=EOMONTH($D99,0)),IF($G99="NNN",Expenses!CB$14*Leases!$F99,IF(Leases!$G99="FSG",0,IF(Leases!$G99="MG",SUMPRODUCT(Leases!$I99:$I103,Expenses!CB$9:CB$13)*Leases!$F99,MAX((Expenses!CB$9-Leases!$K99/12)*Leases!$J99*Leases!$F99,0)+MAX((Expenses!CB$10-Leases!$K100/12)*Leases!$J100*Leases!$F99,0)+MAX((Expenses!CB$11-Leases!$K101/12)*Leases!$J101*Leases!$F99,0)+MAX((Expenses!CB$12-Leases!$K102/12)*Leases!$J102*Leases!$F99,0)+MAX((Expenses!CB$13-Leases!$K103/12)*Leases!$J103*Leases!$F99,0)))),0)</f>
        <v>0</v>
      </c>
      <c r="CE265" s="94">
        <f>IF(AND(CE$165&lt;=$E99,CE$165&gt;=EOMONTH($D99,0)),IF($G99="NNN",Expenses!CC$14*Leases!$F99,IF(Leases!$G99="FSG",0,IF(Leases!$G99="MG",SUMPRODUCT(Leases!$I99:$I103,Expenses!CC$9:CC$13)*Leases!$F99,MAX((Expenses!CC$9-Leases!$K99/12)*Leases!$J99*Leases!$F99,0)+MAX((Expenses!CC$10-Leases!$K100/12)*Leases!$J100*Leases!$F99,0)+MAX((Expenses!CC$11-Leases!$K101/12)*Leases!$J101*Leases!$F99,0)+MAX((Expenses!CC$12-Leases!$K102/12)*Leases!$J102*Leases!$F99,0)+MAX((Expenses!CC$13-Leases!$K103/12)*Leases!$J103*Leases!$F99,0)))),0)</f>
        <v>0</v>
      </c>
      <c r="CF265" s="94">
        <f>IF(AND(CF$165&lt;=$E99,CF$165&gt;=EOMONTH($D99,0)),IF($G99="NNN",Expenses!CD$14*Leases!$F99,IF(Leases!$G99="FSG",0,IF(Leases!$G99="MG",SUMPRODUCT(Leases!$I99:$I103,Expenses!CD$9:CD$13)*Leases!$F99,MAX((Expenses!CD$9-Leases!$K99/12)*Leases!$J99*Leases!$F99,0)+MAX((Expenses!CD$10-Leases!$K100/12)*Leases!$J100*Leases!$F99,0)+MAX((Expenses!CD$11-Leases!$K101/12)*Leases!$J101*Leases!$F99,0)+MAX((Expenses!CD$12-Leases!$K102/12)*Leases!$J102*Leases!$F99,0)+MAX((Expenses!CD$13-Leases!$K103/12)*Leases!$J103*Leases!$F99,0)))),0)</f>
        <v>0</v>
      </c>
      <c r="CG265" s="94">
        <f>IF(AND(CG$165&lt;=$E99,CG$165&gt;=EOMONTH($D99,0)),IF($G99="NNN",Expenses!CE$14*Leases!$F99,IF(Leases!$G99="FSG",0,IF(Leases!$G99="MG",SUMPRODUCT(Leases!$I99:$I103,Expenses!CE$9:CE$13)*Leases!$F99,MAX((Expenses!CE$9-Leases!$K99/12)*Leases!$J99*Leases!$F99,0)+MAX((Expenses!CE$10-Leases!$K100/12)*Leases!$J100*Leases!$F99,0)+MAX((Expenses!CE$11-Leases!$K101/12)*Leases!$J101*Leases!$F99,0)+MAX((Expenses!CE$12-Leases!$K102/12)*Leases!$J102*Leases!$F99,0)+MAX((Expenses!CE$13-Leases!$K103/12)*Leases!$J103*Leases!$F99,0)))),0)</f>
        <v>0</v>
      </c>
      <c r="CH265" s="94">
        <f>IF(AND(CH$165&lt;=$E99,CH$165&gt;=EOMONTH($D99,0)),IF($G99="NNN",Expenses!CF$14*Leases!$F99,IF(Leases!$G99="FSG",0,IF(Leases!$G99="MG",SUMPRODUCT(Leases!$I99:$I103,Expenses!CF$9:CF$13)*Leases!$F99,MAX((Expenses!CF$9-Leases!$K99/12)*Leases!$J99*Leases!$F99,0)+MAX((Expenses!CF$10-Leases!$K100/12)*Leases!$J100*Leases!$F99,0)+MAX((Expenses!CF$11-Leases!$K101/12)*Leases!$J101*Leases!$F99,0)+MAX((Expenses!CF$12-Leases!$K102/12)*Leases!$J102*Leases!$F99,0)+MAX((Expenses!CF$13-Leases!$K103/12)*Leases!$J103*Leases!$F99,0)))),0)</f>
        <v>0</v>
      </c>
      <c r="CI265" s="94">
        <f>IF(AND(CI$165&lt;=$E99,CI$165&gt;=EOMONTH($D99,0)),IF($G99="NNN",Expenses!CG$14*Leases!$F99,IF(Leases!$G99="FSG",0,IF(Leases!$G99="MG",SUMPRODUCT(Leases!$I99:$I103,Expenses!CG$9:CG$13)*Leases!$F99,MAX((Expenses!CG$9-Leases!$K99/12)*Leases!$J99*Leases!$F99,0)+MAX((Expenses!CG$10-Leases!$K100/12)*Leases!$J100*Leases!$F99,0)+MAX((Expenses!CG$11-Leases!$K101/12)*Leases!$J101*Leases!$F99,0)+MAX((Expenses!CG$12-Leases!$K102/12)*Leases!$J102*Leases!$F99,0)+MAX((Expenses!CG$13-Leases!$K103/12)*Leases!$J103*Leases!$F99,0)))),0)</f>
        <v>0</v>
      </c>
      <c r="CJ265" s="94">
        <f>IF(AND(CJ$165&lt;=$E99,CJ$165&gt;=EOMONTH($D99,0)),IF($G99="NNN",Expenses!CH$14*Leases!$F99,IF(Leases!$G99="FSG",0,IF(Leases!$G99="MG",SUMPRODUCT(Leases!$I99:$I103,Expenses!CH$9:CH$13)*Leases!$F99,MAX((Expenses!CH$9-Leases!$K99/12)*Leases!$J99*Leases!$F99,0)+MAX((Expenses!CH$10-Leases!$K100/12)*Leases!$J100*Leases!$F99,0)+MAX((Expenses!CH$11-Leases!$K101/12)*Leases!$J101*Leases!$F99,0)+MAX((Expenses!CH$12-Leases!$K102/12)*Leases!$J102*Leases!$F99,0)+MAX((Expenses!CH$13-Leases!$K103/12)*Leases!$J103*Leases!$F99,0)))),0)</f>
        <v>0</v>
      </c>
      <c r="CK265" s="94">
        <f>IF(AND(CK$165&lt;=$E99,CK$165&gt;=EOMONTH($D99,0)),IF($G99="NNN",Expenses!CI$14*Leases!$F99,IF(Leases!$G99="FSG",0,IF(Leases!$G99="MG",SUMPRODUCT(Leases!$I99:$I103,Expenses!CI$9:CI$13)*Leases!$F99,MAX((Expenses!CI$9-Leases!$K99/12)*Leases!$J99*Leases!$F99,0)+MAX((Expenses!CI$10-Leases!$K100/12)*Leases!$J100*Leases!$F99,0)+MAX((Expenses!CI$11-Leases!$K101/12)*Leases!$J101*Leases!$F99,0)+MAX((Expenses!CI$12-Leases!$K102/12)*Leases!$J102*Leases!$F99,0)+MAX((Expenses!CI$13-Leases!$K103/12)*Leases!$J103*Leases!$F99,0)))),0)</f>
        <v>0</v>
      </c>
      <c r="CL265" s="94">
        <f>IF(AND(CL$165&lt;=$E99,CL$165&gt;=EOMONTH($D99,0)),IF($G99="NNN",Expenses!CJ$14*Leases!$F99,IF(Leases!$G99="FSG",0,IF(Leases!$G99="MG",SUMPRODUCT(Leases!$I99:$I103,Expenses!CJ$9:CJ$13)*Leases!$F99,MAX((Expenses!CJ$9-Leases!$K99/12)*Leases!$J99*Leases!$F99,0)+MAX((Expenses!CJ$10-Leases!$K100/12)*Leases!$J100*Leases!$F99,0)+MAX((Expenses!CJ$11-Leases!$K101/12)*Leases!$J101*Leases!$F99,0)+MAX((Expenses!CJ$12-Leases!$K102/12)*Leases!$J102*Leases!$F99,0)+MAX((Expenses!CJ$13-Leases!$K103/12)*Leases!$J103*Leases!$F99,0)))),0)</f>
        <v>0</v>
      </c>
      <c r="CM265" s="94">
        <f>IF(AND(CM$165&lt;=$E99,CM$165&gt;=EOMONTH($D99,0)),IF($G99="NNN",Expenses!CK$14*Leases!$F99,IF(Leases!$G99="FSG",0,IF(Leases!$G99="MG",SUMPRODUCT(Leases!$I99:$I103,Expenses!CK$9:CK$13)*Leases!$F99,MAX((Expenses!CK$9-Leases!$K99/12)*Leases!$J99*Leases!$F99,0)+MAX((Expenses!CK$10-Leases!$K100/12)*Leases!$J100*Leases!$F99,0)+MAX((Expenses!CK$11-Leases!$K101/12)*Leases!$J101*Leases!$F99,0)+MAX((Expenses!CK$12-Leases!$K102/12)*Leases!$J102*Leases!$F99,0)+MAX((Expenses!CK$13-Leases!$K103/12)*Leases!$J103*Leases!$F99,0)))),0)</f>
        <v>0</v>
      </c>
      <c r="CN265" s="94">
        <f>IF(AND(CN$165&lt;=$E99,CN$165&gt;=EOMONTH($D99,0)),IF($G99="NNN",Expenses!CL$14*Leases!$F99,IF(Leases!$G99="FSG",0,IF(Leases!$G99="MG",SUMPRODUCT(Leases!$I99:$I103,Expenses!CL$9:CL$13)*Leases!$F99,MAX((Expenses!CL$9-Leases!$K99/12)*Leases!$J99*Leases!$F99,0)+MAX((Expenses!CL$10-Leases!$K100/12)*Leases!$J100*Leases!$F99,0)+MAX((Expenses!CL$11-Leases!$K101/12)*Leases!$J101*Leases!$F99,0)+MAX((Expenses!CL$12-Leases!$K102/12)*Leases!$J102*Leases!$F99,0)+MAX((Expenses!CL$13-Leases!$K103/12)*Leases!$J103*Leases!$F99,0)))),0)</f>
        <v>0</v>
      </c>
      <c r="CO265" s="94">
        <f>IF(AND(CO$165&lt;=$E99,CO$165&gt;=EOMONTH($D99,0)),IF($G99="NNN",Expenses!CM$14*Leases!$F99,IF(Leases!$G99="FSG",0,IF(Leases!$G99="MG",SUMPRODUCT(Leases!$I99:$I103,Expenses!CM$9:CM$13)*Leases!$F99,MAX((Expenses!CM$9-Leases!$K99/12)*Leases!$J99*Leases!$F99,0)+MAX((Expenses!CM$10-Leases!$K100/12)*Leases!$J100*Leases!$F99,0)+MAX((Expenses!CM$11-Leases!$K101/12)*Leases!$J101*Leases!$F99,0)+MAX((Expenses!CM$12-Leases!$K102/12)*Leases!$J102*Leases!$F99,0)+MAX((Expenses!CM$13-Leases!$K103/12)*Leases!$J103*Leases!$F99,0)))),0)</f>
        <v>0</v>
      </c>
      <c r="CP265" s="94">
        <f>IF(AND(CP$165&lt;=$E99,CP$165&gt;=EOMONTH($D99,0)),IF($G99="NNN",Expenses!CN$14*Leases!$F99,IF(Leases!$G99="FSG",0,IF(Leases!$G99="MG",SUMPRODUCT(Leases!$I99:$I103,Expenses!CN$9:CN$13)*Leases!$F99,MAX((Expenses!CN$9-Leases!$K99/12)*Leases!$J99*Leases!$F99,0)+MAX((Expenses!CN$10-Leases!$K100/12)*Leases!$J100*Leases!$F99,0)+MAX((Expenses!CN$11-Leases!$K101/12)*Leases!$J101*Leases!$F99,0)+MAX((Expenses!CN$12-Leases!$K102/12)*Leases!$J102*Leases!$F99,0)+MAX((Expenses!CN$13-Leases!$K103/12)*Leases!$J103*Leases!$F99,0)))),0)</f>
        <v>0</v>
      </c>
      <c r="CQ265" s="94">
        <f>IF(AND(CQ$165&lt;=$E99,CQ$165&gt;=EOMONTH($D99,0)),IF($G99="NNN",Expenses!CO$14*Leases!$F99,IF(Leases!$G99="FSG",0,IF(Leases!$G99="MG",SUMPRODUCT(Leases!$I99:$I103,Expenses!CO$9:CO$13)*Leases!$F99,MAX((Expenses!CO$9-Leases!$K99/12)*Leases!$J99*Leases!$F99,0)+MAX((Expenses!CO$10-Leases!$K100/12)*Leases!$J100*Leases!$F99,0)+MAX((Expenses!CO$11-Leases!$K101/12)*Leases!$J101*Leases!$F99,0)+MAX((Expenses!CO$12-Leases!$K102/12)*Leases!$J102*Leases!$F99,0)+MAX((Expenses!CO$13-Leases!$K103/12)*Leases!$J103*Leases!$F99,0)))),0)</f>
        <v>0</v>
      </c>
      <c r="CR265" s="94">
        <f>IF(AND(CR$165&lt;=$E99,CR$165&gt;=EOMONTH($D99,0)),IF($G99="NNN",Expenses!CP$14*Leases!$F99,IF(Leases!$G99="FSG",0,IF(Leases!$G99="MG",SUMPRODUCT(Leases!$I99:$I103,Expenses!CP$9:CP$13)*Leases!$F99,MAX((Expenses!CP$9-Leases!$K99/12)*Leases!$J99*Leases!$F99,0)+MAX((Expenses!CP$10-Leases!$K100/12)*Leases!$J100*Leases!$F99,0)+MAX((Expenses!CP$11-Leases!$K101/12)*Leases!$J101*Leases!$F99,0)+MAX((Expenses!CP$12-Leases!$K102/12)*Leases!$J102*Leases!$F99,0)+MAX((Expenses!CP$13-Leases!$K103/12)*Leases!$J103*Leases!$F99,0)))),0)</f>
        <v>0</v>
      </c>
      <c r="CS265" s="94">
        <f>IF(AND(CS$165&lt;=$E99,CS$165&gt;=EOMONTH($D99,0)),IF($G99="NNN",Expenses!CQ$14*Leases!$F99,IF(Leases!$G99="FSG",0,IF(Leases!$G99="MG",SUMPRODUCT(Leases!$I99:$I103,Expenses!CQ$9:CQ$13)*Leases!$F99,MAX((Expenses!CQ$9-Leases!$K99/12)*Leases!$J99*Leases!$F99,0)+MAX((Expenses!CQ$10-Leases!$K100/12)*Leases!$J100*Leases!$F99,0)+MAX((Expenses!CQ$11-Leases!$K101/12)*Leases!$J101*Leases!$F99,0)+MAX((Expenses!CQ$12-Leases!$K102/12)*Leases!$J102*Leases!$F99,0)+MAX((Expenses!CQ$13-Leases!$K103/12)*Leases!$J103*Leases!$F99,0)))),0)</f>
        <v>0</v>
      </c>
      <c r="CT265" s="94">
        <f>IF(AND(CT$165&lt;=$E99,CT$165&gt;=EOMONTH($D99,0)),IF($G99="NNN",Expenses!CR$14*Leases!$F99,IF(Leases!$G99="FSG",0,IF(Leases!$G99="MG",SUMPRODUCT(Leases!$I99:$I103,Expenses!CR$9:CR$13)*Leases!$F99,MAX((Expenses!CR$9-Leases!$K99/12)*Leases!$J99*Leases!$F99,0)+MAX((Expenses!CR$10-Leases!$K100/12)*Leases!$J100*Leases!$F99,0)+MAX((Expenses!CR$11-Leases!$K101/12)*Leases!$J101*Leases!$F99,0)+MAX((Expenses!CR$12-Leases!$K102/12)*Leases!$J102*Leases!$F99,0)+MAX((Expenses!CR$13-Leases!$K103/12)*Leases!$J103*Leases!$F99,0)))),0)</f>
        <v>0</v>
      </c>
      <c r="CU265" s="94">
        <f>IF(AND(CU$165&lt;=$E99,CU$165&gt;=EOMONTH($D99,0)),IF($G99="NNN",Expenses!CS$14*Leases!$F99,IF(Leases!$G99="FSG",0,IF(Leases!$G99="MG",SUMPRODUCT(Leases!$I99:$I103,Expenses!CS$9:CS$13)*Leases!$F99,MAX((Expenses!CS$9-Leases!$K99/12)*Leases!$J99*Leases!$F99,0)+MAX((Expenses!CS$10-Leases!$K100/12)*Leases!$J100*Leases!$F99,0)+MAX((Expenses!CS$11-Leases!$K101/12)*Leases!$J101*Leases!$F99,0)+MAX((Expenses!CS$12-Leases!$K102/12)*Leases!$J102*Leases!$F99,0)+MAX((Expenses!CS$13-Leases!$K103/12)*Leases!$J103*Leases!$F99,0)))),0)</f>
        <v>0</v>
      </c>
      <c r="CV265" s="94">
        <f>IF(AND(CV$165&lt;=$E99,CV$165&gt;=EOMONTH($D99,0)),IF($G99="NNN",Expenses!CT$14*Leases!$F99,IF(Leases!$G99="FSG",0,IF(Leases!$G99="MG",SUMPRODUCT(Leases!$I99:$I103,Expenses!CT$9:CT$13)*Leases!$F99,MAX((Expenses!CT$9-Leases!$K99/12)*Leases!$J99*Leases!$F99,0)+MAX((Expenses!CT$10-Leases!$K100/12)*Leases!$J100*Leases!$F99,0)+MAX((Expenses!CT$11-Leases!$K101/12)*Leases!$J101*Leases!$F99,0)+MAX((Expenses!CT$12-Leases!$K102/12)*Leases!$J102*Leases!$F99,0)+MAX((Expenses!CT$13-Leases!$K103/12)*Leases!$J103*Leases!$F99,0)))),0)</f>
        <v>0</v>
      </c>
      <c r="CW265" s="94">
        <f>IF(AND(CW$165&lt;=$E99,CW$165&gt;=EOMONTH($D99,0)),IF($G99="NNN",Expenses!CU$14*Leases!$F99,IF(Leases!$G99="FSG",0,IF(Leases!$G99="MG",SUMPRODUCT(Leases!$I99:$I103,Expenses!CU$9:CU$13)*Leases!$F99,MAX((Expenses!CU$9-Leases!$K99/12)*Leases!$J99*Leases!$F99,0)+MAX((Expenses!CU$10-Leases!$K100/12)*Leases!$J100*Leases!$F99,0)+MAX((Expenses!CU$11-Leases!$K101/12)*Leases!$J101*Leases!$F99,0)+MAX((Expenses!CU$12-Leases!$K102/12)*Leases!$J102*Leases!$F99,0)+MAX((Expenses!CU$13-Leases!$K103/12)*Leases!$J103*Leases!$F99,0)))),0)</f>
        <v>0</v>
      </c>
      <c r="CX265" s="94">
        <f>IF(AND(CX$165&lt;=$E99,CX$165&gt;=EOMONTH($D99,0)),IF($G99="NNN",Expenses!CV$14*Leases!$F99,IF(Leases!$G99="FSG",0,IF(Leases!$G99="MG",SUMPRODUCT(Leases!$I99:$I103,Expenses!CV$9:CV$13)*Leases!$F99,MAX((Expenses!CV$9-Leases!$K99/12)*Leases!$J99*Leases!$F99,0)+MAX((Expenses!CV$10-Leases!$K100/12)*Leases!$J100*Leases!$F99,0)+MAX((Expenses!CV$11-Leases!$K101/12)*Leases!$J101*Leases!$F99,0)+MAX((Expenses!CV$12-Leases!$K102/12)*Leases!$J102*Leases!$F99,0)+MAX((Expenses!CV$13-Leases!$K103/12)*Leases!$J103*Leases!$F99,0)))),0)</f>
        <v>0</v>
      </c>
      <c r="CY265" s="94">
        <f>IF(AND(CY$165&lt;=$E99,CY$165&gt;=EOMONTH($D99,0)),IF($G99="NNN",Expenses!CW$14*Leases!$F99,IF(Leases!$G99="FSG",0,IF(Leases!$G99="MG",SUMPRODUCT(Leases!$I99:$I103,Expenses!CW$9:CW$13)*Leases!$F99,MAX((Expenses!CW$9-Leases!$K99/12)*Leases!$J99*Leases!$F99,0)+MAX((Expenses!CW$10-Leases!$K100/12)*Leases!$J100*Leases!$F99,0)+MAX((Expenses!CW$11-Leases!$K101/12)*Leases!$J101*Leases!$F99,0)+MAX((Expenses!CW$12-Leases!$K102/12)*Leases!$J102*Leases!$F99,0)+MAX((Expenses!CW$13-Leases!$K103/12)*Leases!$J103*Leases!$F99,0)))),0)</f>
        <v>0</v>
      </c>
      <c r="CZ265" s="94">
        <f>IF(AND(CZ$165&lt;=$E99,CZ$165&gt;=EOMONTH($D99,0)),IF($G99="NNN",Expenses!CX$14*Leases!$F99,IF(Leases!$G99="FSG",0,IF(Leases!$G99="MG",SUMPRODUCT(Leases!$I99:$I103,Expenses!CX$9:CX$13)*Leases!$F99,MAX((Expenses!CX$9-Leases!$K99/12)*Leases!$J99*Leases!$F99,0)+MAX((Expenses!CX$10-Leases!$K100/12)*Leases!$J100*Leases!$F99,0)+MAX((Expenses!CX$11-Leases!$K101/12)*Leases!$J101*Leases!$F99,0)+MAX((Expenses!CX$12-Leases!$K102/12)*Leases!$J102*Leases!$F99,0)+MAX((Expenses!CX$13-Leases!$K103/12)*Leases!$J103*Leases!$F99,0)))),0)</f>
        <v>0</v>
      </c>
      <c r="DA265" s="94">
        <f>IF(AND(DA$165&lt;=$E99,DA$165&gt;=EOMONTH($D99,0)),IF($G99="NNN",Expenses!CY$14*Leases!$F99,IF(Leases!$G99="FSG",0,IF(Leases!$G99="MG",SUMPRODUCT(Leases!$I99:$I103,Expenses!CY$9:CY$13)*Leases!$F99,MAX((Expenses!CY$9-Leases!$K99/12)*Leases!$J99*Leases!$F99,0)+MAX((Expenses!CY$10-Leases!$K100/12)*Leases!$J100*Leases!$F99,0)+MAX((Expenses!CY$11-Leases!$K101/12)*Leases!$J101*Leases!$F99,0)+MAX((Expenses!CY$12-Leases!$K102/12)*Leases!$J102*Leases!$F99,0)+MAX((Expenses!CY$13-Leases!$K103/12)*Leases!$J103*Leases!$F99,0)))),0)</f>
        <v>0</v>
      </c>
      <c r="DB265" s="94">
        <f>IF(AND(DB$165&lt;=$E99,DB$165&gt;=EOMONTH($D99,0)),IF($G99="NNN",Expenses!CZ$14*Leases!$F99,IF(Leases!$G99="FSG",0,IF(Leases!$G99="MG",SUMPRODUCT(Leases!$I99:$I103,Expenses!CZ$9:CZ$13)*Leases!$F99,MAX((Expenses!CZ$9-Leases!$K99/12)*Leases!$J99*Leases!$F99,0)+MAX((Expenses!CZ$10-Leases!$K100/12)*Leases!$J100*Leases!$F99,0)+MAX((Expenses!CZ$11-Leases!$K101/12)*Leases!$J101*Leases!$F99,0)+MAX((Expenses!CZ$12-Leases!$K102/12)*Leases!$J102*Leases!$F99,0)+MAX((Expenses!CZ$13-Leases!$K103/12)*Leases!$J103*Leases!$F99,0)))),0)</f>
        <v>0</v>
      </c>
      <c r="DC265" s="94">
        <f>IF(AND(DC$165&lt;=$E99,DC$165&gt;=EOMONTH($D99,0)),IF($G99="NNN",Expenses!DA$14*Leases!$F99,IF(Leases!$G99="FSG",0,IF(Leases!$G99="MG",SUMPRODUCT(Leases!$I99:$I103,Expenses!DA$9:DA$13)*Leases!$F99,MAX((Expenses!DA$9-Leases!$K99/12)*Leases!$J99*Leases!$F99,0)+MAX((Expenses!DA$10-Leases!$K100/12)*Leases!$J100*Leases!$F99,0)+MAX((Expenses!DA$11-Leases!$K101/12)*Leases!$J101*Leases!$F99,0)+MAX((Expenses!DA$12-Leases!$K102/12)*Leases!$J102*Leases!$F99,0)+MAX((Expenses!DA$13-Leases!$K103/12)*Leases!$J103*Leases!$F99,0)))),0)</f>
        <v>0</v>
      </c>
      <c r="DD265" s="94">
        <f>IF(AND(DD$165&lt;=$E99,DD$165&gt;=EOMONTH($D99,0)),IF($G99="NNN",Expenses!DB$14*Leases!$F99,IF(Leases!$G99="FSG",0,IF(Leases!$G99="MG",SUMPRODUCT(Leases!$I99:$I103,Expenses!DB$9:DB$13)*Leases!$F99,MAX((Expenses!DB$9-Leases!$K99/12)*Leases!$J99*Leases!$F99,0)+MAX((Expenses!DB$10-Leases!$K100/12)*Leases!$J100*Leases!$F99,0)+MAX((Expenses!DB$11-Leases!$K101/12)*Leases!$J101*Leases!$F99,0)+MAX((Expenses!DB$12-Leases!$K102/12)*Leases!$J102*Leases!$F99,0)+MAX((Expenses!DB$13-Leases!$K103/12)*Leases!$J103*Leases!$F99,0)))),0)</f>
        <v>0</v>
      </c>
      <c r="DE265" s="94">
        <f>IF(AND(DE$165&lt;=$E99,DE$165&gt;=EOMONTH($D99,0)),IF($G99="NNN",Expenses!DC$14*Leases!$F99,IF(Leases!$G99="FSG",0,IF(Leases!$G99="MG",SUMPRODUCT(Leases!$I99:$I103,Expenses!DC$9:DC$13)*Leases!$F99,MAX((Expenses!DC$9-Leases!$K99/12)*Leases!$J99*Leases!$F99,0)+MAX((Expenses!DC$10-Leases!$K100/12)*Leases!$J100*Leases!$F99,0)+MAX((Expenses!DC$11-Leases!$K101/12)*Leases!$J101*Leases!$F99,0)+MAX((Expenses!DC$12-Leases!$K102/12)*Leases!$J102*Leases!$F99,0)+MAX((Expenses!DC$13-Leases!$K103/12)*Leases!$J103*Leases!$F99,0)))),0)</f>
        <v>0</v>
      </c>
      <c r="DF265" s="94">
        <f>IF(AND(DF$165&lt;=$E99,DF$165&gt;=EOMONTH($D99,0)),IF($G99="NNN",Expenses!DD$14*Leases!$F99,IF(Leases!$G99="FSG",0,IF(Leases!$G99="MG",SUMPRODUCT(Leases!$I99:$I103,Expenses!DD$9:DD$13)*Leases!$F99,MAX((Expenses!DD$9-Leases!$K99/12)*Leases!$J99*Leases!$F99,0)+MAX((Expenses!DD$10-Leases!$K100/12)*Leases!$J100*Leases!$F99,0)+MAX((Expenses!DD$11-Leases!$K101/12)*Leases!$J101*Leases!$F99,0)+MAX((Expenses!DD$12-Leases!$K102/12)*Leases!$J102*Leases!$F99,0)+MAX((Expenses!DD$13-Leases!$K103/12)*Leases!$J103*Leases!$F99,0)))),0)</f>
        <v>0</v>
      </c>
      <c r="DG265" s="94">
        <f>IF(AND(DG$165&lt;=$E99,DG$165&gt;=EOMONTH($D99,0)),IF($G99="NNN",Expenses!DE$14*Leases!$F99,IF(Leases!$G99="FSG",0,IF(Leases!$G99="MG",SUMPRODUCT(Leases!$I99:$I103,Expenses!DE$9:DE$13)*Leases!$F99,MAX((Expenses!DE$9-Leases!$K99/12)*Leases!$J99*Leases!$F99,0)+MAX((Expenses!DE$10-Leases!$K100/12)*Leases!$J100*Leases!$F99,0)+MAX((Expenses!DE$11-Leases!$K101/12)*Leases!$J101*Leases!$F99,0)+MAX((Expenses!DE$12-Leases!$K102/12)*Leases!$J102*Leases!$F99,0)+MAX((Expenses!DE$13-Leases!$K103/12)*Leases!$J103*Leases!$F99,0)))),0)</f>
        <v>0</v>
      </c>
      <c r="DH265" s="94">
        <f>IF(AND(DH$165&lt;=$E99,DH$165&gt;=EOMONTH($D99,0)),IF($G99="NNN",Expenses!DF$14*Leases!$F99,IF(Leases!$G99="FSG",0,IF(Leases!$G99="MG",SUMPRODUCT(Leases!$I99:$I103,Expenses!DF$9:DF$13)*Leases!$F99,MAX((Expenses!DF$9-Leases!$K99/12)*Leases!$J99*Leases!$F99,0)+MAX((Expenses!DF$10-Leases!$K100/12)*Leases!$J100*Leases!$F99,0)+MAX((Expenses!DF$11-Leases!$K101/12)*Leases!$J101*Leases!$F99,0)+MAX((Expenses!DF$12-Leases!$K102/12)*Leases!$J102*Leases!$F99,0)+MAX((Expenses!DF$13-Leases!$K103/12)*Leases!$J103*Leases!$F99,0)))),0)</f>
        <v>0</v>
      </c>
      <c r="DI265" s="94">
        <f>IF(AND(DI$165&lt;=$E99,DI$165&gt;=EOMONTH($D99,0)),IF($G99="NNN",Expenses!DG$14*Leases!$F99,IF(Leases!$G99="FSG",0,IF(Leases!$G99="MG",SUMPRODUCT(Leases!$I99:$I103,Expenses!DG$9:DG$13)*Leases!$F99,MAX((Expenses!DG$9-Leases!$K99/12)*Leases!$J99*Leases!$F99,0)+MAX((Expenses!DG$10-Leases!$K100/12)*Leases!$J100*Leases!$F99,0)+MAX((Expenses!DG$11-Leases!$K101/12)*Leases!$J101*Leases!$F99,0)+MAX((Expenses!DG$12-Leases!$K102/12)*Leases!$J102*Leases!$F99,0)+MAX((Expenses!DG$13-Leases!$K103/12)*Leases!$J103*Leases!$F99,0)))),0)</f>
        <v>0</v>
      </c>
      <c r="DJ265" s="94">
        <f>IF(AND(DJ$165&lt;=$E99,DJ$165&gt;=EOMONTH($D99,0)),IF($G99="NNN",Expenses!DH$14*Leases!$F99,IF(Leases!$G99="FSG",0,IF(Leases!$G99="MG",SUMPRODUCT(Leases!$I99:$I103,Expenses!DH$9:DH$13)*Leases!$F99,MAX((Expenses!DH$9-Leases!$K99/12)*Leases!$J99*Leases!$F99,0)+MAX((Expenses!DH$10-Leases!$K100/12)*Leases!$J100*Leases!$F99,0)+MAX((Expenses!DH$11-Leases!$K101/12)*Leases!$J101*Leases!$F99,0)+MAX((Expenses!DH$12-Leases!$K102/12)*Leases!$J102*Leases!$F99,0)+MAX((Expenses!DH$13-Leases!$K103/12)*Leases!$J103*Leases!$F99,0)))),0)</f>
        <v>0</v>
      </c>
      <c r="DK265" s="94">
        <f>IF(AND(DK$165&lt;=$E99,DK$165&gt;=EOMONTH($D99,0)),IF($G99="NNN",Expenses!DI$14*Leases!$F99,IF(Leases!$G99="FSG",0,IF(Leases!$G99="MG",SUMPRODUCT(Leases!$I99:$I103,Expenses!DI$9:DI$13)*Leases!$F99,MAX((Expenses!DI$9-Leases!$K99/12)*Leases!$J99*Leases!$F99,0)+MAX((Expenses!DI$10-Leases!$K100/12)*Leases!$J100*Leases!$F99,0)+MAX((Expenses!DI$11-Leases!$K101/12)*Leases!$J101*Leases!$F99,0)+MAX((Expenses!DI$12-Leases!$K102/12)*Leases!$J102*Leases!$F99,0)+MAX((Expenses!DI$13-Leases!$K103/12)*Leases!$J103*Leases!$F99,0)))),0)</f>
        <v>0</v>
      </c>
      <c r="DL265" s="94">
        <f>IF(AND(DL$165&lt;=$E99,DL$165&gt;=EOMONTH($D99,0)),IF($G99="NNN",Expenses!DJ$14*Leases!$F99,IF(Leases!$G99="FSG",0,IF(Leases!$G99="MG",SUMPRODUCT(Leases!$I99:$I103,Expenses!DJ$9:DJ$13)*Leases!$F99,MAX((Expenses!DJ$9-Leases!$K99/12)*Leases!$J99*Leases!$F99,0)+MAX((Expenses!DJ$10-Leases!$K100/12)*Leases!$J100*Leases!$F99,0)+MAX((Expenses!DJ$11-Leases!$K101/12)*Leases!$J101*Leases!$F99,0)+MAX((Expenses!DJ$12-Leases!$K102/12)*Leases!$J102*Leases!$F99,0)+MAX((Expenses!DJ$13-Leases!$K103/12)*Leases!$J103*Leases!$F99,0)))),0)</f>
        <v>0</v>
      </c>
      <c r="DM265" s="94">
        <f>IF(AND(DM$165&lt;=$E99,DM$165&gt;=EOMONTH($D99,0)),IF($G99="NNN",Expenses!DK$14*Leases!$F99,IF(Leases!$G99="FSG",0,IF(Leases!$G99="MG",SUMPRODUCT(Leases!$I99:$I103,Expenses!DK$9:DK$13)*Leases!$F99,MAX((Expenses!DK$9-Leases!$K99/12)*Leases!$J99*Leases!$F99,0)+MAX((Expenses!DK$10-Leases!$K100/12)*Leases!$J100*Leases!$F99,0)+MAX((Expenses!DK$11-Leases!$K101/12)*Leases!$J101*Leases!$F99,0)+MAX((Expenses!DK$12-Leases!$K102/12)*Leases!$J102*Leases!$F99,0)+MAX((Expenses!DK$13-Leases!$K103/12)*Leases!$J103*Leases!$F99,0)))),0)</f>
        <v>0</v>
      </c>
      <c r="DN265" s="94">
        <f>IF(AND(DN$165&lt;=$E99,DN$165&gt;=EOMONTH($D99,0)),IF($G99="NNN",Expenses!DL$14*Leases!$F99,IF(Leases!$G99="FSG",0,IF(Leases!$G99="MG",SUMPRODUCT(Leases!$I99:$I103,Expenses!DL$9:DL$13)*Leases!$F99,MAX((Expenses!DL$9-Leases!$K99/12)*Leases!$J99*Leases!$F99,0)+MAX((Expenses!DL$10-Leases!$K100/12)*Leases!$J100*Leases!$F99,0)+MAX((Expenses!DL$11-Leases!$K101/12)*Leases!$J101*Leases!$F99,0)+MAX((Expenses!DL$12-Leases!$K102/12)*Leases!$J102*Leases!$F99,0)+MAX((Expenses!DL$13-Leases!$K103/12)*Leases!$J103*Leases!$F99,0)))),0)</f>
        <v>0</v>
      </c>
      <c r="DO265" s="94">
        <f>IF(AND(DO$165&lt;=$E99,DO$165&gt;=EOMONTH($D99,0)),IF($G99="NNN",Expenses!DM$14*Leases!$F99,IF(Leases!$G99="FSG",0,IF(Leases!$G99="MG",SUMPRODUCT(Leases!$I99:$I103,Expenses!DM$9:DM$13)*Leases!$F99,MAX((Expenses!DM$9-Leases!$K99/12)*Leases!$J99*Leases!$F99,0)+MAX((Expenses!DM$10-Leases!$K100/12)*Leases!$J100*Leases!$F99,0)+MAX((Expenses!DM$11-Leases!$K101/12)*Leases!$J101*Leases!$F99,0)+MAX((Expenses!DM$12-Leases!$K102/12)*Leases!$J102*Leases!$F99,0)+MAX((Expenses!DM$13-Leases!$K103/12)*Leases!$J103*Leases!$F99,0)))),0)</f>
        <v>0</v>
      </c>
      <c r="DP265" s="94">
        <f>IF(AND(DP$165&lt;=$E99,DP$165&gt;=EOMONTH($D99,0)),IF($G99="NNN",Expenses!DN$14*Leases!$F99,IF(Leases!$G99="FSG",0,IF(Leases!$G99="MG",SUMPRODUCT(Leases!$I99:$I103,Expenses!DN$9:DN$13)*Leases!$F99,MAX((Expenses!DN$9-Leases!$K99/12)*Leases!$J99*Leases!$F99,0)+MAX((Expenses!DN$10-Leases!$K100/12)*Leases!$J100*Leases!$F99,0)+MAX((Expenses!DN$11-Leases!$K101/12)*Leases!$J101*Leases!$F99,0)+MAX((Expenses!DN$12-Leases!$K102/12)*Leases!$J102*Leases!$F99,0)+MAX((Expenses!DN$13-Leases!$K103/12)*Leases!$J103*Leases!$F99,0)))),0)</f>
        <v>0</v>
      </c>
      <c r="DQ265" s="94">
        <f>IF(AND(DQ$165&lt;=$E99,DQ$165&gt;=EOMONTH($D99,0)),IF($G99="NNN",Expenses!DO$14*Leases!$F99,IF(Leases!$G99="FSG",0,IF(Leases!$G99="MG",SUMPRODUCT(Leases!$I99:$I103,Expenses!DO$9:DO$13)*Leases!$F99,MAX((Expenses!DO$9-Leases!$K99/12)*Leases!$J99*Leases!$F99,0)+MAX((Expenses!DO$10-Leases!$K100/12)*Leases!$J100*Leases!$F99,0)+MAX((Expenses!DO$11-Leases!$K101/12)*Leases!$J101*Leases!$F99,0)+MAX((Expenses!DO$12-Leases!$K102/12)*Leases!$J102*Leases!$F99,0)+MAX((Expenses!DO$13-Leases!$K103/12)*Leases!$J103*Leases!$F99,0)))),0)</f>
        <v>0</v>
      </c>
      <c r="DR265" s="94">
        <f>IF(AND(DR$165&lt;=$E99,DR$165&gt;=EOMONTH($D99,0)),IF($G99="NNN",Expenses!DP$14*Leases!$F99,IF(Leases!$G99="FSG",0,IF(Leases!$G99="MG",SUMPRODUCT(Leases!$I99:$I103,Expenses!DP$9:DP$13)*Leases!$F99,MAX((Expenses!DP$9-Leases!$K99/12)*Leases!$J99*Leases!$F99,0)+MAX((Expenses!DP$10-Leases!$K100/12)*Leases!$J100*Leases!$F99,0)+MAX((Expenses!DP$11-Leases!$K101/12)*Leases!$J101*Leases!$F99,0)+MAX((Expenses!DP$12-Leases!$K102/12)*Leases!$J102*Leases!$F99,0)+MAX((Expenses!DP$13-Leases!$K103/12)*Leases!$J103*Leases!$F99,0)))),0)</f>
        <v>0</v>
      </c>
      <c r="DS265" s="94">
        <f>IF(AND(DS$165&lt;=$E99,DS$165&gt;=EOMONTH($D99,0)),IF($G99="NNN",Expenses!DQ$14*Leases!$F99,IF(Leases!$G99="FSG",0,IF(Leases!$G99="MG",SUMPRODUCT(Leases!$I99:$I103,Expenses!DQ$9:DQ$13)*Leases!$F99,MAX((Expenses!DQ$9-Leases!$K99/12)*Leases!$J99*Leases!$F99,0)+MAX((Expenses!DQ$10-Leases!$K100/12)*Leases!$J100*Leases!$F99,0)+MAX((Expenses!DQ$11-Leases!$K101/12)*Leases!$J101*Leases!$F99,0)+MAX((Expenses!DQ$12-Leases!$K102/12)*Leases!$J102*Leases!$F99,0)+MAX((Expenses!DQ$13-Leases!$K103/12)*Leases!$J103*Leases!$F99,0)))),0)</f>
        <v>0</v>
      </c>
      <c r="DT265" s="94">
        <f>IF(AND(DT$165&lt;=$E99,DT$165&gt;=EOMONTH($D99,0)),IF($G99="NNN",Expenses!DR$14*Leases!$F99,IF(Leases!$G99="FSG",0,IF(Leases!$G99="MG",SUMPRODUCT(Leases!$I99:$I103,Expenses!DR$9:DR$13)*Leases!$F99,MAX((Expenses!DR$9-Leases!$K99/12)*Leases!$J99*Leases!$F99,0)+MAX((Expenses!DR$10-Leases!$K100/12)*Leases!$J100*Leases!$F99,0)+MAX((Expenses!DR$11-Leases!$K101/12)*Leases!$J101*Leases!$F99,0)+MAX((Expenses!DR$12-Leases!$K102/12)*Leases!$J102*Leases!$F99,0)+MAX((Expenses!DR$13-Leases!$K103/12)*Leases!$J103*Leases!$F99,0)))),0)</f>
        <v>0</v>
      </c>
      <c r="DU265" s="94">
        <f>IF(AND(DU$165&lt;=$E99,DU$165&gt;=EOMONTH($D99,0)),IF($G99="NNN",Expenses!DS$14*Leases!$F99,IF(Leases!$G99="FSG",0,IF(Leases!$G99="MG",SUMPRODUCT(Leases!$I99:$I103,Expenses!DS$9:DS$13)*Leases!$F99,MAX((Expenses!DS$9-Leases!$K99/12)*Leases!$J99*Leases!$F99,0)+MAX((Expenses!DS$10-Leases!$K100/12)*Leases!$J100*Leases!$F99,0)+MAX((Expenses!DS$11-Leases!$K101/12)*Leases!$J101*Leases!$F99,0)+MAX((Expenses!DS$12-Leases!$K102/12)*Leases!$J102*Leases!$F99,0)+MAX((Expenses!DS$13-Leases!$K103/12)*Leases!$J103*Leases!$F99,0)))),0)</f>
        <v>0</v>
      </c>
      <c r="DV265" s="94">
        <f>IF(AND(DV$165&lt;=$E99,DV$165&gt;=EOMONTH($D99,0)),IF($G99="NNN",Expenses!DT$14*Leases!$F99,IF(Leases!$G99="FSG",0,IF(Leases!$G99="MG",SUMPRODUCT(Leases!$I99:$I103,Expenses!DT$9:DT$13)*Leases!$F99,MAX((Expenses!DT$9-Leases!$K99/12)*Leases!$J99*Leases!$F99,0)+MAX((Expenses!DT$10-Leases!$K100/12)*Leases!$J100*Leases!$F99,0)+MAX((Expenses!DT$11-Leases!$K101/12)*Leases!$J101*Leases!$F99,0)+MAX((Expenses!DT$12-Leases!$K102/12)*Leases!$J102*Leases!$F99,0)+MAX((Expenses!DT$13-Leases!$K103/12)*Leases!$J103*Leases!$F99,0)))),0)</f>
        <v>0</v>
      </c>
      <c r="DW265" s="94">
        <f>IF(AND(DW$165&lt;=$E99,DW$165&gt;=EOMONTH($D99,0)),IF($G99="NNN",Expenses!DU$14*Leases!$F99,IF(Leases!$G99="FSG",0,IF(Leases!$G99="MG",SUMPRODUCT(Leases!$I99:$I103,Expenses!DU$9:DU$13)*Leases!$F99,MAX((Expenses!DU$9-Leases!$K99/12)*Leases!$J99*Leases!$F99,0)+MAX((Expenses!DU$10-Leases!$K100/12)*Leases!$J100*Leases!$F99,0)+MAX((Expenses!DU$11-Leases!$K101/12)*Leases!$J101*Leases!$F99,0)+MAX((Expenses!DU$12-Leases!$K102/12)*Leases!$J102*Leases!$F99,0)+MAX((Expenses!DU$13-Leases!$K103/12)*Leases!$J103*Leases!$F99,0)))),0)</f>
        <v>0</v>
      </c>
      <c r="DX265" s="94">
        <f>IF(AND(DX$165&lt;=$E99,DX$165&gt;=EOMONTH($D99,0)),IF($G99="NNN",Expenses!DV$14*Leases!$F99,IF(Leases!$G99="FSG",0,IF(Leases!$G99="MG",SUMPRODUCT(Leases!$I99:$I103,Expenses!DV$9:DV$13)*Leases!$F99,MAX((Expenses!DV$9-Leases!$K99/12)*Leases!$J99*Leases!$F99,0)+MAX((Expenses!DV$10-Leases!$K100/12)*Leases!$J100*Leases!$F99,0)+MAX((Expenses!DV$11-Leases!$K101/12)*Leases!$J101*Leases!$F99,0)+MAX((Expenses!DV$12-Leases!$K102/12)*Leases!$J102*Leases!$F99,0)+MAX((Expenses!DV$13-Leases!$K103/12)*Leases!$J103*Leases!$F99,0)))),0)</f>
        <v>0</v>
      </c>
      <c r="DY265" s="94">
        <f>IF(AND(DY$165&lt;=$E99,DY$165&gt;=EOMONTH($D99,0)),IF($G99="NNN",Expenses!DW$14*Leases!$F99,IF(Leases!$G99="FSG",0,IF(Leases!$G99="MG",SUMPRODUCT(Leases!$I99:$I103,Expenses!DW$9:DW$13)*Leases!$F99,MAX((Expenses!DW$9-Leases!$K99/12)*Leases!$J99*Leases!$F99,0)+MAX((Expenses!DW$10-Leases!$K100/12)*Leases!$J100*Leases!$F99,0)+MAX((Expenses!DW$11-Leases!$K101/12)*Leases!$J101*Leases!$F99,0)+MAX((Expenses!DW$12-Leases!$K102/12)*Leases!$J102*Leases!$F99,0)+MAX((Expenses!DW$13-Leases!$K103/12)*Leases!$J103*Leases!$F99,0)))),0)</f>
        <v>0</v>
      </c>
      <c r="DZ265" s="94">
        <f>IF(AND(DZ$165&lt;=$E99,DZ$165&gt;=EOMONTH($D99,0)),IF($G99="NNN",Expenses!DX$14*Leases!$F99,IF(Leases!$G99="FSG",0,IF(Leases!$G99="MG",SUMPRODUCT(Leases!$I99:$I103,Expenses!DX$9:DX$13)*Leases!$F99,MAX((Expenses!DX$9-Leases!$K99/12)*Leases!$J99*Leases!$F99,0)+MAX((Expenses!DX$10-Leases!$K100/12)*Leases!$J100*Leases!$F99,0)+MAX((Expenses!DX$11-Leases!$K101/12)*Leases!$J101*Leases!$F99,0)+MAX((Expenses!DX$12-Leases!$K102/12)*Leases!$J102*Leases!$F99,0)+MAX((Expenses!DX$13-Leases!$K103/12)*Leases!$J103*Leases!$F99,0)))),0)</f>
        <v>0</v>
      </c>
      <c r="EA265" s="94">
        <f>IF(AND(EA$165&lt;=$E99,EA$165&gt;=EOMONTH($D99,0)),IF($G99="NNN",Expenses!DY$14*Leases!$F99,IF(Leases!$G99="FSG",0,IF(Leases!$G99="MG",SUMPRODUCT(Leases!$I99:$I103,Expenses!DY$9:DY$13)*Leases!$F99,MAX((Expenses!DY$9-Leases!$K99/12)*Leases!$J99*Leases!$F99,0)+MAX((Expenses!DY$10-Leases!$K100/12)*Leases!$J100*Leases!$F99,0)+MAX((Expenses!DY$11-Leases!$K101/12)*Leases!$J101*Leases!$F99,0)+MAX((Expenses!DY$12-Leases!$K102/12)*Leases!$J102*Leases!$F99,0)+MAX((Expenses!DY$13-Leases!$K103/12)*Leases!$J103*Leases!$F99,0)))),0)</f>
        <v>0</v>
      </c>
      <c r="EB265" s="94">
        <f>IF(AND(EB$165&lt;=$E99,EB$165&gt;=EOMONTH($D99,0)),IF($G99="NNN",Expenses!DZ$14*Leases!$F99,IF(Leases!$G99="FSG",0,IF(Leases!$G99="MG",SUMPRODUCT(Leases!$I99:$I103,Expenses!DZ$9:DZ$13)*Leases!$F99,MAX((Expenses!DZ$9-Leases!$K99/12)*Leases!$J99*Leases!$F99,0)+MAX((Expenses!DZ$10-Leases!$K100/12)*Leases!$J100*Leases!$F99,0)+MAX((Expenses!DZ$11-Leases!$K101/12)*Leases!$J101*Leases!$F99,0)+MAX((Expenses!DZ$12-Leases!$K102/12)*Leases!$J102*Leases!$F99,0)+MAX((Expenses!DZ$13-Leases!$K103/12)*Leases!$J103*Leases!$F99,0)))),0)</f>
        <v>0</v>
      </c>
      <c r="EC265" s="94">
        <f>IF(AND(EC$165&lt;=$E99,EC$165&gt;=EOMONTH($D99,0)),IF($G99="NNN",Expenses!EA$14*Leases!$F99,IF(Leases!$G99="FSG",0,IF(Leases!$G99="MG",SUMPRODUCT(Leases!$I99:$I103,Expenses!EA$9:EA$13)*Leases!$F99,MAX((Expenses!EA$9-Leases!$K99/12)*Leases!$J99*Leases!$F99,0)+MAX((Expenses!EA$10-Leases!$K100/12)*Leases!$J100*Leases!$F99,0)+MAX((Expenses!EA$11-Leases!$K101/12)*Leases!$J101*Leases!$F99,0)+MAX((Expenses!EA$12-Leases!$K102/12)*Leases!$J102*Leases!$F99,0)+MAX((Expenses!EA$13-Leases!$K103/12)*Leases!$J103*Leases!$F99,0)))),0)</f>
        <v>0</v>
      </c>
      <c r="ED265" s="94">
        <f>IF(AND(ED$165&lt;=$E99,ED$165&gt;=EOMONTH($D99,0)),IF($G99="NNN",Expenses!EB$14*Leases!$F99,IF(Leases!$G99="FSG",0,IF(Leases!$G99="MG",SUMPRODUCT(Leases!$I99:$I103,Expenses!EB$9:EB$13)*Leases!$F99,MAX((Expenses!EB$9-Leases!$K99/12)*Leases!$J99*Leases!$F99,0)+MAX((Expenses!EB$10-Leases!$K100/12)*Leases!$J100*Leases!$F99,0)+MAX((Expenses!EB$11-Leases!$K101/12)*Leases!$J101*Leases!$F99,0)+MAX((Expenses!EB$12-Leases!$K102/12)*Leases!$J102*Leases!$F99,0)+MAX((Expenses!EB$13-Leases!$K103/12)*Leases!$J103*Leases!$F99,0)))),0)</f>
        <v>0</v>
      </c>
      <c r="EE265" s="94">
        <f>IF(AND(EE$165&lt;=$E99,EE$165&gt;=EOMONTH($D99,0)),IF($G99="NNN",Expenses!EC$14*Leases!$F99,IF(Leases!$G99="FSG",0,IF(Leases!$G99="MG",SUMPRODUCT(Leases!$I99:$I103,Expenses!EC$9:EC$13)*Leases!$F99,MAX((Expenses!EC$9-Leases!$K99/12)*Leases!$J99*Leases!$F99,0)+MAX((Expenses!EC$10-Leases!$K100/12)*Leases!$J100*Leases!$F99,0)+MAX((Expenses!EC$11-Leases!$K101/12)*Leases!$J101*Leases!$F99,0)+MAX((Expenses!EC$12-Leases!$K102/12)*Leases!$J102*Leases!$F99,0)+MAX((Expenses!EC$13-Leases!$K103/12)*Leases!$J103*Leases!$F99,0)))),0)</f>
        <v>0</v>
      </c>
      <c r="EF265" s="94">
        <f>IF(AND(EF$165&lt;=$E99,EF$165&gt;=EOMONTH($D99,0)),IF($G99="NNN",Expenses!ED$14*Leases!$F99,IF(Leases!$G99="FSG",0,IF(Leases!$G99="MG",SUMPRODUCT(Leases!$I99:$I103,Expenses!ED$9:ED$13)*Leases!$F99,MAX((Expenses!ED$9-Leases!$K99/12)*Leases!$J99*Leases!$F99,0)+MAX((Expenses!ED$10-Leases!$K100/12)*Leases!$J100*Leases!$F99,0)+MAX((Expenses!ED$11-Leases!$K101/12)*Leases!$J101*Leases!$F99,0)+MAX((Expenses!ED$12-Leases!$K102/12)*Leases!$J102*Leases!$F99,0)+MAX((Expenses!ED$13-Leases!$K103/12)*Leases!$J103*Leases!$F99,0)))),0)</f>
        <v>0</v>
      </c>
      <c r="EG265" s="94">
        <f>IF(AND(EG$165&lt;=$E99,EG$165&gt;=EOMONTH($D99,0)),IF($G99="NNN",Expenses!EE$14*Leases!$F99,IF(Leases!$G99="FSG",0,IF(Leases!$G99="MG",SUMPRODUCT(Leases!$I99:$I103,Expenses!EE$9:EE$13)*Leases!$F99,MAX((Expenses!EE$9-Leases!$K99/12)*Leases!$J99*Leases!$F99,0)+MAX((Expenses!EE$10-Leases!$K100/12)*Leases!$J100*Leases!$F99,0)+MAX((Expenses!EE$11-Leases!$K101/12)*Leases!$J101*Leases!$F99,0)+MAX((Expenses!EE$12-Leases!$K102/12)*Leases!$J102*Leases!$F99,0)+MAX((Expenses!EE$13-Leases!$K103/12)*Leases!$J103*Leases!$F99,0)))),0)</f>
        <v>0</v>
      </c>
      <c r="EH265" s="94">
        <f>IF(AND(EH$165&lt;=$E99,EH$165&gt;=EOMONTH($D99,0)),IF($G99="NNN",Expenses!EF$14*Leases!$F99,IF(Leases!$G99="FSG",0,IF(Leases!$G99="MG",SUMPRODUCT(Leases!$I99:$I103,Expenses!EF$9:EF$13)*Leases!$F99,MAX((Expenses!EF$9-Leases!$K99/12)*Leases!$J99*Leases!$F99,0)+MAX((Expenses!EF$10-Leases!$K100/12)*Leases!$J100*Leases!$F99,0)+MAX((Expenses!EF$11-Leases!$K101/12)*Leases!$J101*Leases!$F99,0)+MAX((Expenses!EF$12-Leases!$K102/12)*Leases!$J102*Leases!$F99,0)+MAX((Expenses!EF$13-Leases!$K103/12)*Leases!$J103*Leases!$F99,0)))),0)</f>
        <v>0</v>
      </c>
      <c r="EI265" s="94">
        <f>IF(AND(EI$165&lt;=$E99,EI$165&gt;=EOMONTH($D99,0)),IF($G99="NNN",Expenses!EG$14*Leases!$F99,IF(Leases!$G99="FSG",0,IF(Leases!$G99="MG",SUMPRODUCT(Leases!$I99:$I103,Expenses!EG$9:EG$13)*Leases!$F99,MAX((Expenses!EG$9-Leases!$K99/12)*Leases!$J99*Leases!$F99,0)+MAX((Expenses!EG$10-Leases!$K100/12)*Leases!$J100*Leases!$F99,0)+MAX((Expenses!EG$11-Leases!$K101/12)*Leases!$J101*Leases!$F99,0)+MAX((Expenses!EG$12-Leases!$K102/12)*Leases!$J102*Leases!$F99,0)+MAX((Expenses!EG$13-Leases!$K103/12)*Leases!$J103*Leases!$F99,0)))),0)</f>
        <v>0</v>
      </c>
      <c r="EJ265" s="94">
        <f>IF(AND(EJ$165&lt;=$E99,EJ$165&gt;=EOMONTH($D99,0)),IF($G99="NNN",Expenses!EH$14*Leases!$F99,IF(Leases!$G99="FSG",0,IF(Leases!$G99="MG",SUMPRODUCT(Leases!$I99:$I103,Expenses!EH$9:EH$13)*Leases!$F99,MAX((Expenses!EH$9-Leases!$K99/12)*Leases!$J99*Leases!$F99,0)+MAX((Expenses!EH$10-Leases!$K100/12)*Leases!$J100*Leases!$F99,0)+MAX((Expenses!EH$11-Leases!$K101/12)*Leases!$J101*Leases!$F99,0)+MAX((Expenses!EH$12-Leases!$K102/12)*Leases!$J102*Leases!$F99,0)+MAX((Expenses!EH$13-Leases!$K103/12)*Leases!$J103*Leases!$F99,0)))),0)</f>
        <v>0</v>
      </c>
      <c r="EK265" s="94">
        <f>IF(AND(EK$165&lt;=$E99,EK$165&gt;=EOMONTH($D99,0)),IF($G99="NNN",Expenses!EI$14*Leases!$F99,IF(Leases!$G99="FSG",0,IF(Leases!$G99="MG",SUMPRODUCT(Leases!$I99:$I103,Expenses!EI$9:EI$13)*Leases!$F99,MAX((Expenses!EI$9-Leases!$K99/12)*Leases!$J99*Leases!$F99,0)+MAX((Expenses!EI$10-Leases!$K100/12)*Leases!$J100*Leases!$F99,0)+MAX((Expenses!EI$11-Leases!$K101/12)*Leases!$J101*Leases!$F99,0)+MAX((Expenses!EI$12-Leases!$K102/12)*Leases!$J102*Leases!$F99,0)+MAX((Expenses!EI$13-Leases!$K103/12)*Leases!$J103*Leases!$F99,0)))),0)</f>
        <v>0</v>
      </c>
      <c r="EL265" s="94">
        <f>IF(AND(EL$165&lt;=$E99,EL$165&gt;=EOMONTH($D99,0)),IF($G99="NNN",Expenses!EJ$14*Leases!$F99,IF(Leases!$G99="FSG",0,IF(Leases!$G99="MG",SUMPRODUCT(Leases!$I99:$I103,Expenses!EJ$9:EJ$13)*Leases!$F99,MAX((Expenses!EJ$9-Leases!$K99/12)*Leases!$J99*Leases!$F99,0)+MAX((Expenses!EJ$10-Leases!$K100/12)*Leases!$J100*Leases!$F99,0)+MAX((Expenses!EJ$11-Leases!$K101/12)*Leases!$J101*Leases!$F99,0)+MAX((Expenses!EJ$12-Leases!$K102/12)*Leases!$J102*Leases!$F99,0)+MAX((Expenses!EJ$13-Leases!$K103/12)*Leases!$J103*Leases!$F99,0)))),0)</f>
        <v>0</v>
      </c>
      <c r="EM265" s="94">
        <f>IF(AND(EM$165&lt;=$E99,EM$165&gt;=EOMONTH($D99,0)),IF($G99="NNN",Expenses!EK$14*Leases!$F99,IF(Leases!$G99="FSG",0,IF(Leases!$G99="MG",SUMPRODUCT(Leases!$I99:$I103,Expenses!EK$9:EK$13)*Leases!$F99,MAX((Expenses!EK$9-Leases!$K99/12)*Leases!$J99*Leases!$F99,0)+MAX((Expenses!EK$10-Leases!$K100/12)*Leases!$J100*Leases!$F99,0)+MAX((Expenses!EK$11-Leases!$K101/12)*Leases!$J101*Leases!$F99,0)+MAX((Expenses!EK$12-Leases!$K102/12)*Leases!$J102*Leases!$F99,0)+MAX((Expenses!EK$13-Leases!$K103/12)*Leases!$J103*Leases!$F99,0)))),0)</f>
        <v>0</v>
      </c>
      <c r="EN265" s="94">
        <f>IF(AND(EN$165&lt;=$E99,EN$165&gt;=EOMONTH($D99,0)),IF($G99="NNN",Expenses!EL$14*Leases!$F99,IF(Leases!$G99="FSG",0,IF(Leases!$G99="MG",SUMPRODUCT(Leases!$I99:$I103,Expenses!EL$9:EL$13)*Leases!$F99,MAX((Expenses!EL$9-Leases!$K99/12)*Leases!$J99*Leases!$F99,0)+MAX((Expenses!EL$10-Leases!$K100/12)*Leases!$J100*Leases!$F99,0)+MAX((Expenses!EL$11-Leases!$K101/12)*Leases!$J101*Leases!$F99,0)+MAX((Expenses!EL$12-Leases!$K102/12)*Leases!$J102*Leases!$F99,0)+MAX((Expenses!EL$13-Leases!$K103/12)*Leases!$J103*Leases!$F99,0)))),0)</f>
        <v>0</v>
      </c>
      <c r="EO265" s="94">
        <f>IF(AND(EO$165&lt;=$E99,EO$165&gt;=EOMONTH($D99,0)),IF($G99="NNN",Expenses!EM$14*Leases!$F99,IF(Leases!$G99="FSG",0,IF(Leases!$G99="MG",SUMPRODUCT(Leases!$I99:$I103,Expenses!EM$9:EM$13)*Leases!$F99,MAX((Expenses!EM$9-Leases!$K99/12)*Leases!$J99*Leases!$F99,0)+MAX((Expenses!EM$10-Leases!$K100/12)*Leases!$J100*Leases!$F99,0)+MAX((Expenses!EM$11-Leases!$K101/12)*Leases!$J101*Leases!$F99,0)+MAX((Expenses!EM$12-Leases!$K102/12)*Leases!$J102*Leases!$F99,0)+MAX((Expenses!EM$13-Leases!$K103/12)*Leases!$J103*Leases!$F99,0)))),0)</f>
        <v>0</v>
      </c>
      <c r="EP265" s="94">
        <f>IF(AND(EP$165&lt;=$E99,EP$165&gt;=EOMONTH($D99,0)),IF($G99="NNN",Expenses!EN$14*Leases!$F99,IF(Leases!$G99="FSG",0,IF(Leases!$G99="MG",SUMPRODUCT(Leases!$I99:$I103,Expenses!EN$9:EN$13)*Leases!$F99,MAX((Expenses!EN$9-Leases!$K99/12)*Leases!$J99*Leases!$F99,0)+MAX((Expenses!EN$10-Leases!$K100/12)*Leases!$J100*Leases!$F99,0)+MAX((Expenses!EN$11-Leases!$K101/12)*Leases!$J101*Leases!$F99,0)+MAX((Expenses!EN$12-Leases!$K102/12)*Leases!$J102*Leases!$F99,0)+MAX((Expenses!EN$13-Leases!$K103/12)*Leases!$J103*Leases!$F99,0)))),0)</f>
        <v>0</v>
      </c>
      <c r="EQ265" s="94">
        <f>IF(AND(EQ$165&lt;=$E99,EQ$165&gt;=EOMONTH($D99,0)),IF($G99="NNN",Expenses!EO$14*Leases!$F99,IF(Leases!$G99="FSG",0,IF(Leases!$G99="MG",SUMPRODUCT(Leases!$I99:$I103,Expenses!EO$9:EO$13)*Leases!$F99,MAX((Expenses!EO$9-Leases!$K99/12)*Leases!$J99*Leases!$F99,0)+MAX((Expenses!EO$10-Leases!$K100/12)*Leases!$J100*Leases!$F99,0)+MAX((Expenses!EO$11-Leases!$K101/12)*Leases!$J101*Leases!$F99,0)+MAX((Expenses!EO$12-Leases!$K102/12)*Leases!$J102*Leases!$F99,0)+MAX((Expenses!EO$13-Leases!$K103/12)*Leases!$J103*Leases!$F99,0)))),0)</f>
        <v>0</v>
      </c>
      <c r="ER265" s="94">
        <f>IF(AND(ER$165&lt;=$E99,ER$165&gt;=EOMONTH($D99,0)),IF($G99="NNN",Expenses!EP$14*Leases!$F99,IF(Leases!$G99="FSG",0,IF(Leases!$G99="MG",SUMPRODUCT(Leases!$I99:$I103,Expenses!EP$9:EP$13)*Leases!$F99,MAX((Expenses!EP$9-Leases!$K99/12)*Leases!$J99*Leases!$F99,0)+MAX((Expenses!EP$10-Leases!$K100/12)*Leases!$J100*Leases!$F99,0)+MAX((Expenses!EP$11-Leases!$K101/12)*Leases!$J101*Leases!$F99,0)+MAX((Expenses!EP$12-Leases!$K102/12)*Leases!$J102*Leases!$F99,0)+MAX((Expenses!EP$13-Leases!$K103/12)*Leases!$J103*Leases!$F99,0)))),0)</f>
        <v>0</v>
      </c>
      <c r="ES265" s="94">
        <f>IF(AND(ES$165&lt;=$E99,ES$165&gt;=EOMONTH($D99,0)),IF($G99="NNN",Expenses!EQ$14*Leases!$F99,IF(Leases!$G99="FSG",0,IF(Leases!$G99="MG",SUMPRODUCT(Leases!$I99:$I103,Expenses!EQ$9:EQ$13)*Leases!$F99,MAX((Expenses!EQ$9-Leases!$K99/12)*Leases!$J99*Leases!$F99,0)+MAX((Expenses!EQ$10-Leases!$K100/12)*Leases!$J100*Leases!$F99,0)+MAX((Expenses!EQ$11-Leases!$K101/12)*Leases!$J101*Leases!$F99,0)+MAX((Expenses!EQ$12-Leases!$K102/12)*Leases!$J102*Leases!$F99,0)+MAX((Expenses!EQ$13-Leases!$K103/12)*Leases!$J103*Leases!$F99,0)))),0)</f>
        <v>0</v>
      </c>
      <c r="ET265" s="94">
        <f>IF(AND(ET$165&lt;=$E99,ET$165&gt;=EOMONTH($D99,0)),IF($G99="NNN",Expenses!ER$14*Leases!$F99,IF(Leases!$G99="FSG",0,IF(Leases!$G99="MG",SUMPRODUCT(Leases!$I99:$I103,Expenses!ER$9:ER$13)*Leases!$F99,MAX((Expenses!ER$9-Leases!$K99/12)*Leases!$J99*Leases!$F99,0)+MAX((Expenses!ER$10-Leases!$K100/12)*Leases!$J100*Leases!$F99,0)+MAX((Expenses!ER$11-Leases!$K101/12)*Leases!$J101*Leases!$F99,0)+MAX((Expenses!ER$12-Leases!$K102/12)*Leases!$J102*Leases!$F99,0)+MAX((Expenses!ER$13-Leases!$K103/12)*Leases!$J103*Leases!$F99,0)))),0)</f>
        <v>0</v>
      </c>
      <c r="EU265" s="94">
        <f>IF(AND(EU$165&lt;=$E99,EU$165&gt;=EOMONTH($D99,0)),IF($G99="NNN",Expenses!ES$14*Leases!$F99,IF(Leases!$G99="FSG",0,IF(Leases!$G99="MG",SUMPRODUCT(Leases!$I99:$I103,Expenses!ES$9:ES$13)*Leases!$F99,MAX((Expenses!ES$9-Leases!$K99/12)*Leases!$J99*Leases!$F99,0)+MAX((Expenses!ES$10-Leases!$K100/12)*Leases!$J100*Leases!$F99,0)+MAX((Expenses!ES$11-Leases!$K101/12)*Leases!$J101*Leases!$F99,0)+MAX((Expenses!ES$12-Leases!$K102/12)*Leases!$J102*Leases!$F99,0)+MAX((Expenses!ES$13-Leases!$K103/12)*Leases!$J103*Leases!$F99,0)))),0)</f>
        <v>0</v>
      </c>
      <c r="EV265" s="94">
        <f>IF(AND(EV$165&lt;=$E99,EV$165&gt;=EOMONTH($D99,0)),IF($G99="NNN",Expenses!ET$14*Leases!$F99,IF(Leases!$G99="FSG",0,IF(Leases!$G99="MG",SUMPRODUCT(Leases!$I99:$I103,Expenses!ET$9:ET$13)*Leases!$F99,MAX((Expenses!ET$9-Leases!$K99/12)*Leases!$J99*Leases!$F99,0)+MAX((Expenses!ET$10-Leases!$K100/12)*Leases!$J100*Leases!$F99,0)+MAX((Expenses!ET$11-Leases!$K101/12)*Leases!$J101*Leases!$F99,0)+MAX((Expenses!ET$12-Leases!$K102/12)*Leases!$J102*Leases!$F99,0)+MAX((Expenses!ET$13-Leases!$K103/12)*Leases!$J103*Leases!$F99,0)))),0)</f>
        <v>0</v>
      </c>
      <c r="EW265" s="94">
        <f>IF(AND(EW$165&lt;=$E99,EW$165&gt;=EOMONTH($D99,0)),IF($G99="NNN",Expenses!EU$14*Leases!$F99,IF(Leases!$G99="FSG",0,IF(Leases!$G99="MG",SUMPRODUCT(Leases!$I99:$I103,Expenses!EU$9:EU$13)*Leases!$F99,MAX((Expenses!EU$9-Leases!$K99/12)*Leases!$J99*Leases!$F99,0)+MAX((Expenses!EU$10-Leases!$K100/12)*Leases!$J100*Leases!$F99,0)+MAX((Expenses!EU$11-Leases!$K101/12)*Leases!$J101*Leases!$F99,0)+MAX((Expenses!EU$12-Leases!$K102/12)*Leases!$J102*Leases!$F99,0)+MAX((Expenses!EU$13-Leases!$K103/12)*Leases!$J103*Leases!$F99,0)))),0)</f>
        <v>0</v>
      </c>
      <c r="EX265" s="94">
        <f>IF(AND(EX$165&lt;=$E99,EX$165&gt;=EOMONTH($D99,0)),IF($G99="NNN",Expenses!EV$14*Leases!$F99,IF(Leases!$G99="FSG",0,IF(Leases!$G99="MG",SUMPRODUCT(Leases!$I99:$I103,Expenses!EV$9:EV$13)*Leases!$F99,MAX((Expenses!EV$9-Leases!$K99/12)*Leases!$J99*Leases!$F99,0)+MAX((Expenses!EV$10-Leases!$K100/12)*Leases!$J100*Leases!$F99,0)+MAX((Expenses!EV$11-Leases!$K101/12)*Leases!$J101*Leases!$F99,0)+MAX((Expenses!EV$12-Leases!$K102/12)*Leases!$J102*Leases!$F99,0)+MAX((Expenses!EV$13-Leases!$K103/12)*Leases!$J103*Leases!$F99,0)))),0)</f>
        <v>0</v>
      </c>
      <c r="EY265" s="94">
        <f>IF(AND(EY$165&lt;=$E99,EY$165&gt;=EOMONTH($D99,0)),IF($G99="NNN",Expenses!EW$14*Leases!$F99,IF(Leases!$G99="FSG",0,IF(Leases!$G99="MG",SUMPRODUCT(Leases!$I99:$I103,Expenses!EW$9:EW$13)*Leases!$F99,MAX((Expenses!EW$9-Leases!$K99/12)*Leases!$J99*Leases!$F99,0)+MAX((Expenses!EW$10-Leases!$K100/12)*Leases!$J100*Leases!$F99,0)+MAX((Expenses!EW$11-Leases!$K101/12)*Leases!$J101*Leases!$F99,0)+MAX((Expenses!EW$12-Leases!$K102/12)*Leases!$J102*Leases!$F99,0)+MAX((Expenses!EW$13-Leases!$K103/12)*Leases!$J103*Leases!$F99,0)))),0)</f>
        <v>0</v>
      </c>
      <c r="EZ265" s="94">
        <f>IF(AND(EZ$165&lt;=$E99,EZ$165&gt;=EOMONTH($D99,0)),IF($G99="NNN",Expenses!EX$14*Leases!$F99,IF(Leases!$G99="FSG",0,IF(Leases!$G99="MG",SUMPRODUCT(Leases!$I99:$I103,Expenses!EX$9:EX$13)*Leases!$F99,MAX((Expenses!EX$9-Leases!$K99/12)*Leases!$J99*Leases!$F99,0)+MAX((Expenses!EX$10-Leases!$K100/12)*Leases!$J100*Leases!$F99,0)+MAX((Expenses!EX$11-Leases!$K101/12)*Leases!$J101*Leases!$F99,0)+MAX((Expenses!EX$12-Leases!$K102/12)*Leases!$J102*Leases!$F99,0)+MAX((Expenses!EX$13-Leases!$K103/12)*Leases!$J103*Leases!$F99,0)))),0)</f>
        <v>0</v>
      </c>
      <c r="FA265" s="94">
        <f>IF(AND(FA$165&lt;=$E99,FA$165&gt;=EOMONTH($D99,0)),IF($G99="NNN",Expenses!EY$14*Leases!$F99,IF(Leases!$G99="FSG",0,IF(Leases!$G99="MG",SUMPRODUCT(Leases!$I99:$I103,Expenses!EY$9:EY$13)*Leases!$F99,MAX((Expenses!EY$9-Leases!$K99/12)*Leases!$J99*Leases!$F99,0)+MAX((Expenses!EY$10-Leases!$K100/12)*Leases!$J100*Leases!$F99,0)+MAX((Expenses!EY$11-Leases!$K101/12)*Leases!$J101*Leases!$F99,0)+MAX((Expenses!EY$12-Leases!$K102/12)*Leases!$J102*Leases!$F99,0)+MAX((Expenses!EY$13-Leases!$K103/12)*Leases!$J103*Leases!$F99,0)))),0)</f>
        <v>0</v>
      </c>
      <c r="FB265" s="94">
        <f>IF(AND(FB$165&lt;=$E99,FB$165&gt;=EOMONTH($D99,0)),IF($G99="NNN",Expenses!EZ$14*Leases!$F99,IF(Leases!$G99="FSG",0,IF(Leases!$G99="MG",SUMPRODUCT(Leases!$I99:$I103,Expenses!EZ$9:EZ$13)*Leases!$F99,MAX((Expenses!EZ$9-Leases!$K99/12)*Leases!$J99*Leases!$F99,0)+MAX((Expenses!EZ$10-Leases!$K100/12)*Leases!$J100*Leases!$F99,0)+MAX((Expenses!EZ$11-Leases!$K101/12)*Leases!$J101*Leases!$F99,0)+MAX((Expenses!EZ$12-Leases!$K102/12)*Leases!$J102*Leases!$F99,0)+MAX((Expenses!EZ$13-Leases!$K103/12)*Leases!$J103*Leases!$F99,0)))),0)</f>
        <v>0</v>
      </c>
      <c r="FC265" s="94">
        <f>IF(AND(FC$165&lt;=$E99,FC$165&gt;=EOMONTH($D99,0)),IF($G99="NNN",Expenses!FA$14*Leases!$F99,IF(Leases!$G99="FSG",0,IF(Leases!$G99="MG",SUMPRODUCT(Leases!$I99:$I103,Expenses!FA$9:FA$13)*Leases!$F99,MAX((Expenses!FA$9-Leases!$K99/12)*Leases!$J99*Leases!$F99,0)+MAX((Expenses!FA$10-Leases!$K100/12)*Leases!$J100*Leases!$F99,0)+MAX((Expenses!FA$11-Leases!$K101/12)*Leases!$J101*Leases!$F99,0)+MAX((Expenses!FA$12-Leases!$K102/12)*Leases!$J102*Leases!$F99,0)+MAX((Expenses!FA$13-Leases!$K103/12)*Leases!$J103*Leases!$F99,0)))),0)</f>
        <v>0</v>
      </c>
      <c r="FD265" s="94">
        <f>IF(AND(FD$165&lt;=$E99,FD$165&gt;=EOMONTH($D99,0)),IF($G99="NNN",Expenses!FB$14*Leases!$F99,IF(Leases!$G99="FSG",0,IF(Leases!$G99="MG",SUMPRODUCT(Leases!$I99:$I103,Expenses!FB$9:FB$13)*Leases!$F99,MAX((Expenses!FB$9-Leases!$K99/12)*Leases!$J99*Leases!$F99,0)+MAX((Expenses!FB$10-Leases!$K100/12)*Leases!$J100*Leases!$F99,0)+MAX((Expenses!FB$11-Leases!$K101/12)*Leases!$J101*Leases!$F99,0)+MAX((Expenses!FB$12-Leases!$K102/12)*Leases!$J102*Leases!$F99,0)+MAX((Expenses!FB$13-Leases!$K103/12)*Leases!$J103*Leases!$F99,0)))),0)</f>
        <v>0</v>
      </c>
      <c r="FE265" s="94">
        <f>IF(AND(FE$165&lt;=$E99,FE$165&gt;=EOMONTH($D99,0)),IF($G99="NNN",Expenses!FC$14*Leases!$F99,IF(Leases!$G99="FSG",0,IF(Leases!$G99="MG",SUMPRODUCT(Leases!$I99:$I103,Expenses!FC$9:FC$13)*Leases!$F99,MAX((Expenses!FC$9-Leases!$K99/12)*Leases!$J99*Leases!$F99,0)+MAX((Expenses!FC$10-Leases!$K100/12)*Leases!$J100*Leases!$F99,0)+MAX((Expenses!FC$11-Leases!$K101/12)*Leases!$J101*Leases!$F99,0)+MAX((Expenses!FC$12-Leases!$K102/12)*Leases!$J102*Leases!$F99,0)+MAX((Expenses!FC$13-Leases!$K103/12)*Leases!$J103*Leases!$F99,0)))),0)</f>
        <v>0</v>
      </c>
      <c r="FF265" s="94">
        <f>IF(AND(FF$165&lt;=$E99,FF$165&gt;=EOMONTH($D99,0)),IF($G99="NNN",Expenses!FD$14*Leases!$F99,IF(Leases!$G99="FSG",0,IF(Leases!$G99="MG",SUMPRODUCT(Leases!$I99:$I103,Expenses!FD$9:FD$13)*Leases!$F99,MAX((Expenses!FD$9-Leases!$K99/12)*Leases!$J99*Leases!$F99,0)+MAX((Expenses!FD$10-Leases!$K100/12)*Leases!$J100*Leases!$F99,0)+MAX((Expenses!FD$11-Leases!$K101/12)*Leases!$J101*Leases!$F99,0)+MAX((Expenses!FD$12-Leases!$K102/12)*Leases!$J102*Leases!$F99,0)+MAX((Expenses!FD$13-Leases!$K103/12)*Leases!$J103*Leases!$F99,0)))),0)</f>
        <v>0</v>
      </c>
      <c r="FG265" s="94">
        <f>IF(AND(FG$165&lt;=$E99,FG$165&gt;=EOMONTH($D99,0)),IF($G99="NNN",Expenses!FE$14*Leases!$F99,IF(Leases!$G99="FSG",0,IF(Leases!$G99="MG",SUMPRODUCT(Leases!$I99:$I103,Expenses!FE$9:FE$13)*Leases!$F99,MAX((Expenses!FE$9-Leases!$K99/12)*Leases!$J99*Leases!$F99,0)+MAX((Expenses!FE$10-Leases!$K100/12)*Leases!$J100*Leases!$F99,0)+MAX((Expenses!FE$11-Leases!$K101/12)*Leases!$J101*Leases!$F99,0)+MAX((Expenses!FE$12-Leases!$K102/12)*Leases!$J102*Leases!$F99,0)+MAX((Expenses!FE$13-Leases!$K103/12)*Leases!$J103*Leases!$F99,0)))),0)</f>
        <v>0</v>
      </c>
      <c r="FH265" s="94">
        <f>IF(AND(FH$165&lt;=$E99,FH$165&gt;=EOMONTH($D99,0)),IF($G99="NNN",Expenses!FF$14*Leases!$F99,IF(Leases!$G99="FSG",0,IF(Leases!$G99="MG",SUMPRODUCT(Leases!$I99:$I103,Expenses!FF$9:FF$13)*Leases!$F99,MAX((Expenses!FF$9-Leases!$K99/12)*Leases!$J99*Leases!$F99,0)+MAX((Expenses!FF$10-Leases!$K100/12)*Leases!$J100*Leases!$F99,0)+MAX((Expenses!FF$11-Leases!$K101/12)*Leases!$J101*Leases!$F99,0)+MAX((Expenses!FF$12-Leases!$K102/12)*Leases!$J102*Leases!$F99,0)+MAX((Expenses!FF$13-Leases!$K103/12)*Leases!$J103*Leases!$F99,0)))),0)</f>
        <v>0</v>
      </c>
      <c r="FI265" s="94">
        <f>IF(AND(FI$165&lt;=$E99,FI$165&gt;=EOMONTH($D99,0)),IF($G99="NNN",Expenses!FG$14*Leases!$F99,IF(Leases!$G99="FSG",0,IF(Leases!$G99="MG",SUMPRODUCT(Leases!$I99:$I103,Expenses!FG$9:FG$13)*Leases!$F99,MAX((Expenses!FG$9-Leases!$K99/12)*Leases!$J99*Leases!$F99,0)+MAX((Expenses!FG$10-Leases!$K100/12)*Leases!$J100*Leases!$F99,0)+MAX((Expenses!FG$11-Leases!$K101/12)*Leases!$J101*Leases!$F99,0)+MAX((Expenses!FG$12-Leases!$K102/12)*Leases!$J102*Leases!$F99,0)+MAX((Expenses!FG$13-Leases!$K103/12)*Leases!$J103*Leases!$F99,0)))),0)</f>
        <v>0</v>
      </c>
      <c r="FJ265" s="94">
        <f>IF(AND(FJ$165&lt;=$E99,FJ$165&gt;=EOMONTH($D99,0)),IF($G99="NNN",Expenses!FH$14*Leases!$F99,IF(Leases!$G99="FSG",0,IF(Leases!$G99="MG",SUMPRODUCT(Leases!$I99:$I103,Expenses!FH$9:FH$13)*Leases!$F99,MAX((Expenses!FH$9-Leases!$K99/12)*Leases!$J99*Leases!$F99,0)+MAX((Expenses!FH$10-Leases!$K100/12)*Leases!$J100*Leases!$F99,0)+MAX((Expenses!FH$11-Leases!$K101/12)*Leases!$J101*Leases!$F99,0)+MAX((Expenses!FH$12-Leases!$K102/12)*Leases!$J102*Leases!$F99,0)+MAX((Expenses!FH$13-Leases!$K103/12)*Leases!$J103*Leases!$F99,0)))),0)</f>
        <v>0</v>
      </c>
      <c r="FK265" s="94">
        <f>IF(AND(FK$165&lt;=$E99,FK$165&gt;=EOMONTH($D99,0)),IF($G99="NNN",Expenses!FI$14*Leases!$F99,IF(Leases!$G99="FSG",0,IF(Leases!$G99="MG",SUMPRODUCT(Leases!$I99:$I103,Expenses!FI$9:FI$13)*Leases!$F99,MAX((Expenses!FI$9-Leases!$K99/12)*Leases!$J99*Leases!$F99,0)+MAX((Expenses!FI$10-Leases!$K100/12)*Leases!$J100*Leases!$F99,0)+MAX((Expenses!FI$11-Leases!$K101/12)*Leases!$J101*Leases!$F99,0)+MAX((Expenses!FI$12-Leases!$K102/12)*Leases!$J102*Leases!$F99,0)+MAX((Expenses!FI$13-Leases!$K103/12)*Leases!$J103*Leases!$F99,0)))),0)</f>
        <v>0</v>
      </c>
      <c r="FL265" s="94">
        <f>IF(AND(FL$165&lt;=$E99,FL$165&gt;=EOMONTH($D99,0)),IF($G99="NNN",Expenses!FJ$14*Leases!$F99,IF(Leases!$G99="FSG",0,IF(Leases!$G99="MG",SUMPRODUCT(Leases!$I99:$I103,Expenses!FJ$9:FJ$13)*Leases!$F99,MAX((Expenses!FJ$9-Leases!$K99/12)*Leases!$J99*Leases!$F99,0)+MAX((Expenses!FJ$10-Leases!$K100/12)*Leases!$J100*Leases!$F99,0)+MAX((Expenses!FJ$11-Leases!$K101/12)*Leases!$J101*Leases!$F99,0)+MAX((Expenses!FJ$12-Leases!$K102/12)*Leases!$J102*Leases!$F99,0)+MAX((Expenses!FJ$13-Leases!$K103/12)*Leases!$J103*Leases!$F99,0)))),0)</f>
        <v>0</v>
      </c>
      <c r="FM265" s="94">
        <f>IF(AND(FM$165&lt;=$E99,FM$165&gt;=EOMONTH($D99,0)),IF($G99="NNN",Expenses!FK$14*Leases!$F99,IF(Leases!$G99="FSG",0,IF(Leases!$G99="MG",SUMPRODUCT(Leases!$I99:$I103,Expenses!FK$9:FK$13)*Leases!$F99,MAX((Expenses!FK$9-Leases!$K99/12)*Leases!$J99*Leases!$F99,0)+MAX((Expenses!FK$10-Leases!$K100/12)*Leases!$J100*Leases!$F99,0)+MAX((Expenses!FK$11-Leases!$K101/12)*Leases!$J101*Leases!$F99,0)+MAX((Expenses!FK$12-Leases!$K102/12)*Leases!$J102*Leases!$F99,0)+MAX((Expenses!FK$13-Leases!$K103/12)*Leases!$J103*Leases!$F99,0)))),0)</f>
        <v>0</v>
      </c>
      <c r="FN265" s="94">
        <f>IF(AND(FN$165&lt;=$E99,FN$165&gt;=EOMONTH($D99,0)),IF($G99="NNN",Expenses!FL$14*Leases!$F99,IF(Leases!$G99="FSG",0,IF(Leases!$G99="MG",SUMPRODUCT(Leases!$I99:$I103,Expenses!FL$9:FL$13)*Leases!$F99,MAX((Expenses!FL$9-Leases!$K99/12)*Leases!$J99*Leases!$F99,0)+MAX((Expenses!FL$10-Leases!$K100/12)*Leases!$J100*Leases!$F99,0)+MAX((Expenses!FL$11-Leases!$K101/12)*Leases!$J101*Leases!$F99,0)+MAX((Expenses!FL$12-Leases!$K102/12)*Leases!$J102*Leases!$F99,0)+MAX((Expenses!FL$13-Leases!$K103/12)*Leases!$J103*Leases!$F99,0)))),0)</f>
        <v>0</v>
      </c>
      <c r="FO265" s="94">
        <f>IF(AND(FO$165&lt;=$E99,FO$165&gt;=EOMONTH($D99,0)),IF($G99="NNN",Expenses!FM$14*Leases!$F99,IF(Leases!$G99="FSG",0,IF(Leases!$G99="MG",SUMPRODUCT(Leases!$I99:$I103,Expenses!FM$9:FM$13)*Leases!$F99,MAX((Expenses!FM$9-Leases!$K99/12)*Leases!$J99*Leases!$F99,0)+MAX((Expenses!FM$10-Leases!$K100/12)*Leases!$J100*Leases!$F99,0)+MAX((Expenses!FM$11-Leases!$K101/12)*Leases!$J101*Leases!$F99,0)+MAX((Expenses!FM$12-Leases!$K102/12)*Leases!$J102*Leases!$F99,0)+MAX((Expenses!FM$13-Leases!$K103/12)*Leases!$J103*Leases!$F99,0)))),0)</f>
        <v>0</v>
      </c>
      <c r="FP265" s="94">
        <f>IF(AND(FP$165&lt;=$E99,FP$165&gt;=EOMONTH($D99,0)),IF($G99="NNN",Expenses!FN$14*Leases!$F99,IF(Leases!$G99="FSG",0,IF(Leases!$G99="MG",SUMPRODUCT(Leases!$I99:$I103,Expenses!FN$9:FN$13)*Leases!$F99,MAX((Expenses!FN$9-Leases!$K99/12)*Leases!$J99*Leases!$F99,0)+MAX((Expenses!FN$10-Leases!$K100/12)*Leases!$J100*Leases!$F99,0)+MAX((Expenses!FN$11-Leases!$K101/12)*Leases!$J101*Leases!$F99,0)+MAX((Expenses!FN$12-Leases!$K102/12)*Leases!$J102*Leases!$F99,0)+MAX((Expenses!FN$13-Leases!$K103/12)*Leases!$J103*Leases!$F99,0)))),0)</f>
        <v>0</v>
      </c>
      <c r="FQ265" s="94">
        <f>IF(AND(FQ$165&lt;=$E99,FQ$165&gt;=EOMONTH($D99,0)),IF($G99="NNN",Expenses!FO$14*Leases!$F99,IF(Leases!$G99="FSG",0,IF(Leases!$G99="MG",SUMPRODUCT(Leases!$I99:$I103,Expenses!FO$9:FO$13)*Leases!$F99,MAX((Expenses!FO$9-Leases!$K99/12)*Leases!$J99*Leases!$F99,0)+MAX((Expenses!FO$10-Leases!$K100/12)*Leases!$J100*Leases!$F99,0)+MAX((Expenses!FO$11-Leases!$K101/12)*Leases!$J101*Leases!$F99,0)+MAX((Expenses!FO$12-Leases!$K102/12)*Leases!$J102*Leases!$F99,0)+MAX((Expenses!FO$13-Leases!$K103/12)*Leases!$J103*Leases!$F99,0)))),0)</f>
        <v>0</v>
      </c>
      <c r="FR265" s="94">
        <f>IF(AND(FR$165&lt;=$E99,FR$165&gt;=EOMONTH($D99,0)),IF($G99="NNN",Expenses!FP$14*Leases!$F99,IF(Leases!$G99="FSG",0,IF(Leases!$G99="MG",SUMPRODUCT(Leases!$I99:$I103,Expenses!FP$9:FP$13)*Leases!$F99,MAX((Expenses!FP$9-Leases!$K99/12)*Leases!$J99*Leases!$F99,0)+MAX((Expenses!FP$10-Leases!$K100/12)*Leases!$J100*Leases!$F99,0)+MAX((Expenses!FP$11-Leases!$K101/12)*Leases!$J101*Leases!$F99,0)+MAX((Expenses!FP$12-Leases!$K102/12)*Leases!$J102*Leases!$F99,0)+MAX((Expenses!FP$13-Leases!$K103/12)*Leases!$J103*Leases!$F99,0)))),0)</f>
        <v>0</v>
      </c>
      <c r="FS265" s="94">
        <f>IF(AND(FS$165&lt;=$E99,FS$165&gt;=EOMONTH($D99,0)),IF($G99="NNN",Expenses!FQ$14*Leases!$F99,IF(Leases!$G99="FSG",0,IF(Leases!$G99="MG",SUMPRODUCT(Leases!$I99:$I103,Expenses!FQ$9:FQ$13)*Leases!$F99,MAX((Expenses!FQ$9-Leases!$K99/12)*Leases!$J99*Leases!$F99,0)+MAX((Expenses!FQ$10-Leases!$K100/12)*Leases!$J100*Leases!$F99,0)+MAX((Expenses!FQ$11-Leases!$K101/12)*Leases!$J101*Leases!$F99,0)+MAX((Expenses!FQ$12-Leases!$K102/12)*Leases!$J102*Leases!$F99,0)+MAX((Expenses!FQ$13-Leases!$K103/12)*Leases!$J103*Leases!$F99,0)))),0)</f>
        <v>0</v>
      </c>
      <c r="FT265" s="94">
        <f>IF(AND(FT$165&lt;=$E99,FT$165&gt;=EOMONTH($D99,0)),IF($G99="NNN",Expenses!FR$14*Leases!$F99,IF(Leases!$G99="FSG",0,IF(Leases!$G99="MG",SUMPRODUCT(Leases!$I99:$I103,Expenses!FR$9:FR$13)*Leases!$F99,MAX((Expenses!FR$9-Leases!$K99/12)*Leases!$J99*Leases!$F99,0)+MAX((Expenses!FR$10-Leases!$K100/12)*Leases!$J100*Leases!$F99,0)+MAX((Expenses!FR$11-Leases!$K101/12)*Leases!$J101*Leases!$F99,0)+MAX((Expenses!FR$12-Leases!$K102/12)*Leases!$J102*Leases!$F99,0)+MAX((Expenses!FR$13-Leases!$K103/12)*Leases!$J103*Leases!$F99,0)))),0)</f>
        <v>0</v>
      </c>
      <c r="FU265" s="94">
        <f>IF(AND(FU$165&lt;=$E99,FU$165&gt;=EOMONTH($D99,0)),IF($G99="NNN",Expenses!FS$14*Leases!$F99,IF(Leases!$G99="FSG",0,IF(Leases!$G99="MG",SUMPRODUCT(Leases!$I99:$I103,Expenses!FS$9:FS$13)*Leases!$F99,MAX((Expenses!FS$9-Leases!$K99/12)*Leases!$J99*Leases!$F99,0)+MAX((Expenses!FS$10-Leases!$K100/12)*Leases!$J100*Leases!$F99,0)+MAX((Expenses!FS$11-Leases!$K101/12)*Leases!$J101*Leases!$F99,0)+MAX((Expenses!FS$12-Leases!$K102/12)*Leases!$J102*Leases!$F99,0)+MAX((Expenses!FS$13-Leases!$K103/12)*Leases!$J103*Leases!$F99,0)))),0)</f>
        <v>0</v>
      </c>
      <c r="FV265" s="94">
        <f>IF(AND(FV$165&lt;=$E99,FV$165&gt;=EOMONTH($D99,0)),IF($G99="NNN",Expenses!FT$14*Leases!$F99,IF(Leases!$G99="FSG",0,IF(Leases!$G99="MG",SUMPRODUCT(Leases!$I99:$I103,Expenses!FT$9:FT$13)*Leases!$F99,MAX((Expenses!FT$9-Leases!$K99/12)*Leases!$J99*Leases!$F99,0)+MAX((Expenses!FT$10-Leases!$K100/12)*Leases!$J100*Leases!$F99,0)+MAX((Expenses!FT$11-Leases!$K101/12)*Leases!$J101*Leases!$F99,0)+MAX((Expenses!FT$12-Leases!$K102/12)*Leases!$J102*Leases!$F99,0)+MAX((Expenses!FT$13-Leases!$K103/12)*Leases!$J103*Leases!$F99,0)))),0)</f>
        <v>0</v>
      </c>
      <c r="FW265" s="94">
        <f>IF(AND(FW$165&lt;=$E99,FW$165&gt;=EOMONTH($D99,0)),IF($G99="NNN",Expenses!FU$14*Leases!$F99,IF(Leases!$G99="FSG",0,IF(Leases!$G99="MG",SUMPRODUCT(Leases!$I99:$I103,Expenses!FU$9:FU$13)*Leases!$F99,MAX((Expenses!FU$9-Leases!$K99/12)*Leases!$J99*Leases!$F99,0)+MAX((Expenses!FU$10-Leases!$K100/12)*Leases!$J100*Leases!$F99,0)+MAX((Expenses!FU$11-Leases!$K101/12)*Leases!$J101*Leases!$F99,0)+MAX((Expenses!FU$12-Leases!$K102/12)*Leases!$J102*Leases!$F99,0)+MAX((Expenses!FU$13-Leases!$K103/12)*Leases!$J103*Leases!$F99,0)))),0)</f>
        <v>0</v>
      </c>
      <c r="FX265" s="94">
        <f>IF(AND(FX$165&lt;=$E99,FX$165&gt;=EOMONTH($D99,0)),IF($G99="NNN",Expenses!FV$14*Leases!$F99,IF(Leases!$G99="FSG",0,IF(Leases!$G99="MG",SUMPRODUCT(Leases!$I99:$I103,Expenses!FV$9:FV$13)*Leases!$F99,MAX((Expenses!FV$9-Leases!$K99/12)*Leases!$J99*Leases!$F99,0)+MAX((Expenses!FV$10-Leases!$K100/12)*Leases!$J100*Leases!$F99,0)+MAX((Expenses!FV$11-Leases!$K101/12)*Leases!$J101*Leases!$F99,0)+MAX((Expenses!FV$12-Leases!$K102/12)*Leases!$J102*Leases!$F99,0)+MAX((Expenses!FV$13-Leases!$K103/12)*Leases!$J103*Leases!$F99,0)))),0)</f>
        <v>0</v>
      </c>
      <c r="FY265" s="94">
        <f>IF(AND(FY$165&lt;=$E99,FY$165&gt;=EOMONTH($D99,0)),IF($G99="NNN",Expenses!FW$14*Leases!$F99,IF(Leases!$G99="FSG",0,IF(Leases!$G99="MG",SUMPRODUCT(Leases!$I99:$I103,Expenses!FW$9:FW$13)*Leases!$F99,MAX((Expenses!FW$9-Leases!$K99/12)*Leases!$J99*Leases!$F99,0)+MAX((Expenses!FW$10-Leases!$K100/12)*Leases!$J100*Leases!$F99,0)+MAX((Expenses!FW$11-Leases!$K101/12)*Leases!$J101*Leases!$F99,0)+MAX((Expenses!FW$12-Leases!$K102/12)*Leases!$J102*Leases!$F99,0)+MAX((Expenses!FW$13-Leases!$K103/12)*Leases!$J103*Leases!$F99,0)))),0)</f>
        <v>0</v>
      </c>
      <c r="FZ265" s="94">
        <f>IF(AND(FZ$165&lt;=$E99,FZ$165&gt;=EOMONTH($D99,0)),IF($G99="NNN",Expenses!FX$14*Leases!$F99,IF(Leases!$G99="FSG",0,IF(Leases!$G99="MG",SUMPRODUCT(Leases!$I99:$I103,Expenses!FX$9:FX$13)*Leases!$F99,MAX((Expenses!FX$9-Leases!$K99/12)*Leases!$J99*Leases!$F99,0)+MAX((Expenses!FX$10-Leases!$K100/12)*Leases!$J100*Leases!$F99,0)+MAX((Expenses!FX$11-Leases!$K101/12)*Leases!$J101*Leases!$F99,0)+MAX((Expenses!FX$12-Leases!$K102/12)*Leases!$J102*Leases!$F99,0)+MAX((Expenses!FX$13-Leases!$K103/12)*Leases!$J103*Leases!$F99,0)))),0)</f>
        <v>0</v>
      </c>
      <c r="GA265" s="94">
        <f>IF(AND(GA$165&lt;=$E99,GA$165&gt;=EOMONTH($D99,0)),IF($G99="NNN",Expenses!FY$14*Leases!$F99,IF(Leases!$G99="FSG",0,IF(Leases!$G99="MG",SUMPRODUCT(Leases!$I99:$I103,Expenses!FY$9:FY$13)*Leases!$F99,MAX((Expenses!FY$9-Leases!$K99/12)*Leases!$J99*Leases!$F99,0)+MAX((Expenses!FY$10-Leases!$K100/12)*Leases!$J100*Leases!$F99,0)+MAX((Expenses!FY$11-Leases!$K101/12)*Leases!$J101*Leases!$F99,0)+MAX((Expenses!FY$12-Leases!$K102/12)*Leases!$J102*Leases!$F99,0)+MAX((Expenses!FY$13-Leases!$K103/12)*Leases!$J103*Leases!$F99,0)))),0)</f>
        <v>0</v>
      </c>
      <c r="GB265" s="94">
        <f>IF(AND(GB$165&lt;=$E99,GB$165&gt;=EOMONTH($D99,0)),IF($G99="NNN",Expenses!FZ$14*Leases!$F99,IF(Leases!$G99="FSG",0,IF(Leases!$G99="MG",SUMPRODUCT(Leases!$I99:$I103,Expenses!FZ$9:FZ$13)*Leases!$F99,MAX((Expenses!FZ$9-Leases!$K99/12)*Leases!$J99*Leases!$F99,0)+MAX((Expenses!FZ$10-Leases!$K100/12)*Leases!$J100*Leases!$F99,0)+MAX((Expenses!FZ$11-Leases!$K101/12)*Leases!$J101*Leases!$F99,0)+MAX((Expenses!FZ$12-Leases!$K102/12)*Leases!$J102*Leases!$F99,0)+MAX((Expenses!FZ$13-Leases!$K103/12)*Leases!$J103*Leases!$F99,0)))),0)</f>
        <v>0</v>
      </c>
      <c r="GC265" s="94">
        <f>IF(AND(GC$165&lt;=$E99,GC$165&gt;=EOMONTH($D99,0)),IF($G99="NNN",Expenses!GA$14*Leases!$F99,IF(Leases!$G99="FSG",0,IF(Leases!$G99="MG",SUMPRODUCT(Leases!$I99:$I103,Expenses!GA$9:GA$13)*Leases!$F99,MAX((Expenses!GA$9-Leases!$K99/12)*Leases!$J99*Leases!$F99,0)+MAX((Expenses!GA$10-Leases!$K100/12)*Leases!$J100*Leases!$F99,0)+MAX((Expenses!GA$11-Leases!$K101/12)*Leases!$J101*Leases!$F99,0)+MAX((Expenses!GA$12-Leases!$K102/12)*Leases!$J102*Leases!$F99,0)+MAX((Expenses!GA$13-Leases!$K103/12)*Leases!$J103*Leases!$F99,0)))),0)</f>
        <v>0</v>
      </c>
      <c r="GD265" s="94">
        <f>IF(AND(GD$165&lt;=$E99,GD$165&gt;=EOMONTH($D99,0)),IF($G99="NNN",Expenses!GB$14*Leases!$F99,IF(Leases!$G99="FSG",0,IF(Leases!$G99="MG",SUMPRODUCT(Leases!$I99:$I103,Expenses!GB$9:GB$13)*Leases!$F99,MAX((Expenses!GB$9-Leases!$K99/12)*Leases!$J99*Leases!$F99,0)+MAX((Expenses!GB$10-Leases!$K100/12)*Leases!$J100*Leases!$F99,0)+MAX((Expenses!GB$11-Leases!$K101/12)*Leases!$J101*Leases!$F99,0)+MAX((Expenses!GB$12-Leases!$K102/12)*Leases!$J102*Leases!$F99,0)+MAX((Expenses!GB$13-Leases!$K103/12)*Leases!$J103*Leases!$F99,0)))),0)</f>
        <v>0</v>
      </c>
      <c r="GE265" s="94">
        <f>IF(AND(GE$165&lt;=$E99,GE$165&gt;=EOMONTH($D99,0)),IF($G99="NNN",Expenses!GC$14*Leases!$F99,IF(Leases!$G99="FSG",0,IF(Leases!$G99="MG",SUMPRODUCT(Leases!$I99:$I103,Expenses!GC$9:GC$13)*Leases!$F99,MAX((Expenses!GC$9-Leases!$K99/12)*Leases!$J99*Leases!$F99,0)+MAX((Expenses!GC$10-Leases!$K100/12)*Leases!$J100*Leases!$F99,0)+MAX((Expenses!GC$11-Leases!$K101/12)*Leases!$J101*Leases!$F99,0)+MAX((Expenses!GC$12-Leases!$K102/12)*Leases!$J102*Leases!$F99,0)+MAX((Expenses!GC$13-Leases!$K103/12)*Leases!$J103*Leases!$F99,0)))),0)</f>
        <v>0</v>
      </c>
      <c r="GF265" s="94">
        <f>IF(AND(GF$165&lt;=$E99,GF$165&gt;=EOMONTH($D99,0)),IF($G99="NNN",Expenses!GD$14*Leases!$F99,IF(Leases!$G99="FSG",0,IF(Leases!$G99="MG",SUMPRODUCT(Leases!$I99:$I103,Expenses!GD$9:GD$13)*Leases!$F99,MAX((Expenses!GD$9-Leases!$K99/12)*Leases!$J99*Leases!$F99,0)+MAX((Expenses!GD$10-Leases!$K100/12)*Leases!$J100*Leases!$F99,0)+MAX((Expenses!GD$11-Leases!$K101/12)*Leases!$J101*Leases!$F99,0)+MAX((Expenses!GD$12-Leases!$K102/12)*Leases!$J102*Leases!$F99,0)+MAX((Expenses!GD$13-Leases!$K103/12)*Leases!$J103*Leases!$F99,0)))),0)</f>
        <v>0</v>
      </c>
      <c r="GG265" s="94">
        <f>IF(AND(GG$165&lt;=$E99,GG$165&gt;=EOMONTH($D99,0)),IF($G99="NNN",Expenses!GE$14*Leases!$F99,IF(Leases!$G99="FSG",0,IF(Leases!$G99="MG",SUMPRODUCT(Leases!$I99:$I103,Expenses!GE$9:GE$13)*Leases!$F99,MAX((Expenses!GE$9-Leases!$K99/12)*Leases!$J99*Leases!$F99,0)+MAX((Expenses!GE$10-Leases!$K100/12)*Leases!$J100*Leases!$F99,0)+MAX((Expenses!GE$11-Leases!$K101/12)*Leases!$J101*Leases!$F99,0)+MAX((Expenses!GE$12-Leases!$K102/12)*Leases!$J102*Leases!$F99,0)+MAX((Expenses!GE$13-Leases!$K103/12)*Leases!$J103*Leases!$F99,0)))),0)</f>
        <v>0</v>
      </c>
      <c r="GH265" s="94">
        <f>IF(AND(GH$165&lt;=$E99,GH$165&gt;=EOMONTH($D99,0)),IF($G99="NNN",Expenses!GF$14*Leases!$F99,IF(Leases!$G99="FSG",0,IF(Leases!$G99="MG",SUMPRODUCT(Leases!$I99:$I103,Expenses!GF$9:GF$13)*Leases!$F99,MAX((Expenses!GF$9-Leases!$K99/12)*Leases!$J99*Leases!$F99,0)+MAX((Expenses!GF$10-Leases!$K100/12)*Leases!$J100*Leases!$F99,0)+MAX((Expenses!GF$11-Leases!$K101/12)*Leases!$J101*Leases!$F99,0)+MAX((Expenses!GF$12-Leases!$K102/12)*Leases!$J102*Leases!$F99,0)+MAX((Expenses!GF$13-Leases!$K103/12)*Leases!$J103*Leases!$F99,0)))),0)</f>
        <v>0</v>
      </c>
      <c r="GI265" s="94">
        <f>IF(AND(GI$165&lt;=$E99,GI$165&gt;=EOMONTH($D99,0)),IF($G99="NNN",Expenses!GG$14*Leases!$F99,IF(Leases!$G99="FSG",0,IF(Leases!$G99="MG",SUMPRODUCT(Leases!$I99:$I103,Expenses!GG$9:GG$13)*Leases!$F99,MAX((Expenses!GG$9-Leases!$K99/12)*Leases!$J99*Leases!$F99,0)+MAX((Expenses!GG$10-Leases!$K100/12)*Leases!$J100*Leases!$F99,0)+MAX((Expenses!GG$11-Leases!$K101/12)*Leases!$J101*Leases!$F99,0)+MAX((Expenses!GG$12-Leases!$K102/12)*Leases!$J102*Leases!$F99,0)+MAX((Expenses!GG$13-Leases!$K103/12)*Leases!$J103*Leases!$F99,0)))),0)</f>
        <v>0</v>
      </c>
      <c r="GJ265" s="94">
        <f>IF(AND(GJ$165&lt;=$E99,GJ$165&gt;=EOMONTH($D99,0)),IF($G99="NNN",Expenses!GH$14*Leases!$F99,IF(Leases!$G99="FSG",0,IF(Leases!$G99="MG",SUMPRODUCT(Leases!$I99:$I103,Expenses!GH$9:GH$13)*Leases!$F99,MAX((Expenses!GH$9-Leases!$K99/12)*Leases!$J99*Leases!$F99,0)+MAX((Expenses!GH$10-Leases!$K100/12)*Leases!$J100*Leases!$F99,0)+MAX((Expenses!GH$11-Leases!$K101/12)*Leases!$J101*Leases!$F99,0)+MAX((Expenses!GH$12-Leases!$K102/12)*Leases!$J102*Leases!$F99,0)+MAX((Expenses!GH$13-Leases!$K103/12)*Leases!$J103*Leases!$F99,0)))),0)</f>
        <v>0</v>
      </c>
      <c r="GK265" s="94">
        <f>IF(AND(GK$165&lt;=$E99,GK$165&gt;=EOMONTH($D99,0)),IF($G99="NNN",Expenses!GI$14*Leases!$F99,IF(Leases!$G99="FSG",0,IF(Leases!$G99="MG",SUMPRODUCT(Leases!$I99:$I103,Expenses!GI$9:GI$13)*Leases!$F99,MAX((Expenses!GI$9-Leases!$K99/12)*Leases!$J99*Leases!$F99,0)+MAX((Expenses!GI$10-Leases!$K100/12)*Leases!$J100*Leases!$F99,0)+MAX((Expenses!GI$11-Leases!$K101/12)*Leases!$J101*Leases!$F99,0)+MAX((Expenses!GI$12-Leases!$K102/12)*Leases!$J102*Leases!$F99,0)+MAX((Expenses!GI$13-Leases!$K103/12)*Leases!$J103*Leases!$F99,0)))),0)</f>
        <v>0</v>
      </c>
      <c r="GL265" s="94">
        <f>IF(AND(GL$165&lt;=$E99,GL$165&gt;=EOMONTH($D99,0)),IF($G99="NNN",Expenses!GJ$14*Leases!$F99,IF(Leases!$G99="FSG",0,IF(Leases!$G99="MG",SUMPRODUCT(Leases!$I99:$I103,Expenses!GJ$9:GJ$13)*Leases!$F99,MAX((Expenses!GJ$9-Leases!$K99/12)*Leases!$J99*Leases!$F99,0)+MAX((Expenses!GJ$10-Leases!$K100/12)*Leases!$J100*Leases!$F99,0)+MAX((Expenses!GJ$11-Leases!$K101/12)*Leases!$J101*Leases!$F99,0)+MAX((Expenses!GJ$12-Leases!$K102/12)*Leases!$J102*Leases!$F99,0)+MAX((Expenses!GJ$13-Leases!$K103/12)*Leases!$J103*Leases!$F99,0)))),0)</f>
        <v>0</v>
      </c>
      <c r="GM265" s="94">
        <f>IF(AND(GM$165&lt;=$E99,GM$165&gt;=EOMONTH($D99,0)),IF($G99="NNN",Expenses!GK$14*Leases!$F99,IF(Leases!$G99="FSG",0,IF(Leases!$G99="MG",SUMPRODUCT(Leases!$I99:$I103,Expenses!GK$9:GK$13)*Leases!$F99,MAX((Expenses!GK$9-Leases!$K99/12)*Leases!$J99*Leases!$F99,0)+MAX((Expenses!GK$10-Leases!$K100/12)*Leases!$J100*Leases!$F99,0)+MAX((Expenses!GK$11-Leases!$K101/12)*Leases!$J101*Leases!$F99,0)+MAX((Expenses!GK$12-Leases!$K102/12)*Leases!$J102*Leases!$F99,0)+MAX((Expenses!GK$13-Leases!$K103/12)*Leases!$J103*Leases!$F99,0)))),0)</f>
        <v>0</v>
      </c>
      <c r="GN265" s="94">
        <f>IF(AND(GN$165&lt;=$E99,GN$165&gt;=EOMONTH($D99,0)),IF($G99="NNN",Expenses!GL$14*Leases!$F99,IF(Leases!$G99="FSG",0,IF(Leases!$G99="MG",SUMPRODUCT(Leases!$I99:$I103,Expenses!GL$9:GL$13)*Leases!$F99,MAX((Expenses!GL$9-Leases!$K99/12)*Leases!$J99*Leases!$F99,0)+MAX((Expenses!GL$10-Leases!$K100/12)*Leases!$J100*Leases!$F99,0)+MAX((Expenses!GL$11-Leases!$K101/12)*Leases!$J101*Leases!$F99,0)+MAX((Expenses!GL$12-Leases!$K102/12)*Leases!$J102*Leases!$F99,0)+MAX((Expenses!GL$13-Leases!$K103/12)*Leases!$J103*Leases!$F99,0)))),0)</f>
        <v>0</v>
      </c>
      <c r="GO265" s="94">
        <f>IF(AND(GO$165&lt;=$E99,GO$165&gt;=EOMONTH($D99,0)),IF($G99="NNN",Expenses!GM$14*Leases!$F99,IF(Leases!$G99="FSG",0,IF(Leases!$G99="MG",SUMPRODUCT(Leases!$I99:$I103,Expenses!GM$9:GM$13)*Leases!$F99,MAX((Expenses!GM$9-Leases!$K99/12)*Leases!$J99*Leases!$F99,0)+MAX((Expenses!GM$10-Leases!$K100/12)*Leases!$J100*Leases!$F99,0)+MAX((Expenses!GM$11-Leases!$K101/12)*Leases!$J101*Leases!$F99,0)+MAX((Expenses!GM$12-Leases!$K102/12)*Leases!$J102*Leases!$F99,0)+MAX((Expenses!GM$13-Leases!$K103/12)*Leases!$J103*Leases!$F99,0)))),0)</f>
        <v>0</v>
      </c>
      <c r="GP265" s="94">
        <f>IF(AND(GP$165&lt;=$E99,GP$165&gt;=EOMONTH($D99,0)),IF($G99="NNN",Expenses!GN$14*Leases!$F99,IF(Leases!$G99="FSG",0,IF(Leases!$G99="MG",SUMPRODUCT(Leases!$I99:$I103,Expenses!GN$9:GN$13)*Leases!$F99,MAX((Expenses!GN$9-Leases!$K99/12)*Leases!$J99*Leases!$F99,0)+MAX((Expenses!GN$10-Leases!$K100/12)*Leases!$J100*Leases!$F99,0)+MAX((Expenses!GN$11-Leases!$K101/12)*Leases!$J101*Leases!$F99,0)+MAX((Expenses!GN$12-Leases!$K102/12)*Leases!$J102*Leases!$F99,0)+MAX((Expenses!GN$13-Leases!$K103/12)*Leases!$J103*Leases!$F99,0)))),0)</f>
        <v>0</v>
      </c>
      <c r="GQ265" s="94">
        <f>IF(AND(GQ$165&lt;=$E99,GQ$165&gt;=EOMONTH($D99,0)),IF($G99="NNN",Expenses!GO$14*Leases!$F99,IF(Leases!$G99="FSG",0,IF(Leases!$G99="MG",SUMPRODUCT(Leases!$I99:$I103,Expenses!GO$9:GO$13)*Leases!$F99,MAX((Expenses!GO$9-Leases!$K99/12)*Leases!$J99*Leases!$F99,0)+MAX((Expenses!GO$10-Leases!$K100/12)*Leases!$J100*Leases!$F99,0)+MAX((Expenses!GO$11-Leases!$K101/12)*Leases!$J101*Leases!$F99,0)+MAX((Expenses!GO$12-Leases!$K102/12)*Leases!$J102*Leases!$F99,0)+MAX((Expenses!GO$13-Leases!$K103/12)*Leases!$J103*Leases!$F99,0)))),0)</f>
        <v>0</v>
      </c>
      <c r="GR265" s="94">
        <f>IF(AND(GR$165&lt;=$E99,GR$165&gt;=EOMONTH($D99,0)),IF($G99="NNN",Expenses!GP$14*Leases!$F99,IF(Leases!$G99="FSG",0,IF(Leases!$G99="MG",SUMPRODUCT(Leases!$I99:$I103,Expenses!GP$9:GP$13)*Leases!$F99,MAX((Expenses!GP$9-Leases!$K99/12)*Leases!$J99*Leases!$F99,0)+MAX((Expenses!GP$10-Leases!$K100/12)*Leases!$J100*Leases!$F99,0)+MAX((Expenses!GP$11-Leases!$K101/12)*Leases!$J101*Leases!$F99,0)+MAX((Expenses!GP$12-Leases!$K102/12)*Leases!$J102*Leases!$F99,0)+MAX((Expenses!GP$13-Leases!$K103/12)*Leases!$J103*Leases!$F99,0)))),0)</f>
        <v>0</v>
      </c>
      <c r="GS265" s="94">
        <f>IF(AND(GS$165&lt;=$E99,GS$165&gt;=EOMONTH($D99,0)),IF($G99="NNN",Expenses!GQ$14*Leases!$F99,IF(Leases!$G99="FSG",0,IF(Leases!$G99="MG",SUMPRODUCT(Leases!$I99:$I103,Expenses!GQ$9:GQ$13)*Leases!$F99,MAX((Expenses!GQ$9-Leases!$K99/12)*Leases!$J99*Leases!$F99,0)+MAX((Expenses!GQ$10-Leases!$K100/12)*Leases!$J100*Leases!$F99,0)+MAX((Expenses!GQ$11-Leases!$K101/12)*Leases!$J101*Leases!$F99,0)+MAX((Expenses!GQ$12-Leases!$K102/12)*Leases!$J102*Leases!$F99,0)+MAX((Expenses!GQ$13-Leases!$K103/12)*Leases!$J103*Leases!$F99,0)))),0)</f>
        <v>0</v>
      </c>
      <c r="GT265" s="94">
        <f>IF(AND(GT$165&lt;=$E99,GT$165&gt;=EOMONTH($D99,0)),IF($G99="NNN",Expenses!GR$14*Leases!$F99,IF(Leases!$G99="FSG",0,IF(Leases!$G99="MG",SUMPRODUCT(Leases!$I99:$I103,Expenses!GR$9:GR$13)*Leases!$F99,MAX((Expenses!GR$9-Leases!$K99/12)*Leases!$J99*Leases!$F99,0)+MAX((Expenses!GR$10-Leases!$K100/12)*Leases!$J100*Leases!$F99,0)+MAX((Expenses!GR$11-Leases!$K101/12)*Leases!$J101*Leases!$F99,0)+MAX((Expenses!GR$12-Leases!$K102/12)*Leases!$J102*Leases!$F99,0)+MAX((Expenses!GR$13-Leases!$K103/12)*Leases!$J103*Leases!$F99,0)))),0)</f>
        <v>0</v>
      </c>
      <c r="GU265" s="94">
        <f>IF(AND(GU$165&lt;=$E99,GU$165&gt;=EOMONTH($D99,0)),IF($G99="NNN",Expenses!GS$14*Leases!$F99,IF(Leases!$G99="FSG",0,IF(Leases!$G99="MG",SUMPRODUCT(Leases!$I99:$I103,Expenses!GS$9:GS$13)*Leases!$F99,MAX((Expenses!GS$9-Leases!$K99/12)*Leases!$J99*Leases!$F99,0)+MAX((Expenses!GS$10-Leases!$K100/12)*Leases!$J100*Leases!$F99,0)+MAX((Expenses!GS$11-Leases!$K101/12)*Leases!$J101*Leases!$F99,0)+MAX((Expenses!GS$12-Leases!$K102/12)*Leases!$J102*Leases!$F99,0)+MAX((Expenses!GS$13-Leases!$K103/12)*Leases!$J103*Leases!$F99,0)))),0)</f>
        <v>0</v>
      </c>
      <c r="GV265" s="94">
        <f>IF(AND(GV$165&lt;=$E99,GV$165&gt;=EOMONTH($D99,0)),IF($G99="NNN",Expenses!GT$14*Leases!$F99,IF(Leases!$G99="FSG",0,IF(Leases!$G99="MG",SUMPRODUCT(Leases!$I99:$I103,Expenses!GT$9:GT$13)*Leases!$F99,MAX((Expenses!GT$9-Leases!$K99/12)*Leases!$J99*Leases!$F99,0)+MAX((Expenses!GT$10-Leases!$K100/12)*Leases!$J100*Leases!$F99,0)+MAX((Expenses!GT$11-Leases!$K101/12)*Leases!$J101*Leases!$F99,0)+MAX((Expenses!GT$12-Leases!$K102/12)*Leases!$J102*Leases!$F99,0)+MAX((Expenses!GT$13-Leases!$K103/12)*Leases!$J103*Leases!$F99,0)))),0)</f>
        <v>0</v>
      </c>
      <c r="GW265" s="94">
        <f>IF(AND(GW$165&lt;=$E99,GW$165&gt;=EOMONTH($D99,0)),IF($G99="NNN",Expenses!GU$14*Leases!$F99,IF(Leases!$G99="FSG",0,IF(Leases!$G99="MG",SUMPRODUCT(Leases!$I99:$I103,Expenses!GU$9:GU$13)*Leases!$F99,MAX((Expenses!GU$9-Leases!$K99/12)*Leases!$J99*Leases!$F99,0)+MAX((Expenses!GU$10-Leases!$K100/12)*Leases!$J100*Leases!$F99,0)+MAX((Expenses!GU$11-Leases!$K101/12)*Leases!$J101*Leases!$F99,0)+MAX((Expenses!GU$12-Leases!$K102/12)*Leases!$J102*Leases!$F99,0)+MAX((Expenses!GU$13-Leases!$K103/12)*Leases!$J103*Leases!$F99,0)))),0)</f>
        <v>0</v>
      </c>
      <c r="GX265" s="94">
        <f>IF(AND(GX$165&lt;=$E99,GX$165&gt;=EOMONTH($D99,0)),IF($G99="NNN",Expenses!GV$14*Leases!$F99,IF(Leases!$G99="FSG",0,IF(Leases!$G99="MG",SUMPRODUCT(Leases!$I99:$I103,Expenses!GV$9:GV$13)*Leases!$F99,MAX((Expenses!GV$9-Leases!$K99/12)*Leases!$J99*Leases!$F99,0)+MAX((Expenses!GV$10-Leases!$K100/12)*Leases!$J100*Leases!$F99,0)+MAX((Expenses!GV$11-Leases!$K101/12)*Leases!$J101*Leases!$F99,0)+MAX((Expenses!GV$12-Leases!$K102/12)*Leases!$J102*Leases!$F99,0)+MAX((Expenses!GV$13-Leases!$K103/12)*Leases!$J103*Leases!$F99,0)))),0)</f>
        <v>0</v>
      </c>
      <c r="GY265" s="94">
        <f>IF(AND(GY$165&lt;=$E99,GY$165&gt;=EOMONTH($D99,0)),IF($G99="NNN",Expenses!GW$14*Leases!$F99,IF(Leases!$G99="FSG",0,IF(Leases!$G99="MG",SUMPRODUCT(Leases!$I99:$I103,Expenses!GW$9:GW$13)*Leases!$F99,MAX((Expenses!GW$9-Leases!$K99/12)*Leases!$J99*Leases!$F99,0)+MAX((Expenses!GW$10-Leases!$K100/12)*Leases!$J100*Leases!$F99,0)+MAX((Expenses!GW$11-Leases!$K101/12)*Leases!$J101*Leases!$F99,0)+MAX((Expenses!GW$12-Leases!$K102/12)*Leases!$J102*Leases!$F99,0)+MAX((Expenses!GW$13-Leases!$K103/12)*Leases!$J103*Leases!$F99,0)))),0)</f>
        <v>0</v>
      </c>
      <c r="GZ265" s="94">
        <f>IF(AND(GZ$165&lt;=$E99,GZ$165&gt;=EOMONTH($D99,0)),IF($G99="NNN",Expenses!GX$14*Leases!$F99,IF(Leases!$G99="FSG",0,IF(Leases!$G99="MG",SUMPRODUCT(Leases!$I99:$I103,Expenses!GX$9:GX$13)*Leases!$F99,MAX((Expenses!GX$9-Leases!$K99/12)*Leases!$J99*Leases!$F99,0)+MAX((Expenses!GX$10-Leases!$K100/12)*Leases!$J100*Leases!$F99,0)+MAX((Expenses!GX$11-Leases!$K101/12)*Leases!$J101*Leases!$F99,0)+MAX((Expenses!GX$12-Leases!$K102/12)*Leases!$J102*Leases!$F99,0)+MAX((Expenses!GX$13-Leases!$K103/12)*Leases!$J103*Leases!$F99,0)))),0)</f>
        <v>0</v>
      </c>
      <c r="HA265" s="94">
        <f>IF(AND(HA$165&lt;=$E99,HA$165&gt;=EOMONTH($D99,0)),IF($G99="NNN",Expenses!GY$14*Leases!$F99,IF(Leases!$G99="FSG",0,IF(Leases!$G99="MG",SUMPRODUCT(Leases!$I99:$I103,Expenses!GY$9:GY$13)*Leases!$F99,MAX((Expenses!GY$9-Leases!$K99/12)*Leases!$J99*Leases!$F99,0)+MAX((Expenses!GY$10-Leases!$K100/12)*Leases!$J100*Leases!$F99,0)+MAX((Expenses!GY$11-Leases!$K101/12)*Leases!$J101*Leases!$F99,0)+MAX((Expenses!GY$12-Leases!$K102/12)*Leases!$J102*Leases!$F99,0)+MAX((Expenses!GY$13-Leases!$K103/12)*Leases!$J103*Leases!$F99,0)))),0)</f>
        <v>0</v>
      </c>
      <c r="HB265" s="94">
        <f>IF(AND(HB$165&lt;=$E99,HB$165&gt;=EOMONTH($D99,0)),IF($G99="NNN",Expenses!GZ$14*Leases!$F99,IF(Leases!$G99="FSG",0,IF(Leases!$G99="MG",SUMPRODUCT(Leases!$I99:$I103,Expenses!GZ$9:GZ$13)*Leases!$F99,MAX((Expenses!GZ$9-Leases!$K99/12)*Leases!$J99*Leases!$F99,0)+MAX((Expenses!GZ$10-Leases!$K100/12)*Leases!$J100*Leases!$F99,0)+MAX((Expenses!GZ$11-Leases!$K101/12)*Leases!$J101*Leases!$F99,0)+MAX((Expenses!GZ$12-Leases!$K102/12)*Leases!$J102*Leases!$F99,0)+MAX((Expenses!GZ$13-Leases!$K103/12)*Leases!$J103*Leases!$F99,0)))),0)</f>
        <v>0</v>
      </c>
      <c r="HC265" s="94">
        <f>IF(AND(HC$165&lt;=$E99,HC$165&gt;=EOMONTH($D99,0)),IF($G99="NNN",Expenses!HA$14*Leases!$F99,IF(Leases!$G99="FSG",0,IF(Leases!$G99="MG",SUMPRODUCT(Leases!$I99:$I103,Expenses!HA$9:HA$13)*Leases!$F99,MAX((Expenses!HA$9-Leases!$K99/12)*Leases!$J99*Leases!$F99,0)+MAX((Expenses!HA$10-Leases!$K100/12)*Leases!$J100*Leases!$F99,0)+MAX((Expenses!HA$11-Leases!$K101/12)*Leases!$J101*Leases!$F99,0)+MAX((Expenses!HA$12-Leases!$K102/12)*Leases!$J102*Leases!$F99,0)+MAX((Expenses!HA$13-Leases!$K103/12)*Leases!$J103*Leases!$F99,0)))),0)</f>
        <v>0</v>
      </c>
      <c r="HD265" s="94">
        <f>IF(AND(HD$165&lt;=$E99,HD$165&gt;=EOMONTH($D99,0)),IF($G99="NNN",Expenses!HB$14*Leases!$F99,IF(Leases!$G99="FSG",0,IF(Leases!$G99="MG",SUMPRODUCT(Leases!$I99:$I103,Expenses!HB$9:HB$13)*Leases!$F99,MAX((Expenses!HB$9-Leases!$K99/12)*Leases!$J99*Leases!$F99,0)+MAX((Expenses!HB$10-Leases!$K100/12)*Leases!$J100*Leases!$F99,0)+MAX((Expenses!HB$11-Leases!$K101/12)*Leases!$J101*Leases!$F99,0)+MAX((Expenses!HB$12-Leases!$K102/12)*Leases!$J102*Leases!$F99,0)+MAX((Expenses!HB$13-Leases!$K103/12)*Leases!$J103*Leases!$F99,0)))),0)</f>
        <v>0</v>
      </c>
      <c r="HE265" s="94">
        <f>IF(AND(HE$165&lt;=$E99,HE$165&gt;=EOMONTH($D99,0)),IF($G99="NNN",Expenses!HC$14*Leases!$F99,IF(Leases!$G99="FSG",0,IF(Leases!$G99="MG",SUMPRODUCT(Leases!$I99:$I103,Expenses!HC$9:HC$13)*Leases!$F99,MAX((Expenses!HC$9-Leases!$K99/12)*Leases!$J99*Leases!$F99,0)+MAX((Expenses!HC$10-Leases!$K100/12)*Leases!$J100*Leases!$F99,0)+MAX((Expenses!HC$11-Leases!$K101/12)*Leases!$J101*Leases!$F99,0)+MAX((Expenses!HC$12-Leases!$K102/12)*Leases!$J102*Leases!$F99,0)+MAX((Expenses!HC$13-Leases!$K103/12)*Leases!$J103*Leases!$F99,0)))),0)</f>
        <v>0</v>
      </c>
      <c r="HF265" s="94">
        <f>IF(AND(HF$165&lt;=$E99,HF$165&gt;=EOMONTH($D99,0)),IF($G99="NNN",Expenses!HD$14*Leases!$F99,IF(Leases!$G99="FSG",0,IF(Leases!$G99="MG",SUMPRODUCT(Leases!$I99:$I103,Expenses!HD$9:HD$13)*Leases!$F99,MAX((Expenses!HD$9-Leases!$K99/12)*Leases!$J99*Leases!$F99,0)+MAX((Expenses!HD$10-Leases!$K100/12)*Leases!$J100*Leases!$F99,0)+MAX((Expenses!HD$11-Leases!$K101/12)*Leases!$J101*Leases!$F99,0)+MAX((Expenses!HD$12-Leases!$K102/12)*Leases!$J102*Leases!$F99,0)+MAX((Expenses!HD$13-Leases!$K103/12)*Leases!$J103*Leases!$F99,0)))),0)</f>
        <v>0</v>
      </c>
      <c r="HG265" s="94">
        <f>IF(AND(HG$165&lt;=$E99,HG$165&gt;=EOMONTH($D99,0)),IF($G99="NNN",Expenses!HE$14*Leases!$F99,IF(Leases!$G99="FSG",0,IF(Leases!$G99="MG",SUMPRODUCT(Leases!$I99:$I103,Expenses!HE$9:HE$13)*Leases!$F99,MAX((Expenses!HE$9-Leases!$K99/12)*Leases!$J99*Leases!$F99,0)+MAX((Expenses!HE$10-Leases!$K100/12)*Leases!$J100*Leases!$F99,0)+MAX((Expenses!HE$11-Leases!$K101/12)*Leases!$J101*Leases!$F99,0)+MAX((Expenses!HE$12-Leases!$K102/12)*Leases!$J102*Leases!$F99,0)+MAX((Expenses!HE$13-Leases!$K103/12)*Leases!$J103*Leases!$F99,0)))),0)</f>
        <v>0</v>
      </c>
      <c r="HH265" s="94">
        <f>IF(AND(HH$165&lt;=$E99,HH$165&gt;=EOMONTH($D99,0)),IF($G99="NNN",Expenses!HF$14*Leases!$F99,IF(Leases!$G99="FSG",0,IF(Leases!$G99="MG",SUMPRODUCT(Leases!$I99:$I103,Expenses!HF$9:HF$13)*Leases!$F99,MAX((Expenses!HF$9-Leases!$K99/12)*Leases!$J99*Leases!$F99,0)+MAX((Expenses!HF$10-Leases!$K100/12)*Leases!$J100*Leases!$F99,0)+MAX((Expenses!HF$11-Leases!$K101/12)*Leases!$J101*Leases!$F99,0)+MAX((Expenses!HF$12-Leases!$K102/12)*Leases!$J102*Leases!$F99,0)+MAX((Expenses!HF$13-Leases!$K103/12)*Leases!$J103*Leases!$F99,0)))),0)</f>
        <v>0</v>
      </c>
      <c r="HI265" s="94">
        <f>IF(AND(HI$165&lt;=$E99,HI$165&gt;=EOMONTH($D99,0)),IF($G99="NNN",Expenses!HG$14*Leases!$F99,IF(Leases!$G99="FSG",0,IF(Leases!$G99="MG",SUMPRODUCT(Leases!$I99:$I103,Expenses!HG$9:HG$13)*Leases!$F99,MAX((Expenses!HG$9-Leases!$K99/12)*Leases!$J99*Leases!$F99,0)+MAX((Expenses!HG$10-Leases!$K100/12)*Leases!$J100*Leases!$F99,0)+MAX((Expenses!HG$11-Leases!$K101/12)*Leases!$J101*Leases!$F99,0)+MAX((Expenses!HG$12-Leases!$K102/12)*Leases!$J102*Leases!$F99,0)+MAX((Expenses!HG$13-Leases!$K103/12)*Leases!$J103*Leases!$F99,0)))),0)</f>
        <v>0</v>
      </c>
      <c r="HJ265" s="94">
        <f>IF(AND(HJ$165&lt;=$E99,HJ$165&gt;=EOMONTH($D99,0)),IF($G99="NNN",Expenses!HH$14*Leases!$F99,IF(Leases!$G99="FSG",0,IF(Leases!$G99="MG",SUMPRODUCT(Leases!$I99:$I103,Expenses!HH$9:HH$13)*Leases!$F99,MAX((Expenses!HH$9-Leases!$K99/12)*Leases!$J99*Leases!$F99,0)+MAX((Expenses!HH$10-Leases!$K100/12)*Leases!$J100*Leases!$F99,0)+MAX((Expenses!HH$11-Leases!$K101/12)*Leases!$J101*Leases!$F99,0)+MAX((Expenses!HH$12-Leases!$K102/12)*Leases!$J102*Leases!$F99,0)+MAX((Expenses!HH$13-Leases!$K103/12)*Leases!$J103*Leases!$F99,0)))),0)</f>
        <v>0</v>
      </c>
      <c r="HK265" s="94">
        <f>IF(AND(HK$165&lt;=$E99,HK$165&gt;=EOMONTH($D99,0)),IF($G99="NNN",Expenses!HI$14*Leases!$F99,IF(Leases!$G99="FSG",0,IF(Leases!$G99="MG",SUMPRODUCT(Leases!$I99:$I103,Expenses!HI$9:HI$13)*Leases!$F99,MAX((Expenses!HI$9-Leases!$K99/12)*Leases!$J99*Leases!$F99,0)+MAX((Expenses!HI$10-Leases!$K100/12)*Leases!$J100*Leases!$F99,0)+MAX((Expenses!HI$11-Leases!$K101/12)*Leases!$J101*Leases!$F99,0)+MAX((Expenses!HI$12-Leases!$K102/12)*Leases!$J102*Leases!$F99,0)+MAX((Expenses!HI$13-Leases!$K103/12)*Leases!$J103*Leases!$F99,0)))),0)</f>
        <v>0</v>
      </c>
      <c r="HL265" s="94">
        <f>IF(AND(HL$165&lt;=$E99,HL$165&gt;=EOMONTH($D99,0)),IF($G99="NNN",Expenses!HJ$14*Leases!$F99,IF(Leases!$G99="FSG",0,IF(Leases!$G99="MG",SUMPRODUCT(Leases!$I99:$I103,Expenses!HJ$9:HJ$13)*Leases!$F99,MAX((Expenses!HJ$9-Leases!$K99/12)*Leases!$J99*Leases!$F99,0)+MAX((Expenses!HJ$10-Leases!$K100/12)*Leases!$J100*Leases!$F99,0)+MAX((Expenses!HJ$11-Leases!$K101/12)*Leases!$J101*Leases!$F99,0)+MAX((Expenses!HJ$12-Leases!$K102/12)*Leases!$J102*Leases!$F99,0)+MAX((Expenses!HJ$13-Leases!$K103/12)*Leases!$J103*Leases!$F99,0)))),0)</f>
        <v>0</v>
      </c>
      <c r="HM265" s="94">
        <f>IF(AND(HM$165&lt;=$E99,HM$165&gt;=EOMONTH($D99,0)),IF($G99="NNN",Expenses!HK$14*Leases!$F99,IF(Leases!$G99="FSG",0,IF(Leases!$G99="MG",SUMPRODUCT(Leases!$I99:$I103,Expenses!HK$9:HK$13)*Leases!$F99,MAX((Expenses!HK$9-Leases!$K99/12)*Leases!$J99*Leases!$F99,0)+MAX((Expenses!HK$10-Leases!$K100/12)*Leases!$J100*Leases!$F99,0)+MAX((Expenses!HK$11-Leases!$K101/12)*Leases!$J101*Leases!$F99,0)+MAX((Expenses!HK$12-Leases!$K102/12)*Leases!$J102*Leases!$F99,0)+MAX((Expenses!HK$13-Leases!$K103/12)*Leases!$J103*Leases!$F99,0)))),0)</f>
        <v>0</v>
      </c>
      <c r="HN265" s="94">
        <f>IF(AND(HN$165&lt;=$E99,HN$165&gt;=EOMONTH($D99,0)),IF($G99="NNN",Expenses!HL$14*Leases!$F99,IF(Leases!$G99="FSG",0,IF(Leases!$G99="MG",SUMPRODUCT(Leases!$I99:$I103,Expenses!HL$9:HL$13)*Leases!$F99,MAX((Expenses!HL$9-Leases!$K99/12)*Leases!$J99*Leases!$F99,0)+MAX((Expenses!HL$10-Leases!$K100/12)*Leases!$J100*Leases!$F99,0)+MAX((Expenses!HL$11-Leases!$K101/12)*Leases!$J101*Leases!$F99,0)+MAX((Expenses!HL$12-Leases!$K102/12)*Leases!$J102*Leases!$F99,0)+MAX((Expenses!HL$13-Leases!$K103/12)*Leases!$J103*Leases!$F99,0)))),0)</f>
        <v>0</v>
      </c>
      <c r="HO265" s="94">
        <f>IF(AND(HO$165&lt;=$E99,HO$165&gt;=EOMONTH($D99,0)),IF($G99="NNN",Expenses!HM$14*Leases!$F99,IF(Leases!$G99="FSG",0,IF(Leases!$G99="MG",SUMPRODUCT(Leases!$I99:$I103,Expenses!HM$9:HM$13)*Leases!$F99,MAX((Expenses!HM$9-Leases!$K99/12)*Leases!$J99*Leases!$F99,0)+MAX((Expenses!HM$10-Leases!$K100/12)*Leases!$J100*Leases!$F99,0)+MAX((Expenses!HM$11-Leases!$K101/12)*Leases!$J101*Leases!$F99,0)+MAX((Expenses!HM$12-Leases!$K102/12)*Leases!$J102*Leases!$F99,0)+MAX((Expenses!HM$13-Leases!$K103/12)*Leases!$J103*Leases!$F99,0)))),0)</f>
        <v>0</v>
      </c>
      <c r="HP265" s="94">
        <f>IF(AND(HP$165&lt;=$E99,HP$165&gt;=EOMONTH($D99,0)),IF($G99="NNN",Expenses!HN$14*Leases!$F99,IF(Leases!$G99="FSG",0,IF(Leases!$G99="MG",SUMPRODUCT(Leases!$I99:$I103,Expenses!HN$9:HN$13)*Leases!$F99,MAX((Expenses!HN$9-Leases!$K99/12)*Leases!$J99*Leases!$F99,0)+MAX((Expenses!HN$10-Leases!$K100/12)*Leases!$J100*Leases!$F99,0)+MAX((Expenses!HN$11-Leases!$K101/12)*Leases!$J101*Leases!$F99,0)+MAX((Expenses!HN$12-Leases!$K102/12)*Leases!$J102*Leases!$F99,0)+MAX((Expenses!HN$13-Leases!$K103/12)*Leases!$J103*Leases!$F99,0)))),0)</f>
        <v>0</v>
      </c>
      <c r="HQ265" s="94">
        <f>IF(AND(HQ$165&lt;=$E99,HQ$165&gt;=EOMONTH($D99,0)),IF($G99="NNN",Expenses!HO$14*Leases!$F99,IF(Leases!$G99="FSG",0,IF(Leases!$G99="MG",SUMPRODUCT(Leases!$I99:$I103,Expenses!HO$9:HO$13)*Leases!$F99,MAX((Expenses!HO$9-Leases!$K99/12)*Leases!$J99*Leases!$F99,0)+MAX((Expenses!HO$10-Leases!$K100/12)*Leases!$J100*Leases!$F99,0)+MAX((Expenses!HO$11-Leases!$K101/12)*Leases!$J101*Leases!$F99,0)+MAX((Expenses!HO$12-Leases!$K102/12)*Leases!$J102*Leases!$F99,0)+MAX((Expenses!HO$13-Leases!$K103/12)*Leases!$J103*Leases!$F99,0)))),0)</f>
        <v>0</v>
      </c>
      <c r="HR265" s="94">
        <f>IF(AND(HR$165&lt;=$E99,HR$165&gt;=EOMONTH($D99,0)),IF($G99="NNN",Expenses!HP$14*Leases!$F99,IF(Leases!$G99="FSG",0,IF(Leases!$G99="MG",SUMPRODUCT(Leases!$I99:$I103,Expenses!HP$9:HP$13)*Leases!$F99,MAX((Expenses!HP$9-Leases!$K99/12)*Leases!$J99*Leases!$F99,0)+MAX((Expenses!HP$10-Leases!$K100/12)*Leases!$J100*Leases!$F99,0)+MAX((Expenses!HP$11-Leases!$K101/12)*Leases!$J101*Leases!$F99,0)+MAX((Expenses!HP$12-Leases!$K102/12)*Leases!$J102*Leases!$F99,0)+MAX((Expenses!HP$13-Leases!$K103/12)*Leases!$J103*Leases!$F99,0)))),0)</f>
        <v>0</v>
      </c>
      <c r="HS265" s="94">
        <f>IF(AND(HS$165&lt;=$E99,HS$165&gt;=EOMONTH($D99,0)),IF($G99="NNN",Expenses!HQ$14*Leases!$F99,IF(Leases!$G99="FSG",0,IF(Leases!$G99="MG",SUMPRODUCT(Leases!$I99:$I103,Expenses!HQ$9:HQ$13)*Leases!$F99,MAX((Expenses!HQ$9-Leases!$K99/12)*Leases!$J99*Leases!$F99,0)+MAX((Expenses!HQ$10-Leases!$K100/12)*Leases!$J100*Leases!$F99,0)+MAX((Expenses!HQ$11-Leases!$K101/12)*Leases!$J101*Leases!$F99,0)+MAX((Expenses!HQ$12-Leases!$K102/12)*Leases!$J102*Leases!$F99,0)+MAX((Expenses!HQ$13-Leases!$K103/12)*Leases!$J103*Leases!$F99,0)))),0)</f>
        <v>0</v>
      </c>
      <c r="HT265" s="94">
        <f>IF(AND(HT$165&lt;=$E99,HT$165&gt;=EOMONTH($D99,0)),IF($G99="NNN",Expenses!HR$14*Leases!$F99,IF(Leases!$G99="FSG",0,IF(Leases!$G99="MG",SUMPRODUCT(Leases!$I99:$I103,Expenses!HR$9:HR$13)*Leases!$F99,MAX((Expenses!HR$9-Leases!$K99/12)*Leases!$J99*Leases!$F99,0)+MAX((Expenses!HR$10-Leases!$K100/12)*Leases!$J100*Leases!$F99,0)+MAX((Expenses!HR$11-Leases!$K101/12)*Leases!$J101*Leases!$F99,0)+MAX((Expenses!HR$12-Leases!$K102/12)*Leases!$J102*Leases!$F99,0)+MAX((Expenses!HR$13-Leases!$K103/12)*Leases!$J103*Leases!$F99,0)))),0)</f>
        <v>0</v>
      </c>
      <c r="HU265" s="94">
        <f>IF(AND(HU$165&lt;=$E99,HU$165&gt;=EOMONTH($D99,0)),IF($G99="NNN",Expenses!HS$14*Leases!$F99,IF(Leases!$G99="FSG",0,IF(Leases!$G99="MG",SUMPRODUCT(Leases!$I99:$I103,Expenses!HS$9:HS$13)*Leases!$F99,MAX((Expenses!HS$9-Leases!$K99/12)*Leases!$J99*Leases!$F99,0)+MAX((Expenses!HS$10-Leases!$K100/12)*Leases!$J100*Leases!$F99,0)+MAX((Expenses!HS$11-Leases!$K101/12)*Leases!$J101*Leases!$F99,0)+MAX((Expenses!HS$12-Leases!$K102/12)*Leases!$J102*Leases!$F99,0)+MAX((Expenses!HS$13-Leases!$K103/12)*Leases!$J103*Leases!$F99,0)))),0)</f>
        <v>0</v>
      </c>
      <c r="HV265" s="94">
        <f>IF(AND(HV$165&lt;=$E99,HV$165&gt;=EOMONTH($D99,0)),IF($G99="NNN",Expenses!HT$14*Leases!$F99,IF(Leases!$G99="FSG",0,IF(Leases!$G99="MG",SUMPRODUCT(Leases!$I99:$I103,Expenses!HT$9:HT$13)*Leases!$F99,MAX((Expenses!HT$9-Leases!$K99/12)*Leases!$J99*Leases!$F99,0)+MAX((Expenses!HT$10-Leases!$K100/12)*Leases!$J100*Leases!$F99,0)+MAX((Expenses!HT$11-Leases!$K101/12)*Leases!$J101*Leases!$F99,0)+MAX((Expenses!HT$12-Leases!$K102/12)*Leases!$J102*Leases!$F99,0)+MAX((Expenses!HT$13-Leases!$K103/12)*Leases!$J103*Leases!$F99,0)))),0)</f>
        <v>0</v>
      </c>
      <c r="HW265" s="94">
        <f>IF(AND(HW$165&lt;=$E99,HW$165&gt;=EOMONTH($D99,0)),IF($G99="NNN",Expenses!HU$14*Leases!$F99,IF(Leases!$G99="FSG",0,IF(Leases!$G99="MG",SUMPRODUCT(Leases!$I99:$I103,Expenses!HU$9:HU$13)*Leases!$F99,MAX((Expenses!HU$9-Leases!$K99/12)*Leases!$J99*Leases!$F99,0)+MAX((Expenses!HU$10-Leases!$K100/12)*Leases!$J100*Leases!$F99,0)+MAX((Expenses!HU$11-Leases!$K101/12)*Leases!$J101*Leases!$F99,0)+MAX((Expenses!HU$12-Leases!$K102/12)*Leases!$J102*Leases!$F99,0)+MAX((Expenses!HU$13-Leases!$K103/12)*Leases!$J103*Leases!$F99,0)))),0)</f>
        <v>0</v>
      </c>
      <c r="HX265" s="94">
        <f>IF(AND(HX$165&lt;=$E99,HX$165&gt;=EOMONTH($D99,0)),IF($G99="NNN",Expenses!HV$14*Leases!$F99,IF(Leases!$G99="FSG",0,IF(Leases!$G99="MG",SUMPRODUCT(Leases!$I99:$I103,Expenses!HV$9:HV$13)*Leases!$F99,MAX((Expenses!HV$9-Leases!$K99/12)*Leases!$J99*Leases!$F99,0)+MAX((Expenses!HV$10-Leases!$K100/12)*Leases!$J100*Leases!$F99,0)+MAX((Expenses!HV$11-Leases!$K101/12)*Leases!$J101*Leases!$F99,0)+MAX((Expenses!HV$12-Leases!$K102/12)*Leases!$J102*Leases!$F99,0)+MAX((Expenses!HV$13-Leases!$K103/12)*Leases!$J103*Leases!$F99,0)))),0)</f>
        <v>0</v>
      </c>
      <c r="HY265" s="94">
        <f>IF(AND(HY$165&lt;=$E99,HY$165&gt;=EOMONTH($D99,0)),IF($G99="NNN",Expenses!HW$14*Leases!$F99,IF(Leases!$G99="FSG",0,IF(Leases!$G99="MG",SUMPRODUCT(Leases!$I99:$I103,Expenses!HW$9:HW$13)*Leases!$F99,MAX((Expenses!HW$9-Leases!$K99/12)*Leases!$J99*Leases!$F99,0)+MAX((Expenses!HW$10-Leases!$K100/12)*Leases!$J100*Leases!$F99,0)+MAX((Expenses!HW$11-Leases!$K101/12)*Leases!$J101*Leases!$F99,0)+MAX((Expenses!HW$12-Leases!$K102/12)*Leases!$J102*Leases!$F99,0)+MAX((Expenses!HW$13-Leases!$K103/12)*Leases!$J103*Leases!$F99,0)))),0)</f>
        <v>0</v>
      </c>
      <c r="HZ265" s="94">
        <f>IF(AND(HZ$165&lt;=$E99,HZ$165&gt;=EOMONTH($D99,0)),IF($G99="NNN",Expenses!HX$14*Leases!$F99,IF(Leases!$G99="FSG",0,IF(Leases!$G99="MG",SUMPRODUCT(Leases!$I99:$I103,Expenses!HX$9:HX$13)*Leases!$F99,MAX((Expenses!HX$9-Leases!$K99/12)*Leases!$J99*Leases!$F99,0)+MAX((Expenses!HX$10-Leases!$K100/12)*Leases!$J100*Leases!$F99,0)+MAX((Expenses!HX$11-Leases!$K101/12)*Leases!$J101*Leases!$F99,0)+MAX((Expenses!HX$12-Leases!$K102/12)*Leases!$J102*Leases!$F99,0)+MAX((Expenses!HX$13-Leases!$K103/12)*Leases!$J103*Leases!$F99,0)))),0)</f>
        <v>0</v>
      </c>
      <c r="IA265" s="94">
        <f>IF(AND(IA$165&lt;=$E99,IA$165&gt;=EOMONTH($D99,0)),IF($G99="NNN",Expenses!HY$14*Leases!$F99,IF(Leases!$G99="FSG",0,IF(Leases!$G99="MG",SUMPRODUCT(Leases!$I99:$I103,Expenses!HY$9:HY$13)*Leases!$F99,MAX((Expenses!HY$9-Leases!$K99/12)*Leases!$J99*Leases!$F99,0)+MAX((Expenses!HY$10-Leases!$K100/12)*Leases!$J100*Leases!$F99,0)+MAX((Expenses!HY$11-Leases!$K101/12)*Leases!$J101*Leases!$F99,0)+MAX((Expenses!HY$12-Leases!$K102/12)*Leases!$J102*Leases!$F99,0)+MAX((Expenses!HY$13-Leases!$K103/12)*Leases!$J103*Leases!$F99,0)))),0)</f>
        <v>0</v>
      </c>
      <c r="IB265" s="94">
        <f>IF(AND(IB$165&lt;=$E99,IB$165&gt;=EOMONTH($D99,0)),IF($G99="NNN",Expenses!HZ$14*Leases!$F99,IF(Leases!$G99="FSG",0,IF(Leases!$G99="MG",SUMPRODUCT(Leases!$I99:$I103,Expenses!HZ$9:HZ$13)*Leases!$F99,MAX((Expenses!HZ$9-Leases!$K99/12)*Leases!$J99*Leases!$F99,0)+MAX((Expenses!HZ$10-Leases!$K100/12)*Leases!$J100*Leases!$F99,0)+MAX((Expenses!HZ$11-Leases!$K101/12)*Leases!$J101*Leases!$F99,0)+MAX((Expenses!HZ$12-Leases!$K102/12)*Leases!$J102*Leases!$F99,0)+MAX((Expenses!HZ$13-Leases!$K103/12)*Leases!$J103*Leases!$F99,0)))),0)</f>
        <v>0</v>
      </c>
      <c r="IC265" s="94">
        <f>IF(AND(IC$165&lt;=$E99,IC$165&gt;=EOMONTH($D99,0)),IF($G99="NNN",Expenses!IA$14*Leases!$F99,IF(Leases!$G99="FSG",0,IF(Leases!$G99="MG",SUMPRODUCT(Leases!$I99:$I103,Expenses!IA$9:IA$13)*Leases!$F99,MAX((Expenses!IA$9-Leases!$K99/12)*Leases!$J99*Leases!$F99,0)+MAX((Expenses!IA$10-Leases!$K100/12)*Leases!$J100*Leases!$F99,0)+MAX((Expenses!IA$11-Leases!$K101/12)*Leases!$J101*Leases!$F99,0)+MAX((Expenses!IA$12-Leases!$K102/12)*Leases!$J102*Leases!$F99,0)+MAX((Expenses!IA$13-Leases!$K103/12)*Leases!$J103*Leases!$F99,0)))),0)</f>
        <v>0</v>
      </c>
      <c r="ID265" s="94">
        <f>IF(AND(ID$165&lt;=$E99,ID$165&gt;=EOMONTH($D99,0)),IF($G99="NNN",Expenses!IB$14*Leases!$F99,IF(Leases!$G99="FSG",0,IF(Leases!$G99="MG",SUMPRODUCT(Leases!$I99:$I103,Expenses!IB$9:IB$13)*Leases!$F99,MAX((Expenses!IB$9-Leases!$K99/12)*Leases!$J99*Leases!$F99,0)+MAX((Expenses!IB$10-Leases!$K100/12)*Leases!$J100*Leases!$F99,0)+MAX((Expenses!IB$11-Leases!$K101/12)*Leases!$J101*Leases!$F99,0)+MAX((Expenses!IB$12-Leases!$K102/12)*Leases!$J102*Leases!$F99,0)+MAX((Expenses!IB$13-Leases!$K103/12)*Leases!$J103*Leases!$F99,0)))),0)</f>
        <v>0</v>
      </c>
      <c r="IE265" s="94">
        <f>IF(AND(IE$165&lt;=$E99,IE$165&gt;=EOMONTH($D99,0)),IF($G99="NNN",Expenses!IC$14*Leases!$F99,IF(Leases!$G99="FSG",0,IF(Leases!$G99="MG",SUMPRODUCT(Leases!$I99:$I103,Expenses!IC$9:IC$13)*Leases!$F99,MAX((Expenses!IC$9-Leases!$K99/12)*Leases!$J99*Leases!$F99,0)+MAX((Expenses!IC$10-Leases!$K100/12)*Leases!$J100*Leases!$F99,0)+MAX((Expenses!IC$11-Leases!$K101/12)*Leases!$J101*Leases!$F99,0)+MAX((Expenses!IC$12-Leases!$K102/12)*Leases!$J102*Leases!$F99,0)+MAX((Expenses!IC$13-Leases!$K103/12)*Leases!$J103*Leases!$F99,0)))),0)</f>
        <v>0</v>
      </c>
      <c r="IF265" s="94">
        <f>IF(AND(IF$165&lt;=$E99,IF$165&gt;=EOMONTH($D99,0)),IF($G99="NNN",Expenses!ID$14*Leases!$F99,IF(Leases!$G99="FSG",0,IF(Leases!$G99="MG",SUMPRODUCT(Leases!$I99:$I103,Expenses!ID$9:ID$13)*Leases!$F99,MAX((Expenses!ID$9-Leases!$K99/12)*Leases!$J99*Leases!$F99,0)+MAX((Expenses!ID$10-Leases!$K100/12)*Leases!$J100*Leases!$F99,0)+MAX((Expenses!ID$11-Leases!$K101/12)*Leases!$J101*Leases!$F99,0)+MAX((Expenses!ID$12-Leases!$K102/12)*Leases!$J102*Leases!$F99,0)+MAX((Expenses!ID$13-Leases!$K103/12)*Leases!$J103*Leases!$F99,0)))),0)</f>
        <v>0</v>
      </c>
      <c r="IG265" s="94">
        <f>IF(AND(IG$165&lt;=$E99,IG$165&gt;=EOMONTH($D99,0)),IF($G99="NNN",Expenses!IE$14*Leases!$F99,IF(Leases!$G99="FSG",0,IF(Leases!$G99="MG",SUMPRODUCT(Leases!$I99:$I103,Expenses!IE$9:IE$13)*Leases!$F99,MAX((Expenses!IE$9-Leases!$K99/12)*Leases!$J99*Leases!$F99,0)+MAX((Expenses!IE$10-Leases!$K100/12)*Leases!$J100*Leases!$F99,0)+MAX((Expenses!IE$11-Leases!$K101/12)*Leases!$J101*Leases!$F99,0)+MAX((Expenses!IE$12-Leases!$K102/12)*Leases!$J102*Leases!$F99,0)+MAX((Expenses!IE$13-Leases!$K103/12)*Leases!$J103*Leases!$F99,0)))),0)</f>
        <v>0</v>
      </c>
      <c r="IH265" s="94">
        <f>IF(AND(IH$165&lt;=$E99,IH$165&gt;=EOMONTH($D99,0)),IF($G99="NNN",Expenses!IF$14*Leases!$F99,IF(Leases!$G99="FSG",0,IF(Leases!$G99="MG",SUMPRODUCT(Leases!$I99:$I103,Expenses!IF$9:IF$13)*Leases!$F99,MAX((Expenses!IF$9-Leases!$K99/12)*Leases!$J99*Leases!$F99,0)+MAX((Expenses!IF$10-Leases!$K100/12)*Leases!$J100*Leases!$F99,0)+MAX((Expenses!IF$11-Leases!$K101/12)*Leases!$J101*Leases!$F99,0)+MAX((Expenses!IF$12-Leases!$K102/12)*Leases!$J102*Leases!$F99,0)+MAX((Expenses!IF$13-Leases!$K103/12)*Leases!$J103*Leases!$F99,0)))),0)</f>
        <v>0</v>
      </c>
      <c r="II265" s="94">
        <f>IF(AND(II$165&lt;=$E99,II$165&gt;=EOMONTH($D99,0)),IF($G99="NNN",Expenses!IG$14*Leases!$F99,IF(Leases!$G99="FSG",0,IF(Leases!$G99="MG",SUMPRODUCT(Leases!$I99:$I103,Expenses!IG$9:IG$13)*Leases!$F99,MAX((Expenses!IG$9-Leases!$K99/12)*Leases!$J99*Leases!$F99,0)+MAX((Expenses!IG$10-Leases!$K100/12)*Leases!$J100*Leases!$F99,0)+MAX((Expenses!IG$11-Leases!$K101/12)*Leases!$J101*Leases!$F99,0)+MAX((Expenses!IG$12-Leases!$K102/12)*Leases!$J102*Leases!$F99,0)+MAX((Expenses!IG$13-Leases!$K103/12)*Leases!$J103*Leases!$F99,0)))),0)</f>
        <v>0</v>
      </c>
      <c r="IJ265" s="94">
        <f>IF(AND(IJ$165&lt;=$E99,IJ$165&gt;=EOMONTH($D99,0)),IF($G99="NNN",Expenses!IH$14*Leases!$F99,IF(Leases!$G99="FSG",0,IF(Leases!$G99="MG",SUMPRODUCT(Leases!$I99:$I103,Expenses!IH$9:IH$13)*Leases!$F99,MAX((Expenses!IH$9-Leases!$K99/12)*Leases!$J99*Leases!$F99,0)+MAX((Expenses!IH$10-Leases!$K100/12)*Leases!$J100*Leases!$F99,0)+MAX((Expenses!IH$11-Leases!$K101/12)*Leases!$J101*Leases!$F99,0)+MAX((Expenses!IH$12-Leases!$K102/12)*Leases!$J102*Leases!$F99,0)+MAX((Expenses!IH$13-Leases!$K103/12)*Leases!$J103*Leases!$F99,0)))),0)</f>
        <v>0</v>
      </c>
      <c r="IK265" s="94">
        <f>IF(AND(IK$165&lt;=$E99,IK$165&gt;=EOMONTH($D99,0)),IF($G99="NNN",Expenses!II$14*Leases!$F99,IF(Leases!$G99="FSG",0,IF(Leases!$G99="MG",SUMPRODUCT(Leases!$I99:$I103,Expenses!II$9:II$13)*Leases!$F99,MAX((Expenses!II$9-Leases!$K99/12)*Leases!$J99*Leases!$F99,0)+MAX((Expenses!II$10-Leases!$K100/12)*Leases!$J100*Leases!$F99,0)+MAX((Expenses!II$11-Leases!$K101/12)*Leases!$J101*Leases!$F99,0)+MAX((Expenses!II$12-Leases!$K102/12)*Leases!$J102*Leases!$F99,0)+MAX((Expenses!II$13-Leases!$K103/12)*Leases!$J103*Leases!$F99,0)))),0)</f>
        <v>0</v>
      </c>
      <c r="IL265" s="94">
        <f>IF(AND(IL$165&lt;=$E99,IL$165&gt;=EOMONTH($D99,0)),IF($G99="NNN",Expenses!IJ$14*Leases!$F99,IF(Leases!$G99="FSG",0,IF(Leases!$G99="MG",SUMPRODUCT(Leases!$I99:$I103,Expenses!IJ$9:IJ$13)*Leases!$F99,MAX((Expenses!IJ$9-Leases!$K99/12)*Leases!$J99*Leases!$F99,0)+MAX((Expenses!IJ$10-Leases!$K100/12)*Leases!$J100*Leases!$F99,0)+MAX((Expenses!IJ$11-Leases!$K101/12)*Leases!$J101*Leases!$F99,0)+MAX((Expenses!IJ$12-Leases!$K102/12)*Leases!$J102*Leases!$F99,0)+MAX((Expenses!IJ$13-Leases!$K103/12)*Leases!$J103*Leases!$F99,0)))),0)</f>
        <v>0</v>
      </c>
      <c r="IM265" s="94">
        <f>IF(AND(IM$165&lt;=$E99,IM$165&gt;=EOMONTH($D99,0)),IF($G99="NNN",Expenses!IK$14*Leases!$F99,IF(Leases!$G99="FSG",0,IF(Leases!$G99="MG",SUMPRODUCT(Leases!$I99:$I103,Expenses!IK$9:IK$13)*Leases!$F99,MAX((Expenses!IK$9-Leases!$K99/12)*Leases!$J99*Leases!$F99,0)+MAX((Expenses!IK$10-Leases!$K100/12)*Leases!$J100*Leases!$F99,0)+MAX((Expenses!IK$11-Leases!$K101/12)*Leases!$J101*Leases!$F99,0)+MAX((Expenses!IK$12-Leases!$K102/12)*Leases!$J102*Leases!$F99,0)+MAX((Expenses!IK$13-Leases!$K103/12)*Leases!$J103*Leases!$F99,0)))),0)</f>
        <v>0</v>
      </c>
      <c r="IN265" s="94">
        <f>IF(AND(IN$165&lt;=$E99,IN$165&gt;=EOMONTH($D99,0)),IF($G99="NNN",Expenses!IL$14*Leases!$F99,IF(Leases!$G99="FSG",0,IF(Leases!$G99="MG",SUMPRODUCT(Leases!$I99:$I103,Expenses!IL$9:IL$13)*Leases!$F99,MAX((Expenses!IL$9-Leases!$K99/12)*Leases!$J99*Leases!$F99,0)+MAX((Expenses!IL$10-Leases!$K100/12)*Leases!$J100*Leases!$F99,0)+MAX((Expenses!IL$11-Leases!$K101/12)*Leases!$J101*Leases!$F99,0)+MAX((Expenses!IL$12-Leases!$K102/12)*Leases!$J102*Leases!$F99,0)+MAX((Expenses!IL$13-Leases!$K103/12)*Leases!$J103*Leases!$F99,0)))),0)</f>
        <v>0</v>
      </c>
      <c r="IO265" s="94">
        <f>IF(AND(IO$165&lt;=$E99,IO$165&gt;=EOMONTH($D99,0)),IF($G99="NNN",Expenses!IM$14*Leases!$F99,IF(Leases!$G99="FSG",0,IF(Leases!$G99="MG",SUMPRODUCT(Leases!$I99:$I103,Expenses!IM$9:IM$13)*Leases!$F99,MAX((Expenses!IM$9-Leases!$K99/12)*Leases!$J99*Leases!$F99,0)+MAX((Expenses!IM$10-Leases!$K100/12)*Leases!$J100*Leases!$F99,0)+MAX((Expenses!IM$11-Leases!$K101/12)*Leases!$J101*Leases!$F99,0)+MAX((Expenses!IM$12-Leases!$K102/12)*Leases!$J102*Leases!$F99,0)+MAX((Expenses!IM$13-Leases!$K103/12)*Leases!$J103*Leases!$F99,0)))),0)</f>
        <v>0</v>
      </c>
      <c r="IP265" s="94">
        <f>IF(AND(IP$165&lt;=$E99,IP$165&gt;=EOMONTH($D99,0)),IF($G99="NNN",Expenses!IN$14*Leases!$F99,IF(Leases!$G99="FSG",0,IF(Leases!$G99="MG",SUMPRODUCT(Leases!$I99:$I103,Expenses!IN$9:IN$13)*Leases!$F99,MAX((Expenses!IN$9-Leases!$K99/12)*Leases!$J99*Leases!$F99,0)+MAX((Expenses!IN$10-Leases!$K100/12)*Leases!$J100*Leases!$F99,0)+MAX((Expenses!IN$11-Leases!$K101/12)*Leases!$J101*Leases!$F99,0)+MAX((Expenses!IN$12-Leases!$K102/12)*Leases!$J102*Leases!$F99,0)+MAX((Expenses!IN$13-Leases!$K103/12)*Leases!$J103*Leases!$F99,0)))),0)</f>
        <v>0</v>
      </c>
      <c r="IQ265" s="94">
        <f>IF(AND(IQ$165&lt;=$E99,IQ$165&gt;=EOMONTH($D99,0)),IF($G99="NNN",Expenses!IO$14*Leases!$F99,IF(Leases!$G99="FSG",0,IF(Leases!$G99="MG",SUMPRODUCT(Leases!$I99:$I103,Expenses!IO$9:IO$13)*Leases!$F99,MAX((Expenses!IO$9-Leases!$K99/12)*Leases!$J99*Leases!$F99,0)+MAX((Expenses!IO$10-Leases!$K100/12)*Leases!$J100*Leases!$F99,0)+MAX((Expenses!IO$11-Leases!$K101/12)*Leases!$J101*Leases!$F99,0)+MAX((Expenses!IO$12-Leases!$K102/12)*Leases!$J102*Leases!$F99,0)+MAX((Expenses!IO$13-Leases!$K103/12)*Leases!$J103*Leases!$F99,0)))),0)</f>
        <v>0</v>
      </c>
      <c r="IR265" s="94">
        <f>IF(AND(IR$165&lt;=$E99,IR$165&gt;=EOMONTH($D99,0)),IF($G99="NNN",Expenses!IP$14*Leases!$F99,IF(Leases!$G99="FSG",0,IF(Leases!$G99="MG",SUMPRODUCT(Leases!$I99:$I103,Expenses!IP$9:IP$13)*Leases!$F99,MAX((Expenses!IP$9-Leases!$K99/12)*Leases!$J99*Leases!$F99,0)+MAX((Expenses!IP$10-Leases!$K100/12)*Leases!$J100*Leases!$F99,0)+MAX((Expenses!IP$11-Leases!$K101/12)*Leases!$J101*Leases!$F99,0)+MAX((Expenses!IP$12-Leases!$K102/12)*Leases!$J102*Leases!$F99,0)+MAX((Expenses!IP$13-Leases!$K103/12)*Leases!$J103*Leases!$F99,0)))),0)</f>
        <v>0</v>
      </c>
      <c r="IS265" s="94">
        <f>IF(AND(IS$165&lt;=$E99,IS$165&gt;=EOMONTH($D99,0)),IF($G99="NNN",Expenses!IQ$14*Leases!$F99,IF(Leases!$G99="FSG",0,IF(Leases!$G99="MG",SUMPRODUCT(Leases!$I99:$I103,Expenses!IQ$9:IQ$13)*Leases!$F99,MAX((Expenses!IQ$9-Leases!$K99/12)*Leases!$J99*Leases!$F99,0)+MAX((Expenses!IQ$10-Leases!$K100/12)*Leases!$J100*Leases!$F99,0)+MAX((Expenses!IQ$11-Leases!$K101/12)*Leases!$J101*Leases!$F99,0)+MAX((Expenses!IQ$12-Leases!$K102/12)*Leases!$J102*Leases!$F99,0)+MAX((Expenses!IQ$13-Leases!$K103/12)*Leases!$J103*Leases!$F99,0)))),0)</f>
        <v>0</v>
      </c>
      <c r="IT265" s="94">
        <f>IF(AND(IT$165&lt;=$E99,IT$165&gt;=EOMONTH($D99,0)),IF($G99="NNN",Expenses!IR$14*Leases!$F99,IF(Leases!$G99="FSG",0,IF(Leases!$G99="MG",SUMPRODUCT(Leases!$I99:$I103,Expenses!IR$9:IR$13)*Leases!$F99,MAX((Expenses!IR$9-Leases!$K99/12)*Leases!$J99*Leases!$F99,0)+MAX((Expenses!IR$10-Leases!$K100/12)*Leases!$J100*Leases!$F99,0)+MAX((Expenses!IR$11-Leases!$K101/12)*Leases!$J101*Leases!$F99,0)+MAX((Expenses!IR$12-Leases!$K102/12)*Leases!$J102*Leases!$F99,0)+MAX((Expenses!IR$13-Leases!$K103/12)*Leases!$J103*Leases!$F99,0)))),0)</f>
        <v>0</v>
      </c>
      <c r="IU265" s="94">
        <f>IF(AND(IU$165&lt;=$E99,IU$165&gt;=EOMONTH($D99,0)),IF($G99="NNN",Expenses!IS$14*Leases!$F99,IF(Leases!$G99="FSG",0,IF(Leases!$G99="MG",SUMPRODUCT(Leases!$I99:$I103,Expenses!IS$9:IS$13)*Leases!$F99,MAX((Expenses!IS$9-Leases!$K99/12)*Leases!$J99*Leases!$F99,0)+MAX((Expenses!IS$10-Leases!$K100/12)*Leases!$J100*Leases!$F99,0)+MAX((Expenses!IS$11-Leases!$K101/12)*Leases!$J101*Leases!$F99,0)+MAX((Expenses!IS$12-Leases!$K102/12)*Leases!$J102*Leases!$F99,0)+MAX((Expenses!IS$13-Leases!$K103/12)*Leases!$J103*Leases!$F99,0)))),0)</f>
        <v>0</v>
      </c>
      <c r="IV265" s="94">
        <f>IF(AND(IV$165&lt;=$E99,IV$165&gt;=EOMONTH($D99,0)),IF($G99="NNN",Expenses!IT$14*Leases!$F99,IF(Leases!$G99="FSG",0,IF(Leases!$G99="MG",SUMPRODUCT(Leases!$I99:$I103,Expenses!IT$9:IT$13)*Leases!$F99,MAX((Expenses!IT$9-Leases!$K99/12)*Leases!$J99*Leases!$F99,0)+MAX((Expenses!IT$10-Leases!$K100/12)*Leases!$J100*Leases!$F99,0)+MAX((Expenses!IT$11-Leases!$K101/12)*Leases!$J101*Leases!$F99,0)+MAX((Expenses!IT$12-Leases!$K102/12)*Leases!$J102*Leases!$F99,0)+MAX((Expenses!IT$13-Leases!$K103/12)*Leases!$J103*Leases!$F99,0)))),0)</f>
        <v>0</v>
      </c>
      <c r="IW265" s="94">
        <f>IF(AND(IW$165&lt;=$E99,IW$165&gt;=EOMONTH($D99,0)),IF($G99="NNN",Expenses!IU$14*Leases!$F99,IF(Leases!$G99="FSG",0,IF(Leases!$G99="MG",SUMPRODUCT(Leases!$I99:$I103,Expenses!IU$9:IU$13)*Leases!$F99,MAX((Expenses!IU$9-Leases!$K99/12)*Leases!$J99*Leases!$F99,0)+MAX((Expenses!IU$10-Leases!$K100/12)*Leases!$J100*Leases!$F99,0)+MAX((Expenses!IU$11-Leases!$K101/12)*Leases!$J101*Leases!$F99,0)+MAX((Expenses!IU$12-Leases!$K102/12)*Leases!$J102*Leases!$F99,0)+MAX((Expenses!IU$13-Leases!$K103/12)*Leases!$J103*Leases!$F99,0)))),0)</f>
        <v>0</v>
      </c>
      <c r="IX265" s="94">
        <f>IF(AND(IX$165&lt;=$E99,IX$165&gt;=EOMONTH($D99,0)),IF($G99="NNN",Expenses!IV$14*Leases!$F99,IF(Leases!$G99="FSG",0,IF(Leases!$G99="MG",SUMPRODUCT(Leases!$I99:$I103,Expenses!IV$9:IV$13)*Leases!$F99,MAX((Expenses!IV$9-Leases!$K99/12)*Leases!$J99*Leases!$F99,0)+MAX((Expenses!IV$10-Leases!$K100/12)*Leases!$J100*Leases!$F99,0)+MAX((Expenses!IV$11-Leases!$K101/12)*Leases!$J101*Leases!$F99,0)+MAX((Expenses!IV$12-Leases!$K102/12)*Leases!$J102*Leases!$F99,0)+MAX((Expenses!IV$13-Leases!$K103/12)*Leases!$J103*Leases!$F99,0)))),0)</f>
        <v>0</v>
      </c>
      <c r="IY265" s="94">
        <f>IF(AND(IY$165&lt;=$E99,IY$165&gt;=EOMONTH($D99,0)),IF($G99="NNN",Expenses!IW$14*Leases!$F99,IF(Leases!$G99="FSG",0,IF(Leases!$G99="MG",SUMPRODUCT(Leases!$I99:$I103,Expenses!IW$9:IW$13)*Leases!$F99,MAX((Expenses!IW$9-Leases!$K99/12)*Leases!$J99*Leases!$F99,0)+MAX((Expenses!IW$10-Leases!$K100/12)*Leases!$J100*Leases!$F99,0)+MAX((Expenses!IW$11-Leases!$K101/12)*Leases!$J101*Leases!$F99,0)+MAX((Expenses!IW$12-Leases!$K102/12)*Leases!$J102*Leases!$F99,0)+MAX((Expenses!IW$13-Leases!$K103/12)*Leases!$J103*Leases!$F99,0)))),0)</f>
        <v>0</v>
      </c>
      <c r="IZ265" s="94">
        <f>IF(AND(IZ$165&lt;=$E99,IZ$165&gt;=EOMONTH($D99,0)),IF($G99="NNN",Expenses!IX$14*Leases!$F99,IF(Leases!$G99="FSG",0,IF(Leases!$G99="MG",SUMPRODUCT(Leases!$I99:$I103,Expenses!IX$9:IX$13)*Leases!$F99,MAX((Expenses!IX$9-Leases!$K99/12)*Leases!$J99*Leases!$F99,0)+MAX((Expenses!IX$10-Leases!$K100/12)*Leases!$J100*Leases!$F99,0)+MAX((Expenses!IX$11-Leases!$K101/12)*Leases!$J101*Leases!$F99,0)+MAX((Expenses!IX$12-Leases!$K102/12)*Leases!$J102*Leases!$F99,0)+MAX((Expenses!IX$13-Leases!$K103/12)*Leases!$J103*Leases!$F99,0)))),0)</f>
        <v>0</v>
      </c>
      <c r="JA265" s="94">
        <f>IF(AND(JA$165&lt;=$E99,JA$165&gt;=EOMONTH($D99,0)),IF($G99="NNN",Expenses!IY$14*Leases!$F99,IF(Leases!$G99="FSG",0,IF(Leases!$G99="MG",SUMPRODUCT(Leases!$I99:$I103,Expenses!IY$9:IY$13)*Leases!$F99,MAX((Expenses!IY$9-Leases!$K99/12)*Leases!$J99*Leases!$F99,0)+MAX((Expenses!IY$10-Leases!$K100/12)*Leases!$J100*Leases!$F99,0)+MAX((Expenses!IY$11-Leases!$K101/12)*Leases!$J101*Leases!$F99,0)+MAX((Expenses!IY$12-Leases!$K102/12)*Leases!$J102*Leases!$F99,0)+MAX((Expenses!IY$13-Leases!$K103/12)*Leases!$J103*Leases!$F99,0)))),0)</f>
        <v>0</v>
      </c>
      <c r="JB265" s="94">
        <f>IF(AND(JB$165&lt;=$E99,JB$165&gt;=EOMONTH($D99,0)),IF($G99="NNN",Expenses!IZ$14*Leases!$F99,IF(Leases!$G99="FSG",0,IF(Leases!$G99="MG",SUMPRODUCT(Leases!$I99:$I103,Expenses!IZ$9:IZ$13)*Leases!$F99,MAX((Expenses!IZ$9-Leases!$K99/12)*Leases!$J99*Leases!$F99,0)+MAX((Expenses!IZ$10-Leases!$K100/12)*Leases!$J100*Leases!$F99,0)+MAX((Expenses!IZ$11-Leases!$K101/12)*Leases!$J101*Leases!$F99,0)+MAX((Expenses!IZ$12-Leases!$K102/12)*Leases!$J102*Leases!$F99,0)+MAX((Expenses!IZ$13-Leases!$K103/12)*Leases!$J103*Leases!$F99,0)))),0)</f>
        <v>0</v>
      </c>
      <c r="JC265" s="94">
        <f>IF(AND(JC$165&lt;=$E99,JC$165&gt;=EOMONTH($D99,0)),IF($G99="NNN",Expenses!JA$14*Leases!$F99,IF(Leases!$G99="FSG",0,IF(Leases!$G99="MG",SUMPRODUCT(Leases!$I99:$I103,Expenses!JA$9:JA$13)*Leases!$F99,MAX((Expenses!JA$9-Leases!$K99/12)*Leases!$J99*Leases!$F99,0)+MAX((Expenses!JA$10-Leases!$K100/12)*Leases!$J100*Leases!$F99,0)+MAX((Expenses!JA$11-Leases!$K101/12)*Leases!$J101*Leases!$F99,0)+MAX((Expenses!JA$12-Leases!$K102/12)*Leases!$J102*Leases!$F99,0)+MAX((Expenses!JA$13-Leases!$K103/12)*Leases!$J103*Leases!$F99,0)))),0)</f>
        <v>0</v>
      </c>
      <c r="JD265" s="94">
        <f>IF(AND(JD$165&lt;=$E99,JD$165&gt;=EOMONTH($D99,0)),IF($G99="NNN",Expenses!JB$14*Leases!$F99,IF(Leases!$G99="FSG",0,IF(Leases!$G99="MG",SUMPRODUCT(Leases!$I99:$I103,Expenses!JB$9:JB$13)*Leases!$F99,MAX((Expenses!JB$9-Leases!$K99/12)*Leases!$J99*Leases!$F99,0)+MAX((Expenses!JB$10-Leases!$K100/12)*Leases!$J100*Leases!$F99,0)+MAX((Expenses!JB$11-Leases!$K101/12)*Leases!$J101*Leases!$F99,0)+MAX((Expenses!JB$12-Leases!$K102/12)*Leases!$J102*Leases!$F99,0)+MAX((Expenses!JB$13-Leases!$K103/12)*Leases!$J103*Leases!$F99,0)))),0)</f>
        <v>0</v>
      </c>
      <c r="JE265" s="94">
        <f>IF(AND(JE$165&lt;=$E99,JE$165&gt;=EOMONTH($D99,0)),IF($G99="NNN",Expenses!JC$14*Leases!$F99,IF(Leases!$G99="FSG",0,IF(Leases!$G99="MG",SUMPRODUCT(Leases!$I99:$I103,Expenses!JC$9:JC$13)*Leases!$F99,MAX((Expenses!JC$9-Leases!$K99/12)*Leases!$J99*Leases!$F99,0)+MAX((Expenses!JC$10-Leases!$K100/12)*Leases!$J100*Leases!$F99,0)+MAX((Expenses!JC$11-Leases!$K101/12)*Leases!$J101*Leases!$F99,0)+MAX((Expenses!JC$12-Leases!$K102/12)*Leases!$J102*Leases!$F99,0)+MAX((Expenses!JC$13-Leases!$K103/12)*Leases!$J103*Leases!$F99,0)))),0)</f>
        <v>0</v>
      </c>
      <c r="JF265" s="94">
        <f>IF(AND(JF$165&lt;=$E99,JF$165&gt;=EOMONTH($D99,0)),IF($G99="NNN",Expenses!JD$14*Leases!$F99,IF(Leases!$G99="FSG",0,IF(Leases!$G99="MG",SUMPRODUCT(Leases!$I99:$I103,Expenses!JD$9:JD$13)*Leases!$F99,MAX((Expenses!JD$9-Leases!$K99/12)*Leases!$J99*Leases!$F99,0)+MAX((Expenses!JD$10-Leases!$K100/12)*Leases!$J100*Leases!$F99,0)+MAX((Expenses!JD$11-Leases!$K101/12)*Leases!$J101*Leases!$F99,0)+MAX((Expenses!JD$12-Leases!$K102/12)*Leases!$J102*Leases!$F99,0)+MAX((Expenses!JD$13-Leases!$K103/12)*Leases!$J103*Leases!$F99,0)))),0)</f>
        <v>0</v>
      </c>
      <c r="JG265" s="94">
        <f>IF(AND(JG$165&lt;=$E99,JG$165&gt;=EOMONTH($D99,0)),IF($G99="NNN",Expenses!JE$14*Leases!$F99,IF(Leases!$G99="FSG",0,IF(Leases!$G99="MG",SUMPRODUCT(Leases!$I99:$I103,Expenses!JE$9:JE$13)*Leases!$F99,MAX((Expenses!JE$9-Leases!$K99/12)*Leases!$J99*Leases!$F99,0)+MAX((Expenses!JE$10-Leases!$K100/12)*Leases!$J100*Leases!$F99,0)+MAX((Expenses!JE$11-Leases!$K101/12)*Leases!$J101*Leases!$F99,0)+MAX((Expenses!JE$12-Leases!$K102/12)*Leases!$J102*Leases!$F99,0)+MAX((Expenses!JE$13-Leases!$K103/12)*Leases!$J103*Leases!$F99,0)))),0)</f>
        <v>0</v>
      </c>
      <c r="JH265" s="94">
        <f>IF(AND(JH$165&lt;=$E99,JH$165&gt;=EOMONTH($D99,0)),IF($G99="NNN",Expenses!JF$14*Leases!$F99,IF(Leases!$G99="FSG",0,IF(Leases!$G99="MG",SUMPRODUCT(Leases!$I99:$I103,Expenses!JF$9:JF$13)*Leases!$F99,MAX((Expenses!JF$9-Leases!$K99/12)*Leases!$J99*Leases!$F99,0)+MAX((Expenses!JF$10-Leases!$K100/12)*Leases!$J100*Leases!$F99,0)+MAX((Expenses!JF$11-Leases!$K101/12)*Leases!$J101*Leases!$F99,0)+MAX((Expenses!JF$12-Leases!$K102/12)*Leases!$J102*Leases!$F99,0)+MAX((Expenses!JF$13-Leases!$K103/12)*Leases!$J103*Leases!$F99,0)))),0)</f>
        <v>0</v>
      </c>
      <c r="JI265" s="94">
        <f>IF(AND(JI$165&lt;=$E99,JI$165&gt;=EOMONTH($D99,0)),IF($G99="NNN",Expenses!JG$14*Leases!$F99,IF(Leases!$G99="FSG",0,IF(Leases!$G99="MG",SUMPRODUCT(Leases!$I99:$I103,Expenses!JG$9:JG$13)*Leases!$F99,MAX((Expenses!JG$9-Leases!$K99/12)*Leases!$J99*Leases!$F99,0)+MAX((Expenses!JG$10-Leases!$K100/12)*Leases!$J100*Leases!$F99,0)+MAX((Expenses!JG$11-Leases!$K101/12)*Leases!$J101*Leases!$F99,0)+MAX((Expenses!JG$12-Leases!$K102/12)*Leases!$J102*Leases!$F99,0)+MAX((Expenses!JG$13-Leases!$K103/12)*Leases!$J103*Leases!$F99,0)))),0)</f>
        <v>0</v>
      </c>
      <c r="JJ265" s="94">
        <f>IF(AND(JJ$165&lt;=$E99,JJ$165&gt;=EOMONTH($D99,0)),IF($G99="NNN",Expenses!JH$14*Leases!$F99,IF(Leases!$G99="FSG",0,IF(Leases!$G99="MG",SUMPRODUCT(Leases!$I99:$I103,Expenses!JH$9:JH$13)*Leases!$F99,MAX((Expenses!JH$9-Leases!$K99/12)*Leases!$J99*Leases!$F99,0)+MAX((Expenses!JH$10-Leases!$K100/12)*Leases!$J100*Leases!$F99,0)+MAX((Expenses!JH$11-Leases!$K101/12)*Leases!$J101*Leases!$F99,0)+MAX((Expenses!JH$12-Leases!$K102/12)*Leases!$J102*Leases!$F99,0)+MAX((Expenses!JH$13-Leases!$K103/12)*Leases!$J103*Leases!$F99,0)))),0)</f>
        <v>0</v>
      </c>
      <c r="JK265" s="94">
        <f>IF(AND(JK$165&lt;=$E99,JK$165&gt;=EOMONTH($D99,0)),IF($G99="NNN",Expenses!JI$14*Leases!$F99,IF(Leases!$G99="FSG",0,IF(Leases!$G99="MG",SUMPRODUCT(Leases!$I99:$I103,Expenses!JI$9:JI$13)*Leases!$F99,MAX((Expenses!JI$9-Leases!$K99/12)*Leases!$J99*Leases!$F99,0)+MAX((Expenses!JI$10-Leases!$K100/12)*Leases!$J100*Leases!$F99,0)+MAX((Expenses!JI$11-Leases!$K101/12)*Leases!$J101*Leases!$F99,0)+MAX((Expenses!JI$12-Leases!$K102/12)*Leases!$J102*Leases!$F99,0)+MAX((Expenses!JI$13-Leases!$K103/12)*Leases!$J103*Leases!$F99,0)))),0)</f>
        <v>0</v>
      </c>
      <c r="JL265" s="94">
        <f>IF(AND(JL$165&lt;=$E99,JL$165&gt;=EOMONTH($D99,0)),IF($G99="NNN",Expenses!JJ$14*Leases!$F99,IF(Leases!$G99="FSG",0,IF(Leases!$G99="MG",SUMPRODUCT(Leases!$I99:$I103,Expenses!JJ$9:JJ$13)*Leases!$F99,MAX((Expenses!JJ$9-Leases!$K99/12)*Leases!$J99*Leases!$F99,0)+MAX((Expenses!JJ$10-Leases!$K100/12)*Leases!$J100*Leases!$F99,0)+MAX((Expenses!JJ$11-Leases!$K101/12)*Leases!$J101*Leases!$F99,0)+MAX((Expenses!JJ$12-Leases!$K102/12)*Leases!$J102*Leases!$F99,0)+MAX((Expenses!JJ$13-Leases!$K103/12)*Leases!$J103*Leases!$F99,0)))),0)</f>
        <v>0</v>
      </c>
      <c r="JM265" s="94">
        <f>IF(AND(JM$165&lt;=$E99,JM$165&gt;=EOMONTH($D99,0)),IF($G99="NNN",Expenses!JK$14*Leases!$F99,IF(Leases!$G99="FSG",0,IF(Leases!$G99="MG",SUMPRODUCT(Leases!$I99:$I103,Expenses!JK$9:JK$13)*Leases!$F99,MAX((Expenses!JK$9-Leases!$K99/12)*Leases!$J99*Leases!$F99,0)+MAX((Expenses!JK$10-Leases!$K100/12)*Leases!$J100*Leases!$F99,0)+MAX((Expenses!JK$11-Leases!$K101/12)*Leases!$J101*Leases!$F99,0)+MAX((Expenses!JK$12-Leases!$K102/12)*Leases!$J102*Leases!$F99,0)+MAX((Expenses!JK$13-Leases!$K103/12)*Leases!$J103*Leases!$F99,0)))),0)</f>
        <v>0</v>
      </c>
      <c r="JN265" s="94">
        <f>IF(AND(JN$165&lt;=$E99,JN$165&gt;=EOMONTH($D99,0)),IF($G99="NNN",Expenses!JL$14*Leases!$F99,IF(Leases!$G99="FSG",0,IF(Leases!$G99="MG",SUMPRODUCT(Leases!$I99:$I103,Expenses!JL$9:JL$13)*Leases!$F99,MAX((Expenses!JL$9-Leases!$K99/12)*Leases!$J99*Leases!$F99,0)+MAX((Expenses!JL$10-Leases!$K100/12)*Leases!$J100*Leases!$F99,0)+MAX((Expenses!JL$11-Leases!$K101/12)*Leases!$J101*Leases!$F99,0)+MAX((Expenses!JL$12-Leases!$K102/12)*Leases!$J102*Leases!$F99,0)+MAX((Expenses!JL$13-Leases!$K103/12)*Leases!$J103*Leases!$F99,0)))),0)</f>
        <v>0</v>
      </c>
      <c r="JO265" s="94">
        <f>IF(AND(JO$165&lt;=$E99,JO$165&gt;=EOMONTH($D99,0)),IF($G99="NNN",Expenses!JM$14*Leases!$F99,IF(Leases!$G99="FSG",0,IF(Leases!$G99="MG",SUMPRODUCT(Leases!$I99:$I103,Expenses!JM$9:JM$13)*Leases!$F99,MAX((Expenses!JM$9-Leases!$K99/12)*Leases!$J99*Leases!$F99,0)+MAX((Expenses!JM$10-Leases!$K100/12)*Leases!$J100*Leases!$F99,0)+MAX((Expenses!JM$11-Leases!$K101/12)*Leases!$J101*Leases!$F99,0)+MAX((Expenses!JM$12-Leases!$K102/12)*Leases!$J102*Leases!$F99,0)+MAX((Expenses!JM$13-Leases!$K103/12)*Leases!$J103*Leases!$F99,0)))),0)</f>
        <v>0</v>
      </c>
      <c r="JP265" s="94">
        <f>IF(AND(JP$165&lt;=$E99,JP$165&gt;=EOMONTH($D99,0)),IF($G99="NNN",Expenses!JN$14*Leases!$F99,IF(Leases!$G99="FSG",0,IF(Leases!$G99="MG",SUMPRODUCT(Leases!$I99:$I103,Expenses!JN$9:JN$13)*Leases!$F99,MAX((Expenses!JN$9-Leases!$K99/12)*Leases!$J99*Leases!$F99,0)+MAX((Expenses!JN$10-Leases!$K100/12)*Leases!$J100*Leases!$F99,0)+MAX((Expenses!JN$11-Leases!$K101/12)*Leases!$J101*Leases!$F99,0)+MAX((Expenses!JN$12-Leases!$K102/12)*Leases!$J102*Leases!$F99,0)+MAX((Expenses!JN$13-Leases!$K103/12)*Leases!$J103*Leases!$F99,0)))),0)</f>
        <v>0</v>
      </c>
      <c r="JQ265" s="94">
        <f>IF(AND(JQ$165&lt;=$E99,JQ$165&gt;=EOMONTH($D99,0)),IF($G99="NNN",Expenses!JO$14*Leases!$F99,IF(Leases!$G99="FSG",0,IF(Leases!$G99="MG",SUMPRODUCT(Leases!$I99:$I103,Expenses!JO$9:JO$13)*Leases!$F99,MAX((Expenses!JO$9-Leases!$K99/12)*Leases!$J99*Leases!$F99,0)+MAX((Expenses!JO$10-Leases!$K100/12)*Leases!$J100*Leases!$F99,0)+MAX((Expenses!JO$11-Leases!$K101/12)*Leases!$J101*Leases!$F99,0)+MAX((Expenses!JO$12-Leases!$K102/12)*Leases!$J102*Leases!$F99,0)+MAX((Expenses!JO$13-Leases!$K103/12)*Leases!$J103*Leases!$F99,0)))),0)</f>
        <v>0</v>
      </c>
      <c r="JR265" s="94">
        <f>IF(AND(JR$165&lt;=$E99,JR$165&gt;=EOMONTH($D99,0)),IF($G99="NNN",Expenses!JP$14*Leases!$F99,IF(Leases!$G99="FSG",0,IF(Leases!$G99="MG",SUMPRODUCT(Leases!$I99:$I103,Expenses!JP$9:JP$13)*Leases!$F99,MAX((Expenses!JP$9-Leases!$K99/12)*Leases!$J99*Leases!$F99,0)+MAX((Expenses!JP$10-Leases!$K100/12)*Leases!$J100*Leases!$F99,0)+MAX((Expenses!JP$11-Leases!$K101/12)*Leases!$J101*Leases!$F99,0)+MAX((Expenses!JP$12-Leases!$K102/12)*Leases!$J102*Leases!$F99,0)+MAX((Expenses!JP$13-Leases!$K103/12)*Leases!$J103*Leases!$F99,0)))),0)</f>
        <v>0</v>
      </c>
      <c r="JS265" s="94">
        <f>IF(AND(JS$165&lt;=$E99,JS$165&gt;=EOMONTH($D99,0)),IF($G99="NNN",Expenses!JQ$14*Leases!$F99,IF(Leases!$G99="FSG",0,IF(Leases!$G99="MG",SUMPRODUCT(Leases!$I99:$I103,Expenses!JQ$9:JQ$13)*Leases!$F99,MAX((Expenses!JQ$9-Leases!$K99/12)*Leases!$J99*Leases!$F99,0)+MAX((Expenses!JQ$10-Leases!$K100/12)*Leases!$J100*Leases!$F99,0)+MAX((Expenses!JQ$11-Leases!$K101/12)*Leases!$J101*Leases!$F99,0)+MAX((Expenses!JQ$12-Leases!$K102/12)*Leases!$J102*Leases!$F99,0)+MAX((Expenses!JQ$13-Leases!$K103/12)*Leases!$J103*Leases!$F99,0)))),0)</f>
        <v>0</v>
      </c>
      <c r="JT265" s="94">
        <f>IF(AND(JT$165&lt;=$E99,JT$165&gt;=EOMONTH($D99,0)),IF($G99="NNN",Expenses!JR$14*Leases!$F99,IF(Leases!$G99="FSG",0,IF(Leases!$G99="MG",SUMPRODUCT(Leases!$I99:$I103,Expenses!JR$9:JR$13)*Leases!$F99,MAX((Expenses!JR$9-Leases!$K99/12)*Leases!$J99*Leases!$F99,0)+MAX((Expenses!JR$10-Leases!$K100/12)*Leases!$J100*Leases!$F99,0)+MAX((Expenses!JR$11-Leases!$K101/12)*Leases!$J101*Leases!$F99,0)+MAX((Expenses!JR$12-Leases!$K102/12)*Leases!$J102*Leases!$F99,0)+MAX((Expenses!JR$13-Leases!$K103/12)*Leases!$J103*Leases!$F99,0)))),0)</f>
        <v>0</v>
      </c>
      <c r="JU265" s="94">
        <f>IF(AND(JU$165&lt;=$E99,JU$165&gt;=EOMONTH($D99,0)),IF($G99="NNN",Expenses!JS$14*Leases!$F99,IF(Leases!$G99="FSG",0,IF(Leases!$G99="MG",SUMPRODUCT(Leases!$I99:$I103,Expenses!JS$9:JS$13)*Leases!$F99,MAX((Expenses!JS$9-Leases!$K99/12)*Leases!$J99*Leases!$F99,0)+MAX((Expenses!JS$10-Leases!$K100/12)*Leases!$J100*Leases!$F99,0)+MAX((Expenses!JS$11-Leases!$K101/12)*Leases!$J101*Leases!$F99,0)+MAX((Expenses!JS$12-Leases!$K102/12)*Leases!$J102*Leases!$F99,0)+MAX((Expenses!JS$13-Leases!$K103/12)*Leases!$J103*Leases!$F99,0)))),0)</f>
        <v>0</v>
      </c>
      <c r="JV265" s="94">
        <f>IF(AND(JV$165&lt;=$E99,JV$165&gt;=EOMONTH($D99,0)),IF($G99="NNN",Expenses!JT$14*Leases!$F99,IF(Leases!$G99="FSG",0,IF(Leases!$G99="MG",SUMPRODUCT(Leases!$I99:$I103,Expenses!JT$9:JT$13)*Leases!$F99,MAX((Expenses!JT$9-Leases!$K99/12)*Leases!$J99*Leases!$F99,0)+MAX((Expenses!JT$10-Leases!$K100/12)*Leases!$J100*Leases!$F99,0)+MAX((Expenses!JT$11-Leases!$K101/12)*Leases!$J101*Leases!$F99,0)+MAX((Expenses!JT$12-Leases!$K102/12)*Leases!$J102*Leases!$F99,0)+MAX((Expenses!JT$13-Leases!$K103/12)*Leases!$J103*Leases!$F99,0)))),0)</f>
        <v>0</v>
      </c>
      <c r="JW265" s="94">
        <f>IF(AND(JW$165&lt;=$E99,JW$165&gt;=EOMONTH($D99,0)),IF($G99="NNN",Expenses!JU$14*Leases!$F99,IF(Leases!$G99="FSG",0,IF(Leases!$G99="MG",SUMPRODUCT(Leases!$I99:$I103,Expenses!JU$9:JU$13)*Leases!$F99,MAX((Expenses!JU$9-Leases!$K99/12)*Leases!$J99*Leases!$F99,0)+MAX((Expenses!JU$10-Leases!$K100/12)*Leases!$J100*Leases!$F99,0)+MAX((Expenses!JU$11-Leases!$K101/12)*Leases!$J101*Leases!$F99,0)+MAX((Expenses!JU$12-Leases!$K102/12)*Leases!$J102*Leases!$F99,0)+MAX((Expenses!JU$13-Leases!$K103/12)*Leases!$J103*Leases!$F99,0)))),0)</f>
        <v>0</v>
      </c>
      <c r="JX265" s="94">
        <f>IF(AND(JX$165&lt;=$E99,JX$165&gt;=EOMONTH($D99,0)),IF($G99="NNN",Expenses!JV$14*Leases!$F99,IF(Leases!$G99="FSG",0,IF(Leases!$G99="MG",SUMPRODUCT(Leases!$I99:$I103,Expenses!JV$9:JV$13)*Leases!$F99,MAX((Expenses!JV$9-Leases!$K99/12)*Leases!$J99*Leases!$F99,0)+MAX((Expenses!JV$10-Leases!$K100/12)*Leases!$J100*Leases!$F99,0)+MAX((Expenses!JV$11-Leases!$K101/12)*Leases!$J101*Leases!$F99,0)+MAX((Expenses!JV$12-Leases!$K102/12)*Leases!$J102*Leases!$F99,0)+MAX((Expenses!JV$13-Leases!$K103/12)*Leases!$J103*Leases!$F99,0)))),0)</f>
        <v>0</v>
      </c>
      <c r="JY265" s="94">
        <f>IF(AND(JY$165&lt;=$E99,JY$165&gt;=EOMONTH($D99,0)),IF($G99="NNN",Expenses!JW$14*Leases!$F99,IF(Leases!$G99="FSG",0,IF(Leases!$G99="MG",SUMPRODUCT(Leases!$I99:$I103,Expenses!JW$9:JW$13)*Leases!$F99,MAX((Expenses!JW$9-Leases!$K99/12)*Leases!$J99*Leases!$F99,0)+MAX((Expenses!JW$10-Leases!$K100/12)*Leases!$J100*Leases!$F99,0)+MAX((Expenses!JW$11-Leases!$K101/12)*Leases!$J101*Leases!$F99,0)+MAX((Expenses!JW$12-Leases!$K102/12)*Leases!$J102*Leases!$F99,0)+MAX((Expenses!JW$13-Leases!$K103/12)*Leases!$J103*Leases!$F99,0)))),0)</f>
        <v>0</v>
      </c>
      <c r="JZ265" s="94">
        <f>IF(AND(JZ$165&lt;=$E99,JZ$165&gt;=EOMONTH($D99,0)),IF($G99="NNN",Expenses!JX$14*Leases!$F99,IF(Leases!$G99="FSG",0,IF(Leases!$G99="MG",SUMPRODUCT(Leases!$I99:$I103,Expenses!JX$9:JX$13)*Leases!$F99,MAX((Expenses!JX$9-Leases!$K99/12)*Leases!$J99*Leases!$F99,0)+MAX((Expenses!JX$10-Leases!$K100/12)*Leases!$J100*Leases!$F99,0)+MAX((Expenses!JX$11-Leases!$K101/12)*Leases!$J101*Leases!$F99,0)+MAX((Expenses!JX$12-Leases!$K102/12)*Leases!$J102*Leases!$F99,0)+MAX((Expenses!JX$13-Leases!$K103/12)*Leases!$J103*Leases!$F99,0)))),0)</f>
        <v>0</v>
      </c>
      <c r="KA265" s="94">
        <f>IF(AND(KA$165&lt;=$E99,KA$165&gt;=EOMONTH($D99,0)),IF($G99="NNN",Expenses!JY$14*Leases!$F99,IF(Leases!$G99="FSG",0,IF(Leases!$G99="MG",SUMPRODUCT(Leases!$I99:$I103,Expenses!JY$9:JY$13)*Leases!$F99,MAX((Expenses!JY$9-Leases!$K99/12)*Leases!$J99*Leases!$F99,0)+MAX((Expenses!JY$10-Leases!$K100/12)*Leases!$J100*Leases!$F99,0)+MAX((Expenses!JY$11-Leases!$K101/12)*Leases!$J101*Leases!$F99,0)+MAX((Expenses!JY$12-Leases!$K102/12)*Leases!$J102*Leases!$F99,0)+MAX((Expenses!JY$13-Leases!$K103/12)*Leases!$J103*Leases!$F99,0)))),0)</f>
        <v>0</v>
      </c>
      <c r="KB265" s="94">
        <f>IF(AND(KB$165&lt;=$E99,KB$165&gt;=EOMONTH($D99,0)),IF($G99="NNN",Expenses!JZ$14*Leases!$F99,IF(Leases!$G99="FSG",0,IF(Leases!$G99="MG",SUMPRODUCT(Leases!$I99:$I103,Expenses!JZ$9:JZ$13)*Leases!$F99,MAX((Expenses!JZ$9-Leases!$K99/12)*Leases!$J99*Leases!$F99,0)+MAX((Expenses!JZ$10-Leases!$K100/12)*Leases!$J100*Leases!$F99,0)+MAX((Expenses!JZ$11-Leases!$K101/12)*Leases!$J101*Leases!$F99,0)+MAX((Expenses!JZ$12-Leases!$K102/12)*Leases!$J102*Leases!$F99,0)+MAX((Expenses!JZ$13-Leases!$K103/12)*Leases!$J103*Leases!$F99,0)))),0)</f>
        <v>0</v>
      </c>
      <c r="KC265" s="94">
        <f>IF(AND(KC$165&lt;=$E99,KC$165&gt;=EOMONTH($D99,0)),IF($G99="NNN",Expenses!KA$14*Leases!$F99,IF(Leases!$G99="FSG",0,IF(Leases!$G99="MG",SUMPRODUCT(Leases!$I99:$I103,Expenses!KA$9:KA$13)*Leases!$F99,MAX((Expenses!KA$9-Leases!$K99/12)*Leases!$J99*Leases!$F99,0)+MAX((Expenses!KA$10-Leases!$K100/12)*Leases!$J100*Leases!$F99,0)+MAX((Expenses!KA$11-Leases!$K101/12)*Leases!$J101*Leases!$F99,0)+MAX((Expenses!KA$12-Leases!$K102/12)*Leases!$J102*Leases!$F99,0)+MAX((Expenses!KA$13-Leases!$K103/12)*Leases!$J103*Leases!$F99,0)))),0)</f>
        <v>0</v>
      </c>
      <c r="KD265" s="94">
        <f>IF(AND(KD$165&lt;=$E99,KD$165&gt;=EOMONTH($D99,0)),IF($G99="NNN",Expenses!KB$14*Leases!$F99,IF(Leases!$G99="FSG",0,IF(Leases!$G99="MG",SUMPRODUCT(Leases!$I99:$I103,Expenses!KB$9:KB$13)*Leases!$F99,MAX((Expenses!KB$9-Leases!$K99/12)*Leases!$J99*Leases!$F99,0)+MAX((Expenses!KB$10-Leases!$K100/12)*Leases!$J100*Leases!$F99,0)+MAX((Expenses!KB$11-Leases!$K101/12)*Leases!$J101*Leases!$F99,0)+MAX((Expenses!KB$12-Leases!$K102/12)*Leases!$J102*Leases!$F99,0)+MAX((Expenses!KB$13-Leases!$K103/12)*Leases!$J103*Leases!$F99,0)))),0)</f>
        <v>0</v>
      </c>
      <c r="KE265" s="94">
        <f>IF(AND(KE$165&lt;=$E99,KE$165&gt;=EOMONTH($D99,0)),IF($G99="NNN",Expenses!KC$14*Leases!$F99,IF(Leases!$G99="FSG",0,IF(Leases!$G99="MG",SUMPRODUCT(Leases!$I99:$I103,Expenses!KC$9:KC$13)*Leases!$F99,MAX((Expenses!KC$9-Leases!$K99/12)*Leases!$J99*Leases!$F99,0)+MAX((Expenses!KC$10-Leases!$K100/12)*Leases!$J100*Leases!$F99,0)+MAX((Expenses!KC$11-Leases!$K101/12)*Leases!$J101*Leases!$F99,0)+MAX((Expenses!KC$12-Leases!$K102/12)*Leases!$J102*Leases!$F99,0)+MAX((Expenses!KC$13-Leases!$K103/12)*Leases!$J103*Leases!$F99,0)))),0)</f>
        <v>0</v>
      </c>
      <c r="KF265" s="94">
        <f>IF(AND(KF$165&lt;=$E99,KF$165&gt;=EOMONTH($D99,0)),IF($G99="NNN",Expenses!KD$14*Leases!$F99,IF(Leases!$G99="FSG",0,IF(Leases!$G99="MG",SUMPRODUCT(Leases!$I99:$I103,Expenses!KD$9:KD$13)*Leases!$F99,MAX((Expenses!KD$9-Leases!$K99/12)*Leases!$J99*Leases!$F99,0)+MAX((Expenses!KD$10-Leases!$K100/12)*Leases!$J100*Leases!$F99,0)+MAX((Expenses!KD$11-Leases!$K101/12)*Leases!$J101*Leases!$F99,0)+MAX((Expenses!KD$12-Leases!$K102/12)*Leases!$J102*Leases!$F99,0)+MAX((Expenses!KD$13-Leases!$K103/12)*Leases!$J103*Leases!$F99,0)))),0)</f>
        <v>0</v>
      </c>
      <c r="KG265" s="94">
        <f>IF(AND(KG$165&lt;=$E99,KG$165&gt;=EOMONTH($D99,0)),IF($G99="NNN",Expenses!KE$14*Leases!$F99,IF(Leases!$G99="FSG",0,IF(Leases!$G99="MG",SUMPRODUCT(Leases!$I99:$I103,Expenses!KE$9:KE$13)*Leases!$F99,MAX((Expenses!KE$9-Leases!$K99/12)*Leases!$J99*Leases!$F99,0)+MAX((Expenses!KE$10-Leases!$K100/12)*Leases!$J100*Leases!$F99,0)+MAX((Expenses!KE$11-Leases!$K101/12)*Leases!$J101*Leases!$F99,0)+MAX((Expenses!KE$12-Leases!$K102/12)*Leases!$J102*Leases!$F99,0)+MAX((Expenses!KE$13-Leases!$K103/12)*Leases!$J103*Leases!$F99,0)))),0)</f>
        <v>0</v>
      </c>
      <c r="KH265" s="94">
        <f>IF(AND(KH$165&lt;=$E99,KH$165&gt;=EOMONTH($D99,0)),IF($G99="NNN",Expenses!KF$14*Leases!$F99,IF(Leases!$G99="FSG",0,IF(Leases!$G99="MG",SUMPRODUCT(Leases!$I99:$I103,Expenses!KF$9:KF$13)*Leases!$F99,MAX((Expenses!KF$9-Leases!$K99/12)*Leases!$J99*Leases!$F99,0)+MAX((Expenses!KF$10-Leases!$K100/12)*Leases!$J100*Leases!$F99,0)+MAX((Expenses!KF$11-Leases!$K101/12)*Leases!$J101*Leases!$F99,0)+MAX((Expenses!KF$12-Leases!$K102/12)*Leases!$J102*Leases!$F99,0)+MAX((Expenses!KF$13-Leases!$K103/12)*Leases!$J103*Leases!$F99,0)))),0)</f>
        <v>0</v>
      </c>
      <c r="KI265" s="94">
        <f>IF(AND(KI$165&lt;=$E99,KI$165&gt;=EOMONTH($D99,0)),IF($G99="NNN",Expenses!KG$14*Leases!$F99,IF(Leases!$G99="FSG",0,IF(Leases!$G99="MG",SUMPRODUCT(Leases!$I99:$I103,Expenses!KG$9:KG$13)*Leases!$F99,MAX((Expenses!KG$9-Leases!$K99/12)*Leases!$J99*Leases!$F99,0)+MAX((Expenses!KG$10-Leases!$K100/12)*Leases!$J100*Leases!$F99,0)+MAX((Expenses!KG$11-Leases!$K101/12)*Leases!$J101*Leases!$F99,0)+MAX((Expenses!KG$12-Leases!$K102/12)*Leases!$J102*Leases!$F99,0)+MAX((Expenses!KG$13-Leases!$K103/12)*Leases!$J103*Leases!$F99,0)))),0)</f>
        <v>0</v>
      </c>
      <c r="KJ265" s="94">
        <f>IF(AND(KJ$165&lt;=$E99,KJ$165&gt;=EOMONTH($D99,0)),IF($G99="NNN",Expenses!KH$14*Leases!$F99,IF(Leases!$G99="FSG",0,IF(Leases!$G99="MG",SUMPRODUCT(Leases!$I99:$I103,Expenses!KH$9:KH$13)*Leases!$F99,MAX((Expenses!KH$9-Leases!$K99/12)*Leases!$J99*Leases!$F99,0)+MAX((Expenses!KH$10-Leases!$K100/12)*Leases!$J100*Leases!$F99,0)+MAX((Expenses!KH$11-Leases!$K101/12)*Leases!$J101*Leases!$F99,0)+MAX((Expenses!KH$12-Leases!$K102/12)*Leases!$J102*Leases!$F99,0)+MAX((Expenses!KH$13-Leases!$K103/12)*Leases!$J103*Leases!$F99,0)))),0)</f>
        <v>0</v>
      </c>
      <c r="KK265" s="94">
        <f>IF(AND(KK$165&lt;=$E99,KK$165&gt;=EOMONTH($D99,0)),IF($G99="NNN",Expenses!KI$14*Leases!$F99,IF(Leases!$G99="FSG",0,IF(Leases!$G99="MG",SUMPRODUCT(Leases!$I99:$I103,Expenses!KI$9:KI$13)*Leases!$F99,MAX((Expenses!KI$9-Leases!$K99/12)*Leases!$J99*Leases!$F99,0)+MAX((Expenses!KI$10-Leases!$K100/12)*Leases!$J100*Leases!$F99,0)+MAX((Expenses!KI$11-Leases!$K101/12)*Leases!$J101*Leases!$F99,0)+MAX((Expenses!KI$12-Leases!$K102/12)*Leases!$J102*Leases!$F99,0)+MAX((Expenses!KI$13-Leases!$K103/12)*Leases!$J103*Leases!$F99,0)))),0)</f>
        <v>0</v>
      </c>
      <c r="KL265" s="94">
        <f>IF(AND(KL$165&lt;=$E99,KL$165&gt;=EOMONTH($D99,0)),IF($G99="NNN",Expenses!KJ$14*Leases!$F99,IF(Leases!$G99="FSG",0,IF(Leases!$G99="MG",SUMPRODUCT(Leases!$I99:$I103,Expenses!KJ$9:KJ$13)*Leases!$F99,MAX((Expenses!KJ$9-Leases!$K99/12)*Leases!$J99*Leases!$F99,0)+MAX((Expenses!KJ$10-Leases!$K100/12)*Leases!$J100*Leases!$F99,0)+MAX((Expenses!KJ$11-Leases!$K101/12)*Leases!$J101*Leases!$F99,0)+MAX((Expenses!KJ$12-Leases!$K102/12)*Leases!$J102*Leases!$F99,0)+MAX((Expenses!KJ$13-Leases!$K103/12)*Leases!$J103*Leases!$F99,0)))),0)</f>
        <v>0</v>
      </c>
      <c r="KM265" s="94">
        <f>IF(AND(KM$165&lt;=$E99,KM$165&gt;=EOMONTH($D99,0)),IF($G99="NNN",Expenses!KK$14*Leases!$F99,IF(Leases!$G99="FSG",0,IF(Leases!$G99="MG",SUMPRODUCT(Leases!$I99:$I103,Expenses!KK$9:KK$13)*Leases!$F99,MAX((Expenses!KK$9-Leases!$K99/12)*Leases!$J99*Leases!$F99,0)+MAX((Expenses!KK$10-Leases!$K100/12)*Leases!$J100*Leases!$F99,0)+MAX((Expenses!KK$11-Leases!$K101/12)*Leases!$J101*Leases!$F99,0)+MAX((Expenses!KK$12-Leases!$K102/12)*Leases!$J102*Leases!$F99,0)+MAX((Expenses!KK$13-Leases!$K103/12)*Leases!$J103*Leases!$F99,0)))),0)</f>
        <v>0</v>
      </c>
      <c r="KN265" s="94">
        <f>IF(AND(KN$165&lt;=$E99,KN$165&gt;=EOMONTH($D99,0)),IF($G99="NNN",Expenses!KL$14*Leases!$F99,IF(Leases!$G99="FSG",0,IF(Leases!$G99="MG",SUMPRODUCT(Leases!$I99:$I103,Expenses!KL$9:KL$13)*Leases!$F99,MAX((Expenses!KL$9-Leases!$K99/12)*Leases!$J99*Leases!$F99,0)+MAX((Expenses!KL$10-Leases!$K100/12)*Leases!$J100*Leases!$F99,0)+MAX((Expenses!KL$11-Leases!$K101/12)*Leases!$J101*Leases!$F99,0)+MAX((Expenses!KL$12-Leases!$K102/12)*Leases!$J102*Leases!$F99,0)+MAX((Expenses!KL$13-Leases!$K103/12)*Leases!$J103*Leases!$F99,0)))),0)</f>
        <v>0</v>
      </c>
      <c r="KO265" s="94">
        <f>IF(AND(KO$165&lt;=$E99,KO$165&gt;=EOMONTH($D99,0)),IF($G99="NNN",Expenses!KM$14*Leases!$F99,IF(Leases!$G99="FSG",0,IF(Leases!$G99="MG",SUMPRODUCT(Leases!$I99:$I103,Expenses!KM$9:KM$13)*Leases!$F99,MAX((Expenses!KM$9-Leases!$K99/12)*Leases!$J99*Leases!$F99,0)+MAX((Expenses!KM$10-Leases!$K100/12)*Leases!$J100*Leases!$F99,0)+MAX((Expenses!KM$11-Leases!$K101/12)*Leases!$J101*Leases!$F99,0)+MAX((Expenses!KM$12-Leases!$K102/12)*Leases!$J102*Leases!$F99,0)+MAX((Expenses!KM$13-Leases!$K103/12)*Leases!$J103*Leases!$F99,0)))),0)</f>
        <v>0</v>
      </c>
      <c r="KP265" s="94">
        <f>IF(AND(KP$165&lt;=$E99,KP$165&gt;=EOMONTH($D99,0)),IF($G99="NNN",Expenses!KN$14*Leases!$F99,IF(Leases!$G99="FSG",0,IF(Leases!$G99="MG",SUMPRODUCT(Leases!$I99:$I103,Expenses!KN$9:KN$13)*Leases!$F99,MAX((Expenses!KN$9-Leases!$K99/12)*Leases!$J99*Leases!$F99,0)+MAX((Expenses!KN$10-Leases!$K100/12)*Leases!$J100*Leases!$F99,0)+MAX((Expenses!KN$11-Leases!$K101/12)*Leases!$J101*Leases!$F99,0)+MAX((Expenses!KN$12-Leases!$K102/12)*Leases!$J102*Leases!$F99,0)+MAX((Expenses!KN$13-Leases!$K103/12)*Leases!$J103*Leases!$F99,0)))),0)</f>
        <v>0</v>
      </c>
      <c r="KQ265" s="94">
        <f>IF(AND(KQ$165&lt;=$E99,KQ$165&gt;=EOMONTH($D99,0)),IF($G99="NNN",Expenses!KO$14*Leases!$F99,IF(Leases!$G99="FSG",0,IF(Leases!$G99="MG",SUMPRODUCT(Leases!$I99:$I103,Expenses!KO$9:KO$13)*Leases!$F99,MAX((Expenses!KO$9-Leases!$K99/12)*Leases!$J99*Leases!$F99,0)+MAX((Expenses!KO$10-Leases!$K100/12)*Leases!$J100*Leases!$F99,0)+MAX((Expenses!KO$11-Leases!$K101/12)*Leases!$J101*Leases!$F99,0)+MAX((Expenses!KO$12-Leases!$K102/12)*Leases!$J102*Leases!$F99,0)+MAX((Expenses!KO$13-Leases!$K103/12)*Leases!$J103*Leases!$F99,0)))),0)</f>
        <v>0</v>
      </c>
      <c r="KR265" s="94">
        <f>IF(AND(KR$165&lt;=$E99,KR$165&gt;=EOMONTH($D99,0)),IF($G99="NNN",Expenses!KP$14*Leases!$F99,IF(Leases!$G99="FSG",0,IF(Leases!$G99="MG",SUMPRODUCT(Leases!$I99:$I103,Expenses!KP$9:KP$13)*Leases!$F99,MAX((Expenses!KP$9-Leases!$K99/12)*Leases!$J99*Leases!$F99,0)+MAX((Expenses!KP$10-Leases!$K100/12)*Leases!$J100*Leases!$F99,0)+MAX((Expenses!KP$11-Leases!$K101/12)*Leases!$J101*Leases!$F99,0)+MAX((Expenses!KP$12-Leases!$K102/12)*Leases!$J102*Leases!$F99,0)+MAX((Expenses!KP$13-Leases!$K103/12)*Leases!$J103*Leases!$F99,0)))),0)</f>
        <v>0</v>
      </c>
      <c r="KS265" s="94">
        <f>IF(AND(KS$165&lt;=$E99,KS$165&gt;=EOMONTH($D99,0)),IF($G99="NNN",Expenses!KQ$14*Leases!$F99,IF(Leases!$G99="FSG",0,IF(Leases!$G99="MG",SUMPRODUCT(Leases!$I99:$I103,Expenses!KQ$9:KQ$13)*Leases!$F99,MAX((Expenses!KQ$9-Leases!$K99/12)*Leases!$J99*Leases!$F99,0)+MAX((Expenses!KQ$10-Leases!$K100/12)*Leases!$J100*Leases!$F99,0)+MAX((Expenses!KQ$11-Leases!$K101/12)*Leases!$J101*Leases!$F99,0)+MAX((Expenses!KQ$12-Leases!$K102/12)*Leases!$J102*Leases!$F99,0)+MAX((Expenses!KQ$13-Leases!$K103/12)*Leases!$J103*Leases!$F99,0)))),0)</f>
        <v>0</v>
      </c>
      <c r="KT265" s="94">
        <f>IF(AND(KT$165&lt;=$E99,KT$165&gt;=EOMONTH($D99,0)),IF($G99="NNN",Expenses!KR$14*Leases!$F99,IF(Leases!$G99="FSG",0,IF(Leases!$G99="MG",SUMPRODUCT(Leases!$I99:$I103,Expenses!KR$9:KR$13)*Leases!$F99,MAX((Expenses!KR$9-Leases!$K99/12)*Leases!$J99*Leases!$F99,0)+MAX((Expenses!KR$10-Leases!$K100/12)*Leases!$J100*Leases!$F99,0)+MAX((Expenses!KR$11-Leases!$K101/12)*Leases!$J101*Leases!$F99,0)+MAX((Expenses!KR$12-Leases!$K102/12)*Leases!$J102*Leases!$F99,0)+MAX((Expenses!KR$13-Leases!$K103/12)*Leases!$J103*Leases!$F99,0)))),0)</f>
        <v>0</v>
      </c>
      <c r="KU265" s="94">
        <f>IF(AND(KU$165&lt;=$E99,KU$165&gt;=EOMONTH($D99,0)),IF($G99="NNN",Expenses!KS$14*Leases!$F99,IF(Leases!$G99="FSG",0,IF(Leases!$G99="MG",SUMPRODUCT(Leases!$I99:$I103,Expenses!KS$9:KS$13)*Leases!$F99,MAX((Expenses!KS$9-Leases!$K99/12)*Leases!$J99*Leases!$F99,0)+MAX((Expenses!KS$10-Leases!$K100/12)*Leases!$J100*Leases!$F99,0)+MAX((Expenses!KS$11-Leases!$K101/12)*Leases!$J101*Leases!$F99,0)+MAX((Expenses!KS$12-Leases!$K102/12)*Leases!$J102*Leases!$F99,0)+MAX((Expenses!KS$13-Leases!$K103/12)*Leases!$J103*Leases!$F99,0)))),0)</f>
        <v>0</v>
      </c>
      <c r="KV265" s="94">
        <f>IF(AND(KV$165&lt;=$E99,KV$165&gt;=EOMONTH($D99,0)),IF($G99="NNN",Expenses!KT$14*Leases!$F99,IF(Leases!$G99="FSG",0,IF(Leases!$G99="MG",SUMPRODUCT(Leases!$I99:$I103,Expenses!KT$9:KT$13)*Leases!$F99,MAX((Expenses!KT$9-Leases!$K99/12)*Leases!$J99*Leases!$F99,0)+MAX((Expenses!KT$10-Leases!$K100/12)*Leases!$J100*Leases!$F99,0)+MAX((Expenses!KT$11-Leases!$K101/12)*Leases!$J101*Leases!$F99,0)+MAX((Expenses!KT$12-Leases!$K102/12)*Leases!$J102*Leases!$F99,0)+MAX((Expenses!KT$13-Leases!$K103/12)*Leases!$J103*Leases!$F99,0)))),0)</f>
        <v>0</v>
      </c>
      <c r="KW265" s="94">
        <f>IF(AND(KW$165&lt;=$E99,KW$165&gt;=EOMONTH($D99,0)),IF($G99="NNN",Expenses!KU$14*Leases!$F99,IF(Leases!$G99="FSG",0,IF(Leases!$G99="MG",SUMPRODUCT(Leases!$I99:$I103,Expenses!KU$9:KU$13)*Leases!$F99,MAX((Expenses!KU$9-Leases!$K99/12)*Leases!$J99*Leases!$F99,0)+MAX((Expenses!KU$10-Leases!$K100/12)*Leases!$J100*Leases!$F99,0)+MAX((Expenses!KU$11-Leases!$K101/12)*Leases!$J101*Leases!$F99,0)+MAX((Expenses!KU$12-Leases!$K102/12)*Leases!$J102*Leases!$F99,0)+MAX((Expenses!KU$13-Leases!$K103/12)*Leases!$J103*Leases!$F99,0)))),0)</f>
        <v>0</v>
      </c>
      <c r="KX265" s="94">
        <f>IF(AND(KX$165&lt;=$E99,KX$165&gt;=EOMONTH($D99,0)),IF($G99="NNN",Expenses!KV$14*Leases!$F99,IF(Leases!$G99="FSG",0,IF(Leases!$G99="MG",SUMPRODUCT(Leases!$I99:$I103,Expenses!KV$9:KV$13)*Leases!$F99,MAX((Expenses!KV$9-Leases!$K99/12)*Leases!$J99*Leases!$F99,0)+MAX((Expenses!KV$10-Leases!$K100/12)*Leases!$J100*Leases!$F99,0)+MAX((Expenses!KV$11-Leases!$K101/12)*Leases!$J101*Leases!$F99,0)+MAX((Expenses!KV$12-Leases!$K102/12)*Leases!$J102*Leases!$F99,0)+MAX((Expenses!KV$13-Leases!$K103/12)*Leases!$J103*Leases!$F99,0)))),0)</f>
        <v>0</v>
      </c>
      <c r="KY265" s="94">
        <f>IF(AND(KY$165&lt;=$E99,KY$165&gt;=EOMONTH($D99,0)),IF($G99="NNN",Expenses!KW$14*Leases!$F99,IF(Leases!$G99="FSG",0,IF(Leases!$G99="MG",SUMPRODUCT(Leases!$I99:$I103,Expenses!KW$9:KW$13)*Leases!$F99,MAX((Expenses!KW$9-Leases!$K99/12)*Leases!$J99*Leases!$F99,0)+MAX((Expenses!KW$10-Leases!$K100/12)*Leases!$J100*Leases!$F99,0)+MAX((Expenses!KW$11-Leases!$K101/12)*Leases!$J101*Leases!$F99,0)+MAX((Expenses!KW$12-Leases!$K102/12)*Leases!$J102*Leases!$F99,0)+MAX((Expenses!KW$13-Leases!$K103/12)*Leases!$J103*Leases!$F99,0)))),0)</f>
        <v>0</v>
      </c>
      <c r="KZ265" s="94">
        <f>IF(AND(KZ$165&lt;=$E99,KZ$165&gt;=EOMONTH($D99,0)),IF($G99="NNN",Expenses!KX$14*Leases!$F99,IF(Leases!$G99="FSG",0,IF(Leases!$G99="MG",SUMPRODUCT(Leases!$I99:$I103,Expenses!KX$9:KX$13)*Leases!$F99,MAX((Expenses!KX$9-Leases!$K99/12)*Leases!$J99*Leases!$F99,0)+MAX((Expenses!KX$10-Leases!$K100/12)*Leases!$J100*Leases!$F99,0)+MAX((Expenses!KX$11-Leases!$K101/12)*Leases!$J101*Leases!$F99,0)+MAX((Expenses!KX$12-Leases!$K102/12)*Leases!$J102*Leases!$F99,0)+MAX((Expenses!KX$13-Leases!$K103/12)*Leases!$J103*Leases!$F99,0)))),0)</f>
        <v>0</v>
      </c>
      <c r="LA265" s="94">
        <f>IF(AND(LA$165&lt;=$E99,LA$165&gt;=EOMONTH($D99,0)),IF($G99="NNN",Expenses!KY$14*Leases!$F99,IF(Leases!$G99="FSG",0,IF(Leases!$G99="MG",SUMPRODUCT(Leases!$I99:$I103,Expenses!KY$9:KY$13)*Leases!$F99,MAX((Expenses!KY$9-Leases!$K99/12)*Leases!$J99*Leases!$F99,0)+MAX((Expenses!KY$10-Leases!$K100/12)*Leases!$J100*Leases!$F99,0)+MAX((Expenses!KY$11-Leases!$K101/12)*Leases!$J101*Leases!$F99,0)+MAX((Expenses!KY$12-Leases!$K102/12)*Leases!$J102*Leases!$F99,0)+MAX((Expenses!KY$13-Leases!$K103/12)*Leases!$J103*Leases!$F99,0)))),0)</f>
        <v>0</v>
      </c>
      <c r="LB265" s="94">
        <f>IF(AND(LB$165&lt;=$E99,LB$165&gt;=EOMONTH($D99,0)),IF($G99="NNN",Expenses!KZ$14*Leases!$F99,IF(Leases!$G99="FSG",0,IF(Leases!$G99="MG",SUMPRODUCT(Leases!$I99:$I103,Expenses!KZ$9:KZ$13)*Leases!$F99,MAX((Expenses!KZ$9-Leases!$K99/12)*Leases!$J99*Leases!$F99,0)+MAX((Expenses!KZ$10-Leases!$K100/12)*Leases!$J100*Leases!$F99,0)+MAX((Expenses!KZ$11-Leases!$K101/12)*Leases!$J101*Leases!$F99,0)+MAX((Expenses!KZ$12-Leases!$K102/12)*Leases!$J102*Leases!$F99,0)+MAX((Expenses!KZ$13-Leases!$K103/12)*Leases!$J103*Leases!$F99,0)))),0)</f>
        <v>0</v>
      </c>
      <c r="LC265" s="94">
        <f>IF(AND(LC$165&lt;=$E99,LC$165&gt;=EOMONTH($D99,0)),IF($G99="NNN",Expenses!LA$14*Leases!$F99,IF(Leases!$G99="FSG",0,IF(Leases!$G99="MG",SUMPRODUCT(Leases!$I99:$I103,Expenses!LA$9:LA$13)*Leases!$F99,MAX((Expenses!LA$9-Leases!$K99/12)*Leases!$J99*Leases!$F99,0)+MAX((Expenses!LA$10-Leases!$K100/12)*Leases!$J100*Leases!$F99,0)+MAX((Expenses!LA$11-Leases!$K101/12)*Leases!$J101*Leases!$F99,0)+MAX((Expenses!LA$12-Leases!$K102/12)*Leases!$J102*Leases!$F99,0)+MAX((Expenses!LA$13-Leases!$K103/12)*Leases!$J103*Leases!$F99,0)))),0)</f>
        <v>0</v>
      </c>
      <c r="LD265" s="94">
        <f>IF(AND(LD$165&lt;=$E99,LD$165&gt;=EOMONTH($D99,0)),IF($G99="NNN",Expenses!LB$14*Leases!$F99,IF(Leases!$G99="FSG",0,IF(Leases!$G99="MG",SUMPRODUCT(Leases!$I99:$I103,Expenses!LB$9:LB$13)*Leases!$F99,MAX((Expenses!LB$9-Leases!$K99/12)*Leases!$J99*Leases!$F99,0)+MAX((Expenses!LB$10-Leases!$K100/12)*Leases!$J100*Leases!$F99,0)+MAX((Expenses!LB$11-Leases!$K101/12)*Leases!$J101*Leases!$F99,0)+MAX((Expenses!LB$12-Leases!$K102/12)*Leases!$J102*Leases!$F99,0)+MAX((Expenses!LB$13-Leases!$K103/12)*Leases!$J103*Leases!$F99,0)))),0)</f>
        <v>0</v>
      </c>
      <c r="LE265" s="94">
        <f>IF(AND(LE$165&lt;=$E99,LE$165&gt;=EOMONTH($D99,0)),IF($G99="NNN",Expenses!LC$14*Leases!$F99,IF(Leases!$G99="FSG",0,IF(Leases!$G99="MG",SUMPRODUCT(Leases!$I99:$I103,Expenses!LC$9:LC$13)*Leases!$F99,MAX((Expenses!LC$9-Leases!$K99/12)*Leases!$J99*Leases!$F99,0)+MAX((Expenses!LC$10-Leases!$K100/12)*Leases!$J100*Leases!$F99,0)+MAX((Expenses!LC$11-Leases!$K101/12)*Leases!$J101*Leases!$F99,0)+MAX((Expenses!LC$12-Leases!$K102/12)*Leases!$J102*Leases!$F99,0)+MAX((Expenses!LC$13-Leases!$K103/12)*Leases!$J103*Leases!$F99,0)))),0)</f>
        <v>0</v>
      </c>
      <c r="LF265" s="94">
        <f>IF(AND(LF$165&lt;=$E99,LF$165&gt;=EOMONTH($D99,0)),IF($G99="NNN",Expenses!LD$14*Leases!$F99,IF(Leases!$G99="FSG",0,IF(Leases!$G99="MG",SUMPRODUCT(Leases!$I99:$I103,Expenses!LD$9:LD$13)*Leases!$F99,MAX((Expenses!LD$9-Leases!$K99/12)*Leases!$J99*Leases!$F99,0)+MAX((Expenses!LD$10-Leases!$K100/12)*Leases!$J100*Leases!$F99,0)+MAX((Expenses!LD$11-Leases!$K101/12)*Leases!$J101*Leases!$F99,0)+MAX((Expenses!LD$12-Leases!$K102/12)*Leases!$J102*Leases!$F99,0)+MAX((Expenses!LD$13-Leases!$K103/12)*Leases!$J103*Leases!$F99,0)))),0)</f>
        <v>0</v>
      </c>
      <c r="LG265" s="94">
        <f>IF(AND(LG$165&lt;=$E99,LG$165&gt;=EOMONTH($D99,0)),IF($G99="NNN",Expenses!LE$14*Leases!$F99,IF(Leases!$G99="FSG",0,IF(Leases!$G99="MG",SUMPRODUCT(Leases!$I99:$I103,Expenses!LE$9:LE$13)*Leases!$F99,MAX((Expenses!LE$9-Leases!$K99/12)*Leases!$J99*Leases!$F99,0)+MAX((Expenses!LE$10-Leases!$K100/12)*Leases!$J100*Leases!$F99,0)+MAX((Expenses!LE$11-Leases!$K101/12)*Leases!$J101*Leases!$F99,0)+MAX((Expenses!LE$12-Leases!$K102/12)*Leases!$J102*Leases!$F99,0)+MAX((Expenses!LE$13-Leases!$K103/12)*Leases!$J103*Leases!$F99,0)))),0)</f>
        <v>0</v>
      </c>
      <c r="LH265" s="94">
        <f>IF(AND(LH$165&lt;=$E99,LH$165&gt;=EOMONTH($D99,0)),IF($G99="NNN",Expenses!LF$14*Leases!$F99,IF(Leases!$G99="FSG",0,IF(Leases!$G99="MG",SUMPRODUCT(Leases!$I99:$I103,Expenses!LF$9:LF$13)*Leases!$F99,MAX((Expenses!LF$9-Leases!$K99/12)*Leases!$J99*Leases!$F99,0)+MAX((Expenses!LF$10-Leases!$K100/12)*Leases!$J100*Leases!$F99,0)+MAX((Expenses!LF$11-Leases!$K101/12)*Leases!$J101*Leases!$F99,0)+MAX((Expenses!LF$12-Leases!$K102/12)*Leases!$J102*Leases!$F99,0)+MAX((Expenses!LF$13-Leases!$K103/12)*Leases!$J103*Leases!$F99,0)))),0)</f>
        <v>0</v>
      </c>
      <c r="LI265" s="94">
        <f>IF(AND(LI$165&lt;=$E99,LI$165&gt;=EOMONTH($D99,0)),IF($G99="NNN",Expenses!LG$14*Leases!$F99,IF(Leases!$G99="FSG",0,IF(Leases!$G99="MG",SUMPRODUCT(Leases!$I99:$I103,Expenses!LG$9:LG$13)*Leases!$F99,MAX((Expenses!LG$9-Leases!$K99/12)*Leases!$J99*Leases!$F99,0)+MAX((Expenses!LG$10-Leases!$K100/12)*Leases!$J100*Leases!$F99,0)+MAX((Expenses!LG$11-Leases!$K101/12)*Leases!$J101*Leases!$F99,0)+MAX((Expenses!LG$12-Leases!$K102/12)*Leases!$J102*Leases!$F99,0)+MAX((Expenses!LG$13-Leases!$K103/12)*Leases!$J103*Leases!$F99,0)))),0)</f>
        <v>0</v>
      </c>
      <c r="LJ265" s="94">
        <f>IF(AND(LJ$165&lt;=$E99,LJ$165&gt;=EOMONTH($D99,0)),IF($G99="NNN",Expenses!LH$14*Leases!$F99,IF(Leases!$G99="FSG",0,IF(Leases!$G99="MG",SUMPRODUCT(Leases!$I99:$I103,Expenses!LH$9:LH$13)*Leases!$F99,MAX((Expenses!LH$9-Leases!$K99/12)*Leases!$J99*Leases!$F99,0)+MAX((Expenses!LH$10-Leases!$K100/12)*Leases!$J100*Leases!$F99,0)+MAX((Expenses!LH$11-Leases!$K101/12)*Leases!$J101*Leases!$F99,0)+MAX((Expenses!LH$12-Leases!$K102/12)*Leases!$J102*Leases!$F99,0)+MAX((Expenses!LH$13-Leases!$K103/12)*Leases!$J103*Leases!$F99,0)))),0)</f>
        <v>0</v>
      </c>
      <c r="LK265" s="94">
        <f>IF(AND(LK$165&lt;=$E99,LK$165&gt;=EOMONTH($D99,0)),IF($G99="NNN",Expenses!LI$14*Leases!$F99,IF(Leases!$G99="FSG",0,IF(Leases!$G99="MG",SUMPRODUCT(Leases!$I99:$I103,Expenses!LI$9:LI$13)*Leases!$F99,MAX((Expenses!LI$9-Leases!$K99/12)*Leases!$J99*Leases!$F99,0)+MAX((Expenses!LI$10-Leases!$K100/12)*Leases!$J100*Leases!$F99,0)+MAX((Expenses!LI$11-Leases!$K101/12)*Leases!$J101*Leases!$F99,0)+MAX((Expenses!LI$12-Leases!$K102/12)*Leases!$J102*Leases!$F99,0)+MAX((Expenses!LI$13-Leases!$K103/12)*Leases!$J103*Leases!$F99,0)))),0)</f>
        <v>0</v>
      </c>
      <c r="LL265" s="94">
        <f>IF(AND(LL$165&lt;=$E99,LL$165&gt;=EOMONTH($D99,0)),IF($G99="NNN",Expenses!LJ$14*Leases!$F99,IF(Leases!$G99="FSG",0,IF(Leases!$G99="MG",SUMPRODUCT(Leases!$I99:$I103,Expenses!LJ$9:LJ$13)*Leases!$F99,MAX((Expenses!LJ$9-Leases!$K99/12)*Leases!$J99*Leases!$F99,0)+MAX((Expenses!LJ$10-Leases!$K100/12)*Leases!$J100*Leases!$F99,0)+MAX((Expenses!LJ$11-Leases!$K101/12)*Leases!$J101*Leases!$F99,0)+MAX((Expenses!LJ$12-Leases!$K102/12)*Leases!$J102*Leases!$F99,0)+MAX((Expenses!LJ$13-Leases!$K103/12)*Leases!$J103*Leases!$F99,0)))),0)</f>
        <v>0</v>
      </c>
      <c r="LM265" s="94">
        <f>IF(AND(LM$165&lt;=$E99,LM$165&gt;=EOMONTH($D99,0)),IF($G99="NNN",Expenses!LK$14*Leases!$F99,IF(Leases!$G99="FSG",0,IF(Leases!$G99="MG",SUMPRODUCT(Leases!$I99:$I103,Expenses!LK$9:LK$13)*Leases!$F99,MAX((Expenses!LK$9-Leases!$K99/12)*Leases!$J99*Leases!$F99,0)+MAX((Expenses!LK$10-Leases!$K100/12)*Leases!$J100*Leases!$F99,0)+MAX((Expenses!LK$11-Leases!$K101/12)*Leases!$J101*Leases!$F99,0)+MAX((Expenses!LK$12-Leases!$K102/12)*Leases!$J102*Leases!$F99,0)+MAX((Expenses!LK$13-Leases!$K103/12)*Leases!$J103*Leases!$F99,0)))),0)</f>
        <v>0</v>
      </c>
      <c r="LN265" s="94">
        <f>IF(AND(LN$165&lt;=$E99,LN$165&gt;=EOMONTH($D99,0)),IF($G99="NNN",Expenses!LL$14*Leases!$F99,IF(Leases!$G99="FSG",0,IF(Leases!$G99="MG",SUMPRODUCT(Leases!$I99:$I103,Expenses!LL$9:LL$13)*Leases!$F99,MAX((Expenses!LL$9-Leases!$K99/12)*Leases!$J99*Leases!$F99,0)+MAX((Expenses!LL$10-Leases!$K100/12)*Leases!$J100*Leases!$F99,0)+MAX((Expenses!LL$11-Leases!$K101/12)*Leases!$J101*Leases!$F99,0)+MAX((Expenses!LL$12-Leases!$K102/12)*Leases!$J102*Leases!$F99,0)+MAX((Expenses!LL$13-Leases!$K103/12)*Leases!$J103*Leases!$F99,0)))),0)</f>
        <v>0</v>
      </c>
      <c r="LO265" s="94">
        <f>IF(AND(LO$165&lt;=$E99,LO$165&gt;=EOMONTH($D99,0)),IF($G99="NNN",Expenses!LM$14*Leases!$F99,IF(Leases!$G99="FSG",0,IF(Leases!$G99="MG",SUMPRODUCT(Leases!$I99:$I103,Expenses!LM$9:LM$13)*Leases!$F99,MAX((Expenses!LM$9-Leases!$K99/12)*Leases!$J99*Leases!$F99,0)+MAX((Expenses!LM$10-Leases!$K100/12)*Leases!$J100*Leases!$F99,0)+MAX((Expenses!LM$11-Leases!$K101/12)*Leases!$J101*Leases!$F99,0)+MAX((Expenses!LM$12-Leases!$K102/12)*Leases!$J102*Leases!$F99,0)+MAX((Expenses!LM$13-Leases!$K103/12)*Leases!$J103*Leases!$F99,0)))),0)</f>
        <v>0</v>
      </c>
      <c r="LP265" s="94">
        <f>IF(AND(LP$165&lt;=$E99,LP$165&gt;=EOMONTH($D99,0)),IF($G99="NNN",Expenses!LN$14*Leases!$F99,IF(Leases!$G99="FSG",0,IF(Leases!$G99="MG",SUMPRODUCT(Leases!$I99:$I103,Expenses!LN$9:LN$13)*Leases!$F99,MAX((Expenses!LN$9-Leases!$K99/12)*Leases!$J99*Leases!$F99,0)+MAX((Expenses!LN$10-Leases!$K100/12)*Leases!$J100*Leases!$F99,0)+MAX((Expenses!LN$11-Leases!$K101/12)*Leases!$J101*Leases!$F99,0)+MAX((Expenses!LN$12-Leases!$K102/12)*Leases!$J102*Leases!$F99,0)+MAX((Expenses!LN$13-Leases!$K103/12)*Leases!$J103*Leases!$F99,0)))),0)</f>
        <v>0</v>
      </c>
      <c r="LQ265" s="94">
        <f>IF(AND(LQ$165&lt;=$E99,LQ$165&gt;=EOMONTH($D99,0)),IF($G99="NNN",Expenses!LO$14*Leases!$F99,IF(Leases!$G99="FSG",0,IF(Leases!$G99="MG",SUMPRODUCT(Leases!$I99:$I103,Expenses!LO$9:LO$13)*Leases!$F99,MAX((Expenses!LO$9-Leases!$K99/12)*Leases!$J99*Leases!$F99,0)+MAX((Expenses!LO$10-Leases!$K100/12)*Leases!$J100*Leases!$F99,0)+MAX((Expenses!LO$11-Leases!$K101/12)*Leases!$J101*Leases!$F99,0)+MAX((Expenses!LO$12-Leases!$K102/12)*Leases!$J102*Leases!$F99,0)+MAX((Expenses!LO$13-Leases!$K103/12)*Leases!$J103*Leases!$F99,0)))),0)</f>
        <v>0</v>
      </c>
      <c r="LR265" s="94">
        <f>IF(AND(LR$165&lt;=$E99,LR$165&gt;=EOMONTH($D99,0)),IF($G99="NNN",Expenses!LP$14*Leases!$F99,IF(Leases!$G99="FSG",0,IF(Leases!$G99="MG",SUMPRODUCT(Leases!$I99:$I103,Expenses!LP$9:LP$13)*Leases!$F99,MAX((Expenses!LP$9-Leases!$K99/12)*Leases!$J99*Leases!$F99,0)+MAX((Expenses!LP$10-Leases!$K100/12)*Leases!$J100*Leases!$F99,0)+MAX((Expenses!LP$11-Leases!$K101/12)*Leases!$J101*Leases!$F99,0)+MAX((Expenses!LP$12-Leases!$K102/12)*Leases!$J102*Leases!$F99,0)+MAX((Expenses!LP$13-Leases!$K103/12)*Leases!$J103*Leases!$F99,0)))),0)</f>
        <v>0</v>
      </c>
      <c r="LS265" s="94">
        <f>IF(AND(LS$165&lt;=$E99,LS$165&gt;=EOMONTH($D99,0)),IF($G99="NNN",Expenses!LQ$14*Leases!$F99,IF(Leases!$G99="FSG",0,IF(Leases!$G99="MG",SUMPRODUCT(Leases!$I99:$I103,Expenses!LQ$9:LQ$13)*Leases!$F99,MAX((Expenses!LQ$9-Leases!$K99/12)*Leases!$J99*Leases!$F99,0)+MAX((Expenses!LQ$10-Leases!$K100/12)*Leases!$J100*Leases!$F99,0)+MAX((Expenses!LQ$11-Leases!$K101/12)*Leases!$J101*Leases!$F99,0)+MAX((Expenses!LQ$12-Leases!$K102/12)*Leases!$J102*Leases!$F99,0)+MAX((Expenses!LQ$13-Leases!$K103/12)*Leases!$J103*Leases!$F99,0)))),0)</f>
        <v>0</v>
      </c>
      <c r="LT265" s="94">
        <f>IF(AND(LT$165&lt;=$E99,LT$165&gt;=EOMONTH($D99,0)),IF($G99="NNN",Expenses!LR$14*Leases!$F99,IF(Leases!$G99="FSG",0,IF(Leases!$G99="MG",SUMPRODUCT(Leases!$I99:$I103,Expenses!LR$9:LR$13)*Leases!$F99,MAX((Expenses!LR$9-Leases!$K99/12)*Leases!$J99*Leases!$F99,0)+MAX((Expenses!LR$10-Leases!$K100/12)*Leases!$J100*Leases!$F99,0)+MAX((Expenses!LR$11-Leases!$K101/12)*Leases!$J101*Leases!$F99,0)+MAX((Expenses!LR$12-Leases!$K102/12)*Leases!$J102*Leases!$F99,0)+MAX((Expenses!LR$13-Leases!$K103/12)*Leases!$J103*Leases!$F99,0)))),0)</f>
        <v>0</v>
      </c>
      <c r="LU265" s="94">
        <f>IF(AND(LU$165&lt;=$E99,LU$165&gt;=EOMONTH($D99,0)),IF($G99="NNN",Expenses!LS$14*Leases!$F99,IF(Leases!$G99="FSG",0,IF(Leases!$G99="MG",SUMPRODUCT(Leases!$I99:$I103,Expenses!LS$9:LS$13)*Leases!$F99,MAX((Expenses!LS$9-Leases!$K99/12)*Leases!$J99*Leases!$F99,0)+MAX((Expenses!LS$10-Leases!$K100/12)*Leases!$J100*Leases!$F99,0)+MAX((Expenses!LS$11-Leases!$K101/12)*Leases!$J101*Leases!$F99,0)+MAX((Expenses!LS$12-Leases!$K102/12)*Leases!$J102*Leases!$F99,0)+MAX((Expenses!LS$13-Leases!$K103/12)*Leases!$J103*Leases!$F99,0)))),0)</f>
        <v>0</v>
      </c>
      <c r="LV265" s="94">
        <f>IF(AND(LV$165&lt;=$E99,LV$165&gt;=EOMONTH($D99,0)),IF($G99="NNN",Expenses!LT$14*Leases!$F99,IF(Leases!$G99="FSG",0,IF(Leases!$G99="MG",SUMPRODUCT(Leases!$I99:$I103,Expenses!LT$9:LT$13)*Leases!$F99,MAX((Expenses!LT$9-Leases!$K99/12)*Leases!$J99*Leases!$F99,0)+MAX((Expenses!LT$10-Leases!$K100/12)*Leases!$J100*Leases!$F99,0)+MAX((Expenses!LT$11-Leases!$K101/12)*Leases!$J101*Leases!$F99,0)+MAX((Expenses!LT$12-Leases!$K102/12)*Leases!$J102*Leases!$F99,0)+MAX((Expenses!LT$13-Leases!$K103/12)*Leases!$J103*Leases!$F99,0)))),0)</f>
        <v>0</v>
      </c>
      <c r="LW265" s="94">
        <f>IF(AND(LW$165&lt;=$E99,LW$165&gt;=EOMONTH($D99,0)),IF($G99="NNN",Expenses!LU$14*Leases!$F99,IF(Leases!$G99="FSG",0,IF(Leases!$G99="MG",SUMPRODUCT(Leases!$I99:$I103,Expenses!LU$9:LU$13)*Leases!$F99,MAX((Expenses!LU$9-Leases!$K99/12)*Leases!$J99*Leases!$F99,0)+MAX((Expenses!LU$10-Leases!$K100/12)*Leases!$J100*Leases!$F99,0)+MAX((Expenses!LU$11-Leases!$K101/12)*Leases!$J101*Leases!$F99,0)+MAX((Expenses!LU$12-Leases!$K102/12)*Leases!$J102*Leases!$F99,0)+MAX((Expenses!LU$13-Leases!$K103/12)*Leases!$J103*Leases!$F99,0)))),0)</f>
        <v>0</v>
      </c>
      <c r="LX265" s="94">
        <f>IF(AND(LX$165&lt;=$E99,LX$165&gt;=EOMONTH($D99,0)),IF($G99="NNN",Expenses!LV$14*Leases!$F99,IF(Leases!$G99="FSG",0,IF(Leases!$G99="MG",SUMPRODUCT(Leases!$I99:$I103,Expenses!LV$9:LV$13)*Leases!$F99,MAX((Expenses!LV$9-Leases!$K99/12)*Leases!$J99*Leases!$F99,0)+MAX((Expenses!LV$10-Leases!$K100/12)*Leases!$J100*Leases!$F99,0)+MAX((Expenses!LV$11-Leases!$K101/12)*Leases!$J101*Leases!$F99,0)+MAX((Expenses!LV$12-Leases!$K102/12)*Leases!$J102*Leases!$F99,0)+MAX((Expenses!LV$13-Leases!$K103/12)*Leases!$J103*Leases!$F99,0)))),0)</f>
        <v>0</v>
      </c>
      <c r="LY265" s="94">
        <f>IF(AND(LY$165&lt;=$E99,LY$165&gt;=EOMONTH($D99,0)),IF($G99="NNN",Expenses!LW$14*Leases!$F99,IF(Leases!$G99="FSG",0,IF(Leases!$G99="MG",SUMPRODUCT(Leases!$I99:$I103,Expenses!LW$9:LW$13)*Leases!$F99,MAX((Expenses!LW$9-Leases!$K99/12)*Leases!$J99*Leases!$F99,0)+MAX((Expenses!LW$10-Leases!$K100/12)*Leases!$J100*Leases!$F99,0)+MAX((Expenses!LW$11-Leases!$K101/12)*Leases!$J101*Leases!$F99,0)+MAX((Expenses!LW$12-Leases!$K102/12)*Leases!$J102*Leases!$F99,0)+MAX((Expenses!LW$13-Leases!$K103/12)*Leases!$J103*Leases!$F99,0)))),0)</f>
        <v>0</v>
      </c>
      <c r="LZ265" s="94">
        <f>IF(AND(LZ$165&lt;=$E99,LZ$165&gt;=EOMONTH($D99,0)),IF($G99="NNN",Expenses!LX$14*Leases!$F99,IF(Leases!$G99="FSG",0,IF(Leases!$G99="MG",SUMPRODUCT(Leases!$I99:$I103,Expenses!LX$9:LX$13)*Leases!$F99,MAX((Expenses!LX$9-Leases!$K99/12)*Leases!$J99*Leases!$F99,0)+MAX((Expenses!LX$10-Leases!$K100/12)*Leases!$J100*Leases!$F99,0)+MAX((Expenses!LX$11-Leases!$K101/12)*Leases!$J101*Leases!$F99,0)+MAX((Expenses!LX$12-Leases!$K102/12)*Leases!$J102*Leases!$F99,0)+MAX((Expenses!LX$13-Leases!$K103/12)*Leases!$J103*Leases!$F99,0)))),0)</f>
        <v>0</v>
      </c>
      <c r="MA265" s="94">
        <f>IF(AND(MA$165&lt;=$E99,MA$165&gt;=EOMONTH($D99,0)),IF($G99="NNN",Expenses!LY$14*Leases!$F99,IF(Leases!$G99="FSG",0,IF(Leases!$G99="MG",SUMPRODUCT(Leases!$I99:$I103,Expenses!LY$9:LY$13)*Leases!$F99,MAX((Expenses!LY$9-Leases!$K99/12)*Leases!$J99*Leases!$F99,0)+MAX((Expenses!LY$10-Leases!$K100/12)*Leases!$J100*Leases!$F99,0)+MAX((Expenses!LY$11-Leases!$K101/12)*Leases!$J101*Leases!$F99,0)+MAX((Expenses!LY$12-Leases!$K102/12)*Leases!$J102*Leases!$F99,0)+MAX((Expenses!LY$13-Leases!$K103/12)*Leases!$J103*Leases!$F99,0)))),0)</f>
        <v>0</v>
      </c>
      <c r="MB265" s="94">
        <f>IF(AND(MB$165&lt;=$E99,MB$165&gt;=EOMONTH($D99,0)),IF($G99="NNN",Expenses!LZ$14*Leases!$F99,IF(Leases!$G99="FSG",0,IF(Leases!$G99="MG",SUMPRODUCT(Leases!$I99:$I103,Expenses!LZ$9:LZ$13)*Leases!$F99,MAX((Expenses!LZ$9-Leases!$K99/12)*Leases!$J99*Leases!$F99,0)+MAX((Expenses!LZ$10-Leases!$K100/12)*Leases!$J100*Leases!$F99,0)+MAX((Expenses!LZ$11-Leases!$K101/12)*Leases!$J101*Leases!$F99,0)+MAX((Expenses!LZ$12-Leases!$K102/12)*Leases!$J102*Leases!$F99,0)+MAX((Expenses!LZ$13-Leases!$K103/12)*Leases!$J103*Leases!$F99,0)))),0)</f>
        <v>0</v>
      </c>
      <c r="MC265" s="94">
        <f>IF(AND(MC$165&lt;=$E99,MC$165&gt;=EOMONTH($D99,0)),IF($G99="NNN",Expenses!MA$14*Leases!$F99,IF(Leases!$G99="FSG",0,IF(Leases!$G99="MG",SUMPRODUCT(Leases!$I99:$I103,Expenses!MA$9:MA$13)*Leases!$F99,MAX((Expenses!MA$9-Leases!$K99/12)*Leases!$J99*Leases!$F99,0)+MAX((Expenses!MA$10-Leases!$K100/12)*Leases!$J100*Leases!$F99,0)+MAX((Expenses!MA$11-Leases!$K101/12)*Leases!$J101*Leases!$F99,0)+MAX((Expenses!MA$12-Leases!$K102/12)*Leases!$J102*Leases!$F99,0)+MAX((Expenses!MA$13-Leases!$K103/12)*Leases!$J103*Leases!$F99,0)))),0)</f>
        <v>0</v>
      </c>
      <c r="MD265" s="94">
        <f>IF(AND(MD$165&lt;=$E99,MD$165&gt;=EOMONTH($D99,0)),IF($G99="NNN",Expenses!MB$14*Leases!$F99,IF(Leases!$G99="FSG",0,IF(Leases!$G99="MG",SUMPRODUCT(Leases!$I99:$I103,Expenses!MB$9:MB$13)*Leases!$F99,MAX((Expenses!MB$9-Leases!$K99/12)*Leases!$J99*Leases!$F99,0)+MAX((Expenses!MB$10-Leases!$K100/12)*Leases!$J100*Leases!$F99,0)+MAX((Expenses!MB$11-Leases!$K101/12)*Leases!$J101*Leases!$F99,0)+MAX((Expenses!MB$12-Leases!$K102/12)*Leases!$J102*Leases!$F99,0)+MAX((Expenses!MB$13-Leases!$K103/12)*Leases!$J103*Leases!$F99,0)))),0)</f>
        <v>0</v>
      </c>
      <c r="ME265" s="94">
        <f>IF(AND(ME$165&lt;=$E99,ME$165&gt;=EOMONTH($D99,0)),IF($G99="NNN",Expenses!MC$14*Leases!$F99,IF(Leases!$G99="FSG",0,IF(Leases!$G99="MG",SUMPRODUCT(Leases!$I99:$I103,Expenses!MC$9:MC$13)*Leases!$F99,MAX((Expenses!MC$9-Leases!$K99/12)*Leases!$J99*Leases!$F99,0)+MAX((Expenses!MC$10-Leases!$K100/12)*Leases!$J100*Leases!$F99,0)+MAX((Expenses!MC$11-Leases!$K101/12)*Leases!$J101*Leases!$F99,0)+MAX((Expenses!MC$12-Leases!$K102/12)*Leases!$J102*Leases!$F99,0)+MAX((Expenses!MC$13-Leases!$K103/12)*Leases!$J103*Leases!$F99,0)))),0)</f>
        <v>0</v>
      </c>
      <c r="MF265" s="94">
        <f>IF(AND(MF$165&lt;=$E99,MF$165&gt;=EOMONTH($D99,0)),IF($G99="NNN",Expenses!MD$14*Leases!$F99,IF(Leases!$G99="FSG",0,IF(Leases!$G99="MG",SUMPRODUCT(Leases!$I99:$I103,Expenses!MD$9:MD$13)*Leases!$F99,MAX((Expenses!MD$9-Leases!$K99/12)*Leases!$J99*Leases!$F99,0)+MAX((Expenses!MD$10-Leases!$K100/12)*Leases!$J100*Leases!$F99,0)+MAX((Expenses!MD$11-Leases!$K101/12)*Leases!$J101*Leases!$F99,0)+MAX((Expenses!MD$12-Leases!$K102/12)*Leases!$J102*Leases!$F99,0)+MAX((Expenses!MD$13-Leases!$K103/12)*Leases!$J103*Leases!$F99,0)))),0)</f>
        <v>0</v>
      </c>
      <c r="MG265" s="94">
        <f>IF(AND(MG$165&lt;=$E99,MG$165&gt;=EOMONTH($D99,0)),IF($G99="NNN",Expenses!ME$14*Leases!$F99,IF(Leases!$G99="FSG",0,IF(Leases!$G99="MG",SUMPRODUCT(Leases!$I99:$I103,Expenses!ME$9:ME$13)*Leases!$F99,MAX((Expenses!ME$9-Leases!$K99/12)*Leases!$J99*Leases!$F99,0)+MAX((Expenses!ME$10-Leases!$K100/12)*Leases!$J100*Leases!$F99,0)+MAX((Expenses!ME$11-Leases!$K101/12)*Leases!$J101*Leases!$F99,0)+MAX((Expenses!ME$12-Leases!$K102/12)*Leases!$J102*Leases!$F99,0)+MAX((Expenses!ME$13-Leases!$K103/12)*Leases!$J103*Leases!$F99,0)))),0)</f>
        <v>0</v>
      </c>
      <c r="MH265" s="94">
        <f>IF(AND(MH$165&lt;=$E99,MH$165&gt;=EOMONTH($D99,0)),IF($G99="NNN",Expenses!MF$14*Leases!$F99,IF(Leases!$G99="FSG",0,IF(Leases!$G99="MG",SUMPRODUCT(Leases!$I99:$I103,Expenses!MF$9:MF$13)*Leases!$F99,MAX((Expenses!MF$9-Leases!$K99/12)*Leases!$J99*Leases!$F99,0)+MAX((Expenses!MF$10-Leases!$K100/12)*Leases!$J100*Leases!$F99,0)+MAX((Expenses!MF$11-Leases!$K101/12)*Leases!$J101*Leases!$F99,0)+MAX((Expenses!MF$12-Leases!$K102/12)*Leases!$J102*Leases!$F99,0)+MAX((Expenses!MF$13-Leases!$K103/12)*Leases!$J103*Leases!$F99,0)))),0)</f>
        <v>0</v>
      </c>
      <c r="MI265" s="94">
        <f>IF(AND(MI$165&lt;=$E99,MI$165&gt;=EOMONTH($D99,0)),IF($G99="NNN",Expenses!MG$14*Leases!$F99,IF(Leases!$G99="FSG",0,IF(Leases!$G99="MG",SUMPRODUCT(Leases!$I99:$I103,Expenses!MG$9:MG$13)*Leases!$F99,MAX((Expenses!MG$9-Leases!$K99/12)*Leases!$J99*Leases!$F99,0)+MAX((Expenses!MG$10-Leases!$K100/12)*Leases!$J100*Leases!$F99,0)+MAX((Expenses!MG$11-Leases!$K101/12)*Leases!$J101*Leases!$F99,0)+MAX((Expenses!MG$12-Leases!$K102/12)*Leases!$J102*Leases!$F99,0)+MAX((Expenses!MG$13-Leases!$K103/12)*Leases!$J103*Leases!$F99,0)))),0)</f>
        <v>0</v>
      </c>
      <c r="MJ265" s="94">
        <f>IF(AND(MJ$165&lt;=$E99,MJ$165&gt;=EOMONTH($D99,0)),IF($G99="NNN",Expenses!MH$14*Leases!$F99,IF(Leases!$G99="FSG",0,IF(Leases!$G99="MG",SUMPRODUCT(Leases!$I99:$I103,Expenses!MH$9:MH$13)*Leases!$F99,MAX((Expenses!MH$9-Leases!$K99/12)*Leases!$J99*Leases!$F99,0)+MAX((Expenses!MH$10-Leases!$K100/12)*Leases!$J100*Leases!$F99,0)+MAX((Expenses!MH$11-Leases!$K101/12)*Leases!$J101*Leases!$F99,0)+MAX((Expenses!MH$12-Leases!$K102/12)*Leases!$J102*Leases!$F99,0)+MAX((Expenses!MH$13-Leases!$K103/12)*Leases!$J103*Leases!$F99,0)))),0)</f>
        <v>0</v>
      </c>
      <c r="MK265" s="94">
        <f>IF(AND(MK$165&lt;=$E99,MK$165&gt;=EOMONTH($D99,0)),IF($G99="NNN",Expenses!MI$14*Leases!$F99,IF(Leases!$G99="FSG",0,IF(Leases!$G99="MG",SUMPRODUCT(Leases!$I99:$I103,Expenses!MI$9:MI$13)*Leases!$F99,MAX((Expenses!MI$9-Leases!$K99/12)*Leases!$J99*Leases!$F99,0)+MAX((Expenses!MI$10-Leases!$K100/12)*Leases!$J100*Leases!$F99,0)+MAX((Expenses!MI$11-Leases!$K101/12)*Leases!$J101*Leases!$F99,0)+MAX((Expenses!MI$12-Leases!$K102/12)*Leases!$J102*Leases!$F99,0)+MAX((Expenses!MI$13-Leases!$K103/12)*Leases!$J103*Leases!$F99,0)))),0)</f>
        <v>0</v>
      </c>
      <c r="ML265" s="94">
        <f>IF(AND(ML$165&lt;=$E99,ML$165&gt;=EOMONTH($D99,0)),IF($G99="NNN",Expenses!MJ$14*Leases!$F99,IF(Leases!$G99="FSG",0,IF(Leases!$G99="MG",SUMPRODUCT(Leases!$I99:$I103,Expenses!MJ$9:MJ$13)*Leases!$F99,MAX((Expenses!MJ$9-Leases!$K99/12)*Leases!$J99*Leases!$F99,0)+MAX((Expenses!MJ$10-Leases!$K100/12)*Leases!$J100*Leases!$F99,0)+MAX((Expenses!MJ$11-Leases!$K101/12)*Leases!$J101*Leases!$F99,0)+MAX((Expenses!MJ$12-Leases!$K102/12)*Leases!$J102*Leases!$F99,0)+MAX((Expenses!MJ$13-Leases!$K103/12)*Leases!$J103*Leases!$F99,0)))),0)</f>
        <v>0</v>
      </c>
      <c r="MM265" s="94">
        <f>IF(AND(MM$165&lt;=$E99,MM$165&gt;=EOMONTH($D99,0)),IF($G99="NNN",Expenses!MK$14*Leases!$F99,IF(Leases!$G99="FSG",0,IF(Leases!$G99="MG",SUMPRODUCT(Leases!$I99:$I103,Expenses!MK$9:MK$13)*Leases!$F99,MAX((Expenses!MK$9-Leases!$K99/12)*Leases!$J99*Leases!$F99,0)+MAX((Expenses!MK$10-Leases!$K100/12)*Leases!$J100*Leases!$F99,0)+MAX((Expenses!MK$11-Leases!$K101/12)*Leases!$J101*Leases!$F99,0)+MAX((Expenses!MK$12-Leases!$K102/12)*Leases!$J102*Leases!$F99,0)+MAX((Expenses!MK$13-Leases!$K103/12)*Leases!$J103*Leases!$F99,0)))),0)</f>
        <v>0</v>
      </c>
      <c r="MN265" s="94">
        <f>IF(AND(MN$165&lt;=$E99,MN$165&gt;=EOMONTH($D99,0)),IF($G99="NNN",Expenses!ML$14*Leases!$F99,IF(Leases!$G99="FSG",0,IF(Leases!$G99="MG",SUMPRODUCT(Leases!$I99:$I103,Expenses!ML$9:ML$13)*Leases!$F99,MAX((Expenses!ML$9-Leases!$K99/12)*Leases!$J99*Leases!$F99,0)+MAX((Expenses!ML$10-Leases!$K100/12)*Leases!$J100*Leases!$F99,0)+MAX((Expenses!ML$11-Leases!$K101/12)*Leases!$J101*Leases!$F99,0)+MAX((Expenses!ML$12-Leases!$K102/12)*Leases!$J102*Leases!$F99,0)+MAX((Expenses!ML$13-Leases!$K103/12)*Leases!$J103*Leases!$F99,0)))),0)</f>
        <v>0</v>
      </c>
      <c r="MO265" s="94">
        <f>IF(AND(MO$165&lt;=$E99,MO$165&gt;=EOMONTH($D99,0)),IF($G99="NNN",Expenses!MM$14*Leases!$F99,IF(Leases!$G99="FSG",0,IF(Leases!$G99="MG",SUMPRODUCT(Leases!$I99:$I103,Expenses!MM$9:MM$13)*Leases!$F99,MAX((Expenses!MM$9-Leases!$K99/12)*Leases!$J99*Leases!$F99,0)+MAX((Expenses!MM$10-Leases!$K100/12)*Leases!$J100*Leases!$F99,0)+MAX((Expenses!MM$11-Leases!$K101/12)*Leases!$J101*Leases!$F99,0)+MAX((Expenses!MM$12-Leases!$K102/12)*Leases!$J102*Leases!$F99,0)+MAX((Expenses!MM$13-Leases!$K103/12)*Leases!$J103*Leases!$F99,0)))),0)</f>
        <v>0</v>
      </c>
      <c r="MP265" s="94">
        <f>IF(AND(MP$165&lt;=$E99,MP$165&gt;=EOMONTH($D99,0)),IF($G99="NNN",Expenses!MN$14*Leases!$F99,IF(Leases!$G99="FSG",0,IF(Leases!$G99="MG",SUMPRODUCT(Leases!$I99:$I103,Expenses!MN$9:MN$13)*Leases!$F99,MAX((Expenses!MN$9-Leases!$K99/12)*Leases!$J99*Leases!$F99,0)+MAX((Expenses!MN$10-Leases!$K100/12)*Leases!$J100*Leases!$F99,0)+MAX((Expenses!MN$11-Leases!$K101/12)*Leases!$J101*Leases!$F99,0)+MAX((Expenses!MN$12-Leases!$K102/12)*Leases!$J102*Leases!$F99,0)+MAX((Expenses!MN$13-Leases!$K103/12)*Leases!$J103*Leases!$F99,0)))),0)</f>
        <v>0</v>
      </c>
      <c r="MQ265" s="94">
        <f>IF(AND(MQ$165&lt;=$E99,MQ$165&gt;=EOMONTH($D99,0)),IF($G99="NNN",Expenses!MO$14*Leases!$F99,IF(Leases!$G99="FSG",0,IF(Leases!$G99="MG",SUMPRODUCT(Leases!$I99:$I103,Expenses!MO$9:MO$13)*Leases!$F99,MAX((Expenses!MO$9-Leases!$K99/12)*Leases!$J99*Leases!$F99,0)+MAX((Expenses!MO$10-Leases!$K100/12)*Leases!$J100*Leases!$F99,0)+MAX((Expenses!MO$11-Leases!$K101/12)*Leases!$J101*Leases!$F99,0)+MAX((Expenses!MO$12-Leases!$K102/12)*Leases!$J102*Leases!$F99,0)+MAX((Expenses!MO$13-Leases!$K103/12)*Leases!$J103*Leases!$F99,0)))),0)</f>
        <v>0</v>
      </c>
      <c r="MR265" s="94">
        <f>IF(AND(MR$165&lt;=$E99,MR$165&gt;=EOMONTH($D99,0)),IF($G99="NNN",Expenses!MP$14*Leases!$F99,IF(Leases!$G99="FSG",0,IF(Leases!$G99="MG",SUMPRODUCT(Leases!$I99:$I103,Expenses!MP$9:MP$13)*Leases!$F99,MAX((Expenses!MP$9-Leases!$K99/12)*Leases!$J99*Leases!$F99,0)+MAX((Expenses!MP$10-Leases!$K100/12)*Leases!$J100*Leases!$F99,0)+MAX((Expenses!MP$11-Leases!$K101/12)*Leases!$J101*Leases!$F99,0)+MAX((Expenses!MP$12-Leases!$K102/12)*Leases!$J102*Leases!$F99,0)+MAX((Expenses!MP$13-Leases!$K103/12)*Leases!$J103*Leases!$F99,0)))),0)</f>
        <v>0</v>
      </c>
      <c r="MS265" s="94">
        <f>IF(AND(MS$165&lt;=$E99,MS$165&gt;=EOMONTH($D99,0)),IF($G99="NNN",Expenses!MQ$14*Leases!$F99,IF(Leases!$G99="FSG",0,IF(Leases!$G99="MG",SUMPRODUCT(Leases!$I99:$I103,Expenses!MQ$9:MQ$13)*Leases!$F99,MAX((Expenses!MQ$9-Leases!$K99/12)*Leases!$J99*Leases!$F99,0)+MAX((Expenses!MQ$10-Leases!$K100/12)*Leases!$J100*Leases!$F99,0)+MAX((Expenses!MQ$11-Leases!$K101/12)*Leases!$J101*Leases!$F99,0)+MAX((Expenses!MQ$12-Leases!$K102/12)*Leases!$J102*Leases!$F99,0)+MAX((Expenses!MQ$13-Leases!$K103/12)*Leases!$J103*Leases!$F99,0)))),0)</f>
        <v>0</v>
      </c>
      <c r="MT265" s="94">
        <f>IF(AND(MT$165&lt;=$E99,MT$165&gt;=EOMONTH($D99,0)),IF($G99="NNN",Expenses!MR$14*Leases!$F99,IF(Leases!$G99="FSG",0,IF(Leases!$G99="MG",SUMPRODUCT(Leases!$I99:$I103,Expenses!MR$9:MR$13)*Leases!$F99,MAX((Expenses!MR$9-Leases!$K99/12)*Leases!$J99*Leases!$F99,0)+MAX((Expenses!MR$10-Leases!$K100/12)*Leases!$J100*Leases!$F99,0)+MAX((Expenses!MR$11-Leases!$K101/12)*Leases!$J101*Leases!$F99,0)+MAX((Expenses!MR$12-Leases!$K102/12)*Leases!$J102*Leases!$F99,0)+MAX((Expenses!MR$13-Leases!$K103/12)*Leases!$J103*Leases!$F99,0)))),0)</f>
        <v>0</v>
      </c>
      <c r="MU265" s="94">
        <f>IF(AND(MU$165&lt;=$E99,MU$165&gt;=EOMONTH($D99,0)),IF($G99="NNN",Expenses!MS$14*Leases!$F99,IF(Leases!$G99="FSG",0,IF(Leases!$G99="MG",SUMPRODUCT(Leases!$I99:$I103,Expenses!MS$9:MS$13)*Leases!$F99,MAX((Expenses!MS$9-Leases!$K99/12)*Leases!$J99*Leases!$F99,0)+MAX((Expenses!MS$10-Leases!$K100/12)*Leases!$J100*Leases!$F99,0)+MAX((Expenses!MS$11-Leases!$K101/12)*Leases!$J101*Leases!$F99,0)+MAX((Expenses!MS$12-Leases!$K102/12)*Leases!$J102*Leases!$F99,0)+MAX((Expenses!MS$13-Leases!$K103/12)*Leases!$J103*Leases!$F99,0)))),0)</f>
        <v>0</v>
      </c>
      <c r="MV265" s="94">
        <f>IF(AND(MV$165&lt;=$E99,MV$165&gt;=EOMONTH($D99,0)),IF($G99="NNN",Expenses!MT$14*Leases!$F99,IF(Leases!$G99="FSG",0,IF(Leases!$G99="MG",SUMPRODUCT(Leases!$I99:$I103,Expenses!MT$9:MT$13)*Leases!$F99,MAX((Expenses!MT$9-Leases!$K99/12)*Leases!$J99*Leases!$F99,0)+MAX((Expenses!MT$10-Leases!$K100/12)*Leases!$J100*Leases!$F99,0)+MAX((Expenses!MT$11-Leases!$K101/12)*Leases!$J101*Leases!$F99,0)+MAX((Expenses!MT$12-Leases!$K102/12)*Leases!$J102*Leases!$F99,0)+MAX((Expenses!MT$13-Leases!$K103/12)*Leases!$J103*Leases!$F99,0)))),0)</f>
        <v>0</v>
      </c>
      <c r="MW265" s="94">
        <f>IF(AND(MW$165&lt;=$E99,MW$165&gt;=EOMONTH($D99,0)),IF($G99="NNN",Expenses!MU$14*Leases!$F99,IF(Leases!$G99="FSG",0,IF(Leases!$G99="MG",SUMPRODUCT(Leases!$I99:$I103,Expenses!MU$9:MU$13)*Leases!$F99,MAX((Expenses!MU$9-Leases!$K99/12)*Leases!$J99*Leases!$F99,0)+MAX((Expenses!MU$10-Leases!$K100/12)*Leases!$J100*Leases!$F99,0)+MAX((Expenses!MU$11-Leases!$K101/12)*Leases!$J101*Leases!$F99,0)+MAX((Expenses!MU$12-Leases!$K102/12)*Leases!$J102*Leases!$F99,0)+MAX((Expenses!MU$13-Leases!$K103/12)*Leases!$J103*Leases!$F99,0)))),0)</f>
        <v>0</v>
      </c>
      <c r="MX265" s="94">
        <f>IF(AND(MX$165&lt;=$E99,MX$165&gt;=EOMONTH($D99,0)),IF($G99="NNN",Expenses!MV$14*Leases!$F99,IF(Leases!$G99="FSG",0,IF(Leases!$G99="MG",SUMPRODUCT(Leases!$I99:$I103,Expenses!MV$9:MV$13)*Leases!$F99,MAX((Expenses!MV$9-Leases!$K99/12)*Leases!$J99*Leases!$F99,0)+MAX((Expenses!MV$10-Leases!$K100/12)*Leases!$J100*Leases!$F99,0)+MAX((Expenses!MV$11-Leases!$K101/12)*Leases!$J101*Leases!$F99,0)+MAX((Expenses!MV$12-Leases!$K102/12)*Leases!$J102*Leases!$F99,0)+MAX((Expenses!MV$13-Leases!$K103/12)*Leases!$J103*Leases!$F99,0)))),0)</f>
        <v>0</v>
      </c>
      <c r="MY265" s="94">
        <f>IF(AND(MY$165&lt;=$E99,MY$165&gt;=EOMONTH($D99,0)),IF($G99="NNN",Expenses!MW$14*Leases!$F99,IF(Leases!$G99="FSG",0,IF(Leases!$G99="MG",SUMPRODUCT(Leases!$I99:$I103,Expenses!MW$9:MW$13)*Leases!$F99,MAX((Expenses!MW$9-Leases!$K99/12)*Leases!$J99*Leases!$F99,0)+MAX((Expenses!MW$10-Leases!$K100/12)*Leases!$J100*Leases!$F99,0)+MAX((Expenses!MW$11-Leases!$K101/12)*Leases!$J101*Leases!$F99,0)+MAX((Expenses!MW$12-Leases!$K102/12)*Leases!$J102*Leases!$F99,0)+MAX((Expenses!MW$13-Leases!$K103/12)*Leases!$J103*Leases!$F99,0)))),0)</f>
        <v>0</v>
      </c>
      <c r="MZ265" s="94">
        <f>IF(AND(MZ$165&lt;=$E99,MZ$165&gt;=EOMONTH($D99,0)),IF($G99="NNN",Expenses!MX$14*Leases!$F99,IF(Leases!$G99="FSG",0,IF(Leases!$G99="MG",SUMPRODUCT(Leases!$I99:$I103,Expenses!MX$9:MX$13)*Leases!$F99,MAX((Expenses!MX$9-Leases!$K99/12)*Leases!$J99*Leases!$F99,0)+MAX((Expenses!MX$10-Leases!$K100/12)*Leases!$J100*Leases!$F99,0)+MAX((Expenses!MX$11-Leases!$K101/12)*Leases!$J101*Leases!$F99,0)+MAX((Expenses!MX$12-Leases!$K102/12)*Leases!$J102*Leases!$F99,0)+MAX((Expenses!MX$13-Leases!$K103/12)*Leases!$J103*Leases!$F99,0)))),0)</f>
        <v>0</v>
      </c>
      <c r="NA265" s="94">
        <f>IF(AND(NA$165&lt;=$E99,NA$165&gt;=EOMONTH($D99,0)),IF($G99="NNN",Expenses!MY$14*Leases!$F99,IF(Leases!$G99="FSG",0,IF(Leases!$G99="MG",SUMPRODUCT(Leases!$I99:$I103,Expenses!MY$9:MY$13)*Leases!$F99,MAX((Expenses!MY$9-Leases!$K99/12)*Leases!$J99*Leases!$F99,0)+MAX((Expenses!MY$10-Leases!$K100/12)*Leases!$J100*Leases!$F99,0)+MAX((Expenses!MY$11-Leases!$K101/12)*Leases!$J101*Leases!$F99,0)+MAX((Expenses!MY$12-Leases!$K102/12)*Leases!$J102*Leases!$F99,0)+MAX((Expenses!MY$13-Leases!$K103/12)*Leases!$J103*Leases!$F99,0)))),0)</f>
        <v>0</v>
      </c>
      <c r="NB265" s="94">
        <f>IF(AND(NB$165&lt;=$E99,NB$165&gt;=EOMONTH($D99,0)),IF($G99="NNN",Expenses!MZ$14*Leases!$F99,IF(Leases!$G99="FSG",0,IF(Leases!$G99="MG",SUMPRODUCT(Leases!$I99:$I103,Expenses!MZ$9:MZ$13)*Leases!$F99,MAX((Expenses!MZ$9-Leases!$K99/12)*Leases!$J99*Leases!$F99,0)+MAX((Expenses!MZ$10-Leases!$K100/12)*Leases!$J100*Leases!$F99,0)+MAX((Expenses!MZ$11-Leases!$K101/12)*Leases!$J101*Leases!$F99,0)+MAX((Expenses!MZ$12-Leases!$K102/12)*Leases!$J102*Leases!$F99,0)+MAX((Expenses!MZ$13-Leases!$K103/12)*Leases!$J103*Leases!$F99,0)))),0)</f>
        <v>0</v>
      </c>
      <c r="NC265" s="94">
        <f>IF(AND(NC$165&lt;=$E99,NC$165&gt;=EOMONTH($D99,0)),IF($G99="NNN",Expenses!NA$14*Leases!$F99,IF(Leases!$G99="FSG",0,IF(Leases!$G99="MG",SUMPRODUCT(Leases!$I99:$I103,Expenses!NA$9:NA$13)*Leases!$F99,MAX((Expenses!NA$9-Leases!$K99/12)*Leases!$J99*Leases!$F99,0)+MAX((Expenses!NA$10-Leases!$K100/12)*Leases!$J100*Leases!$F99,0)+MAX((Expenses!NA$11-Leases!$K101/12)*Leases!$J101*Leases!$F99,0)+MAX((Expenses!NA$12-Leases!$K102/12)*Leases!$J102*Leases!$F99,0)+MAX((Expenses!NA$13-Leases!$K103/12)*Leases!$J103*Leases!$F99,0)))),0)</f>
        <v>0</v>
      </c>
      <c r="ND265" s="94">
        <f>IF(AND(ND$165&lt;=$E99,ND$165&gt;=EOMONTH($D99,0)),IF($G99="NNN",Expenses!NB$14*Leases!$F99,IF(Leases!$G99="FSG",0,IF(Leases!$G99="MG",SUMPRODUCT(Leases!$I99:$I103,Expenses!NB$9:NB$13)*Leases!$F99,MAX((Expenses!NB$9-Leases!$K99/12)*Leases!$J99*Leases!$F99,0)+MAX((Expenses!NB$10-Leases!$K100/12)*Leases!$J100*Leases!$F99,0)+MAX((Expenses!NB$11-Leases!$K101/12)*Leases!$J101*Leases!$F99,0)+MAX((Expenses!NB$12-Leases!$K102/12)*Leases!$J102*Leases!$F99,0)+MAX((Expenses!NB$13-Leases!$K103/12)*Leases!$J103*Leases!$F99,0)))),0)</f>
        <v>0</v>
      </c>
      <c r="NE265" s="94">
        <f>IF(AND(NE$165&lt;=$E99,NE$165&gt;=EOMONTH($D99,0)),IF($G99="NNN",Expenses!NC$14*Leases!$F99,IF(Leases!$G99="FSG",0,IF(Leases!$G99="MG",SUMPRODUCT(Leases!$I99:$I103,Expenses!NC$9:NC$13)*Leases!$F99,MAX((Expenses!NC$9-Leases!$K99/12)*Leases!$J99*Leases!$F99,0)+MAX((Expenses!NC$10-Leases!$K100/12)*Leases!$J100*Leases!$F99,0)+MAX((Expenses!NC$11-Leases!$K101/12)*Leases!$J101*Leases!$F99,0)+MAX((Expenses!NC$12-Leases!$K102/12)*Leases!$J102*Leases!$F99,0)+MAX((Expenses!NC$13-Leases!$K103/12)*Leases!$J103*Leases!$F99,0)))),0)</f>
        <v>0</v>
      </c>
      <c r="NF265" s="94">
        <f>IF(AND(NF$165&lt;=$E99,NF$165&gt;=EOMONTH($D99,0)),IF($G99="NNN",Expenses!ND$14*Leases!$F99,IF(Leases!$G99="FSG",0,IF(Leases!$G99="MG",SUMPRODUCT(Leases!$I99:$I103,Expenses!ND$9:ND$13)*Leases!$F99,MAX((Expenses!ND$9-Leases!$K99/12)*Leases!$J99*Leases!$F99,0)+MAX((Expenses!ND$10-Leases!$K100/12)*Leases!$J100*Leases!$F99,0)+MAX((Expenses!ND$11-Leases!$K101/12)*Leases!$J101*Leases!$F99,0)+MAX((Expenses!ND$12-Leases!$K102/12)*Leases!$J102*Leases!$F99,0)+MAX((Expenses!ND$13-Leases!$K103/12)*Leases!$J103*Leases!$F99,0)))),0)</f>
        <v>0</v>
      </c>
      <c r="NG265" s="94">
        <f>IF(AND(NG$165&lt;=$E99,NG$165&gt;=EOMONTH($D99,0)),IF($G99="NNN",Expenses!NE$14*Leases!$F99,IF(Leases!$G99="FSG",0,IF(Leases!$G99="MG",SUMPRODUCT(Leases!$I99:$I103,Expenses!NE$9:NE$13)*Leases!$F99,MAX((Expenses!NE$9-Leases!$K99/12)*Leases!$J99*Leases!$F99,0)+MAX((Expenses!NE$10-Leases!$K100/12)*Leases!$J100*Leases!$F99,0)+MAX((Expenses!NE$11-Leases!$K101/12)*Leases!$J101*Leases!$F99,0)+MAX((Expenses!NE$12-Leases!$K102/12)*Leases!$J102*Leases!$F99,0)+MAX((Expenses!NE$13-Leases!$K103/12)*Leases!$J103*Leases!$F99,0)))),0)</f>
        <v>0</v>
      </c>
      <c r="NH265" s="94">
        <f>IF(AND(NH$165&lt;=$E99,NH$165&gt;=EOMONTH($D99,0)),IF($G99="NNN",Expenses!NF$14*Leases!$F99,IF(Leases!$G99="FSG",0,IF(Leases!$G99="MG",SUMPRODUCT(Leases!$I99:$I103,Expenses!NF$9:NF$13)*Leases!$F99,MAX((Expenses!NF$9-Leases!$K99/12)*Leases!$J99*Leases!$F99,0)+MAX((Expenses!NF$10-Leases!$K100/12)*Leases!$J100*Leases!$F99,0)+MAX((Expenses!NF$11-Leases!$K101/12)*Leases!$J101*Leases!$F99,0)+MAX((Expenses!NF$12-Leases!$K102/12)*Leases!$J102*Leases!$F99,0)+MAX((Expenses!NF$13-Leases!$K103/12)*Leases!$J103*Leases!$F99,0)))),0)</f>
        <v>0</v>
      </c>
      <c r="NI265" s="94">
        <f>IF(AND(NI$165&lt;=$E99,NI$165&gt;=EOMONTH($D99,0)),IF($G99="NNN",Expenses!NG$14*Leases!$F99,IF(Leases!$G99="FSG",0,IF(Leases!$G99="MG",SUMPRODUCT(Leases!$I99:$I103,Expenses!NG$9:NG$13)*Leases!$F99,MAX((Expenses!NG$9-Leases!$K99/12)*Leases!$J99*Leases!$F99,0)+MAX((Expenses!NG$10-Leases!$K100/12)*Leases!$J100*Leases!$F99,0)+MAX((Expenses!NG$11-Leases!$K101/12)*Leases!$J101*Leases!$F99,0)+MAX((Expenses!NG$12-Leases!$K102/12)*Leases!$J102*Leases!$F99,0)+MAX((Expenses!NG$13-Leases!$K103/12)*Leases!$J103*Leases!$F99,0)))),0)</f>
        <v>0</v>
      </c>
      <c r="NJ265" s="94">
        <f>IF(AND(NJ$165&lt;=$E99,NJ$165&gt;=EOMONTH($D99,0)),IF($G99="NNN",Expenses!NH$14*Leases!$F99,IF(Leases!$G99="FSG",0,IF(Leases!$G99="MG",SUMPRODUCT(Leases!$I99:$I103,Expenses!NH$9:NH$13)*Leases!$F99,MAX((Expenses!NH$9-Leases!$K99/12)*Leases!$J99*Leases!$F99,0)+MAX((Expenses!NH$10-Leases!$K100/12)*Leases!$J100*Leases!$F99,0)+MAX((Expenses!NH$11-Leases!$K101/12)*Leases!$J101*Leases!$F99,0)+MAX((Expenses!NH$12-Leases!$K102/12)*Leases!$J102*Leases!$F99,0)+MAX((Expenses!NH$13-Leases!$K103/12)*Leases!$J103*Leases!$F99,0)))),0)</f>
        <v>0</v>
      </c>
      <c r="NK265" s="97">
        <f>IF(AND(NK$165&lt;=$E99,NK$165&gt;=EOMONTH($D99,0)),IF($G99="NNN",Expenses!NI$14*Leases!$F99,IF(Leases!$G99="FSG",0,IF(Leases!$G99="MG",SUMPRODUCT(Leases!$I99:$I103,Expenses!NI$9:NI$13)*Leases!$F99,MAX((Expenses!NI$9-Leases!$K99/12)*Leases!$J99*Leases!$F99,0)+MAX((Expenses!NI$10-Leases!$K100/12)*Leases!$J100*Leases!$F99,0)+MAX((Expenses!NI$11-Leases!$K101/12)*Leases!$J101*Leases!$F99,0)+MAX((Expenses!NI$12-Leases!$K102/12)*Leases!$J102*Leases!$F99,0)+MAX((Expenses!NI$13-Leases!$K103/12)*Leases!$J103*Leases!$F99,0)))),0)</f>
        <v>0</v>
      </c>
    </row>
    <row r="266" spans="1:375" x14ac:dyDescent="0.25">
      <c r="A266" s="96">
        <f>SUMIF($D$163:$NK$163,"&lt;="&amp;Summary!$B$3,Leases!D266:NK266)</f>
        <v>0</v>
      </c>
      <c r="B266" s="23" t="s">
        <v>99</v>
      </c>
      <c r="C266" s="45" t="s">
        <v>23</v>
      </c>
      <c r="D266" s="94">
        <f t="shared" ref="D266:BO266" si="2238">IF(OR($AL99=0,D$165&gt;$E99,D$165&lt;EOMONTH($D99,0)),0,IF(((($AJ99*((1+$AN99)^(D$163-1))/12))-(D264/$AM99))*$AM99&lt;0,0,((($AJ99*((1+$AN99)^(D$163-1))/12))-(D264/$AM99))*$AM99))</f>
        <v>0</v>
      </c>
      <c r="E266" s="94">
        <f t="shared" si="2238"/>
        <v>0</v>
      </c>
      <c r="F266" s="94">
        <f t="shared" si="2238"/>
        <v>0</v>
      </c>
      <c r="G266" s="94">
        <f t="shared" si="2238"/>
        <v>0</v>
      </c>
      <c r="H266" s="94">
        <f t="shared" si="2238"/>
        <v>0</v>
      </c>
      <c r="I266" s="94">
        <f t="shared" si="2238"/>
        <v>0</v>
      </c>
      <c r="J266" s="94">
        <f t="shared" si="2238"/>
        <v>0</v>
      </c>
      <c r="K266" s="94">
        <f t="shared" si="2238"/>
        <v>0</v>
      </c>
      <c r="L266" s="94">
        <f t="shared" si="2238"/>
        <v>0</v>
      </c>
      <c r="M266" s="94">
        <f t="shared" si="2238"/>
        <v>0</v>
      </c>
      <c r="N266" s="94">
        <f t="shared" si="2238"/>
        <v>0</v>
      </c>
      <c r="O266" s="94">
        <f t="shared" si="2238"/>
        <v>0</v>
      </c>
      <c r="P266" s="94">
        <f t="shared" si="2238"/>
        <v>0</v>
      </c>
      <c r="Q266" s="94">
        <f t="shared" si="2238"/>
        <v>0</v>
      </c>
      <c r="R266" s="94">
        <f t="shared" si="2238"/>
        <v>0</v>
      </c>
      <c r="S266" s="94">
        <f t="shared" si="2238"/>
        <v>0</v>
      </c>
      <c r="T266" s="94">
        <f t="shared" si="2238"/>
        <v>0</v>
      </c>
      <c r="U266" s="94">
        <f t="shared" si="2238"/>
        <v>0</v>
      </c>
      <c r="V266" s="94">
        <f t="shared" si="2238"/>
        <v>0</v>
      </c>
      <c r="W266" s="94">
        <f t="shared" si="2238"/>
        <v>0</v>
      </c>
      <c r="X266" s="94">
        <f t="shared" si="2238"/>
        <v>0</v>
      </c>
      <c r="Y266" s="94">
        <f t="shared" si="2238"/>
        <v>0</v>
      </c>
      <c r="Z266" s="94">
        <f t="shared" si="2238"/>
        <v>0</v>
      </c>
      <c r="AA266" s="94">
        <f t="shared" si="2238"/>
        <v>0</v>
      </c>
      <c r="AB266" s="94">
        <f t="shared" si="2238"/>
        <v>0</v>
      </c>
      <c r="AC266" s="94">
        <f t="shared" si="2238"/>
        <v>0</v>
      </c>
      <c r="AD266" s="94">
        <f t="shared" si="2238"/>
        <v>0</v>
      </c>
      <c r="AE266" s="94">
        <f t="shared" si="2238"/>
        <v>0</v>
      </c>
      <c r="AF266" s="94">
        <f t="shared" si="2238"/>
        <v>0</v>
      </c>
      <c r="AG266" s="94">
        <f t="shared" si="2238"/>
        <v>0</v>
      </c>
      <c r="AH266" s="94">
        <f t="shared" si="2238"/>
        <v>0</v>
      </c>
      <c r="AI266" s="94">
        <f t="shared" si="2238"/>
        <v>0</v>
      </c>
      <c r="AJ266" s="94">
        <f t="shared" si="2238"/>
        <v>0</v>
      </c>
      <c r="AK266" s="94">
        <f t="shared" si="2238"/>
        <v>0</v>
      </c>
      <c r="AL266" s="94">
        <f t="shared" si="2238"/>
        <v>0</v>
      </c>
      <c r="AM266" s="94">
        <f t="shared" si="2238"/>
        <v>0</v>
      </c>
      <c r="AN266" s="94">
        <f t="shared" si="2238"/>
        <v>0</v>
      </c>
      <c r="AO266" s="94">
        <f t="shared" si="2238"/>
        <v>0</v>
      </c>
      <c r="AP266" s="94">
        <f t="shared" si="2238"/>
        <v>0</v>
      </c>
      <c r="AQ266" s="94">
        <f t="shared" si="2238"/>
        <v>0</v>
      </c>
      <c r="AR266" s="94">
        <f t="shared" si="2238"/>
        <v>0</v>
      </c>
      <c r="AS266" s="94">
        <f t="shared" si="2238"/>
        <v>0</v>
      </c>
      <c r="AT266" s="94">
        <f t="shared" si="2238"/>
        <v>0</v>
      </c>
      <c r="AU266" s="94">
        <f t="shared" si="2238"/>
        <v>0</v>
      </c>
      <c r="AV266" s="94">
        <f t="shared" si="2238"/>
        <v>0</v>
      </c>
      <c r="AW266" s="94">
        <f t="shared" si="2238"/>
        <v>0</v>
      </c>
      <c r="AX266" s="94">
        <f t="shared" si="2238"/>
        <v>0</v>
      </c>
      <c r="AY266" s="94">
        <f t="shared" si="2238"/>
        <v>0</v>
      </c>
      <c r="AZ266" s="94">
        <f t="shared" si="2238"/>
        <v>0</v>
      </c>
      <c r="BA266" s="94">
        <f t="shared" si="2238"/>
        <v>0</v>
      </c>
      <c r="BB266" s="94">
        <f t="shared" si="2238"/>
        <v>0</v>
      </c>
      <c r="BC266" s="94">
        <f t="shared" si="2238"/>
        <v>0</v>
      </c>
      <c r="BD266" s="94">
        <f t="shared" si="2238"/>
        <v>0</v>
      </c>
      <c r="BE266" s="94">
        <f t="shared" si="2238"/>
        <v>0</v>
      </c>
      <c r="BF266" s="94">
        <f t="shared" si="2238"/>
        <v>0</v>
      </c>
      <c r="BG266" s="94">
        <f t="shared" si="2238"/>
        <v>0</v>
      </c>
      <c r="BH266" s="94">
        <f t="shared" si="2238"/>
        <v>0</v>
      </c>
      <c r="BI266" s="94">
        <f t="shared" si="2238"/>
        <v>0</v>
      </c>
      <c r="BJ266" s="94">
        <f t="shared" si="2238"/>
        <v>0</v>
      </c>
      <c r="BK266" s="94">
        <f t="shared" si="2238"/>
        <v>0</v>
      </c>
      <c r="BL266" s="94">
        <f t="shared" si="2238"/>
        <v>0</v>
      </c>
      <c r="BM266" s="94">
        <f t="shared" si="2238"/>
        <v>0</v>
      </c>
      <c r="BN266" s="94">
        <f t="shared" si="2238"/>
        <v>0</v>
      </c>
      <c r="BO266" s="94">
        <f t="shared" si="2238"/>
        <v>0</v>
      </c>
      <c r="BP266" s="94">
        <f t="shared" ref="BP266:EA266" si="2239">IF(OR($AL99=0,BP$165&gt;$E99,BP$165&lt;EOMONTH($D99,0)),0,IF(((($AJ99*((1+$AN99)^(BP$163-1))/12))-(BP264/$AM99))*$AM99&lt;0,0,((($AJ99*((1+$AN99)^(BP$163-1))/12))-(BP264/$AM99))*$AM99))</f>
        <v>0</v>
      </c>
      <c r="BQ266" s="94">
        <f t="shared" si="2239"/>
        <v>0</v>
      </c>
      <c r="BR266" s="94">
        <f t="shared" si="2239"/>
        <v>0</v>
      </c>
      <c r="BS266" s="94">
        <f t="shared" si="2239"/>
        <v>0</v>
      </c>
      <c r="BT266" s="94">
        <f t="shared" si="2239"/>
        <v>0</v>
      </c>
      <c r="BU266" s="94">
        <f t="shared" si="2239"/>
        <v>0</v>
      </c>
      <c r="BV266" s="94">
        <f t="shared" si="2239"/>
        <v>0</v>
      </c>
      <c r="BW266" s="94">
        <f t="shared" si="2239"/>
        <v>0</v>
      </c>
      <c r="BX266" s="94">
        <f t="shared" si="2239"/>
        <v>0</v>
      </c>
      <c r="BY266" s="94">
        <f t="shared" si="2239"/>
        <v>0</v>
      </c>
      <c r="BZ266" s="94">
        <f t="shared" si="2239"/>
        <v>0</v>
      </c>
      <c r="CA266" s="94">
        <f t="shared" si="2239"/>
        <v>0</v>
      </c>
      <c r="CB266" s="94">
        <f t="shared" si="2239"/>
        <v>0</v>
      </c>
      <c r="CC266" s="94">
        <f t="shared" si="2239"/>
        <v>0</v>
      </c>
      <c r="CD266" s="94">
        <f t="shared" si="2239"/>
        <v>0</v>
      </c>
      <c r="CE266" s="94">
        <f t="shared" si="2239"/>
        <v>0</v>
      </c>
      <c r="CF266" s="94">
        <f t="shared" si="2239"/>
        <v>0</v>
      </c>
      <c r="CG266" s="94">
        <f t="shared" si="2239"/>
        <v>0</v>
      </c>
      <c r="CH266" s="94">
        <f t="shared" si="2239"/>
        <v>0</v>
      </c>
      <c r="CI266" s="94">
        <f t="shared" si="2239"/>
        <v>0</v>
      </c>
      <c r="CJ266" s="94">
        <f t="shared" si="2239"/>
        <v>0</v>
      </c>
      <c r="CK266" s="94">
        <f t="shared" si="2239"/>
        <v>0</v>
      </c>
      <c r="CL266" s="94">
        <f t="shared" si="2239"/>
        <v>0</v>
      </c>
      <c r="CM266" s="94">
        <f t="shared" si="2239"/>
        <v>0</v>
      </c>
      <c r="CN266" s="94">
        <f t="shared" si="2239"/>
        <v>0</v>
      </c>
      <c r="CO266" s="94">
        <f t="shared" si="2239"/>
        <v>0</v>
      </c>
      <c r="CP266" s="94">
        <f t="shared" si="2239"/>
        <v>0</v>
      </c>
      <c r="CQ266" s="94">
        <f t="shared" si="2239"/>
        <v>0</v>
      </c>
      <c r="CR266" s="94">
        <f t="shared" si="2239"/>
        <v>0</v>
      </c>
      <c r="CS266" s="94">
        <f t="shared" si="2239"/>
        <v>0</v>
      </c>
      <c r="CT266" s="94">
        <f t="shared" si="2239"/>
        <v>0</v>
      </c>
      <c r="CU266" s="94">
        <f t="shared" si="2239"/>
        <v>0</v>
      </c>
      <c r="CV266" s="94">
        <f t="shared" si="2239"/>
        <v>0</v>
      </c>
      <c r="CW266" s="94">
        <f t="shared" si="2239"/>
        <v>0</v>
      </c>
      <c r="CX266" s="94">
        <f t="shared" si="2239"/>
        <v>0</v>
      </c>
      <c r="CY266" s="94">
        <f t="shared" si="2239"/>
        <v>0</v>
      </c>
      <c r="CZ266" s="94">
        <f t="shared" si="2239"/>
        <v>0</v>
      </c>
      <c r="DA266" s="94">
        <f t="shared" si="2239"/>
        <v>0</v>
      </c>
      <c r="DB266" s="94">
        <f t="shared" si="2239"/>
        <v>0</v>
      </c>
      <c r="DC266" s="94">
        <f t="shared" si="2239"/>
        <v>0</v>
      </c>
      <c r="DD266" s="94">
        <f t="shared" si="2239"/>
        <v>0</v>
      </c>
      <c r="DE266" s="94">
        <f t="shared" si="2239"/>
        <v>0</v>
      </c>
      <c r="DF266" s="94">
        <f t="shared" si="2239"/>
        <v>0</v>
      </c>
      <c r="DG266" s="94">
        <f t="shared" si="2239"/>
        <v>0</v>
      </c>
      <c r="DH266" s="94">
        <f t="shared" si="2239"/>
        <v>0</v>
      </c>
      <c r="DI266" s="94">
        <f t="shared" si="2239"/>
        <v>0</v>
      </c>
      <c r="DJ266" s="94">
        <f t="shared" si="2239"/>
        <v>0</v>
      </c>
      <c r="DK266" s="94">
        <f t="shared" si="2239"/>
        <v>0</v>
      </c>
      <c r="DL266" s="94">
        <f t="shared" si="2239"/>
        <v>0</v>
      </c>
      <c r="DM266" s="94">
        <f t="shared" si="2239"/>
        <v>0</v>
      </c>
      <c r="DN266" s="94">
        <f t="shared" si="2239"/>
        <v>0</v>
      </c>
      <c r="DO266" s="94">
        <f t="shared" si="2239"/>
        <v>0</v>
      </c>
      <c r="DP266" s="94">
        <f t="shared" si="2239"/>
        <v>0</v>
      </c>
      <c r="DQ266" s="94">
        <f t="shared" si="2239"/>
        <v>0</v>
      </c>
      <c r="DR266" s="94">
        <f t="shared" si="2239"/>
        <v>0</v>
      </c>
      <c r="DS266" s="94">
        <f t="shared" si="2239"/>
        <v>0</v>
      </c>
      <c r="DT266" s="94">
        <f t="shared" si="2239"/>
        <v>0</v>
      </c>
      <c r="DU266" s="94">
        <f t="shared" si="2239"/>
        <v>0</v>
      </c>
      <c r="DV266" s="94">
        <f t="shared" si="2239"/>
        <v>0</v>
      </c>
      <c r="DW266" s="94">
        <f t="shared" si="2239"/>
        <v>0</v>
      </c>
      <c r="DX266" s="94">
        <f t="shared" si="2239"/>
        <v>0</v>
      </c>
      <c r="DY266" s="94">
        <f t="shared" si="2239"/>
        <v>0</v>
      </c>
      <c r="DZ266" s="94">
        <f t="shared" si="2239"/>
        <v>0</v>
      </c>
      <c r="EA266" s="94">
        <f t="shared" si="2239"/>
        <v>0</v>
      </c>
      <c r="EB266" s="94">
        <f t="shared" ref="EB266:GM266" si="2240">IF(OR($AL99=0,EB$165&gt;$E99,EB$165&lt;EOMONTH($D99,0)),0,IF(((($AJ99*((1+$AN99)^(EB$163-1))/12))-(EB264/$AM99))*$AM99&lt;0,0,((($AJ99*((1+$AN99)^(EB$163-1))/12))-(EB264/$AM99))*$AM99))</f>
        <v>0</v>
      </c>
      <c r="EC266" s="94">
        <f t="shared" si="2240"/>
        <v>0</v>
      </c>
      <c r="ED266" s="94">
        <f t="shared" si="2240"/>
        <v>0</v>
      </c>
      <c r="EE266" s="94">
        <f t="shared" si="2240"/>
        <v>0</v>
      </c>
      <c r="EF266" s="94">
        <f t="shared" si="2240"/>
        <v>0</v>
      </c>
      <c r="EG266" s="94">
        <f t="shared" si="2240"/>
        <v>0</v>
      </c>
      <c r="EH266" s="94">
        <f t="shared" si="2240"/>
        <v>0</v>
      </c>
      <c r="EI266" s="94">
        <f t="shared" si="2240"/>
        <v>0</v>
      </c>
      <c r="EJ266" s="94">
        <f t="shared" si="2240"/>
        <v>0</v>
      </c>
      <c r="EK266" s="94">
        <f t="shared" si="2240"/>
        <v>0</v>
      </c>
      <c r="EL266" s="94">
        <f t="shared" si="2240"/>
        <v>0</v>
      </c>
      <c r="EM266" s="94">
        <f t="shared" si="2240"/>
        <v>0</v>
      </c>
      <c r="EN266" s="94">
        <f t="shared" si="2240"/>
        <v>0</v>
      </c>
      <c r="EO266" s="94">
        <f t="shared" si="2240"/>
        <v>0</v>
      </c>
      <c r="EP266" s="94">
        <f t="shared" si="2240"/>
        <v>0</v>
      </c>
      <c r="EQ266" s="94">
        <f t="shared" si="2240"/>
        <v>0</v>
      </c>
      <c r="ER266" s="94">
        <f t="shared" si="2240"/>
        <v>0</v>
      </c>
      <c r="ES266" s="94">
        <f t="shared" si="2240"/>
        <v>0</v>
      </c>
      <c r="ET266" s="94">
        <f t="shared" si="2240"/>
        <v>0</v>
      </c>
      <c r="EU266" s="94">
        <f t="shared" si="2240"/>
        <v>0</v>
      </c>
      <c r="EV266" s="94">
        <f t="shared" si="2240"/>
        <v>0</v>
      </c>
      <c r="EW266" s="94">
        <f t="shared" si="2240"/>
        <v>0</v>
      </c>
      <c r="EX266" s="94">
        <f t="shared" si="2240"/>
        <v>0</v>
      </c>
      <c r="EY266" s="94">
        <f t="shared" si="2240"/>
        <v>0</v>
      </c>
      <c r="EZ266" s="94">
        <f t="shared" si="2240"/>
        <v>0</v>
      </c>
      <c r="FA266" s="94">
        <f t="shared" si="2240"/>
        <v>0</v>
      </c>
      <c r="FB266" s="94">
        <f t="shared" si="2240"/>
        <v>0</v>
      </c>
      <c r="FC266" s="94">
        <f t="shared" si="2240"/>
        <v>0</v>
      </c>
      <c r="FD266" s="94">
        <f t="shared" si="2240"/>
        <v>0</v>
      </c>
      <c r="FE266" s="94">
        <f t="shared" si="2240"/>
        <v>0</v>
      </c>
      <c r="FF266" s="94">
        <f t="shared" si="2240"/>
        <v>0</v>
      </c>
      <c r="FG266" s="94">
        <f t="shared" si="2240"/>
        <v>0</v>
      </c>
      <c r="FH266" s="94">
        <f t="shared" si="2240"/>
        <v>0</v>
      </c>
      <c r="FI266" s="94">
        <f t="shared" si="2240"/>
        <v>0</v>
      </c>
      <c r="FJ266" s="94">
        <f t="shared" si="2240"/>
        <v>0</v>
      </c>
      <c r="FK266" s="94">
        <f t="shared" si="2240"/>
        <v>0</v>
      </c>
      <c r="FL266" s="94">
        <f t="shared" si="2240"/>
        <v>0</v>
      </c>
      <c r="FM266" s="94">
        <f t="shared" si="2240"/>
        <v>0</v>
      </c>
      <c r="FN266" s="94">
        <f t="shared" si="2240"/>
        <v>0</v>
      </c>
      <c r="FO266" s="94">
        <f t="shared" si="2240"/>
        <v>0</v>
      </c>
      <c r="FP266" s="94">
        <f t="shared" si="2240"/>
        <v>0</v>
      </c>
      <c r="FQ266" s="94">
        <f t="shared" si="2240"/>
        <v>0</v>
      </c>
      <c r="FR266" s="94">
        <f t="shared" si="2240"/>
        <v>0</v>
      </c>
      <c r="FS266" s="94">
        <f t="shared" si="2240"/>
        <v>0</v>
      </c>
      <c r="FT266" s="94">
        <f t="shared" si="2240"/>
        <v>0</v>
      </c>
      <c r="FU266" s="94">
        <f t="shared" si="2240"/>
        <v>0</v>
      </c>
      <c r="FV266" s="94">
        <f t="shared" si="2240"/>
        <v>0</v>
      </c>
      <c r="FW266" s="94">
        <f t="shared" si="2240"/>
        <v>0</v>
      </c>
      <c r="FX266" s="94">
        <f t="shared" si="2240"/>
        <v>0</v>
      </c>
      <c r="FY266" s="94">
        <f t="shared" si="2240"/>
        <v>0</v>
      </c>
      <c r="FZ266" s="94">
        <f t="shared" si="2240"/>
        <v>0</v>
      </c>
      <c r="GA266" s="94">
        <f t="shared" si="2240"/>
        <v>0</v>
      </c>
      <c r="GB266" s="94">
        <f t="shared" si="2240"/>
        <v>0</v>
      </c>
      <c r="GC266" s="94">
        <f t="shared" si="2240"/>
        <v>0</v>
      </c>
      <c r="GD266" s="94">
        <f t="shared" si="2240"/>
        <v>0</v>
      </c>
      <c r="GE266" s="94">
        <f t="shared" si="2240"/>
        <v>0</v>
      </c>
      <c r="GF266" s="94">
        <f t="shared" si="2240"/>
        <v>0</v>
      </c>
      <c r="GG266" s="94">
        <f t="shared" si="2240"/>
        <v>0</v>
      </c>
      <c r="GH266" s="94">
        <f t="shared" si="2240"/>
        <v>0</v>
      </c>
      <c r="GI266" s="94">
        <f t="shared" si="2240"/>
        <v>0</v>
      </c>
      <c r="GJ266" s="94">
        <f t="shared" si="2240"/>
        <v>0</v>
      </c>
      <c r="GK266" s="94">
        <f t="shared" si="2240"/>
        <v>0</v>
      </c>
      <c r="GL266" s="94">
        <f t="shared" si="2240"/>
        <v>0</v>
      </c>
      <c r="GM266" s="94">
        <f t="shared" si="2240"/>
        <v>0</v>
      </c>
      <c r="GN266" s="94">
        <f t="shared" ref="GN266:IY266" si="2241">IF(OR($AL99=0,GN$165&gt;$E99,GN$165&lt;EOMONTH($D99,0)),0,IF(((($AJ99*((1+$AN99)^(GN$163-1))/12))-(GN264/$AM99))*$AM99&lt;0,0,((($AJ99*((1+$AN99)^(GN$163-1))/12))-(GN264/$AM99))*$AM99))</f>
        <v>0</v>
      </c>
      <c r="GO266" s="94">
        <f t="shared" si="2241"/>
        <v>0</v>
      </c>
      <c r="GP266" s="94">
        <f t="shared" si="2241"/>
        <v>0</v>
      </c>
      <c r="GQ266" s="94">
        <f t="shared" si="2241"/>
        <v>0</v>
      </c>
      <c r="GR266" s="94">
        <f t="shared" si="2241"/>
        <v>0</v>
      </c>
      <c r="GS266" s="94">
        <f t="shared" si="2241"/>
        <v>0</v>
      </c>
      <c r="GT266" s="94">
        <f t="shared" si="2241"/>
        <v>0</v>
      </c>
      <c r="GU266" s="94">
        <f t="shared" si="2241"/>
        <v>0</v>
      </c>
      <c r="GV266" s="94">
        <f t="shared" si="2241"/>
        <v>0</v>
      </c>
      <c r="GW266" s="94">
        <f t="shared" si="2241"/>
        <v>0</v>
      </c>
      <c r="GX266" s="94">
        <f t="shared" si="2241"/>
        <v>0</v>
      </c>
      <c r="GY266" s="94">
        <f t="shared" si="2241"/>
        <v>0</v>
      </c>
      <c r="GZ266" s="94">
        <f t="shared" si="2241"/>
        <v>0</v>
      </c>
      <c r="HA266" s="94">
        <f t="shared" si="2241"/>
        <v>0</v>
      </c>
      <c r="HB266" s="94">
        <f t="shared" si="2241"/>
        <v>0</v>
      </c>
      <c r="HC266" s="94">
        <f t="shared" si="2241"/>
        <v>0</v>
      </c>
      <c r="HD266" s="94">
        <f t="shared" si="2241"/>
        <v>0</v>
      </c>
      <c r="HE266" s="94">
        <f t="shared" si="2241"/>
        <v>0</v>
      </c>
      <c r="HF266" s="94">
        <f t="shared" si="2241"/>
        <v>0</v>
      </c>
      <c r="HG266" s="94">
        <f t="shared" si="2241"/>
        <v>0</v>
      </c>
      <c r="HH266" s="94">
        <f t="shared" si="2241"/>
        <v>0</v>
      </c>
      <c r="HI266" s="94">
        <f t="shared" si="2241"/>
        <v>0</v>
      </c>
      <c r="HJ266" s="94">
        <f t="shared" si="2241"/>
        <v>0</v>
      </c>
      <c r="HK266" s="94">
        <f t="shared" si="2241"/>
        <v>0</v>
      </c>
      <c r="HL266" s="94">
        <f t="shared" si="2241"/>
        <v>0</v>
      </c>
      <c r="HM266" s="94">
        <f t="shared" si="2241"/>
        <v>0</v>
      </c>
      <c r="HN266" s="94">
        <f t="shared" si="2241"/>
        <v>0</v>
      </c>
      <c r="HO266" s="94">
        <f t="shared" si="2241"/>
        <v>0</v>
      </c>
      <c r="HP266" s="94">
        <f t="shared" si="2241"/>
        <v>0</v>
      </c>
      <c r="HQ266" s="94">
        <f t="shared" si="2241"/>
        <v>0</v>
      </c>
      <c r="HR266" s="94">
        <f t="shared" si="2241"/>
        <v>0</v>
      </c>
      <c r="HS266" s="94">
        <f t="shared" si="2241"/>
        <v>0</v>
      </c>
      <c r="HT266" s="94">
        <f t="shared" si="2241"/>
        <v>0</v>
      </c>
      <c r="HU266" s="94">
        <f t="shared" si="2241"/>
        <v>0</v>
      </c>
      <c r="HV266" s="94">
        <f t="shared" si="2241"/>
        <v>0</v>
      </c>
      <c r="HW266" s="94">
        <f t="shared" si="2241"/>
        <v>0</v>
      </c>
      <c r="HX266" s="94">
        <f t="shared" si="2241"/>
        <v>0</v>
      </c>
      <c r="HY266" s="94">
        <f t="shared" si="2241"/>
        <v>0</v>
      </c>
      <c r="HZ266" s="94">
        <f t="shared" si="2241"/>
        <v>0</v>
      </c>
      <c r="IA266" s="94">
        <f t="shared" si="2241"/>
        <v>0</v>
      </c>
      <c r="IB266" s="94">
        <f t="shared" si="2241"/>
        <v>0</v>
      </c>
      <c r="IC266" s="94">
        <f t="shared" si="2241"/>
        <v>0</v>
      </c>
      <c r="ID266" s="94">
        <f t="shared" si="2241"/>
        <v>0</v>
      </c>
      <c r="IE266" s="94">
        <f t="shared" si="2241"/>
        <v>0</v>
      </c>
      <c r="IF266" s="94">
        <f t="shared" si="2241"/>
        <v>0</v>
      </c>
      <c r="IG266" s="94">
        <f t="shared" si="2241"/>
        <v>0</v>
      </c>
      <c r="IH266" s="94">
        <f t="shared" si="2241"/>
        <v>0</v>
      </c>
      <c r="II266" s="94">
        <f t="shared" si="2241"/>
        <v>0</v>
      </c>
      <c r="IJ266" s="94">
        <f t="shared" si="2241"/>
        <v>0</v>
      </c>
      <c r="IK266" s="94">
        <f t="shared" si="2241"/>
        <v>0</v>
      </c>
      <c r="IL266" s="94">
        <f t="shared" si="2241"/>
        <v>0</v>
      </c>
      <c r="IM266" s="94">
        <f t="shared" si="2241"/>
        <v>0</v>
      </c>
      <c r="IN266" s="94">
        <f t="shared" si="2241"/>
        <v>0</v>
      </c>
      <c r="IO266" s="94">
        <f t="shared" si="2241"/>
        <v>0</v>
      </c>
      <c r="IP266" s="94">
        <f t="shared" si="2241"/>
        <v>0</v>
      </c>
      <c r="IQ266" s="94">
        <f t="shared" si="2241"/>
        <v>0</v>
      </c>
      <c r="IR266" s="94">
        <f t="shared" si="2241"/>
        <v>0</v>
      </c>
      <c r="IS266" s="94">
        <f t="shared" si="2241"/>
        <v>0</v>
      </c>
      <c r="IT266" s="94">
        <f t="shared" si="2241"/>
        <v>0</v>
      </c>
      <c r="IU266" s="94">
        <f t="shared" si="2241"/>
        <v>0</v>
      </c>
      <c r="IV266" s="94">
        <f t="shared" si="2241"/>
        <v>0</v>
      </c>
      <c r="IW266" s="94">
        <f t="shared" si="2241"/>
        <v>0</v>
      </c>
      <c r="IX266" s="94">
        <f t="shared" si="2241"/>
        <v>0</v>
      </c>
      <c r="IY266" s="94">
        <f t="shared" si="2241"/>
        <v>0</v>
      </c>
      <c r="IZ266" s="94">
        <f t="shared" ref="IZ266:LK266" si="2242">IF(OR($AL99=0,IZ$165&gt;$E99,IZ$165&lt;EOMONTH($D99,0)),0,IF(((($AJ99*((1+$AN99)^(IZ$163-1))/12))-(IZ264/$AM99))*$AM99&lt;0,0,((($AJ99*((1+$AN99)^(IZ$163-1))/12))-(IZ264/$AM99))*$AM99))</f>
        <v>0</v>
      </c>
      <c r="JA266" s="94">
        <f t="shared" si="2242"/>
        <v>0</v>
      </c>
      <c r="JB266" s="94">
        <f t="shared" si="2242"/>
        <v>0</v>
      </c>
      <c r="JC266" s="94">
        <f t="shared" si="2242"/>
        <v>0</v>
      </c>
      <c r="JD266" s="94">
        <f t="shared" si="2242"/>
        <v>0</v>
      </c>
      <c r="JE266" s="94">
        <f t="shared" si="2242"/>
        <v>0</v>
      </c>
      <c r="JF266" s="94">
        <f t="shared" si="2242"/>
        <v>0</v>
      </c>
      <c r="JG266" s="94">
        <f t="shared" si="2242"/>
        <v>0</v>
      </c>
      <c r="JH266" s="94">
        <f t="shared" si="2242"/>
        <v>0</v>
      </c>
      <c r="JI266" s="94">
        <f t="shared" si="2242"/>
        <v>0</v>
      </c>
      <c r="JJ266" s="94">
        <f t="shared" si="2242"/>
        <v>0</v>
      </c>
      <c r="JK266" s="94">
        <f t="shared" si="2242"/>
        <v>0</v>
      </c>
      <c r="JL266" s="94">
        <f t="shared" si="2242"/>
        <v>0</v>
      </c>
      <c r="JM266" s="94">
        <f t="shared" si="2242"/>
        <v>0</v>
      </c>
      <c r="JN266" s="94">
        <f t="shared" si="2242"/>
        <v>0</v>
      </c>
      <c r="JO266" s="94">
        <f t="shared" si="2242"/>
        <v>0</v>
      </c>
      <c r="JP266" s="94">
        <f t="shared" si="2242"/>
        <v>0</v>
      </c>
      <c r="JQ266" s="94">
        <f t="shared" si="2242"/>
        <v>0</v>
      </c>
      <c r="JR266" s="94">
        <f t="shared" si="2242"/>
        <v>0</v>
      </c>
      <c r="JS266" s="94">
        <f t="shared" si="2242"/>
        <v>0</v>
      </c>
      <c r="JT266" s="94">
        <f t="shared" si="2242"/>
        <v>0</v>
      </c>
      <c r="JU266" s="94">
        <f t="shared" si="2242"/>
        <v>0</v>
      </c>
      <c r="JV266" s="94">
        <f t="shared" si="2242"/>
        <v>0</v>
      </c>
      <c r="JW266" s="94">
        <f t="shared" si="2242"/>
        <v>0</v>
      </c>
      <c r="JX266" s="94">
        <f t="shared" si="2242"/>
        <v>0</v>
      </c>
      <c r="JY266" s="94">
        <f t="shared" si="2242"/>
        <v>0</v>
      </c>
      <c r="JZ266" s="94">
        <f t="shared" si="2242"/>
        <v>0</v>
      </c>
      <c r="KA266" s="94">
        <f t="shared" si="2242"/>
        <v>0</v>
      </c>
      <c r="KB266" s="94">
        <f t="shared" si="2242"/>
        <v>0</v>
      </c>
      <c r="KC266" s="94">
        <f t="shared" si="2242"/>
        <v>0</v>
      </c>
      <c r="KD266" s="94">
        <f t="shared" si="2242"/>
        <v>0</v>
      </c>
      <c r="KE266" s="94">
        <f t="shared" si="2242"/>
        <v>0</v>
      </c>
      <c r="KF266" s="94">
        <f t="shared" si="2242"/>
        <v>0</v>
      </c>
      <c r="KG266" s="94">
        <f t="shared" si="2242"/>
        <v>0</v>
      </c>
      <c r="KH266" s="94">
        <f t="shared" si="2242"/>
        <v>0</v>
      </c>
      <c r="KI266" s="94">
        <f t="shared" si="2242"/>
        <v>0</v>
      </c>
      <c r="KJ266" s="94">
        <f t="shared" si="2242"/>
        <v>0</v>
      </c>
      <c r="KK266" s="94">
        <f t="shared" si="2242"/>
        <v>0</v>
      </c>
      <c r="KL266" s="94">
        <f t="shared" si="2242"/>
        <v>0</v>
      </c>
      <c r="KM266" s="94">
        <f t="shared" si="2242"/>
        <v>0</v>
      </c>
      <c r="KN266" s="94">
        <f t="shared" si="2242"/>
        <v>0</v>
      </c>
      <c r="KO266" s="94">
        <f t="shared" si="2242"/>
        <v>0</v>
      </c>
      <c r="KP266" s="94">
        <f t="shared" si="2242"/>
        <v>0</v>
      </c>
      <c r="KQ266" s="94">
        <f t="shared" si="2242"/>
        <v>0</v>
      </c>
      <c r="KR266" s="94">
        <f t="shared" si="2242"/>
        <v>0</v>
      </c>
      <c r="KS266" s="94">
        <f t="shared" si="2242"/>
        <v>0</v>
      </c>
      <c r="KT266" s="94">
        <f t="shared" si="2242"/>
        <v>0</v>
      </c>
      <c r="KU266" s="94">
        <f t="shared" si="2242"/>
        <v>0</v>
      </c>
      <c r="KV266" s="94">
        <f t="shared" si="2242"/>
        <v>0</v>
      </c>
      <c r="KW266" s="94">
        <f t="shared" si="2242"/>
        <v>0</v>
      </c>
      <c r="KX266" s="94">
        <f t="shared" si="2242"/>
        <v>0</v>
      </c>
      <c r="KY266" s="94">
        <f t="shared" si="2242"/>
        <v>0</v>
      </c>
      <c r="KZ266" s="94">
        <f t="shared" si="2242"/>
        <v>0</v>
      </c>
      <c r="LA266" s="94">
        <f t="shared" si="2242"/>
        <v>0</v>
      </c>
      <c r="LB266" s="94">
        <f t="shared" si="2242"/>
        <v>0</v>
      </c>
      <c r="LC266" s="94">
        <f t="shared" si="2242"/>
        <v>0</v>
      </c>
      <c r="LD266" s="94">
        <f t="shared" si="2242"/>
        <v>0</v>
      </c>
      <c r="LE266" s="94">
        <f t="shared" si="2242"/>
        <v>0</v>
      </c>
      <c r="LF266" s="94">
        <f t="shared" si="2242"/>
        <v>0</v>
      </c>
      <c r="LG266" s="94">
        <f t="shared" si="2242"/>
        <v>0</v>
      </c>
      <c r="LH266" s="94">
        <f t="shared" si="2242"/>
        <v>0</v>
      </c>
      <c r="LI266" s="94">
        <f t="shared" si="2242"/>
        <v>0</v>
      </c>
      <c r="LJ266" s="94">
        <f t="shared" si="2242"/>
        <v>0</v>
      </c>
      <c r="LK266" s="94">
        <f t="shared" si="2242"/>
        <v>0</v>
      </c>
      <c r="LL266" s="94">
        <f t="shared" ref="LL266:NK266" si="2243">IF(OR($AL99=0,LL$165&gt;$E99,LL$165&lt;EOMONTH($D99,0)),0,IF(((($AJ99*((1+$AN99)^(LL$163-1))/12))-(LL264/$AM99))*$AM99&lt;0,0,((($AJ99*((1+$AN99)^(LL$163-1))/12))-(LL264/$AM99))*$AM99))</f>
        <v>0</v>
      </c>
      <c r="LM266" s="94">
        <f t="shared" si="2243"/>
        <v>0</v>
      </c>
      <c r="LN266" s="94">
        <f t="shared" si="2243"/>
        <v>0</v>
      </c>
      <c r="LO266" s="94">
        <f t="shared" si="2243"/>
        <v>0</v>
      </c>
      <c r="LP266" s="94">
        <f t="shared" si="2243"/>
        <v>0</v>
      </c>
      <c r="LQ266" s="94">
        <f t="shared" si="2243"/>
        <v>0</v>
      </c>
      <c r="LR266" s="94">
        <f t="shared" si="2243"/>
        <v>0</v>
      </c>
      <c r="LS266" s="94">
        <f t="shared" si="2243"/>
        <v>0</v>
      </c>
      <c r="LT266" s="94">
        <f t="shared" si="2243"/>
        <v>0</v>
      </c>
      <c r="LU266" s="94">
        <f t="shared" si="2243"/>
        <v>0</v>
      </c>
      <c r="LV266" s="94">
        <f t="shared" si="2243"/>
        <v>0</v>
      </c>
      <c r="LW266" s="94">
        <f t="shared" si="2243"/>
        <v>0</v>
      </c>
      <c r="LX266" s="94">
        <f t="shared" si="2243"/>
        <v>0</v>
      </c>
      <c r="LY266" s="94">
        <f t="shared" si="2243"/>
        <v>0</v>
      </c>
      <c r="LZ266" s="94">
        <f t="shared" si="2243"/>
        <v>0</v>
      </c>
      <c r="MA266" s="94">
        <f t="shared" si="2243"/>
        <v>0</v>
      </c>
      <c r="MB266" s="94">
        <f t="shared" si="2243"/>
        <v>0</v>
      </c>
      <c r="MC266" s="94">
        <f t="shared" si="2243"/>
        <v>0</v>
      </c>
      <c r="MD266" s="94">
        <f t="shared" si="2243"/>
        <v>0</v>
      </c>
      <c r="ME266" s="94">
        <f t="shared" si="2243"/>
        <v>0</v>
      </c>
      <c r="MF266" s="94">
        <f t="shared" si="2243"/>
        <v>0</v>
      </c>
      <c r="MG266" s="94">
        <f t="shared" si="2243"/>
        <v>0</v>
      </c>
      <c r="MH266" s="94">
        <f t="shared" si="2243"/>
        <v>0</v>
      </c>
      <c r="MI266" s="94">
        <f t="shared" si="2243"/>
        <v>0</v>
      </c>
      <c r="MJ266" s="94">
        <f t="shared" si="2243"/>
        <v>0</v>
      </c>
      <c r="MK266" s="94">
        <f t="shared" si="2243"/>
        <v>0</v>
      </c>
      <c r="ML266" s="94">
        <f t="shared" si="2243"/>
        <v>0</v>
      </c>
      <c r="MM266" s="94">
        <f t="shared" si="2243"/>
        <v>0</v>
      </c>
      <c r="MN266" s="94">
        <f t="shared" si="2243"/>
        <v>0</v>
      </c>
      <c r="MO266" s="94">
        <f t="shared" si="2243"/>
        <v>0</v>
      </c>
      <c r="MP266" s="94">
        <f t="shared" si="2243"/>
        <v>0</v>
      </c>
      <c r="MQ266" s="94">
        <f t="shared" si="2243"/>
        <v>0</v>
      </c>
      <c r="MR266" s="94">
        <f t="shared" si="2243"/>
        <v>0</v>
      </c>
      <c r="MS266" s="94">
        <f t="shared" si="2243"/>
        <v>0</v>
      </c>
      <c r="MT266" s="94">
        <f t="shared" si="2243"/>
        <v>0</v>
      </c>
      <c r="MU266" s="94">
        <f t="shared" si="2243"/>
        <v>0</v>
      </c>
      <c r="MV266" s="94">
        <f t="shared" si="2243"/>
        <v>0</v>
      </c>
      <c r="MW266" s="94">
        <f t="shared" si="2243"/>
        <v>0</v>
      </c>
      <c r="MX266" s="94">
        <f t="shared" si="2243"/>
        <v>0</v>
      </c>
      <c r="MY266" s="94">
        <f t="shared" si="2243"/>
        <v>0</v>
      </c>
      <c r="MZ266" s="94">
        <f t="shared" si="2243"/>
        <v>0</v>
      </c>
      <c r="NA266" s="94">
        <f t="shared" si="2243"/>
        <v>0</v>
      </c>
      <c r="NB266" s="94">
        <f t="shared" si="2243"/>
        <v>0</v>
      </c>
      <c r="NC266" s="94">
        <f t="shared" si="2243"/>
        <v>0</v>
      </c>
      <c r="ND266" s="94">
        <f t="shared" si="2243"/>
        <v>0</v>
      </c>
      <c r="NE266" s="94">
        <f t="shared" si="2243"/>
        <v>0</v>
      </c>
      <c r="NF266" s="94">
        <f t="shared" si="2243"/>
        <v>0</v>
      </c>
      <c r="NG266" s="94">
        <f t="shared" si="2243"/>
        <v>0</v>
      </c>
      <c r="NH266" s="94">
        <f t="shared" si="2243"/>
        <v>0</v>
      </c>
      <c r="NI266" s="94">
        <f t="shared" si="2243"/>
        <v>0</v>
      </c>
      <c r="NJ266" s="94">
        <f t="shared" si="2243"/>
        <v>0</v>
      </c>
      <c r="NK266" s="97">
        <f t="shared" si="2243"/>
        <v>0</v>
      </c>
    </row>
    <row r="267" spans="1:375" x14ac:dyDescent="0.25">
      <c r="A267" s="96">
        <f>SUMIF($D$163:$NK$163,"&lt;="&amp;Summary!$B$3,Leases!D267:NK267)</f>
        <v>0</v>
      </c>
      <c r="B267" s="23" t="s">
        <v>100</v>
      </c>
      <c r="C267" s="45" t="s">
        <v>21</v>
      </c>
      <c r="D267" s="94">
        <f t="shared" ref="D267:BO267" si="2244">IF(AND(D$165&gt;=EOMONTH($D99,0),D$165&lt;EOMONTH($D99,$S99)),-D264,0)</f>
        <v>0</v>
      </c>
      <c r="E267" s="94">
        <f t="shared" si="2244"/>
        <v>0</v>
      </c>
      <c r="F267" s="94">
        <f t="shared" si="2244"/>
        <v>0</v>
      </c>
      <c r="G267" s="94">
        <f t="shared" si="2244"/>
        <v>0</v>
      </c>
      <c r="H267" s="94">
        <f t="shared" si="2244"/>
        <v>0</v>
      </c>
      <c r="I267" s="94">
        <f t="shared" si="2244"/>
        <v>0</v>
      </c>
      <c r="J267" s="94">
        <f t="shared" si="2244"/>
        <v>0</v>
      </c>
      <c r="K267" s="94">
        <f t="shared" si="2244"/>
        <v>0</v>
      </c>
      <c r="L267" s="94">
        <f t="shared" si="2244"/>
        <v>0</v>
      </c>
      <c r="M267" s="94">
        <f t="shared" si="2244"/>
        <v>0</v>
      </c>
      <c r="N267" s="94">
        <f t="shared" si="2244"/>
        <v>0</v>
      </c>
      <c r="O267" s="94">
        <f t="shared" si="2244"/>
        <v>0</v>
      </c>
      <c r="P267" s="94">
        <f t="shared" si="2244"/>
        <v>0</v>
      </c>
      <c r="Q267" s="94">
        <f t="shared" si="2244"/>
        <v>0</v>
      </c>
      <c r="R267" s="94">
        <f t="shared" si="2244"/>
        <v>0</v>
      </c>
      <c r="S267" s="94">
        <f t="shared" si="2244"/>
        <v>0</v>
      </c>
      <c r="T267" s="94">
        <f t="shared" si="2244"/>
        <v>0</v>
      </c>
      <c r="U267" s="94">
        <f t="shared" si="2244"/>
        <v>0</v>
      </c>
      <c r="V267" s="94">
        <f t="shared" si="2244"/>
        <v>0</v>
      </c>
      <c r="W267" s="94">
        <f t="shared" si="2244"/>
        <v>0</v>
      </c>
      <c r="X267" s="94">
        <f t="shared" si="2244"/>
        <v>0</v>
      </c>
      <c r="Y267" s="94">
        <f t="shared" si="2244"/>
        <v>0</v>
      </c>
      <c r="Z267" s="94">
        <f t="shared" si="2244"/>
        <v>0</v>
      </c>
      <c r="AA267" s="94">
        <f t="shared" si="2244"/>
        <v>0</v>
      </c>
      <c r="AB267" s="94">
        <f t="shared" si="2244"/>
        <v>0</v>
      </c>
      <c r="AC267" s="94">
        <f t="shared" si="2244"/>
        <v>0</v>
      </c>
      <c r="AD267" s="94">
        <f t="shared" si="2244"/>
        <v>0</v>
      </c>
      <c r="AE267" s="94">
        <f t="shared" si="2244"/>
        <v>0</v>
      </c>
      <c r="AF267" s="94">
        <f t="shared" si="2244"/>
        <v>0</v>
      </c>
      <c r="AG267" s="94">
        <f t="shared" si="2244"/>
        <v>0</v>
      </c>
      <c r="AH267" s="94">
        <f t="shared" si="2244"/>
        <v>0</v>
      </c>
      <c r="AI267" s="94">
        <f t="shared" si="2244"/>
        <v>0</v>
      </c>
      <c r="AJ267" s="94">
        <f t="shared" si="2244"/>
        <v>0</v>
      </c>
      <c r="AK267" s="94">
        <f t="shared" si="2244"/>
        <v>0</v>
      </c>
      <c r="AL267" s="94">
        <f t="shared" si="2244"/>
        <v>0</v>
      </c>
      <c r="AM267" s="94">
        <f t="shared" si="2244"/>
        <v>0</v>
      </c>
      <c r="AN267" s="94">
        <f t="shared" si="2244"/>
        <v>0</v>
      </c>
      <c r="AO267" s="94">
        <f t="shared" si="2244"/>
        <v>0</v>
      </c>
      <c r="AP267" s="94">
        <f t="shared" si="2244"/>
        <v>0</v>
      </c>
      <c r="AQ267" s="94">
        <f t="shared" si="2244"/>
        <v>0</v>
      </c>
      <c r="AR267" s="94">
        <f t="shared" si="2244"/>
        <v>0</v>
      </c>
      <c r="AS267" s="94">
        <f t="shared" si="2244"/>
        <v>0</v>
      </c>
      <c r="AT267" s="94">
        <f t="shared" si="2244"/>
        <v>0</v>
      </c>
      <c r="AU267" s="94">
        <f t="shared" si="2244"/>
        <v>0</v>
      </c>
      <c r="AV267" s="94">
        <f t="shared" si="2244"/>
        <v>0</v>
      </c>
      <c r="AW267" s="94">
        <f t="shared" si="2244"/>
        <v>0</v>
      </c>
      <c r="AX267" s="94">
        <f t="shared" si="2244"/>
        <v>0</v>
      </c>
      <c r="AY267" s="94">
        <f t="shared" si="2244"/>
        <v>0</v>
      </c>
      <c r="AZ267" s="94">
        <f t="shared" si="2244"/>
        <v>0</v>
      </c>
      <c r="BA267" s="94">
        <f t="shared" si="2244"/>
        <v>0</v>
      </c>
      <c r="BB267" s="94">
        <f t="shared" si="2244"/>
        <v>0</v>
      </c>
      <c r="BC267" s="94">
        <f t="shared" si="2244"/>
        <v>0</v>
      </c>
      <c r="BD267" s="94">
        <f t="shared" si="2244"/>
        <v>0</v>
      </c>
      <c r="BE267" s="94">
        <f t="shared" si="2244"/>
        <v>0</v>
      </c>
      <c r="BF267" s="94">
        <f t="shared" si="2244"/>
        <v>0</v>
      </c>
      <c r="BG267" s="94">
        <f t="shared" si="2244"/>
        <v>0</v>
      </c>
      <c r="BH267" s="94">
        <f t="shared" si="2244"/>
        <v>0</v>
      </c>
      <c r="BI267" s="94">
        <f t="shared" si="2244"/>
        <v>0</v>
      </c>
      <c r="BJ267" s="94">
        <f t="shared" si="2244"/>
        <v>0</v>
      </c>
      <c r="BK267" s="94">
        <f t="shared" si="2244"/>
        <v>0</v>
      </c>
      <c r="BL267" s="94">
        <f t="shared" si="2244"/>
        <v>0</v>
      </c>
      <c r="BM267" s="94">
        <f t="shared" si="2244"/>
        <v>0</v>
      </c>
      <c r="BN267" s="94">
        <f t="shared" si="2244"/>
        <v>0</v>
      </c>
      <c r="BO267" s="94">
        <f t="shared" si="2244"/>
        <v>0</v>
      </c>
      <c r="BP267" s="94">
        <f t="shared" ref="BP267:EA267" si="2245">IF(AND(BP$165&gt;=EOMONTH($D99,0),BP$165&lt;EOMONTH($D99,$S99)),-BP264,0)</f>
        <v>0</v>
      </c>
      <c r="BQ267" s="94">
        <f t="shared" si="2245"/>
        <v>0</v>
      </c>
      <c r="BR267" s="94">
        <f t="shared" si="2245"/>
        <v>0</v>
      </c>
      <c r="BS267" s="94">
        <f t="shared" si="2245"/>
        <v>0</v>
      </c>
      <c r="BT267" s="94">
        <f t="shared" si="2245"/>
        <v>0</v>
      </c>
      <c r="BU267" s="94">
        <f t="shared" si="2245"/>
        <v>0</v>
      </c>
      <c r="BV267" s="94">
        <f t="shared" si="2245"/>
        <v>0</v>
      </c>
      <c r="BW267" s="94">
        <f t="shared" si="2245"/>
        <v>0</v>
      </c>
      <c r="BX267" s="94">
        <f t="shared" si="2245"/>
        <v>0</v>
      </c>
      <c r="BY267" s="94">
        <f t="shared" si="2245"/>
        <v>0</v>
      </c>
      <c r="BZ267" s="94">
        <f t="shared" si="2245"/>
        <v>0</v>
      </c>
      <c r="CA267" s="94">
        <f t="shared" si="2245"/>
        <v>0</v>
      </c>
      <c r="CB267" s="94">
        <f t="shared" si="2245"/>
        <v>0</v>
      </c>
      <c r="CC267" s="94">
        <f t="shared" si="2245"/>
        <v>0</v>
      </c>
      <c r="CD267" s="94">
        <f t="shared" si="2245"/>
        <v>0</v>
      </c>
      <c r="CE267" s="94">
        <f t="shared" si="2245"/>
        <v>0</v>
      </c>
      <c r="CF267" s="94">
        <f t="shared" si="2245"/>
        <v>0</v>
      </c>
      <c r="CG267" s="94">
        <f t="shared" si="2245"/>
        <v>0</v>
      </c>
      <c r="CH267" s="94">
        <f t="shared" si="2245"/>
        <v>0</v>
      </c>
      <c r="CI267" s="94">
        <f t="shared" si="2245"/>
        <v>0</v>
      </c>
      <c r="CJ267" s="94">
        <f t="shared" si="2245"/>
        <v>0</v>
      </c>
      <c r="CK267" s="94">
        <f t="shared" si="2245"/>
        <v>0</v>
      </c>
      <c r="CL267" s="94">
        <f t="shared" si="2245"/>
        <v>0</v>
      </c>
      <c r="CM267" s="94">
        <f t="shared" si="2245"/>
        <v>0</v>
      </c>
      <c r="CN267" s="94">
        <f t="shared" si="2245"/>
        <v>0</v>
      </c>
      <c r="CO267" s="94">
        <f t="shared" si="2245"/>
        <v>0</v>
      </c>
      <c r="CP267" s="94">
        <f t="shared" si="2245"/>
        <v>0</v>
      </c>
      <c r="CQ267" s="94">
        <f t="shared" si="2245"/>
        <v>0</v>
      </c>
      <c r="CR267" s="94">
        <f t="shared" si="2245"/>
        <v>0</v>
      </c>
      <c r="CS267" s="94">
        <f t="shared" si="2245"/>
        <v>0</v>
      </c>
      <c r="CT267" s="94">
        <f t="shared" si="2245"/>
        <v>0</v>
      </c>
      <c r="CU267" s="94">
        <f t="shared" si="2245"/>
        <v>0</v>
      </c>
      <c r="CV267" s="94">
        <f t="shared" si="2245"/>
        <v>0</v>
      </c>
      <c r="CW267" s="94">
        <f t="shared" si="2245"/>
        <v>0</v>
      </c>
      <c r="CX267" s="94">
        <f t="shared" si="2245"/>
        <v>0</v>
      </c>
      <c r="CY267" s="94">
        <f t="shared" si="2245"/>
        <v>0</v>
      </c>
      <c r="CZ267" s="94">
        <f t="shared" si="2245"/>
        <v>0</v>
      </c>
      <c r="DA267" s="94">
        <f t="shared" si="2245"/>
        <v>0</v>
      </c>
      <c r="DB267" s="94">
        <f t="shared" si="2245"/>
        <v>0</v>
      </c>
      <c r="DC267" s="94">
        <f t="shared" si="2245"/>
        <v>0</v>
      </c>
      <c r="DD267" s="94">
        <f t="shared" si="2245"/>
        <v>0</v>
      </c>
      <c r="DE267" s="94">
        <f t="shared" si="2245"/>
        <v>0</v>
      </c>
      <c r="DF267" s="94">
        <f t="shared" si="2245"/>
        <v>0</v>
      </c>
      <c r="DG267" s="94">
        <f t="shared" si="2245"/>
        <v>0</v>
      </c>
      <c r="DH267" s="94">
        <f t="shared" si="2245"/>
        <v>0</v>
      </c>
      <c r="DI267" s="94">
        <f t="shared" si="2245"/>
        <v>0</v>
      </c>
      <c r="DJ267" s="94">
        <f t="shared" si="2245"/>
        <v>0</v>
      </c>
      <c r="DK267" s="94">
        <f t="shared" si="2245"/>
        <v>0</v>
      </c>
      <c r="DL267" s="94">
        <f t="shared" si="2245"/>
        <v>0</v>
      </c>
      <c r="DM267" s="94">
        <f t="shared" si="2245"/>
        <v>0</v>
      </c>
      <c r="DN267" s="94">
        <f t="shared" si="2245"/>
        <v>0</v>
      </c>
      <c r="DO267" s="94">
        <f t="shared" si="2245"/>
        <v>0</v>
      </c>
      <c r="DP267" s="94">
        <f t="shared" si="2245"/>
        <v>0</v>
      </c>
      <c r="DQ267" s="94">
        <f t="shared" si="2245"/>
        <v>0</v>
      </c>
      <c r="DR267" s="94">
        <f t="shared" si="2245"/>
        <v>0</v>
      </c>
      <c r="DS267" s="94">
        <f t="shared" si="2245"/>
        <v>0</v>
      </c>
      <c r="DT267" s="94">
        <f t="shared" si="2245"/>
        <v>0</v>
      </c>
      <c r="DU267" s="94">
        <f t="shared" si="2245"/>
        <v>0</v>
      </c>
      <c r="DV267" s="94">
        <f t="shared" si="2245"/>
        <v>0</v>
      </c>
      <c r="DW267" s="94">
        <f t="shared" si="2245"/>
        <v>0</v>
      </c>
      <c r="DX267" s="94">
        <f t="shared" si="2245"/>
        <v>0</v>
      </c>
      <c r="DY267" s="94">
        <f t="shared" si="2245"/>
        <v>0</v>
      </c>
      <c r="DZ267" s="94">
        <f t="shared" si="2245"/>
        <v>0</v>
      </c>
      <c r="EA267" s="94">
        <f t="shared" si="2245"/>
        <v>0</v>
      </c>
      <c r="EB267" s="94">
        <f t="shared" ref="EB267:GM267" si="2246">IF(AND(EB$165&gt;=EOMONTH($D99,0),EB$165&lt;EOMONTH($D99,$S99)),-EB264,0)</f>
        <v>0</v>
      </c>
      <c r="EC267" s="94">
        <f t="shared" si="2246"/>
        <v>0</v>
      </c>
      <c r="ED267" s="94">
        <f t="shared" si="2246"/>
        <v>0</v>
      </c>
      <c r="EE267" s="94">
        <f t="shared" si="2246"/>
        <v>0</v>
      </c>
      <c r="EF267" s="94">
        <f t="shared" si="2246"/>
        <v>0</v>
      </c>
      <c r="EG267" s="94">
        <f t="shared" si="2246"/>
        <v>0</v>
      </c>
      <c r="EH267" s="94">
        <f t="shared" si="2246"/>
        <v>0</v>
      </c>
      <c r="EI267" s="94">
        <f t="shared" si="2246"/>
        <v>0</v>
      </c>
      <c r="EJ267" s="94">
        <f t="shared" si="2246"/>
        <v>0</v>
      </c>
      <c r="EK267" s="94">
        <f t="shared" si="2246"/>
        <v>0</v>
      </c>
      <c r="EL267" s="94">
        <f t="shared" si="2246"/>
        <v>0</v>
      </c>
      <c r="EM267" s="94">
        <f t="shared" si="2246"/>
        <v>0</v>
      </c>
      <c r="EN267" s="94">
        <f t="shared" si="2246"/>
        <v>0</v>
      </c>
      <c r="EO267" s="94">
        <f t="shared" si="2246"/>
        <v>0</v>
      </c>
      <c r="EP267" s="94">
        <f t="shared" si="2246"/>
        <v>0</v>
      </c>
      <c r="EQ267" s="94">
        <f t="shared" si="2246"/>
        <v>0</v>
      </c>
      <c r="ER267" s="94">
        <f t="shared" si="2246"/>
        <v>0</v>
      </c>
      <c r="ES267" s="94">
        <f t="shared" si="2246"/>
        <v>0</v>
      </c>
      <c r="ET267" s="94">
        <f t="shared" si="2246"/>
        <v>0</v>
      </c>
      <c r="EU267" s="94">
        <f t="shared" si="2246"/>
        <v>0</v>
      </c>
      <c r="EV267" s="94">
        <f t="shared" si="2246"/>
        <v>0</v>
      </c>
      <c r="EW267" s="94">
        <f t="shared" si="2246"/>
        <v>0</v>
      </c>
      <c r="EX267" s="94">
        <f t="shared" si="2246"/>
        <v>0</v>
      </c>
      <c r="EY267" s="94">
        <f t="shared" si="2246"/>
        <v>0</v>
      </c>
      <c r="EZ267" s="94">
        <f t="shared" si="2246"/>
        <v>0</v>
      </c>
      <c r="FA267" s="94">
        <f t="shared" si="2246"/>
        <v>0</v>
      </c>
      <c r="FB267" s="94">
        <f t="shared" si="2246"/>
        <v>0</v>
      </c>
      <c r="FC267" s="94">
        <f t="shared" si="2246"/>
        <v>0</v>
      </c>
      <c r="FD267" s="94">
        <f t="shared" si="2246"/>
        <v>0</v>
      </c>
      <c r="FE267" s="94">
        <f t="shared" si="2246"/>
        <v>0</v>
      </c>
      <c r="FF267" s="94">
        <f t="shared" si="2246"/>
        <v>0</v>
      </c>
      <c r="FG267" s="94">
        <f t="shared" si="2246"/>
        <v>0</v>
      </c>
      <c r="FH267" s="94">
        <f t="shared" si="2246"/>
        <v>0</v>
      </c>
      <c r="FI267" s="94">
        <f t="shared" si="2246"/>
        <v>0</v>
      </c>
      <c r="FJ267" s="94">
        <f t="shared" si="2246"/>
        <v>0</v>
      </c>
      <c r="FK267" s="94">
        <f t="shared" si="2246"/>
        <v>0</v>
      </c>
      <c r="FL267" s="94">
        <f t="shared" si="2246"/>
        <v>0</v>
      </c>
      <c r="FM267" s="94">
        <f t="shared" si="2246"/>
        <v>0</v>
      </c>
      <c r="FN267" s="94">
        <f t="shared" si="2246"/>
        <v>0</v>
      </c>
      <c r="FO267" s="94">
        <f t="shared" si="2246"/>
        <v>0</v>
      </c>
      <c r="FP267" s="94">
        <f t="shared" si="2246"/>
        <v>0</v>
      </c>
      <c r="FQ267" s="94">
        <f t="shared" si="2246"/>
        <v>0</v>
      </c>
      <c r="FR267" s="94">
        <f t="shared" si="2246"/>
        <v>0</v>
      </c>
      <c r="FS267" s="94">
        <f t="shared" si="2246"/>
        <v>0</v>
      </c>
      <c r="FT267" s="94">
        <f t="shared" si="2246"/>
        <v>0</v>
      </c>
      <c r="FU267" s="94">
        <f t="shared" si="2246"/>
        <v>0</v>
      </c>
      <c r="FV267" s="94">
        <f t="shared" si="2246"/>
        <v>0</v>
      </c>
      <c r="FW267" s="94">
        <f t="shared" si="2246"/>
        <v>0</v>
      </c>
      <c r="FX267" s="94">
        <f t="shared" si="2246"/>
        <v>0</v>
      </c>
      <c r="FY267" s="94">
        <f t="shared" si="2246"/>
        <v>0</v>
      </c>
      <c r="FZ267" s="94">
        <f t="shared" si="2246"/>
        <v>0</v>
      </c>
      <c r="GA267" s="94">
        <f t="shared" si="2246"/>
        <v>0</v>
      </c>
      <c r="GB267" s="94">
        <f t="shared" si="2246"/>
        <v>0</v>
      </c>
      <c r="GC267" s="94">
        <f t="shared" si="2246"/>
        <v>0</v>
      </c>
      <c r="GD267" s="94">
        <f t="shared" si="2246"/>
        <v>0</v>
      </c>
      <c r="GE267" s="94">
        <f t="shared" si="2246"/>
        <v>0</v>
      </c>
      <c r="GF267" s="94">
        <f t="shared" si="2246"/>
        <v>0</v>
      </c>
      <c r="GG267" s="94">
        <f t="shared" si="2246"/>
        <v>0</v>
      </c>
      <c r="GH267" s="94">
        <f t="shared" si="2246"/>
        <v>0</v>
      </c>
      <c r="GI267" s="94">
        <f t="shared" si="2246"/>
        <v>0</v>
      </c>
      <c r="GJ267" s="94">
        <f t="shared" si="2246"/>
        <v>0</v>
      </c>
      <c r="GK267" s="94">
        <f t="shared" si="2246"/>
        <v>0</v>
      </c>
      <c r="GL267" s="94">
        <f t="shared" si="2246"/>
        <v>0</v>
      </c>
      <c r="GM267" s="94">
        <f t="shared" si="2246"/>
        <v>0</v>
      </c>
      <c r="GN267" s="94">
        <f t="shared" ref="GN267:IY267" si="2247">IF(AND(GN$165&gt;=EOMONTH($D99,0),GN$165&lt;EOMONTH($D99,$S99)),-GN264,0)</f>
        <v>0</v>
      </c>
      <c r="GO267" s="94">
        <f t="shared" si="2247"/>
        <v>0</v>
      </c>
      <c r="GP267" s="94">
        <f t="shared" si="2247"/>
        <v>0</v>
      </c>
      <c r="GQ267" s="94">
        <f t="shared" si="2247"/>
        <v>0</v>
      </c>
      <c r="GR267" s="94">
        <f t="shared" si="2247"/>
        <v>0</v>
      </c>
      <c r="GS267" s="94">
        <f t="shared" si="2247"/>
        <v>0</v>
      </c>
      <c r="GT267" s="94">
        <f t="shared" si="2247"/>
        <v>0</v>
      </c>
      <c r="GU267" s="94">
        <f t="shared" si="2247"/>
        <v>0</v>
      </c>
      <c r="GV267" s="94">
        <f t="shared" si="2247"/>
        <v>0</v>
      </c>
      <c r="GW267" s="94">
        <f t="shared" si="2247"/>
        <v>0</v>
      </c>
      <c r="GX267" s="94">
        <f t="shared" si="2247"/>
        <v>0</v>
      </c>
      <c r="GY267" s="94">
        <f t="shared" si="2247"/>
        <v>0</v>
      </c>
      <c r="GZ267" s="94">
        <f t="shared" si="2247"/>
        <v>0</v>
      </c>
      <c r="HA267" s="94">
        <f t="shared" si="2247"/>
        <v>0</v>
      </c>
      <c r="HB267" s="94">
        <f t="shared" si="2247"/>
        <v>0</v>
      </c>
      <c r="HC267" s="94">
        <f t="shared" si="2247"/>
        <v>0</v>
      </c>
      <c r="HD267" s="94">
        <f t="shared" si="2247"/>
        <v>0</v>
      </c>
      <c r="HE267" s="94">
        <f t="shared" si="2247"/>
        <v>0</v>
      </c>
      <c r="HF267" s="94">
        <f t="shared" si="2247"/>
        <v>0</v>
      </c>
      <c r="HG267" s="94">
        <f t="shared" si="2247"/>
        <v>0</v>
      </c>
      <c r="HH267" s="94">
        <f t="shared" si="2247"/>
        <v>0</v>
      </c>
      <c r="HI267" s="94">
        <f t="shared" si="2247"/>
        <v>0</v>
      </c>
      <c r="HJ267" s="94">
        <f t="shared" si="2247"/>
        <v>0</v>
      </c>
      <c r="HK267" s="94">
        <f t="shared" si="2247"/>
        <v>0</v>
      </c>
      <c r="HL267" s="94">
        <f t="shared" si="2247"/>
        <v>0</v>
      </c>
      <c r="HM267" s="94">
        <f t="shared" si="2247"/>
        <v>0</v>
      </c>
      <c r="HN267" s="94">
        <f t="shared" si="2247"/>
        <v>0</v>
      </c>
      <c r="HO267" s="94">
        <f t="shared" si="2247"/>
        <v>0</v>
      </c>
      <c r="HP267" s="94">
        <f t="shared" si="2247"/>
        <v>0</v>
      </c>
      <c r="HQ267" s="94">
        <f t="shared" si="2247"/>
        <v>0</v>
      </c>
      <c r="HR267" s="94">
        <f t="shared" si="2247"/>
        <v>0</v>
      </c>
      <c r="HS267" s="94">
        <f t="shared" si="2247"/>
        <v>0</v>
      </c>
      <c r="HT267" s="94">
        <f t="shared" si="2247"/>
        <v>0</v>
      </c>
      <c r="HU267" s="94">
        <f t="shared" si="2247"/>
        <v>0</v>
      </c>
      <c r="HV267" s="94">
        <f t="shared" si="2247"/>
        <v>0</v>
      </c>
      <c r="HW267" s="94">
        <f t="shared" si="2247"/>
        <v>0</v>
      </c>
      <c r="HX267" s="94">
        <f t="shared" si="2247"/>
        <v>0</v>
      </c>
      <c r="HY267" s="94">
        <f t="shared" si="2247"/>
        <v>0</v>
      </c>
      <c r="HZ267" s="94">
        <f t="shared" si="2247"/>
        <v>0</v>
      </c>
      <c r="IA267" s="94">
        <f t="shared" si="2247"/>
        <v>0</v>
      </c>
      <c r="IB267" s="94">
        <f t="shared" si="2247"/>
        <v>0</v>
      </c>
      <c r="IC267" s="94">
        <f t="shared" si="2247"/>
        <v>0</v>
      </c>
      <c r="ID267" s="94">
        <f t="shared" si="2247"/>
        <v>0</v>
      </c>
      <c r="IE267" s="94">
        <f t="shared" si="2247"/>
        <v>0</v>
      </c>
      <c r="IF267" s="94">
        <f t="shared" si="2247"/>
        <v>0</v>
      </c>
      <c r="IG267" s="94">
        <f t="shared" si="2247"/>
        <v>0</v>
      </c>
      <c r="IH267" s="94">
        <f t="shared" si="2247"/>
        <v>0</v>
      </c>
      <c r="II267" s="94">
        <f t="shared" si="2247"/>
        <v>0</v>
      </c>
      <c r="IJ267" s="94">
        <f t="shared" si="2247"/>
        <v>0</v>
      </c>
      <c r="IK267" s="94">
        <f t="shared" si="2247"/>
        <v>0</v>
      </c>
      <c r="IL267" s="94">
        <f t="shared" si="2247"/>
        <v>0</v>
      </c>
      <c r="IM267" s="94">
        <f t="shared" si="2247"/>
        <v>0</v>
      </c>
      <c r="IN267" s="94">
        <f t="shared" si="2247"/>
        <v>0</v>
      </c>
      <c r="IO267" s="94">
        <f t="shared" si="2247"/>
        <v>0</v>
      </c>
      <c r="IP267" s="94">
        <f t="shared" si="2247"/>
        <v>0</v>
      </c>
      <c r="IQ267" s="94">
        <f t="shared" si="2247"/>
        <v>0</v>
      </c>
      <c r="IR267" s="94">
        <f t="shared" si="2247"/>
        <v>0</v>
      </c>
      <c r="IS267" s="94">
        <f t="shared" si="2247"/>
        <v>0</v>
      </c>
      <c r="IT267" s="94">
        <f t="shared" si="2247"/>
        <v>0</v>
      </c>
      <c r="IU267" s="94">
        <f t="shared" si="2247"/>
        <v>0</v>
      </c>
      <c r="IV267" s="94">
        <f t="shared" si="2247"/>
        <v>0</v>
      </c>
      <c r="IW267" s="94">
        <f t="shared" si="2247"/>
        <v>0</v>
      </c>
      <c r="IX267" s="94">
        <f t="shared" si="2247"/>
        <v>0</v>
      </c>
      <c r="IY267" s="94">
        <f t="shared" si="2247"/>
        <v>0</v>
      </c>
      <c r="IZ267" s="94">
        <f t="shared" ref="IZ267:LK267" si="2248">IF(AND(IZ$165&gt;=EOMONTH($D99,0),IZ$165&lt;EOMONTH($D99,$S99)),-IZ264,0)</f>
        <v>0</v>
      </c>
      <c r="JA267" s="94">
        <f t="shared" si="2248"/>
        <v>0</v>
      </c>
      <c r="JB267" s="94">
        <f t="shared" si="2248"/>
        <v>0</v>
      </c>
      <c r="JC267" s="94">
        <f t="shared" si="2248"/>
        <v>0</v>
      </c>
      <c r="JD267" s="94">
        <f t="shared" si="2248"/>
        <v>0</v>
      </c>
      <c r="JE267" s="94">
        <f t="shared" si="2248"/>
        <v>0</v>
      </c>
      <c r="JF267" s="94">
        <f t="shared" si="2248"/>
        <v>0</v>
      </c>
      <c r="JG267" s="94">
        <f t="shared" si="2248"/>
        <v>0</v>
      </c>
      <c r="JH267" s="94">
        <f t="shared" si="2248"/>
        <v>0</v>
      </c>
      <c r="JI267" s="94">
        <f t="shared" si="2248"/>
        <v>0</v>
      </c>
      <c r="JJ267" s="94">
        <f t="shared" si="2248"/>
        <v>0</v>
      </c>
      <c r="JK267" s="94">
        <f t="shared" si="2248"/>
        <v>0</v>
      </c>
      <c r="JL267" s="94">
        <f t="shared" si="2248"/>
        <v>0</v>
      </c>
      <c r="JM267" s="94">
        <f t="shared" si="2248"/>
        <v>0</v>
      </c>
      <c r="JN267" s="94">
        <f t="shared" si="2248"/>
        <v>0</v>
      </c>
      <c r="JO267" s="94">
        <f t="shared" si="2248"/>
        <v>0</v>
      </c>
      <c r="JP267" s="94">
        <f t="shared" si="2248"/>
        <v>0</v>
      </c>
      <c r="JQ267" s="94">
        <f t="shared" si="2248"/>
        <v>0</v>
      </c>
      <c r="JR267" s="94">
        <f t="shared" si="2248"/>
        <v>0</v>
      </c>
      <c r="JS267" s="94">
        <f t="shared" si="2248"/>
        <v>0</v>
      </c>
      <c r="JT267" s="94">
        <f t="shared" si="2248"/>
        <v>0</v>
      </c>
      <c r="JU267" s="94">
        <f t="shared" si="2248"/>
        <v>0</v>
      </c>
      <c r="JV267" s="94">
        <f t="shared" si="2248"/>
        <v>0</v>
      </c>
      <c r="JW267" s="94">
        <f t="shared" si="2248"/>
        <v>0</v>
      </c>
      <c r="JX267" s="94">
        <f t="shared" si="2248"/>
        <v>0</v>
      </c>
      <c r="JY267" s="94">
        <f t="shared" si="2248"/>
        <v>0</v>
      </c>
      <c r="JZ267" s="94">
        <f t="shared" si="2248"/>
        <v>0</v>
      </c>
      <c r="KA267" s="94">
        <f t="shared" si="2248"/>
        <v>0</v>
      </c>
      <c r="KB267" s="94">
        <f t="shared" si="2248"/>
        <v>0</v>
      </c>
      <c r="KC267" s="94">
        <f t="shared" si="2248"/>
        <v>0</v>
      </c>
      <c r="KD267" s="94">
        <f t="shared" si="2248"/>
        <v>0</v>
      </c>
      <c r="KE267" s="94">
        <f t="shared" si="2248"/>
        <v>0</v>
      </c>
      <c r="KF267" s="94">
        <f t="shared" si="2248"/>
        <v>0</v>
      </c>
      <c r="KG267" s="94">
        <f t="shared" si="2248"/>
        <v>0</v>
      </c>
      <c r="KH267" s="94">
        <f t="shared" si="2248"/>
        <v>0</v>
      </c>
      <c r="KI267" s="94">
        <f t="shared" si="2248"/>
        <v>0</v>
      </c>
      <c r="KJ267" s="94">
        <f t="shared" si="2248"/>
        <v>0</v>
      </c>
      <c r="KK267" s="94">
        <f t="shared" si="2248"/>
        <v>0</v>
      </c>
      <c r="KL267" s="94">
        <f t="shared" si="2248"/>
        <v>0</v>
      </c>
      <c r="KM267" s="94">
        <f t="shared" si="2248"/>
        <v>0</v>
      </c>
      <c r="KN267" s="94">
        <f t="shared" si="2248"/>
        <v>0</v>
      </c>
      <c r="KO267" s="94">
        <f t="shared" si="2248"/>
        <v>0</v>
      </c>
      <c r="KP267" s="94">
        <f t="shared" si="2248"/>
        <v>0</v>
      </c>
      <c r="KQ267" s="94">
        <f t="shared" si="2248"/>
        <v>0</v>
      </c>
      <c r="KR267" s="94">
        <f t="shared" si="2248"/>
        <v>0</v>
      </c>
      <c r="KS267" s="94">
        <f t="shared" si="2248"/>
        <v>0</v>
      </c>
      <c r="KT267" s="94">
        <f t="shared" si="2248"/>
        <v>0</v>
      </c>
      <c r="KU267" s="94">
        <f t="shared" si="2248"/>
        <v>0</v>
      </c>
      <c r="KV267" s="94">
        <f t="shared" si="2248"/>
        <v>0</v>
      </c>
      <c r="KW267" s="94">
        <f t="shared" si="2248"/>
        <v>0</v>
      </c>
      <c r="KX267" s="94">
        <f t="shared" si="2248"/>
        <v>0</v>
      </c>
      <c r="KY267" s="94">
        <f t="shared" si="2248"/>
        <v>0</v>
      </c>
      <c r="KZ267" s="94">
        <f t="shared" si="2248"/>
        <v>0</v>
      </c>
      <c r="LA267" s="94">
        <f t="shared" si="2248"/>
        <v>0</v>
      </c>
      <c r="LB267" s="94">
        <f t="shared" si="2248"/>
        <v>0</v>
      </c>
      <c r="LC267" s="94">
        <f t="shared" si="2248"/>
        <v>0</v>
      </c>
      <c r="LD267" s="94">
        <f t="shared" si="2248"/>
        <v>0</v>
      </c>
      <c r="LE267" s="94">
        <f t="shared" si="2248"/>
        <v>0</v>
      </c>
      <c r="LF267" s="94">
        <f t="shared" si="2248"/>
        <v>0</v>
      </c>
      <c r="LG267" s="94">
        <f t="shared" si="2248"/>
        <v>0</v>
      </c>
      <c r="LH267" s="94">
        <f t="shared" si="2248"/>
        <v>0</v>
      </c>
      <c r="LI267" s="94">
        <f t="shared" si="2248"/>
        <v>0</v>
      </c>
      <c r="LJ267" s="94">
        <f t="shared" si="2248"/>
        <v>0</v>
      </c>
      <c r="LK267" s="94">
        <f t="shared" si="2248"/>
        <v>0</v>
      </c>
      <c r="LL267" s="94">
        <f t="shared" ref="LL267:NK267" si="2249">IF(AND(LL$165&gt;=EOMONTH($D99,0),LL$165&lt;EOMONTH($D99,$S99)),-LL264,0)</f>
        <v>0</v>
      </c>
      <c r="LM267" s="94">
        <f t="shared" si="2249"/>
        <v>0</v>
      </c>
      <c r="LN267" s="94">
        <f t="shared" si="2249"/>
        <v>0</v>
      </c>
      <c r="LO267" s="94">
        <f t="shared" si="2249"/>
        <v>0</v>
      </c>
      <c r="LP267" s="94">
        <f t="shared" si="2249"/>
        <v>0</v>
      </c>
      <c r="LQ267" s="94">
        <f t="shared" si="2249"/>
        <v>0</v>
      </c>
      <c r="LR267" s="94">
        <f t="shared" si="2249"/>
        <v>0</v>
      </c>
      <c r="LS267" s="94">
        <f t="shared" si="2249"/>
        <v>0</v>
      </c>
      <c r="LT267" s="94">
        <f t="shared" si="2249"/>
        <v>0</v>
      </c>
      <c r="LU267" s="94">
        <f t="shared" si="2249"/>
        <v>0</v>
      </c>
      <c r="LV267" s="94">
        <f t="shared" si="2249"/>
        <v>0</v>
      </c>
      <c r="LW267" s="94">
        <f t="shared" si="2249"/>
        <v>0</v>
      </c>
      <c r="LX267" s="94">
        <f t="shared" si="2249"/>
        <v>0</v>
      </c>
      <c r="LY267" s="94">
        <f t="shared" si="2249"/>
        <v>0</v>
      </c>
      <c r="LZ267" s="94">
        <f t="shared" si="2249"/>
        <v>0</v>
      </c>
      <c r="MA267" s="94">
        <f t="shared" si="2249"/>
        <v>0</v>
      </c>
      <c r="MB267" s="94">
        <f t="shared" si="2249"/>
        <v>0</v>
      </c>
      <c r="MC267" s="94">
        <f t="shared" si="2249"/>
        <v>0</v>
      </c>
      <c r="MD267" s="94">
        <f t="shared" si="2249"/>
        <v>0</v>
      </c>
      <c r="ME267" s="94">
        <f t="shared" si="2249"/>
        <v>0</v>
      </c>
      <c r="MF267" s="94">
        <f t="shared" si="2249"/>
        <v>0</v>
      </c>
      <c r="MG267" s="94">
        <f t="shared" si="2249"/>
        <v>0</v>
      </c>
      <c r="MH267" s="94">
        <f t="shared" si="2249"/>
        <v>0</v>
      </c>
      <c r="MI267" s="94">
        <f t="shared" si="2249"/>
        <v>0</v>
      </c>
      <c r="MJ267" s="94">
        <f t="shared" si="2249"/>
        <v>0</v>
      </c>
      <c r="MK267" s="94">
        <f t="shared" si="2249"/>
        <v>0</v>
      </c>
      <c r="ML267" s="94">
        <f t="shared" si="2249"/>
        <v>0</v>
      </c>
      <c r="MM267" s="94">
        <f t="shared" si="2249"/>
        <v>0</v>
      </c>
      <c r="MN267" s="94">
        <f t="shared" si="2249"/>
        <v>0</v>
      </c>
      <c r="MO267" s="94">
        <f t="shared" si="2249"/>
        <v>0</v>
      </c>
      <c r="MP267" s="94">
        <f t="shared" si="2249"/>
        <v>0</v>
      </c>
      <c r="MQ267" s="94">
        <f t="shared" si="2249"/>
        <v>0</v>
      </c>
      <c r="MR267" s="94">
        <f t="shared" si="2249"/>
        <v>0</v>
      </c>
      <c r="MS267" s="94">
        <f t="shared" si="2249"/>
        <v>0</v>
      </c>
      <c r="MT267" s="94">
        <f t="shared" si="2249"/>
        <v>0</v>
      </c>
      <c r="MU267" s="94">
        <f t="shared" si="2249"/>
        <v>0</v>
      </c>
      <c r="MV267" s="94">
        <f t="shared" si="2249"/>
        <v>0</v>
      </c>
      <c r="MW267" s="94">
        <f t="shared" si="2249"/>
        <v>0</v>
      </c>
      <c r="MX267" s="94">
        <f t="shared" si="2249"/>
        <v>0</v>
      </c>
      <c r="MY267" s="94">
        <f t="shared" si="2249"/>
        <v>0</v>
      </c>
      <c r="MZ267" s="94">
        <f t="shared" si="2249"/>
        <v>0</v>
      </c>
      <c r="NA267" s="94">
        <f t="shared" si="2249"/>
        <v>0</v>
      </c>
      <c r="NB267" s="94">
        <f t="shared" si="2249"/>
        <v>0</v>
      </c>
      <c r="NC267" s="94">
        <f t="shared" si="2249"/>
        <v>0</v>
      </c>
      <c r="ND267" s="94">
        <f t="shared" si="2249"/>
        <v>0</v>
      </c>
      <c r="NE267" s="94">
        <f t="shared" si="2249"/>
        <v>0</v>
      </c>
      <c r="NF267" s="94">
        <f t="shared" si="2249"/>
        <v>0</v>
      </c>
      <c r="NG267" s="94">
        <f t="shared" si="2249"/>
        <v>0</v>
      </c>
      <c r="NH267" s="94">
        <f t="shared" si="2249"/>
        <v>0</v>
      </c>
      <c r="NI267" s="94">
        <f t="shared" si="2249"/>
        <v>0</v>
      </c>
      <c r="NJ267" s="94">
        <f t="shared" si="2249"/>
        <v>0</v>
      </c>
      <c r="NK267" s="97">
        <f t="shared" si="2249"/>
        <v>0</v>
      </c>
    </row>
    <row r="268" spans="1:375" x14ac:dyDescent="0.25">
      <c r="A268" s="96">
        <f>SUMIF($D$163:$NK$163,"&lt;="&amp;Summary!$B$3,Leases!D268:NK268)</f>
        <v>0</v>
      </c>
      <c r="B268" s="23" t="s">
        <v>98</v>
      </c>
      <c r="C268" s="45" t="s">
        <v>27</v>
      </c>
      <c r="D268" s="94">
        <f t="shared" ref="D268:BO268" si="2250">IF(OR(D$165&lt;=EOMONTH($E99,$R99*(1-$O99)),D$165&gt;EOMONTH($E99,$P99*12*(1-$O99)+$Q99*12*$O99+$R99*(1-$O99))),0,FV($W99,ROUNDDOWN(YEARFRAC($D$165,D$165,1),0),,-($U99*(1-$O99)+$V99*$O99)*$B99/12,0))</f>
        <v>0</v>
      </c>
      <c r="E268" s="94">
        <f t="shared" si="2250"/>
        <v>0</v>
      </c>
      <c r="F268" s="94">
        <f t="shared" si="2250"/>
        <v>0</v>
      </c>
      <c r="G268" s="94">
        <f t="shared" si="2250"/>
        <v>0</v>
      </c>
      <c r="H268" s="94">
        <f t="shared" si="2250"/>
        <v>0</v>
      </c>
      <c r="I268" s="94">
        <f t="shared" si="2250"/>
        <v>0</v>
      </c>
      <c r="J268" s="94">
        <f t="shared" si="2250"/>
        <v>0</v>
      </c>
      <c r="K268" s="94">
        <f t="shared" si="2250"/>
        <v>0</v>
      </c>
      <c r="L268" s="94">
        <f t="shared" si="2250"/>
        <v>0</v>
      </c>
      <c r="M268" s="94">
        <f t="shared" si="2250"/>
        <v>0</v>
      </c>
      <c r="N268" s="94">
        <f t="shared" si="2250"/>
        <v>0</v>
      </c>
      <c r="O268" s="94">
        <f t="shared" si="2250"/>
        <v>0</v>
      </c>
      <c r="P268" s="94">
        <f t="shared" si="2250"/>
        <v>0</v>
      </c>
      <c r="Q268" s="94">
        <f t="shared" si="2250"/>
        <v>0</v>
      </c>
      <c r="R268" s="94">
        <f t="shared" si="2250"/>
        <v>0</v>
      </c>
      <c r="S268" s="94">
        <f t="shared" si="2250"/>
        <v>0</v>
      </c>
      <c r="T268" s="94">
        <f t="shared" si="2250"/>
        <v>0</v>
      </c>
      <c r="U268" s="94">
        <f t="shared" si="2250"/>
        <v>0</v>
      </c>
      <c r="V268" s="94">
        <f t="shared" si="2250"/>
        <v>0</v>
      </c>
      <c r="W268" s="94">
        <f t="shared" si="2250"/>
        <v>0</v>
      </c>
      <c r="X268" s="94">
        <f t="shared" si="2250"/>
        <v>0</v>
      </c>
      <c r="Y268" s="94">
        <f t="shared" si="2250"/>
        <v>0</v>
      </c>
      <c r="Z268" s="94">
        <f t="shared" si="2250"/>
        <v>0</v>
      </c>
      <c r="AA268" s="94">
        <f t="shared" si="2250"/>
        <v>0</v>
      </c>
      <c r="AB268" s="94">
        <f t="shared" si="2250"/>
        <v>0</v>
      </c>
      <c r="AC268" s="94">
        <f t="shared" si="2250"/>
        <v>0</v>
      </c>
      <c r="AD268" s="94">
        <f t="shared" si="2250"/>
        <v>0</v>
      </c>
      <c r="AE268" s="94">
        <f t="shared" si="2250"/>
        <v>0</v>
      </c>
      <c r="AF268" s="94">
        <f t="shared" si="2250"/>
        <v>0</v>
      </c>
      <c r="AG268" s="94">
        <f t="shared" si="2250"/>
        <v>0</v>
      </c>
      <c r="AH268" s="94">
        <f t="shared" si="2250"/>
        <v>0</v>
      </c>
      <c r="AI268" s="94">
        <f t="shared" si="2250"/>
        <v>0</v>
      </c>
      <c r="AJ268" s="94">
        <f t="shared" si="2250"/>
        <v>0</v>
      </c>
      <c r="AK268" s="94">
        <f t="shared" si="2250"/>
        <v>0</v>
      </c>
      <c r="AL268" s="94">
        <f t="shared" si="2250"/>
        <v>0</v>
      </c>
      <c r="AM268" s="94">
        <f t="shared" si="2250"/>
        <v>0</v>
      </c>
      <c r="AN268" s="94">
        <f t="shared" si="2250"/>
        <v>0</v>
      </c>
      <c r="AO268" s="94">
        <f t="shared" si="2250"/>
        <v>0</v>
      </c>
      <c r="AP268" s="94">
        <f t="shared" si="2250"/>
        <v>0</v>
      </c>
      <c r="AQ268" s="94">
        <f t="shared" si="2250"/>
        <v>0</v>
      </c>
      <c r="AR268" s="94">
        <f t="shared" si="2250"/>
        <v>0</v>
      </c>
      <c r="AS268" s="94">
        <f t="shared" si="2250"/>
        <v>0</v>
      </c>
      <c r="AT268" s="94">
        <f t="shared" si="2250"/>
        <v>0</v>
      </c>
      <c r="AU268" s="94">
        <f t="shared" si="2250"/>
        <v>0</v>
      </c>
      <c r="AV268" s="94">
        <f t="shared" si="2250"/>
        <v>0</v>
      </c>
      <c r="AW268" s="94">
        <f t="shared" si="2250"/>
        <v>0</v>
      </c>
      <c r="AX268" s="94">
        <f t="shared" si="2250"/>
        <v>0</v>
      </c>
      <c r="AY268" s="94">
        <f t="shared" si="2250"/>
        <v>0</v>
      </c>
      <c r="AZ268" s="94">
        <f t="shared" si="2250"/>
        <v>0</v>
      </c>
      <c r="BA268" s="94">
        <f t="shared" si="2250"/>
        <v>0</v>
      </c>
      <c r="BB268" s="94">
        <f t="shared" si="2250"/>
        <v>0</v>
      </c>
      <c r="BC268" s="94">
        <f t="shared" si="2250"/>
        <v>0</v>
      </c>
      <c r="BD268" s="94">
        <f t="shared" si="2250"/>
        <v>0</v>
      </c>
      <c r="BE268" s="94">
        <f t="shared" si="2250"/>
        <v>0</v>
      </c>
      <c r="BF268" s="94">
        <f t="shared" si="2250"/>
        <v>0</v>
      </c>
      <c r="BG268" s="94">
        <f t="shared" si="2250"/>
        <v>0</v>
      </c>
      <c r="BH268" s="94">
        <f t="shared" si="2250"/>
        <v>0</v>
      </c>
      <c r="BI268" s="94">
        <f t="shared" si="2250"/>
        <v>0</v>
      </c>
      <c r="BJ268" s="94">
        <f t="shared" si="2250"/>
        <v>0</v>
      </c>
      <c r="BK268" s="94">
        <f t="shared" si="2250"/>
        <v>0</v>
      </c>
      <c r="BL268" s="94">
        <f t="shared" si="2250"/>
        <v>0</v>
      </c>
      <c r="BM268" s="94">
        <f t="shared" si="2250"/>
        <v>0</v>
      </c>
      <c r="BN268" s="94">
        <f t="shared" si="2250"/>
        <v>0</v>
      </c>
      <c r="BO268" s="94">
        <f t="shared" si="2250"/>
        <v>0</v>
      </c>
      <c r="BP268" s="94">
        <f t="shared" ref="BP268:EA268" si="2251">IF(OR(BP$165&lt;=EOMONTH($E99,$R99*(1-$O99)),BP$165&gt;EOMONTH($E99,$P99*12*(1-$O99)+$Q99*12*$O99+$R99*(1-$O99))),0,FV($W99,ROUNDDOWN(YEARFRAC($D$165,BP$165,1),0),,-($U99*(1-$O99)+$V99*$O99)*$B99/12,0))</f>
        <v>0</v>
      </c>
      <c r="BQ268" s="94">
        <f t="shared" si="2251"/>
        <v>0</v>
      </c>
      <c r="BR268" s="94">
        <f t="shared" si="2251"/>
        <v>0</v>
      </c>
      <c r="BS268" s="94">
        <f t="shared" si="2251"/>
        <v>0</v>
      </c>
      <c r="BT268" s="94">
        <f t="shared" si="2251"/>
        <v>0</v>
      </c>
      <c r="BU268" s="94">
        <f t="shared" si="2251"/>
        <v>0</v>
      </c>
      <c r="BV268" s="94">
        <f t="shared" si="2251"/>
        <v>0</v>
      </c>
      <c r="BW268" s="94">
        <f t="shared" si="2251"/>
        <v>0</v>
      </c>
      <c r="BX268" s="94">
        <f t="shared" si="2251"/>
        <v>0</v>
      </c>
      <c r="BY268" s="94">
        <f t="shared" si="2251"/>
        <v>0</v>
      </c>
      <c r="BZ268" s="94">
        <f t="shared" si="2251"/>
        <v>0</v>
      </c>
      <c r="CA268" s="94">
        <f t="shared" si="2251"/>
        <v>0</v>
      </c>
      <c r="CB268" s="94">
        <f t="shared" si="2251"/>
        <v>0</v>
      </c>
      <c r="CC268" s="94">
        <f t="shared" si="2251"/>
        <v>0</v>
      </c>
      <c r="CD268" s="94">
        <f t="shared" si="2251"/>
        <v>0</v>
      </c>
      <c r="CE268" s="94">
        <f t="shared" si="2251"/>
        <v>0</v>
      </c>
      <c r="CF268" s="94">
        <f t="shared" si="2251"/>
        <v>0</v>
      </c>
      <c r="CG268" s="94">
        <f t="shared" si="2251"/>
        <v>0</v>
      </c>
      <c r="CH268" s="94">
        <f t="shared" si="2251"/>
        <v>0</v>
      </c>
      <c r="CI268" s="94">
        <f t="shared" si="2251"/>
        <v>0</v>
      </c>
      <c r="CJ268" s="94">
        <f t="shared" si="2251"/>
        <v>0</v>
      </c>
      <c r="CK268" s="94">
        <f t="shared" si="2251"/>
        <v>0</v>
      </c>
      <c r="CL268" s="94">
        <f t="shared" si="2251"/>
        <v>0</v>
      </c>
      <c r="CM268" s="94">
        <f t="shared" si="2251"/>
        <v>0</v>
      </c>
      <c r="CN268" s="94">
        <f t="shared" si="2251"/>
        <v>0</v>
      </c>
      <c r="CO268" s="94">
        <f t="shared" si="2251"/>
        <v>0</v>
      </c>
      <c r="CP268" s="94">
        <f t="shared" si="2251"/>
        <v>0</v>
      </c>
      <c r="CQ268" s="94">
        <f t="shared" si="2251"/>
        <v>0</v>
      </c>
      <c r="CR268" s="94">
        <f t="shared" si="2251"/>
        <v>0</v>
      </c>
      <c r="CS268" s="94">
        <f t="shared" si="2251"/>
        <v>0</v>
      </c>
      <c r="CT268" s="94">
        <f t="shared" si="2251"/>
        <v>0</v>
      </c>
      <c r="CU268" s="94">
        <f t="shared" si="2251"/>
        <v>0</v>
      </c>
      <c r="CV268" s="94">
        <f t="shared" si="2251"/>
        <v>0</v>
      </c>
      <c r="CW268" s="94">
        <f t="shared" si="2251"/>
        <v>0</v>
      </c>
      <c r="CX268" s="94">
        <f t="shared" si="2251"/>
        <v>0</v>
      </c>
      <c r="CY268" s="94">
        <f t="shared" si="2251"/>
        <v>0</v>
      </c>
      <c r="CZ268" s="94">
        <f t="shared" si="2251"/>
        <v>0</v>
      </c>
      <c r="DA268" s="94">
        <f t="shared" si="2251"/>
        <v>0</v>
      </c>
      <c r="DB268" s="94">
        <f t="shared" si="2251"/>
        <v>0</v>
      </c>
      <c r="DC268" s="94">
        <f t="shared" si="2251"/>
        <v>0</v>
      </c>
      <c r="DD268" s="94">
        <f t="shared" si="2251"/>
        <v>0</v>
      </c>
      <c r="DE268" s="94">
        <f t="shared" si="2251"/>
        <v>0</v>
      </c>
      <c r="DF268" s="94">
        <f t="shared" si="2251"/>
        <v>0</v>
      </c>
      <c r="DG268" s="94">
        <f t="shared" si="2251"/>
        <v>0</v>
      </c>
      <c r="DH268" s="94">
        <f t="shared" si="2251"/>
        <v>0</v>
      </c>
      <c r="DI268" s="94">
        <f t="shared" si="2251"/>
        <v>0</v>
      </c>
      <c r="DJ268" s="94">
        <f t="shared" si="2251"/>
        <v>0</v>
      </c>
      <c r="DK268" s="94">
        <f t="shared" si="2251"/>
        <v>0</v>
      </c>
      <c r="DL268" s="94">
        <f t="shared" si="2251"/>
        <v>0</v>
      </c>
      <c r="DM268" s="94">
        <f t="shared" si="2251"/>
        <v>0</v>
      </c>
      <c r="DN268" s="94">
        <f t="shared" si="2251"/>
        <v>0</v>
      </c>
      <c r="DO268" s="94">
        <f t="shared" si="2251"/>
        <v>0</v>
      </c>
      <c r="DP268" s="94">
        <f t="shared" si="2251"/>
        <v>0</v>
      </c>
      <c r="DQ268" s="94">
        <f t="shared" si="2251"/>
        <v>0</v>
      </c>
      <c r="DR268" s="94">
        <f t="shared" si="2251"/>
        <v>0</v>
      </c>
      <c r="DS268" s="94">
        <f t="shared" si="2251"/>
        <v>0</v>
      </c>
      <c r="DT268" s="94">
        <f t="shared" si="2251"/>
        <v>0</v>
      </c>
      <c r="DU268" s="94">
        <f t="shared" si="2251"/>
        <v>0</v>
      </c>
      <c r="DV268" s="94">
        <f t="shared" si="2251"/>
        <v>0</v>
      </c>
      <c r="DW268" s="94">
        <f t="shared" si="2251"/>
        <v>0</v>
      </c>
      <c r="DX268" s="94">
        <f t="shared" si="2251"/>
        <v>0</v>
      </c>
      <c r="DY268" s="94">
        <f t="shared" si="2251"/>
        <v>0</v>
      </c>
      <c r="DZ268" s="94">
        <f t="shared" si="2251"/>
        <v>0</v>
      </c>
      <c r="EA268" s="94">
        <f t="shared" si="2251"/>
        <v>0</v>
      </c>
      <c r="EB268" s="94">
        <f t="shared" ref="EB268:GM268" si="2252">IF(OR(EB$165&lt;=EOMONTH($E99,$R99*(1-$O99)),EB$165&gt;EOMONTH($E99,$P99*12*(1-$O99)+$Q99*12*$O99+$R99*(1-$O99))),0,FV($W99,ROUNDDOWN(YEARFRAC($D$165,EB$165,1),0),,-($U99*(1-$O99)+$V99*$O99)*$B99/12,0))</f>
        <v>0</v>
      </c>
      <c r="EC268" s="94">
        <f t="shared" si="2252"/>
        <v>0</v>
      </c>
      <c r="ED268" s="94">
        <f t="shared" si="2252"/>
        <v>0</v>
      </c>
      <c r="EE268" s="94">
        <f t="shared" si="2252"/>
        <v>0</v>
      </c>
      <c r="EF268" s="94">
        <f t="shared" si="2252"/>
        <v>0</v>
      </c>
      <c r="EG268" s="94">
        <f t="shared" si="2252"/>
        <v>0</v>
      </c>
      <c r="EH268" s="94">
        <f t="shared" si="2252"/>
        <v>0</v>
      </c>
      <c r="EI268" s="94">
        <f t="shared" si="2252"/>
        <v>0</v>
      </c>
      <c r="EJ268" s="94">
        <f t="shared" si="2252"/>
        <v>0</v>
      </c>
      <c r="EK268" s="94">
        <f t="shared" si="2252"/>
        <v>0</v>
      </c>
      <c r="EL268" s="94">
        <f t="shared" si="2252"/>
        <v>0</v>
      </c>
      <c r="EM268" s="94">
        <f t="shared" si="2252"/>
        <v>0</v>
      </c>
      <c r="EN268" s="94">
        <f t="shared" si="2252"/>
        <v>0</v>
      </c>
      <c r="EO268" s="94">
        <f t="shared" si="2252"/>
        <v>0</v>
      </c>
      <c r="EP268" s="94">
        <f t="shared" si="2252"/>
        <v>0</v>
      </c>
      <c r="EQ268" s="94">
        <f t="shared" si="2252"/>
        <v>0</v>
      </c>
      <c r="ER268" s="94">
        <f t="shared" si="2252"/>
        <v>0</v>
      </c>
      <c r="ES268" s="94">
        <f t="shared" si="2252"/>
        <v>0</v>
      </c>
      <c r="ET268" s="94">
        <f t="shared" si="2252"/>
        <v>0</v>
      </c>
      <c r="EU268" s="94">
        <f t="shared" si="2252"/>
        <v>0</v>
      </c>
      <c r="EV268" s="94">
        <f t="shared" si="2252"/>
        <v>0</v>
      </c>
      <c r="EW268" s="94">
        <f t="shared" si="2252"/>
        <v>0</v>
      </c>
      <c r="EX268" s="94">
        <f t="shared" si="2252"/>
        <v>0</v>
      </c>
      <c r="EY268" s="94">
        <f t="shared" si="2252"/>
        <v>0</v>
      </c>
      <c r="EZ268" s="94">
        <f t="shared" si="2252"/>
        <v>0</v>
      </c>
      <c r="FA268" s="94">
        <f t="shared" si="2252"/>
        <v>0</v>
      </c>
      <c r="FB268" s="94">
        <f t="shared" si="2252"/>
        <v>0</v>
      </c>
      <c r="FC268" s="94">
        <f t="shared" si="2252"/>
        <v>0</v>
      </c>
      <c r="FD268" s="94">
        <f t="shared" si="2252"/>
        <v>0</v>
      </c>
      <c r="FE268" s="94">
        <f t="shared" si="2252"/>
        <v>0</v>
      </c>
      <c r="FF268" s="94">
        <f t="shared" si="2252"/>
        <v>0</v>
      </c>
      <c r="FG268" s="94">
        <f t="shared" si="2252"/>
        <v>0</v>
      </c>
      <c r="FH268" s="94">
        <f t="shared" si="2252"/>
        <v>0</v>
      </c>
      <c r="FI268" s="94">
        <f t="shared" si="2252"/>
        <v>0</v>
      </c>
      <c r="FJ268" s="94">
        <f t="shared" si="2252"/>
        <v>0</v>
      </c>
      <c r="FK268" s="94">
        <f t="shared" si="2252"/>
        <v>0</v>
      </c>
      <c r="FL268" s="94">
        <f t="shared" si="2252"/>
        <v>0</v>
      </c>
      <c r="FM268" s="94">
        <f t="shared" si="2252"/>
        <v>0</v>
      </c>
      <c r="FN268" s="94">
        <f t="shared" si="2252"/>
        <v>0</v>
      </c>
      <c r="FO268" s="94">
        <f t="shared" si="2252"/>
        <v>0</v>
      </c>
      <c r="FP268" s="94">
        <f t="shared" si="2252"/>
        <v>0</v>
      </c>
      <c r="FQ268" s="94">
        <f t="shared" si="2252"/>
        <v>0</v>
      </c>
      <c r="FR268" s="94">
        <f t="shared" si="2252"/>
        <v>0</v>
      </c>
      <c r="FS268" s="94">
        <f t="shared" si="2252"/>
        <v>0</v>
      </c>
      <c r="FT268" s="94">
        <f t="shared" si="2252"/>
        <v>0</v>
      </c>
      <c r="FU268" s="94">
        <f t="shared" si="2252"/>
        <v>0</v>
      </c>
      <c r="FV268" s="94">
        <f t="shared" si="2252"/>
        <v>0</v>
      </c>
      <c r="FW268" s="94">
        <f t="shared" si="2252"/>
        <v>0</v>
      </c>
      <c r="FX268" s="94">
        <f t="shared" si="2252"/>
        <v>0</v>
      </c>
      <c r="FY268" s="94">
        <f t="shared" si="2252"/>
        <v>0</v>
      </c>
      <c r="FZ268" s="94">
        <f t="shared" si="2252"/>
        <v>0</v>
      </c>
      <c r="GA268" s="94">
        <f t="shared" si="2252"/>
        <v>0</v>
      </c>
      <c r="GB268" s="94">
        <f t="shared" si="2252"/>
        <v>0</v>
      </c>
      <c r="GC268" s="94">
        <f t="shared" si="2252"/>
        <v>0</v>
      </c>
      <c r="GD268" s="94">
        <f t="shared" si="2252"/>
        <v>0</v>
      </c>
      <c r="GE268" s="94">
        <f t="shared" si="2252"/>
        <v>0</v>
      </c>
      <c r="GF268" s="94">
        <f t="shared" si="2252"/>
        <v>0</v>
      </c>
      <c r="GG268" s="94">
        <f t="shared" si="2252"/>
        <v>0</v>
      </c>
      <c r="GH268" s="94">
        <f t="shared" si="2252"/>
        <v>0</v>
      </c>
      <c r="GI268" s="94">
        <f t="shared" si="2252"/>
        <v>0</v>
      </c>
      <c r="GJ268" s="94">
        <f t="shared" si="2252"/>
        <v>0</v>
      </c>
      <c r="GK268" s="94">
        <f t="shared" si="2252"/>
        <v>0</v>
      </c>
      <c r="GL268" s="94">
        <f t="shared" si="2252"/>
        <v>0</v>
      </c>
      <c r="GM268" s="94">
        <f t="shared" si="2252"/>
        <v>0</v>
      </c>
      <c r="GN268" s="94">
        <f t="shared" ref="GN268:IY268" si="2253">IF(OR(GN$165&lt;=EOMONTH($E99,$R99*(1-$O99)),GN$165&gt;EOMONTH($E99,$P99*12*(1-$O99)+$Q99*12*$O99+$R99*(1-$O99))),0,FV($W99,ROUNDDOWN(YEARFRAC($D$165,GN$165,1),0),,-($U99*(1-$O99)+$V99*$O99)*$B99/12,0))</f>
        <v>0</v>
      </c>
      <c r="GO268" s="94">
        <f t="shared" si="2253"/>
        <v>0</v>
      </c>
      <c r="GP268" s="94">
        <f t="shared" si="2253"/>
        <v>0</v>
      </c>
      <c r="GQ268" s="94">
        <f t="shared" si="2253"/>
        <v>0</v>
      </c>
      <c r="GR268" s="94">
        <f t="shared" si="2253"/>
        <v>0</v>
      </c>
      <c r="GS268" s="94">
        <f t="shared" si="2253"/>
        <v>0</v>
      </c>
      <c r="GT268" s="94">
        <f t="shared" si="2253"/>
        <v>0</v>
      </c>
      <c r="GU268" s="94">
        <f t="shared" si="2253"/>
        <v>0</v>
      </c>
      <c r="GV268" s="94">
        <f t="shared" si="2253"/>
        <v>0</v>
      </c>
      <c r="GW268" s="94">
        <f t="shared" si="2253"/>
        <v>0</v>
      </c>
      <c r="GX268" s="94">
        <f t="shared" si="2253"/>
        <v>0</v>
      </c>
      <c r="GY268" s="94">
        <f t="shared" si="2253"/>
        <v>0</v>
      </c>
      <c r="GZ268" s="94">
        <f t="shared" si="2253"/>
        <v>0</v>
      </c>
      <c r="HA268" s="94">
        <f t="shared" si="2253"/>
        <v>0</v>
      </c>
      <c r="HB268" s="94">
        <f t="shared" si="2253"/>
        <v>0</v>
      </c>
      <c r="HC268" s="94">
        <f t="shared" si="2253"/>
        <v>0</v>
      </c>
      <c r="HD268" s="94">
        <f t="shared" si="2253"/>
        <v>0</v>
      </c>
      <c r="HE268" s="94">
        <f t="shared" si="2253"/>
        <v>0</v>
      </c>
      <c r="HF268" s="94">
        <f t="shared" si="2253"/>
        <v>0</v>
      </c>
      <c r="HG268" s="94">
        <f t="shared" si="2253"/>
        <v>0</v>
      </c>
      <c r="HH268" s="94">
        <f t="shared" si="2253"/>
        <v>0</v>
      </c>
      <c r="HI268" s="94">
        <f t="shared" si="2253"/>
        <v>0</v>
      </c>
      <c r="HJ268" s="94">
        <f t="shared" si="2253"/>
        <v>0</v>
      </c>
      <c r="HK268" s="94">
        <f t="shared" si="2253"/>
        <v>0</v>
      </c>
      <c r="HL268" s="94">
        <f t="shared" si="2253"/>
        <v>0</v>
      </c>
      <c r="HM268" s="94">
        <f t="shared" si="2253"/>
        <v>0</v>
      </c>
      <c r="HN268" s="94">
        <f t="shared" si="2253"/>
        <v>0</v>
      </c>
      <c r="HO268" s="94">
        <f t="shared" si="2253"/>
        <v>0</v>
      </c>
      <c r="HP268" s="94">
        <f t="shared" si="2253"/>
        <v>0</v>
      </c>
      <c r="HQ268" s="94">
        <f t="shared" si="2253"/>
        <v>0</v>
      </c>
      <c r="HR268" s="94">
        <f t="shared" si="2253"/>
        <v>0</v>
      </c>
      <c r="HS268" s="94">
        <f t="shared" si="2253"/>
        <v>0</v>
      </c>
      <c r="HT268" s="94">
        <f t="shared" si="2253"/>
        <v>0</v>
      </c>
      <c r="HU268" s="94">
        <f t="shared" si="2253"/>
        <v>0</v>
      </c>
      <c r="HV268" s="94">
        <f t="shared" si="2253"/>
        <v>0</v>
      </c>
      <c r="HW268" s="94">
        <f t="shared" si="2253"/>
        <v>0</v>
      </c>
      <c r="HX268" s="94">
        <f t="shared" si="2253"/>
        <v>0</v>
      </c>
      <c r="HY268" s="94">
        <f t="shared" si="2253"/>
        <v>0</v>
      </c>
      <c r="HZ268" s="94">
        <f t="shared" si="2253"/>
        <v>0</v>
      </c>
      <c r="IA268" s="94">
        <f t="shared" si="2253"/>
        <v>0</v>
      </c>
      <c r="IB268" s="94">
        <f t="shared" si="2253"/>
        <v>0</v>
      </c>
      <c r="IC268" s="94">
        <f t="shared" si="2253"/>
        <v>0</v>
      </c>
      <c r="ID268" s="94">
        <f t="shared" si="2253"/>
        <v>0</v>
      </c>
      <c r="IE268" s="94">
        <f t="shared" si="2253"/>
        <v>0</v>
      </c>
      <c r="IF268" s="94">
        <f t="shared" si="2253"/>
        <v>0</v>
      </c>
      <c r="IG268" s="94">
        <f t="shared" si="2253"/>
        <v>0</v>
      </c>
      <c r="IH268" s="94">
        <f t="shared" si="2253"/>
        <v>0</v>
      </c>
      <c r="II268" s="94">
        <f t="shared" si="2253"/>
        <v>0</v>
      </c>
      <c r="IJ268" s="94">
        <f t="shared" si="2253"/>
        <v>0</v>
      </c>
      <c r="IK268" s="94">
        <f t="shared" si="2253"/>
        <v>0</v>
      </c>
      <c r="IL268" s="94">
        <f t="shared" si="2253"/>
        <v>0</v>
      </c>
      <c r="IM268" s="94">
        <f t="shared" si="2253"/>
        <v>0</v>
      </c>
      <c r="IN268" s="94">
        <f t="shared" si="2253"/>
        <v>0</v>
      </c>
      <c r="IO268" s="94">
        <f t="shared" si="2253"/>
        <v>0</v>
      </c>
      <c r="IP268" s="94">
        <f t="shared" si="2253"/>
        <v>0</v>
      </c>
      <c r="IQ268" s="94">
        <f t="shared" si="2253"/>
        <v>0</v>
      </c>
      <c r="IR268" s="94">
        <f t="shared" si="2253"/>
        <v>0</v>
      </c>
      <c r="IS268" s="94">
        <f t="shared" si="2253"/>
        <v>0</v>
      </c>
      <c r="IT268" s="94">
        <f t="shared" si="2253"/>
        <v>0</v>
      </c>
      <c r="IU268" s="94">
        <f t="shared" si="2253"/>
        <v>0</v>
      </c>
      <c r="IV268" s="94">
        <f t="shared" si="2253"/>
        <v>0</v>
      </c>
      <c r="IW268" s="94">
        <f t="shared" si="2253"/>
        <v>0</v>
      </c>
      <c r="IX268" s="94">
        <f t="shared" si="2253"/>
        <v>0</v>
      </c>
      <c r="IY268" s="94">
        <f t="shared" si="2253"/>
        <v>0</v>
      </c>
      <c r="IZ268" s="94">
        <f t="shared" ref="IZ268:LK268" si="2254">IF(OR(IZ$165&lt;=EOMONTH($E99,$R99*(1-$O99)),IZ$165&gt;EOMONTH($E99,$P99*12*(1-$O99)+$Q99*12*$O99+$R99*(1-$O99))),0,FV($W99,ROUNDDOWN(YEARFRAC($D$165,IZ$165,1),0),,-($U99*(1-$O99)+$V99*$O99)*$B99/12,0))</f>
        <v>0</v>
      </c>
      <c r="JA268" s="94">
        <f t="shared" si="2254"/>
        <v>0</v>
      </c>
      <c r="JB268" s="94">
        <f t="shared" si="2254"/>
        <v>0</v>
      </c>
      <c r="JC268" s="94">
        <f t="shared" si="2254"/>
        <v>0</v>
      </c>
      <c r="JD268" s="94">
        <f t="shared" si="2254"/>
        <v>0</v>
      </c>
      <c r="JE268" s="94">
        <f t="shared" si="2254"/>
        <v>0</v>
      </c>
      <c r="JF268" s="94">
        <f t="shared" si="2254"/>
        <v>0</v>
      </c>
      <c r="JG268" s="94">
        <f t="shared" si="2254"/>
        <v>0</v>
      </c>
      <c r="JH268" s="94">
        <f t="shared" si="2254"/>
        <v>0</v>
      </c>
      <c r="JI268" s="94">
        <f t="shared" si="2254"/>
        <v>0</v>
      </c>
      <c r="JJ268" s="94">
        <f t="shared" si="2254"/>
        <v>0</v>
      </c>
      <c r="JK268" s="94">
        <f t="shared" si="2254"/>
        <v>0</v>
      </c>
      <c r="JL268" s="94">
        <f t="shared" si="2254"/>
        <v>0</v>
      </c>
      <c r="JM268" s="94">
        <f t="shared" si="2254"/>
        <v>0</v>
      </c>
      <c r="JN268" s="94">
        <f t="shared" si="2254"/>
        <v>0</v>
      </c>
      <c r="JO268" s="94">
        <f t="shared" si="2254"/>
        <v>0</v>
      </c>
      <c r="JP268" s="94">
        <f t="shared" si="2254"/>
        <v>0</v>
      </c>
      <c r="JQ268" s="94">
        <f t="shared" si="2254"/>
        <v>0</v>
      </c>
      <c r="JR268" s="94">
        <f t="shared" si="2254"/>
        <v>0</v>
      </c>
      <c r="JS268" s="94">
        <f t="shared" si="2254"/>
        <v>0</v>
      </c>
      <c r="JT268" s="94">
        <f t="shared" si="2254"/>
        <v>0</v>
      </c>
      <c r="JU268" s="94">
        <f t="shared" si="2254"/>
        <v>0</v>
      </c>
      <c r="JV268" s="94">
        <f t="shared" si="2254"/>
        <v>0</v>
      </c>
      <c r="JW268" s="94">
        <f t="shared" si="2254"/>
        <v>0</v>
      </c>
      <c r="JX268" s="94">
        <f t="shared" si="2254"/>
        <v>0</v>
      </c>
      <c r="JY268" s="94">
        <f t="shared" si="2254"/>
        <v>0</v>
      </c>
      <c r="JZ268" s="94">
        <f t="shared" si="2254"/>
        <v>0</v>
      </c>
      <c r="KA268" s="94">
        <f t="shared" si="2254"/>
        <v>0</v>
      </c>
      <c r="KB268" s="94">
        <f t="shared" si="2254"/>
        <v>0</v>
      </c>
      <c r="KC268" s="94">
        <f t="shared" si="2254"/>
        <v>0</v>
      </c>
      <c r="KD268" s="94">
        <f t="shared" si="2254"/>
        <v>0</v>
      </c>
      <c r="KE268" s="94">
        <f t="shared" si="2254"/>
        <v>0</v>
      </c>
      <c r="KF268" s="94">
        <f t="shared" si="2254"/>
        <v>0</v>
      </c>
      <c r="KG268" s="94">
        <f t="shared" si="2254"/>
        <v>0</v>
      </c>
      <c r="KH268" s="94">
        <f t="shared" si="2254"/>
        <v>0</v>
      </c>
      <c r="KI268" s="94">
        <f t="shared" si="2254"/>
        <v>0</v>
      </c>
      <c r="KJ268" s="94">
        <f t="shared" si="2254"/>
        <v>0</v>
      </c>
      <c r="KK268" s="94">
        <f t="shared" si="2254"/>
        <v>0</v>
      </c>
      <c r="KL268" s="94">
        <f t="shared" si="2254"/>
        <v>0</v>
      </c>
      <c r="KM268" s="94">
        <f t="shared" si="2254"/>
        <v>0</v>
      </c>
      <c r="KN268" s="94">
        <f t="shared" si="2254"/>
        <v>0</v>
      </c>
      <c r="KO268" s="94">
        <f t="shared" si="2254"/>
        <v>0</v>
      </c>
      <c r="KP268" s="94">
        <f t="shared" si="2254"/>
        <v>0</v>
      </c>
      <c r="KQ268" s="94">
        <f t="shared" si="2254"/>
        <v>0</v>
      </c>
      <c r="KR268" s="94">
        <f t="shared" si="2254"/>
        <v>0</v>
      </c>
      <c r="KS268" s="94">
        <f t="shared" si="2254"/>
        <v>0</v>
      </c>
      <c r="KT268" s="94">
        <f t="shared" si="2254"/>
        <v>0</v>
      </c>
      <c r="KU268" s="94">
        <f t="shared" si="2254"/>
        <v>0</v>
      </c>
      <c r="KV268" s="94">
        <f t="shared" si="2254"/>
        <v>0</v>
      </c>
      <c r="KW268" s="94">
        <f t="shared" si="2254"/>
        <v>0</v>
      </c>
      <c r="KX268" s="94">
        <f t="shared" si="2254"/>
        <v>0</v>
      </c>
      <c r="KY268" s="94">
        <f t="shared" si="2254"/>
        <v>0</v>
      </c>
      <c r="KZ268" s="94">
        <f t="shared" si="2254"/>
        <v>0</v>
      </c>
      <c r="LA268" s="94">
        <f t="shared" si="2254"/>
        <v>0</v>
      </c>
      <c r="LB268" s="94">
        <f t="shared" si="2254"/>
        <v>0</v>
      </c>
      <c r="LC268" s="94">
        <f t="shared" si="2254"/>
        <v>0</v>
      </c>
      <c r="LD268" s="94">
        <f t="shared" si="2254"/>
        <v>0</v>
      </c>
      <c r="LE268" s="94">
        <f t="shared" si="2254"/>
        <v>0</v>
      </c>
      <c r="LF268" s="94">
        <f t="shared" si="2254"/>
        <v>0</v>
      </c>
      <c r="LG268" s="94">
        <f t="shared" si="2254"/>
        <v>0</v>
      </c>
      <c r="LH268" s="94">
        <f t="shared" si="2254"/>
        <v>0</v>
      </c>
      <c r="LI268" s="94">
        <f t="shared" si="2254"/>
        <v>0</v>
      </c>
      <c r="LJ268" s="94">
        <f t="shared" si="2254"/>
        <v>0</v>
      </c>
      <c r="LK268" s="94">
        <f t="shared" si="2254"/>
        <v>0</v>
      </c>
      <c r="LL268" s="94">
        <f t="shared" ref="LL268:NK268" si="2255">IF(OR(LL$165&lt;=EOMONTH($E99,$R99*(1-$O99)),LL$165&gt;EOMONTH($E99,$P99*12*(1-$O99)+$Q99*12*$O99+$R99*(1-$O99))),0,FV($W99,ROUNDDOWN(YEARFRAC($D$165,LL$165,1),0),,-($U99*(1-$O99)+$V99*$O99)*$B99/12,0))</f>
        <v>0</v>
      </c>
      <c r="LM268" s="94">
        <f t="shared" si="2255"/>
        <v>0</v>
      </c>
      <c r="LN268" s="94">
        <f t="shared" si="2255"/>
        <v>0</v>
      </c>
      <c r="LO268" s="94">
        <f t="shared" si="2255"/>
        <v>0</v>
      </c>
      <c r="LP268" s="94">
        <f t="shared" si="2255"/>
        <v>0</v>
      </c>
      <c r="LQ268" s="94">
        <f t="shared" si="2255"/>
        <v>0</v>
      </c>
      <c r="LR268" s="94">
        <f t="shared" si="2255"/>
        <v>0</v>
      </c>
      <c r="LS268" s="94">
        <f t="shared" si="2255"/>
        <v>0</v>
      </c>
      <c r="LT268" s="94">
        <f t="shared" si="2255"/>
        <v>0</v>
      </c>
      <c r="LU268" s="94">
        <f t="shared" si="2255"/>
        <v>0</v>
      </c>
      <c r="LV268" s="94">
        <f t="shared" si="2255"/>
        <v>0</v>
      </c>
      <c r="LW268" s="94">
        <f t="shared" si="2255"/>
        <v>0</v>
      </c>
      <c r="LX268" s="94">
        <f t="shared" si="2255"/>
        <v>0</v>
      </c>
      <c r="LY268" s="94">
        <f t="shared" si="2255"/>
        <v>0</v>
      </c>
      <c r="LZ268" s="94">
        <f t="shared" si="2255"/>
        <v>0</v>
      </c>
      <c r="MA268" s="94">
        <f t="shared" si="2255"/>
        <v>0</v>
      </c>
      <c r="MB268" s="94">
        <f t="shared" si="2255"/>
        <v>0</v>
      </c>
      <c r="MC268" s="94">
        <f t="shared" si="2255"/>
        <v>0</v>
      </c>
      <c r="MD268" s="94">
        <f t="shared" si="2255"/>
        <v>0</v>
      </c>
      <c r="ME268" s="94">
        <f t="shared" si="2255"/>
        <v>0</v>
      </c>
      <c r="MF268" s="94">
        <f t="shared" si="2255"/>
        <v>0</v>
      </c>
      <c r="MG268" s="94">
        <f t="shared" si="2255"/>
        <v>0</v>
      </c>
      <c r="MH268" s="94">
        <f t="shared" si="2255"/>
        <v>0</v>
      </c>
      <c r="MI268" s="94">
        <f t="shared" si="2255"/>
        <v>0</v>
      </c>
      <c r="MJ268" s="94">
        <f t="shared" si="2255"/>
        <v>0</v>
      </c>
      <c r="MK268" s="94">
        <f t="shared" si="2255"/>
        <v>0</v>
      </c>
      <c r="ML268" s="94">
        <f t="shared" si="2255"/>
        <v>0</v>
      </c>
      <c r="MM268" s="94">
        <f t="shared" si="2255"/>
        <v>0</v>
      </c>
      <c r="MN268" s="94">
        <f t="shared" si="2255"/>
        <v>0</v>
      </c>
      <c r="MO268" s="94">
        <f t="shared" si="2255"/>
        <v>0</v>
      </c>
      <c r="MP268" s="94">
        <f t="shared" si="2255"/>
        <v>0</v>
      </c>
      <c r="MQ268" s="94">
        <f t="shared" si="2255"/>
        <v>0</v>
      </c>
      <c r="MR268" s="94">
        <f t="shared" si="2255"/>
        <v>0</v>
      </c>
      <c r="MS268" s="94">
        <f t="shared" si="2255"/>
        <v>0</v>
      </c>
      <c r="MT268" s="94">
        <f t="shared" si="2255"/>
        <v>0</v>
      </c>
      <c r="MU268" s="94">
        <f t="shared" si="2255"/>
        <v>0</v>
      </c>
      <c r="MV268" s="94">
        <f t="shared" si="2255"/>
        <v>0</v>
      </c>
      <c r="MW268" s="94">
        <f t="shared" si="2255"/>
        <v>0</v>
      </c>
      <c r="MX268" s="94">
        <f t="shared" si="2255"/>
        <v>0</v>
      </c>
      <c r="MY268" s="94">
        <f t="shared" si="2255"/>
        <v>0</v>
      </c>
      <c r="MZ268" s="94">
        <f t="shared" si="2255"/>
        <v>0</v>
      </c>
      <c r="NA268" s="94">
        <f t="shared" si="2255"/>
        <v>0</v>
      </c>
      <c r="NB268" s="94">
        <f t="shared" si="2255"/>
        <v>0</v>
      </c>
      <c r="NC268" s="94">
        <f t="shared" si="2255"/>
        <v>0</v>
      </c>
      <c r="ND268" s="94">
        <f t="shared" si="2255"/>
        <v>0</v>
      </c>
      <c r="NE268" s="94">
        <f t="shared" si="2255"/>
        <v>0</v>
      </c>
      <c r="NF268" s="94">
        <f t="shared" si="2255"/>
        <v>0</v>
      </c>
      <c r="NG268" s="94">
        <f t="shared" si="2255"/>
        <v>0</v>
      </c>
      <c r="NH268" s="94">
        <f t="shared" si="2255"/>
        <v>0</v>
      </c>
      <c r="NI268" s="94">
        <f t="shared" si="2255"/>
        <v>0</v>
      </c>
      <c r="NJ268" s="94">
        <f t="shared" si="2255"/>
        <v>0</v>
      </c>
      <c r="NK268" s="97">
        <f t="shared" si="2255"/>
        <v>0</v>
      </c>
    </row>
    <row r="269" spans="1:375" x14ac:dyDescent="0.25">
      <c r="A269" s="96">
        <f>SUMIF($D$163:$NK$163,"&lt;="&amp;Summary!$B$3,Leases!D269:NK269)</f>
        <v>0</v>
      </c>
      <c r="B269" s="23" t="s">
        <v>100</v>
      </c>
      <c r="C269" s="45" t="s">
        <v>28</v>
      </c>
      <c r="D269" s="94">
        <f t="shared" ref="D269" si="2256">IF(AND(D$165&gt;EOMONTH($E99,$R99*(1-$O99)),D$165&lt;=EOMONTH($E99,$R99*(1-$O99)+$S99*(1-$O99)+$T99*$O99)),-D268,0)</f>
        <v>0</v>
      </c>
      <c r="E269" s="94">
        <f t="shared" ref="E269" si="2257">IF(AND(E$165&gt;EOMONTH($E99,$R99*(1-$O99)),E$165&lt;=EOMONTH($E99,$R99*(1-$O99)+$S99*(1-$O99)+$T99*$O99)),-E268,0)</f>
        <v>0</v>
      </c>
      <c r="F269" s="94">
        <f t="shared" ref="F269" si="2258">IF(AND(F$165&gt;EOMONTH($E99,$R99*(1-$O99)),F$165&lt;=EOMONTH($E99,$R99*(1-$O99)+$S99*(1-$O99)+$T99*$O99)),-F268,0)</f>
        <v>0</v>
      </c>
      <c r="G269" s="94">
        <f t="shared" ref="G269" si="2259">IF(AND(G$165&gt;EOMONTH($E99,$R99*(1-$O99)),G$165&lt;=EOMONTH($E99,$R99*(1-$O99)+$S99*(1-$O99)+$T99*$O99)),-G268,0)</f>
        <v>0</v>
      </c>
      <c r="H269" s="94">
        <f t="shared" ref="H269" si="2260">IF(AND(H$165&gt;EOMONTH($E99,$R99*(1-$O99)),H$165&lt;=EOMONTH($E99,$R99*(1-$O99)+$S99*(1-$O99)+$T99*$O99)),-H268,0)</f>
        <v>0</v>
      </c>
      <c r="I269" s="94">
        <f t="shared" ref="I269" si="2261">IF(AND(I$165&gt;EOMONTH($E99,$R99*(1-$O99)),I$165&lt;=EOMONTH($E99,$R99*(1-$O99)+$S99*(1-$O99)+$T99*$O99)),-I268,0)</f>
        <v>0</v>
      </c>
      <c r="J269" s="94">
        <f t="shared" ref="J269" si="2262">IF(AND(J$165&gt;EOMONTH($E99,$R99*(1-$O99)),J$165&lt;=EOMONTH($E99,$R99*(1-$O99)+$S99*(1-$O99)+$T99*$O99)),-J268,0)</f>
        <v>0</v>
      </c>
      <c r="K269" s="94">
        <f t="shared" ref="K269" si="2263">IF(AND(K$165&gt;EOMONTH($E99,$R99*(1-$O99)),K$165&lt;=EOMONTH($E99,$R99*(1-$O99)+$S99*(1-$O99)+$T99*$O99)),-K268,0)</f>
        <v>0</v>
      </c>
      <c r="L269" s="94">
        <f t="shared" ref="L269" si="2264">IF(AND(L$165&gt;EOMONTH($E99,$R99*(1-$O99)),L$165&lt;=EOMONTH($E99,$R99*(1-$O99)+$S99*(1-$O99)+$T99*$O99)),-L268,0)</f>
        <v>0</v>
      </c>
      <c r="M269" s="94">
        <f t="shared" ref="M269" si="2265">IF(AND(M$165&gt;EOMONTH($E99,$R99*(1-$O99)),M$165&lt;=EOMONTH($E99,$R99*(1-$O99)+$S99*(1-$O99)+$T99*$O99)),-M268,0)</f>
        <v>0</v>
      </c>
      <c r="N269" s="94">
        <f t="shared" ref="N269" si="2266">IF(AND(N$165&gt;EOMONTH($E99,$R99*(1-$O99)),N$165&lt;=EOMONTH($E99,$R99*(1-$O99)+$S99*(1-$O99)+$T99*$O99)),-N268,0)</f>
        <v>0</v>
      </c>
      <c r="O269" s="94">
        <f t="shared" ref="O269" si="2267">IF(AND(O$165&gt;EOMONTH($E99,$R99*(1-$O99)),O$165&lt;=EOMONTH($E99,$R99*(1-$O99)+$S99*(1-$O99)+$T99*$O99)),-O268,0)</f>
        <v>0</v>
      </c>
      <c r="P269" s="94">
        <f t="shared" ref="P269" si="2268">IF(AND(P$165&gt;EOMONTH($E99,$R99*(1-$O99)),P$165&lt;=EOMONTH($E99,$R99*(1-$O99)+$S99*(1-$O99)+$T99*$O99)),-P268,0)</f>
        <v>0</v>
      </c>
      <c r="Q269" s="94">
        <f t="shared" ref="Q269" si="2269">IF(AND(Q$165&gt;EOMONTH($E99,$R99*(1-$O99)),Q$165&lt;=EOMONTH($E99,$R99*(1-$O99)+$S99*(1-$O99)+$T99*$O99)),-Q268,0)</f>
        <v>0</v>
      </c>
      <c r="R269" s="94">
        <f t="shared" ref="R269" si="2270">IF(AND(R$165&gt;EOMONTH($E99,$R99*(1-$O99)),R$165&lt;=EOMONTH($E99,$R99*(1-$O99)+$S99*(1-$O99)+$T99*$O99)),-R268,0)</f>
        <v>0</v>
      </c>
      <c r="S269" s="94">
        <f t="shared" ref="S269" si="2271">IF(AND(S$165&gt;EOMONTH($E99,$R99*(1-$O99)),S$165&lt;=EOMONTH($E99,$R99*(1-$O99)+$S99*(1-$O99)+$T99*$O99)),-S268,0)</f>
        <v>0</v>
      </c>
      <c r="T269" s="94">
        <f t="shared" ref="T269" si="2272">IF(AND(T$165&gt;EOMONTH($E99,$R99*(1-$O99)),T$165&lt;=EOMONTH($E99,$R99*(1-$O99)+$S99*(1-$O99)+$T99*$O99)),-T268,0)</f>
        <v>0</v>
      </c>
      <c r="U269" s="94">
        <f t="shared" ref="U269" si="2273">IF(AND(U$165&gt;EOMONTH($E99,$R99*(1-$O99)),U$165&lt;=EOMONTH($E99,$R99*(1-$O99)+$S99*(1-$O99)+$T99*$O99)),-U268,0)</f>
        <v>0</v>
      </c>
      <c r="V269" s="94">
        <f t="shared" ref="V269" si="2274">IF(AND(V$165&gt;EOMONTH($E99,$R99*(1-$O99)),V$165&lt;=EOMONTH($E99,$R99*(1-$O99)+$S99*(1-$O99)+$T99*$O99)),-V268,0)</f>
        <v>0</v>
      </c>
      <c r="W269" s="94">
        <f t="shared" ref="W269" si="2275">IF(AND(W$165&gt;EOMONTH($E99,$R99*(1-$O99)),W$165&lt;=EOMONTH($E99,$R99*(1-$O99)+$S99*(1-$O99)+$T99*$O99)),-W268,0)</f>
        <v>0</v>
      </c>
      <c r="X269" s="94">
        <f t="shared" ref="X269" si="2276">IF(AND(X$165&gt;EOMONTH($E99,$R99*(1-$O99)),X$165&lt;=EOMONTH($E99,$R99*(1-$O99)+$S99*(1-$O99)+$T99*$O99)),-X268,0)</f>
        <v>0</v>
      </c>
      <c r="Y269" s="94">
        <f t="shared" ref="Y269" si="2277">IF(AND(Y$165&gt;EOMONTH($E99,$R99*(1-$O99)),Y$165&lt;=EOMONTH($E99,$R99*(1-$O99)+$S99*(1-$O99)+$T99*$O99)),-Y268,0)</f>
        <v>0</v>
      </c>
      <c r="Z269" s="94">
        <f t="shared" ref="Z269" si="2278">IF(AND(Z$165&gt;EOMONTH($E99,$R99*(1-$O99)),Z$165&lt;=EOMONTH($E99,$R99*(1-$O99)+$S99*(1-$O99)+$T99*$O99)),-Z268,0)</f>
        <v>0</v>
      </c>
      <c r="AA269" s="94">
        <f t="shared" ref="AA269" si="2279">IF(AND(AA$165&gt;EOMONTH($E99,$R99*(1-$O99)),AA$165&lt;=EOMONTH($E99,$R99*(1-$O99)+$S99*(1-$O99)+$T99*$O99)),-AA268,0)</f>
        <v>0</v>
      </c>
      <c r="AB269" s="94">
        <f t="shared" ref="AB269" si="2280">IF(AND(AB$165&gt;EOMONTH($E99,$R99*(1-$O99)),AB$165&lt;=EOMONTH($E99,$R99*(1-$O99)+$S99*(1-$O99)+$T99*$O99)),-AB268,0)</f>
        <v>0</v>
      </c>
      <c r="AC269" s="94">
        <f t="shared" ref="AC269" si="2281">IF(AND(AC$165&gt;EOMONTH($E99,$R99*(1-$O99)),AC$165&lt;=EOMONTH($E99,$R99*(1-$O99)+$S99*(1-$O99)+$T99*$O99)),-AC268,0)</f>
        <v>0</v>
      </c>
      <c r="AD269" s="94">
        <f t="shared" ref="AD269" si="2282">IF(AND(AD$165&gt;EOMONTH($E99,$R99*(1-$O99)),AD$165&lt;=EOMONTH($E99,$R99*(1-$O99)+$S99*(1-$O99)+$T99*$O99)),-AD268,0)</f>
        <v>0</v>
      </c>
      <c r="AE269" s="94">
        <f t="shared" ref="AE269" si="2283">IF(AND(AE$165&gt;EOMONTH($E99,$R99*(1-$O99)),AE$165&lt;=EOMONTH($E99,$R99*(1-$O99)+$S99*(1-$O99)+$T99*$O99)),-AE268,0)</f>
        <v>0</v>
      </c>
      <c r="AF269" s="94">
        <f t="shared" ref="AF269" si="2284">IF(AND(AF$165&gt;EOMONTH($E99,$R99*(1-$O99)),AF$165&lt;=EOMONTH($E99,$R99*(1-$O99)+$S99*(1-$O99)+$T99*$O99)),-AF268,0)</f>
        <v>0</v>
      </c>
      <c r="AG269" s="94">
        <f t="shared" ref="AG269" si="2285">IF(AND(AG$165&gt;EOMONTH($E99,$R99*(1-$O99)),AG$165&lt;=EOMONTH($E99,$R99*(1-$O99)+$S99*(1-$O99)+$T99*$O99)),-AG268,0)</f>
        <v>0</v>
      </c>
      <c r="AH269" s="94">
        <f t="shared" ref="AH269" si="2286">IF(AND(AH$165&gt;EOMONTH($E99,$R99*(1-$O99)),AH$165&lt;=EOMONTH($E99,$R99*(1-$O99)+$S99*(1-$O99)+$T99*$O99)),-AH268,0)</f>
        <v>0</v>
      </c>
      <c r="AI269" s="94">
        <f t="shared" ref="AI269" si="2287">IF(AND(AI$165&gt;EOMONTH($E99,$R99*(1-$O99)),AI$165&lt;=EOMONTH($E99,$R99*(1-$O99)+$S99*(1-$O99)+$T99*$O99)),-AI268,0)</f>
        <v>0</v>
      </c>
      <c r="AJ269" s="94">
        <f t="shared" ref="AJ269" si="2288">IF(AND(AJ$165&gt;EOMONTH($E99,$R99*(1-$O99)),AJ$165&lt;=EOMONTH($E99,$R99*(1-$O99)+$S99*(1-$O99)+$T99*$O99)),-AJ268,0)</f>
        <v>0</v>
      </c>
      <c r="AK269" s="94">
        <f t="shared" ref="AK269" si="2289">IF(AND(AK$165&gt;EOMONTH($E99,$R99*(1-$O99)),AK$165&lt;=EOMONTH($E99,$R99*(1-$O99)+$S99*(1-$O99)+$T99*$O99)),-AK268,0)</f>
        <v>0</v>
      </c>
      <c r="AL269" s="94">
        <f t="shared" ref="AL269" si="2290">IF(AND(AL$165&gt;EOMONTH($E99,$R99*(1-$O99)),AL$165&lt;=EOMONTH($E99,$R99*(1-$O99)+$S99*(1-$O99)+$T99*$O99)),-AL268,0)</f>
        <v>0</v>
      </c>
      <c r="AM269" s="94">
        <f t="shared" ref="AM269" si="2291">IF(AND(AM$165&gt;EOMONTH($E99,$R99*(1-$O99)),AM$165&lt;=EOMONTH($E99,$R99*(1-$O99)+$S99*(1-$O99)+$T99*$O99)),-AM268,0)</f>
        <v>0</v>
      </c>
      <c r="AN269" s="94">
        <f t="shared" ref="AN269" si="2292">IF(AND(AN$165&gt;EOMONTH($E99,$R99*(1-$O99)),AN$165&lt;=EOMONTH($E99,$R99*(1-$O99)+$S99*(1-$O99)+$T99*$O99)),-AN268,0)</f>
        <v>0</v>
      </c>
      <c r="AO269" s="94">
        <f t="shared" ref="AO269" si="2293">IF(AND(AO$165&gt;EOMONTH($E99,$R99*(1-$O99)),AO$165&lt;=EOMONTH($E99,$R99*(1-$O99)+$S99*(1-$O99)+$T99*$O99)),-AO268,0)</f>
        <v>0</v>
      </c>
      <c r="AP269" s="94">
        <f t="shared" ref="AP269" si="2294">IF(AND(AP$165&gt;EOMONTH($E99,$R99*(1-$O99)),AP$165&lt;=EOMONTH($E99,$R99*(1-$O99)+$S99*(1-$O99)+$T99*$O99)),-AP268,0)</f>
        <v>0</v>
      </c>
      <c r="AQ269" s="94">
        <f t="shared" ref="AQ269" si="2295">IF(AND(AQ$165&gt;EOMONTH($E99,$R99*(1-$O99)),AQ$165&lt;=EOMONTH($E99,$R99*(1-$O99)+$S99*(1-$O99)+$T99*$O99)),-AQ268,0)</f>
        <v>0</v>
      </c>
      <c r="AR269" s="94">
        <f t="shared" ref="AR269" si="2296">IF(AND(AR$165&gt;EOMONTH($E99,$R99*(1-$O99)),AR$165&lt;=EOMONTH($E99,$R99*(1-$O99)+$S99*(1-$O99)+$T99*$O99)),-AR268,0)</f>
        <v>0</v>
      </c>
      <c r="AS269" s="94">
        <f t="shared" ref="AS269" si="2297">IF(AND(AS$165&gt;EOMONTH($E99,$R99*(1-$O99)),AS$165&lt;=EOMONTH($E99,$R99*(1-$O99)+$S99*(1-$O99)+$T99*$O99)),-AS268,0)</f>
        <v>0</v>
      </c>
      <c r="AT269" s="94">
        <f t="shared" ref="AT269" si="2298">IF(AND(AT$165&gt;EOMONTH($E99,$R99*(1-$O99)),AT$165&lt;=EOMONTH($E99,$R99*(1-$O99)+$S99*(1-$O99)+$T99*$O99)),-AT268,0)</f>
        <v>0</v>
      </c>
      <c r="AU269" s="94">
        <f t="shared" ref="AU269" si="2299">IF(AND(AU$165&gt;EOMONTH($E99,$R99*(1-$O99)),AU$165&lt;=EOMONTH($E99,$R99*(1-$O99)+$S99*(1-$O99)+$T99*$O99)),-AU268,0)</f>
        <v>0</v>
      </c>
      <c r="AV269" s="94">
        <f t="shared" ref="AV269" si="2300">IF(AND(AV$165&gt;EOMONTH($E99,$R99*(1-$O99)),AV$165&lt;=EOMONTH($E99,$R99*(1-$O99)+$S99*(1-$O99)+$T99*$O99)),-AV268,0)</f>
        <v>0</v>
      </c>
      <c r="AW269" s="94">
        <f t="shared" ref="AW269" si="2301">IF(AND(AW$165&gt;EOMONTH($E99,$R99*(1-$O99)),AW$165&lt;=EOMONTH($E99,$R99*(1-$O99)+$S99*(1-$O99)+$T99*$O99)),-AW268,0)</f>
        <v>0</v>
      </c>
      <c r="AX269" s="94">
        <f t="shared" ref="AX269" si="2302">IF(AND(AX$165&gt;EOMONTH($E99,$R99*(1-$O99)),AX$165&lt;=EOMONTH($E99,$R99*(1-$O99)+$S99*(1-$O99)+$T99*$O99)),-AX268,0)</f>
        <v>0</v>
      </c>
      <c r="AY269" s="94">
        <f t="shared" ref="AY269" si="2303">IF(AND(AY$165&gt;EOMONTH($E99,$R99*(1-$O99)),AY$165&lt;=EOMONTH($E99,$R99*(1-$O99)+$S99*(1-$O99)+$T99*$O99)),-AY268,0)</f>
        <v>0</v>
      </c>
      <c r="AZ269" s="94">
        <f t="shared" ref="AZ269" si="2304">IF(AND(AZ$165&gt;EOMONTH($E99,$R99*(1-$O99)),AZ$165&lt;=EOMONTH($E99,$R99*(1-$O99)+$S99*(1-$O99)+$T99*$O99)),-AZ268,0)</f>
        <v>0</v>
      </c>
      <c r="BA269" s="94">
        <f t="shared" ref="BA269" si="2305">IF(AND(BA$165&gt;EOMONTH($E99,$R99*(1-$O99)),BA$165&lt;=EOMONTH($E99,$R99*(1-$O99)+$S99*(1-$O99)+$T99*$O99)),-BA268,0)</f>
        <v>0</v>
      </c>
      <c r="BB269" s="94">
        <f t="shared" ref="BB269" si="2306">IF(AND(BB$165&gt;EOMONTH($E99,$R99*(1-$O99)),BB$165&lt;=EOMONTH($E99,$R99*(1-$O99)+$S99*(1-$O99)+$T99*$O99)),-BB268,0)</f>
        <v>0</v>
      </c>
      <c r="BC269" s="94">
        <f t="shared" ref="BC269" si="2307">IF(AND(BC$165&gt;EOMONTH($E99,$R99*(1-$O99)),BC$165&lt;=EOMONTH($E99,$R99*(1-$O99)+$S99*(1-$O99)+$T99*$O99)),-BC268,0)</f>
        <v>0</v>
      </c>
      <c r="BD269" s="94">
        <f t="shared" ref="BD269" si="2308">IF(AND(BD$165&gt;EOMONTH($E99,$R99*(1-$O99)),BD$165&lt;=EOMONTH($E99,$R99*(1-$O99)+$S99*(1-$O99)+$T99*$O99)),-BD268,0)</f>
        <v>0</v>
      </c>
      <c r="BE269" s="94">
        <f t="shared" ref="BE269" si="2309">IF(AND(BE$165&gt;EOMONTH($E99,$R99*(1-$O99)),BE$165&lt;=EOMONTH($E99,$R99*(1-$O99)+$S99*(1-$O99)+$T99*$O99)),-BE268,0)</f>
        <v>0</v>
      </c>
      <c r="BF269" s="94">
        <f t="shared" ref="BF269" si="2310">IF(AND(BF$165&gt;EOMONTH($E99,$R99*(1-$O99)),BF$165&lt;=EOMONTH($E99,$R99*(1-$O99)+$S99*(1-$O99)+$T99*$O99)),-BF268,0)</f>
        <v>0</v>
      </c>
      <c r="BG269" s="94">
        <f t="shared" ref="BG269" si="2311">IF(AND(BG$165&gt;EOMONTH($E99,$R99*(1-$O99)),BG$165&lt;=EOMONTH($E99,$R99*(1-$O99)+$S99*(1-$O99)+$T99*$O99)),-BG268,0)</f>
        <v>0</v>
      </c>
      <c r="BH269" s="94">
        <f t="shared" ref="BH269" si="2312">IF(AND(BH$165&gt;EOMONTH($E99,$R99*(1-$O99)),BH$165&lt;=EOMONTH($E99,$R99*(1-$O99)+$S99*(1-$O99)+$T99*$O99)),-BH268,0)</f>
        <v>0</v>
      </c>
      <c r="BI269" s="94">
        <f t="shared" ref="BI269" si="2313">IF(AND(BI$165&gt;EOMONTH($E99,$R99*(1-$O99)),BI$165&lt;=EOMONTH($E99,$R99*(1-$O99)+$S99*(1-$O99)+$T99*$O99)),-BI268,0)</f>
        <v>0</v>
      </c>
      <c r="BJ269" s="94">
        <f t="shared" ref="BJ269" si="2314">IF(AND(BJ$165&gt;EOMONTH($E99,$R99*(1-$O99)),BJ$165&lt;=EOMONTH($E99,$R99*(1-$O99)+$S99*(1-$O99)+$T99*$O99)),-BJ268,0)</f>
        <v>0</v>
      </c>
      <c r="BK269" s="94">
        <f t="shared" ref="BK269" si="2315">IF(AND(BK$165&gt;EOMONTH($E99,$R99*(1-$O99)),BK$165&lt;=EOMONTH($E99,$R99*(1-$O99)+$S99*(1-$O99)+$T99*$O99)),-BK268,0)</f>
        <v>0</v>
      </c>
      <c r="BL269" s="94">
        <f t="shared" ref="BL269" si="2316">IF(AND(BL$165&gt;EOMONTH($E99,$R99*(1-$O99)),BL$165&lt;=EOMONTH($E99,$R99*(1-$O99)+$S99*(1-$O99)+$T99*$O99)),-BL268,0)</f>
        <v>0</v>
      </c>
      <c r="BM269" s="94">
        <f t="shared" ref="BM269" si="2317">IF(AND(BM$165&gt;EOMONTH($E99,$R99*(1-$O99)),BM$165&lt;=EOMONTH($E99,$R99*(1-$O99)+$S99*(1-$O99)+$T99*$O99)),-BM268,0)</f>
        <v>0</v>
      </c>
      <c r="BN269" s="94">
        <f t="shared" ref="BN269" si="2318">IF(AND(BN$165&gt;EOMONTH($E99,$R99*(1-$O99)),BN$165&lt;=EOMONTH($E99,$R99*(1-$O99)+$S99*(1-$O99)+$T99*$O99)),-BN268,0)</f>
        <v>0</v>
      </c>
      <c r="BO269" s="94">
        <f t="shared" ref="BO269" si="2319">IF(AND(BO$165&gt;EOMONTH($E99,$R99*(1-$O99)),BO$165&lt;=EOMONTH($E99,$R99*(1-$O99)+$S99*(1-$O99)+$T99*$O99)),-BO268,0)</f>
        <v>0</v>
      </c>
      <c r="BP269" s="94">
        <f t="shared" ref="BP269" si="2320">IF(AND(BP$165&gt;EOMONTH($E99,$R99*(1-$O99)),BP$165&lt;=EOMONTH($E99,$R99*(1-$O99)+$S99*(1-$O99)+$T99*$O99)),-BP268,0)</f>
        <v>0</v>
      </c>
      <c r="BQ269" s="94">
        <f t="shared" ref="BQ269" si="2321">IF(AND(BQ$165&gt;EOMONTH($E99,$R99*(1-$O99)),BQ$165&lt;=EOMONTH($E99,$R99*(1-$O99)+$S99*(1-$O99)+$T99*$O99)),-BQ268,0)</f>
        <v>0</v>
      </c>
      <c r="BR269" s="94">
        <f t="shared" ref="BR269" si="2322">IF(AND(BR$165&gt;EOMONTH($E99,$R99*(1-$O99)),BR$165&lt;=EOMONTH($E99,$R99*(1-$O99)+$S99*(1-$O99)+$T99*$O99)),-BR268,0)</f>
        <v>0</v>
      </c>
      <c r="BS269" s="94">
        <f t="shared" ref="BS269" si="2323">IF(AND(BS$165&gt;EOMONTH($E99,$R99*(1-$O99)),BS$165&lt;=EOMONTH($E99,$R99*(1-$O99)+$S99*(1-$O99)+$T99*$O99)),-BS268,0)</f>
        <v>0</v>
      </c>
      <c r="BT269" s="94">
        <f t="shared" ref="BT269" si="2324">IF(AND(BT$165&gt;EOMONTH($E99,$R99*(1-$O99)),BT$165&lt;=EOMONTH($E99,$R99*(1-$O99)+$S99*(1-$O99)+$T99*$O99)),-BT268,0)</f>
        <v>0</v>
      </c>
      <c r="BU269" s="94">
        <f t="shared" ref="BU269" si="2325">IF(AND(BU$165&gt;EOMONTH($E99,$R99*(1-$O99)),BU$165&lt;=EOMONTH($E99,$R99*(1-$O99)+$S99*(1-$O99)+$T99*$O99)),-BU268,0)</f>
        <v>0</v>
      </c>
      <c r="BV269" s="94">
        <f t="shared" ref="BV269" si="2326">IF(AND(BV$165&gt;EOMONTH($E99,$R99*(1-$O99)),BV$165&lt;=EOMONTH($E99,$R99*(1-$O99)+$S99*(1-$O99)+$T99*$O99)),-BV268,0)</f>
        <v>0</v>
      </c>
      <c r="BW269" s="94">
        <f t="shared" ref="BW269" si="2327">IF(AND(BW$165&gt;EOMONTH($E99,$R99*(1-$O99)),BW$165&lt;=EOMONTH($E99,$R99*(1-$O99)+$S99*(1-$O99)+$T99*$O99)),-BW268,0)</f>
        <v>0</v>
      </c>
      <c r="BX269" s="94">
        <f t="shared" ref="BX269" si="2328">IF(AND(BX$165&gt;EOMONTH($E99,$R99*(1-$O99)),BX$165&lt;=EOMONTH($E99,$R99*(1-$O99)+$S99*(1-$O99)+$T99*$O99)),-BX268,0)</f>
        <v>0</v>
      </c>
      <c r="BY269" s="94">
        <f t="shared" ref="BY269" si="2329">IF(AND(BY$165&gt;EOMONTH($E99,$R99*(1-$O99)),BY$165&lt;=EOMONTH($E99,$R99*(1-$O99)+$S99*(1-$O99)+$T99*$O99)),-BY268,0)</f>
        <v>0</v>
      </c>
      <c r="BZ269" s="94">
        <f t="shared" ref="BZ269" si="2330">IF(AND(BZ$165&gt;EOMONTH($E99,$R99*(1-$O99)),BZ$165&lt;=EOMONTH($E99,$R99*(1-$O99)+$S99*(1-$O99)+$T99*$O99)),-BZ268,0)</f>
        <v>0</v>
      </c>
      <c r="CA269" s="94">
        <f t="shared" ref="CA269" si="2331">IF(AND(CA$165&gt;EOMONTH($E99,$R99*(1-$O99)),CA$165&lt;=EOMONTH($E99,$R99*(1-$O99)+$S99*(1-$O99)+$T99*$O99)),-CA268,0)</f>
        <v>0</v>
      </c>
      <c r="CB269" s="94">
        <f t="shared" ref="CB269" si="2332">IF(AND(CB$165&gt;EOMONTH($E99,$R99*(1-$O99)),CB$165&lt;=EOMONTH($E99,$R99*(1-$O99)+$S99*(1-$O99)+$T99*$O99)),-CB268,0)</f>
        <v>0</v>
      </c>
      <c r="CC269" s="94">
        <f t="shared" ref="CC269" si="2333">IF(AND(CC$165&gt;EOMONTH($E99,$R99*(1-$O99)),CC$165&lt;=EOMONTH($E99,$R99*(1-$O99)+$S99*(1-$O99)+$T99*$O99)),-CC268,0)</f>
        <v>0</v>
      </c>
      <c r="CD269" s="94">
        <f t="shared" ref="CD269" si="2334">IF(AND(CD$165&gt;EOMONTH($E99,$R99*(1-$O99)),CD$165&lt;=EOMONTH($E99,$R99*(1-$O99)+$S99*(1-$O99)+$T99*$O99)),-CD268,0)</f>
        <v>0</v>
      </c>
      <c r="CE269" s="94">
        <f t="shared" ref="CE269" si="2335">IF(AND(CE$165&gt;EOMONTH($E99,$R99*(1-$O99)),CE$165&lt;=EOMONTH($E99,$R99*(1-$O99)+$S99*(1-$O99)+$T99*$O99)),-CE268,0)</f>
        <v>0</v>
      </c>
      <c r="CF269" s="94">
        <f t="shared" ref="CF269" si="2336">IF(AND(CF$165&gt;EOMONTH($E99,$R99*(1-$O99)),CF$165&lt;=EOMONTH($E99,$R99*(1-$O99)+$S99*(1-$O99)+$T99*$O99)),-CF268,0)</f>
        <v>0</v>
      </c>
      <c r="CG269" s="94">
        <f t="shared" ref="CG269" si="2337">IF(AND(CG$165&gt;EOMONTH($E99,$R99*(1-$O99)),CG$165&lt;=EOMONTH($E99,$R99*(1-$O99)+$S99*(1-$O99)+$T99*$O99)),-CG268,0)</f>
        <v>0</v>
      </c>
      <c r="CH269" s="94">
        <f t="shared" ref="CH269" si="2338">IF(AND(CH$165&gt;EOMONTH($E99,$R99*(1-$O99)),CH$165&lt;=EOMONTH($E99,$R99*(1-$O99)+$S99*(1-$O99)+$T99*$O99)),-CH268,0)</f>
        <v>0</v>
      </c>
      <c r="CI269" s="94">
        <f t="shared" ref="CI269" si="2339">IF(AND(CI$165&gt;EOMONTH($E99,$R99*(1-$O99)),CI$165&lt;=EOMONTH($E99,$R99*(1-$O99)+$S99*(1-$O99)+$T99*$O99)),-CI268,0)</f>
        <v>0</v>
      </c>
      <c r="CJ269" s="94">
        <f t="shared" ref="CJ269" si="2340">IF(AND(CJ$165&gt;EOMONTH($E99,$R99*(1-$O99)),CJ$165&lt;=EOMONTH($E99,$R99*(1-$O99)+$S99*(1-$O99)+$T99*$O99)),-CJ268,0)</f>
        <v>0</v>
      </c>
      <c r="CK269" s="94">
        <f t="shared" ref="CK269" si="2341">IF(AND(CK$165&gt;EOMONTH($E99,$R99*(1-$O99)),CK$165&lt;=EOMONTH($E99,$R99*(1-$O99)+$S99*(1-$O99)+$T99*$O99)),-CK268,0)</f>
        <v>0</v>
      </c>
      <c r="CL269" s="94">
        <f t="shared" ref="CL269" si="2342">IF(AND(CL$165&gt;EOMONTH($E99,$R99*(1-$O99)),CL$165&lt;=EOMONTH($E99,$R99*(1-$O99)+$S99*(1-$O99)+$T99*$O99)),-CL268,0)</f>
        <v>0</v>
      </c>
      <c r="CM269" s="94">
        <f t="shared" ref="CM269" si="2343">IF(AND(CM$165&gt;EOMONTH($E99,$R99*(1-$O99)),CM$165&lt;=EOMONTH($E99,$R99*(1-$O99)+$S99*(1-$O99)+$T99*$O99)),-CM268,0)</f>
        <v>0</v>
      </c>
      <c r="CN269" s="94">
        <f t="shared" ref="CN269" si="2344">IF(AND(CN$165&gt;EOMONTH($E99,$R99*(1-$O99)),CN$165&lt;=EOMONTH($E99,$R99*(1-$O99)+$S99*(1-$O99)+$T99*$O99)),-CN268,0)</f>
        <v>0</v>
      </c>
      <c r="CO269" s="94">
        <f t="shared" ref="CO269" si="2345">IF(AND(CO$165&gt;EOMONTH($E99,$R99*(1-$O99)),CO$165&lt;=EOMONTH($E99,$R99*(1-$O99)+$S99*(1-$O99)+$T99*$O99)),-CO268,0)</f>
        <v>0</v>
      </c>
      <c r="CP269" s="94">
        <f t="shared" ref="CP269" si="2346">IF(AND(CP$165&gt;EOMONTH($E99,$R99*(1-$O99)),CP$165&lt;=EOMONTH($E99,$R99*(1-$O99)+$S99*(1-$O99)+$T99*$O99)),-CP268,0)</f>
        <v>0</v>
      </c>
      <c r="CQ269" s="94">
        <f t="shared" ref="CQ269" si="2347">IF(AND(CQ$165&gt;EOMONTH($E99,$R99*(1-$O99)),CQ$165&lt;=EOMONTH($E99,$R99*(1-$O99)+$S99*(1-$O99)+$T99*$O99)),-CQ268,0)</f>
        <v>0</v>
      </c>
      <c r="CR269" s="94">
        <f t="shared" ref="CR269" si="2348">IF(AND(CR$165&gt;EOMONTH($E99,$R99*(1-$O99)),CR$165&lt;=EOMONTH($E99,$R99*(1-$O99)+$S99*(1-$O99)+$T99*$O99)),-CR268,0)</f>
        <v>0</v>
      </c>
      <c r="CS269" s="94">
        <f t="shared" ref="CS269" si="2349">IF(AND(CS$165&gt;EOMONTH($E99,$R99*(1-$O99)),CS$165&lt;=EOMONTH($E99,$R99*(1-$O99)+$S99*(1-$O99)+$T99*$O99)),-CS268,0)</f>
        <v>0</v>
      </c>
      <c r="CT269" s="94">
        <f t="shared" ref="CT269" si="2350">IF(AND(CT$165&gt;EOMONTH($E99,$R99*(1-$O99)),CT$165&lt;=EOMONTH($E99,$R99*(1-$O99)+$S99*(1-$O99)+$T99*$O99)),-CT268,0)</f>
        <v>0</v>
      </c>
      <c r="CU269" s="94">
        <f t="shared" ref="CU269" si="2351">IF(AND(CU$165&gt;EOMONTH($E99,$R99*(1-$O99)),CU$165&lt;=EOMONTH($E99,$R99*(1-$O99)+$S99*(1-$O99)+$T99*$O99)),-CU268,0)</f>
        <v>0</v>
      </c>
      <c r="CV269" s="94">
        <f t="shared" ref="CV269" si="2352">IF(AND(CV$165&gt;EOMONTH($E99,$R99*(1-$O99)),CV$165&lt;=EOMONTH($E99,$R99*(1-$O99)+$S99*(1-$O99)+$T99*$O99)),-CV268,0)</f>
        <v>0</v>
      </c>
      <c r="CW269" s="94">
        <f t="shared" ref="CW269" si="2353">IF(AND(CW$165&gt;EOMONTH($E99,$R99*(1-$O99)),CW$165&lt;=EOMONTH($E99,$R99*(1-$O99)+$S99*(1-$O99)+$T99*$O99)),-CW268,0)</f>
        <v>0</v>
      </c>
      <c r="CX269" s="94">
        <f t="shared" ref="CX269" si="2354">IF(AND(CX$165&gt;EOMONTH($E99,$R99*(1-$O99)),CX$165&lt;=EOMONTH($E99,$R99*(1-$O99)+$S99*(1-$O99)+$T99*$O99)),-CX268,0)</f>
        <v>0</v>
      </c>
      <c r="CY269" s="94">
        <f t="shared" ref="CY269" si="2355">IF(AND(CY$165&gt;EOMONTH($E99,$R99*(1-$O99)),CY$165&lt;=EOMONTH($E99,$R99*(1-$O99)+$S99*(1-$O99)+$T99*$O99)),-CY268,0)</f>
        <v>0</v>
      </c>
      <c r="CZ269" s="94">
        <f t="shared" ref="CZ269" si="2356">IF(AND(CZ$165&gt;EOMONTH($E99,$R99*(1-$O99)),CZ$165&lt;=EOMONTH($E99,$R99*(1-$O99)+$S99*(1-$O99)+$T99*$O99)),-CZ268,0)</f>
        <v>0</v>
      </c>
      <c r="DA269" s="94">
        <f t="shared" ref="DA269" si="2357">IF(AND(DA$165&gt;EOMONTH($E99,$R99*(1-$O99)),DA$165&lt;=EOMONTH($E99,$R99*(1-$O99)+$S99*(1-$O99)+$T99*$O99)),-DA268,0)</f>
        <v>0</v>
      </c>
      <c r="DB269" s="94">
        <f t="shared" ref="DB269" si="2358">IF(AND(DB$165&gt;EOMONTH($E99,$R99*(1-$O99)),DB$165&lt;=EOMONTH($E99,$R99*(1-$O99)+$S99*(1-$O99)+$T99*$O99)),-DB268,0)</f>
        <v>0</v>
      </c>
      <c r="DC269" s="94">
        <f t="shared" ref="DC269" si="2359">IF(AND(DC$165&gt;EOMONTH($E99,$R99*(1-$O99)),DC$165&lt;=EOMONTH($E99,$R99*(1-$O99)+$S99*(1-$O99)+$T99*$O99)),-DC268,0)</f>
        <v>0</v>
      </c>
      <c r="DD269" s="94">
        <f t="shared" ref="DD269" si="2360">IF(AND(DD$165&gt;EOMONTH($E99,$R99*(1-$O99)),DD$165&lt;=EOMONTH($E99,$R99*(1-$O99)+$S99*(1-$O99)+$T99*$O99)),-DD268,0)</f>
        <v>0</v>
      </c>
      <c r="DE269" s="94">
        <f t="shared" ref="DE269" si="2361">IF(AND(DE$165&gt;EOMONTH($E99,$R99*(1-$O99)),DE$165&lt;=EOMONTH($E99,$R99*(1-$O99)+$S99*(1-$O99)+$T99*$O99)),-DE268,0)</f>
        <v>0</v>
      </c>
      <c r="DF269" s="94">
        <f t="shared" ref="DF269" si="2362">IF(AND(DF$165&gt;EOMONTH($E99,$R99*(1-$O99)),DF$165&lt;=EOMONTH($E99,$R99*(1-$O99)+$S99*(1-$O99)+$T99*$O99)),-DF268,0)</f>
        <v>0</v>
      </c>
      <c r="DG269" s="94">
        <f t="shared" ref="DG269" si="2363">IF(AND(DG$165&gt;EOMONTH($E99,$R99*(1-$O99)),DG$165&lt;=EOMONTH($E99,$R99*(1-$O99)+$S99*(1-$O99)+$T99*$O99)),-DG268,0)</f>
        <v>0</v>
      </c>
      <c r="DH269" s="94">
        <f t="shared" ref="DH269" si="2364">IF(AND(DH$165&gt;EOMONTH($E99,$R99*(1-$O99)),DH$165&lt;=EOMONTH($E99,$R99*(1-$O99)+$S99*(1-$O99)+$T99*$O99)),-DH268,0)</f>
        <v>0</v>
      </c>
      <c r="DI269" s="94">
        <f t="shared" ref="DI269" si="2365">IF(AND(DI$165&gt;EOMONTH($E99,$R99*(1-$O99)),DI$165&lt;=EOMONTH($E99,$R99*(1-$O99)+$S99*(1-$O99)+$T99*$O99)),-DI268,0)</f>
        <v>0</v>
      </c>
      <c r="DJ269" s="94">
        <f t="shared" ref="DJ269" si="2366">IF(AND(DJ$165&gt;EOMONTH($E99,$R99*(1-$O99)),DJ$165&lt;=EOMONTH($E99,$R99*(1-$O99)+$S99*(1-$O99)+$T99*$O99)),-DJ268,0)</f>
        <v>0</v>
      </c>
      <c r="DK269" s="94">
        <f t="shared" ref="DK269" si="2367">IF(AND(DK$165&gt;EOMONTH($E99,$R99*(1-$O99)),DK$165&lt;=EOMONTH($E99,$R99*(1-$O99)+$S99*(1-$O99)+$T99*$O99)),-DK268,0)</f>
        <v>0</v>
      </c>
      <c r="DL269" s="94">
        <f t="shared" ref="DL269" si="2368">IF(AND(DL$165&gt;EOMONTH($E99,$R99*(1-$O99)),DL$165&lt;=EOMONTH($E99,$R99*(1-$O99)+$S99*(1-$O99)+$T99*$O99)),-DL268,0)</f>
        <v>0</v>
      </c>
      <c r="DM269" s="94">
        <f t="shared" ref="DM269" si="2369">IF(AND(DM$165&gt;EOMONTH($E99,$R99*(1-$O99)),DM$165&lt;=EOMONTH($E99,$R99*(1-$O99)+$S99*(1-$O99)+$T99*$O99)),-DM268,0)</f>
        <v>0</v>
      </c>
      <c r="DN269" s="94">
        <f t="shared" ref="DN269" si="2370">IF(AND(DN$165&gt;EOMONTH($E99,$R99*(1-$O99)),DN$165&lt;=EOMONTH($E99,$R99*(1-$O99)+$S99*(1-$O99)+$T99*$O99)),-DN268,0)</f>
        <v>0</v>
      </c>
      <c r="DO269" s="94">
        <f t="shared" ref="DO269" si="2371">IF(AND(DO$165&gt;EOMONTH($E99,$R99*(1-$O99)),DO$165&lt;=EOMONTH($E99,$R99*(1-$O99)+$S99*(1-$O99)+$T99*$O99)),-DO268,0)</f>
        <v>0</v>
      </c>
      <c r="DP269" s="94">
        <f t="shared" ref="DP269" si="2372">IF(AND(DP$165&gt;EOMONTH($E99,$R99*(1-$O99)),DP$165&lt;=EOMONTH($E99,$R99*(1-$O99)+$S99*(1-$O99)+$T99*$O99)),-DP268,0)</f>
        <v>0</v>
      </c>
      <c r="DQ269" s="94">
        <f t="shared" ref="DQ269" si="2373">IF(AND(DQ$165&gt;EOMONTH($E99,$R99*(1-$O99)),DQ$165&lt;=EOMONTH($E99,$R99*(1-$O99)+$S99*(1-$O99)+$T99*$O99)),-DQ268,0)</f>
        <v>0</v>
      </c>
      <c r="DR269" s="94">
        <f t="shared" ref="DR269" si="2374">IF(AND(DR$165&gt;EOMONTH($E99,$R99*(1-$O99)),DR$165&lt;=EOMONTH($E99,$R99*(1-$O99)+$S99*(1-$O99)+$T99*$O99)),-DR268,0)</f>
        <v>0</v>
      </c>
      <c r="DS269" s="94">
        <f t="shared" ref="DS269" si="2375">IF(AND(DS$165&gt;EOMONTH($E99,$R99*(1-$O99)),DS$165&lt;=EOMONTH($E99,$R99*(1-$O99)+$S99*(1-$O99)+$T99*$O99)),-DS268,0)</f>
        <v>0</v>
      </c>
      <c r="DT269" s="94">
        <f t="shared" ref="DT269" si="2376">IF(AND(DT$165&gt;EOMONTH($E99,$R99*(1-$O99)),DT$165&lt;=EOMONTH($E99,$R99*(1-$O99)+$S99*(1-$O99)+$T99*$O99)),-DT268,0)</f>
        <v>0</v>
      </c>
      <c r="DU269" s="94">
        <f t="shared" ref="DU269" si="2377">IF(AND(DU$165&gt;EOMONTH($E99,$R99*(1-$O99)),DU$165&lt;=EOMONTH($E99,$R99*(1-$O99)+$S99*(1-$O99)+$T99*$O99)),-DU268,0)</f>
        <v>0</v>
      </c>
      <c r="DV269" s="94">
        <f t="shared" ref="DV269" si="2378">IF(AND(DV$165&gt;EOMONTH($E99,$R99*(1-$O99)),DV$165&lt;=EOMONTH($E99,$R99*(1-$O99)+$S99*(1-$O99)+$T99*$O99)),-DV268,0)</f>
        <v>0</v>
      </c>
      <c r="DW269" s="94">
        <f t="shared" ref="DW269" si="2379">IF(AND(DW$165&gt;EOMONTH($E99,$R99*(1-$O99)),DW$165&lt;=EOMONTH($E99,$R99*(1-$O99)+$S99*(1-$O99)+$T99*$O99)),-DW268,0)</f>
        <v>0</v>
      </c>
      <c r="DX269" s="94">
        <f t="shared" ref="DX269" si="2380">IF(AND(DX$165&gt;EOMONTH($E99,$R99*(1-$O99)),DX$165&lt;=EOMONTH($E99,$R99*(1-$O99)+$S99*(1-$O99)+$T99*$O99)),-DX268,0)</f>
        <v>0</v>
      </c>
      <c r="DY269" s="94">
        <f t="shared" ref="DY269" si="2381">IF(AND(DY$165&gt;EOMONTH($E99,$R99*(1-$O99)),DY$165&lt;=EOMONTH($E99,$R99*(1-$O99)+$S99*(1-$O99)+$T99*$O99)),-DY268,0)</f>
        <v>0</v>
      </c>
      <c r="DZ269" s="94">
        <f t="shared" ref="DZ269" si="2382">IF(AND(DZ$165&gt;EOMONTH($E99,$R99*(1-$O99)),DZ$165&lt;=EOMONTH($E99,$R99*(1-$O99)+$S99*(1-$O99)+$T99*$O99)),-DZ268,0)</f>
        <v>0</v>
      </c>
      <c r="EA269" s="94">
        <f t="shared" ref="EA269" si="2383">IF(AND(EA$165&gt;EOMONTH($E99,$R99*(1-$O99)),EA$165&lt;=EOMONTH($E99,$R99*(1-$O99)+$S99*(1-$O99)+$T99*$O99)),-EA268,0)</f>
        <v>0</v>
      </c>
      <c r="EB269" s="94">
        <f t="shared" ref="EB269" si="2384">IF(AND(EB$165&gt;EOMONTH($E99,$R99*(1-$O99)),EB$165&lt;=EOMONTH($E99,$R99*(1-$O99)+$S99*(1-$O99)+$T99*$O99)),-EB268,0)</f>
        <v>0</v>
      </c>
      <c r="EC269" s="94">
        <f t="shared" ref="EC269" si="2385">IF(AND(EC$165&gt;EOMONTH($E99,$R99*(1-$O99)),EC$165&lt;=EOMONTH($E99,$R99*(1-$O99)+$S99*(1-$O99)+$T99*$O99)),-EC268,0)</f>
        <v>0</v>
      </c>
      <c r="ED269" s="94">
        <f t="shared" ref="ED269" si="2386">IF(AND(ED$165&gt;EOMONTH($E99,$R99*(1-$O99)),ED$165&lt;=EOMONTH($E99,$R99*(1-$O99)+$S99*(1-$O99)+$T99*$O99)),-ED268,0)</f>
        <v>0</v>
      </c>
      <c r="EE269" s="94">
        <f t="shared" ref="EE269" si="2387">IF(AND(EE$165&gt;EOMONTH($E99,$R99*(1-$O99)),EE$165&lt;=EOMONTH($E99,$R99*(1-$O99)+$S99*(1-$O99)+$T99*$O99)),-EE268,0)</f>
        <v>0</v>
      </c>
      <c r="EF269" s="94">
        <f t="shared" ref="EF269" si="2388">IF(AND(EF$165&gt;EOMONTH($E99,$R99*(1-$O99)),EF$165&lt;=EOMONTH($E99,$R99*(1-$O99)+$S99*(1-$O99)+$T99*$O99)),-EF268,0)</f>
        <v>0</v>
      </c>
      <c r="EG269" s="94">
        <f t="shared" ref="EG269" si="2389">IF(AND(EG$165&gt;EOMONTH($E99,$R99*(1-$O99)),EG$165&lt;=EOMONTH($E99,$R99*(1-$O99)+$S99*(1-$O99)+$T99*$O99)),-EG268,0)</f>
        <v>0</v>
      </c>
      <c r="EH269" s="94">
        <f t="shared" ref="EH269" si="2390">IF(AND(EH$165&gt;EOMONTH($E99,$R99*(1-$O99)),EH$165&lt;=EOMONTH($E99,$R99*(1-$O99)+$S99*(1-$O99)+$T99*$O99)),-EH268,0)</f>
        <v>0</v>
      </c>
      <c r="EI269" s="94">
        <f t="shared" ref="EI269" si="2391">IF(AND(EI$165&gt;EOMONTH($E99,$R99*(1-$O99)),EI$165&lt;=EOMONTH($E99,$R99*(1-$O99)+$S99*(1-$O99)+$T99*$O99)),-EI268,0)</f>
        <v>0</v>
      </c>
      <c r="EJ269" s="94">
        <f t="shared" ref="EJ269" si="2392">IF(AND(EJ$165&gt;EOMONTH($E99,$R99*(1-$O99)),EJ$165&lt;=EOMONTH($E99,$R99*(1-$O99)+$S99*(1-$O99)+$T99*$O99)),-EJ268,0)</f>
        <v>0</v>
      </c>
      <c r="EK269" s="94">
        <f t="shared" ref="EK269" si="2393">IF(AND(EK$165&gt;EOMONTH($E99,$R99*(1-$O99)),EK$165&lt;=EOMONTH($E99,$R99*(1-$O99)+$S99*(1-$O99)+$T99*$O99)),-EK268,0)</f>
        <v>0</v>
      </c>
      <c r="EL269" s="94">
        <f t="shared" ref="EL269" si="2394">IF(AND(EL$165&gt;EOMONTH($E99,$R99*(1-$O99)),EL$165&lt;=EOMONTH($E99,$R99*(1-$O99)+$S99*(1-$O99)+$T99*$O99)),-EL268,0)</f>
        <v>0</v>
      </c>
      <c r="EM269" s="94">
        <f t="shared" ref="EM269" si="2395">IF(AND(EM$165&gt;EOMONTH($E99,$R99*(1-$O99)),EM$165&lt;=EOMONTH($E99,$R99*(1-$O99)+$S99*(1-$O99)+$T99*$O99)),-EM268,0)</f>
        <v>0</v>
      </c>
      <c r="EN269" s="94">
        <f t="shared" ref="EN269" si="2396">IF(AND(EN$165&gt;EOMONTH($E99,$R99*(1-$O99)),EN$165&lt;=EOMONTH($E99,$R99*(1-$O99)+$S99*(1-$O99)+$T99*$O99)),-EN268,0)</f>
        <v>0</v>
      </c>
      <c r="EO269" s="94">
        <f t="shared" ref="EO269" si="2397">IF(AND(EO$165&gt;EOMONTH($E99,$R99*(1-$O99)),EO$165&lt;=EOMONTH($E99,$R99*(1-$O99)+$S99*(1-$O99)+$T99*$O99)),-EO268,0)</f>
        <v>0</v>
      </c>
      <c r="EP269" s="94">
        <f t="shared" ref="EP269" si="2398">IF(AND(EP$165&gt;EOMONTH($E99,$R99*(1-$O99)),EP$165&lt;=EOMONTH($E99,$R99*(1-$O99)+$S99*(1-$O99)+$T99*$O99)),-EP268,0)</f>
        <v>0</v>
      </c>
      <c r="EQ269" s="94">
        <f t="shared" ref="EQ269" si="2399">IF(AND(EQ$165&gt;EOMONTH($E99,$R99*(1-$O99)),EQ$165&lt;=EOMONTH($E99,$R99*(1-$O99)+$S99*(1-$O99)+$T99*$O99)),-EQ268,0)</f>
        <v>0</v>
      </c>
      <c r="ER269" s="94">
        <f t="shared" ref="ER269" si="2400">IF(AND(ER$165&gt;EOMONTH($E99,$R99*(1-$O99)),ER$165&lt;=EOMONTH($E99,$R99*(1-$O99)+$S99*(1-$O99)+$T99*$O99)),-ER268,0)</f>
        <v>0</v>
      </c>
      <c r="ES269" s="94">
        <f t="shared" ref="ES269" si="2401">IF(AND(ES$165&gt;EOMONTH($E99,$R99*(1-$O99)),ES$165&lt;=EOMONTH($E99,$R99*(1-$O99)+$S99*(1-$O99)+$T99*$O99)),-ES268,0)</f>
        <v>0</v>
      </c>
      <c r="ET269" s="94">
        <f t="shared" ref="ET269" si="2402">IF(AND(ET$165&gt;EOMONTH($E99,$R99*(1-$O99)),ET$165&lt;=EOMONTH($E99,$R99*(1-$O99)+$S99*(1-$O99)+$T99*$O99)),-ET268,0)</f>
        <v>0</v>
      </c>
      <c r="EU269" s="94">
        <f t="shared" ref="EU269" si="2403">IF(AND(EU$165&gt;EOMONTH($E99,$R99*(1-$O99)),EU$165&lt;=EOMONTH($E99,$R99*(1-$O99)+$S99*(1-$O99)+$T99*$O99)),-EU268,0)</f>
        <v>0</v>
      </c>
      <c r="EV269" s="94">
        <f t="shared" ref="EV269" si="2404">IF(AND(EV$165&gt;EOMONTH($E99,$R99*(1-$O99)),EV$165&lt;=EOMONTH($E99,$R99*(1-$O99)+$S99*(1-$O99)+$T99*$O99)),-EV268,0)</f>
        <v>0</v>
      </c>
      <c r="EW269" s="94">
        <f t="shared" ref="EW269" si="2405">IF(AND(EW$165&gt;EOMONTH($E99,$R99*(1-$O99)),EW$165&lt;=EOMONTH($E99,$R99*(1-$O99)+$S99*(1-$O99)+$T99*$O99)),-EW268,0)</f>
        <v>0</v>
      </c>
      <c r="EX269" s="94">
        <f t="shared" ref="EX269" si="2406">IF(AND(EX$165&gt;EOMONTH($E99,$R99*(1-$O99)),EX$165&lt;=EOMONTH($E99,$R99*(1-$O99)+$S99*(1-$O99)+$T99*$O99)),-EX268,0)</f>
        <v>0</v>
      </c>
      <c r="EY269" s="94">
        <f t="shared" ref="EY269" si="2407">IF(AND(EY$165&gt;EOMONTH($E99,$R99*(1-$O99)),EY$165&lt;=EOMONTH($E99,$R99*(1-$O99)+$S99*(1-$O99)+$T99*$O99)),-EY268,0)</f>
        <v>0</v>
      </c>
      <c r="EZ269" s="94">
        <f t="shared" ref="EZ269" si="2408">IF(AND(EZ$165&gt;EOMONTH($E99,$R99*(1-$O99)),EZ$165&lt;=EOMONTH($E99,$R99*(1-$O99)+$S99*(1-$O99)+$T99*$O99)),-EZ268,0)</f>
        <v>0</v>
      </c>
      <c r="FA269" s="94">
        <f t="shared" ref="FA269" si="2409">IF(AND(FA$165&gt;EOMONTH($E99,$R99*(1-$O99)),FA$165&lt;=EOMONTH($E99,$R99*(1-$O99)+$S99*(1-$O99)+$T99*$O99)),-FA268,0)</f>
        <v>0</v>
      </c>
      <c r="FB269" s="94">
        <f t="shared" ref="FB269" si="2410">IF(AND(FB$165&gt;EOMONTH($E99,$R99*(1-$O99)),FB$165&lt;=EOMONTH($E99,$R99*(1-$O99)+$S99*(1-$O99)+$T99*$O99)),-FB268,0)</f>
        <v>0</v>
      </c>
      <c r="FC269" s="94">
        <f t="shared" ref="FC269" si="2411">IF(AND(FC$165&gt;EOMONTH($E99,$R99*(1-$O99)),FC$165&lt;=EOMONTH($E99,$R99*(1-$O99)+$S99*(1-$O99)+$T99*$O99)),-FC268,0)</f>
        <v>0</v>
      </c>
      <c r="FD269" s="94">
        <f t="shared" ref="FD269" si="2412">IF(AND(FD$165&gt;EOMONTH($E99,$R99*(1-$O99)),FD$165&lt;=EOMONTH($E99,$R99*(1-$O99)+$S99*(1-$O99)+$T99*$O99)),-FD268,0)</f>
        <v>0</v>
      </c>
      <c r="FE269" s="94">
        <f t="shared" ref="FE269" si="2413">IF(AND(FE$165&gt;EOMONTH($E99,$R99*(1-$O99)),FE$165&lt;=EOMONTH($E99,$R99*(1-$O99)+$S99*(1-$O99)+$T99*$O99)),-FE268,0)</f>
        <v>0</v>
      </c>
      <c r="FF269" s="94">
        <f t="shared" ref="FF269" si="2414">IF(AND(FF$165&gt;EOMONTH($E99,$R99*(1-$O99)),FF$165&lt;=EOMONTH($E99,$R99*(1-$O99)+$S99*(1-$O99)+$T99*$O99)),-FF268,0)</f>
        <v>0</v>
      </c>
      <c r="FG269" s="94">
        <f t="shared" ref="FG269" si="2415">IF(AND(FG$165&gt;EOMONTH($E99,$R99*(1-$O99)),FG$165&lt;=EOMONTH($E99,$R99*(1-$O99)+$S99*(1-$O99)+$T99*$O99)),-FG268,0)</f>
        <v>0</v>
      </c>
      <c r="FH269" s="94">
        <f t="shared" ref="FH269" si="2416">IF(AND(FH$165&gt;EOMONTH($E99,$R99*(1-$O99)),FH$165&lt;=EOMONTH($E99,$R99*(1-$O99)+$S99*(1-$O99)+$T99*$O99)),-FH268,0)</f>
        <v>0</v>
      </c>
      <c r="FI269" s="94">
        <f t="shared" ref="FI269" si="2417">IF(AND(FI$165&gt;EOMONTH($E99,$R99*(1-$O99)),FI$165&lt;=EOMONTH($E99,$R99*(1-$O99)+$S99*(1-$O99)+$T99*$O99)),-FI268,0)</f>
        <v>0</v>
      </c>
      <c r="FJ269" s="94">
        <f t="shared" ref="FJ269" si="2418">IF(AND(FJ$165&gt;EOMONTH($E99,$R99*(1-$O99)),FJ$165&lt;=EOMONTH($E99,$R99*(1-$O99)+$S99*(1-$O99)+$T99*$O99)),-FJ268,0)</f>
        <v>0</v>
      </c>
      <c r="FK269" s="94">
        <f t="shared" ref="FK269" si="2419">IF(AND(FK$165&gt;EOMONTH($E99,$R99*(1-$O99)),FK$165&lt;=EOMONTH($E99,$R99*(1-$O99)+$S99*(1-$O99)+$T99*$O99)),-FK268,0)</f>
        <v>0</v>
      </c>
      <c r="FL269" s="94">
        <f t="shared" ref="FL269" si="2420">IF(AND(FL$165&gt;EOMONTH($E99,$R99*(1-$O99)),FL$165&lt;=EOMONTH($E99,$R99*(1-$O99)+$S99*(1-$O99)+$T99*$O99)),-FL268,0)</f>
        <v>0</v>
      </c>
      <c r="FM269" s="94">
        <f t="shared" ref="FM269" si="2421">IF(AND(FM$165&gt;EOMONTH($E99,$R99*(1-$O99)),FM$165&lt;=EOMONTH($E99,$R99*(1-$O99)+$S99*(1-$O99)+$T99*$O99)),-FM268,0)</f>
        <v>0</v>
      </c>
      <c r="FN269" s="94">
        <f t="shared" ref="FN269" si="2422">IF(AND(FN$165&gt;EOMONTH($E99,$R99*(1-$O99)),FN$165&lt;=EOMONTH($E99,$R99*(1-$O99)+$S99*(1-$O99)+$T99*$O99)),-FN268,0)</f>
        <v>0</v>
      </c>
      <c r="FO269" s="94">
        <f t="shared" ref="FO269" si="2423">IF(AND(FO$165&gt;EOMONTH($E99,$R99*(1-$O99)),FO$165&lt;=EOMONTH($E99,$R99*(1-$O99)+$S99*(1-$O99)+$T99*$O99)),-FO268,0)</f>
        <v>0</v>
      </c>
      <c r="FP269" s="94">
        <f t="shared" ref="FP269" si="2424">IF(AND(FP$165&gt;EOMONTH($E99,$R99*(1-$O99)),FP$165&lt;=EOMONTH($E99,$R99*(1-$O99)+$S99*(1-$O99)+$T99*$O99)),-FP268,0)</f>
        <v>0</v>
      </c>
      <c r="FQ269" s="94">
        <f t="shared" ref="FQ269" si="2425">IF(AND(FQ$165&gt;EOMONTH($E99,$R99*(1-$O99)),FQ$165&lt;=EOMONTH($E99,$R99*(1-$O99)+$S99*(1-$O99)+$T99*$O99)),-FQ268,0)</f>
        <v>0</v>
      </c>
      <c r="FR269" s="94">
        <f t="shared" ref="FR269" si="2426">IF(AND(FR$165&gt;EOMONTH($E99,$R99*(1-$O99)),FR$165&lt;=EOMONTH($E99,$R99*(1-$O99)+$S99*(1-$O99)+$T99*$O99)),-FR268,0)</f>
        <v>0</v>
      </c>
      <c r="FS269" s="94">
        <f t="shared" ref="FS269" si="2427">IF(AND(FS$165&gt;EOMONTH($E99,$R99*(1-$O99)),FS$165&lt;=EOMONTH($E99,$R99*(1-$O99)+$S99*(1-$O99)+$T99*$O99)),-FS268,0)</f>
        <v>0</v>
      </c>
      <c r="FT269" s="94">
        <f t="shared" ref="FT269" si="2428">IF(AND(FT$165&gt;EOMONTH($E99,$R99*(1-$O99)),FT$165&lt;=EOMONTH($E99,$R99*(1-$O99)+$S99*(1-$O99)+$T99*$O99)),-FT268,0)</f>
        <v>0</v>
      </c>
      <c r="FU269" s="94">
        <f t="shared" ref="FU269" si="2429">IF(AND(FU$165&gt;EOMONTH($E99,$R99*(1-$O99)),FU$165&lt;=EOMONTH($E99,$R99*(1-$O99)+$S99*(1-$O99)+$T99*$O99)),-FU268,0)</f>
        <v>0</v>
      </c>
      <c r="FV269" s="94">
        <f t="shared" ref="FV269" si="2430">IF(AND(FV$165&gt;EOMONTH($E99,$R99*(1-$O99)),FV$165&lt;=EOMONTH($E99,$R99*(1-$O99)+$S99*(1-$O99)+$T99*$O99)),-FV268,0)</f>
        <v>0</v>
      </c>
      <c r="FW269" s="94">
        <f t="shared" ref="FW269" si="2431">IF(AND(FW$165&gt;EOMONTH($E99,$R99*(1-$O99)),FW$165&lt;=EOMONTH($E99,$R99*(1-$O99)+$S99*(1-$O99)+$T99*$O99)),-FW268,0)</f>
        <v>0</v>
      </c>
      <c r="FX269" s="94">
        <f t="shared" ref="FX269" si="2432">IF(AND(FX$165&gt;EOMONTH($E99,$R99*(1-$O99)),FX$165&lt;=EOMONTH($E99,$R99*(1-$O99)+$S99*(1-$O99)+$T99*$O99)),-FX268,0)</f>
        <v>0</v>
      </c>
      <c r="FY269" s="94">
        <f t="shared" ref="FY269" si="2433">IF(AND(FY$165&gt;EOMONTH($E99,$R99*(1-$O99)),FY$165&lt;=EOMONTH($E99,$R99*(1-$O99)+$S99*(1-$O99)+$T99*$O99)),-FY268,0)</f>
        <v>0</v>
      </c>
      <c r="FZ269" s="94">
        <f t="shared" ref="FZ269" si="2434">IF(AND(FZ$165&gt;EOMONTH($E99,$R99*(1-$O99)),FZ$165&lt;=EOMONTH($E99,$R99*(1-$O99)+$S99*(1-$O99)+$T99*$O99)),-FZ268,0)</f>
        <v>0</v>
      </c>
      <c r="GA269" s="94">
        <f t="shared" ref="GA269" si="2435">IF(AND(GA$165&gt;EOMONTH($E99,$R99*(1-$O99)),GA$165&lt;=EOMONTH($E99,$R99*(1-$O99)+$S99*(1-$O99)+$T99*$O99)),-GA268,0)</f>
        <v>0</v>
      </c>
      <c r="GB269" s="94">
        <f t="shared" ref="GB269" si="2436">IF(AND(GB$165&gt;EOMONTH($E99,$R99*(1-$O99)),GB$165&lt;=EOMONTH($E99,$R99*(1-$O99)+$S99*(1-$O99)+$T99*$O99)),-GB268,0)</f>
        <v>0</v>
      </c>
      <c r="GC269" s="94">
        <f t="shared" ref="GC269" si="2437">IF(AND(GC$165&gt;EOMONTH($E99,$R99*(1-$O99)),GC$165&lt;=EOMONTH($E99,$R99*(1-$O99)+$S99*(1-$O99)+$T99*$O99)),-GC268,0)</f>
        <v>0</v>
      </c>
      <c r="GD269" s="94">
        <f t="shared" ref="GD269" si="2438">IF(AND(GD$165&gt;EOMONTH($E99,$R99*(1-$O99)),GD$165&lt;=EOMONTH($E99,$R99*(1-$O99)+$S99*(1-$O99)+$T99*$O99)),-GD268,0)</f>
        <v>0</v>
      </c>
      <c r="GE269" s="94">
        <f t="shared" ref="GE269" si="2439">IF(AND(GE$165&gt;EOMONTH($E99,$R99*(1-$O99)),GE$165&lt;=EOMONTH($E99,$R99*(1-$O99)+$S99*(1-$O99)+$T99*$O99)),-GE268,0)</f>
        <v>0</v>
      </c>
      <c r="GF269" s="94">
        <f t="shared" ref="GF269" si="2440">IF(AND(GF$165&gt;EOMONTH($E99,$R99*(1-$O99)),GF$165&lt;=EOMONTH($E99,$R99*(1-$O99)+$S99*(1-$O99)+$T99*$O99)),-GF268,0)</f>
        <v>0</v>
      </c>
      <c r="GG269" s="94">
        <f t="shared" ref="GG269" si="2441">IF(AND(GG$165&gt;EOMONTH($E99,$R99*(1-$O99)),GG$165&lt;=EOMONTH($E99,$R99*(1-$O99)+$S99*(1-$O99)+$T99*$O99)),-GG268,0)</f>
        <v>0</v>
      </c>
      <c r="GH269" s="94">
        <f t="shared" ref="GH269" si="2442">IF(AND(GH$165&gt;EOMONTH($E99,$R99*(1-$O99)),GH$165&lt;=EOMONTH($E99,$R99*(1-$O99)+$S99*(1-$O99)+$T99*$O99)),-GH268,0)</f>
        <v>0</v>
      </c>
      <c r="GI269" s="94">
        <f t="shared" ref="GI269" si="2443">IF(AND(GI$165&gt;EOMONTH($E99,$R99*(1-$O99)),GI$165&lt;=EOMONTH($E99,$R99*(1-$O99)+$S99*(1-$O99)+$T99*$O99)),-GI268,0)</f>
        <v>0</v>
      </c>
      <c r="GJ269" s="94">
        <f t="shared" ref="GJ269" si="2444">IF(AND(GJ$165&gt;EOMONTH($E99,$R99*(1-$O99)),GJ$165&lt;=EOMONTH($E99,$R99*(1-$O99)+$S99*(1-$O99)+$T99*$O99)),-GJ268,0)</f>
        <v>0</v>
      </c>
      <c r="GK269" s="94">
        <f t="shared" ref="GK269" si="2445">IF(AND(GK$165&gt;EOMONTH($E99,$R99*(1-$O99)),GK$165&lt;=EOMONTH($E99,$R99*(1-$O99)+$S99*(1-$O99)+$T99*$O99)),-GK268,0)</f>
        <v>0</v>
      </c>
      <c r="GL269" s="94">
        <f t="shared" ref="GL269" si="2446">IF(AND(GL$165&gt;EOMONTH($E99,$R99*(1-$O99)),GL$165&lt;=EOMONTH($E99,$R99*(1-$O99)+$S99*(1-$O99)+$T99*$O99)),-GL268,0)</f>
        <v>0</v>
      </c>
      <c r="GM269" s="94">
        <f t="shared" ref="GM269" si="2447">IF(AND(GM$165&gt;EOMONTH($E99,$R99*(1-$O99)),GM$165&lt;=EOMONTH($E99,$R99*(1-$O99)+$S99*(1-$O99)+$T99*$O99)),-GM268,0)</f>
        <v>0</v>
      </c>
      <c r="GN269" s="94">
        <f t="shared" ref="GN269" si="2448">IF(AND(GN$165&gt;EOMONTH($E99,$R99*(1-$O99)),GN$165&lt;=EOMONTH($E99,$R99*(1-$O99)+$S99*(1-$O99)+$T99*$O99)),-GN268,0)</f>
        <v>0</v>
      </c>
      <c r="GO269" s="94">
        <f t="shared" ref="GO269" si="2449">IF(AND(GO$165&gt;EOMONTH($E99,$R99*(1-$O99)),GO$165&lt;=EOMONTH($E99,$R99*(1-$O99)+$S99*(1-$O99)+$T99*$O99)),-GO268,0)</f>
        <v>0</v>
      </c>
      <c r="GP269" s="94">
        <f t="shared" ref="GP269" si="2450">IF(AND(GP$165&gt;EOMONTH($E99,$R99*(1-$O99)),GP$165&lt;=EOMONTH($E99,$R99*(1-$O99)+$S99*(1-$O99)+$T99*$O99)),-GP268,0)</f>
        <v>0</v>
      </c>
      <c r="GQ269" s="94">
        <f t="shared" ref="GQ269" si="2451">IF(AND(GQ$165&gt;EOMONTH($E99,$R99*(1-$O99)),GQ$165&lt;=EOMONTH($E99,$R99*(1-$O99)+$S99*(1-$O99)+$T99*$O99)),-GQ268,0)</f>
        <v>0</v>
      </c>
      <c r="GR269" s="94">
        <f t="shared" ref="GR269" si="2452">IF(AND(GR$165&gt;EOMONTH($E99,$R99*(1-$O99)),GR$165&lt;=EOMONTH($E99,$R99*(1-$O99)+$S99*(1-$O99)+$T99*$O99)),-GR268,0)</f>
        <v>0</v>
      </c>
      <c r="GS269" s="94">
        <f t="shared" ref="GS269" si="2453">IF(AND(GS$165&gt;EOMONTH($E99,$R99*(1-$O99)),GS$165&lt;=EOMONTH($E99,$R99*(1-$O99)+$S99*(1-$O99)+$T99*$O99)),-GS268,0)</f>
        <v>0</v>
      </c>
      <c r="GT269" s="94">
        <f t="shared" ref="GT269" si="2454">IF(AND(GT$165&gt;EOMONTH($E99,$R99*(1-$O99)),GT$165&lt;=EOMONTH($E99,$R99*(1-$O99)+$S99*(1-$O99)+$T99*$O99)),-GT268,0)</f>
        <v>0</v>
      </c>
      <c r="GU269" s="94">
        <f t="shared" ref="GU269" si="2455">IF(AND(GU$165&gt;EOMONTH($E99,$R99*(1-$O99)),GU$165&lt;=EOMONTH($E99,$R99*(1-$O99)+$S99*(1-$O99)+$T99*$O99)),-GU268,0)</f>
        <v>0</v>
      </c>
      <c r="GV269" s="94">
        <f t="shared" ref="GV269" si="2456">IF(AND(GV$165&gt;EOMONTH($E99,$R99*(1-$O99)),GV$165&lt;=EOMONTH($E99,$R99*(1-$O99)+$S99*(1-$O99)+$T99*$O99)),-GV268,0)</f>
        <v>0</v>
      </c>
      <c r="GW269" s="94">
        <f t="shared" ref="GW269" si="2457">IF(AND(GW$165&gt;EOMONTH($E99,$R99*(1-$O99)),GW$165&lt;=EOMONTH($E99,$R99*(1-$O99)+$S99*(1-$O99)+$T99*$O99)),-GW268,0)</f>
        <v>0</v>
      </c>
      <c r="GX269" s="94">
        <f t="shared" ref="GX269" si="2458">IF(AND(GX$165&gt;EOMONTH($E99,$R99*(1-$O99)),GX$165&lt;=EOMONTH($E99,$R99*(1-$O99)+$S99*(1-$O99)+$T99*$O99)),-GX268,0)</f>
        <v>0</v>
      </c>
      <c r="GY269" s="94">
        <f t="shared" ref="GY269" si="2459">IF(AND(GY$165&gt;EOMONTH($E99,$R99*(1-$O99)),GY$165&lt;=EOMONTH($E99,$R99*(1-$O99)+$S99*(1-$O99)+$T99*$O99)),-GY268,0)</f>
        <v>0</v>
      </c>
      <c r="GZ269" s="94">
        <f t="shared" ref="GZ269" si="2460">IF(AND(GZ$165&gt;EOMONTH($E99,$R99*(1-$O99)),GZ$165&lt;=EOMONTH($E99,$R99*(1-$O99)+$S99*(1-$O99)+$T99*$O99)),-GZ268,0)</f>
        <v>0</v>
      </c>
      <c r="HA269" s="94">
        <f t="shared" ref="HA269" si="2461">IF(AND(HA$165&gt;EOMONTH($E99,$R99*(1-$O99)),HA$165&lt;=EOMONTH($E99,$R99*(1-$O99)+$S99*(1-$O99)+$T99*$O99)),-HA268,0)</f>
        <v>0</v>
      </c>
      <c r="HB269" s="94">
        <f t="shared" ref="HB269" si="2462">IF(AND(HB$165&gt;EOMONTH($E99,$R99*(1-$O99)),HB$165&lt;=EOMONTH($E99,$R99*(1-$O99)+$S99*(1-$O99)+$T99*$O99)),-HB268,0)</f>
        <v>0</v>
      </c>
      <c r="HC269" s="94">
        <f t="shared" ref="HC269" si="2463">IF(AND(HC$165&gt;EOMONTH($E99,$R99*(1-$O99)),HC$165&lt;=EOMONTH($E99,$R99*(1-$O99)+$S99*(1-$O99)+$T99*$O99)),-HC268,0)</f>
        <v>0</v>
      </c>
      <c r="HD269" s="94">
        <f t="shared" ref="HD269" si="2464">IF(AND(HD$165&gt;EOMONTH($E99,$R99*(1-$O99)),HD$165&lt;=EOMONTH($E99,$R99*(1-$O99)+$S99*(1-$O99)+$T99*$O99)),-HD268,0)</f>
        <v>0</v>
      </c>
      <c r="HE269" s="94">
        <f t="shared" ref="HE269" si="2465">IF(AND(HE$165&gt;EOMONTH($E99,$R99*(1-$O99)),HE$165&lt;=EOMONTH($E99,$R99*(1-$O99)+$S99*(1-$O99)+$T99*$O99)),-HE268,0)</f>
        <v>0</v>
      </c>
      <c r="HF269" s="94">
        <f t="shared" ref="HF269" si="2466">IF(AND(HF$165&gt;EOMONTH($E99,$R99*(1-$O99)),HF$165&lt;=EOMONTH($E99,$R99*(1-$O99)+$S99*(1-$O99)+$T99*$O99)),-HF268,0)</f>
        <v>0</v>
      </c>
      <c r="HG269" s="94">
        <f t="shared" ref="HG269" si="2467">IF(AND(HG$165&gt;EOMONTH($E99,$R99*(1-$O99)),HG$165&lt;=EOMONTH($E99,$R99*(1-$O99)+$S99*(1-$O99)+$T99*$O99)),-HG268,0)</f>
        <v>0</v>
      </c>
      <c r="HH269" s="94">
        <f t="shared" ref="HH269" si="2468">IF(AND(HH$165&gt;EOMONTH($E99,$R99*(1-$O99)),HH$165&lt;=EOMONTH($E99,$R99*(1-$O99)+$S99*(1-$O99)+$T99*$O99)),-HH268,0)</f>
        <v>0</v>
      </c>
      <c r="HI269" s="94">
        <f t="shared" ref="HI269" si="2469">IF(AND(HI$165&gt;EOMONTH($E99,$R99*(1-$O99)),HI$165&lt;=EOMONTH($E99,$R99*(1-$O99)+$S99*(1-$O99)+$T99*$O99)),-HI268,0)</f>
        <v>0</v>
      </c>
      <c r="HJ269" s="94">
        <f t="shared" ref="HJ269" si="2470">IF(AND(HJ$165&gt;EOMONTH($E99,$R99*(1-$O99)),HJ$165&lt;=EOMONTH($E99,$R99*(1-$O99)+$S99*(1-$O99)+$T99*$O99)),-HJ268,0)</f>
        <v>0</v>
      </c>
      <c r="HK269" s="94">
        <f t="shared" ref="HK269" si="2471">IF(AND(HK$165&gt;EOMONTH($E99,$R99*(1-$O99)),HK$165&lt;=EOMONTH($E99,$R99*(1-$O99)+$S99*(1-$O99)+$T99*$O99)),-HK268,0)</f>
        <v>0</v>
      </c>
      <c r="HL269" s="94">
        <f t="shared" ref="HL269" si="2472">IF(AND(HL$165&gt;EOMONTH($E99,$R99*(1-$O99)),HL$165&lt;=EOMONTH($E99,$R99*(1-$O99)+$S99*(1-$O99)+$T99*$O99)),-HL268,0)</f>
        <v>0</v>
      </c>
      <c r="HM269" s="94">
        <f t="shared" ref="HM269" si="2473">IF(AND(HM$165&gt;EOMONTH($E99,$R99*(1-$O99)),HM$165&lt;=EOMONTH($E99,$R99*(1-$O99)+$S99*(1-$O99)+$T99*$O99)),-HM268,0)</f>
        <v>0</v>
      </c>
      <c r="HN269" s="94">
        <f t="shared" ref="HN269" si="2474">IF(AND(HN$165&gt;EOMONTH($E99,$R99*(1-$O99)),HN$165&lt;=EOMONTH($E99,$R99*(1-$O99)+$S99*(1-$O99)+$T99*$O99)),-HN268,0)</f>
        <v>0</v>
      </c>
      <c r="HO269" s="94">
        <f t="shared" ref="HO269" si="2475">IF(AND(HO$165&gt;EOMONTH($E99,$R99*(1-$O99)),HO$165&lt;=EOMONTH($E99,$R99*(1-$O99)+$S99*(1-$O99)+$T99*$O99)),-HO268,0)</f>
        <v>0</v>
      </c>
      <c r="HP269" s="94">
        <f t="shared" ref="HP269" si="2476">IF(AND(HP$165&gt;EOMONTH($E99,$R99*(1-$O99)),HP$165&lt;=EOMONTH($E99,$R99*(1-$O99)+$S99*(1-$O99)+$T99*$O99)),-HP268,0)</f>
        <v>0</v>
      </c>
      <c r="HQ269" s="94">
        <f t="shared" ref="HQ269" si="2477">IF(AND(HQ$165&gt;EOMONTH($E99,$R99*(1-$O99)),HQ$165&lt;=EOMONTH($E99,$R99*(1-$O99)+$S99*(1-$O99)+$T99*$O99)),-HQ268,0)</f>
        <v>0</v>
      </c>
      <c r="HR269" s="94">
        <f t="shared" ref="HR269" si="2478">IF(AND(HR$165&gt;EOMONTH($E99,$R99*(1-$O99)),HR$165&lt;=EOMONTH($E99,$R99*(1-$O99)+$S99*(1-$O99)+$T99*$O99)),-HR268,0)</f>
        <v>0</v>
      </c>
      <c r="HS269" s="94">
        <f t="shared" ref="HS269" si="2479">IF(AND(HS$165&gt;EOMONTH($E99,$R99*(1-$O99)),HS$165&lt;=EOMONTH($E99,$R99*(1-$O99)+$S99*(1-$O99)+$T99*$O99)),-HS268,0)</f>
        <v>0</v>
      </c>
      <c r="HT269" s="94">
        <f t="shared" ref="HT269" si="2480">IF(AND(HT$165&gt;EOMONTH($E99,$R99*(1-$O99)),HT$165&lt;=EOMONTH($E99,$R99*(1-$O99)+$S99*(1-$O99)+$T99*$O99)),-HT268,0)</f>
        <v>0</v>
      </c>
      <c r="HU269" s="94">
        <f t="shared" ref="HU269" si="2481">IF(AND(HU$165&gt;EOMONTH($E99,$R99*(1-$O99)),HU$165&lt;=EOMONTH($E99,$R99*(1-$O99)+$S99*(1-$O99)+$T99*$O99)),-HU268,0)</f>
        <v>0</v>
      </c>
      <c r="HV269" s="94">
        <f t="shared" ref="HV269" si="2482">IF(AND(HV$165&gt;EOMONTH($E99,$R99*(1-$O99)),HV$165&lt;=EOMONTH($E99,$R99*(1-$O99)+$S99*(1-$O99)+$T99*$O99)),-HV268,0)</f>
        <v>0</v>
      </c>
      <c r="HW269" s="94">
        <f t="shared" ref="HW269" si="2483">IF(AND(HW$165&gt;EOMONTH($E99,$R99*(1-$O99)),HW$165&lt;=EOMONTH($E99,$R99*(1-$O99)+$S99*(1-$O99)+$T99*$O99)),-HW268,0)</f>
        <v>0</v>
      </c>
      <c r="HX269" s="94">
        <f t="shared" ref="HX269" si="2484">IF(AND(HX$165&gt;EOMONTH($E99,$R99*(1-$O99)),HX$165&lt;=EOMONTH($E99,$R99*(1-$O99)+$S99*(1-$O99)+$T99*$O99)),-HX268,0)</f>
        <v>0</v>
      </c>
      <c r="HY269" s="94">
        <f t="shared" ref="HY269" si="2485">IF(AND(HY$165&gt;EOMONTH($E99,$R99*(1-$O99)),HY$165&lt;=EOMONTH($E99,$R99*(1-$O99)+$S99*(1-$O99)+$T99*$O99)),-HY268,0)</f>
        <v>0</v>
      </c>
      <c r="HZ269" s="94">
        <f t="shared" ref="HZ269" si="2486">IF(AND(HZ$165&gt;EOMONTH($E99,$R99*(1-$O99)),HZ$165&lt;=EOMONTH($E99,$R99*(1-$O99)+$S99*(1-$O99)+$T99*$O99)),-HZ268,0)</f>
        <v>0</v>
      </c>
      <c r="IA269" s="94">
        <f t="shared" ref="IA269" si="2487">IF(AND(IA$165&gt;EOMONTH($E99,$R99*(1-$O99)),IA$165&lt;=EOMONTH($E99,$R99*(1-$O99)+$S99*(1-$O99)+$T99*$O99)),-IA268,0)</f>
        <v>0</v>
      </c>
      <c r="IB269" s="94">
        <f t="shared" ref="IB269" si="2488">IF(AND(IB$165&gt;EOMONTH($E99,$R99*(1-$O99)),IB$165&lt;=EOMONTH($E99,$R99*(1-$O99)+$S99*(1-$O99)+$T99*$O99)),-IB268,0)</f>
        <v>0</v>
      </c>
      <c r="IC269" s="94">
        <f t="shared" ref="IC269" si="2489">IF(AND(IC$165&gt;EOMONTH($E99,$R99*(1-$O99)),IC$165&lt;=EOMONTH($E99,$R99*(1-$O99)+$S99*(1-$O99)+$T99*$O99)),-IC268,0)</f>
        <v>0</v>
      </c>
      <c r="ID269" s="94">
        <f t="shared" ref="ID269" si="2490">IF(AND(ID$165&gt;EOMONTH($E99,$R99*(1-$O99)),ID$165&lt;=EOMONTH($E99,$R99*(1-$O99)+$S99*(1-$O99)+$T99*$O99)),-ID268,0)</f>
        <v>0</v>
      </c>
      <c r="IE269" s="94">
        <f t="shared" ref="IE269" si="2491">IF(AND(IE$165&gt;EOMONTH($E99,$R99*(1-$O99)),IE$165&lt;=EOMONTH($E99,$R99*(1-$O99)+$S99*(1-$O99)+$T99*$O99)),-IE268,0)</f>
        <v>0</v>
      </c>
      <c r="IF269" s="94">
        <f t="shared" ref="IF269" si="2492">IF(AND(IF$165&gt;EOMONTH($E99,$R99*(1-$O99)),IF$165&lt;=EOMONTH($E99,$R99*(1-$O99)+$S99*(1-$O99)+$T99*$O99)),-IF268,0)</f>
        <v>0</v>
      </c>
      <c r="IG269" s="94">
        <f t="shared" ref="IG269" si="2493">IF(AND(IG$165&gt;EOMONTH($E99,$R99*(1-$O99)),IG$165&lt;=EOMONTH($E99,$R99*(1-$O99)+$S99*(1-$O99)+$T99*$O99)),-IG268,0)</f>
        <v>0</v>
      </c>
      <c r="IH269" s="94">
        <f t="shared" ref="IH269" si="2494">IF(AND(IH$165&gt;EOMONTH($E99,$R99*(1-$O99)),IH$165&lt;=EOMONTH($E99,$R99*(1-$O99)+$S99*(1-$O99)+$T99*$O99)),-IH268,0)</f>
        <v>0</v>
      </c>
      <c r="II269" s="94">
        <f t="shared" ref="II269" si="2495">IF(AND(II$165&gt;EOMONTH($E99,$R99*(1-$O99)),II$165&lt;=EOMONTH($E99,$R99*(1-$O99)+$S99*(1-$O99)+$T99*$O99)),-II268,0)</f>
        <v>0</v>
      </c>
      <c r="IJ269" s="94">
        <f t="shared" ref="IJ269" si="2496">IF(AND(IJ$165&gt;EOMONTH($E99,$R99*(1-$O99)),IJ$165&lt;=EOMONTH($E99,$R99*(1-$O99)+$S99*(1-$O99)+$T99*$O99)),-IJ268,0)</f>
        <v>0</v>
      </c>
      <c r="IK269" s="94">
        <f t="shared" ref="IK269" si="2497">IF(AND(IK$165&gt;EOMONTH($E99,$R99*(1-$O99)),IK$165&lt;=EOMONTH($E99,$R99*(1-$O99)+$S99*(1-$O99)+$T99*$O99)),-IK268,0)</f>
        <v>0</v>
      </c>
      <c r="IL269" s="94">
        <f t="shared" ref="IL269" si="2498">IF(AND(IL$165&gt;EOMONTH($E99,$R99*(1-$O99)),IL$165&lt;=EOMONTH($E99,$R99*(1-$O99)+$S99*(1-$O99)+$T99*$O99)),-IL268,0)</f>
        <v>0</v>
      </c>
      <c r="IM269" s="94">
        <f t="shared" ref="IM269" si="2499">IF(AND(IM$165&gt;EOMONTH($E99,$R99*(1-$O99)),IM$165&lt;=EOMONTH($E99,$R99*(1-$O99)+$S99*(1-$O99)+$T99*$O99)),-IM268,0)</f>
        <v>0</v>
      </c>
      <c r="IN269" s="94">
        <f t="shared" ref="IN269" si="2500">IF(AND(IN$165&gt;EOMONTH($E99,$R99*(1-$O99)),IN$165&lt;=EOMONTH($E99,$R99*(1-$O99)+$S99*(1-$O99)+$T99*$O99)),-IN268,0)</f>
        <v>0</v>
      </c>
      <c r="IO269" s="94">
        <f t="shared" ref="IO269" si="2501">IF(AND(IO$165&gt;EOMONTH($E99,$R99*(1-$O99)),IO$165&lt;=EOMONTH($E99,$R99*(1-$O99)+$S99*(1-$O99)+$T99*$O99)),-IO268,0)</f>
        <v>0</v>
      </c>
      <c r="IP269" s="94">
        <f t="shared" ref="IP269" si="2502">IF(AND(IP$165&gt;EOMONTH($E99,$R99*(1-$O99)),IP$165&lt;=EOMONTH($E99,$R99*(1-$O99)+$S99*(1-$O99)+$T99*$O99)),-IP268,0)</f>
        <v>0</v>
      </c>
      <c r="IQ269" s="94">
        <f t="shared" ref="IQ269" si="2503">IF(AND(IQ$165&gt;EOMONTH($E99,$R99*(1-$O99)),IQ$165&lt;=EOMONTH($E99,$R99*(1-$O99)+$S99*(1-$O99)+$T99*$O99)),-IQ268,0)</f>
        <v>0</v>
      </c>
      <c r="IR269" s="94">
        <f t="shared" ref="IR269" si="2504">IF(AND(IR$165&gt;EOMONTH($E99,$R99*(1-$O99)),IR$165&lt;=EOMONTH($E99,$R99*(1-$O99)+$S99*(1-$O99)+$T99*$O99)),-IR268,0)</f>
        <v>0</v>
      </c>
      <c r="IS269" s="94">
        <f t="shared" ref="IS269" si="2505">IF(AND(IS$165&gt;EOMONTH($E99,$R99*(1-$O99)),IS$165&lt;=EOMONTH($E99,$R99*(1-$O99)+$S99*(1-$O99)+$T99*$O99)),-IS268,0)</f>
        <v>0</v>
      </c>
      <c r="IT269" s="94">
        <f t="shared" ref="IT269" si="2506">IF(AND(IT$165&gt;EOMONTH($E99,$R99*(1-$O99)),IT$165&lt;=EOMONTH($E99,$R99*(1-$O99)+$S99*(1-$O99)+$T99*$O99)),-IT268,0)</f>
        <v>0</v>
      </c>
      <c r="IU269" s="94">
        <f t="shared" ref="IU269" si="2507">IF(AND(IU$165&gt;EOMONTH($E99,$R99*(1-$O99)),IU$165&lt;=EOMONTH($E99,$R99*(1-$O99)+$S99*(1-$O99)+$T99*$O99)),-IU268,0)</f>
        <v>0</v>
      </c>
      <c r="IV269" s="94">
        <f t="shared" ref="IV269" si="2508">IF(AND(IV$165&gt;EOMONTH($E99,$R99*(1-$O99)),IV$165&lt;=EOMONTH($E99,$R99*(1-$O99)+$S99*(1-$O99)+$T99*$O99)),-IV268,0)</f>
        <v>0</v>
      </c>
      <c r="IW269" s="94">
        <f t="shared" ref="IW269" si="2509">IF(AND(IW$165&gt;EOMONTH($E99,$R99*(1-$O99)),IW$165&lt;=EOMONTH($E99,$R99*(1-$O99)+$S99*(1-$O99)+$T99*$O99)),-IW268,0)</f>
        <v>0</v>
      </c>
      <c r="IX269" s="94">
        <f t="shared" ref="IX269" si="2510">IF(AND(IX$165&gt;EOMONTH($E99,$R99*(1-$O99)),IX$165&lt;=EOMONTH($E99,$R99*(1-$O99)+$S99*(1-$O99)+$T99*$O99)),-IX268,0)</f>
        <v>0</v>
      </c>
      <c r="IY269" s="94">
        <f t="shared" ref="IY269" si="2511">IF(AND(IY$165&gt;EOMONTH($E99,$R99*(1-$O99)),IY$165&lt;=EOMONTH($E99,$R99*(1-$O99)+$S99*(1-$O99)+$T99*$O99)),-IY268,0)</f>
        <v>0</v>
      </c>
      <c r="IZ269" s="94">
        <f t="shared" ref="IZ269" si="2512">IF(AND(IZ$165&gt;EOMONTH($E99,$R99*(1-$O99)),IZ$165&lt;=EOMONTH($E99,$R99*(1-$O99)+$S99*(1-$O99)+$T99*$O99)),-IZ268,0)</f>
        <v>0</v>
      </c>
      <c r="JA269" s="94">
        <f t="shared" ref="JA269" si="2513">IF(AND(JA$165&gt;EOMONTH($E99,$R99*(1-$O99)),JA$165&lt;=EOMONTH($E99,$R99*(1-$O99)+$S99*(1-$O99)+$T99*$O99)),-JA268,0)</f>
        <v>0</v>
      </c>
      <c r="JB269" s="94">
        <f t="shared" ref="JB269" si="2514">IF(AND(JB$165&gt;EOMONTH($E99,$R99*(1-$O99)),JB$165&lt;=EOMONTH($E99,$R99*(1-$O99)+$S99*(1-$O99)+$T99*$O99)),-JB268,0)</f>
        <v>0</v>
      </c>
      <c r="JC269" s="94">
        <f t="shared" ref="JC269" si="2515">IF(AND(JC$165&gt;EOMONTH($E99,$R99*(1-$O99)),JC$165&lt;=EOMONTH($E99,$R99*(1-$O99)+$S99*(1-$O99)+$T99*$O99)),-JC268,0)</f>
        <v>0</v>
      </c>
      <c r="JD269" s="94">
        <f t="shared" ref="JD269" si="2516">IF(AND(JD$165&gt;EOMONTH($E99,$R99*(1-$O99)),JD$165&lt;=EOMONTH($E99,$R99*(1-$O99)+$S99*(1-$O99)+$T99*$O99)),-JD268,0)</f>
        <v>0</v>
      </c>
      <c r="JE269" s="94">
        <f t="shared" ref="JE269" si="2517">IF(AND(JE$165&gt;EOMONTH($E99,$R99*(1-$O99)),JE$165&lt;=EOMONTH($E99,$R99*(1-$O99)+$S99*(1-$O99)+$T99*$O99)),-JE268,0)</f>
        <v>0</v>
      </c>
      <c r="JF269" s="94">
        <f t="shared" ref="JF269" si="2518">IF(AND(JF$165&gt;EOMONTH($E99,$R99*(1-$O99)),JF$165&lt;=EOMONTH($E99,$R99*(1-$O99)+$S99*(1-$O99)+$T99*$O99)),-JF268,0)</f>
        <v>0</v>
      </c>
      <c r="JG269" s="94">
        <f t="shared" ref="JG269" si="2519">IF(AND(JG$165&gt;EOMONTH($E99,$R99*(1-$O99)),JG$165&lt;=EOMONTH($E99,$R99*(1-$O99)+$S99*(1-$O99)+$T99*$O99)),-JG268,0)</f>
        <v>0</v>
      </c>
      <c r="JH269" s="94">
        <f t="shared" ref="JH269" si="2520">IF(AND(JH$165&gt;EOMONTH($E99,$R99*(1-$O99)),JH$165&lt;=EOMONTH($E99,$R99*(1-$O99)+$S99*(1-$O99)+$T99*$O99)),-JH268,0)</f>
        <v>0</v>
      </c>
      <c r="JI269" s="94">
        <f t="shared" ref="JI269" si="2521">IF(AND(JI$165&gt;EOMONTH($E99,$R99*(1-$O99)),JI$165&lt;=EOMONTH($E99,$R99*(1-$O99)+$S99*(1-$O99)+$T99*$O99)),-JI268,0)</f>
        <v>0</v>
      </c>
      <c r="JJ269" s="94">
        <f t="shared" ref="JJ269" si="2522">IF(AND(JJ$165&gt;EOMONTH($E99,$R99*(1-$O99)),JJ$165&lt;=EOMONTH($E99,$R99*(1-$O99)+$S99*(1-$O99)+$T99*$O99)),-JJ268,0)</f>
        <v>0</v>
      </c>
      <c r="JK269" s="94">
        <f t="shared" ref="JK269" si="2523">IF(AND(JK$165&gt;EOMONTH($E99,$R99*(1-$O99)),JK$165&lt;=EOMONTH($E99,$R99*(1-$O99)+$S99*(1-$O99)+$T99*$O99)),-JK268,0)</f>
        <v>0</v>
      </c>
      <c r="JL269" s="94">
        <f t="shared" ref="JL269" si="2524">IF(AND(JL$165&gt;EOMONTH($E99,$R99*(1-$O99)),JL$165&lt;=EOMONTH($E99,$R99*(1-$O99)+$S99*(1-$O99)+$T99*$O99)),-JL268,0)</f>
        <v>0</v>
      </c>
      <c r="JM269" s="94">
        <f t="shared" ref="JM269" si="2525">IF(AND(JM$165&gt;EOMONTH($E99,$R99*(1-$O99)),JM$165&lt;=EOMONTH($E99,$R99*(1-$O99)+$S99*(1-$O99)+$T99*$O99)),-JM268,0)</f>
        <v>0</v>
      </c>
      <c r="JN269" s="94">
        <f t="shared" ref="JN269" si="2526">IF(AND(JN$165&gt;EOMONTH($E99,$R99*(1-$O99)),JN$165&lt;=EOMONTH($E99,$R99*(1-$O99)+$S99*(1-$O99)+$T99*$O99)),-JN268,0)</f>
        <v>0</v>
      </c>
      <c r="JO269" s="94">
        <f t="shared" ref="JO269" si="2527">IF(AND(JO$165&gt;EOMONTH($E99,$R99*(1-$O99)),JO$165&lt;=EOMONTH($E99,$R99*(1-$O99)+$S99*(1-$O99)+$T99*$O99)),-JO268,0)</f>
        <v>0</v>
      </c>
      <c r="JP269" s="94">
        <f t="shared" ref="JP269" si="2528">IF(AND(JP$165&gt;EOMONTH($E99,$R99*(1-$O99)),JP$165&lt;=EOMONTH($E99,$R99*(1-$O99)+$S99*(1-$O99)+$T99*$O99)),-JP268,0)</f>
        <v>0</v>
      </c>
      <c r="JQ269" s="94">
        <f t="shared" ref="JQ269" si="2529">IF(AND(JQ$165&gt;EOMONTH($E99,$R99*(1-$O99)),JQ$165&lt;=EOMONTH($E99,$R99*(1-$O99)+$S99*(1-$O99)+$T99*$O99)),-JQ268,0)</f>
        <v>0</v>
      </c>
      <c r="JR269" s="94">
        <f t="shared" ref="JR269" si="2530">IF(AND(JR$165&gt;EOMONTH($E99,$R99*(1-$O99)),JR$165&lt;=EOMONTH($E99,$R99*(1-$O99)+$S99*(1-$O99)+$T99*$O99)),-JR268,0)</f>
        <v>0</v>
      </c>
      <c r="JS269" s="94">
        <f t="shared" ref="JS269" si="2531">IF(AND(JS$165&gt;EOMONTH($E99,$R99*(1-$O99)),JS$165&lt;=EOMONTH($E99,$R99*(1-$O99)+$S99*(1-$O99)+$T99*$O99)),-JS268,0)</f>
        <v>0</v>
      </c>
      <c r="JT269" s="94">
        <f t="shared" ref="JT269" si="2532">IF(AND(JT$165&gt;EOMONTH($E99,$R99*(1-$O99)),JT$165&lt;=EOMONTH($E99,$R99*(1-$O99)+$S99*(1-$O99)+$T99*$O99)),-JT268,0)</f>
        <v>0</v>
      </c>
      <c r="JU269" s="94">
        <f t="shared" ref="JU269" si="2533">IF(AND(JU$165&gt;EOMONTH($E99,$R99*(1-$O99)),JU$165&lt;=EOMONTH($E99,$R99*(1-$O99)+$S99*(1-$O99)+$T99*$O99)),-JU268,0)</f>
        <v>0</v>
      </c>
      <c r="JV269" s="94">
        <f t="shared" ref="JV269" si="2534">IF(AND(JV$165&gt;EOMONTH($E99,$R99*(1-$O99)),JV$165&lt;=EOMONTH($E99,$R99*(1-$O99)+$S99*(1-$O99)+$T99*$O99)),-JV268,0)</f>
        <v>0</v>
      </c>
      <c r="JW269" s="94">
        <f t="shared" ref="JW269" si="2535">IF(AND(JW$165&gt;EOMONTH($E99,$R99*(1-$O99)),JW$165&lt;=EOMONTH($E99,$R99*(1-$O99)+$S99*(1-$O99)+$T99*$O99)),-JW268,0)</f>
        <v>0</v>
      </c>
      <c r="JX269" s="94">
        <f t="shared" ref="JX269" si="2536">IF(AND(JX$165&gt;EOMONTH($E99,$R99*(1-$O99)),JX$165&lt;=EOMONTH($E99,$R99*(1-$O99)+$S99*(1-$O99)+$T99*$O99)),-JX268,0)</f>
        <v>0</v>
      </c>
      <c r="JY269" s="94">
        <f t="shared" ref="JY269" si="2537">IF(AND(JY$165&gt;EOMONTH($E99,$R99*(1-$O99)),JY$165&lt;=EOMONTH($E99,$R99*(1-$O99)+$S99*(1-$O99)+$T99*$O99)),-JY268,0)</f>
        <v>0</v>
      </c>
      <c r="JZ269" s="94">
        <f t="shared" ref="JZ269" si="2538">IF(AND(JZ$165&gt;EOMONTH($E99,$R99*(1-$O99)),JZ$165&lt;=EOMONTH($E99,$R99*(1-$O99)+$S99*(1-$O99)+$T99*$O99)),-JZ268,0)</f>
        <v>0</v>
      </c>
      <c r="KA269" s="94">
        <f t="shared" ref="KA269" si="2539">IF(AND(KA$165&gt;EOMONTH($E99,$R99*(1-$O99)),KA$165&lt;=EOMONTH($E99,$R99*(1-$O99)+$S99*(1-$O99)+$T99*$O99)),-KA268,0)</f>
        <v>0</v>
      </c>
      <c r="KB269" s="94">
        <f t="shared" ref="KB269" si="2540">IF(AND(KB$165&gt;EOMONTH($E99,$R99*(1-$O99)),KB$165&lt;=EOMONTH($E99,$R99*(1-$O99)+$S99*(1-$O99)+$T99*$O99)),-KB268,0)</f>
        <v>0</v>
      </c>
      <c r="KC269" s="94">
        <f t="shared" ref="KC269" si="2541">IF(AND(KC$165&gt;EOMONTH($E99,$R99*(1-$O99)),KC$165&lt;=EOMONTH($E99,$R99*(1-$O99)+$S99*(1-$O99)+$T99*$O99)),-KC268,0)</f>
        <v>0</v>
      </c>
      <c r="KD269" s="94">
        <f t="shared" ref="KD269" si="2542">IF(AND(KD$165&gt;EOMONTH($E99,$R99*(1-$O99)),KD$165&lt;=EOMONTH($E99,$R99*(1-$O99)+$S99*(1-$O99)+$T99*$O99)),-KD268,0)</f>
        <v>0</v>
      </c>
      <c r="KE269" s="94">
        <f t="shared" ref="KE269" si="2543">IF(AND(KE$165&gt;EOMONTH($E99,$R99*(1-$O99)),KE$165&lt;=EOMONTH($E99,$R99*(1-$O99)+$S99*(1-$O99)+$T99*$O99)),-KE268,0)</f>
        <v>0</v>
      </c>
      <c r="KF269" s="94">
        <f t="shared" ref="KF269" si="2544">IF(AND(KF$165&gt;EOMONTH($E99,$R99*(1-$O99)),KF$165&lt;=EOMONTH($E99,$R99*(1-$O99)+$S99*(1-$O99)+$T99*$O99)),-KF268,0)</f>
        <v>0</v>
      </c>
      <c r="KG269" s="94">
        <f t="shared" ref="KG269" si="2545">IF(AND(KG$165&gt;EOMONTH($E99,$R99*(1-$O99)),KG$165&lt;=EOMONTH($E99,$R99*(1-$O99)+$S99*(1-$O99)+$T99*$O99)),-KG268,0)</f>
        <v>0</v>
      </c>
      <c r="KH269" s="94">
        <f t="shared" ref="KH269" si="2546">IF(AND(KH$165&gt;EOMONTH($E99,$R99*(1-$O99)),KH$165&lt;=EOMONTH($E99,$R99*(1-$O99)+$S99*(1-$O99)+$T99*$O99)),-KH268,0)</f>
        <v>0</v>
      </c>
      <c r="KI269" s="94">
        <f t="shared" ref="KI269" si="2547">IF(AND(KI$165&gt;EOMONTH($E99,$R99*(1-$O99)),KI$165&lt;=EOMONTH($E99,$R99*(1-$O99)+$S99*(1-$O99)+$T99*$O99)),-KI268,0)</f>
        <v>0</v>
      </c>
      <c r="KJ269" s="94">
        <f t="shared" ref="KJ269" si="2548">IF(AND(KJ$165&gt;EOMONTH($E99,$R99*(1-$O99)),KJ$165&lt;=EOMONTH($E99,$R99*(1-$O99)+$S99*(1-$O99)+$T99*$O99)),-KJ268,0)</f>
        <v>0</v>
      </c>
      <c r="KK269" s="94">
        <f t="shared" ref="KK269" si="2549">IF(AND(KK$165&gt;EOMONTH($E99,$R99*(1-$O99)),KK$165&lt;=EOMONTH($E99,$R99*(1-$O99)+$S99*(1-$O99)+$T99*$O99)),-KK268,0)</f>
        <v>0</v>
      </c>
      <c r="KL269" s="94">
        <f t="shared" ref="KL269" si="2550">IF(AND(KL$165&gt;EOMONTH($E99,$R99*(1-$O99)),KL$165&lt;=EOMONTH($E99,$R99*(1-$O99)+$S99*(1-$O99)+$T99*$O99)),-KL268,0)</f>
        <v>0</v>
      </c>
      <c r="KM269" s="94">
        <f t="shared" ref="KM269" si="2551">IF(AND(KM$165&gt;EOMONTH($E99,$R99*(1-$O99)),KM$165&lt;=EOMONTH($E99,$R99*(1-$O99)+$S99*(1-$O99)+$T99*$O99)),-KM268,0)</f>
        <v>0</v>
      </c>
      <c r="KN269" s="94">
        <f t="shared" ref="KN269" si="2552">IF(AND(KN$165&gt;EOMONTH($E99,$R99*(1-$O99)),KN$165&lt;=EOMONTH($E99,$R99*(1-$O99)+$S99*(1-$O99)+$T99*$O99)),-KN268,0)</f>
        <v>0</v>
      </c>
      <c r="KO269" s="94">
        <f t="shared" ref="KO269" si="2553">IF(AND(KO$165&gt;EOMONTH($E99,$R99*(1-$O99)),KO$165&lt;=EOMONTH($E99,$R99*(1-$O99)+$S99*(1-$O99)+$T99*$O99)),-KO268,0)</f>
        <v>0</v>
      </c>
      <c r="KP269" s="94">
        <f t="shared" ref="KP269" si="2554">IF(AND(KP$165&gt;EOMONTH($E99,$R99*(1-$O99)),KP$165&lt;=EOMONTH($E99,$R99*(1-$O99)+$S99*(1-$O99)+$T99*$O99)),-KP268,0)</f>
        <v>0</v>
      </c>
      <c r="KQ269" s="94">
        <f t="shared" ref="KQ269" si="2555">IF(AND(KQ$165&gt;EOMONTH($E99,$R99*(1-$O99)),KQ$165&lt;=EOMONTH($E99,$R99*(1-$O99)+$S99*(1-$O99)+$T99*$O99)),-KQ268,0)</f>
        <v>0</v>
      </c>
      <c r="KR269" s="94">
        <f t="shared" ref="KR269" si="2556">IF(AND(KR$165&gt;EOMONTH($E99,$R99*(1-$O99)),KR$165&lt;=EOMONTH($E99,$R99*(1-$O99)+$S99*(1-$O99)+$T99*$O99)),-KR268,0)</f>
        <v>0</v>
      </c>
      <c r="KS269" s="94">
        <f t="shared" ref="KS269" si="2557">IF(AND(KS$165&gt;EOMONTH($E99,$R99*(1-$O99)),KS$165&lt;=EOMONTH($E99,$R99*(1-$O99)+$S99*(1-$O99)+$T99*$O99)),-KS268,0)</f>
        <v>0</v>
      </c>
      <c r="KT269" s="94">
        <f t="shared" ref="KT269" si="2558">IF(AND(KT$165&gt;EOMONTH($E99,$R99*(1-$O99)),KT$165&lt;=EOMONTH($E99,$R99*(1-$O99)+$S99*(1-$O99)+$T99*$O99)),-KT268,0)</f>
        <v>0</v>
      </c>
      <c r="KU269" s="94">
        <f t="shared" ref="KU269" si="2559">IF(AND(KU$165&gt;EOMONTH($E99,$R99*(1-$O99)),KU$165&lt;=EOMONTH($E99,$R99*(1-$O99)+$S99*(1-$O99)+$T99*$O99)),-KU268,0)</f>
        <v>0</v>
      </c>
      <c r="KV269" s="94">
        <f t="shared" ref="KV269" si="2560">IF(AND(KV$165&gt;EOMONTH($E99,$R99*(1-$O99)),KV$165&lt;=EOMONTH($E99,$R99*(1-$O99)+$S99*(1-$O99)+$T99*$O99)),-KV268,0)</f>
        <v>0</v>
      </c>
      <c r="KW269" s="94">
        <f t="shared" ref="KW269" si="2561">IF(AND(KW$165&gt;EOMONTH($E99,$R99*(1-$O99)),KW$165&lt;=EOMONTH($E99,$R99*(1-$O99)+$S99*(1-$O99)+$T99*$O99)),-KW268,0)</f>
        <v>0</v>
      </c>
      <c r="KX269" s="94">
        <f t="shared" ref="KX269" si="2562">IF(AND(KX$165&gt;EOMONTH($E99,$R99*(1-$O99)),KX$165&lt;=EOMONTH($E99,$R99*(1-$O99)+$S99*(1-$O99)+$T99*$O99)),-KX268,0)</f>
        <v>0</v>
      </c>
      <c r="KY269" s="94">
        <f t="shared" ref="KY269" si="2563">IF(AND(KY$165&gt;EOMONTH($E99,$R99*(1-$O99)),KY$165&lt;=EOMONTH($E99,$R99*(1-$O99)+$S99*(1-$O99)+$T99*$O99)),-KY268,0)</f>
        <v>0</v>
      </c>
      <c r="KZ269" s="94">
        <f t="shared" ref="KZ269" si="2564">IF(AND(KZ$165&gt;EOMONTH($E99,$R99*(1-$O99)),KZ$165&lt;=EOMONTH($E99,$R99*(1-$O99)+$S99*(1-$O99)+$T99*$O99)),-KZ268,0)</f>
        <v>0</v>
      </c>
      <c r="LA269" s="94">
        <f t="shared" ref="LA269" si="2565">IF(AND(LA$165&gt;EOMONTH($E99,$R99*(1-$O99)),LA$165&lt;=EOMONTH($E99,$R99*(1-$O99)+$S99*(1-$O99)+$T99*$O99)),-LA268,0)</f>
        <v>0</v>
      </c>
      <c r="LB269" s="94">
        <f t="shared" ref="LB269" si="2566">IF(AND(LB$165&gt;EOMONTH($E99,$R99*(1-$O99)),LB$165&lt;=EOMONTH($E99,$R99*(1-$O99)+$S99*(1-$O99)+$T99*$O99)),-LB268,0)</f>
        <v>0</v>
      </c>
      <c r="LC269" s="94">
        <f t="shared" ref="LC269" si="2567">IF(AND(LC$165&gt;EOMONTH($E99,$R99*(1-$O99)),LC$165&lt;=EOMONTH($E99,$R99*(1-$O99)+$S99*(1-$O99)+$T99*$O99)),-LC268,0)</f>
        <v>0</v>
      </c>
      <c r="LD269" s="94">
        <f t="shared" ref="LD269" si="2568">IF(AND(LD$165&gt;EOMONTH($E99,$R99*(1-$O99)),LD$165&lt;=EOMONTH($E99,$R99*(1-$O99)+$S99*(1-$O99)+$T99*$O99)),-LD268,0)</f>
        <v>0</v>
      </c>
      <c r="LE269" s="94">
        <f t="shared" ref="LE269" si="2569">IF(AND(LE$165&gt;EOMONTH($E99,$R99*(1-$O99)),LE$165&lt;=EOMONTH($E99,$R99*(1-$O99)+$S99*(1-$O99)+$T99*$O99)),-LE268,0)</f>
        <v>0</v>
      </c>
      <c r="LF269" s="94">
        <f t="shared" ref="LF269" si="2570">IF(AND(LF$165&gt;EOMONTH($E99,$R99*(1-$O99)),LF$165&lt;=EOMONTH($E99,$R99*(1-$O99)+$S99*(1-$O99)+$T99*$O99)),-LF268,0)</f>
        <v>0</v>
      </c>
      <c r="LG269" s="94">
        <f t="shared" ref="LG269" si="2571">IF(AND(LG$165&gt;EOMONTH($E99,$R99*(1-$O99)),LG$165&lt;=EOMONTH($E99,$R99*(1-$O99)+$S99*(1-$O99)+$T99*$O99)),-LG268,0)</f>
        <v>0</v>
      </c>
      <c r="LH269" s="94">
        <f t="shared" ref="LH269" si="2572">IF(AND(LH$165&gt;EOMONTH($E99,$R99*(1-$O99)),LH$165&lt;=EOMONTH($E99,$R99*(1-$O99)+$S99*(1-$O99)+$T99*$O99)),-LH268,0)</f>
        <v>0</v>
      </c>
      <c r="LI269" s="94">
        <f t="shared" ref="LI269" si="2573">IF(AND(LI$165&gt;EOMONTH($E99,$R99*(1-$O99)),LI$165&lt;=EOMONTH($E99,$R99*(1-$O99)+$S99*(1-$O99)+$T99*$O99)),-LI268,0)</f>
        <v>0</v>
      </c>
      <c r="LJ269" s="94">
        <f t="shared" ref="LJ269" si="2574">IF(AND(LJ$165&gt;EOMONTH($E99,$R99*(1-$O99)),LJ$165&lt;=EOMONTH($E99,$R99*(1-$O99)+$S99*(1-$O99)+$T99*$O99)),-LJ268,0)</f>
        <v>0</v>
      </c>
      <c r="LK269" s="94">
        <f t="shared" ref="LK269" si="2575">IF(AND(LK$165&gt;EOMONTH($E99,$R99*(1-$O99)),LK$165&lt;=EOMONTH($E99,$R99*(1-$O99)+$S99*(1-$O99)+$T99*$O99)),-LK268,0)</f>
        <v>0</v>
      </c>
      <c r="LL269" s="94">
        <f t="shared" ref="LL269" si="2576">IF(AND(LL$165&gt;EOMONTH($E99,$R99*(1-$O99)),LL$165&lt;=EOMONTH($E99,$R99*(1-$O99)+$S99*(1-$O99)+$T99*$O99)),-LL268,0)</f>
        <v>0</v>
      </c>
      <c r="LM269" s="94">
        <f t="shared" ref="LM269" si="2577">IF(AND(LM$165&gt;EOMONTH($E99,$R99*(1-$O99)),LM$165&lt;=EOMONTH($E99,$R99*(1-$O99)+$S99*(1-$O99)+$T99*$O99)),-LM268,0)</f>
        <v>0</v>
      </c>
      <c r="LN269" s="94">
        <f t="shared" ref="LN269" si="2578">IF(AND(LN$165&gt;EOMONTH($E99,$R99*(1-$O99)),LN$165&lt;=EOMONTH($E99,$R99*(1-$O99)+$S99*(1-$O99)+$T99*$O99)),-LN268,0)</f>
        <v>0</v>
      </c>
      <c r="LO269" s="94">
        <f t="shared" ref="LO269" si="2579">IF(AND(LO$165&gt;EOMONTH($E99,$R99*(1-$O99)),LO$165&lt;=EOMONTH($E99,$R99*(1-$O99)+$S99*(1-$O99)+$T99*$O99)),-LO268,0)</f>
        <v>0</v>
      </c>
      <c r="LP269" s="94">
        <f t="shared" ref="LP269" si="2580">IF(AND(LP$165&gt;EOMONTH($E99,$R99*(1-$O99)),LP$165&lt;=EOMONTH($E99,$R99*(1-$O99)+$S99*(1-$O99)+$T99*$O99)),-LP268,0)</f>
        <v>0</v>
      </c>
      <c r="LQ269" s="94">
        <f t="shared" ref="LQ269" si="2581">IF(AND(LQ$165&gt;EOMONTH($E99,$R99*(1-$O99)),LQ$165&lt;=EOMONTH($E99,$R99*(1-$O99)+$S99*(1-$O99)+$T99*$O99)),-LQ268,0)</f>
        <v>0</v>
      </c>
      <c r="LR269" s="94">
        <f t="shared" ref="LR269" si="2582">IF(AND(LR$165&gt;EOMONTH($E99,$R99*(1-$O99)),LR$165&lt;=EOMONTH($E99,$R99*(1-$O99)+$S99*(1-$O99)+$T99*$O99)),-LR268,0)</f>
        <v>0</v>
      </c>
      <c r="LS269" s="94">
        <f t="shared" ref="LS269" si="2583">IF(AND(LS$165&gt;EOMONTH($E99,$R99*(1-$O99)),LS$165&lt;=EOMONTH($E99,$R99*(1-$O99)+$S99*(1-$O99)+$T99*$O99)),-LS268,0)</f>
        <v>0</v>
      </c>
      <c r="LT269" s="94">
        <f t="shared" ref="LT269" si="2584">IF(AND(LT$165&gt;EOMONTH($E99,$R99*(1-$O99)),LT$165&lt;=EOMONTH($E99,$R99*(1-$O99)+$S99*(1-$O99)+$T99*$O99)),-LT268,0)</f>
        <v>0</v>
      </c>
      <c r="LU269" s="94">
        <f t="shared" ref="LU269" si="2585">IF(AND(LU$165&gt;EOMONTH($E99,$R99*(1-$O99)),LU$165&lt;=EOMONTH($E99,$R99*(1-$O99)+$S99*(1-$O99)+$T99*$O99)),-LU268,0)</f>
        <v>0</v>
      </c>
      <c r="LV269" s="94">
        <f t="shared" ref="LV269" si="2586">IF(AND(LV$165&gt;EOMONTH($E99,$R99*(1-$O99)),LV$165&lt;=EOMONTH($E99,$R99*(1-$O99)+$S99*(1-$O99)+$T99*$O99)),-LV268,0)</f>
        <v>0</v>
      </c>
      <c r="LW269" s="94">
        <f t="shared" ref="LW269" si="2587">IF(AND(LW$165&gt;EOMONTH($E99,$R99*(1-$O99)),LW$165&lt;=EOMONTH($E99,$R99*(1-$O99)+$S99*(1-$O99)+$T99*$O99)),-LW268,0)</f>
        <v>0</v>
      </c>
      <c r="LX269" s="94">
        <f t="shared" ref="LX269" si="2588">IF(AND(LX$165&gt;EOMONTH($E99,$R99*(1-$O99)),LX$165&lt;=EOMONTH($E99,$R99*(1-$O99)+$S99*(1-$O99)+$T99*$O99)),-LX268,0)</f>
        <v>0</v>
      </c>
      <c r="LY269" s="94">
        <f t="shared" ref="LY269" si="2589">IF(AND(LY$165&gt;EOMONTH($E99,$R99*(1-$O99)),LY$165&lt;=EOMONTH($E99,$R99*(1-$O99)+$S99*(1-$O99)+$T99*$O99)),-LY268,0)</f>
        <v>0</v>
      </c>
      <c r="LZ269" s="94">
        <f t="shared" ref="LZ269" si="2590">IF(AND(LZ$165&gt;EOMONTH($E99,$R99*(1-$O99)),LZ$165&lt;=EOMONTH($E99,$R99*(1-$O99)+$S99*(1-$O99)+$T99*$O99)),-LZ268,0)</f>
        <v>0</v>
      </c>
      <c r="MA269" s="94">
        <f t="shared" ref="MA269" si="2591">IF(AND(MA$165&gt;EOMONTH($E99,$R99*(1-$O99)),MA$165&lt;=EOMONTH($E99,$R99*(1-$O99)+$S99*(1-$O99)+$T99*$O99)),-MA268,0)</f>
        <v>0</v>
      </c>
      <c r="MB269" s="94">
        <f t="shared" ref="MB269" si="2592">IF(AND(MB$165&gt;EOMONTH($E99,$R99*(1-$O99)),MB$165&lt;=EOMONTH($E99,$R99*(1-$O99)+$S99*(1-$O99)+$T99*$O99)),-MB268,0)</f>
        <v>0</v>
      </c>
      <c r="MC269" s="94">
        <f t="shared" ref="MC269" si="2593">IF(AND(MC$165&gt;EOMONTH($E99,$R99*(1-$O99)),MC$165&lt;=EOMONTH($E99,$R99*(1-$O99)+$S99*(1-$O99)+$T99*$O99)),-MC268,0)</f>
        <v>0</v>
      </c>
      <c r="MD269" s="94">
        <f t="shared" ref="MD269" si="2594">IF(AND(MD$165&gt;EOMONTH($E99,$R99*(1-$O99)),MD$165&lt;=EOMONTH($E99,$R99*(1-$O99)+$S99*(1-$O99)+$T99*$O99)),-MD268,0)</f>
        <v>0</v>
      </c>
      <c r="ME269" s="94">
        <f t="shared" ref="ME269" si="2595">IF(AND(ME$165&gt;EOMONTH($E99,$R99*(1-$O99)),ME$165&lt;=EOMONTH($E99,$R99*(1-$O99)+$S99*(1-$O99)+$T99*$O99)),-ME268,0)</f>
        <v>0</v>
      </c>
      <c r="MF269" s="94">
        <f t="shared" ref="MF269" si="2596">IF(AND(MF$165&gt;EOMONTH($E99,$R99*(1-$O99)),MF$165&lt;=EOMONTH($E99,$R99*(1-$O99)+$S99*(1-$O99)+$T99*$O99)),-MF268,0)</f>
        <v>0</v>
      </c>
      <c r="MG269" s="94">
        <f t="shared" ref="MG269" si="2597">IF(AND(MG$165&gt;EOMONTH($E99,$R99*(1-$O99)),MG$165&lt;=EOMONTH($E99,$R99*(1-$O99)+$S99*(1-$O99)+$T99*$O99)),-MG268,0)</f>
        <v>0</v>
      </c>
      <c r="MH269" s="94">
        <f t="shared" ref="MH269" si="2598">IF(AND(MH$165&gt;EOMONTH($E99,$R99*(1-$O99)),MH$165&lt;=EOMONTH($E99,$R99*(1-$O99)+$S99*(1-$O99)+$T99*$O99)),-MH268,0)</f>
        <v>0</v>
      </c>
      <c r="MI269" s="94">
        <f t="shared" ref="MI269" si="2599">IF(AND(MI$165&gt;EOMONTH($E99,$R99*(1-$O99)),MI$165&lt;=EOMONTH($E99,$R99*(1-$O99)+$S99*(1-$O99)+$T99*$O99)),-MI268,0)</f>
        <v>0</v>
      </c>
      <c r="MJ269" s="94">
        <f t="shared" ref="MJ269" si="2600">IF(AND(MJ$165&gt;EOMONTH($E99,$R99*(1-$O99)),MJ$165&lt;=EOMONTH($E99,$R99*(1-$O99)+$S99*(1-$O99)+$T99*$O99)),-MJ268,0)</f>
        <v>0</v>
      </c>
      <c r="MK269" s="94">
        <f t="shared" ref="MK269" si="2601">IF(AND(MK$165&gt;EOMONTH($E99,$R99*(1-$O99)),MK$165&lt;=EOMONTH($E99,$R99*(1-$O99)+$S99*(1-$O99)+$T99*$O99)),-MK268,0)</f>
        <v>0</v>
      </c>
      <c r="ML269" s="94">
        <f t="shared" ref="ML269" si="2602">IF(AND(ML$165&gt;EOMONTH($E99,$R99*(1-$O99)),ML$165&lt;=EOMONTH($E99,$R99*(1-$O99)+$S99*(1-$O99)+$T99*$O99)),-ML268,0)</f>
        <v>0</v>
      </c>
      <c r="MM269" s="94">
        <f t="shared" ref="MM269" si="2603">IF(AND(MM$165&gt;EOMONTH($E99,$R99*(1-$O99)),MM$165&lt;=EOMONTH($E99,$R99*(1-$O99)+$S99*(1-$O99)+$T99*$O99)),-MM268,0)</f>
        <v>0</v>
      </c>
      <c r="MN269" s="94">
        <f t="shared" ref="MN269" si="2604">IF(AND(MN$165&gt;EOMONTH($E99,$R99*(1-$O99)),MN$165&lt;=EOMONTH($E99,$R99*(1-$O99)+$S99*(1-$O99)+$T99*$O99)),-MN268,0)</f>
        <v>0</v>
      </c>
      <c r="MO269" s="94">
        <f t="shared" ref="MO269" si="2605">IF(AND(MO$165&gt;EOMONTH($E99,$R99*(1-$O99)),MO$165&lt;=EOMONTH($E99,$R99*(1-$O99)+$S99*(1-$O99)+$T99*$O99)),-MO268,0)</f>
        <v>0</v>
      </c>
      <c r="MP269" s="94">
        <f t="shared" ref="MP269" si="2606">IF(AND(MP$165&gt;EOMONTH($E99,$R99*(1-$O99)),MP$165&lt;=EOMONTH($E99,$R99*(1-$O99)+$S99*(1-$O99)+$T99*$O99)),-MP268,0)</f>
        <v>0</v>
      </c>
      <c r="MQ269" s="94">
        <f t="shared" ref="MQ269" si="2607">IF(AND(MQ$165&gt;EOMONTH($E99,$R99*(1-$O99)),MQ$165&lt;=EOMONTH($E99,$R99*(1-$O99)+$S99*(1-$O99)+$T99*$O99)),-MQ268,0)</f>
        <v>0</v>
      </c>
      <c r="MR269" s="94">
        <f t="shared" ref="MR269" si="2608">IF(AND(MR$165&gt;EOMONTH($E99,$R99*(1-$O99)),MR$165&lt;=EOMONTH($E99,$R99*(1-$O99)+$S99*(1-$O99)+$T99*$O99)),-MR268,0)</f>
        <v>0</v>
      </c>
      <c r="MS269" s="94">
        <f t="shared" ref="MS269" si="2609">IF(AND(MS$165&gt;EOMONTH($E99,$R99*(1-$O99)),MS$165&lt;=EOMONTH($E99,$R99*(1-$O99)+$S99*(1-$O99)+$T99*$O99)),-MS268,0)</f>
        <v>0</v>
      </c>
      <c r="MT269" s="94">
        <f t="shared" ref="MT269" si="2610">IF(AND(MT$165&gt;EOMONTH($E99,$R99*(1-$O99)),MT$165&lt;=EOMONTH($E99,$R99*(1-$O99)+$S99*(1-$O99)+$T99*$O99)),-MT268,0)</f>
        <v>0</v>
      </c>
      <c r="MU269" s="94">
        <f t="shared" ref="MU269" si="2611">IF(AND(MU$165&gt;EOMONTH($E99,$R99*(1-$O99)),MU$165&lt;=EOMONTH($E99,$R99*(1-$O99)+$S99*(1-$O99)+$T99*$O99)),-MU268,0)</f>
        <v>0</v>
      </c>
      <c r="MV269" s="94">
        <f t="shared" ref="MV269" si="2612">IF(AND(MV$165&gt;EOMONTH($E99,$R99*(1-$O99)),MV$165&lt;=EOMONTH($E99,$R99*(1-$O99)+$S99*(1-$O99)+$T99*$O99)),-MV268,0)</f>
        <v>0</v>
      </c>
      <c r="MW269" s="94">
        <f t="shared" ref="MW269" si="2613">IF(AND(MW$165&gt;EOMONTH($E99,$R99*(1-$O99)),MW$165&lt;=EOMONTH($E99,$R99*(1-$O99)+$S99*(1-$O99)+$T99*$O99)),-MW268,0)</f>
        <v>0</v>
      </c>
      <c r="MX269" s="94">
        <f t="shared" ref="MX269" si="2614">IF(AND(MX$165&gt;EOMONTH($E99,$R99*(1-$O99)),MX$165&lt;=EOMONTH($E99,$R99*(1-$O99)+$S99*(1-$O99)+$T99*$O99)),-MX268,0)</f>
        <v>0</v>
      </c>
      <c r="MY269" s="94">
        <f t="shared" ref="MY269" si="2615">IF(AND(MY$165&gt;EOMONTH($E99,$R99*(1-$O99)),MY$165&lt;=EOMONTH($E99,$R99*(1-$O99)+$S99*(1-$O99)+$T99*$O99)),-MY268,0)</f>
        <v>0</v>
      </c>
      <c r="MZ269" s="94">
        <f t="shared" ref="MZ269" si="2616">IF(AND(MZ$165&gt;EOMONTH($E99,$R99*(1-$O99)),MZ$165&lt;=EOMONTH($E99,$R99*(1-$O99)+$S99*(1-$O99)+$T99*$O99)),-MZ268,0)</f>
        <v>0</v>
      </c>
      <c r="NA269" s="94">
        <f t="shared" ref="NA269" si="2617">IF(AND(NA$165&gt;EOMONTH($E99,$R99*(1-$O99)),NA$165&lt;=EOMONTH($E99,$R99*(1-$O99)+$S99*(1-$O99)+$T99*$O99)),-NA268,0)</f>
        <v>0</v>
      </c>
      <c r="NB269" s="94">
        <f t="shared" ref="NB269" si="2618">IF(AND(NB$165&gt;EOMONTH($E99,$R99*(1-$O99)),NB$165&lt;=EOMONTH($E99,$R99*(1-$O99)+$S99*(1-$O99)+$T99*$O99)),-NB268,0)</f>
        <v>0</v>
      </c>
      <c r="NC269" s="94">
        <f t="shared" ref="NC269" si="2619">IF(AND(NC$165&gt;EOMONTH($E99,$R99*(1-$O99)),NC$165&lt;=EOMONTH($E99,$R99*(1-$O99)+$S99*(1-$O99)+$T99*$O99)),-NC268,0)</f>
        <v>0</v>
      </c>
      <c r="ND269" s="94">
        <f t="shared" ref="ND269" si="2620">IF(AND(ND$165&gt;EOMONTH($E99,$R99*(1-$O99)),ND$165&lt;=EOMONTH($E99,$R99*(1-$O99)+$S99*(1-$O99)+$T99*$O99)),-ND268,0)</f>
        <v>0</v>
      </c>
      <c r="NE269" s="94">
        <f t="shared" ref="NE269" si="2621">IF(AND(NE$165&gt;EOMONTH($E99,$R99*(1-$O99)),NE$165&lt;=EOMONTH($E99,$R99*(1-$O99)+$S99*(1-$O99)+$T99*$O99)),-NE268,0)</f>
        <v>0</v>
      </c>
      <c r="NF269" s="94">
        <f t="shared" ref="NF269" si="2622">IF(AND(NF$165&gt;EOMONTH($E99,$R99*(1-$O99)),NF$165&lt;=EOMONTH($E99,$R99*(1-$O99)+$S99*(1-$O99)+$T99*$O99)),-NF268,0)</f>
        <v>0</v>
      </c>
      <c r="NG269" s="94">
        <f t="shared" ref="NG269" si="2623">IF(AND(NG$165&gt;EOMONTH($E99,$R99*(1-$O99)),NG$165&lt;=EOMONTH($E99,$R99*(1-$O99)+$S99*(1-$O99)+$T99*$O99)),-NG268,0)</f>
        <v>0</v>
      </c>
      <c r="NH269" s="94">
        <f t="shared" ref="NH269" si="2624">IF(AND(NH$165&gt;EOMONTH($E99,$R99*(1-$O99)),NH$165&lt;=EOMONTH($E99,$R99*(1-$O99)+$S99*(1-$O99)+$T99*$O99)),-NH268,0)</f>
        <v>0</v>
      </c>
      <c r="NI269" s="94">
        <f t="shared" ref="NI269" si="2625">IF(AND(NI$165&gt;EOMONTH($E99,$R99*(1-$O99)),NI$165&lt;=EOMONTH($E99,$R99*(1-$O99)+$S99*(1-$O99)+$T99*$O99)),-NI268,0)</f>
        <v>0</v>
      </c>
      <c r="NJ269" s="94">
        <f t="shared" ref="NJ269" si="2626">IF(AND(NJ$165&gt;EOMONTH($E99,$R99*(1-$O99)),NJ$165&lt;=EOMONTH($E99,$R99*(1-$O99)+$S99*(1-$O99)+$T99*$O99)),-NJ268,0)</f>
        <v>0</v>
      </c>
      <c r="NK269" s="97">
        <f t="shared" ref="NK269" si="2627">IF(AND(NK$165&gt;EOMONTH($E99,$R99*(1-$O99)),NK$165&lt;=EOMONTH($E99,$R99*(1-$O99)+$S99*(1-$O99)+$T99*$O99)),-NK268,0)</f>
        <v>0</v>
      </c>
    </row>
    <row r="270" spans="1:375" x14ac:dyDescent="0.25">
      <c r="A270" s="96">
        <f ca="1">SUMIF($D$163:$NK$163,"&lt;="&amp;Summary!$B$3,Leases!D270:NK270)</f>
        <v>0</v>
      </c>
      <c r="B270" s="23" t="s">
        <v>55</v>
      </c>
      <c r="C270" s="45" t="s">
        <v>29</v>
      </c>
      <c r="D270" s="94">
        <f>IF(OR(D$165&lt;=EOMONTH($E99,$R99*(1-$O99)),D$165&gt;EOMONTH($E99,$P99*12*(1-$O99)+$Q99*12*$O99+$R99*(1-$O99))),0,IF($X99="NNN",Expenses!B$14*Leases!$F99,IF(Leases!$X99="FSG",0,IF(Leases!$X99="MG",SUMPRODUCT(Leases!$Z99:$Z103,Expenses!B$9:B$13)*Leases!$F99,MAX((Expenses!B$9-Leases!$AB99/12)*Leases!$AA99*Leases!$F99,0)+MAX((Expenses!B$10-Leases!$AB100/12)*Leases!$AA100*Leases!$F99,0)+MAX((Expenses!B$11-Leases!$AB101/12)*Leases!$AA101*Leases!$F99,0)+MAX((Expenses!B$12-Leases!$AB102/12)*Leases!$AA102*Leases!$F99,0)+MAX((Expenses!B$13-Leases!$AB103/12)*Leases!$AA103*Leases!$F99,0)))))</f>
        <v>0</v>
      </c>
      <c r="E270" s="94">
        <f>IF(OR(E$165&lt;=EOMONTH($E99,$R99*(1-$O99)),E$165&gt;EOMONTH($E99,$P99*12*(1-$O99)+$Q99*12*$O99+$R99*(1-$O99))),0,IF($X99="NNN",Expenses!C$14*Leases!$F99,IF(Leases!$X99="FSG",0,IF(Leases!$X99="MG",SUMPRODUCT(Leases!$Z99:$Z103,Expenses!C$9:C$13)*Leases!$F99,MAX((Expenses!C$9-Leases!$AB99/12)*Leases!$AA99*Leases!$F99,0)+MAX((Expenses!C$10-Leases!$AB100/12)*Leases!$AA100*Leases!$F99,0)+MAX((Expenses!C$11-Leases!$AB101/12)*Leases!$AA101*Leases!$F99,0)+MAX((Expenses!C$12-Leases!$AB102/12)*Leases!$AA102*Leases!$F99,0)+MAX((Expenses!C$13-Leases!$AB103/12)*Leases!$AA103*Leases!$F99,0)))))</f>
        <v>0</v>
      </c>
      <c r="F270" s="94">
        <f>IF(OR(F$165&lt;=EOMONTH($E99,$R99*(1-$O99)),F$165&gt;EOMONTH($E99,$P99*12*(1-$O99)+$Q99*12*$O99+$R99*(1-$O99))),0,IF($X99="NNN",Expenses!D$14*Leases!$F99,IF(Leases!$X99="FSG",0,IF(Leases!$X99="MG",SUMPRODUCT(Leases!$Z99:$Z103,Expenses!D$9:D$13)*Leases!$F99,MAX((Expenses!D$9-Leases!$AB99/12)*Leases!$AA99*Leases!$F99,0)+MAX((Expenses!D$10-Leases!$AB100/12)*Leases!$AA100*Leases!$F99,0)+MAX((Expenses!D$11-Leases!$AB101/12)*Leases!$AA101*Leases!$F99,0)+MAX((Expenses!D$12-Leases!$AB102/12)*Leases!$AA102*Leases!$F99,0)+MAX((Expenses!D$13-Leases!$AB103/12)*Leases!$AA103*Leases!$F99,0)))))</f>
        <v>0</v>
      </c>
      <c r="G270" s="94">
        <f>IF(OR(G$165&lt;=EOMONTH($E99,$R99*(1-$O99)),G$165&gt;EOMONTH($E99,$P99*12*(1-$O99)+$Q99*12*$O99+$R99*(1-$O99))),0,IF($X99="NNN",Expenses!E$14*Leases!$F99,IF(Leases!$X99="FSG",0,IF(Leases!$X99="MG",SUMPRODUCT(Leases!$Z99:$Z103,Expenses!E$9:E$13)*Leases!$F99,MAX((Expenses!E$9-Leases!$AB99/12)*Leases!$AA99*Leases!$F99,0)+MAX((Expenses!E$10-Leases!$AB100/12)*Leases!$AA100*Leases!$F99,0)+MAX((Expenses!E$11-Leases!$AB101/12)*Leases!$AA101*Leases!$F99,0)+MAX((Expenses!E$12-Leases!$AB102/12)*Leases!$AA102*Leases!$F99,0)+MAX((Expenses!E$13-Leases!$AB103/12)*Leases!$AA103*Leases!$F99,0)))))</f>
        <v>0</v>
      </c>
      <c r="H270" s="94">
        <f>IF(OR(H$165&lt;=EOMONTH($E99,$R99*(1-$O99)),H$165&gt;EOMONTH($E99,$P99*12*(1-$O99)+$Q99*12*$O99+$R99*(1-$O99))),0,IF($X99="NNN",Expenses!F$14*Leases!$F99,IF(Leases!$X99="FSG",0,IF(Leases!$X99="MG",SUMPRODUCT(Leases!$Z99:$Z103,Expenses!F$9:F$13)*Leases!$F99,MAX((Expenses!F$9-Leases!$AB99/12)*Leases!$AA99*Leases!$F99,0)+MAX((Expenses!F$10-Leases!$AB100/12)*Leases!$AA100*Leases!$F99,0)+MAX((Expenses!F$11-Leases!$AB101/12)*Leases!$AA101*Leases!$F99,0)+MAX((Expenses!F$12-Leases!$AB102/12)*Leases!$AA102*Leases!$F99,0)+MAX((Expenses!F$13-Leases!$AB103/12)*Leases!$AA103*Leases!$F99,0)))))</f>
        <v>0</v>
      </c>
      <c r="I270" s="94">
        <f>IF(OR(I$165&lt;=EOMONTH($E99,$R99*(1-$O99)),I$165&gt;EOMONTH($E99,$P99*12*(1-$O99)+$Q99*12*$O99+$R99*(1-$O99))),0,IF($X99="NNN",Expenses!G$14*Leases!$F99,IF(Leases!$X99="FSG",0,IF(Leases!$X99="MG",SUMPRODUCT(Leases!$Z99:$Z103,Expenses!G$9:G$13)*Leases!$F99,MAX((Expenses!G$9-Leases!$AB99/12)*Leases!$AA99*Leases!$F99,0)+MAX((Expenses!G$10-Leases!$AB100/12)*Leases!$AA100*Leases!$F99,0)+MAX((Expenses!G$11-Leases!$AB101/12)*Leases!$AA101*Leases!$F99,0)+MAX((Expenses!G$12-Leases!$AB102/12)*Leases!$AA102*Leases!$F99,0)+MAX((Expenses!G$13-Leases!$AB103/12)*Leases!$AA103*Leases!$F99,0)))))</f>
        <v>0</v>
      </c>
      <c r="J270" s="94">
        <f>IF(OR(J$165&lt;=EOMONTH($E99,$R99*(1-$O99)),J$165&gt;EOMONTH($E99,$P99*12*(1-$O99)+$Q99*12*$O99+$R99*(1-$O99))),0,IF($X99="NNN",Expenses!H$14*Leases!$F99,IF(Leases!$X99="FSG",0,IF(Leases!$X99="MG",SUMPRODUCT(Leases!$Z99:$Z103,Expenses!H$9:H$13)*Leases!$F99,MAX((Expenses!H$9-Leases!$AB99/12)*Leases!$AA99*Leases!$F99,0)+MAX((Expenses!H$10-Leases!$AB100/12)*Leases!$AA100*Leases!$F99,0)+MAX((Expenses!H$11-Leases!$AB101/12)*Leases!$AA101*Leases!$F99,0)+MAX((Expenses!H$12-Leases!$AB102/12)*Leases!$AA102*Leases!$F99,0)+MAX((Expenses!H$13-Leases!$AB103/12)*Leases!$AA103*Leases!$F99,0)))))</f>
        <v>0</v>
      </c>
      <c r="K270" s="94">
        <f>IF(OR(K$165&lt;=EOMONTH($E99,$R99*(1-$O99)),K$165&gt;EOMONTH($E99,$P99*12*(1-$O99)+$Q99*12*$O99+$R99*(1-$O99))),0,IF($X99="NNN",Expenses!I$14*Leases!$F99,IF(Leases!$X99="FSG",0,IF(Leases!$X99="MG",SUMPRODUCT(Leases!$Z99:$Z103,Expenses!I$9:I$13)*Leases!$F99,MAX((Expenses!I$9-Leases!$AB99/12)*Leases!$AA99*Leases!$F99,0)+MAX((Expenses!I$10-Leases!$AB100/12)*Leases!$AA100*Leases!$F99,0)+MAX((Expenses!I$11-Leases!$AB101/12)*Leases!$AA101*Leases!$F99,0)+MAX((Expenses!I$12-Leases!$AB102/12)*Leases!$AA102*Leases!$F99,0)+MAX((Expenses!I$13-Leases!$AB103/12)*Leases!$AA103*Leases!$F99,0)))))</f>
        <v>0</v>
      </c>
      <c r="L270" s="94">
        <f>IF(OR(L$165&lt;=EOMONTH($E99,$R99*(1-$O99)),L$165&gt;EOMONTH($E99,$P99*12*(1-$O99)+$Q99*12*$O99+$R99*(1-$O99))),0,IF($X99="NNN",Expenses!J$14*Leases!$F99,IF(Leases!$X99="FSG",0,IF(Leases!$X99="MG",SUMPRODUCT(Leases!$Z99:$Z103,Expenses!J$9:J$13)*Leases!$F99,MAX((Expenses!J$9-Leases!$AB99/12)*Leases!$AA99*Leases!$F99,0)+MAX((Expenses!J$10-Leases!$AB100/12)*Leases!$AA100*Leases!$F99,0)+MAX((Expenses!J$11-Leases!$AB101/12)*Leases!$AA101*Leases!$F99,0)+MAX((Expenses!J$12-Leases!$AB102/12)*Leases!$AA102*Leases!$F99,0)+MAX((Expenses!J$13-Leases!$AB103/12)*Leases!$AA103*Leases!$F99,0)))))</f>
        <v>0</v>
      </c>
      <c r="M270" s="94">
        <f>IF(OR(M$165&lt;=EOMONTH($E99,$R99*(1-$O99)),M$165&gt;EOMONTH($E99,$P99*12*(1-$O99)+$Q99*12*$O99+$R99*(1-$O99))),0,IF($X99="NNN",Expenses!K$14*Leases!$F99,IF(Leases!$X99="FSG",0,IF(Leases!$X99="MG",SUMPRODUCT(Leases!$Z99:$Z103,Expenses!K$9:K$13)*Leases!$F99,MAX((Expenses!K$9-Leases!$AB99/12)*Leases!$AA99*Leases!$F99,0)+MAX((Expenses!K$10-Leases!$AB100/12)*Leases!$AA100*Leases!$F99,0)+MAX((Expenses!K$11-Leases!$AB101/12)*Leases!$AA101*Leases!$F99,0)+MAX((Expenses!K$12-Leases!$AB102/12)*Leases!$AA102*Leases!$F99,0)+MAX((Expenses!K$13-Leases!$AB103/12)*Leases!$AA103*Leases!$F99,0)))))</f>
        <v>0</v>
      </c>
      <c r="N270" s="94">
        <f>IF(OR(N$165&lt;=EOMONTH($E99,$R99*(1-$O99)),N$165&gt;EOMONTH($E99,$P99*12*(1-$O99)+$Q99*12*$O99+$R99*(1-$O99))),0,IF($X99="NNN",Expenses!L$14*Leases!$F99,IF(Leases!$X99="FSG",0,IF(Leases!$X99="MG",SUMPRODUCT(Leases!$Z99:$Z103,Expenses!L$9:L$13)*Leases!$F99,MAX((Expenses!L$9-Leases!$AB99/12)*Leases!$AA99*Leases!$F99,0)+MAX((Expenses!L$10-Leases!$AB100/12)*Leases!$AA100*Leases!$F99,0)+MAX((Expenses!L$11-Leases!$AB101/12)*Leases!$AA101*Leases!$F99,0)+MAX((Expenses!L$12-Leases!$AB102/12)*Leases!$AA102*Leases!$F99,0)+MAX((Expenses!L$13-Leases!$AB103/12)*Leases!$AA103*Leases!$F99,0)))))</f>
        <v>0</v>
      </c>
      <c r="O270" s="94">
        <f>IF(OR(O$165&lt;=EOMONTH($E99,$R99*(1-$O99)),O$165&gt;EOMONTH($E99,$P99*12*(1-$O99)+$Q99*12*$O99+$R99*(1-$O99))),0,IF($X99="NNN",Expenses!M$14*Leases!$F99,IF(Leases!$X99="FSG",0,IF(Leases!$X99="MG",SUMPRODUCT(Leases!$Z99:$Z103,Expenses!M$9:M$13)*Leases!$F99,MAX((Expenses!M$9-Leases!$AB99/12)*Leases!$AA99*Leases!$F99,0)+MAX((Expenses!M$10-Leases!$AB100/12)*Leases!$AA100*Leases!$F99,0)+MAX((Expenses!M$11-Leases!$AB101/12)*Leases!$AA101*Leases!$F99,0)+MAX((Expenses!M$12-Leases!$AB102/12)*Leases!$AA102*Leases!$F99,0)+MAX((Expenses!M$13-Leases!$AB103/12)*Leases!$AA103*Leases!$F99,0)))))</f>
        <v>0</v>
      </c>
      <c r="P270" s="94">
        <f>IF(OR(P$165&lt;=EOMONTH($E99,$R99*(1-$O99)),P$165&gt;EOMONTH($E99,$P99*12*(1-$O99)+$Q99*12*$O99+$R99*(1-$O99))),0,IF($X99="NNN",Expenses!N$14*Leases!$F99,IF(Leases!$X99="FSG",0,IF(Leases!$X99="MG",SUMPRODUCT(Leases!$Z99:$Z103,Expenses!N$9:N$13)*Leases!$F99,MAX((Expenses!N$9-Leases!$AB99/12)*Leases!$AA99*Leases!$F99,0)+MAX((Expenses!N$10-Leases!$AB100/12)*Leases!$AA100*Leases!$F99,0)+MAX((Expenses!N$11-Leases!$AB101/12)*Leases!$AA101*Leases!$F99,0)+MAX((Expenses!N$12-Leases!$AB102/12)*Leases!$AA102*Leases!$F99,0)+MAX((Expenses!N$13-Leases!$AB103/12)*Leases!$AA103*Leases!$F99,0)))))</f>
        <v>0</v>
      </c>
      <c r="Q270" s="94">
        <f>IF(OR(Q$165&lt;=EOMONTH($E99,$R99*(1-$O99)),Q$165&gt;EOMONTH($E99,$P99*12*(1-$O99)+$Q99*12*$O99+$R99*(1-$O99))),0,IF($X99="NNN",Expenses!O$14*Leases!$F99,IF(Leases!$X99="FSG",0,IF(Leases!$X99="MG",SUMPRODUCT(Leases!$Z99:$Z103,Expenses!O$9:O$13)*Leases!$F99,MAX((Expenses!O$9-Leases!$AB99/12)*Leases!$AA99*Leases!$F99,0)+MAX((Expenses!O$10-Leases!$AB100/12)*Leases!$AA100*Leases!$F99,0)+MAX((Expenses!O$11-Leases!$AB101/12)*Leases!$AA101*Leases!$F99,0)+MAX((Expenses!O$12-Leases!$AB102/12)*Leases!$AA102*Leases!$F99,0)+MAX((Expenses!O$13-Leases!$AB103/12)*Leases!$AA103*Leases!$F99,0)))))</f>
        <v>0</v>
      </c>
      <c r="R270" s="94">
        <f>IF(OR(R$165&lt;=EOMONTH($E99,$R99*(1-$O99)),R$165&gt;EOMONTH($E99,$P99*12*(1-$O99)+$Q99*12*$O99+$R99*(1-$O99))),0,IF($X99="NNN",Expenses!P$14*Leases!$F99,IF(Leases!$X99="FSG",0,IF(Leases!$X99="MG",SUMPRODUCT(Leases!$Z99:$Z103,Expenses!P$9:P$13)*Leases!$F99,MAX((Expenses!P$9-Leases!$AB99/12)*Leases!$AA99*Leases!$F99,0)+MAX((Expenses!P$10-Leases!$AB100/12)*Leases!$AA100*Leases!$F99,0)+MAX((Expenses!P$11-Leases!$AB101/12)*Leases!$AA101*Leases!$F99,0)+MAX((Expenses!P$12-Leases!$AB102/12)*Leases!$AA102*Leases!$F99,0)+MAX((Expenses!P$13-Leases!$AB103/12)*Leases!$AA103*Leases!$F99,0)))))</f>
        <v>0</v>
      </c>
      <c r="S270" s="94">
        <f>IF(OR(S$165&lt;=EOMONTH($E99,$R99*(1-$O99)),S$165&gt;EOMONTH($E99,$P99*12*(1-$O99)+$Q99*12*$O99+$R99*(1-$O99))),0,IF($X99="NNN",Expenses!Q$14*Leases!$F99,IF(Leases!$X99="FSG",0,IF(Leases!$X99="MG",SUMPRODUCT(Leases!$Z99:$Z103,Expenses!Q$9:Q$13)*Leases!$F99,MAX((Expenses!Q$9-Leases!$AB99/12)*Leases!$AA99*Leases!$F99,0)+MAX((Expenses!Q$10-Leases!$AB100/12)*Leases!$AA100*Leases!$F99,0)+MAX((Expenses!Q$11-Leases!$AB101/12)*Leases!$AA101*Leases!$F99,0)+MAX((Expenses!Q$12-Leases!$AB102/12)*Leases!$AA102*Leases!$F99,0)+MAX((Expenses!Q$13-Leases!$AB103/12)*Leases!$AA103*Leases!$F99,0)))))</f>
        <v>0</v>
      </c>
      <c r="T270" s="94">
        <f>IF(OR(T$165&lt;=EOMONTH($E99,$R99*(1-$O99)),T$165&gt;EOMONTH($E99,$P99*12*(1-$O99)+$Q99*12*$O99+$R99*(1-$O99))),0,IF($X99="NNN",Expenses!R$14*Leases!$F99,IF(Leases!$X99="FSG",0,IF(Leases!$X99="MG",SUMPRODUCT(Leases!$Z99:$Z103,Expenses!R$9:R$13)*Leases!$F99,MAX((Expenses!R$9-Leases!$AB99/12)*Leases!$AA99*Leases!$F99,0)+MAX((Expenses!R$10-Leases!$AB100/12)*Leases!$AA100*Leases!$F99,0)+MAX((Expenses!R$11-Leases!$AB101/12)*Leases!$AA101*Leases!$F99,0)+MAX((Expenses!R$12-Leases!$AB102/12)*Leases!$AA102*Leases!$F99,0)+MAX((Expenses!R$13-Leases!$AB103/12)*Leases!$AA103*Leases!$F99,0)))))</f>
        <v>0</v>
      </c>
      <c r="U270" s="94">
        <f>IF(OR(U$165&lt;=EOMONTH($E99,$R99*(1-$O99)),U$165&gt;EOMONTH($E99,$P99*12*(1-$O99)+$Q99*12*$O99+$R99*(1-$O99))),0,IF($X99="NNN",Expenses!S$14*Leases!$F99,IF(Leases!$X99="FSG",0,IF(Leases!$X99="MG",SUMPRODUCT(Leases!$Z99:$Z103,Expenses!S$9:S$13)*Leases!$F99,MAX((Expenses!S$9-Leases!$AB99/12)*Leases!$AA99*Leases!$F99,0)+MAX((Expenses!S$10-Leases!$AB100/12)*Leases!$AA100*Leases!$F99,0)+MAX((Expenses!S$11-Leases!$AB101/12)*Leases!$AA101*Leases!$F99,0)+MAX((Expenses!S$12-Leases!$AB102/12)*Leases!$AA102*Leases!$F99,0)+MAX((Expenses!S$13-Leases!$AB103/12)*Leases!$AA103*Leases!$F99,0)))))</f>
        <v>0</v>
      </c>
      <c r="V270" s="94">
        <f>IF(OR(V$165&lt;=EOMONTH($E99,$R99*(1-$O99)),V$165&gt;EOMONTH($E99,$P99*12*(1-$O99)+$Q99*12*$O99+$R99*(1-$O99))),0,IF($X99="NNN",Expenses!T$14*Leases!$F99,IF(Leases!$X99="FSG",0,IF(Leases!$X99="MG",SUMPRODUCT(Leases!$Z99:$Z103,Expenses!T$9:T$13)*Leases!$F99,MAX((Expenses!T$9-Leases!$AB99/12)*Leases!$AA99*Leases!$F99,0)+MAX((Expenses!T$10-Leases!$AB100/12)*Leases!$AA100*Leases!$F99,0)+MAX((Expenses!T$11-Leases!$AB101/12)*Leases!$AA101*Leases!$F99,0)+MAX((Expenses!T$12-Leases!$AB102/12)*Leases!$AA102*Leases!$F99,0)+MAX((Expenses!T$13-Leases!$AB103/12)*Leases!$AA103*Leases!$F99,0)))))</f>
        <v>0</v>
      </c>
      <c r="W270" s="94">
        <f>IF(OR(W$165&lt;=EOMONTH($E99,$R99*(1-$O99)),W$165&gt;EOMONTH($E99,$P99*12*(1-$O99)+$Q99*12*$O99+$R99*(1-$O99))),0,IF($X99="NNN",Expenses!U$14*Leases!$F99,IF(Leases!$X99="FSG",0,IF(Leases!$X99="MG",SUMPRODUCT(Leases!$Z99:$Z103,Expenses!U$9:U$13)*Leases!$F99,MAX((Expenses!U$9-Leases!$AB99/12)*Leases!$AA99*Leases!$F99,0)+MAX((Expenses!U$10-Leases!$AB100/12)*Leases!$AA100*Leases!$F99,0)+MAX((Expenses!U$11-Leases!$AB101/12)*Leases!$AA101*Leases!$F99,0)+MAX((Expenses!U$12-Leases!$AB102/12)*Leases!$AA102*Leases!$F99,0)+MAX((Expenses!U$13-Leases!$AB103/12)*Leases!$AA103*Leases!$F99,0)))))</f>
        <v>0</v>
      </c>
      <c r="X270" s="94">
        <f>IF(OR(X$165&lt;=EOMONTH($E99,$R99*(1-$O99)),X$165&gt;EOMONTH($E99,$P99*12*(1-$O99)+$Q99*12*$O99+$R99*(1-$O99))),0,IF($X99="NNN",Expenses!V$14*Leases!$F99,IF(Leases!$X99="FSG",0,IF(Leases!$X99="MG",SUMPRODUCT(Leases!$Z99:$Z103,Expenses!V$9:V$13)*Leases!$F99,MAX((Expenses!V$9-Leases!$AB99/12)*Leases!$AA99*Leases!$F99,0)+MAX((Expenses!V$10-Leases!$AB100/12)*Leases!$AA100*Leases!$F99,0)+MAX((Expenses!V$11-Leases!$AB101/12)*Leases!$AA101*Leases!$F99,0)+MAX((Expenses!V$12-Leases!$AB102/12)*Leases!$AA102*Leases!$F99,0)+MAX((Expenses!V$13-Leases!$AB103/12)*Leases!$AA103*Leases!$F99,0)))))</f>
        <v>0</v>
      </c>
      <c r="Y270" s="94">
        <f>IF(OR(Y$165&lt;=EOMONTH($E99,$R99*(1-$O99)),Y$165&gt;EOMONTH($E99,$P99*12*(1-$O99)+$Q99*12*$O99+$R99*(1-$O99))),0,IF($X99="NNN",Expenses!W$14*Leases!$F99,IF(Leases!$X99="FSG",0,IF(Leases!$X99="MG",SUMPRODUCT(Leases!$Z99:$Z103,Expenses!W$9:W$13)*Leases!$F99,MAX((Expenses!W$9-Leases!$AB99/12)*Leases!$AA99*Leases!$F99,0)+MAX((Expenses!W$10-Leases!$AB100/12)*Leases!$AA100*Leases!$F99,0)+MAX((Expenses!W$11-Leases!$AB101/12)*Leases!$AA101*Leases!$F99,0)+MAX((Expenses!W$12-Leases!$AB102/12)*Leases!$AA102*Leases!$F99,0)+MAX((Expenses!W$13-Leases!$AB103/12)*Leases!$AA103*Leases!$F99,0)))))</f>
        <v>0</v>
      </c>
      <c r="Z270" s="94">
        <f>IF(OR(Z$165&lt;=EOMONTH($E99,$R99*(1-$O99)),Z$165&gt;EOMONTH($E99,$P99*12*(1-$O99)+$Q99*12*$O99+$R99*(1-$O99))),0,IF($X99="NNN",Expenses!X$14*Leases!$F99,IF(Leases!$X99="FSG",0,IF(Leases!$X99="MG",SUMPRODUCT(Leases!$Z99:$Z103,Expenses!X$9:X$13)*Leases!$F99,MAX((Expenses!X$9-Leases!$AB99/12)*Leases!$AA99*Leases!$F99,0)+MAX((Expenses!X$10-Leases!$AB100/12)*Leases!$AA100*Leases!$F99,0)+MAX((Expenses!X$11-Leases!$AB101/12)*Leases!$AA101*Leases!$F99,0)+MAX((Expenses!X$12-Leases!$AB102/12)*Leases!$AA102*Leases!$F99,0)+MAX((Expenses!X$13-Leases!$AB103/12)*Leases!$AA103*Leases!$F99,0)))))</f>
        <v>0</v>
      </c>
      <c r="AA270" s="94">
        <f>IF(OR(AA$165&lt;=EOMONTH($E99,$R99*(1-$O99)),AA$165&gt;EOMONTH($E99,$P99*12*(1-$O99)+$Q99*12*$O99+$R99*(1-$O99))),0,IF($X99="NNN",Expenses!Y$14*Leases!$F99,IF(Leases!$X99="FSG",0,IF(Leases!$X99="MG",SUMPRODUCT(Leases!$Z99:$Z103,Expenses!Y$9:Y$13)*Leases!$F99,MAX((Expenses!Y$9-Leases!$AB99/12)*Leases!$AA99*Leases!$F99,0)+MAX((Expenses!Y$10-Leases!$AB100/12)*Leases!$AA100*Leases!$F99,0)+MAX((Expenses!Y$11-Leases!$AB101/12)*Leases!$AA101*Leases!$F99,0)+MAX((Expenses!Y$12-Leases!$AB102/12)*Leases!$AA102*Leases!$F99,0)+MAX((Expenses!Y$13-Leases!$AB103/12)*Leases!$AA103*Leases!$F99,0)))))</f>
        <v>0</v>
      </c>
      <c r="AB270" s="94">
        <f>IF(OR(AB$165&lt;=EOMONTH($E99,$R99*(1-$O99)),AB$165&gt;EOMONTH($E99,$P99*12*(1-$O99)+$Q99*12*$O99+$R99*(1-$O99))),0,IF($X99="NNN",Expenses!Z$14*Leases!$F99,IF(Leases!$X99="FSG",0,IF(Leases!$X99="MG",SUMPRODUCT(Leases!$Z99:$Z103,Expenses!Z$9:Z$13)*Leases!$F99,MAX((Expenses!Z$9-Leases!$AB99/12)*Leases!$AA99*Leases!$F99,0)+MAX((Expenses!Z$10-Leases!$AB100/12)*Leases!$AA100*Leases!$F99,0)+MAX((Expenses!Z$11-Leases!$AB101/12)*Leases!$AA101*Leases!$F99,0)+MAX((Expenses!Z$12-Leases!$AB102/12)*Leases!$AA102*Leases!$F99,0)+MAX((Expenses!Z$13-Leases!$AB103/12)*Leases!$AA103*Leases!$F99,0)))))</f>
        <v>0</v>
      </c>
      <c r="AC270" s="94">
        <f>IF(OR(AC$165&lt;=EOMONTH($E99,$R99*(1-$O99)),AC$165&gt;EOMONTH($E99,$P99*12*(1-$O99)+$Q99*12*$O99+$R99*(1-$O99))),0,IF($X99="NNN",Expenses!AA$14*Leases!$F99,IF(Leases!$X99="FSG",0,IF(Leases!$X99="MG",SUMPRODUCT(Leases!$Z99:$Z103,Expenses!AA$9:AA$13)*Leases!$F99,MAX((Expenses!AA$9-Leases!$AB99/12)*Leases!$AA99*Leases!$F99,0)+MAX((Expenses!AA$10-Leases!$AB100/12)*Leases!$AA100*Leases!$F99,0)+MAX((Expenses!AA$11-Leases!$AB101/12)*Leases!$AA101*Leases!$F99,0)+MAX((Expenses!AA$12-Leases!$AB102/12)*Leases!$AA102*Leases!$F99,0)+MAX((Expenses!AA$13-Leases!$AB103/12)*Leases!$AA103*Leases!$F99,0)))))</f>
        <v>0</v>
      </c>
      <c r="AD270" s="94">
        <f>IF(OR(AD$165&lt;=EOMONTH($E99,$R99*(1-$O99)),AD$165&gt;EOMONTH($E99,$P99*12*(1-$O99)+$Q99*12*$O99+$R99*(1-$O99))),0,IF($X99="NNN",Expenses!AB$14*Leases!$F99,IF(Leases!$X99="FSG",0,IF(Leases!$X99="MG",SUMPRODUCT(Leases!$Z99:$Z103,Expenses!AB$9:AB$13)*Leases!$F99,MAX((Expenses!AB$9-Leases!$AB99/12)*Leases!$AA99*Leases!$F99,0)+MAX((Expenses!AB$10-Leases!$AB100/12)*Leases!$AA100*Leases!$F99,0)+MAX((Expenses!AB$11-Leases!$AB101/12)*Leases!$AA101*Leases!$F99,0)+MAX((Expenses!AB$12-Leases!$AB102/12)*Leases!$AA102*Leases!$F99,0)+MAX((Expenses!AB$13-Leases!$AB103/12)*Leases!$AA103*Leases!$F99,0)))))</f>
        <v>0</v>
      </c>
      <c r="AE270" s="94">
        <f>IF(OR(AE$165&lt;=EOMONTH($E99,$R99*(1-$O99)),AE$165&gt;EOMONTH($E99,$P99*12*(1-$O99)+$Q99*12*$O99+$R99*(1-$O99))),0,IF($X99="NNN",Expenses!AC$14*Leases!$F99,IF(Leases!$X99="FSG",0,IF(Leases!$X99="MG",SUMPRODUCT(Leases!$Z99:$Z103,Expenses!AC$9:AC$13)*Leases!$F99,MAX((Expenses!AC$9-Leases!$AB99/12)*Leases!$AA99*Leases!$F99,0)+MAX((Expenses!AC$10-Leases!$AB100/12)*Leases!$AA100*Leases!$F99,0)+MAX((Expenses!AC$11-Leases!$AB101/12)*Leases!$AA101*Leases!$F99,0)+MAX((Expenses!AC$12-Leases!$AB102/12)*Leases!$AA102*Leases!$F99,0)+MAX((Expenses!AC$13-Leases!$AB103/12)*Leases!$AA103*Leases!$F99,0)))))</f>
        <v>0</v>
      </c>
      <c r="AF270" s="94">
        <f>IF(OR(AF$165&lt;=EOMONTH($E99,$R99*(1-$O99)),AF$165&gt;EOMONTH($E99,$P99*12*(1-$O99)+$Q99*12*$O99+$R99*(1-$O99))),0,IF($X99="NNN",Expenses!AD$14*Leases!$F99,IF(Leases!$X99="FSG",0,IF(Leases!$X99="MG",SUMPRODUCT(Leases!$Z99:$Z103,Expenses!AD$9:AD$13)*Leases!$F99,MAX((Expenses!AD$9-Leases!$AB99/12)*Leases!$AA99*Leases!$F99,0)+MAX((Expenses!AD$10-Leases!$AB100/12)*Leases!$AA100*Leases!$F99,0)+MAX((Expenses!AD$11-Leases!$AB101/12)*Leases!$AA101*Leases!$F99,0)+MAX((Expenses!AD$12-Leases!$AB102/12)*Leases!$AA102*Leases!$F99,0)+MAX((Expenses!AD$13-Leases!$AB103/12)*Leases!$AA103*Leases!$F99,0)))))</f>
        <v>0</v>
      </c>
      <c r="AG270" s="94">
        <f>IF(OR(AG$165&lt;=EOMONTH($E99,$R99*(1-$O99)),AG$165&gt;EOMONTH($E99,$P99*12*(1-$O99)+$Q99*12*$O99+$R99*(1-$O99))),0,IF($X99="NNN",Expenses!AE$14*Leases!$F99,IF(Leases!$X99="FSG",0,IF(Leases!$X99="MG",SUMPRODUCT(Leases!$Z99:$Z103,Expenses!AE$9:AE$13)*Leases!$F99,MAX((Expenses!AE$9-Leases!$AB99/12)*Leases!$AA99*Leases!$F99,0)+MAX((Expenses!AE$10-Leases!$AB100/12)*Leases!$AA100*Leases!$F99,0)+MAX((Expenses!AE$11-Leases!$AB101/12)*Leases!$AA101*Leases!$F99,0)+MAX((Expenses!AE$12-Leases!$AB102/12)*Leases!$AA102*Leases!$F99,0)+MAX((Expenses!AE$13-Leases!$AB103/12)*Leases!$AA103*Leases!$F99,0)))))</f>
        <v>0</v>
      </c>
      <c r="AH270" s="94">
        <f>IF(OR(AH$165&lt;=EOMONTH($E99,$R99*(1-$O99)),AH$165&gt;EOMONTH($E99,$P99*12*(1-$O99)+$Q99*12*$O99+$R99*(1-$O99))),0,IF($X99="NNN",Expenses!AF$14*Leases!$F99,IF(Leases!$X99="FSG",0,IF(Leases!$X99="MG",SUMPRODUCT(Leases!$Z99:$Z103,Expenses!AF$9:AF$13)*Leases!$F99,MAX((Expenses!AF$9-Leases!$AB99/12)*Leases!$AA99*Leases!$F99,0)+MAX((Expenses!AF$10-Leases!$AB100/12)*Leases!$AA100*Leases!$F99,0)+MAX((Expenses!AF$11-Leases!$AB101/12)*Leases!$AA101*Leases!$F99,0)+MAX((Expenses!AF$12-Leases!$AB102/12)*Leases!$AA102*Leases!$F99,0)+MAX((Expenses!AF$13-Leases!$AB103/12)*Leases!$AA103*Leases!$F99,0)))))</f>
        <v>0</v>
      </c>
      <c r="AI270" s="94">
        <f>IF(OR(AI$165&lt;=EOMONTH($E99,$R99*(1-$O99)),AI$165&gt;EOMONTH($E99,$P99*12*(1-$O99)+$Q99*12*$O99+$R99*(1-$O99))),0,IF($X99="NNN",Expenses!AG$14*Leases!$F99,IF(Leases!$X99="FSG",0,IF(Leases!$X99="MG",SUMPRODUCT(Leases!$Z99:$Z103,Expenses!AG$9:AG$13)*Leases!$F99,MAX((Expenses!AG$9-Leases!$AB99/12)*Leases!$AA99*Leases!$F99,0)+MAX((Expenses!AG$10-Leases!$AB100/12)*Leases!$AA100*Leases!$F99,0)+MAX((Expenses!AG$11-Leases!$AB101/12)*Leases!$AA101*Leases!$F99,0)+MAX((Expenses!AG$12-Leases!$AB102/12)*Leases!$AA102*Leases!$F99,0)+MAX((Expenses!AG$13-Leases!$AB103/12)*Leases!$AA103*Leases!$F99,0)))))</f>
        <v>0</v>
      </c>
      <c r="AJ270" s="94">
        <f>IF(OR(AJ$165&lt;=EOMONTH($E99,$R99*(1-$O99)),AJ$165&gt;EOMONTH($E99,$P99*12*(1-$O99)+$Q99*12*$O99+$R99*(1-$O99))),0,IF($X99="NNN",Expenses!AH$14*Leases!$F99,IF(Leases!$X99="FSG",0,IF(Leases!$X99="MG",SUMPRODUCT(Leases!$Z99:$Z103,Expenses!AH$9:AH$13)*Leases!$F99,MAX((Expenses!AH$9-Leases!$AB99/12)*Leases!$AA99*Leases!$F99,0)+MAX((Expenses!AH$10-Leases!$AB100/12)*Leases!$AA100*Leases!$F99,0)+MAX((Expenses!AH$11-Leases!$AB101/12)*Leases!$AA101*Leases!$F99,0)+MAX((Expenses!AH$12-Leases!$AB102/12)*Leases!$AA102*Leases!$F99,0)+MAX((Expenses!AH$13-Leases!$AB103/12)*Leases!$AA103*Leases!$F99,0)))))</f>
        <v>0</v>
      </c>
      <c r="AK270" s="94">
        <f>IF(OR(AK$165&lt;=EOMONTH($E99,$R99*(1-$O99)),AK$165&gt;EOMONTH($E99,$P99*12*(1-$O99)+$Q99*12*$O99+$R99*(1-$O99))),0,IF($X99="NNN",Expenses!AI$14*Leases!$F99,IF(Leases!$X99="FSG",0,IF(Leases!$X99="MG",SUMPRODUCT(Leases!$Z99:$Z103,Expenses!AI$9:AI$13)*Leases!$F99,MAX((Expenses!AI$9-Leases!$AB99/12)*Leases!$AA99*Leases!$F99,0)+MAX((Expenses!AI$10-Leases!$AB100/12)*Leases!$AA100*Leases!$F99,0)+MAX((Expenses!AI$11-Leases!$AB101/12)*Leases!$AA101*Leases!$F99,0)+MAX((Expenses!AI$12-Leases!$AB102/12)*Leases!$AA102*Leases!$F99,0)+MAX((Expenses!AI$13-Leases!$AB103/12)*Leases!$AA103*Leases!$F99,0)))))</f>
        <v>0</v>
      </c>
      <c r="AL270" s="94">
        <f>IF(OR(AL$165&lt;=EOMONTH($E99,$R99*(1-$O99)),AL$165&gt;EOMONTH($E99,$P99*12*(1-$O99)+$Q99*12*$O99+$R99*(1-$O99))),0,IF($X99="NNN",Expenses!AJ$14*Leases!$F99,IF(Leases!$X99="FSG",0,IF(Leases!$X99="MG",SUMPRODUCT(Leases!$Z99:$Z103,Expenses!AJ$9:AJ$13)*Leases!$F99,MAX((Expenses!AJ$9-Leases!$AB99/12)*Leases!$AA99*Leases!$F99,0)+MAX((Expenses!AJ$10-Leases!$AB100/12)*Leases!$AA100*Leases!$F99,0)+MAX((Expenses!AJ$11-Leases!$AB101/12)*Leases!$AA101*Leases!$F99,0)+MAX((Expenses!AJ$12-Leases!$AB102/12)*Leases!$AA102*Leases!$F99,0)+MAX((Expenses!AJ$13-Leases!$AB103/12)*Leases!$AA103*Leases!$F99,0)))))</f>
        <v>0</v>
      </c>
      <c r="AM270" s="94">
        <f>IF(OR(AM$165&lt;=EOMONTH($E99,$R99*(1-$O99)),AM$165&gt;EOMONTH($E99,$P99*12*(1-$O99)+$Q99*12*$O99+$R99*(1-$O99))),0,IF($X99="NNN",Expenses!AK$14*Leases!$F99,IF(Leases!$X99="FSG",0,IF(Leases!$X99="MG",SUMPRODUCT(Leases!$Z99:$Z103,Expenses!AK$9:AK$13)*Leases!$F99,MAX((Expenses!AK$9-Leases!$AB99/12)*Leases!$AA99*Leases!$F99,0)+MAX((Expenses!AK$10-Leases!$AB100/12)*Leases!$AA100*Leases!$F99,0)+MAX((Expenses!AK$11-Leases!$AB101/12)*Leases!$AA101*Leases!$F99,0)+MAX((Expenses!AK$12-Leases!$AB102/12)*Leases!$AA102*Leases!$F99,0)+MAX((Expenses!AK$13-Leases!$AB103/12)*Leases!$AA103*Leases!$F99,0)))))</f>
        <v>0</v>
      </c>
      <c r="AN270" s="94">
        <f>IF(OR(AN$165&lt;=EOMONTH($E99,$R99*(1-$O99)),AN$165&gt;EOMONTH($E99,$P99*12*(1-$O99)+$Q99*12*$O99+$R99*(1-$O99))),0,IF($X99="NNN",Expenses!AL$14*Leases!$F99,IF(Leases!$X99="FSG",0,IF(Leases!$X99="MG",SUMPRODUCT(Leases!$Z99:$Z103,Expenses!AL$9:AL$13)*Leases!$F99,MAX((Expenses!AL$9-Leases!$AB99/12)*Leases!$AA99*Leases!$F99,0)+MAX((Expenses!AL$10-Leases!$AB100/12)*Leases!$AA100*Leases!$F99,0)+MAX((Expenses!AL$11-Leases!$AB101/12)*Leases!$AA101*Leases!$F99,0)+MAX((Expenses!AL$12-Leases!$AB102/12)*Leases!$AA102*Leases!$F99,0)+MAX((Expenses!AL$13-Leases!$AB103/12)*Leases!$AA103*Leases!$F99,0)))))</f>
        <v>0</v>
      </c>
      <c r="AO270" s="94">
        <f>IF(OR(AO$165&lt;=EOMONTH($E99,$R99*(1-$O99)),AO$165&gt;EOMONTH($E99,$P99*12*(1-$O99)+$Q99*12*$O99+$R99*(1-$O99))),0,IF($X99="NNN",Expenses!AM$14*Leases!$F99,IF(Leases!$X99="FSG",0,IF(Leases!$X99="MG",SUMPRODUCT(Leases!$Z99:$Z103,Expenses!AM$9:AM$13)*Leases!$F99,MAX((Expenses!AM$9-Leases!$AB99/12)*Leases!$AA99*Leases!$F99,0)+MAX((Expenses!AM$10-Leases!$AB100/12)*Leases!$AA100*Leases!$F99,0)+MAX((Expenses!AM$11-Leases!$AB101/12)*Leases!$AA101*Leases!$F99,0)+MAX((Expenses!AM$12-Leases!$AB102/12)*Leases!$AA102*Leases!$F99,0)+MAX((Expenses!AM$13-Leases!$AB103/12)*Leases!$AA103*Leases!$F99,0)))))</f>
        <v>0</v>
      </c>
      <c r="AP270" s="94">
        <f>IF(OR(AP$165&lt;=EOMONTH($E99,$R99*(1-$O99)),AP$165&gt;EOMONTH($E99,$P99*12*(1-$O99)+$Q99*12*$O99+$R99*(1-$O99))),0,IF($X99="NNN",Expenses!AN$14*Leases!$F99,IF(Leases!$X99="FSG",0,IF(Leases!$X99="MG",SUMPRODUCT(Leases!$Z99:$Z103,Expenses!AN$9:AN$13)*Leases!$F99,MAX((Expenses!AN$9-Leases!$AB99/12)*Leases!$AA99*Leases!$F99,0)+MAX((Expenses!AN$10-Leases!$AB100/12)*Leases!$AA100*Leases!$F99,0)+MAX((Expenses!AN$11-Leases!$AB101/12)*Leases!$AA101*Leases!$F99,0)+MAX((Expenses!AN$12-Leases!$AB102/12)*Leases!$AA102*Leases!$F99,0)+MAX((Expenses!AN$13-Leases!$AB103/12)*Leases!$AA103*Leases!$F99,0)))))</f>
        <v>0</v>
      </c>
      <c r="AQ270" s="94">
        <f>IF(OR(AQ$165&lt;=EOMONTH($E99,$R99*(1-$O99)),AQ$165&gt;EOMONTH($E99,$P99*12*(1-$O99)+$Q99*12*$O99+$R99*(1-$O99))),0,IF($X99="NNN",Expenses!AO$14*Leases!$F99,IF(Leases!$X99="FSG",0,IF(Leases!$X99="MG",SUMPRODUCT(Leases!$Z99:$Z103,Expenses!AO$9:AO$13)*Leases!$F99,MAX((Expenses!AO$9-Leases!$AB99/12)*Leases!$AA99*Leases!$F99,0)+MAX((Expenses!AO$10-Leases!$AB100/12)*Leases!$AA100*Leases!$F99,0)+MAX((Expenses!AO$11-Leases!$AB101/12)*Leases!$AA101*Leases!$F99,0)+MAX((Expenses!AO$12-Leases!$AB102/12)*Leases!$AA102*Leases!$F99,0)+MAX((Expenses!AO$13-Leases!$AB103/12)*Leases!$AA103*Leases!$F99,0)))))</f>
        <v>0</v>
      </c>
      <c r="AR270" s="94">
        <f>IF(OR(AR$165&lt;=EOMONTH($E99,$R99*(1-$O99)),AR$165&gt;EOMONTH($E99,$P99*12*(1-$O99)+$Q99*12*$O99+$R99*(1-$O99))),0,IF($X99="NNN",Expenses!AP$14*Leases!$F99,IF(Leases!$X99="FSG",0,IF(Leases!$X99="MG",SUMPRODUCT(Leases!$Z99:$Z103,Expenses!AP$9:AP$13)*Leases!$F99,MAX((Expenses!AP$9-Leases!$AB99/12)*Leases!$AA99*Leases!$F99,0)+MAX((Expenses!AP$10-Leases!$AB100/12)*Leases!$AA100*Leases!$F99,0)+MAX((Expenses!AP$11-Leases!$AB101/12)*Leases!$AA101*Leases!$F99,0)+MAX((Expenses!AP$12-Leases!$AB102/12)*Leases!$AA102*Leases!$F99,0)+MAX((Expenses!AP$13-Leases!$AB103/12)*Leases!$AA103*Leases!$F99,0)))))</f>
        <v>0</v>
      </c>
      <c r="AS270" s="94">
        <f>IF(OR(AS$165&lt;=EOMONTH($E99,$R99*(1-$O99)),AS$165&gt;EOMONTH($E99,$P99*12*(1-$O99)+$Q99*12*$O99+$R99*(1-$O99))),0,IF($X99="NNN",Expenses!AQ$14*Leases!$F99,IF(Leases!$X99="FSG",0,IF(Leases!$X99="MG",SUMPRODUCT(Leases!$Z99:$Z103,Expenses!AQ$9:AQ$13)*Leases!$F99,MAX((Expenses!AQ$9-Leases!$AB99/12)*Leases!$AA99*Leases!$F99,0)+MAX((Expenses!AQ$10-Leases!$AB100/12)*Leases!$AA100*Leases!$F99,0)+MAX((Expenses!AQ$11-Leases!$AB101/12)*Leases!$AA101*Leases!$F99,0)+MAX((Expenses!AQ$12-Leases!$AB102/12)*Leases!$AA102*Leases!$F99,0)+MAX((Expenses!AQ$13-Leases!$AB103/12)*Leases!$AA103*Leases!$F99,0)))))</f>
        <v>0</v>
      </c>
      <c r="AT270" s="94">
        <f>IF(OR(AT$165&lt;=EOMONTH($E99,$R99*(1-$O99)),AT$165&gt;EOMONTH($E99,$P99*12*(1-$O99)+$Q99*12*$O99+$R99*(1-$O99))),0,IF($X99="NNN",Expenses!AR$14*Leases!$F99,IF(Leases!$X99="FSG",0,IF(Leases!$X99="MG",SUMPRODUCT(Leases!$Z99:$Z103,Expenses!AR$9:AR$13)*Leases!$F99,MAX((Expenses!AR$9-Leases!$AB99/12)*Leases!$AA99*Leases!$F99,0)+MAX((Expenses!AR$10-Leases!$AB100/12)*Leases!$AA100*Leases!$F99,0)+MAX((Expenses!AR$11-Leases!$AB101/12)*Leases!$AA101*Leases!$F99,0)+MAX((Expenses!AR$12-Leases!$AB102/12)*Leases!$AA102*Leases!$F99,0)+MAX((Expenses!AR$13-Leases!$AB103/12)*Leases!$AA103*Leases!$F99,0)))))</f>
        <v>0</v>
      </c>
      <c r="AU270" s="94">
        <f>IF(OR(AU$165&lt;=EOMONTH($E99,$R99*(1-$O99)),AU$165&gt;EOMONTH($E99,$P99*12*(1-$O99)+$Q99*12*$O99+$R99*(1-$O99))),0,IF($X99="NNN",Expenses!AS$14*Leases!$F99,IF(Leases!$X99="FSG",0,IF(Leases!$X99="MG",SUMPRODUCT(Leases!$Z99:$Z103,Expenses!AS$9:AS$13)*Leases!$F99,MAX((Expenses!AS$9-Leases!$AB99/12)*Leases!$AA99*Leases!$F99,0)+MAX((Expenses!AS$10-Leases!$AB100/12)*Leases!$AA100*Leases!$F99,0)+MAX((Expenses!AS$11-Leases!$AB101/12)*Leases!$AA101*Leases!$F99,0)+MAX((Expenses!AS$12-Leases!$AB102/12)*Leases!$AA102*Leases!$F99,0)+MAX((Expenses!AS$13-Leases!$AB103/12)*Leases!$AA103*Leases!$F99,0)))))</f>
        <v>0</v>
      </c>
      <c r="AV270" s="94">
        <f>IF(OR(AV$165&lt;=EOMONTH($E99,$R99*(1-$O99)),AV$165&gt;EOMONTH($E99,$P99*12*(1-$O99)+$Q99*12*$O99+$R99*(1-$O99))),0,IF($X99="NNN",Expenses!AT$14*Leases!$F99,IF(Leases!$X99="FSG",0,IF(Leases!$X99="MG",SUMPRODUCT(Leases!$Z99:$Z103,Expenses!AT$9:AT$13)*Leases!$F99,MAX((Expenses!AT$9-Leases!$AB99/12)*Leases!$AA99*Leases!$F99,0)+MAX((Expenses!AT$10-Leases!$AB100/12)*Leases!$AA100*Leases!$F99,0)+MAX((Expenses!AT$11-Leases!$AB101/12)*Leases!$AA101*Leases!$F99,0)+MAX((Expenses!AT$12-Leases!$AB102/12)*Leases!$AA102*Leases!$F99,0)+MAX((Expenses!AT$13-Leases!$AB103/12)*Leases!$AA103*Leases!$F99,0)))))</f>
        <v>0</v>
      </c>
      <c r="AW270" s="94">
        <f>IF(OR(AW$165&lt;=EOMONTH($E99,$R99*(1-$O99)),AW$165&gt;EOMONTH($E99,$P99*12*(1-$O99)+$Q99*12*$O99+$R99*(1-$O99))),0,IF($X99="NNN",Expenses!AU$14*Leases!$F99,IF(Leases!$X99="FSG",0,IF(Leases!$X99="MG",SUMPRODUCT(Leases!$Z99:$Z103,Expenses!AU$9:AU$13)*Leases!$F99,MAX((Expenses!AU$9-Leases!$AB99/12)*Leases!$AA99*Leases!$F99,0)+MAX((Expenses!AU$10-Leases!$AB100/12)*Leases!$AA100*Leases!$F99,0)+MAX((Expenses!AU$11-Leases!$AB101/12)*Leases!$AA101*Leases!$F99,0)+MAX((Expenses!AU$12-Leases!$AB102/12)*Leases!$AA102*Leases!$F99,0)+MAX((Expenses!AU$13-Leases!$AB103/12)*Leases!$AA103*Leases!$F99,0)))))</f>
        <v>0</v>
      </c>
      <c r="AX270" s="94">
        <f>IF(OR(AX$165&lt;=EOMONTH($E99,$R99*(1-$O99)),AX$165&gt;EOMONTH($E99,$P99*12*(1-$O99)+$Q99*12*$O99+$R99*(1-$O99))),0,IF($X99="NNN",Expenses!AV$14*Leases!$F99,IF(Leases!$X99="FSG",0,IF(Leases!$X99="MG",SUMPRODUCT(Leases!$Z99:$Z103,Expenses!AV$9:AV$13)*Leases!$F99,MAX((Expenses!AV$9-Leases!$AB99/12)*Leases!$AA99*Leases!$F99,0)+MAX((Expenses!AV$10-Leases!$AB100/12)*Leases!$AA100*Leases!$F99,0)+MAX((Expenses!AV$11-Leases!$AB101/12)*Leases!$AA101*Leases!$F99,0)+MAX((Expenses!AV$12-Leases!$AB102/12)*Leases!$AA102*Leases!$F99,0)+MAX((Expenses!AV$13-Leases!$AB103/12)*Leases!$AA103*Leases!$F99,0)))))</f>
        <v>0</v>
      </c>
      <c r="AY270" s="94">
        <f>IF(OR(AY$165&lt;=EOMONTH($E99,$R99*(1-$O99)),AY$165&gt;EOMONTH($E99,$P99*12*(1-$O99)+$Q99*12*$O99+$R99*(1-$O99))),0,IF($X99="NNN",Expenses!AW$14*Leases!$F99,IF(Leases!$X99="FSG",0,IF(Leases!$X99="MG",SUMPRODUCT(Leases!$Z99:$Z103,Expenses!AW$9:AW$13)*Leases!$F99,MAX((Expenses!AW$9-Leases!$AB99/12)*Leases!$AA99*Leases!$F99,0)+MAX((Expenses!AW$10-Leases!$AB100/12)*Leases!$AA100*Leases!$F99,0)+MAX((Expenses!AW$11-Leases!$AB101/12)*Leases!$AA101*Leases!$F99,0)+MAX((Expenses!AW$12-Leases!$AB102/12)*Leases!$AA102*Leases!$F99,0)+MAX((Expenses!AW$13-Leases!$AB103/12)*Leases!$AA103*Leases!$F99,0)))))</f>
        <v>0</v>
      </c>
      <c r="AZ270" s="94">
        <f>IF(OR(AZ$165&lt;=EOMONTH($E99,$R99*(1-$O99)),AZ$165&gt;EOMONTH($E99,$P99*12*(1-$O99)+$Q99*12*$O99+$R99*(1-$O99))),0,IF($X99="NNN",Expenses!AX$14*Leases!$F99,IF(Leases!$X99="FSG",0,IF(Leases!$X99="MG",SUMPRODUCT(Leases!$Z99:$Z103,Expenses!AX$9:AX$13)*Leases!$F99,MAX((Expenses!AX$9-Leases!$AB99/12)*Leases!$AA99*Leases!$F99,0)+MAX((Expenses!AX$10-Leases!$AB100/12)*Leases!$AA100*Leases!$F99,0)+MAX((Expenses!AX$11-Leases!$AB101/12)*Leases!$AA101*Leases!$F99,0)+MAX((Expenses!AX$12-Leases!$AB102/12)*Leases!$AA102*Leases!$F99,0)+MAX((Expenses!AX$13-Leases!$AB103/12)*Leases!$AA103*Leases!$F99,0)))))</f>
        <v>0</v>
      </c>
      <c r="BA270" s="94">
        <f>IF(OR(BA$165&lt;=EOMONTH($E99,$R99*(1-$O99)),BA$165&gt;EOMONTH($E99,$P99*12*(1-$O99)+$Q99*12*$O99+$R99*(1-$O99))),0,IF($X99="NNN",Expenses!AY$14*Leases!$F99,IF(Leases!$X99="FSG",0,IF(Leases!$X99="MG",SUMPRODUCT(Leases!$Z99:$Z103,Expenses!AY$9:AY$13)*Leases!$F99,MAX((Expenses!AY$9-Leases!$AB99/12)*Leases!$AA99*Leases!$F99,0)+MAX((Expenses!AY$10-Leases!$AB100/12)*Leases!$AA100*Leases!$F99,0)+MAX((Expenses!AY$11-Leases!$AB101/12)*Leases!$AA101*Leases!$F99,0)+MAX((Expenses!AY$12-Leases!$AB102/12)*Leases!$AA102*Leases!$F99,0)+MAX((Expenses!AY$13-Leases!$AB103/12)*Leases!$AA103*Leases!$F99,0)))))</f>
        <v>0</v>
      </c>
      <c r="BB270" s="94">
        <f>IF(OR(BB$165&lt;=EOMONTH($E99,$R99*(1-$O99)),BB$165&gt;EOMONTH($E99,$P99*12*(1-$O99)+$Q99*12*$O99+$R99*(1-$O99))),0,IF($X99="NNN",Expenses!AZ$14*Leases!$F99,IF(Leases!$X99="FSG",0,IF(Leases!$X99="MG",SUMPRODUCT(Leases!$Z99:$Z103,Expenses!AZ$9:AZ$13)*Leases!$F99,MAX((Expenses!AZ$9-Leases!$AB99/12)*Leases!$AA99*Leases!$F99,0)+MAX((Expenses!AZ$10-Leases!$AB100/12)*Leases!$AA100*Leases!$F99,0)+MAX((Expenses!AZ$11-Leases!$AB101/12)*Leases!$AA101*Leases!$F99,0)+MAX((Expenses!AZ$12-Leases!$AB102/12)*Leases!$AA102*Leases!$F99,0)+MAX((Expenses!AZ$13-Leases!$AB103/12)*Leases!$AA103*Leases!$F99,0)))))</f>
        <v>0</v>
      </c>
      <c r="BC270" s="94">
        <f>IF(OR(BC$165&lt;=EOMONTH($E99,$R99*(1-$O99)),BC$165&gt;EOMONTH($E99,$P99*12*(1-$O99)+$Q99*12*$O99+$R99*(1-$O99))),0,IF($X99="NNN",Expenses!BA$14*Leases!$F99,IF(Leases!$X99="FSG",0,IF(Leases!$X99="MG",SUMPRODUCT(Leases!$Z99:$Z103,Expenses!BA$9:BA$13)*Leases!$F99,MAX((Expenses!BA$9-Leases!$AB99/12)*Leases!$AA99*Leases!$F99,0)+MAX((Expenses!BA$10-Leases!$AB100/12)*Leases!$AA100*Leases!$F99,0)+MAX((Expenses!BA$11-Leases!$AB101/12)*Leases!$AA101*Leases!$F99,0)+MAX((Expenses!BA$12-Leases!$AB102/12)*Leases!$AA102*Leases!$F99,0)+MAX((Expenses!BA$13-Leases!$AB103/12)*Leases!$AA103*Leases!$F99,0)))))</f>
        <v>0</v>
      </c>
      <c r="BD270" s="94">
        <f>IF(OR(BD$165&lt;=EOMONTH($E99,$R99*(1-$O99)),BD$165&gt;EOMONTH($E99,$P99*12*(1-$O99)+$Q99*12*$O99+$R99*(1-$O99))),0,IF($X99="NNN",Expenses!BB$14*Leases!$F99,IF(Leases!$X99="FSG",0,IF(Leases!$X99="MG",SUMPRODUCT(Leases!$Z99:$Z103,Expenses!BB$9:BB$13)*Leases!$F99,MAX((Expenses!BB$9-Leases!$AB99/12)*Leases!$AA99*Leases!$F99,0)+MAX((Expenses!BB$10-Leases!$AB100/12)*Leases!$AA100*Leases!$F99,0)+MAX((Expenses!BB$11-Leases!$AB101/12)*Leases!$AA101*Leases!$F99,0)+MAX((Expenses!BB$12-Leases!$AB102/12)*Leases!$AA102*Leases!$F99,0)+MAX((Expenses!BB$13-Leases!$AB103/12)*Leases!$AA103*Leases!$F99,0)))))</f>
        <v>0</v>
      </c>
      <c r="BE270" s="94">
        <f>IF(OR(BE$165&lt;=EOMONTH($E99,$R99*(1-$O99)),BE$165&gt;EOMONTH($E99,$P99*12*(1-$O99)+$Q99*12*$O99+$R99*(1-$O99))),0,IF($X99="NNN",Expenses!BC$14*Leases!$F99,IF(Leases!$X99="FSG",0,IF(Leases!$X99="MG",SUMPRODUCT(Leases!$Z99:$Z103,Expenses!BC$9:BC$13)*Leases!$F99,MAX((Expenses!BC$9-Leases!$AB99/12)*Leases!$AA99*Leases!$F99,0)+MAX((Expenses!BC$10-Leases!$AB100/12)*Leases!$AA100*Leases!$F99,0)+MAX((Expenses!BC$11-Leases!$AB101/12)*Leases!$AA101*Leases!$F99,0)+MAX((Expenses!BC$12-Leases!$AB102/12)*Leases!$AA102*Leases!$F99,0)+MAX((Expenses!BC$13-Leases!$AB103/12)*Leases!$AA103*Leases!$F99,0)))))</f>
        <v>0</v>
      </c>
      <c r="BF270" s="94">
        <f>IF(OR(BF$165&lt;=EOMONTH($E99,$R99*(1-$O99)),BF$165&gt;EOMONTH($E99,$P99*12*(1-$O99)+$Q99*12*$O99+$R99*(1-$O99))),0,IF($X99="NNN",Expenses!BD$14*Leases!$F99,IF(Leases!$X99="FSG",0,IF(Leases!$X99="MG",SUMPRODUCT(Leases!$Z99:$Z103,Expenses!BD$9:BD$13)*Leases!$F99,MAX((Expenses!BD$9-Leases!$AB99/12)*Leases!$AA99*Leases!$F99,0)+MAX((Expenses!BD$10-Leases!$AB100/12)*Leases!$AA100*Leases!$F99,0)+MAX((Expenses!BD$11-Leases!$AB101/12)*Leases!$AA101*Leases!$F99,0)+MAX((Expenses!BD$12-Leases!$AB102/12)*Leases!$AA102*Leases!$F99,0)+MAX((Expenses!BD$13-Leases!$AB103/12)*Leases!$AA103*Leases!$F99,0)))))</f>
        <v>0</v>
      </c>
      <c r="BG270" s="94">
        <f>IF(OR(BG$165&lt;=EOMONTH($E99,$R99*(1-$O99)),BG$165&gt;EOMONTH($E99,$P99*12*(1-$O99)+$Q99*12*$O99+$R99*(1-$O99))),0,IF($X99="NNN",Expenses!BE$14*Leases!$F99,IF(Leases!$X99="FSG",0,IF(Leases!$X99="MG",SUMPRODUCT(Leases!$Z99:$Z103,Expenses!BE$9:BE$13)*Leases!$F99,MAX((Expenses!BE$9-Leases!$AB99/12)*Leases!$AA99*Leases!$F99,0)+MAX((Expenses!BE$10-Leases!$AB100/12)*Leases!$AA100*Leases!$F99,0)+MAX((Expenses!BE$11-Leases!$AB101/12)*Leases!$AA101*Leases!$F99,0)+MAX((Expenses!BE$12-Leases!$AB102/12)*Leases!$AA102*Leases!$F99,0)+MAX((Expenses!BE$13-Leases!$AB103/12)*Leases!$AA103*Leases!$F99,0)))))</f>
        <v>0</v>
      </c>
      <c r="BH270" s="94">
        <f>IF(OR(BH$165&lt;=EOMONTH($E99,$R99*(1-$O99)),BH$165&gt;EOMONTH($E99,$P99*12*(1-$O99)+$Q99*12*$O99+$R99*(1-$O99))),0,IF($X99="NNN",Expenses!BF$14*Leases!$F99,IF(Leases!$X99="FSG",0,IF(Leases!$X99="MG",SUMPRODUCT(Leases!$Z99:$Z103,Expenses!BF$9:BF$13)*Leases!$F99,MAX((Expenses!BF$9-Leases!$AB99/12)*Leases!$AA99*Leases!$F99,0)+MAX((Expenses!BF$10-Leases!$AB100/12)*Leases!$AA100*Leases!$F99,0)+MAX((Expenses!BF$11-Leases!$AB101/12)*Leases!$AA101*Leases!$F99,0)+MAX((Expenses!BF$12-Leases!$AB102/12)*Leases!$AA102*Leases!$F99,0)+MAX((Expenses!BF$13-Leases!$AB103/12)*Leases!$AA103*Leases!$F99,0)))))</f>
        <v>0</v>
      </c>
      <c r="BI270" s="94">
        <f>IF(OR(BI$165&lt;=EOMONTH($E99,$R99*(1-$O99)),BI$165&gt;EOMONTH($E99,$P99*12*(1-$O99)+$Q99*12*$O99+$R99*(1-$O99))),0,IF($X99="NNN",Expenses!BG$14*Leases!$F99,IF(Leases!$X99="FSG",0,IF(Leases!$X99="MG",SUMPRODUCT(Leases!$Z99:$Z103,Expenses!BG$9:BG$13)*Leases!$F99,MAX((Expenses!BG$9-Leases!$AB99/12)*Leases!$AA99*Leases!$F99,0)+MAX((Expenses!BG$10-Leases!$AB100/12)*Leases!$AA100*Leases!$F99,0)+MAX((Expenses!BG$11-Leases!$AB101/12)*Leases!$AA101*Leases!$F99,0)+MAX((Expenses!BG$12-Leases!$AB102/12)*Leases!$AA102*Leases!$F99,0)+MAX((Expenses!BG$13-Leases!$AB103/12)*Leases!$AA103*Leases!$F99,0)))))</f>
        <v>0</v>
      </c>
      <c r="BJ270" s="94">
        <f>IF(OR(BJ$165&lt;=EOMONTH($E99,$R99*(1-$O99)),BJ$165&gt;EOMONTH($E99,$P99*12*(1-$O99)+$Q99*12*$O99+$R99*(1-$O99))),0,IF($X99="NNN",Expenses!BH$14*Leases!$F99,IF(Leases!$X99="FSG",0,IF(Leases!$X99="MG",SUMPRODUCT(Leases!$Z99:$Z103,Expenses!BH$9:BH$13)*Leases!$F99,MAX((Expenses!BH$9-Leases!$AB99/12)*Leases!$AA99*Leases!$F99,0)+MAX((Expenses!BH$10-Leases!$AB100/12)*Leases!$AA100*Leases!$F99,0)+MAX((Expenses!BH$11-Leases!$AB101/12)*Leases!$AA101*Leases!$F99,0)+MAX((Expenses!BH$12-Leases!$AB102/12)*Leases!$AA102*Leases!$F99,0)+MAX((Expenses!BH$13-Leases!$AB103/12)*Leases!$AA103*Leases!$F99,0)))))</f>
        <v>0</v>
      </c>
      <c r="BK270" s="94">
        <f>IF(OR(BK$165&lt;=EOMONTH($E99,$R99*(1-$O99)),BK$165&gt;EOMONTH($E99,$P99*12*(1-$O99)+$Q99*12*$O99+$R99*(1-$O99))),0,IF($X99="NNN",Expenses!BI$14*Leases!$F99,IF(Leases!$X99="FSG",0,IF(Leases!$X99="MG",SUMPRODUCT(Leases!$Z99:$Z103,Expenses!BI$9:BI$13)*Leases!$F99,MAX((Expenses!BI$9-Leases!$AB99/12)*Leases!$AA99*Leases!$F99,0)+MAX((Expenses!BI$10-Leases!$AB100/12)*Leases!$AA100*Leases!$F99,0)+MAX((Expenses!BI$11-Leases!$AB101/12)*Leases!$AA101*Leases!$F99,0)+MAX((Expenses!BI$12-Leases!$AB102/12)*Leases!$AA102*Leases!$F99,0)+MAX((Expenses!BI$13-Leases!$AB103/12)*Leases!$AA103*Leases!$F99,0)))))</f>
        <v>0</v>
      </c>
      <c r="BL270" s="94">
        <f>IF(OR(BL$165&lt;=EOMONTH($E99,$R99*(1-$O99)),BL$165&gt;EOMONTH($E99,$P99*12*(1-$O99)+$Q99*12*$O99+$R99*(1-$O99))),0,IF($X99="NNN",Expenses!BJ$14*Leases!$F99,IF(Leases!$X99="FSG",0,IF(Leases!$X99="MG",SUMPRODUCT(Leases!$Z99:$Z103,Expenses!BJ$9:BJ$13)*Leases!$F99,MAX((Expenses!BJ$9-Leases!$AB99/12)*Leases!$AA99*Leases!$F99,0)+MAX((Expenses!BJ$10-Leases!$AB100/12)*Leases!$AA100*Leases!$F99,0)+MAX((Expenses!BJ$11-Leases!$AB101/12)*Leases!$AA101*Leases!$F99,0)+MAX((Expenses!BJ$12-Leases!$AB102/12)*Leases!$AA102*Leases!$F99,0)+MAX((Expenses!BJ$13-Leases!$AB103/12)*Leases!$AA103*Leases!$F99,0)))))</f>
        <v>0</v>
      </c>
      <c r="BM270" s="94">
        <f>IF(OR(BM$165&lt;=EOMONTH($E99,$R99*(1-$O99)),BM$165&gt;EOMONTH($E99,$P99*12*(1-$O99)+$Q99*12*$O99+$R99*(1-$O99))),0,IF($X99="NNN",Expenses!BK$14*Leases!$F99,IF(Leases!$X99="FSG",0,IF(Leases!$X99="MG",SUMPRODUCT(Leases!$Z99:$Z103,Expenses!BK$9:BK$13)*Leases!$F99,MAX((Expenses!BK$9-Leases!$AB99/12)*Leases!$AA99*Leases!$F99,0)+MAX((Expenses!BK$10-Leases!$AB100/12)*Leases!$AA100*Leases!$F99,0)+MAX((Expenses!BK$11-Leases!$AB101/12)*Leases!$AA101*Leases!$F99,0)+MAX((Expenses!BK$12-Leases!$AB102/12)*Leases!$AA102*Leases!$F99,0)+MAX((Expenses!BK$13-Leases!$AB103/12)*Leases!$AA103*Leases!$F99,0)))))</f>
        <v>0</v>
      </c>
      <c r="BN270" s="94">
        <f>IF(OR(BN$165&lt;=EOMONTH($E99,$R99*(1-$O99)),BN$165&gt;EOMONTH($E99,$P99*12*(1-$O99)+$Q99*12*$O99+$R99*(1-$O99))),0,IF($X99="NNN",Expenses!BL$14*Leases!$F99,IF(Leases!$X99="FSG",0,IF(Leases!$X99="MG",SUMPRODUCT(Leases!$Z99:$Z103,Expenses!BL$9:BL$13)*Leases!$F99,MAX((Expenses!BL$9-Leases!$AB99/12)*Leases!$AA99*Leases!$F99,0)+MAX((Expenses!BL$10-Leases!$AB100/12)*Leases!$AA100*Leases!$F99,0)+MAX((Expenses!BL$11-Leases!$AB101/12)*Leases!$AA101*Leases!$F99,0)+MAX((Expenses!BL$12-Leases!$AB102/12)*Leases!$AA102*Leases!$F99,0)+MAX((Expenses!BL$13-Leases!$AB103/12)*Leases!$AA103*Leases!$F99,0)))))</f>
        <v>0</v>
      </c>
      <c r="BO270" s="94">
        <f>IF(OR(BO$165&lt;=EOMONTH($E99,$R99*(1-$O99)),BO$165&gt;EOMONTH($E99,$P99*12*(1-$O99)+$Q99*12*$O99+$R99*(1-$O99))),0,IF($X99="NNN",Expenses!BM$14*Leases!$F99,IF(Leases!$X99="FSG",0,IF(Leases!$X99="MG",SUMPRODUCT(Leases!$Z99:$Z103,Expenses!BM$9:BM$13)*Leases!$F99,MAX((Expenses!BM$9-Leases!$AB99/12)*Leases!$AA99*Leases!$F99,0)+MAX((Expenses!BM$10-Leases!$AB100/12)*Leases!$AA100*Leases!$F99,0)+MAX((Expenses!BM$11-Leases!$AB101/12)*Leases!$AA101*Leases!$F99,0)+MAX((Expenses!BM$12-Leases!$AB102/12)*Leases!$AA102*Leases!$F99,0)+MAX((Expenses!BM$13-Leases!$AB103/12)*Leases!$AA103*Leases!$F99,0)))))</f>
        <v>0</v>
      </c>
      <c r="BP270" s="94">
        <f>IF(OR(BP$165&lt;=EOMONTH($E99,$R99*(1-$O99)),BP$165&gt;EOMONTH($E99,$P99*12*(1-$O99)+$Q99*12*$O99+$R99*(1-$O99))),0,IF($X99="NNN",Expenses!BN$14*Leases!$F99,IF(Leases!$X99="FSG",0,IF(Leases!$X99="MG",SUMPRODUCT(Leases!$Z99:$Z103,Expenses!BN$9:BN$13)*Leases!$F99,MAX((Expenses!BN$9-Leases!$AB99/12)*Leases!$AA99*Leases!$F99,0)+MAX((Expenses!BN$10-Leases!$AB100/12)*Leases!$AA100*Leases!$F99,0)+MAX((Expenses!BN$11-Leases!$AB101/12)*Leases!$AA101*Leases!$F99,0)+MAX((Expenses!BN$12-Leases!$AB102/12)*Leases!$AA102*Leases!$F99,0)+MAX((Expenses!BN$13-Leases!$AB103/12)*Leases!$AA103*Leases!$F99,0)))))</f>
        <v>0</v>
      </c>
      <c r="BQ270" s="94">
        <f ca="1">IF(OR(BQ$165&lt;=EOMONTH($E99,$R99*(1-$O99)),BQ$165&gt;EOMONTH($E99,$P99*12*(1-$O99)+$Q99*12*$O99+$R99*(1-$O99))),0,IF($X99="NNN",Expenses!BO$14*Leases!$F99,IF(Leases!$X99="FSG",0,IF(Leases!$X99="MG",SUMPRODUCT(Leases!$Z99:$Z103,Expenses!BO$9:BO$13)*Leases!$F99,MAX((Expenses!BO$9-Leases!$AB99/12)*Leases!$AA99*Leases!$F99,0)+MAX((Expenses!BO$10-Leases!$AB100/12)*Leases!$AA100*Leases!$F99,0)+MAX((Expenses!BO$11-Leases!$AB101/12)*Leases!$AA101*Leases!$F99,0)+MAX((Expenses!BO$12-Leases!$AB102/12)*Leases!$AA102*Leases!$F99,0)+MAX((Expenses!BO$13-Leases!$AB103/12)*Leases!$AA103*Leases!$F99,0)))))</f>
        <v>0</v>
      </c>
      <c r="BR270" s="94">
        <f ca="1">IF(OR(BR$165&lt;=EOMONTH($E99,$R99*(1-$O99)),BR$165&gt;EOMONTH($E99,$P99*12*(1-$O99)+$Q99*12*$O99+$R99*(1-$O99))),0,IF($X99="NNN",Expenses!BP$14*Leases!$F99,IF(Leases!$X99="FSG",0,IF(Leases!$X99="MG",SUMPRODUCT(Leases!$Z99:$Z103,Expenses!BP$9:BP$13)*Leases!$F99,MAX((Expenses!BP$9-Leases!$AB99/12)*Leases!$AA99*Leases!$F99,0)+MAX((Expenses!BP$10-Leases!$AB100/12)*Leases!$AA100*Leases!$F99,0)+MAX((Expenses!BP$11-Leases!$AB101/12)*Leases!$AA101*Leases!$F99,0)+MAX((Expenses!BP$12-Leases!$AB102/12)*Leases!$AA102*Leases!$F99,0)+MAX((Expenses!BP$13-Leases!$AB103/12)*Leases!$AA103*Leases!$F99,0)))))</f>
        <v>0</v>
      </c>
      <c r="BS270" s="94">
        <f ca="1">IF(OR(BS$165&lt;=EOMONTH($E99,$R99*(1-$O99)),BS$165&gt;EOMONTH($E99,$P99*12*(1-$O99)+$Q99*12*$O99+$R99*(1-$O99))),0,IF($X99="NNN",Expenses!BQ$14*Leases!$F99,IF(Leases!$X99="FSG",0,IF(Leases!$X99="MG",SUMPRODUCT(Leases!$Z99:$Z103,Expenses!BQ$9:BQ$13)*Leases!$F99,MAX((Expenses!BQ$9-Leases!$AB99/12)*Leases!$AA99*Leases!$F99,0)+MAX((Expenses!BQ$10-Leases!$AB100/12)*Leases!$AA100*Leases!$F99,0)+MAX((Expenses!BQ$11-Leases!$AB101/12)*Leases!$AA101*Leases!$F99,0)+MAX((Expenses!BQ$12-Leases!$AB102/12)*Leases!$AA102*Leases!$F99,0)+MAX((Expenses!BQ$13-Leases!$AB103/12)*Leases!$AA103*Leases!$F99,0)))))</f>
        <v>0</v>
      </c>
      <c r="BT270" s="94">
        <f ca="1">IF(OR(BT$165&lt;=EOMONTH($E99,$R99*(1-$O99)),BT$165&gt;EOMONTH($E99,$P99*12*(1-$O99)+$Q99*12*$O99+$R99*(1-$O99))),0,IF($X99="NNN",Expenses!BR$14*Leases!$F99,IF(Leases!$X99="FSG",0,IF(Leases!$X99="MG",SUMPRODUCT(Leases!$Z99:$Z103,Expenses!BR$9:BR$13)*Leases!$F99,MAX((Expenses!BR$9-Leases!$AB99/12)*Leases!$AA99*Leases!$F99,0)+MAX((Expenses!BR$10-Leases!$AB100/12)*Leases!$AA100*Leases!$F99,0)+MAX((Expenses!BR$11-Leases!$AB101/12)*Leases!$AA101*Leases!$F99,0)+MAX((Expenses!BR$12-Leases!$AB102/12)*Leases!$AA102*Leases!$F99,0)+MAX((Expenses!BR$13-Leases!$AB103/12)*Leases!$AA103*Leases!$F99,0)))))</f>
        <v>0</v>
      </c>
      <c r="BU270" s="94">
        <f ca="1">IF(OR(BU$165&lt;=EOMONTH($E99,$R99*(1-$O99)),BU$165&gt;EOMONTH($E99,$P99*12*(1-$O99)+$Q99*12*$O99+$R99*(1-$O99))),0,IF($X99="NNN",Expenses!BS$14*Leases!$F99,IF(Leases!$X99="FSG",0,IF(Leases!$X99="MG",SUMPRODUCT(Leases!$Z99:$Z103,Expenses!BS$9:BS$13)*Leases!$F99,MAX((Expenses!BS$9-Leases!$AB99/12)*Leases!$AA99*Leases!$F99,0)+MAX((Expenses!BS$10-Leases!$AB100/12)*Leases!$AA100*Leases!$F99,0)+MAX((Expenses!BS$11-Leases!$AB101/12)*Leases!$AA101*Leases!$F99,0)+MAX((Expenses!BS$12-Leases!$AB102/12)*Leases!$AA102*Leases!$F99,0)+MAX((Expenses!BS$13-Leases!$AB103/12)*Leases!$AA103*Leases!$F99,0)))))</f>
        <v>0</v>
      </c>
      <c r="BV270" s="94">
        <f ca="1">IF(OR(BV$165&lt;=EOMONTH($E99,$R99*(1-$O99)),BV$165&gt;EOMONTH($E99,$P99*12*(1-$O99)+$Q99*12*$O99+$R99*(1-$O99))),0,IF($X99="NNN",Expenses!BT$14*Leases!$F99,IF(Leases!$X99="FSG",0,IF(Leases!$X99="MG",SUMPRODUCT(Leases!$Z99:$Z103,Expenses!BT$9:BT$13)*Leases!$F99,MAX((Expenses!BT$9-Leases!$AB99/12)*Leases!$AA99*Leases!$F99,0)+MAX((Expenses!BT$10-Leases!$AB100/12)*Leases!$AA100*Leases!$F99,0)+MAX((Expenses!BT$11-Leases!$AB101/12)*Leases!$AA101*Leases!$F99,0)+MAX((Expenses!BT$12-Leases!$AB102/12)*Leases!$AA102*Leases!$F99,0)+MAX((Expenses!BT$13-Leases!$AB103/12)*Leases!$AA103*Leases!$F99,0)))))</f>
        <v>0</v>
      </c>
      <c r="BW270" s="94">
        <f ca="1">IF(OR(BW$165&lt;=EOMONTH($E99,$R99*(1-$O99)),BW$165&gt;EOMONTH($E99,$P99*12*(1-$O99)+$Q99*12*$O99+$R99*(1-$O99))),0,IF($X99="NNN",Expenses!BU$14*Leases!$F99,IF(Leases!$X99="FSG",0,IF(Leases!$X99="MG",SUMPRODUCT(Leases!$Z99:$Z103,Expenses!BU$9:BU$13)*Leases!$F99,MAX((Expenses!BU$9-Leases!$AB99/12)*Leases!$AA99*Leases!$F99,0)+MAX((Expenses!BU$10-Leases!$AB100/12)*Leases!$AA100*Leases!$F99,0)+MAX((Expenses!BU$11-Leases!$AB101/12)*Leases!$AA101*Leases!$F99,0)+MAX((Expenses!BU$12-Leases!$AB102/12)*Leases!$AA102*Leases!$F99,0)+MAX((Expenses!BU$13-Leases!$AB103/12)*Leases!$AA103*Leases!$F99,0)))))</f>
        <v>0</v>
      </c>
      <c r="BX270" s="94">
        <f ca="1">IF(OR(BX$165&lt;=EOMONTH($E99,$R99*(1-$O99)),BX$165&gt;EOMONTH($E99,$P99*12*(1-$O99)+$Q99*12*$O99+$R99*(1-$O99))),0,IF($X99="NNN",Expenses!BV$14*Leases!$F99,IF(Leases!$X99="FSG",0,IF(Leases!$X99="MG",SUMPRODUCT(Leases!$Z99:$Z103,Expenses!BV$9:BV$13)*Leases!$F99,MAX((Expenses!BV$9-Leases!$AB99/12)*Leases!$AA99*Leases!$F99,0)+MAX((Expenses!BV$10-Leases!$AB100/12)*Leases!$AA100*Leases!$F99,0)+MAX((Expenses!BV$11-Leases!$AB101/12)*Leases!$AA101*Leases!$F99,0)+MAX((Expenses!BV$12-Leases!$AB102/12)*Leases!$AA102*Leases!$F99,0)+MAX((Expenses!BV$13-Leases!$AB103/12)*Leases!$AA103*Leases!$F99,0)))))</f>
        <v>0</v>
      </c>
      <c r="BY270" s="94">
        <f ca="1">IF(OR(BY$165&lt;=EOMONTH($E99,$R99*(1-$O99)),BY$165&gt;EOMONTH($E99,$P99*12*(1-$O99)+$Q99*12*$O99+$R99*(1-$O99))),0,IF($X99="NNN",Expenses!BW$14*Leases!$F99,IF(Leases!$X99="FSG",0,IF(Leases!$X99="MG",SUMPRODUCT(Leases!$Z99:$Z103,Expenses!BW$9:BW$13)*Leases!$F99,MAX((Expenses!BW$9-Leases!$AB99/12)*Leases!$AA99*Leases!$F99,0)+MAX((Expenses!BW$10-Leases!$AB100/12)*Leases!$AA100*Leases!$F99,0)+MAX((Expenses!BW$11-Leases!$AB101/12)*Leases!$AA101*Leases!$F99,0)+MAX((Expenses!BW$12-Leases!$AB102/12)*Leases!$AA102*Leases!$F99,0)+MAX((Expenses!BW$13-Leases!$AB103/12)*Leases!$AA103*Leases!$F99,0)))))</f>
        <v>0</v>
      </c>
      <c r="BZ270" s="94">
        <f ca="1">IF(OR(BZ$165&lt;=EOMONTH($E99,$R99*(1-$O99)),BZ$165&gt;EOMONTH($E99,$P99*12*(1-$O99)+$Q99*12*$O99+$R99*(1-$O99))),0,IF($X99="NNN",Expenses!BX$14*Leases!$F99,IF(Leases!$X99="FSG",0,IF(Leases!$X99="MG",SUMPRODUCT(Leases!$Z99:$Z103,Expenses!BX$9:BX$13)*Leases!$F99,MAX((Expenses!BX$9-Leases!$AB99/12)*Leases!$AA99*Leases!$F99,0)+MAX((Expenses!BX$10-Leases!$AB100/12)*Leases!$AA100*Leases!$F99,0)+MAX((Expenses!BX$11-Leases!$AB101/12)*Leases!$AA101*Leases!$F99,0)+MAX((Expenses!BX$12-Leases!$AB102/12)*Leases!$AA102*Leases!$F99,0)+MAX((Expenses!BX$13-Leases!$AB103/12)*Leases!$AA103*Leases!$F99,0)))))</f>
        <v>0</v>
      </c>
      <c r="CA270" s="94">
        <f ca="1">IF(OR(CA$165&lt;=EOMONTH($E99,$R99*(1-$O99)),CA$165&gt;EOMONTH($E99,$P99*12*(1-$O99)+$Q99*12*$O99+$R99*(1-$O99))),0,IF($X99="NNN",Expenses!BY$14*Leases!$F99,IF(Leases!$X99="FSG",0,IF(Leases!$X99="MG",SUMPRODUCT(Leases!$Z99:$Z103,Expenses!BY$9:BY$13)*Leases!$F99,MAX((Expenses!BY$9-Leases!$AB99/12)*Leases!$AA99*Leases!$F99,0)+MAX((Expenses!BY$10-Leases!$AB100/12)*Leases!$AA100*Leases!$F99,0)+MAX((Expenses!BY$11-Leases!$AB101/12)*Leases!$AA101*Leases!$F99,0)+MAX((Expenses!BY$12-Leases!$AB102/12)*Leases!$AA102*Leases!$F99,0)+MAX((Expenses!BY$13-Leases!$AB103/12)*Leases!$AA103*Leases!$F99,0)))))</f>
        <v>0</v>
      </c>
      <c r="CB270" s="94">
        <f ca="1">IF(OR(CB$165&lt;=EOMONTH($E99,$R99*(1-$O99)),CB$165&gt;EOMONTH($E99,$P99*12*(1-$O99)+$Q99*12*$O99+$R99*(1-$O99))),0,IF($X99="NNN",Expenses!BZ$14*Leases!$F99,IF(Leases!$X99="FSG",0,IF(Leases!$X99="MG",SUMPRODUCT(Leases!$Z99:$Z103,Expenses!BZ$9:BZ$13)*Leases!$F99,MAX((Expenses!BZ$9-Leases!$AB99/12)*Leases!$AA99*Leases!$F99,0)+MAX((Expenses!BZ$10-Leases!$AB100/12)*Leases!$AA100*Leases!$F99,0)+MAX((Expenses!BZ$11-Leases!$AB101/12)*Leases!$AA101*Leases!$F99,0)+MAX((Expenses!BZ$12-Leases!$AB102/12)*Leases!$AA102*Leases!$F99,0)+MAX((Expenses!BZ$13-Leases!$AB103/12)*Leases!$AA103*Leases!$F99,0)))))</f>
        <v>0</v>
      </c>
      <c r="CC270" s="94">
        <f ca="1">IF(OR(CC$165&lt;=EOMONTH($E99,$R99*(1-$O99)),CC$165&gt;EOMONTH($E99,$P99*12*(1-$O99)+$Q99*12*$O99+$R99*(1-$O99))),0,IF($X99="NNN",Expenses!CA$14*Leases!$F99,IF(Leases!$X99="FSG",0,IF(Leases!$X99="MG",SUMPRODUCT(Leases!$Z99:$Z103,Expenses!CA$9:CA$13)*Leases!$F99,MAX((Expenses!CA$9-Leases!$AB99/12)*Leases!$AA99*Leases!$F99,0)+MAX((Expenses!CA$10-Leases!$AB100/12)*Leases!$AA100*Leases!$F99,0)+MAX((Expenses!CA$11-Leases!$AB101/12)*Leases!$AA101*Leases!$F99,0)+MAX((Expenses!CA$12-Leases!$AB102/12)*Leases!$AA102*Leases!$F99,0)+MAX((Expenses!CA$13-Leases!$AB103/12)*Leases!$AA103*Leases!$F99,0)))))</f>
        <v>0</v>
      </c>
      <c r="CD270" s="94">
        <f ca="1">IF(OR(CD$165&lt;=EOMONTH($E99,$R99*(1-$O99)),CD$165&gt;EOMONTH($E99,$P99*12*(1-$O99)+$Q99*12*$O99+$R99*(1-$O99))),0,IF($X99="NNN",Expenses!CB$14*Leases!$F99,IF(Leases!$X99="FSG",0,IF(Leases!$X99="MG",SUMPRODUCT(Leases!$Z99:$Z103,Expenses!CB$9:CB$13)*Leases!$F99,MAX((Expenses!CB$9-Leases!$AB99/12)*Leases!$AA99*Leases!$F99,0)+MAX((Expenses!CB$10-Leases!$AB100/12)*Leases!$AA100*Leases!$F99,0)+MAX((Expenses!CB$11-Leases!$AB101/12)*Leases!$AA101*Leases!$F99,0)+MAX((Expenses!CB$12-Leases!$AB102/12)*Leases!$AA102*Leases!$F99,0)+MAX((Expenses!CB$13-Leases!$AB103/12)*Leases!$AA103*Leases!$F99,0)))))</f>
        <v>0</v>
      </c>
      <c r="CE270" s="94">
        <f ca="1">IF(OR(CE$165&lt;=EOMONTH($E99,$R99*(1-$O99)),CE$165&gt;EOMONTH($E99,$P99*12*(1-$O99)+$Q99*12*$O99+$R99*(1-$O99))),0,IF($X99="NNN",Expenses!CC$14*Leases!$F99,IF(Leases!$X99="FSG",0,IF(Leases!$X99="MG",SUMPRODUCT(Leases!$Z99:$Z103,Expenses!CC$9:CC$13)*Leases!$F99,MAX((Expenses!CC$9-Leases!$AB99/12)*Leases!$AA99*Leases!$F99,0)+MAX((Expenses!CC$10-Leases!$AB100/12)*Leases!$AA100*Leases!$F99,0)+MAX((Expenses!CC$11-Leases!$AB101/12)*Leases!$AA101*Leases!$F99,0)+MAX((Expenses!CC$12-Leases!$AB102/12)*Leases!$AA102*Leases!$F99,0)+MAX((Expenses!CC$13-Leases!$AB103/12)*Leases!$AA103*Leases!$F99,0)))))</f>
        <v>0</v>
      </c>
      <c r="CF270" s="94">
        <f ca="1">IF(OR(CF$165&lt;=EOMONTH($E99,$R99*(1-$O99)),CF$165&gt;EOMONTH($E99,$P99*12*(1-$O99)+$Q99*12*$O99+$R99*(1-$O99))),0,IF($X99="NNN",Expenses!CD$14*Leases!$F99,IF(Leases!$X99="FSG",0,IF(Leases!$X99="MG",SUMPRODUCT(Leases!$Z99:$Z103,Expenses!CD$9:CD$13)*Leases!$F99,MAX((Expenses!CD$9-Leases!$AB99/12)*Leases!$AA99*Leases!$F99,0)+MAX((Expenses!CD$10-Leases!$AB100/12)*Leases!$AA100*Leases!$F99,0)+MAX((Expenses!CD$11-Leases!$AB101/12)*Leases!$AA101*Leases!$F99,0)+MAX((Expenses!CD$12-Leases!$AB102/12)*Leases!$AA102*Leases!$F99,0)+MAX((Expenses!CD$13-Leases!$AB103/12)*Leases!$AA103*Leases!$F99,0)))))</f>
        <v>0</v>
      </c>
      <c r="CG270" s="94">
        <f ca="1">IF(OR(CG$165&lt;=EOMONTH($E99,$R99*(1-$O99)),CG$165&gt;EOMONTH($E99,$P99*12*(1-$O99)+$Q99*12*$O99+$R99*(1-$O99))),0,IF($X99="NNN",Expenses!CE$14*Leases!$F99,IF(Leases!$X99="FSG",0,IF(Leases!$X99="MG",SUMPRODUCT(Leases!$Z99:$Z103,Expenses!CE$9:CE$13)*Leases!$F99,MAX((Expenses!CE$9-Leases!$AB99/12)*Leases!$AA99*Leases!$F99,0)+MAX((Expenses!CE$10-Leases!$AB100/12)*Leases!$AA100*Leases!$F99,0)+MAX((Expenses!CE$11-Leases!$AB101/12)*Leases!$AA101*Leases!$F99,0)+MAX((Expenses!CE$12-Leases!$AB102/12)*Leases!$AA102*Leases!$F99,0)+MAX((Expenses!CE$13-Leases!$AB103/12)*Leases!$AA103*Leases!$F99,0)))))</f>
        <v>0</v>
      </c>
      <c r="CH270" s="94">
        <f ca="1">IF(OR(CH$165&lt;=EOMONTH($E99,$R99*(1-$O99)),CH$165&gt;EOMONTH($E99,$P99*12*(1-$O99)+$Q99*12*$O99+$R99*(1-$O99))),0,IF($X99="NNN",Expenses!CF$14*Leases!$F99,IF(Leases!$X99="FSG",0,IF(Leases!$X99="MG",SUMPRODUCT(Leases!$Z99:$Z103,Expenses!CF$9:CF$13)*Leases!$F99,MAX((Expenses!CF$9-Leases!$AB99/12)*Leases!$AA99*Leases!$F99,0)+MAX((Expenses!CF$10-Leases!$AB100/12)*Leases!$AA100*Leases!$F99,0)+MAX((Expenses!CF$11-Leases!$AB101/12)*Leases!$AA101*Leases!$F99,0)+MAX((Expenses!CF$12-Leases!$AB102/12)*Leases!$AA102*Leases!$F99,0)+MAX((Expenses!CF$13-Leases!$AB103/12)*Leases!$AA103*Leases!$F99,0)))))</f>
        <v>0</v>
      </c>
      <c r="CI270" s="94">
        <f ca="1">IF(OR(CI$165&lt;=EOMONTH($E99,$R99*(1-$O99)),CI$165&gt;EOMONTH($E99,$P99*12*(1-$O99)+$Q99*12*$O99+$R99*(1-$O99))),0,IF($X99="NNN",Expenses!CG$14*Leases!$F99,IF(Leases!$X99="FSG",0,IF(Leases!$X99="MG",SUMPRODUCT(Leases!$Z99:$Z103,Expenses!CG$9:CG$13)*Leases!$F99,MAX((Expenses!CG$9-Leases!$AB99/12)*Leases!$AA99*Leases!$F99,0)+MAX((Expenses!CG$10-Leases!$AB100/12)*Leases!$AA100*Leases!$F99,0)+MAX((Expenses!CG$11-Leases!$AB101/12)*Leases!$AA101*Leases!$F99,0)+MAX((Expenses!CG$12-Leases!$AB102/12)*Leases!$AA102*Leases!$F99,0)+MAX((Expenses!CG$13-Leases!$AB103/12)*Leases!$AA103*Leases!$F99,0)))))</f>
        <v>0</v>
      </c>
      <c r="CJ270" s="94">
        <f ca="1">IF(OR(CJ$165&lt;=EOMONTH($E99,$R99*(1-$O99)),CJ$165&gt;EOMONTH($E99,$P99*12*(1-$O99)+$Q99*12*$O99+$R99*(1-$O99))),0,IF($X99="NNN",Expenses!CH$14*Leases!$F99,IF(Leases!$X99="FSG",0,IF(Leases!$X99="MG",SUMPRODUCT(Leases!$Z99:$Z103,Expenses!CH$9:CH$13)*Leases!$F99,MAX((Expenses!CH$9-Leases!$AB99/12)*Leases!$AA99*Leases!$F99,0)+MAX((Expenses!CH$10-Leases!$AB100/12)*Leases!$AA100*Leases!$F99,0)+MAX((Expenses!CH$11-Leases!$AB101/12)*Leases!$AA101*Leases!$F99,0)+MAX((Expenses!CH$12-Leases!$AB102/12)*Leases!$AA102*Leases!$F99,0)+MAX((Expenses!CH$13-Leases!$AB103/12)*Leases!$AA103*Leases!$F99,0)))))</f>
        <v>0</v>
      </c>
      <c r="CK270" s="94">
        <f ca="1">IF(OR(CK$165&lt;=EOMONTH($E99,$R99*(1-$O99)),CK$165&gt;EOMONTH($E99,$P99*12*(1-$O99)+$Q99*12*$O99+$R99*(1-$O99))),0,IF($X99="NNN",Expenses!CI$14*Leases!$F99,IF(Leases!$X99="FSG",0,IF(Leases!$X99="MG",SUMPRODUCT(Leases!$Z99:$Z103,Expenses!CI$9:CI$13)*Leases!$F99,MAX((Expenses!CI$9-Leases!$AB99/12)*Leases!$AA99*Leases!$F99,0)+MAX((Expenses!CI$10-Leases!$AB100/12)*Leases!$AA100*Leases!$F99,0)+MAX((Expenses!CI$11-Leases!$AB101/12)*Leases!$AA101*Leases!$F99,0)+MAX((Expenses!CI$12-Leases!$AB102/12)*Leases!$AA102*Leases!$F99,0)+MAX((Expenses!CI$13-Leases!$AB103/12)*Leases!$AA103*Leases!$F99,0)))))</f>
        <v>0</v>
      </c>
      <c r="CL270" s="94">
        <f ca="1">IF(OR(CL$165&lt;=EOMONTH($E99,$R99*(1-$O99)),CL$165&gt;EOMONTH($E99,$P99*12*(1-$O99)+$Q99*12*$O99+$R99*(1-$O99))),0,IF($X99="NNN",Expenses!CJ$14*Leases!$F99,IF(Leases!$X99="FSG",0,IF(Leases!$X99="MG",SUMPRODUCT(Leases!$Z99:$Z103,Expenses!CJ$9:CJ$13)*Leases!$F99,MAX((Expenses!CJ$9-Leases!$AB99/12)*Leases!$AA99*Leases!$F99,0)+MAX((Expenses!CJ$10-Leases!$AB100/12)*Leases!$AA100*Leases!$F99,0)+MAX((Expenses!CJ$11-Leases!$AB101/12)*Leases!$AA101*Leases!$F99,0)+MAX((Expenses!CJ$12-Leases!$AB102/12)*Leases!$AA102*Leases!$F99,0)+MAX((Expenses!CJ$13-Leases!$AB103/12)*Leases!$AA103*Leases!$F99,0)))))</f>
        <v>0</v>
      </c>
      <c r="CM270" s="94">
        <f ca="1">IF(OR(CM$165&lt;=EOMONTH($E99,$R99*(1-$O99)),CM$165&gt;EOMONTH($E99,$P99*12*(1-$O99)+$Q99*12*$O99+$R99*(1-$O99))),0,IF($X99="NNN",Expenses!CK$14*Leases!$F99,IF(Leases!$X99="FSG",0,IF(Leases!$X99="MG",SUMPRODUCT(Leases!$Z99:$Z103,Expenses!CK$9:CK$13)*Leases!$F99,MAX((Expenses!CK$9-Leases!$AB99/12)*Leases!$AA99*Leases!$F99,0)+MAX((Expenses!CK$10-Leases!$AB100/12)*Leases!$AA100*Leases!$F99,0)+MAX((Expenses!CK$11-Leases!$AB101/12)*Leases!$AA101*Leases!$F99,0)+MAX((Expenses!CK$12-Leases!$AB102/12)*Leases!$AA102*Leases!$F99,0)+MAX((Expenses!CK$13-Leases!$AB103/12)*Leases!$AA103*Leases!$F99,0)))))</f>
        <v>0</v>
      </c>
      <c r="CN270" s="94">
        <f ca="1">IF(OR(CN$165&lt;=EOMONTH($E99,$R99*(1-$O99)),CN$165&gt;EOMONTH($E99,$P99*12*(1-$O99)+$Q99*12*$O99+$R99*(1-$O99))),0,IF($X99="NNN",Expenses!CL$14*Leases!$F99,IF(Leases!$X99="FSG",0,IF(Leases!$X99="MG",SUMPRODUCT(Leases!$Z99:$Z103,Expenses!CL$9:CL$13)*Leases!$F99,MAX((Expenses!CL$9-Leases!$AB99/12)*Leases!$AA99*Leases!$F99,0)+MAX((Expenses!CL$10-Leases!$AB100/12)*Leases!$AA100*Leases!$F99,0)+MAX((Expenses!CL$11-Leases!$AB101/12)*Leases!$AA101*Leases!$F99,0)+MAX((Expenses!CL$12-Leases!$AB102/12)*Leases!$AA102*Leases!$F99,0)+MAX((Expenses!CL$13-Leases!$AB103/12)*Leases!$AA103*Leases!$F99,0)))))</f>
        <v>0</v>
      </c>
      <c r="CO270" s="94">
        <f ca="1">IF(OR(CO$165&lt;=EOMONTH($E99,$R99*(1-$O99)),CO$165&gt;EOMONTH($E99,$P99*12*(1-$O99)+$Q99*12*$O99+$R99*(1-$O99))),0,IF($X99="NNN",Expenses!CM$14*Leases!$F99,IF(Leases!$X99="FSG",0,IF(Leases!$X99="MG",SUMPRODUCT(Leases!$Z99:$Z103,Expenses!CM$9:CM$13)*Leases!$F99,MAX((Expenses!CM$9-Leases!$AB99/12)*Leases!$AA99*Leases!$F99,0)+MAX((Expenses!CM$10-Leases!$AB100/12)*Leases!$AA100*Leases!$F99,0)+MAX((Expenses!CM$11-Leases!$AB101/12)*Leases!$AA101*Leases!$F99,0)+MAX((Expenses!CM$12-Leases!$AB102/12)*Leases!$AA102*Leases!$F99,0)+MAX((Expenses!CM$13-Leases!$AB103/12)*Leases!$AA103*Leases!$F99,0)))))</f>
        <v>0</v>
      </c>
      <c r="CP270" s="94">
        <f ca="1">IF(OR(CP$165&lt;=EOMONTH($E99,$R99*(1-$O99)),CP$165&gt;EOMONTH($E99,$P99*12*(1-$O99)+$Q99*12*$O99+$R99*(1-$O99))),0,IF($X99="NNN",Expenses!CN$14*Leases!$F99,IF(Leases!$X99="FSG",0,IF(Leases!$X99="MG",SUMPRODUCT(Leases!$Z99:$Z103,Expenses!CN$9:CN$13)*Leases!$F99,MAX((Expenses!CN$9-Leases!$AB99/12)*Leases!$AA99*Leases!$F99,0)+MAX((Expenses!CN$10-Leases!$AB100/12)*Leases!$AA100*Leases!$F99,0)+MAX((Expenses!CN$11-Leases!$AB101/12)*Leases!$AA101*Leases!$F99,0)+MAX((Expenses!CN$12-Leases!$AB102/12)*Leases!$AA102*Leases!$F99,0)+MAX((Expenses!CN$13-Leases!$AB103/12)*Leases!$AA103*Leases!$F99,0)))))</f>
        <v>0</v>
      </c>
      <c r="CQ270" s="94">
        <f ca="1">IF(OR(CQ$165&lt;=EOMONTH($E99,$R99*(1-$O99)),CQ$165&gt;EOMONTH($E99,$P99*12*(1-$O99)+$Q99*12*$O99+$R99*(1-$O99))),0,IF($X99="NNN",Expenses!CO$14*Leases!$F99,IF(Leases!$X99="FSG",0,IF(Leases!$X99="MG",SUMPRODUCT(Leases!$Z99:$Z103,Expenses!CO$9:CO$13)*Leases!$F99,MAX((Expenses!CO$9-Leases!$AB99/12)*Leases!$AA99*Leases!$F99,0)+MAX((Expenses!CO$10-Leases!$AB100/12)*Leases!$AA100*Leases!$F99,0)+MAX((Expenses!CO$11-Leases!$AB101/12)*Leases!$AA101*Leases!$F99,0)+MAX((Expenses!CO$12-Leases!$AB102/12)*Leases!$AA102*Leases!$F99,0)+MAX((Expenses!CO$13-Leases!$AB103/12)*Leases!$AA103*Leases!$F99,0)))))</f>
        <v>0</v>
      </c>
      <c r="CR270" s="94">
        <f ca="1">IF(OR(CR$165&lt;=EOMONTH($E99,$R99*(1-$O99)),CR$165&gt;EOMONTH($E99,$P99*12*(1-$O99)+$Q99*12*$O99+$R99*(1-$O99))),0,IF($X99="NNN",Expenses!CP$14*Leases!$F99,IF(Leases!$X99="FSG",0,IF(Leases!$X99="MG",SUMPRODUCT(Leases!$Z99:$Z103,Expenses!CP$9:CP$13)*Leases!$F99,MAX((Expenses!CP$9-Leases!$AB99/12)*Leases!$AA99*Leases!$F99,0)+MAX((Expenses!CP$10-Leases!$AB100/12)*Leases!$AA100*Leases!$F99,0)+MAX((Expenses!CP$11-Leases!$AB101/12)*Leases!$AA101*Leases!$F99,0)+MAX((Expenses!CP$12-Leases!$AB102/12)*Leases!$AA102*Leases!$F99,0)+MAX((Expenses!CP$13-Leases!$AB103/12)*Leases!$AA103*Leases!$F99,0)))))</f>
        <v>0</v>
      </c>
      <c r="CS270" s="94">
        <f ca="1">IF(OR(CS$165&lt;=EOMONTH($E99,$R99*(1-$O99)),CS$165&gt;EOMONTH($E99,$P99*12*(1-$O99)+$Q99*12*$O99+$R99*(1-$O99))),0,IF($X99="NNN",Expenses!CQ$14*Leases!$F99,IF(Leases!$X99="FSG",0,IF(Leases!$X99="MG",SUMPRODUCT(Leases!$Z99:$Z103,Expenses!CQ$9:CQ$13)*Leases!$F99,MAX((Expenses!CQ$9-Leases!$AB99/12)*Leases!$AA99*Leases!$F99,0)+MAX((Expenses!CQ$10-Leases!$AB100/12)*Leases!$AA100*Leases!$F99,0)+MAX((Expenses!CQ$11-Leases!$AB101/12)*Leases!$AA101*Leases!$F99,0)+MAX((Expenses!CQ$12-Leases!$AB102/12)*Leases!$AA102*Leases!$F99,0)+MAX((Expenses!CQ$13-Leases!$AB103/12)*Leases!$AA103*Leases!$F99,0)))))</f>
        <v>0</v>
      </c>
      <c r="CT270" s="94">
        <f ca="1">IF(OR(CT$165&lt;=EOMONTH($E99,$R99*(1-$O99)),CT$165&gt;EOMONTH($E99,$P99*12*(1-$O99)+$Q99*12*$O99+$R99*(1-$O99))),0,IF($X99="NNN",Expenses!CR$14*Leases!$F99,IF(Leases!$X99="FSG",0,IF(Leases!$X99="MG",SUMPRODUCT(Leases!$Z99:$Z103,Expenses!CR$9:CR$13)*Leases!$F99,MAX((Expenses!CR$9-Leases!$AB99/12)*Leases!$AA99*Leases!$F99,0)+MAX((Expenses!CR$10-Leases!$AB100/12)*Leases!$AA100*Leases!$F99,0)+MAX((Expenses!CR$11-Leases!$AB101/12)*Leases!$AA101*Leases!$F99,0)+MAX((Expenses!CR$12-Leases!$AB102/12)*Leases!$AA102*Leases!$F99,0)+MAX((Expenses!CR$13-Leases!$AB103/12)*Leases!$AA103*Leases!$F99,0)))))</f>
        <v>0</v>
      </c>
      <c r="CU270" s="94">
        <f ca="1">IF(OR(CU$165&lt;=EOMONTH($E99,$R99*(1-$O99)),CU$165&gt;EOMONTH($E99,$P99*12*(1-$O99)+$Q99*12*$O99+$R99*(1-$O99))),0,IF($X99="NNN",Expenses!CS$14*Leases!$F99,IF(Leases!$X99="FSG",0,IF(Leases!$X99="MG",SUMPRODUCT(Leases!$Z99:$Z103,Expenses!CS$9:CS$13)*Leases!$F99,MAX((Expenses!CS$9-Leases!$AB99/12)*Leases!$AA99*Leases!$F99,0)+MAX((Expenses!CS$10-Leases!$AB100/12)*Leases!$AA100*Leases!$F99,0)+MAX((Expenses!CS$11-Leases!$AB101/12)*Leases!$AA101*Leases!$F99,0)+MAX((Expenses!CS$12-Leases!$AB102/12)*Leases!$AA102*Leases!$F99,0)+MAX((Expenses!CS$13-Leases!$AB103/12)*Leases!$AA103*Leases!$F99,0)))))</f>
        <v>0</v>
      </c>
      <c r="CV270" s="94">
        <f ca="1">IF(OR(CV$165&lt;=EOMONTH($E99,$R99*(1-$O99)),CV$165&gt;EOMONTH($E99,$P99*12*(1-$O99)+$Q99*12*$O99+$R99*(1-$O99))),0,IF($X99="NNN",Expenses!CT$14*Leases!$F99,IF(Leases!$X99="FSG",0,IF(Leases!$X99="MG",SUMPRODUCT(Leases!$Z99:$Z103,Expenses!CT$9:CT$13)*Leases!$F99,MAX((Expenses!CT$9-Leases!$AB99/12)*Leases!$AA99*Leases!$F99,0)+MAX((Expenses!CT$10-Leases!$AB100/12)*Leases!$AA100*Leases!$F99,0)+MAX((Expenses!CT$11-Leases!$AB101/12)*Leases!$AA101*Leases!$F99,0)+MAX((Expenses!CT$12-Leases!$AB102/12)*Leases!$AA102*Leases!$F99,0)+MAX((Expenses!CT$13-Leases!$AB103/12)*Leases!$AA103*Leases!$F99,0)))))</f>
        <v>0</v>
      </c>
      <c r="CW270" s="94">
        <f ca="1">IF(OR(CW$165&lt;=EOMONTH($E99,$R99*(1-$O99)),CW$165&gt;EOMONTH($E99,$P99*12*(1-$O99)+$Q99*12*$O99+$R99*(1-$O99))),0,IF($X99="NNN",Expenses!CU$14*Leases!$F99,IF(Leases!$X99="FSG",0,IF(Leases!$X99="MG",SUMPRODUCT(Leases!$Z99:$Z103,Expenses!CU$9:CU$13)*Leases!$F99,MAX((Expenses!CU$9-Leases!$AB99/12)*Leases!$AA99*Leases!$F99,0)+MAX((Expenses!CU$10-Leases!$AB100/12)*Leases!$AA100*Leases!$F99,0)+MAX((Expenses!CU$11-Leases!$AB101/12)*Leases!$AA101*Leases!$F99,0)+MAX((Expenses!CU$12-Leases!$AB102/12)*Leases!$AA102*Leases!$F99,0)+MAX((Expenses!CU$13-Leases!$AB103/12)*Leases!$AA103*Leases!$F99,0)))))</f>
        <v>0</v>
      </c>
      <c r="CX270" s="94">
        <f ca="1">IF(OR(CX$165&lt;=EOMONTH($E99,$R99*(1-$O99)),CX$165&gt;EOMONTH($E99,$P99*12*(1-$O99)+$Q99*12*$O99+$R99*(1-$O99))),0,IF($X99="NNN",Expenses!CV$14*Leases!$F99,IF(Leases!$X99="FSG",0,IF(Leases!$X99="MG",SUMPRODUCT(Leases!$Z99:$Z103,Expenses!CV$9:CV$13)*Leases!$F99,MAX((Expenses!CV$9-Leases!$AB99/12)*Leases!$AA99*Leases!$F99,0)+MAX((Expenses!CV$10-Leases!$AB100/12)*Leases!$AA100*Leases!$F99,0)+MAX((Expenses!CV$11-Leases!$AB101/12)*Leases!$AA101*Leases!$F99,0)+MAX((Expenses!CV$12-Leases!$AB102/12)*Leases!$AA102*Leases!$F99,0)+MAX((Expenses!CV$13-Leases!$AB103/12)*Leases!$AA103*Leases!$F99,0)))))</f>
        <v>0</v>
      </c>
      <c r="CY270" s="94">
        <f ca="1">IF(OR(CY$165&lt;=EOMONTH($E99,$R99*(1-$O99)),CY$165&gt;EOMONTH($E99,$P99*12*(1-$O99)+$Q99*12*$O99+$R99*(1-$O99))),0,IF($X99="NNN",Expenses!CW$14*Leases!$F99,IF(Leases!$X99="FSG",0,IF(Leases!$X99="MG",SUMPRODUCT(Leases!$Z99:$Z103,Expenses!CW$9:CW$13)*Leases!$F99,MAX((Expenses!CW$9-Leases!$AB99/12)*Leases!$AA99*Leases!$F99,0)+MAX((Expenses!CW$10-Leases!$AB100/12)*Leases!$AA100*Leases!$F99,0)+MAX((Expenses!CW$11-Leases!$AB101/12)*Leases!$AA101*Leases!$F99,0)+MAX((Expenses!CW$12-Leases!$AB102/12)*Leases!$AA102*Leases!$F99,0)+MAX((Expenses!CW$13-Leases!$AB103/12)*Leases!$AA103*Leases!$F99,0)))))</f>
        <v>0</v>
      </c>
      <c r="CZ270" s="94">
        <f ca="1">IF(OR(CZ$165&lt;=EOMONTH($E99,$R99*(1-$O99)),CZ$165&gt;EOMONTH($E99,$P99*12*(1-$O99)+$Q99*12*$O99+$R99*(1-$O99))),0,IF($X99="NNN",Expenses!CX$14*Leases!$F99,IF(Leases!$X99="FSG",0,IF(Leases!$X99="MG",SUMPRODUCT(Leases!$Z99:$Z103,Expenses!CX$9:CX$13)*Leases!$F99,MAX((Expenses!CX$9-Leases!$AB99/12)*Leases!$AA99*Leases!$F99,0)+MAX((Expenses!CX$10-Leases!$AB100/12)*Leases!$AA100*Leases!$F99,0)+MAX((Expenses!CX$11-Leases!$AB101/12)*Leases!$AA101*Leases!$F99,0)+MAX((Expenses!CX$12-Leases!$AB102/12)*Leases!$AA102*Leases!$F99,0)+MAX((Expenses!CX$13-Leases!$AB103/12)*Leases!$AA103*Leases!$F99,0)))))</f>
        <v>0</v>
      </c>
      <c r="DA270" s="94">
        <f ca="1">IF(OR(DA$165&lt;=EOMONTH($E99,$R99*(1-$O99)),DA$165&gt;EOMONTH($E99,$P99*12*(1-$O99)+$Q99*12*$O99+$R99*(1-$O99))),0,IF($X99="NNN",Expenses!CY$14*Leases!$F99,IF(Leases!$X99="FSG",0,IF(Leases!$X99="MG",SUMPRODUCT(Leases!$Z99:$Z103,Expenses!CY$9:CY$13)*Leases!$F99,MAX((Expenses!CY$9-Leases!$AB99/12)*Leases!$AA99*Leases!$F99,0)+MAX((Expenses!CY$10-Leases!$AB100/12)*Leases!$AA100*Leases!$F99,0)+MAX((Expenses!CY$11-Leases!$AB101/12)*Leases!$AA101*Leases!$F99,0)+MAX((Expenses!CY$12-Leases!$AB102/12)*Leases!$AA102*Leases!$F99,0)+MAX((Expenses!CY$13-Leases!$AB103/12)*Leases!$AA103*Leases!$F99,0)))))</f>
        <v>0</v>
      </c>
      <c r="DB270" s="94">
        <f ca="1">IF(OR(DB$165&lt;=EOMONTH($E99,$R99*(1-$O99)),DB$165&gt;EOMONTH($E99,$P99*12*(1-$O99)+$Q99*12*$O99+$R99*(1-$O99))),0,IF($X99="NNN",Expenses!CZ$14*Leases!$F99,IF(Leases!$X99="FSG",0,IF(Leases!$X99="MG",SUMPRODUCT(Leases!$Z99:$Z103,Expenses!CZ$9:CZ$13)*Leases!$F99,MAX((Expenses!CZ$9-Leases!$AB99/12)*Leases!$AA99*Leases!$F99,0)+MAX((Expenses!CZ$10-Leases!$AB100/12)*Leases!$AA100*Leases!$F99,0)+MAX((Expenses!CZ$11-Leases!$AB101/12)*Leases!$AA101*Leases!$F99,0)+MAX((Expenses!CZ$12-Leases!$AB102/12)*Leases!$AA102*Leases!$F99,0)+MAX((Expenses!CZ$13-Leases!$AB103/12)*Leases!$AA103*Leases!$F99,0)))))</f>
        <v>0</v>
      </c>
      <c r="DC270" s="94">
        <f ca="1">IF(OR(DC$165&lt;=EOMONTH($E99,$R99*(1-$O99)),DC$165&gt;EOMONTH($E99,$P99*12*(1-$O99)+$Q99*12*$O99+$R99*(1-$O99))),0,IF($X99="NNN",Expenses!DA$14*Leases!$F99,IF(Leases!$X99="FSG",0,IF(Leases!$X99="MG",SUMPRODUCT(Leases!$Z99:$Z103,Expenses!DA$9:DA$13)*Leases!$F99,MAX((Expenses!DA$9-Leases!$AB99/12)*Leases!$AA99*Leases!$F99,0)+MAX((Expenses!DA$10-Leases!$AB100/12)*Leases!$AA100*Leases!$F99,0)+MAX((Expenses!DA$11-Leases!$AB101/12)*Leases!$AA101*Leases!$F99,0)+MAX((Expenses!DA$12-Leases!$AB102/12)*Leases!$AA102*Leases!$F99,0)+MAX((Expenses!DA$13-Leases!$AB103/12)*Leases!$AA103*Leases!$F99,0)))))</f>
        <v>0</v>
      </c>
      <c r="DD270" s="94">
        <f ca="1">IF(OR(DD$165&lt;=EOMONTH($E99,$R99*(1-$O99)),DD$165&gt;EOMONTH($E99,$P99*12*(1-$O99)+$Q99*12*$O99+$R99*(1-$O99))),0,IF($X99="NNN",Expenses!DB$14*Leases!$F99,IF(Leases!$X99="FSG",0,IF(Leases!$X99="MG",SUMPRODUCT(Leases!$Z99:$Z103,Expenses!DB$9:DB$13)*Leases!$F99,MAX((Expenses!DB$9-Leases!$AB99/12)*Leases!$AA99*Leases!$F99,0)+MAX((Expenses!DB$10-Leases!$AB100/12)*Leases!$AA100*Leases!$F99,0)+MAX((Expenses!DB$11-Leases!$AB101/12)*Leases!$AA101*Leases!$F99,0)+MAX((Expenses!DB$12-Leases!$AB102/12)*Leases!$AA102*Leases!$F99,0)+MAX((Expenses!DB$13-Leases!$AB103/12)*Leases!$AA103*Leases!$F99,0)))))</f>
        <v>0</v>
      </c>
      <c r="DE270" s="94">
        <f ca="1">IF(OR(DE$165&lt;=EOMONTH($E99,$R99*(1-$O99)),DE$165&gt;EOMONTH($E99,$P99*12*(1-$O99)+$Q99*12*$O99+$R99*(1-$O99))),0,IF($X99="NNN",Expenses!DC$14*Leases!$F99,IF(Leases!$X99="FSG",0,IF(Leases!$X99="MG",SUMPRODUCT(Leases!$Z99:$Z103,Expenses!DC$9:DC$13)*Leases!$F99,MAX((Expenses!DC$9-Leases!$AB99/12)*Leases!$AA99*Leases!$F99,0)+MAX((Expenses!DC$10-Leases!$AB100/12)*Leases!$AA100*Leases!$F99,0)+MAX((Expenses!DC$11-Leases!$AB101/12)*Leases!$AA101*Leases!$F99,0)+MAX((Expenses!DC$12-Leases!$AB102/12)*Leases!$AA102*Leases!$F99,0)+MAX((Expenses!DC$13-Leases!$AB103/12)*Leases!$AA103*Leases!$F99,0)))))</f>
        <v>0</v>
      </c>
      <c r="DF270" s="94">
        <f ca="1">IF(OR(DF$165&lt;=EOMONTH($E99,$R99*(1-$O99)),DF$165&gt;EOMONTH($E99,$P99*12*(1-$O99)+$Q99*12*$O99+$R99*(1-$O99))),0,IF($X99="NNN",Expenses!DD$14*Leases!$F99,IF(Leases!$X99="FSG",0,IF(Leases!$X99="MG",SUMPRODUCT(Leases!$Z99:$Z103,Expenses!DD$9:DD$13)*Leases!$F99,MAX((Expenses!DD$9-Leases!$AB99/12)*Leases!$AA99*Leases!$F99,0)+MAX((Expenses!DD$10-Leases!$AB100/12)*Leases!$AA100*Leases!$F99,0)+MAX((Expenses!DD$11-Leases!$AB101/12)*Leases!$AA101*Leases!$F99,0)+MAX((Expenses!DD$12-Leases!$AB102/12)*Leases!$AA102*Leases!$F99,0)+MAX((Expenses!DD$13-Leases!$AB103/12)*Leases!$AA103*Leases!$F99,0)))))</f>
        <v>0</v>
      </c>
      <c r="DG270" s="94">
        <f ca="1">IF(OR(DG$165&lt;=EOMONTH($E99,$R99*(1-$O99)),DG$165&gt;EOMONTH($E99,$P99*12*(1-$O99)+$Q99*12*$O99+$R99*(1-$O99))),0,IF($X99="NNN",Expenses!DE$14*Leases!$F99,IF(Leases!$X99="FSG",0,IF(Leases!$X99="MG",SUMPRODUCT(Leases!$Z99:$Z103,Expenses!DE$9:DE$13)*Leases!$F99,MAX((Expenses!DE$9-Leases!$AB99/12)*Leases!$AA99*Leases!$F99,0)+MAX((Expenses!DE$10-Leases!$AB100/12)*Leases!$AA100*Leases!$F99,0)+MAX((Expenses!DE$11-Leases!$AB101/12)*Leases!$AA101*Leases!$F99,0)+MAX((Expenses!DE$12-Leases!$AB102/12)*Leases!$AA102*Leases!$F99,0)+MAX((Expenses!DE$13-Leases!$AB103/12)*Leases!$AA103*Leases!$F99,0)))))</f>
        <v>0</v>
      </c>
      <c r="DH270" s="94">
        <f ca="1">IF(OR(DH$165&lt;=EOMONTH($E99,$R99*(1-$O99)),DH$165&gt;EOMONTH($E99,$P99*12*(1-$O99)+$Q99*12*$O99+$R99*(1-$O99))),0,IF($X99="NNN",Expenses!DF$14*Leases!$F99,IF(Leases!$X99="FSG",0,IF(Leases!$X99="MG",SUMPRODUCT(Leases!$Z99:$Z103,Expenses!DF$9:DF$13)*Leases!$F99,MAX((Expenses!DF$9-Leases!$AB99/12)*Leases!$AA99*Leases!$F99,0)+MAX((Expenses!DF$10-Leases!$AB100/12)*Leases!$AA100*Leases!$F99,0)+MAX((Expenses!DF$11-Leases!$AB101/12)*Leases!$AA101*Leases!$F99,0)+MAX((Expenses!DF$12-Leases!$AB102/12)*Leases!$AA102*Leases!$F99,0)+MAX((Expenses!DF$13-Leases!$AB103/12)*Leases!$AA103*Leases!$F99,0)))))</f>
        <v>0</v>
      </c>
      <c r="DI270" s="94">
        <f ca="1">IF(OR(DI$165&lt;=EOMONTH($E99,$R99*(1-$O99)),DI$165&gt;EOMONTH($E99,$P99*12*(1-$O99)+$Q99*12*$O99+$R99*(1-$O99))),0,IF($X99="NNN",Expenses!DG$14*Leases!$F99,IF(Leases!$X99="FSG",0,IF(Leases!$X99="MG",SUMPRODUCT(Leases!$Z99:$Z103,Expenses!DG$9:DG$13)*Leases!$F99,MAX((Expenses!DG$9-Leases!$AB99/12)*Leases!$AA99*Leases!$F99,0)+MAX((Expenses!DG$10-Leases!$AB100/12)*Leases!$AA100*Leases!$F99,0)+MAX((Expenses!DG$11-Leases!$AB101/12)*Leases!$AA101*Leases!$F99,0)+MAX((Expenses!DG$12-Leases!$AB102/12)*Leases!$AA102*Leases!$F99,0)+MAX((Expenses!DG$13-Leases!$AB103/12)*Leases!$AA103*Leases!$F99,0)))))</f>
        <v>0</v>
      </c>
      <c r="DJ270" s="94">
        <f ca="1">IF(OR(DJ$165&lt;=EOMONTH($E99,$R99*(1-$O99)),DJ$165&gt;EOMONTH($E99,$P99*12*(1-$O99)+$Q99*12*$O99+$R99*(1-$O99))),0,IF($X99="NNN",Expenses!DH$14*Leases!$F99,IF(Leases!$X99="FSG",0,IF(Leases!$X99="MG",SUMPRODUCT(Leases!$Z99:$Z103,Expenses!DH$9:DH$13)*Leases!$F99,MAX((Expenses!DH$9-Leases!$AB99/12)*Leases!$AA99*Leases!$F99,0)+MAX((Expenses!DH$10-Leases!$AB100/12)*Leases!$AA100*Leases!$F99,0)+MAX((Expenses!DH$11-Leases!$AB101/12)*Leases!$AA101*Leases!$F99,0)+MAX((Expenses!DH$12-Leases!$AB102/12)*Leases!$AA102*Leases!$F99,0)+MAX((Expenses!DH$13-Leases!$AB103/12)*Leases!$AA103*Leases!$F99,0)))))</f>
        <v>0</v>
      </c>
      <c r="DK270" s="94">
        <f ca="1">IF(OR(DK$165&lt;=EOMONTH($E99,$R99*(1-$O99)),DK$165&gt;EOMONTH($E99,$P99*12*(1-$O99)+$Q99*12*$O99+$R99*(1-$O99))),0,IF($X99="NNN",Expenses!DI$14*Leases!$F99,IF(Leases!$X99="FSG",0,IF(Leases!$X99="MG",SUMPRODUCT(Leases!$Z99:$Z103,Expenses!DI$9:DI$13)*Leases!$F99,MAX((Expenses!DI$9-Leases!$AB99/12)*Leases!$AA99*Leases!$F99,0)+MAX((Expenses!DI$10-Leases!$AB100/12)*Leases!$AA100*Leases!$F99,0)+MAX((Expenses!DI$11-Leases!$AB101/12)*Leases!$AA101*Leases!$F99,0)+MAX((Expenses!DI$12-Leases!$AB102/12)*Leases!$AA102*Leases!$F99,0)+MAX((Expenses!DI$13-Leases!$AB103/12)*Leases!$AA103*Leases!$F99,0)))))</f>
        <v>0</v>
      </c>
      <c r="DL270" s="94">
        <f ca="1">IF(OR(DL$165&lt;=EOMONTH($E99,$R99*(1-$O99)),DL$165&gt;EOMONTH($E99,$P99*12*(1-$O99)+$Q99*12*$O99+$R99*(1-$O99))),0,IF($X99="NNN",Expenses!DJ$14*Leases!$F99,IF(Leases!$X99="FSG",0,IF(Leases!$X99="MG",SUMPRODUCT(Leases!$Z99:$Z103,Expenses!DJ$9:DJ$13)*Leases!$F99,MAX((Expenses!DJ$9-Leases!$AB99/12)*Leases!$AA99*Leases!$F99,0)+MAX((Expenses!DJ$10-Leases!$AB100/12)*Leases!$AA100*Leases!$F99,0)+MAX((Expenses!DJ$11-Leases!$AB101/12)*Leases!$AA101*Leases!$F99,0)+MAX((Expenses!DJ$12-Leases!$AB102/12)*Leases!$AA102*Leases!$F99,0)+MAX((Expenses!DJ$13-Leases!$AB103/12)*Leases!$AA103*Leases!$F99,0)))))</f>
        <v>0</v>
      </c>
      <c r="DM270" s="94">
        <f ca="1">IF(OR(DM$165&lt;=EOMONTH($E99,$R99*(1-$O99)),DM$165&gt;EOMONTH($E99,$P99*12*(1-$O99)+$Q99*12*$O99+$R99*(1-$O99))),0,IF($X99="NNN",Expenses!DK$14*Leases!$F99,IF(Leases!$X99="FSG",0,IF(Leases!$X99="MG",SUMPRODUCT(Leases!$Z99:$Z103,Expenses!DK$9:DK$13)*Leases!$F99,MAX((Expenses!DK$9-Leases!$AB99/12)*Leases!$AA99*Leases!$F99,0)+MAX((Expenses!DK$10-Leases!$AB100/12)*Leases!$AA100*Leases!$F99,0)+MAX((Expenses!DK$11-Leases!$AB101/12)*Leases!$AA101*Leases!$F99,0)+MAX((Expenses!DK$12-Leases!$AB102/12)*Leases!$AA102*Leases!$F99,0)+MAX((Expenses!DK$13-Leases!$AB103/12)*Leases!$AA103*Leases!$F99,0)))))</f>
        <v>0</v>
      </c>
      <c r="DN270" s="94">
        <f ca="1">IF(OR(DN$165&lt;=EOMONTH($E99,$R99*(1-$O99)),DN$165&gt;EOMONTH($E99,$P99*12*(1-$O99)+$Q99*12*$O99+$R99*(1-$O99))),0,IF($X99="NNN",Expenses!DL$14*Leases!$F99,IF(Leases!$X99="FSG",0,IF(Leases!$X99="MG",SUMPRODUCT(Leases!$Z99:$Z103,Expenses!DL$9:DL$13)*Leases!$F99,MAX((Expenses!DL$9-Leases!$AB99/12)*Leases!$AA99*Leases!$F99,0)+MAX((Expenses!DL$10-Leases!$AB100/12)*Leases!$AA100*Leases!$F99,0)+MAX((Expenses!DL$11-Leases!$AB101/12)*Leases!$AA101*Leases!$F99,0)+MAX((Expenses!DL$12-Leases!$AB102/12)*Leases!$AA102*Leases!$F99,0)+MAX((Expenses!DL$13-Leases!$AB103/12)*Leases!$AA103*Leases!$F99,0)))))</f>
        <v>0</v>
      </c>
      <c r="DO270" s="94">
        <f ca="1">IF(OR(DO$165&lt;=EOMONTH($E99,$R99*(1-$O99)),DO$165&gt;EOMONTH($E99,$P99*12*(1-$O99)+$Q99*12*$O99+$R99*(1-$O99))),0,IF($X99="NNN",Expenses!DM$14*Leases!$F99,IF(Leases!$X99="FSG",0,IF(Leases!$X99="MG",SUMPRODUCT(Leases!$Z99:$Z103,Expenses!DM$9:DM$13)*Leases!$F99,MAX((Expenses!DM$9-Leases!$AB99/12)*Leases!$AA99*Leases!$F99,0)+MAX((Expenses!DM$10-Leases!$AB100/12)*Leases!$AA100*Leases!$F99,0)+MAX((Expenses!DM$11-Leases!$AB101/12)*Leases!$AA101*Leases!$F99,0)+MAX((Expenses!DM$12-Leases!$AB102/12)*Leases!$AA102*Leases!$F99,0)+MAX((Expenses!DM$13-Leases!$AB103/12)*Leases!$AA103*Leases!$F99,0)))))</f>
        <v>0</v>
      </c>
      <c r="DP270" s="94">
        <f ca="1">IF(OR(DP$165&lt;=EOMONTH($E99,$R99*(1-$O99)),DP$165&gt;EOMONTH($E99,$P99*12*(1-$O99)+$Q99*12*$O99+$R99*(1-$O99))),0,IF($X99="NNN",Expenses!DN$14*Leases!$F99,IF(Leases!$X99="FSG",0,IF(Leases!$X99="MG",SUMPRODUCT(Leases!$Z99:$Z103,Expenses!DN$9:DN$13)*Leases!$F99,MAX((Expenses!DN$9-Leases!$AB99/12)*Leases!$AA99*Leases!$F99,0)+MAX((Expenses!DN$10-Leases!$AB100/12)*Leases!$AA100*Leases!$F99,0)+MAX((Expenses!DN$11-Leases!$AB101/12)*Leases!$AA101*Leases!$F99,0)+MAX((Expenses!DN$12-Leases!$AB102/12)*Leases!$AA102*Leases!$F99,0)+MAX((Expenses!DN$13-Leases!$AB103/12)*Leases!$AA103*Leases!$F99,0)))))</f>
        <v>0</v>
      </c>
      <c r="DQ270" s="94">
        <f ca="1">IF(OR(DQ$165&lt;=EOMONTH($E99,$R99*(1-$O99)),DQ$165&gt;EOMONTH($E99,$P99*12*(1-$O99)+$Q99*12*$O99+$R99*(1-$O99))),0,IF($X99="NNN",Expenses!DO$14*Leases!$F99,IF(Leases!$X99="FSG",0,IF(Leases!$X99="MG",SUMPRODUCT(Leases!$Z99:$Z103,Expenses!DO$9:DO$13)*Leases!$F99,MAX((Expenses!DO$9-Leases!$AB99/12)*Leases!$AA99*Leases!$F99,0)+MAX((Expenses!DO$10-Leases!$AB100/12)*Leases!$AA100*Leases!$F99,0)+MAX((Expenses!DO$11-Leases!$AB101/12)*Leases!$AA101*Leases!$F99,0)+MAX((Expenses!DO$12-Leases!$AB102/12)*Leases!$AA102*Leases!$F99,0)+MAX((Expenses!DO$13-Leases!$AB103/12)*Leases!$AA103*Leases!$F99,0)))))</f>
        <v>0</v>
      </c>
      <c r="DR270" s="94">
        <f ca="1">IF(OR(DR$165&lt;=EOMONTH($E99,$R99*(1-$O99)),DR$165&gt;EOMONTH($E99,$P99*12*(1-$O99)+$Q99*12*$O99+$R99*(1-$O99))),0,IF($X99="NNN",Expenses!DP$14*Leases!$F99,IF(Leases!$X99="FSG",0,IF(Leases!$X99="MG",SUMPRODUCT(Leases!$Z99:$Z103,Expenses!DP$9:DP$13)*Leases!$F99,MAX((Expenses!DP$9-Leases!$AB99/12)*Leases!$AA99*Leases!$F99,0)+MAX((Expenses!DP$10-Leases!$AB100/12)*Leases!$AA100*Leases!$F99,0)+MAX((Expenses!DP$11-Leases!$AB101/12)*Leases!$AA101*Leases!$F99,0)+MAX((Expenses!DP$12-Leases!$AB102/12)*Leases!$AA102*Leases!$F99,0)+MAX((Expenses!DP$13-Leases!$AB103/12)*Leases!$AA103*Leases!$F99,0)))))</f>
        <v>0</v>
      </c>
      <c r="DS270" s="94">
        <f ca="1">IF(OR(DS$165&lt;=EOMONTH($E99,$R99*(1-$O99)),DS$165&gt;EOMONTH($E99,$P99*12*(1-$O99)+$Q99*12*$O99+$R99*(1-$O99))),0,IF($X99="NNN",Expenses!DQ$14*Leases!$F99,IF(Leases!$X99="FSG",0,IF(Leases!$X99="MG",SUMPRODUCT(Leases!$Z99:$Z103,Expenses!DQ$9:DQ$13)*Leases!$F99,MAX((Expenses!DQ$9-Leases!$AB99/12)*Leases!$AA99*Leases!$F99,0)+MAX((Expenses!DQ$10-Leases!$AB100/12)*Leases!$AA100*Leases!$F99,0)+MAX((Expenses!DQ$11-Leases!$AB101/12)*Leases!$AA101*Leases!$F99,0)+MAX((Expenses!DQ$12-Leases!$AB102/12)*Leases!$AA102*Leases!$F99,0)+MAX((Expenses!DQ$13-Leases!$AB103/12)*Leases!$AA103*Leases!$F99,0)))))</f>
        <v>0</v>
      </c>
      <c r="DT270" s="94">
        <f ca="1">IF(OR(DT$165&lt;=EOMONTH($E99,$R99*(1-$O99)),DT$165&gt;EOMONTH($E99,$P99*12*(1-$O99)+$Q99*12*$O99+$R99*(1-$O99))),0,IF($X99="NNN",Expenses!DR$14*Leases!$F99,IF(Leases!$X99="FSG",0,IF(Leases!$X99="MG",SUMPRODUCT(Leases!$Z99:$Z103,Expenses!DR$9:DR$13)*Leases!$F99,MAX((Expenses!DR$9-Leases!$AB99/12)*Leases!$AA99*Leases!$F99,0)+MAX((Expenses!DR$10-Leases!$AB100/12)*Leases!$AA100*Leases!$F99,0)+MAX((Expenses!DR$11-Leases!$AB101/12)*Leases!$AA101*Leases!$F99,0)+MAX((Expenses!DR$12-Leases!$AB102/12)*Leases!$AA102*Leases!$F99,0)+MAX((Expenses!DR$13-Leases!$AB103/12)*Leases!$AA103*Leases!$F99,0)))))</f>
        <v>0</v>
      </c>
      <c r="DU270" s="94">
        <f ca="1">IF(OR(DU$165&lt;=EOMONTH($E99,$R99*(1-$O99)),DU$165&gt;EOMONTH($E99,$P99*12*(1-$O99)+$Q99*12*$O99+$R99*(1-$O99))),0,IF($X99="NNN",Expenses!DS$14*Leases!$F99,IF(Leases!$X99="FSG",0,IF(Leases!$X99="MG",SUMPRODUCT(Leases!$Z99:$Z103,Expenses!DS$9:DS$13)*Leases!$F99,MAX((Expenses!DS$9-Leases!$AB99/12)*Leases!$AA99*Leases!$F99,0)+MAX((Expenses!DS$10-Leases!$AB100/12)*Leases!$AA100*Leases!$F99,0)+MAX((Expenses!DS$11-Leases!$AB101/12)*Leases!$AA101*Leases!$F99,0)+MAX((Expenses!DS$12-Leases!$AB102/12)*Leases!$AA102*Leases!$F99,0)+MAX((Expenses!DS$13-Leases!$AB103/12)*Leases!$AA103*Leases!$F99,0)))))</f>
        <v>0</v>
      </c>
      <c r="DV270" s="94">
        <f ca="1">IF(OR(DV$165&lt;=EOMONTH($E99,$R99*(1-$O99)),DV$165&gt;EOMONTH($E99,$P99*12*(1-$O99)+$Q99*12*$O99+$R99*(1-$O99))),0,IF($X99="NNN",Expenses!DT$14*Leases!$F99,IF(Leases!$X99="FSG",0,IF(Leases!$X99="MG",SUMPRODUCT(Leases!$Z99:$Z103,Expenses!DT$9:DT$13)*Leases!$F99,MAX((Expenses!DT$9-Leases!$AB99/12)*Leases!$AA99*Leases!$F99,0)+MAX((Expenses!DT$10-Leases!$AB100/12)*Leases!$AA100*Leases!$F99,0)+MAX((Expenses!DT$11-Leases!$AB101/12)*Leases!$AA101*Leases!$F99,0)+MAX((Expenses!DT$12-Leases!$AB102/12)*Leases!$AA102*Leases!$F99,0)+MAX((Expenses!DT$13-Leases!$AB103/12)*Leases!$AA103*Leases!$F99,0)))))</f>
        <v>0</v>
      </c>
      <c r="DW270" s="94">
        <f ca="1">IF(OR(DW$165&lt;=EOMONTH($E99,$R99*(1-$O99)),DW$165&gt;EOMONTH($E99,$P99*12*(1-$O99)+$Q99*12*$O99+$R99*(1-$O99))),0,IF($X99="NNN",Expenses!DU$14*Leases!$F99,IF(Leases!$X99="FSG",0,IF(Leases!$X99="MG",SUMPRODUCT(Leases!$Z99:$Z103,Expenses!DU$9:DU$13)*Leases!$F99,MAX((Expenses!DU$9-Leases!$AB99/12)*Leases!$AA99*Leases!$F99,0)+MAX((Expenses!DU$10-Leases!$AB100/12)*Leases!$AA100*Leases!$F99,0)+MAX((Expenses!DU$11-Leases!$AB101/12)*Leases!$AA101*Leases!$F99,0)+MAX((Expenses!DU$12-Leases!$AB102/12)*Leases!$AA102*Leases!$F99,0)+MAX((Expenses!DU$13-Leases!$AB103/12)*Leases!$AA103*Leases!$F99,0)))))</f>
        <v>0</v>
      </c>
      <c r="DX270" s="94">
        <f ca="1">IF(OR(DX$165&lt;=EOMONTH($E99,$R99*(1-$O99)),DX$165&gt;EOMONTH($E99,$P99*12*(1-$O99)+$Q99*12*$O99+$R99*(1-$O99))),0,IF($X99="NNN",Expenses!DV$14*Leases!$F99,IF(Leases!$X99="FSG",0,IF(Leases!$X99="MG",SUMPRODUCT(Leases!$Z99:$Z103,Expenses!DV$9:DV$13)*Leases!$F99,MAX((Expenses!DV$9-Leases!$AB99/12)*Leases!$AA99*Leases!$F99,0)+MAX((Expenses!DV$10-Leases!$AB100/12)*Leases!$AA100*Leases!$F99,0)+MAX((Expenses!DV$11-Leases!$AB101/12)*Leases!$AA101*Leases!$F99,0)+MAX((Expenses!DV$12-Leases!$AB102/12)*Leases!$AA102*Leases!$F99,0)+MAX((Expenses!DV$13-Leases!$AB103/12)*Leases!$AA103*Leases!$F99,0)))))</f>
        <v>0</v>
      </c>
      <c r="DY270" s="94">
        <f ca="1">IF(OR(DY$165&lt;=EOMONTH($E99,$R99*(1-$O99)),DY$165&gt;EOMONTH($E99,$P99*12*(1-$O99)+$Q99*12*$O99+$R99*(1-$O99))),0,IF($X99="NNN",Expenses!DW$14*Leases!$F99,IF(Leases!$X99="FSG",0,IF(Leases!$X99="MG",SUMPRODUCT(Leases!$Z99:$Z103,Expenses!DW$9:DW$13)*Leases!$F99,MAX((Expenses!DW$9-Leases!$AB99/12)*Leases!$AA99*Leases!$F99,0)+MAX((Expenses!DW$10-Leases!$AB100/12)*Leases!$AA100*Leases!$F99,0)+MAX((Expenses!DW$11-Leases!$AB101/12)*Leases!$AA101*Leases!$F99,0)+MAX((Expenses!DW$12-Leases!$AB102/12)*Leases!$AA102*Leases!$F99,0)+MAX((Expenses!DW$13-Leases!$AB103/12)*Leases!$AA103*Leases!$F99,0)))))</f>
        <v>0</v>
      </c>
      <c r="DZ270" s="94">
        <f ca="1">IF(OR(DZ$165&lt;=EOMONTH($E99,$R99*(1-$O99)),DZ$165&gt;EOMONTH($E99,$P99*12*(1-$O99)+$Q99*12*$O99+$R99*(1-$O99))),0,IF($X99="NNN",Expenses!DX$14*Leases!$F99,IF(Leases!$X99="FSG",0,IF(Leases!$X99="MG",SUMPRODUCT(Leases!$Z99:$Z103,Expenses!DX$9:DX$13)*Leases!$F99,MAX((Expenses!DX$9-Leases!$AB99/12)*Leases!$AA99*Leases!$F99,0)+MAX((Expenses!DX$10-Leases!$AB100/12)*Leases!$AA100*Leases!$F99,0)+MAX((Expenses!DX$11-Leases!$AB101/12)*Leases!$AA101*Leases!$F99,0)+MAX((Expenses!DX$12-Leases!$AB102/12)*Leases!$AA102*Leases!$F99,0)+MAX((Expenses!DX$13-Leases!$AB103/12)*Leases!$AA103*Leases!$F99,0)))))</f>
        <v>0</v>
      </c>
      <c r="EA270" s="94">
        <f ca="1">IF(OR(EA$165&lt;=EOMONTH($E99,$R99*(1-$O99)),EA$165&gt;EOMONTH($E99,$P99*12*(1-$O99)+$Q99*12*$O99+$R99*(1-$O99))),0,IF($X99="NNN",Expenses!DY$14*Leases!$F99,IF(Leases!$X99="FSG",0,IF(Leases!$X99="MG",SUMPRODUCT(Leases!$Z99:$Z103,Expenses!DY$9:DY$13)*Leases!$F99,MAX((Expenses!DY$9-Leases!$AB99/12)*Leases!$AA99*Leases!$F99,0)+MAX((Expenses!DY$10-Leases!$AB100/12)*Leases!$AA100*Leases!$F99,0)+MAX((Expenses!DY$11-Leases!$AB101/12)*Leases!$AA101*Leases!$F99,0)+MAX((Expenses!DY$12-Leases!$AB102/12)*Leases!$AA102*Leases!$F99,0)+MAX((Expenses!DY$13-Leases!$AB103/12)*Leases!$AA103*Leases!$F99,0)))))</f>
        <v>0</v>
      </c>
      <c r="EB270" s="94">
        <f ca="1">IF(OR(EB$165&lt;=EOMONTH($E99,$R99*(1-$O99)),EB$165&gt;EOMONTH($E99,$P99*12*(1-$O99)+$Q99*12*$O99+$R99*(1-$O99))),0,IF($X99="NNN",Expenses!DZ$14*Leases!$F99,IF(Leases!$X99="FSG",0,IF(Leases!$X99="MG",SUMPRODUCT(Leases!$Z99:$Z103,Expenses!DZ$9:DZ$13)*Leases!$F99,MAX((Expenses!DZ$9-Leases!$AB99/12)*Leases!$AA99*Leases!$F99,0)+MAX((Expenses!DZ$10-Leases!$AB100/12)*Leases!$AA100*Leases!$F99,0)+MAX((Expenses!DZ$11-Leases!$AB101/12)*Leases!$AA101*Leases!$F99,0)+MAX((Expenses!DZ$12-Leases!$AB102/12)*Leases!$AA102*Leases!$F99,0)+MAX((Expenses!DZ$13-Leases!$AB103/12)*Leases!$AA103*Leases!$F99,0)))))</f>
        <v>0</v>
      </c>
      <c r="EC270" s="94">
        <f ca="1">IF(OR(EC$165&lt;=EOMONTH($E99,$R99*(1-$O99)),EC$165&gt;EOMONTH($E99,$P99*12*(1-$O99)+$Q99*12*$O99+$R99*(1-$O99))),0,IF($X99="NNN",Expenses!EA$14*Leases!$F99,IF(Leases!$X99="FSG",0,IF(Leases!$X99="MG",SUMPRODUCT(Leases!$Z99:$Z103,Expenses!EA$9:EA$13)*Leases!$F99,MAX((Expenses!EA$9-Leases!$AB99/12)*Leases!$AA99*Leases!$F99,0)+MAX((Expenses!EA$10-Leases!$AB100/12)*Leases!$AA100*Leases!$F99,0)+MAX((Expenses!EA$11-Leases!$AB101/12)*Leases!$AA101*Leases!$F99,0)+MAX((Expenses!EA$12-Leases!$AB102/12)*Leases!$AA102*Leases!$F99,0)+MAX((Expenses!EA$13-Leases!$AB103/12)*Leases!$AA103*Leases!$F99,0)))))</f>
        <v>0</v>
      </c>
      <c r="ED270" s="94">
        <f ca="1">IF(OR(ED$165&lt;=EOMONTH($E99,$R99*(1-$O99)),ED$165&gt;EOMONTH($E99,$P99*12*(1-$O99)+$Q99*12*$O99+$R99*(1-$O99))),0,IF($X99="NNN",Expenses!EB$14*Leases!$F99,IF(Leases!$X99="FSG",0,IF(Leases!$X99="MG",SUMPRODUCT(Leases!$Z99:$Z103,Expenses!EB$9:EB$13)*Leases!$F99,MAX((Expenses!EB$9-Leases!$AB99/12)*Leases!$AA99*Leases!$F99,0)+MAX((Expenses!EB$10-Leases!$AB100/12)*Leases!$AA100*Leases!$F99,0)+MAX((Expenses!EB$11-Leases!$AB101/12)*Leases!$AA101*Leases!$F99,0)+MAX((Expenses!EB$12-Leases!$AB102/12)*Leases!$AA102*Leases!$F99,0)+MAX((Expenses!EB$13-Leases!$AB103/12)*Leases!$AA103*Leases!$F99,0)))))</f>
        <v>0</v>
      </c>
      <c r="EE270" s="94">
        <f ca="1">IF(OR(EE$165&lt;=EOMONTH($E99,$R99*(1-$O99)),EE$165&gt;EOMONTH($E99,$P99*12*(1-$O99)+$Q99*12*$O99+$R99*(1-$O99))),0,IF($X99="NNN",Expenses!EC$14*Leases!$F99,IF(Leases!$X99="FSG",0,IF(Leases!$X99="MG",SUMPRODUCT(Leases!$Z99:$Z103,Expenses!EC$9:EC$13)*Leases!$F99,MAX((Expenses!EC$9-Leases!$AB99/12)*Leases!$AA99*Leases!$F99,0)+MAX((Expenses!EC$10-Leases!$AB100/12)*Leases!$AA100*Leases!$F99,0)+MAX((Expenses!EC$11-Leases!$AB101/12)*Leases!$AA101*Leases!$F99,0)+MAX((Expenses!EC$12-Leases!$AB102/12)*Leases!$AA102*Leases!$F99,0)+MAX((Expenses!EC$13-Leases!$AB103/12)*Leases!$AA103*Leases!$F99,0)))))</f>
        <v>0</v>
      </c>
      <c r="EF270" s="94">
        <f>IF(OR(EF$165&lt;=EOMONTH($E99,$R99*(1-$O99)),EF$165&gt;EOMONTH($E99,$P99*12*(1-$O99)+$Q99*12*$O99+$R99*(1-$O99))),0,IF($X99="NNN",Expenses!ED$14*Leases!$F99,IF(Leases!$X99="FSG",0,IF(Leases!$X99="MG",SUMPRODUCT(Leases!$Z99:$Z103,Expenses!ED$9:ED$13)*Leases!$F99,MAX((Expenses!ED$9-Leases!$AB99/12)*Leases!$AA99*Leases!$F99,0)+MAX((Expenses!ED$10-Leases!$AB100/12)*Leases!$AA100*Leases!$F99,0)+MAX((Expenses!ED$11-Leases!$AB101/12)*Leases!$AA101*Leases!$F99,0)+MAX((Expenses!ED$12-Leases!$AB102/12)*Leases!$AA102*Leases!$F99,0)+MAX((Expenses!ED$13-Leases!$AB103/12)*Leases!$AA103*Leases!$F99,0)))))</f>
        <v>0</v>
      </c>
      <c r="EG270" s="94">
        <f>IF(OR(EG$165&lt;=EOMONTH($E99,$R99*(1-$O99)),EG$165&gt;EOMONTH($E99,$P99*12*(1-$O99)+$Q99*12*$O99+$R99*(1-$O99))),0,IF($X99="NNN",Expenses!EE$14*Leases!$F99,IF(Leases!$X99="FSG",0,IF(Leases!$X99="MG",SUMPRODUCT(Leases!$Z99:$Z103,Expenses!EE$9:EE$13)*Leases!$F99,MAX((Expenses!EE$9-Leases!$AB99/12)*Leases!$AA99*Leases!$F99,0)+MAX((Expenses!EE$10-Leases!$AB100/12)*Leases!$AA100*Leases!$F99,0)+MAX((Expenses!EE$11-Leases!$AB101/12)*Leases!$AA101*Leases!$F99,0)+MAX((Expenses!EE$12-Leases!$AB102/12)*Leases!$AA102*Leases!$F99,0)+MAX((Expenses!EE$13-Leases!$AB103/12)*Leases!$AA103*Leases!$F99,0)))))</f>
        <v>0</v>
      </c>
      <c r="EH270" s="94">
        <f>IF(OR(EH$165&lt;=EOMONTH($E99,$R99*(1-$O99)),EH$165&gt;EOMONTH($E99,$P99*12*(1-$O99)+$Q99*12*$O99+$R99*(1-$O99))),0,IF($X99="NNN",Expenses!EF$14*Leases!$F99,IF(Leases!$X99="FSG",0,IF(Leases!$X99="MG",SUMPRODUCT(Leases!$Z99:$Z103,Expenses!EF$9:EF$13)*Leases!$F99,MAX((Expenses!EF$9-Leases!$AB99/12)*Leases!$AA99*Leases!$F99,0)+MAX((Expenses!EF$10-Leases!$AB100/12)*Leases!$AA100*Leases!$F99,0)+MAX((Expenses!EF$11-Leases!$AB101/12)*Leases!$AA101*Leases!$F99,0)+MAX((Expenses!EF$12-Leases!$AB102/12)*Leases!$AA102*Leases!$F99,0)+MAX((Expenses!EF$13-Leases!$AB103/12)*Leases!$AA103*Leases!$F99,0)))))</f>
        <v>0</v>
      </c>
      <c r="EI270" s="94">
        <f>IF(OR(EI$165&lt;=EOMONTH($E99,$R99*(1-$O99)),EI$165&gt;EOMONTH($E99,$P99*12*(1-$O99)+$Q99*12*$O99+$R99*(1-$O99))),0,IF($X99="NNN",Expenses!EG$14*Leases!$F99,IF(Leases!$X99="FSG",0,IF(Leases!$X99="MG",SUMPRODUCT(Leases!$Z99:$Z103,Expenses!EG$9:EG$13)*Leases!$F99,MAX((Expenses!EG$9-Leases!$AB99/12)*Leases!$AA99*Leases!$F99,0)+MAX((Expenses!EG$10-Leases!$AB100/12)*Leases!$AA100*Leases!$F99,0)+MAX((Expenses!EG$11-Leases!$AB101/12)*Leases!$AA101*Leases!$F99,0)+MAX((Expenses!EG$12-Leases!$AB102/12)*Leases!$AA102*Leases!$F99,0)+MAX((Expenses!EG$13-Leases!$AB103/12)*Leases!$AA103*Leases!$F99,0)))))</f>
        <v>0</v>
      </c>
      <c r="EJ270" s="94">
        <f>IF(OR(EJ$165&lt;=EOMONTH($E99,$R99*(1-$O99)),EJ$165&gt;EOMONTH($E99,$P99*12*(1-$O99)+$Q99*12*$O99+$R99*(1-$O99))),0,IF($X99="NNN",Expenses!EH$14*Leases!$F99,IF(Leases!$X99="FSG",0,IF(Leases!$X99="MG",SUMPRODUCT(Leases!$Z99:$Z103,Expenses!EH$9:EH$13)*Leases!$F99,MAX((Expenses!EH$9-Leases!$AB99/12)*Leases!$AA99*Leases!$F99,0)+MAX((Expenses!EH$10-Leases!$AB100/12)*Leases!$AA100*Leases!$F99,0)+MAX((Expenses!EH$11-Leases!$AB101/12)*Leases!$AA101*Leases!$F99,0)+MAX((Expenses!EH$12-Leases!$AB102/12)*Leases!$AA102*Leases!$F99,0)+MAX((Expenses!EH$13-Leases!$AB103/12)*Leases!$AA103*Leases!$F99,0)))))</f>
        <v>0</v>
      </c>
      <c r="EK270" s="94">
        <f>IF(OR(EK$165&lt;=EOMONTH($E99,$R99*(1-$O99)),EK$165&gt;EOMONTH($E99,$P99*12*(1-$O99)+$Q99*12*$O99+$R99*(1-$O99))),0,IF($X99="NNN",Expenses!EI$14*Leases!$F99,IF(Leases!$X99="FSG",0,IF(Leases!$X99="MG",SUMPRODUCT(Leases!$Z99:$Z103,Expenses!EI$9:EI$13)*Leases!$F99,MAX((Expenses!EI$9-Leases!$AB99/12)*Leases!$AA99*Leases!$F99,0)+MAX((Expenses!EI$10-Leases!$AB100/12)*Leases!$AA100*Leases!$F99,0)+MAX((Expenses!EI$11-Leases!$AB101/12)*Leases!$AA101*Leases!$F99,0)+MAX((Expenses!EI$12-Leases!$AB102/12)*Leases!$AA102*Leases!$F99,0)+MAX((Expenses!EI$13-Leases!$AB103/12)*Leases!$AA103*Leases!$F99,0)))))</f>
        <v>0</v>
      </c>
      <c r="EL270" s="94">
        <f>IF(OR(EL$165&lt;=EOMONTH($E99,$R99*(1-$O99)),EL$165&gt;EOMONTH($E99,$P99*12*(1-$O99)+$Q99*12*$O99+$R99*(1-$O99))),0,IF($X99="NNN",Expenses!EJ$14*Leases!$F99,IF(Leases!$X99="FSG",0,IF(Leases!$X99="MG",SUMPRODUCT(Leases!$Z99:$Z103,Expenses!EJ$9:EJ$13)*Leases!$F99,MAX((Expenses!EJ$9-Leases!$AB99/12)*Leases!$AA99*Leases!$F99,0)+MAX((Expenses!EJ$10-Leases!$AB100/12)*Leases!$AA100*Leases!$F99,0)+MAX((Expenses!EJ$11-Leases!$AB101/12)*Leases!$AA101*Leases!$F99,0)+MAX((Expenses!EJ$12-Leases!$AB102/12)*Leases!$AA102*Leases!$F99,0)+MAX((Expenses!EJ$13-Leases!$AB103/12)*Leases!$AA103*Leases!$F99,0)))))</f>
        <v>0</v>
      </c>
      <c r="EM270" s="94">
        <f>IF(OR(EM$165&lt;=EOMONTH($E99,$R99*(1-$O99)),EM$165&gt;EOMONTH($E99,$P99*12*(1-$O99)+$Q99*12*$O99+$R99*(1-$O99))),0,IF($X99="NNN",Expenses!EK$14*Leases!$F99,IF(Leases!$X99="FSG",0,IF(Leases!$X99="MG",SUMPRODUCT(Leases!$Z99:$Z103,Expenses!EK$9:EK$13)*Leases!$F99,MAX((Expenses!EK$9-Leases!$AB99/12)*Leases!$AA99*Leases!$F99,0)+MAX((Expenses!EK$10-Leases!$AB100/12)*Leases!$AA100*Leases!$F99,0)+MAX((Expenses!EK$11-Leases!$AB101/12)*Leases!$AA101*Leases!$F99,0)+MAX((Expenses!EK$12-Leases!$AB102/12)*Leases!$AA102*Leases!$F99,0)+MAX((Expenses!EK$13-Leases!$AB103/12)*Leases!$AA103*Leases!$F99,0)))))</f>
        <v>0</v>
      </c>
      <c r="EN270" s="94">
        <f>IF(OR(EN$165&lt;=EOMONTH($E99,$R99*(1-$O99)),EN$165&gt;EOMONTH($E99,$P99*12*(1-$O99)+$Q99*12*$O99+$R99*(1-$O99))),0,IF($X99="NNN",Expenses!EL$14*Leases!$F99,IF(Leases!$X99="FSG",0,IF(Leases!$X99="MG",SUMPRODUCT(Leases!$Z99:$Z103,Expenses!EL$9:EL$13)*Leases!$F99,MAX((Expenses!EL$9-Leases!$AB99/12)*Leases!$AA99*Leases!$F99,0)+MAX((Expenses!EL$10-Leases!$AB100/12)*Leases!$AA100*Leases!$F99,0)+MAX((Expenses!EL$11-Leases!$AB101/12)*Leases!$AA101*Leases!$F99,0)+MAX((Expenses!EL$12-Leases!$AB102/12)*Leases!$AA102*Leases!$F99,0)+MAX((Expenses!EL$13-Leases!$AB103/12)*Leases!$AA103*Leases!$F99,0)))))</f>
        <v>0</v>
      </c>
      <c r="EO270" s="94">
        <f>IF(OR(EO$165&lt;=EOMONTH($E99,$R99*(1-$O99)),EO$165&gt;EOMONTH($E99,$P99*12*(1-$O99)+$Q99*12*$O99+$R99*(1-$O99))),0,IF($X99="NNN",Expenses!EM$14*Leases!$F99,IF(Leases!$X99="FSG",0,IF(Leases!$X99="MG",SUMPRODUCT(Leases!$Z99:$Z103,Expenses!EM$9:EM$13)*Leases!$F99,MAX((Expenses!EM$9-Leases!$AB99/12)*Leases!$AA99*Leases!$F99,0)+MAX((Expenses!EM$10-Leases!$AB100/12)*Leases!$AA100*Leases!$F99,0)+MAX((Expenses!EM$11-Leases!$AB101/12)*Leases!$AA101*Leases!$F99,0)+MAX((Expenses!EM$12-Leases!$AB102/12)*Leases!$AA102*Leases!$F99,0)+MAX((Expenses!EM$13-Leases!$AB103/12)*Leases!$AA103*Leases!$F99,0)))))</f>
        <v>0</v>
      </c>
      <c r="EP270" s="94">
        <f>IF(OR(EP$165&lt;=EOMONTH($E99,$R99*(1-$O99)),EP$165&gt;EOMONTH($E99,$P99*12*(1-$O99)+$Q99*12*$O99+$R99*(1-$O99))),0,IF($X99="NNN",Expenses!EN$14*Leases!$F99,IF(Leases!$X99="FSG",0,IF(Leases!$X99="MG",SUMPRODUCT(Leases!$Z99:$Z103,Expenses!EN$9:EN$13)*Leases!$F99,MAX((Expenses!EN$9-Leases!$AB99/12)*Leases!$AA99*Leases!$F99,0)+MAX((Expenses!EN$10-Leases!$AB100/12)*Leases!$AA100*Leases!$F99,0)+MAX((Expenses!EN$11-Leases!$AB101/12)*Leases!$AA101*Leases!$F99,0)+MAX((Expenses!EN$12-Leases!$AB102/12)*Leases!$AA102*Leases!$F99,0)+MAX((Expenses!EN$13-Leases!$AB103/12)*Leases!$AA103*Leases!$F99,0)))))</f>
        <v>0</v>
      </c>
      <c r="EQ270" s="94">
        <f>IF(OR(EQ$165&lt;=EOMONTH($E99,$R99*(1-$O99)),EQ$165&gt;EOMONTH($E99,$P99*12*(1-$O99)+$Q99*12*$O99+$R99*(1-$O99))),0,IF($X99="NNN",Expenses!EO$14*Leases!$F99,IF(Leases!$X99="FSG",0,IF(Leases!$X99="MG",SUMPRODUCT(Leases!$Z99:$Z103,Expenses!EO$9:EO$13)*Leases!$F99,MAX((Expenses!EO$9-Leases!$AB99/12)*Leases!$AA99*Leases!$F99,0)+MAX((Expenses!EO$10-Leases!$AB100/12)*Leases!$AA100*Leases!$F99,0)+MAX((Expenses!EO$11-Leases!$AB101/12)*Leases!$AA101*Leases!$F99,0)+MAX((Expenses!EO$12-Leases!$AB102/12)*Leases!$AA102*Leases!$F99,0)+MAX((Expenses!EO$13-Leases!$AB103/12)*Leases!$AA103*Leases!$F99,0)))))</f>
        <v>0</v>
      </c>
      <c r="ER270" s="94">
        <f>IF(OR(ER$165&lt;=EOMONTH($E99,$R99*(1-$O99)),ER$165&gt;EOMONTH($E99,$P99*12*(1-$O99)+$Q99*12*$O99+$R99*(1-$O99))),0,IF($X99="NNN",Expenses!EP$14*Leases!$F99,IF(Leases!$X99="FSG",0,IF(Leases!$X99="MG",SUMPRODUCT(Leases!$Z99:$Z103,Expenses!EP$9:EP$13)*Leases!$F99,MAX((Expenses!EP$9-Leases!$AB99/12)*Leases!$AA99*Leases!$F99,0)+MAX((Expenses!EP$10-Leases!$AB100/12)*Leases!$AA100*Leases!$F99,0)+MAX((Expenses!EP$11-Leases!$AB101/12)*Leases!$AA101*Leases!$F99,0)+MAX((Expenses!EP$12-Leases!$AB102/12)*Leases!$AA102*Leases!$F99,0)+MAX((Expenses!EP$13-Leases!$AB103/12)*Leases!$AA103*Leases!$F99,0)))))</f>
        <v>0</v>
      </c>
      <c r="ES270" s="94">
        <f>IF(OR(ES$165&lt;=EOMONTH($E99,$R99*(1-$O99)),ES$165&gt;EOMONTH($E99,$P99*12*(1-$O99)+$Q99*12*$O99+$R99*(1-$O99))),0,IF($X99="NNN",Expenses!EQ$14*Leases!$F99,IF(Leases!$X99="FSG",0,IF(Leases!$X99="MG",SUMPRODUCT(Leases!$Z99:$Z103,Expenses!EQ$9:EQ$13)*Leases!$F99,MAX((Expenses!EQ$9-Leases!$AB99/12)*Leases!$AA99*Leases!$F99,0)+MAX((Expenses!EQ$10-Leases!$AB100/12)*Leases!$AA100*Leases!$F99,0)+MAX((Expenses!EQ$11-Leases!$AB101/12)*Leases!$AA101*Leases!$F99,0)+MAX((Expenses!EQ$12-Leases!$AB102/12)*Leases!$AA102*Leases!$F99,0)+MAX((Expenses!EQ$13-Leases!$AB103/12)*Leases!$AA103*Leases!$F99,0)))))</f>
        <v>0</v>
      </c>
      <c r="ET270" s="94">
        <f>IF(OR(ET$165&lt;=EOMONTH($E99,$R99*(1-$O99)),ET$165&gt;EOMONTH($E99,$P99*12*(1-$O99)+$Q99*12*$O99+$R99*(1-$O99))),0,IF($X99="NNN",Expenses!ER$14*Leases!$F99,IF(Leases!$X99="FSG",0,IF(Leases!$X99="MG",SUMPRODUCT(Leases!$Z99:$Z103,Expenses!ER$9:ER$13)*Leases!$F99,MAX((Expenses!ER$9-Leases!$AB99/12)*Leases!$AA99*Leases!$F99,0)+MAX((Expenses!ER$10-Leases!$AB100/12)*Leases!$AA100*Leases!$F99,0)+MAX((Expenses!ER$11-Leases!$AB101/12)*Leases!$AA101*Leases!$F99,0)+MAX((Expenses!ER$12-Leases!$AB102/12)*Leases!$AA102*Leases!$F99,0)+MAX((Expenses!ER$13-Leases!$AB103/12)*Leases!$AA103*Leases!$F99,0)))))</f>
        <v>0</v>
      </c>
      <c r="EU270" s="94">
        <f>IF(OR(EU$165&lt;=EOMONTH($E99,$R99*(1-$O99)),EU$165&gt;EOMONTH($E99,$P99*12*(1-$O99)+$Q99*12*$O99+$R99*(1-$O99))),0,IF($X99="NNN",Expenses!ES$14*Leases!$F99,IF(Leases!$X99="FSG",0,IF(Leases!$X99="MG",SUMPRODUCT(Leases!$Z99:$Z103,Expenses!ES$9:ES$13)*Leases!$F99,MAX((Expenses!ES$9-Leases!$AB99/12)*Leases!$AA99*Leases!$F99,0)+MAX((Expenses!ES$10-Leases!$AB100/12)*Leases!$AA100*Leases!$F99,0)+MAX((Expenses!ES$11-Leases!$AB101/12)*Leases!$AA101*Leases!$F99,0)+MAX((Expenses!ES$12-Leases!$AB102/12)*Leases!$AA102*Leases!$F99,0)+MAX((Expenses!ES$13-Leases!$AB103/12)*Leases!$AA103*Leases!$F99,0)))))</f>
        <v>0</v>
      </c>
      <c r="EV270" s="94">
        <f>IF(OR(EV$165&lt;=EOMONTH($E99,$R99*(1-$O99)),EV$165&gt;EOMONTH($E99,$P99*12*(1-$O99)+$Q99*12*$O99+$R99*(1-$O99))),0,IF($X99="NNN",Expenses!ET$14*Leases!$F99,IF(Leases!$X99="FSG",0,IF(Leases!$X99="MG",SUMPRODUCT(Leases!$Z99:$Z103,Expenses!ET$9:ET$13)*Leases!$F99,MAX((Expenses!ET$9-Leases!$AB99/12)*Leases!$AA99*Leases!$F99,0)+MAX((Expenses!ET$10-Leases!$AB100/12)*Leases!$AA100*Leases!$F99,0)+MAX((Expenses!ET$11-Leases!$AB101/12)*Leases!$AA101*Leases!$F99,0)+MAX((Expenses!ET$12-Leases!$AB102/12)*Leases!$AA102*Leases!$F99,0)+MAX((Expenses!ET$13-Leases!$AB103/12)*Leases!$AA103*Leases!$F99,0)))))</f>
        <v>0</v>
      </c>
      <c r="EW270" s="94">
        <f>IF(OR(EW$165&lt;=EOMONTH($E99,$R99*(1-$O99)),EW$165&gt;EOMONTH($E99,$P99*12*(1-$O99)+$Q99*12*$O99+$R99*(1-$O99))),0,IF($X99="NNN",Expenses!EU$14*Leases!$F99,IF(Leases!$X99="FSG",0,IF(Leases!$X99="MG",SUMPRODUCT(Leases!$Z99:$Z103,Expenses!EU$9:EU$13)*Leases!$F99,MAX((Expenses!EU$9-Leases!$AB99/12)*Leases!$AA99*Leases!$F99,0)+MAX((Expenses!EU$10-Leases!$AB100/12)*Leases!$AA100*Leases!$F99,0)+MAX((Expenses!EU$11-Leases!$AB101/12)*Leases!$AA101*Leases!$F99,0)+MAX((Expenses!EU$12-Leases!$AB102/12)*Leases!$AA102*Leases!$F99,0)+MAX((Expenses!EU$13-Leases!$AB103/12)*Leases!$AA103*Leases!$F99,0)))))</f>
        <v>0</v>
      </c>
      <c r="EX270" s="94">
        <f>IF(OR(EX$165&lt;=EOMONTH($E99,$R99*(1-$O99)),EX$165&gt;EOMONTH($E99,$P99*12*(1-$O99)+$Q99*12*$O99+$R99*(1-$O99))),0,IF($X99="NNN",Expenses!EV$14*Leases!$F99,IF(Leases!$X99="FSG",0,IF(Leases!$X99="MG",SUMPRODUCT(Leases!$Z99:$Z103,Expenses!EV$9:EV$13)*Leases!$F99,MAX((Expenses!EV$9-Leases!$AB99/12)*Leases!$AA99*Leases!$F99,0)+MAX((Expenses!EV$10-Leases!$AB100/12)*Leases!$AA100*Leases!$F99,0)+MAX((Expenses!EV$11-Leases!$AB101/12)*Leases!$AA101*Leases!$F99,0)+MAX((Expenses!EV$12-Leases!$AB102/12)*Leases!$AA102*Leases!$F99,0)+MAX((Expenses!EV$13-Leases!$AB103/12)*Leases!$AA103*Leases!$F99,0)))))</f>
        <v>0</v>
      </c>
      <c r="EY270" s="94">
        <f>IF(OR(EY$165&lt;=EOMONTH($E99,$R99*(1-$O99)),EY$165&gt;EOMONTH($E99,$P99*12*(1-$O99)+$Q99*12*$O99+$R99*(1-$O99))),0,IF($X99="NNN",Expenses!EW$14*Leases!$F99,IF(Leases!$X99="FSG",0,IF(Leases!$X99="MG",SUMPRODUCT(Leases!$Z99:$Z103,Expenses!EW$9:EW$13)*Leases!$F99,MAX((Expenses!EW$9-Leases!$AB99/12)*Leases!$AA99*Leases!$F99,0)+MAX((Expenses!EW$10-Leases!$AB100/12)*Leases!$AA100*Leases!$F99,0)+MAX((Expenses!EW$11-Leases!$AB101/12)*Leases!$AA101*Leases!$F99,0)+MAX((Expenses!EW$12-Leases!$AB102/12)*Leases!$AA102*Leases!$F99,0)+MAX((Expenses!EW$13-Leases!$AB103/12)*Leases!$AA103*Leases!$F99,0)))))</f>
        <v>0</v>
      </c>
      <c r="EZ270" s="94">
        <f>IF(OR(EZ$165&lt;=EOMONTH($E99,$R99*(1-$O99)),EZ$165&gt;EOMONTH($E99,$P99*12*(1-$O99)+$Q99*12*$O99+$R99*(1-$O99))),0,IF($X99="NNN",Expenses!EX$14*Leases!$F99,IF(Leases!$X99="FSG",0,IF(Leases!$X99="MG",SUMPRODUCT(Leases!$Z99:$Z103,Expenses!EX$9:EX$13)*Leases!$F99,MAX((Expenses!EX$9-Leases!$AB99/12)*Leases!$AA99*Leases!$F99,0)+MAX((Expenses!EX$10-Leases!$AB100/12)*Leases!$AA100*Leases!$F99,0)+MAX((Expenses!EX$11-Leases!$AB101/12)*Leases!$AA101*Leases!$F99,0)+MAX((Expenses!EX$12-Leases!$AB102/12)*Leases!$AA102*Leases!$F99,0)+MAX((Expenses!EX$13-Leases!$AB103/12)*Leases!$AA103*Leases!$F99,0)))))</f>
        <v>0</v>
      </c>
      <c r="FA270" s="94">
        <f>IF(OR(FA$165&lt;=EOMONTH($E99,$R99*(1-$O99)),FA$165&gt;EOMONTH($E99,$P99*12*(1-$O99)+$Q99*12*$O99+$R99*(1-$O99))),0,IF($X99="NNN",Expenses!EY$14*Leases!$F99,IF(Leases!$X99="FSG",0,IF(Leases!$X99="MG",SUMPRODUCT(Leases!$Z99:$Z103,Expenses!EY$9:EY$13)*Leases!$F99,MAX((Expenses!EY$9-Leases!$AB99/12)*Leases!$AA99*Leases!$F99,0)+MAX((Expenses!EY$10-Leases!$AB100/12)*Leases!$AA100*Leases!$F99,0)+MAX((Expenses!EY$11-Leases!$AB101/12)*Leases!$AA101*Leases!$F99,0)+MAX((Expenses!EY$12-Leases!$AB102/12)*Leases!$AA102*Leases!$F99,0)+MAX((Expenses!EY$13-Leases!$AB103/12)*Leases!$AA103*Leases!$F99,0)))))</f>
        <v>0</v>
      </c>
      <c r="FB270" s="94">
        <f>IF(OR(FB$165&lt;=EOMONTH($E99,$R99*(1-$O99)),FB$165&gt;EOMONTH($E99,$P99*12*(1-$O99)+$Q99*12*$O99+$R99*(1-$O99))),0,IF($X99="NNN",Expenses!EZ$14*Leases!$F99,IF(Leases!$X99="FSG",0,IF(Leases!$X99="MG",SUMPRODUCT(Leases!$Z99:$Z103,Expenses!EZ$9:EZ$13)*Leases!$F99,MAX((Expenses!EZ$9-Leases!$AB99/12)*Leases!$AA99*Leases!$F99,0)+MAX((Expenses!EZ$10-Leases!$AB100/12)*Leases!$AA100*Leases!$F99,0)+MAX((Expenses!EZ$11-Leases!$AB101/12)*Leases!$AA101*Leases!$F99,0)+MAX((Expenses!EZ$12-Leases!$AB102/12)*Leases!$AA102*Leases!$F99,0)+MAX((Expenses!EZ$13-Leases!$AB103/12)*Leases!$AA103*Leases!$F99,0)))))</f>
        <v>0</v>
      </c>
      <c r="FC270" s="94">
        <f>IF(OR(FC$165&lt;=EOMONTH($E99,$R99*(1-$O99)),FC$165&gt;EOMONTH($E99,$P99*12*(1-$O99)+$Q99*12*$O99+$R99*(1-$O99))),0,IF($X99="NNN",Expenses!FA$14*Leases!$F99,IF(Leases!$X99="FSG",0,IF(Leases!$X99="MG",SUMPRODUCT(Leases!$Z99:$Z103,Expenses!FA$9:FA$13)*Leases!$F99,MAX((Expenses!FA$9-Leases!$AB99/12)*Leases!$AA99*Leases!$F99,0)+MAX((Expenses!FA$10-Leases!$AB100/12)*Leases!$AA100*Leases!$F99,0)+MAX((Expenses!FA$11-Leases!$AB101/12)*Leases!$AA101*Leases!$F99,0)+MAX((Expenses!FA$12-Leases!$AB102/12)*Leases!$AA102*Leases!$F99,0)+MAX((Expenses!FA$13-Leases!$AB103/12)*Leases!$AA103*Leases!$F99,0)))))</f>
        <v>0</v>
      </c>
      <c r="FD270" s="94">
        <f>IF(OR(FD$165&lt;=EOMONTH($E99,$R99*(1-$O99)),FD$165&gt;EOMONTH($E99,$P99*12*(1-$O99)+$Q99*12*$O99+$R99*(1-$O99))),0,IF($X99="NNN",Expenses!FB$14*Leases!$F99,IF(Leases!$X99="FSG",0,IF(Leases!$X99="MG",SUMPRODUCT(Leases!$Z99:$Z103,Expenses!FB$9:FB$13)*Leases!$F99,MAX((Expenses!FB$9-Leases!$AB99/12)*Leases!$AA99*Leases!$F99,0)+MAX((Expenses!FB$10-Leases!$AB100/12)*Leases!$AA100*Leases!$F99,0)+MAX((Expenses!FB$11-Leases!$AB101/12)*Leases!$AA101*Leases!$F99,0)+MAX((Expenses!FB$12-Leases!$AB102/12)*Leases!$AA102*Leases!$F99,0)+MAX((Expenses!FB$13-Leases!$AB103/12)*Leases!$AA103*Leases!$F99,0)))))</f>
        <v>0</v>
      </c>
      <c r="FE270" s="94">
        <f>IF(OR(FE$165&lt;=EOMONTH($E99,$R99*(1-$O99)),FE$165&gt;EOMONTH($E99,$P99*12*(1-$O99)+$Q99*12*$O99+$R99*(1-$O99))),0,IF($X99="NNN",Expenses!FC$14*Leases!$F99,IF(Leases!$X99="FSG",0,IF(Leases!$X99="MG",SUMPRODUCT(Leases!$Z99:$Z103,Expenses!FC$9:FC$13)*Leases!$F99,MAX((Expenses!FC$9-Leases!$AB99/12)*Leases!$AA99*Leases!$F99,0)+MAX((Expenses!FC$10-Leases!$AB100/12)*Leases!$AA100*Leases!$F99,0)+MAX((Expenses!FC$11-Leases!$AB101/12)*Leases!$AA101*Leases!$F99,0)+MAX((Expenses!FC$12-Leases!$AB102/12)*Leases!$AA102*Leases!$F99,0)+MAX((Expenses!FC$13-Leases!$AB103/12)*Leases!$AA103*Leases!$F99,0)))))</f>
        <v>0</v>
      </c>
      <c r="FF270" s="94">
        <f>IF(OR(FF$165&lt;=EOMONTH($E99,$R99*(1-$O99)),FF$165&gt;EOMONTH($E99,$P99*12*(1-$O99)+$Q99*12*$O99+$R99*(1-$O99))),0,IF($X99="NNN",Expenses!FD$14*Leases!$F99,IF(Leases!$X99="FSG",0,IF(Leases!$X99="MG",SUMPRODUCT(Leases!$Z99:$Z103,Expenses!FD$9:FD$13)*Leases!$F99,MAX((Expenses!FD$9-Leases!$AB99/12)*Leases!$AA99*Leases!$F99,0)+MAX((Expenses!FD$10-Leases!$AB100/12)*Leases!$AA100*Leases!$F99,0)+MAX((Expenses!FD$11-Leases!$AB101/12)*Leases!$AA101*Leases!$F99,0)+MAX((Expenses!FD$12-Leases!$AB102/12)*Leases!$AA102*Leases!$F99,0)+MAX((Expenses!FD$13-Leases!$AB103/12)*Leases!$AA103*Leases!$F99,0)))))</f>
        <v>0</v>
      </c>
      <c r="FG270" s="94">
        <f>IF(OR(FG$165&lt;=EOMONTH($E99,$R99*(1-$O99)),FG$165&gt;EOMONTH($E99,$P99*12*(1-$O99)+$Q99*12*$O99+$R99*(1-$O99))),0,IF($X99="NNN",Expenses!FE$14*Leases!$F99,IF(Leases!$X99="FSG",0,IF(Leases!$X99="MG",SUMPRODUCT(Leases!$Z99:$Z103,Expenses!FE$9:FE$13)*Leases!$F99,MAX((Expenses!FE$9-Leases!$AB99/12)*Leases!$AA99*Leases!$F99,0)+MAX((Expenses!FE$10-Leases!$AB100/12)*Leases!$AA100*Leases!$F99,0)+MAX((Expenses!FE$11-Leases!$AB101/12)*Leases!$AA101*Leases!$F99,0)+MAX((Expenses!FE$12-Leases!$AB102/12)*Leases!$AA102*Leases!$F99,0)+MAX((Expenses!FE$13-Leases!$AB103/12)*Leases!$AA103*Leases!$F99,0)))))</f>
        <v>0</v>
      </c>
      <c r="FH270" s="94">
        <f>IF(OR(FH$165&lt;=EOMONTH($E99,$R99*(1-$O99)),FH$165&gt;EOMONTH($E99,$P99*12*(1-$O99)+$Q99*12*$O99+$R99*(1-$O99))),0,IF($X99="NNN",Expenses!FF$14*Leases!$F99,IF(Leases!$X99="FSG",0,IF(Leases!$X99="MG",SUMPRODUCT(Leases!$Z99:$Z103,Expenses!FF$9:FF$13)*Leases!$F99,MAX((Expenses!FF$9-Leases!$AB99/12)*Leases!$AA99*Leases!$F99,0)+MAX((Expenses!FF$10-Leases!$AB100/12)*Leases!$AA100*Leases!$F99,0)+MAX((Expenses!FF$11-Leases!$AB101/12)*Leases!$AA101*Leases!$F99,0)+MAX((Expenses!FF$12-Leases!$AB102/12)*Leases!$AA102*Leases!$F99,0)+MAX((Expenses!FF$13-Leases!$AB103/12)*Leases!$AA103*Leases!$F99,0)))))</f>
        <v>0</v>
      </c>
      <c r="FI270" s="94">
        <f>IF(OR(FI$165&lt;=EOMONTH($E99,$R99*(1-$O99)),FI$165&gt;EOMONTH($E99,$P99*12*(1-$O99)+$Q99*12*$O99+$R99*(1-$O99))),0,IF($X99="NNN",Expenses!FG$14*Leases!$F99,IF(Leases!$X99="FSG",0,IF(Leases!$X99="MG",SUMPRODUCT(Leases!$Z99:$Z103,Expenses!FG$9:FG$13)*Leases!$F99,MAX((Expenses!FG$9-Leases!$AB99/12)*Leases!$AA99*Leases!$F99,0)+MAX((Expenses!FG$10-Leases!$AB100/12)*Leases!$AA100*Leases!$F99,0)+MAX((Expenses!FG$11-Leases!$AB101/12)*Leases!$AA101*Leases!$F99,0)+MAX((Expenses!FG$12-Leases!$AB102/12)*Leases!$AA102*Leases!$F99,0)+MAX((Expenses!FG$13-Leases!$AB103/12)*Leases!$AA103*Leases!$F99,0)))))</f>
        <v>0</v>
      </c>
      <c r="FJ270" s="94">
        <f>IF(OR(FJ$165&lt;=EOMONTH($E99,$R99*(1-$O99)),FJ$165&gt;EOMONTH($E99,$P99*12*(1-$O99)+$Q99*12*$O99+$R99*(1-$O99))),0,IF($X99="NNN",Expenses!FH$14*Leases!$F99,IF(Leases!$X99="FSG",0,IF(Leases!$X99="MG",SUMPRODUCT(Leases!$Z99:$Z103,Expenses!FH$9:FH$13)*Leases!$F99,MAX((Expenses!FH$9-Leases!$AB99/12)*Leases!$AA99*Leases!$F99,0)+MAX((Expenses!FH$10-Leases!$AB100/12)*Leases!$AA100*Leases!$F99,0)+MAX((Expenses!FH$11-Leases!$AB101/12)*Leases!$AA101*Leases!$F99,0)+MAX((Expenses!FH$12-Leases!$AB102/12)*Leases!$AA102*Leases!$F99,0)+MAX((Expenses!FH$13-Leases!$AB103/12)*Leases!$AA103*Leases!$F99,0)))))</f>
        <v>0</v>
      </c>
      <c r="FK270" s="94">
        <f>IF(OR(FK$165&lt;=EOMONTH($E99,$R99*(1-$O99)),FK$165&gt;EOMONTH($E99,$P99*12*(1-$O99)+$Q99*12*$O99+$R99*(1-$O99))),0,IF($X99="NNN",Expenses!FI$14*Leases!$F99,IF(Leases!$X99="FSG",0,IF(Leases!$X99="MG",SUMPRODUCT(Leases!$Z99:$Z103,Expenses!FI$9:FI$13)*Leases!$F99,MAX((Expenses!FI$9-Leases!$AB99/12)*Leases!$AA99*Leases!$F99,0)+MAX((Expenses!FI$10-Leases!$AB100/12)*Leases!$AA100*Leases!$F99,0)+MAX((Expenses!FI$11-Leases!$AB101/12)*Leases!$AA101*Leases!$F99,0)+MAX((Expenses!FI$12-Leases!$AB102/12)*Leases!$AA102*Leases!$F99,0)+MAX((Expenses!FI$13-Leases!$AB103/12)*Leases!$AA103*Leases!$F99,0)))))</f>
        <v>0</v>
      </c>
      <c r="FL270" s="94">
        <f>IF(OR(FL$165&lt;=EOMONTH($E99,$R99*(1-$O99)),FL$165&gt;EOMONTH($E99,$P99*12*(1-$O99)+$Q99*12*$O99+$R99*(1-$O99))),0,IF($X99="NNN",Expenses!FJ$14*Leases!$F99,IF(Leases!$X99="FSG",0,IF(Leases!$X99="MG",SUMPRODUCT(Leases!$Z99:$Z103,Expenses!FJ$9:FJ$13)*Leases!$F99,MAX((Expenses!FJ$9-Leases!$AB99/12)*Leases!$AA99*Leases!$F99,0)+MAX((Expenses!FJ$10-Leases!$AB100/12)*Leases!$AA100*Leases!$F99,0)+MAX((Expenses!FJ$11-Leases!$AB101/12)*Leases!$AA101*Leases!$F99,0)+MAX((Expenses!FJ$12-Leases!$AB102/12)*Leases!$AA102*Leases!$F99,0)+MAX((Expenses!FJ$13-Leases!$AB103/12)*Leases!$AA103*Leases!$F99,0)))))</f>
        <v>0</v>
      </c>
      <c r="FM270" s="94">
        <f>IF(OR(FM$165&lt;=EOMONTH($E99,$R99*(1-$O99)),FM$165&gt;EOMONTH($E99,$P99*12*(1-$O99)+$Q99*12*$O99+$R99*(1-$O99))),0,IF($X99="NNN",Expenses!FK$14*Leases!$F99,IF(Leases!$X99="FSG",0,IF(Leases!$X99="MG",SUMPRODUCT(Leases!$Z99:$Z103,Expenses!FK$9:FK$13)*Leases!$F99,MAX((Expenses!FK$9-Leases!$AB99/12)*Leases!$AA99*Leases!$F99,0)+MAX((Expenses!FK$10-Leases!$AB100/12)*Leases!$AA100*Leases!$F99,0)+MAX((Expenses!FK$11-Leases!$AB101/12)*Leases!$AA101*Leases!$F99,0)+MAX((Expenses!FK$12-Leases!$AB102/12)*Leases!$AA102*Leases!$F99,0)+MAX((Expenses!FK$13-Leases!$AB103/12)*Leases!$AA103*Leases!$F99,0)))))</f>
        <v>0</v>
      </c>
      <c r="FN270" s="94">
        <f>IF(OR(FN$165&lt;=EOMONTH($E99,$R99*(1-$O99)),FN$165&gt;EOMONTH($E99,$P99*12*(1-$O99)+$Q99*12*$O99+$R99*(1-$O99))),0,IF($X99="NNN",Expenses!FL$14*Leases!$F99,IF(Leases!$X99="FSG",0,IF(Leases!$X99="MG",SUMPRODUCT(Leases!$Z99:$Z103,Expenses!FL$9:FL$13)*Leases!$F99,MAX((Expenses!FL$9-Leases!$AB99/12)*Leases!$AA99*Leases!$F99,0)+MAX((Expenses!FL$10-Leases!$AB100/12)*Leases!$AA100*Leases!$F99,0)+MAX((Expenses!FL$11-Leases!$AB101/12)*Leases!$AA101*Leases!$F99,0)+MAX((Expenses!FL$12-Leases!$AB102/12)*Leases!$AA102*Leases!$F99,0)+MAX((Expenses!FL$13-Leases!$AB103/12)*Leases!$AA103*Leases!$F99,0)))))</f>
        <v>0</v>
      </c>
      <c r="FO270" s="94">
        <f>IF(OR(FO$165&lt;=EOMONTH($E99,$R99*(1-$O99)),FO$165&gt;EOMONTH($E99,$P99*12*(1-$O99)+$Q99*12*$O99+$R99*(1-$O99))),0,IF($X99="NNN",Expenses!FM$14*Leases!$F99,IF(Leases!$X99="FSG",0,IF(Leases!$X99="MG",SUMPRODUCT(Leases!$Z99:$Z103,Expenses!FM$9:FM$13)*Leases!$F99,MAX((Expenses!FM$9-Leases!$AB99/12)*Leases!$AA99*Leases!$F99,0)+MAX((Expenses!FM$10-Leases!$AB100/12)*Leases!$AA100*Leases!$F99,0)+MAX((Expenses!FM$11-Leases!$AB101/12)*Leases!$AA101*Leases!$F99,0)+MAX((Expenses!FM$12-Leases!$AB102/12)*Leases!$AA102*Leases!$F99,0)+MAX((Expenses!FM$13-Leases!$AB103/12)*Leases!$AA103*Leases!$F99,0)))))</f>
        <v>0</v>
      </c>
      <c r="FP270" s="94">
        <f>IF(OR(FP$165&lt;=EOMONTH($E99,$R99*(1-$O99)),FP$165&gt;EOMONTH($E99,$P99*12*(1-$O99)+$Q99*12*$O99+$R99*(1-$O99))),0,IF($X99="NNN",Expenses!FN$14*Leases!$F99,IF(Leases!$X99="FSG",0,IF(Leases!$X99="MG",SUMPRODUCT(Leases!$Z99:$Z103,Expenses!FN$9:FN$13)*Leases!$F99,MAX((Expenses!FN$9-Leases!$AB99/12)*Leases!$AA99*Leases!$F99,0)+MAX((Expenses!FN$10-Leases!$AB100/12)*Leases!$AA100*Leases!$F99,0)+MAX((Expenses!FN$11-Leases!$AB101/12)*Leases!$AA101*Leases!$F99,0)+MAX((Expenses!FN$12-Leases!$AB102/12)*Leases!$AA102*Leases!$F99,0)+MAX((Expenses!FN$13-Leases!$AB103/12)*Leases!$AA103*Leases!$F99,0)))))</f>
        <v>0</v>
      </c>
      <c r="FQ270" s="94">
        <f>IF(OR(FQ$165&lt;=EOMONTH($E99,$R99*(1-$O99)),FQ$165&gt;EOMONTH($E99,$P99*12*(1-$O99)+$Q99*12*$O99+$R99*(1-$O99))),0,IF($X99="NNN",Expenses!FO$14*Leases!$F99,IF(Leases!$X99="FSG",0,IF(Leases!$X99="MG",SUMPRODUCT(Leases!$Z99:$Z103,Expenses!FO$9:FO$13)*Leases!$F99,MAX((Expenses!FO$9-Leases!$AB99/12)*Leases!$AA99*Leases!$F99,0)+MAX((Expenses!FO$10-Leases!$AB100/12)*Leases!$AA100*Leases!$F99,0)+MAX((Expenses!FO$11-Leases!$AB101/12)*Leases!$AA101*Leases!$F99,0)+MAX((Expenses!FO$12-Leases!$AB102/12)*Leases!$AA102*Leases!$F99,0)+MAX((Expenses!FO$13-Leases!$AB103/12)*Leases!$AA103*Leases!$F99,0)))))</f>
        <v>0</v>
      </c>
      <c r="FR270" s="94">
        <f>IF(OR(FR$165&lt;=EOMONTH($E99,$R99*(1-$O99)),FR$165&gt;EOMONTH($E99,$P99*12*(1-$O99)+$Q99*12*$O99+$R99*(1-$O99))),0,IF($X99="NNN",Expenses!FP$14*Leases!$F99,IF(Leases!$X99="FSG",0,IF(Leases!$X99="MG",SUMPRODUCT(Leases!$Z99:$Z103,Expenses!FP$9:FP$13)*Leases!$F99,MAX((Expenses!FP$9-Leases!$AB99/12)*Leases!$AA99*Leases!$F99,0)+MAX((Expenses!FP$10-Leases!$AB100/12)*Leases!$AA100*Leases!$F99,0)+MAX((Expenses!FP$11-Leases!$AB101/12)*Leases!$AA101*Leases!$F99,0)+MAX((Expenses!FP$12-Leases!$AB102/12)*Leases!$AA102*Leases!$F99,0)+MAX((Expenses!FP$13-Leases!$AB103/12)*Leases!$AA103*Leases!$F99,0)))))</f>
        <v>0</v>
      </c>
      <c r="FS270" s="94">
        <f>IF(OR(FS$165&lt;=EOMONTH($E99,$R99*(1-$O99)),FS$165&gt;EOMONTH($E99,$P99*12*(1-$O99)+$Q99*12*$O99+$R99*(1-$O99))),0,IF($X99="NNN",Expenses!FQ$14*Leases!$F99,IF(Leases!$X99="FSG",0,IF(Leases!$X99="MG",SUMPRODUCT(Leases!$Z99:$Z103,Expenses!FQ$9:FQ$13)*Leases!$F99,MAX((Expenses!FQ$9-Leases!$AB99/12)*Leases!$AA99*Leases!$F99,0)+MAX((Expenses!FQ$10-Leases!$AB100/12)*Leases!$AA100*Leases!$F99,0)+MAX((Expenses!FQ$11-Leases!$AB101/12)*Leases!$AA101*Leases!$F99,0)+MAX((Expenses!FQ$12-Leases!$AB102/12)*Leases!$AA102*Leases!$F99,0)+MAX((Expenses!FQ$13-Leases!$AB103/12)*Leases!$AA103*Leases!$F99,0)))))</f>
        <v>0</v>
      </c>
      <c r="FT270" s="94">
        <f>IF(OR(FT$165&lt;=EOMONTH($E99,$R99*(1-$O99)),FT$165&gt;EOMONTH($E99,$P99*12*(1-$O99)+$Q99*12*$O99+$R99*(1-$O99))),0,IF($X99="NNN",Expenses!FR$14*Leases!$F99,IF(Leases!$X99="FSG",0,IF(Leases!$X99="MG",SUMPRODUCT(Leases!$Z99:$Z103,Expenses!FR$9:FR$13)*Leases!$F99,MAX((Expenses!FR$9-Leases!$AB99/12)*Leases!$AA99*Leases!$F99,0)+MAX((Expenses!FR$10-Leases!$AB100/12)*Leases!$AA100*Leases!$F99,0)+MAX((Expenses!FR$11-Leases!$AB101/12)*Leases!$AA101*Leases!$F99,0)+MAX((Expenses!FR$12-Leases!$AB102/12)*Leases!$AA102*Leases!$F99,0)+MAX((Expenses!FR$13-Leases!$AB103/12)*Leases!$AA103*Leases!$F99,0)))))</f>
        <v>0</v>
      </c>
      <c r="FU270" s="94">
        <f>IF(OR(FU$165&lt;=EOMONTH($E99,$R99*(1-$O99)),FU$165&gt;EOMONTH($E99,$P99*12*(1-$O99)+$Q99*12*$O99+$R99*(1-$O99))),0,IF($X99="NNN",Expenses!FS$14*Leases!$F99,IF(Leases!$X99="FSG",0,IF(Leases!$X99="MG",SUMPRODUCT(Leases!$Z99:$Z103,Expenses!FS$9:FS$13)*Leases!$F99,MAX((Expenses!FS$9-Leases!$AB99/12)*Leases!$AA99*Leases!$F99,0)+MAX((Expenses!FS$10-Leases!$AB100/12)*Leases!$AA100*Leases!$F99,0)+MAX((Expenses!FS$11-Leases!$AB101/12)*Leases!$AA101*Leases!$F99,0)+MAX((Expenses!FS$12-Leases!$AB102/12)*Leases!$AA102*Leases!$F99,0)+MAX((Expenses!FS$13-Leases!$AB103/12)*Leases!$AA103*Leases!$F99,0)))))</f>
        <v>0</v>
      </c>
      <c r="FV270" s="94">
        <f>IF(OR(FV$165&lt;=EOMONTH($E99,$R99*(1-$O99)),FV$165&gt;EOMONTH($E99,$P99*12*(1-$O99)+$Q99*12*$O99+$R99*(1-$O99))),0,IF($X99="NNN",Expenses!FT$14*Leases!$F99,IF(Leases!$X99="FSG",0,IF(Leases!$X99="MG",SUMPRODUCT(Leases!$Z99:$Z103,Expenses!FT$9:FT$13)*Leases!$F99,MAX((Expenses!FT$9-Leases!$AB99/12)*Leases!$AA99*Leases!$F99,0)+MAX((Expenses!FT$10-Leases!$AB100/12)*Leases!$AA100*Leases!$F99,0)+MAX((Expenses!FT$11-Leases!$AB101/12)*Leases!$AA101*Leases!$F99,0)+MAX((Expenses!FT$12-Leases!$AB102/12)*Leases!$AA102*Leases!$F99,0)+MAX((Expenses!FT$13-Leases!$AB103/12)*Leases!$AA103*Leases!$F99,0)))))</f>
        <v>0</v>
      </c>
      <c r="FW270" s="94">
        <f>IF(OR(FW$165&lt;=EOMONTH($E99,$R99*(1-$O99)),FW$165&gt;EOMONTH($E99,$P99*12*(1-$O99)+$Q99*12*$O99+$R99*(1-$O99))),0,IF($X99="NNN",Expenses!FU$14*Leases!$F99,IF(Leases!$X99="FSG",0,IF(Leases!$X99="MG",SUMPRODUCT(Leases!$Z99:$Z103,Expenses!FU$9:FU$13)*Leases!$F99,MAX((Expenses!FU$9-Leases!$AB99/12)*Leases!$AA99*Leases!$F99,0)+MAX((Expenses!FU$10-Leases!$AB100/12)*Leases!$AA100*Leases!$F99,0)+MAX((Expenses!FU$11-Leases!$AB101/12)*Leases!$AA101*Leases!$F99,0)+MAX((Expenses!FU$12-Leases!$AB102/12)*Leases!$AA102*Leases!$F99,0)+MAX((Expenses!FU$13-Leases!$AB103/12)*Leases!$AA103*Leases!$F99,0)))))</f>
        <v>0</v>
      </c>
      <c r="FX270" s="94">
        <f>IF(OR(FX$165&lt;=EOMONTH($E99,$R99*(1-$O99)),FX$165&gt;EOMONTH($E99,$P99*12*(1-$O99)+$Q99*12*$O99+$R99*(1-$O99))),0,IF($X99="NNN",Expenses!FV$14*Leases!$F99,IF(Leases!$X99="FSG",0,IF(Leases!$X99="MG",SUMPRODUCT(Leases!$Z99:$Z103,Expenses!FV$9:FV$13)*Leases!$F99,MAX((Expenses!FV$9-Leases!$AB99/12)*Leases!$AA99*Leases!$F99,0)+MAX((Expenses!FV$10-Leases!$AB100/12)*Leases!$AA100*Leases!$F99,0)+MAX((Expenses!FV$11-Leases!$AB101/12)*Leases!$AA101*Leases!$F99,0)+MAX((Expenses!FV$12-Leases!$AB102/12)*Leases!$AA102*Leases!$F99,0)+MAX((Expenses!FV$13-Leases!$AB103/12)*Leases!$AA103*Leases!$F99,0)))))</f>
        <v>0</v>
      </c>
      <c r="FY270" s="94">
        <f>IF(OR(FY$165&lt;=EOMONTH($E99,$R99*(1-$O99)),FY$165&gt;EOMONTH($E99,$P99*12*(1-$O99)+$Q99*12*$O99+$R99*(1-$O99))),0,IF($X99="NNN",Expenses!FW$14*Leases!$F99,IF(Leases!$X99="FSG",0,IF(Leases!$X99="MG",SUMPRODUCT(Leases!$Z99:$Z103,Expenses!FW$9:FW$13)*Leases!$F99,MAX((Expenses!FW$9-Leases!$AB99/12)*Leases!$AA99*Leases!$F99,0)+MAX((Expenses!FW$10-Leases!$AB100/12)*Leases!$AA100*Leases!$F99,0)+MAX((Expenses!FW$11-Leases!$AB101/12)*Leases!$AA101*Leases!$F99,0)+MAX((Expenses!FW$12-Leases!$AB102/12)*Leases!$AA102*Leases!$F99,0)+MAX((Expenses!FW$13-Leases!$AB103/12)*Leases!$AA103*Leases!$F99,0)))))</f>
        <v>0</v>
      </c>
      <c r="FZ270" s="94">
        <f>IF(OR(FZ$165&lt;=EOMONTH($E99,$R99*(1-$O99)),FZ$165&gt;EOMONTH($E99,$P99*12*(1-$O99)+$Q99*12*$O99+$R99*(1-$O99))),0,IF($X99="NNN",Expenses!FX$14*Leases!$F99,IF(Leases!$X99="FSG",0,IF(Leases!$X99="MG",SUMPRODUCT(Leases!$Z99:$Z103,Expenses!FX$9:FX$13)*Leases!$F99,MAX((Expenses!FX$9-Leases!$AB99/12)*Leases!$AA99*Leases!$F99,0)+MAX((Expenses!FX$10-Leases!$AB100/12)*Leases!$AA100*Leases!$F99,0)+MAX((Expenses!FX$11-Leases!$AB101/12)*Leases!$AA101*Leases!$F99,0)+MAX((Expenses!FX$12-Leases!$AB102/12)*Leases!$AA102*Leases!$F99,0)+MAX((Expenses!FX$13-Leases!$AB103/12)*Leases!$AA103*Leases!$F99,0)))))</f>
        <v>0</v>
      </c>
      <c r="GA270" s="94">
        <f>IF(OR(GA$165&lt;=EOMONTH($E99,$R99*(1-$O99)),GA$165&gt;EOMONTH($E99,$P99*12*(1-$O99)+$Q99*12*$O99+$R99*(1-$O99))),0,IF($X99="NNN",Expenses!FY$14*Leases!$F99,IF(Leases!$X99="FSG",0,IF(Leases!$X99="MG",SUMPRODUCT(Leases!$Z99:$Z103,Expenses!FY$9:FY$13)*Leases!$F99,MAX((Expenses!FY$9-Leases!$AB99/12)*Leases!$AA99*Leases!$F99,0)+MAX((Expenses!FY$10-Leases!$AB100/12)*Leases!$AA100*Leases!$F99,0)+MAX((Expenses!FY$11-Leases!$AB101/12)*Leases!$AA101*Leases!$F99,0)+MAX((Expenses!FY$12-Leases!$AB102/12)*Leases!$AA102*Leases!$F99,0)+MAX((Expenses!FY$13-Leases!$AB103/12)*Leases!$AA103*Leases!$F99,0)))))</f>
        <v>0</v>
      </c>
      <c r="GB270" s="94">
        <f>IF(OR(GB$165&lt;=EOMONTH($E99,$R99*(1-$O99)),GB$165&gt;EOMONTH($E99,$P99*12*(1-$O99)+$Q99*12*$O99+$R99*(1-$O99))),0,IF($X99="NNN",Expenses!FZ$14*Leases!$F99,IF(Leases!$X99="FSG",0,IF(Leases!$X99="MG",SUMPRODUCT(Leases!$Z99:$Z103,Expenses!FZ$9:FZ$13)*Leases!$F99,MAX((Expenses!FZ$9-Leases!$AB99/12)*Leases!$AA99*Leases!$F99,0)+MAX((Expenses!FZ$10-Leases!$AB100/12)*Leases!$AA100*Leases!$F99,0)+MAX((Expenses!FZ$11-Leases!$AB101/12)*Leases!$AA101*Leases!$F99,0)+MAX((Expenses!FZ$12-Leases!$AB102/12)*Leases!$AA102*Leases!$F99,0)+MAX((Expenses!FZ$13-Leases!$AB103/12)*Leases!$AA103*Leases!$F99,0)))))</f>
        <v>0</v>
      </c>
      <c r="GC270" s="94">
        <f>IF(OR(GC$165&lt;=EOMONTH($E99,$R99*(1-$O99)),GC$165&gt;EOMONTH($E99,$P99*12*(1-$O99)+$Q99*12*$O99+$R99*(1-$O99))),0,IF($X99="NNN",Expenses!GA$14*Leases!$F99,IF(Leases!$X99="FSG",0,IF(Leases!$X99="MG",SUMPRODUCT(Leases!$Z99:$Z103,Expenses!GA$9:GA$13)*Leases!$F99,MAX((Expenses!GA$9-Leases!$AB99/12)*Leases!$AA99*Leases!$F99,0)+MAX((Expenses!GA$10-Leases!$AB100/12)*Leases!$AA100*Leases!$F99,0)+MAX((Expenses!GA$11-Leases!$AB101/12)*Leases!$AA101*Leases!$F99,0)+MAX((Expenses!GA$12-Leases!$AB102/12)*Leases!$AA102*Leases!$F99,0)+MAX((Expenses!GA$13-Leases!$AB103/12)*Leases!$AA103*Leases!$F99,0)))))</f>
        <v>0</v>
      </c>
      <c r="GD270" s="94">
        <f>IF(OR(GD$165&lt;=EOMONTH($E99,$R99*(1-$O99)),GD$165&gt;EOMONTH($E99,$P99*12*(1-$O99)+$Q99*12*$O99+$R99*(1-$O99))),0,IF($X99="NNN",Expenses!GB$14*Leases!$F99,IF(Leases!$X99="FSG",0,IF(Leases!$X99="MG",SUMPRODUCT(Leases!$Z99:$Z103,Expenses!GB$9:GB$13)*Leases!$F99,MAX((Expenses!GB$9-Leases!$AB99/12)*Leases!$AA99*Leases!$F99,0)+MAX((Expenses!GB$10-Leases!$AB100/12)*Leases!$AA100*Leases!$F99,0)+MAX((Expenses!GB$11-Leases!$AB101/12)*Leases!$AA101*Leases!$F99,0)+MAX((Expenses!GB$12-Leases!$AB102/12)*Leases!$AA102*Leases!$F99,0)+MAX((Expenses!GB$13-Leases!$AB103/12)*Leases!$AA103*Leases!$F99,0)))))</f>
        <v>0</v>
      </c>
      <c r="GE270" s="94">
        <f>IF(OR(GE$165&lt;=EOMONTH($E99,$R99*(1-$O99)),GE$165&gt;EOMONTH($E99,$P99*12*(1-$O99)+$Q99*12*$O99+$R99*(1-$O99))),0,IF($X99="NNN",Expenses!GC$14*Leases!$F99,IF(Leases!$X99="FSG",0,IF(Leases!$X99="MG",SUMPRODUCT(Leases!$Z99:$Z103,Expenses!GC$9:GC$13)*Leases!$F99,MAX((Expenses!GC$9-Leases!$AB99/12)*Leases!$AA99*Leases!$F99,0)+MAX((Expenses!GC$10-Leases!$AB100/12)*Leases!$AA100*Leases!$F99,0)+MAX((Expenses!GC$11-Leases!$AB101/12)*Leases!$AA101*Leases!$F99,0)+MAX((Expenses!GC$12-Leases!$AB102/12)*Leases!$AA102*Leases!$F99,0)+MAX((Expenses!GC$13-Leases!$AB103/12)*Leases!$AA103*Leases!$F99,0)))))</f>
        <v>0</v>
      </c>
      <c r="GF270" s="94">
        <f>IF(OR(GF$165&lt;=EOMONTH($E99,$R99*(1-$O99)),GF$165&gt;EOMONTH($E99,$P99*12*(1-$O99)+$Q99*12*$O99+$R99*(1-$O99))),0,IF($X99="NNN",Expenses!GD$14*Leases!$F99,IF(Leases!$X99="FSG",0,IF(Leases!$X99="MG",SUMPRODUCT(Leases!$Z99:$Z103,Expenses!GD$9:GD$13)*Leases!$F99,MAX((Expenses!GD$9-Leases!$AB99/12)*Leases!$AA99*Leases!$F99,0)+MAX((Expenses!GD$10-Leases!$AB100/12)*Leases!$AA100*Leases!$F99,0)+MAX((Expenses!GD$11-Leases!$AB101/12)*Leases!$AA101*Leases!$F99,0)+MAX((Expenses!GD$12-Leases!$AB102/12)*Leases!$AA102*Leases!$F99,0)+MAX((Expenses!GD$13-Leases!$AB103/12)*Leases!$AA103*Leases!$F99,0)))))</f>
        <v>0</v>
      </c>
      <c r="GG270" s="94">
        <f>IF(OR(GG$165&lt;=EOMONTH($E99,$R99*(1-$O99)),GG$165&gt;EOMONTH($E99,$P99*12*(1-$O99)+$Q99*12*$O99+$R99*(1-$O99))),0,IF($X99="NNN",Expenses!GE$14*Leases!$F99,IF(Leases!$X99="FSG",0,IF(Leases!$X99="MG",SUMPRODUCT(Leases!$Z99:$Z103,Expenses!GE$9:GE$13)*Leases!$F99,MAX((Expenses!GE$9-Leases!$AB99/12)*Leases!$AA99*Leases!$F99,0)+MAX((Expenses!GE$10-Leases!$AB100/12)*Leases!$AA100*Leases!$F99,0)+MAX((Expenses!GE$11-Leases!$AB101/12)*Leases!$AA101*Leases!$F99,0)+MAX((Expenses!GE$12-Leases!$AB102/12)*Leases!$AA102*Leases!$F99,0)+MAX((Expenses!GE$13-Leases!$AB103/12)*Leases!$AA103*Leases!$F99,0)))))</f>
        <v>0</v>
      </c>
      <c r="GH270" s="94">
        <f>IF(OR(GH$165&lt;=EOMONTH($E99,$R99*(1-$O99)),GH$165&gt;EOMONTH($E99,$P99*12*(1-$O99)+$Q99*12*$O99+$R99*(1-$O99))),0,IF($X99="NNN",Expenses!GF$14*Leases!$F99,IF(Leases!$X99="FSG",0,IF(Leases!$X99="MG",SUMPRODUCT(Leases!$Z99:$Z103,Expenses!GF$9:GF$13)*Leases!$F99,MAX((Expenses!GF$9-Leases!$AB99/12)*Leases!$AA99*Leases!$F99,0)+MAX((Expenses!GF$10-Leases!$AB100/12)*Leases!$AA100*Leases!$F99,0)+MAX((Expenses!GF$11-Leases!$AB101/12)*Leases!$AA101*Leases!$F99,0)+MAX((Expenses!GF$12-Leases!$AB102/12)*Leases!$AA102*Leases!$F99,0)+MAX((Expenses!GF$13-Leases!$AB103/12)*Leases!$AA103*Leases!$F99,0)))))</f>
        <v>0</v>
      </c>
      <c r="GI270" s="94">
        <f>IF(OR(GI$165&lt;=EOMONTH($E99,$R99*(1-$O99)),GI$165&gt;EOMONTH($E99,$P99*12*(1-$O99)+$Q99*12*$O99+$R99*(1-$O99))),0,IF($X99="NNN",Expenses!GG$14*Leases!$F99,IF(Leases!$X99="FSG",0,IF(Leases!$X99="MG",SUMPRODUCT(Leases!$Z99:$Z103,Expenses!GG$9:GG$13)*Leases!$F99,MAX((Expenses!GG$9-Leases!$AB99/12)*Leases!$AA99*Leases!$F99,0)+MAX((Expenses!GG$10-Leases!$AB100/12)*Leases!$AA100*Leases!$F99,0)+MAX((Expenses!GG$11-Leases!$AB101/12)*Leases!$AA101*Leases!$F99,0)+MAX((Expenses!GG$12-Leases!$AB102/12)*Leases!$AA102*Leases!$F99,0)+MAX((Expenses!GG$13-Leases!$AB103/12)*Leases!$AA103*Leases!$F99,0)))))</f>
        <v>0</v>
      </c>
      <c r="GJ270" s="94">
        <f>IF(OR(GJ$165&lt;=EOMONTH($E99,$R99*(1-$O99)),GJ$165&gt;EOMONTH($E99,$P99*12*(1-$O99)+$Q99*12*$O99+$R99*(1-$O99))),0,IF($X99="NNN",Expenses!GH$14*Leases!$F99,IF(Leases!$X99="FSG",0,IF(Leases!$X99="MG",SUMPRODUCT(Leases!$Z99:$Z103,Expenses!GH$9:GH$13)*Leases!$F99,MAX((Expenses!GH$9-Leases!$AB99/12)*Leases!$AA99*Leases!$F99,0)+MAX((Expenses!GH$10-Leases!$AB100/12)*Leases!$AA100*Leases!$F99,0)+MAX((Expenses!GH$11-Leases!$AB101/12)*Leases!$AA101*Leases!$F99,0)+MAX((Expenses!GH$12-Leases!$AB102/12)*Leases!$AA102*Leases!$F99,0)+MAX((Expenses!GH$13-Leases!$AB103/12)*Leases!$AA103*Leases!$F99,0)))))</f>
        <v>0</v>
      </c>
      <c r="GK270" s="94">
        <f>IF(OR(GK$165&lt;=EOMONTH($E99,$R99*(1-$O99)),GK$165&gt;EOMONTH($E99,$P99*12*(1-$O99)+$Q99*12*$O99+$R99*(1-$O99))),0,IF($X99="NNN",Expenses!GI$14*Leases!$F99,IF(Leases!$X99="FSG",0,IF(Leases!$X99="MG",SUMPRODUCT(Leases!$Z99:$Z103,Expenses!GI$9:GI$13)*Leases!$F99,MAX((Expenses!GI$9-Leases!$AB99/12)*Leases!$AA99*Leases!$F99,0)+MAX((Expenses!GI$10-Leases!$AB100/12)*Leases!$AA100*Leases!$F99,0)+MAX((Expenses!GI$11-Leases!$AB101/12)*Leases!$AA101*Leases!$F99,0)+MAX((Expenses!GI$12-Leases!$AB102/12)*Leases!$AA102*Leases!$F99,0)+MAX((Expenses!GI$13-Leases!$AB103/12)*Leases!$AA103*Leases!$F99,0)))))</f>
        <v>0</v>
      </c>
      <c r="GL270" s="94">
        <f>IF(OR(GL$165&lt;=EOMONTH($E99,$R99*(1-$O99)),GL$165&gt;EOMONTH($E99,$P99*12*(1-$O99)+$Q99*12*$O99+$R99*(1-$O99))),0,IF($X99="NNN",Expenses!GJ$14*Leases!$F99,IF(Leases!$X99="FSG",0,IF(Leases!$X99="MG",SUMPRODUCT(Leases!$Z99:$Z103,Expenses!GJ$9:GJ$13)*Leases!$F99,MAX((Expenses!GJ$9-Leases!$AB99/12)*Leases!$AA99*Leases!$F99,0)+MAX((Expenses!GJ$10-Leases!$AB100/12)*Leases!$AA100*Leases!$F99,0)+MAX((Expenses!GJ$11-Leases!$AB101/12)*Leases!$AA101*Leases!$F99,0)+MAX((Expenses!GJ$12-Leases!$AB102/12)*Leases!$AA102*Leases!$F99,0)+MAX((Expenses!GJ$13-Leases!$AB103/12)*Leases!$AA103*Leases!$F99,0)))))</f>
        <v>0</v>
      </c>
      <c r="GM270" s="94">
        <f>IF(OR(GM$165&lt;=EOMONTH($E99,$R99*(1-$O99)),GM$165&gt;EOMONTH($E99,$P99*12*(1-$O99)+$Q99*12*$O99+$R99*(1-$O99))),0,IF($X99="NNN",Expenses!GK$14*Leases!$F99,IF(Leases!$X99="FSG",0,IF(Leases!$X99="MG",SUMPRODUCT(Leases!$Z99:$Z103,Expenses!GK$9:GK$13)*Leases!$F99,MAX((Expenses!GK$9-Leases!$AB99/12)*Leases!$AA99*Leases!$F99,0)+MAX((Expenses!GK$10-Leases!$AB100/12)*Leases!$AA100*Leases!$F99,0)+MAX((Expenses!GK$11-Leases!$AB101/12)*Leases!$AA101*Leases!$F99,0)+MAX((Expenses!GK$12-Leases!$AB102/12)*Leases!$AA102*Leases!$F99,0)+MAX((Expenses!GK$13-Leases!$AB103/12)*Leases!$AA103*Leases!$F99,0)))))</f>
        <v>0</v>
      </c>
      <c r="GN270" s="94">
        <f>IF(OR(GN$165&lt;=EOMONTH($E99,$R99*(1-$O99)),GN$165&gt;EOMONTH($E99,$P99*12*(1-$O99)+$Q99*12*$O99+$R99*(1-$O99))),0,IF($X99="NNN",Expenses!GL$14*Leases!$F99,IF(Leases!$X99="FSG",0,IF(Leases!$X99="MG",SUMPRODUCT(Leases!$Z99:$Z103,Expenses!GL$9:GL$13)*Leases!$F99,MAX((Expenses!GL$9-Leases!$AB99/12)*Leases!$AA99*Leases!$F99,0)+MAX((Expenses!GL$10-Leases!$AB100/12)*Leases!$AA100*Leases!$F99,0)+MAX((Expenses!GL$11-Leases!$AB101/12)*Leases!$AA101*Leases!$F99,0)+MAX((Expenses!GL$12-Leases!$AB102/12)*Leases!$AA102*Leases!$F99,0)+MAX((Expenses!GL$13-Leases!$AB103/12)*Leases!$AA103*Leases!$F99,0)))))</f>
        <v>0</v>
      </c>
      <c r="GO270" s="94">
        <f>IF(OR(GO$165&lt;=EOMONTH($E99,$R99*(1-$O99)),GO$165&gt;EOMONTH($E99,$P99*12*(1-$O99)+$Q99*12*$O99+$R99*(1-$O99))),0,IF($X99="NNN",Expenses!GM$14*Leases!$F99,IF(Leases!$X99="FSG",0,IF(Leases!$X99="MG",SUMPRODUCT(Leases!$Z99:$Z103,Expenses!GM$9:GM$13)*Leases!$F99,MAX((Expenses!GM$9-Leases!$AB99/12)*Leases!$AA99*Leases!$F99,0)+MAX((Expenses!GM$10-Leases!$AB100/12)*Leases!$AA100*Leases!$F99,0)+MAX((Expenses!GM$11-Leases!$AB101/12)*Leases!$AA101*Leases!$F99,0)+MAX((Expenses!GM$12-Leases!$AB102/12)*Leases!$AA102*Leases!$F99,0)+MAX((Expenses!GM$13-Leases!$AB103/12)*Leases!$AA103*Leases!$F99,0)))))</f>
        <v>0</v>
      </c>
      <c r="GP270" s="94">
        <f>IF(OR(GP$165&lt;=EOMONTH($E99,$R99*(1-$O99)),GP$165&gt;EOMONTH($E99,$P99*12*(1-$O99)+$Q99*12*$O99+$R99*(1-$O99))),0,IF($X99="NNN",Expenses!GN$14*Leases!$F99,IF(Leases!$X99="FSG",0,IF(Leases!$X99="MG",SUMPRODUCT(Leases!$Z99:$Z103,Expenses!GN$9:GN$13)*Leases!$F99,MAX((Expenses!GN$9-Leases!$AB99/12)*Leases!$AA99*Leases!$F99,0)+MAX((Expenses!GN$10-Leases!$AB100/12)*Leases!$AA100*Leases!$F99,0)+MAX((Expenses!GN$11-Leases!$AB101/12)*Leases!$AA101*Leases!$F99,0)+MAX((Expenses!GN$12-Leases!$AB102/12)*Leases!$AA102*Leases!$F99,0)+MAX((Expenses!GN$13-Leases!$AB103/12)*Leases!$AA103*Leases!$F99,0)))))</f>
        <v>0</v>
      </c>
      <c r="GQ270" s="94">
        <f>IF(OR(GQ$165&lt;=EOMONTH($E99,$R99*(1-$O99)),GQ$165&gt;EOMONTH($E99,$P99*12*(1-$O99)+$Q99*12*$O99+$R99*(1-$O99))),0,IF($X99="NNN",Expenses!GO$14*Leases!$F99,IF(Leases!$X99="FSG",0,IF(Leases!$X99="MG",SUMPRODUCT(Leases!$Z99:$Z103,Expenses!GO$9:GO$13)*Leases!$F99,MAX((Expenses!GO$9-Leases!$AB99/12)*Leases!$AA99*Leases!$F99,0)+MAX((Expenses!GO$10-Leases!$AB100/12)*Leases!$AA100*Leases!$F99,0)+MAX((Expenses!GO$11-Leases!$AB101/12)*Leases!$AA101*Leases!$F99,0)+MAX((Expenses!GO$12-Leases!$AB102/12)*Leases!$AA102*Leases!$F99,0)+MAX((Expenses!GO$13-Leases!$AB103/12)*Leases!$AA103*Leases!$F99,0)))))</f>
        <v>0</v>
      </c>
      <c r="GR270" s="94">
        <f>IF(OR(GR$165&lt;=EOMONTH($E99,$R99*(1-$O99)),GR$165&gt;EOMONTH($E99,$P99*12*(1-$O99)+$Q99*12*$O99+$R99*(1-$O99))),0,IF($X99="NNN",Expenses!GP$14*Leases!$F99,IF(Leases!$X99="FSG",0,IF(Leases!$X99="MG",SUMPRODUCT(Leases!$Z99:$Z103,Expenses!GP$9:GP$13)*Leases!$F99,MAX((Expenses!GP$9-Leases!$AB99/12)*Leases!$AA99*Leases!$F99,0)+MAX((Expenses!GP$10-Leases!$AB100/12)*Leases!$AA100*Leases!$F99,0)+MAX((Expenses!GP$11-Leases!$AB101/12)*Leases!$AA101*Leases!$F99,0)+MAX((Expenses!GP$12-Leases!$AB102/12)*Leases!$AA102*Leases!$F99,0)+MAX((Expenses!GP$13-Leases!$AB103/12)*Leases!$AA103*Leases!$F99,0)))))</f>
        <v>0</v>
      </c>
      <c r="GS270" s="94">
        <f>IF(OR(GS$165&lt;=EOMONTH($E99,$R99*(1-$O99)),GS$165&gt;EOMONTH($E99,$P99*12*(1-$O99)+$Q99*12*$O99+$R99*(1-$O99))),0,IF($X99="NNN",Expenses!GQ$14*Leases!$F99,IF(Leases!$X99="FSG",0,IF(Leases!$X99="MG",SUMPRODUCT(Leases!$Z99:$Z103,Expenses!GQ$9:GQ$13)*Leases!$F99,MAX((Expenses!GQ$9-Leases!$AB99/12)*Leases!$AA99*Leases!$F99,0)+MAX((Expenses!GQ$10-Leases!$AB100/12)*Leases!$AA100*Leases!$F99,0)+MAX((Expenses!GQ$11-Leases!$AB101/12)*Leases!$AA101*Leases!$F99,0)+MAX((Expenses!GQ$12-Leases!$AB102/12)*Leases!$AA102*Leases!$F99,0)+MAX((Expenses!GQ$13-Leases!$AB103/12)*Leases!$AA103*Leases!$F99,0)))))</f>
        <v>0</v>
      </c>
      <c r="GT270" s="94">
        <f>IF(OR(GT$165&lt;=EOMONTH($E99,$R99*(1-$O99)),GT$165&gt;EOMONTH($E99,$P99*12*(1-$O99)+$Q99*12*$O99+$R99*(1-$O99))),0,IF($X99="NNN",Expenses!GR$14*Leases!$F99,IF(Leases!$X99="FSG",0,IF(Leases!$X99="MG",SUMPRODUCT(Leases!$Z99:$Z103,Expenses!GR$9:GR$13)*Leases!$F99,MAX((Expenses!GR$9-Leases!$AB99/12)*Leases!$AA99*Leases!$F99,0)+MAX((Expenses!GR$10-Leases!$AB100/12)*Leases!$AA100*Leases!$F99,0)+MAX((Expenses!GR$11-Leases!$AB101/12)*Leases!$AA101*Leases!$F99,0)+MAX((Expenses!GR$12-Leases!$AB102/12)*Leases!$AA102*Leases!$F99,0)+MAX((Expenses!GR$13-Leases!$AB103/12)*Leases!$AA103*Leases!$F99,0)))))</f>
        <v>0</v>
      </c>
      <c r="GU270" s="94">
        <f>IF(OR(GU$165&lt;=EOMONTH($E99,$R99*(1-$O99)),GU$165&gt;EOMONTH($E99,$P99*12*(1-$O99)+$Q99*12*$O99+$R99*(1-$O99))),0,IF($X99="NNN",Expenses!GS$14*Leases!$F99,IF(Leases!$X99="FSG",0,IF(Leases!$X99="MG",SUMPRODUCT(Leases!$Z99:$Z103,Expenses!GS$9:GS$13)*Leases!$F99,MAX((Expenses!GS$9-Leases!$AB99/12)*Leases!$AA99*Leases!$F99,0)+MAX((Expenses!GS$10-Leases!$AB100/12)*Leases!$AA100*Leases!$F99,0)+MAX((Expenses!GS$11-Leases!$AB101/12)*Leases!$AA101*Leases!$F99,0)+MAX((Expenses!GS$12-Leases!$AB102/12)*Leases!$AA102*Leases!$F99,0)+MAX((Expenses!GS$13-Leases!$AB103/12)*Leases!$AA103*Leases!$F99,0)))))</f>
        <v>0</v>
      </c>
      <c r="GV270" s="94">
        <f>IF(OR(GV$165&lt;=EOMONTH($E99,$R99*(1-$O99)),GV$165&gt;EOMONTH($E99,$P99*12*(1-$O99)+$Q99*12*$O99+$R99*(1-$O99))),0,IF($X99="NNN",Expenses!GT$14*Leases!$F99,IF(Leases!$X99="FSG",0,IF(Leases!$X99="MG",SUMPRODUCT(Leases!$Z99:$Z103,Expenses!GT$9:GT$13)*Leases!$F99,MAX((Expenses!GT$9-Leases!$AB99/12)*Leases!$AA99*Leases!$F99,0)+MAX((Expenses!GT$10-Leases!$AB100/12)*Leases!$AA100*Leases!$F99,0)+MAX((Expenses!GT$11-Leases!$AB101/12)*Leases!$AA101*Leases!$F99,0)+MAX((Expenses!GT$12-Leases!$AB102/12)*Leases!$AA102*Leases!$F99,0)+MAX((Expenses!GT$13-Leases!$AB103/12)*Leases!$AA103*Leases!$F99,0)))))</f>
        <v>0</v>
      </c>
      <c r="GW270" s="94">
        <f>IF(OR(GW$165&lt;=EOMONTH($E99,$R99*(1-$O99)),GW$165&gt;EOMONTH($E99,$P99*12*(1-$O99)+$Q99*12*$O99+$R99*(1-$O99))),0,IF($X99="NNN",Expenses!GU$14*Leases!$F99,IF(Leases!$X99="FSG",0,IF(Leases!$X99="MG",SUMPRODUCT(Leases!$Z99:$Z103,Expenses!GU$9:GU$13)*Leases!$F99,MAX((Expenses!GU$9-Leases!$AB99/12)*Leases!$AA99*Leases!$F99,0)+MAX((Expenses!GU$10-Leases!$AB100/12)*Leases!$AA100*Leases!$F99,0)+MAX((Expenses!GU$11-Leases!$AB101/12)*Leases!$AA101*Leases!$F99,0)+MAX((Expenses!GU$12-Leases!$AB102/12)*Leases!$AA102*Leases!$F99,0)+MAX((Expenses!GU$13-Leases!$AB103/12)*Leases!$AA103*Leases!$F99,0)))))</f>
        <v>0</v>
      </c>
      <c r="GX270" s="94">
        <f>IF(OR(GX$165&lt;=EOMONTH($E99,$R99*(1-$O99)),GX$165&gt;EOMONTH($E99,$P99*12*(1-$O99)+$Q99*12*$O99+$R99*(1-$O99))),0,IF($X99="NNN",Expenses!GV$14*Leases!$F99,IF(Leases!$X99="FSG",0,IF(Leases!$X99="MG",SUMPRODUCT(Leases!$Z99:$Z103,Expenses!GV$9:GV$13)*Leases!$F99,MAX((Expenses!GV$9-Leases!$AB99/12)*Leases!$AA99*Leases!$F99,0)+MAX((Expenses!GV$10-Leases!$AB100/12)*Leases!$AA100*Leases!$F99,0)+MAX((Expenses!GV$11-Leases!$AB101/12)*Leases!$AA101*Leases!$F99,0)+MAX((Expenses!GV$12-Leases!$AB102/12)*Leases!$AA102*Leases!$F99,0)+MAX((Expenses!GV$13-Leases!$AB103/12)*Leases!$AA103*Leases!$F99,0)))))</f>
        <v>0</v>
      </c>
      <c r="GY270" s="94">
        <f>IF(OR(GY$165&lt;=EOMONTH($E99,$R99*(1-$O99)),GY$165&gt;EOMONTH($E99,$P99*12*(1-$O99)+$Q99*12*$O99+$R99*(1-$O99))),0,IF($X99="NNN",Expenses!GW$14*Leases!$F99,IF(Leases!$X99="FSG",0,IF(Leases!$X99="MG",SUMPRODUCT(Leases!$Z99:$Z103,Expenses!GW$9:GW$13)*Leases!$F99,MAX((Expenses!GW$9-Leases!$AB99/12)*Leases!$AA99*Leases!$F99,0)+MAX((Expenses!GW$10-Leases!$AB100/12)*Leases!$AA100*Leases!$F99,0)+MAX((Expenses!GW$11-Leases!$AB101/12)*Leases!$AA101*Leases!$F99,0)+MAX((Expenses!GW$12-Leases!$AB102/12)*Leases!$AA102*Leases!$F99,0)+MAX((Expenses!GW$13-Leases!$AB103/12)*Leases!$AA103*Leases!$F99,0)))))</f>
        <v>0</v>
      </c>
      <c r="GZ270" s="94">
        <f>IF(OR(GZ$165&lt;=EOMONTH($E99,$R99*(1-$O99)),GZ$165&gt;EOMONTH($E99,$P99*12*(1-$O99)+$Q99*12*$O99+$R99*(1-$O99))),0,IF($X99="NNN",Expenses!GX$14*Leases!$F99,IF(Leases!$X99="FSG",0,IF(Leases!$X99="MG",SUMPRODUCT(Leases!$Z99:$Z103,Expenses!GX$9:GX$13)*Leases!$F99,MAX((Expenses!GX$9-Leases!$AB99/12)*Leases!$AA99*Leases!$F99,0)+MAX((Expenses!GX$10-Leases!$AB100/12)*Leases!$AA100*Leases!$F99,0)+MAX((Expenses!GX$11-Leases!$AB101/12)*Leases!$AA101*Leases!$F99,0)+MAX((Expenses!GX$12-Leases!$AB102/12)*Leases!$AA102*Leases!$F99,0)+MAX((Expenses!GX$13-Leases!$AB103/12)*Leases!$AA103*Leases!$F99,0)))))</f>
        <v>0</v>
      </c>
      <c r="HA270" s="94">
        <f>IF(OR(HA$165&lt;=EOMONTH($E99,$R99*(1-$O99)),HA$165&gt;EOMONTH($E99,$P99*12*(1-$O99)+$Q99*12*$O99+$R99*(1-$O99))),0,IF($X99="NNN",Expenses!GY$14*Leases!$F99,IF(Leases!$X99="FSG",0,IF(Leases!$X99="MG",SUMPRODUCT(Leases!$Z99:$Z103,Expenses!GY$9:GY$13)*Leases!$F99,MAX((Expenses!GY$9-Leases!$AB99/12)*Leases!$AA99*Leases!$F99,0)+MAX((Expenses!GY$10-Leases!$AB100/12)*Leases!$AA100*Leases!$F99,0)+MAX((Expenses!GY$11-Leases!$AB101/12)*Leases!$AA101*Leases!$F99,0)+MAX((Expenses!GY$12-Leases!$AB102/12)*Leases!$AA102*Leases!$F99,0)+MAX((Expenses!GY$13-Leases!$AB103/12)*Leases!$AA103*Leases!$F99,0)))))</f>
        <v>0</v>
      </c>
      <c r="HB270" s="94">
        <f>IF(OR(HB$165&lt;=EOMONTH($E99,$R99*(1-$O99)),HB$165&gt;EOMONTH($E99,$P99*12*(1-$O99)+$Q99*12*$O99+$R99*(1-$O99))),0,IF($X99="NNN",Expenses!GZ$14*Leases!$F99,IF(Leases!$X99="FSG",0,IF(Leases!$X99="MG",SUMPRODUCT(Leases!$Z99:$Z103,Expenses!GZ$9:GZ$13)*Leases!$F99,MAX((Expenses!GZ$9-Leases!$AB99/12)*Leases!$AA99*Leases!$F99,0)+MAX((Expenses!GZ$10-Leases!$AB100/12)*Leases!$AA100*Leases!$F99,0)+MAX((Expenses!GZ$11-Leases!$AB101/12)*Leases!$AA101*Leases!$F99,0)+MAX((Expenses!GZ$12-Leases!$AB102/12)*Leases!$AA102*Leases!$F99,0)+MAX((Expenses!GZ$13-Leases!$AB103/12)*Leases!$AA103*Leases!$F99,0)))))</f>
        <v>0</v>
      </c>
      <c r="HC270" s="94">
        <f>IF(OR(HC$165&lt;=EOMONTH($E99,$R99*(1-$O99)),HC$165&gt;EOMONTH($E99,$P99*12*(1-$O99)+$Q99*12*$O99+$R99*(1-$O99))),0,IF($X99="NNN",Expenses!HA$14*Leases!$F99,IF(Leases!$X99="FSG",0,IF(Leases!$X99="MG",SUMPRODUCT(Leases!$Z99:$Z103,Expenses!HA$9:HA$13)*Leases!$F99,MAX((Expenses!HA$9-Leases!$AB99/12)*Leases!$AA99*Leases!$F99,0)+MAX((Expenses!HA$10-Leases!$AB100/12)*Leases!$AA100*Leases!$F99,0)+MAX((Expenses!HA$11-Leases!$AB101/12)*Leases!$AA101*Leases!$F99,0)+MAX((Expenses!HA$12-Leases!$AB102/12)*Leases!$AA102*Leases!$F99,0)+MAX((Expenses!HA$13-Leases!$AB103/12)*Leases!$AA103*Leases!$F99,0)))))</f>
        <v>0</v>
      </c>
      <c r="HD270" s="94">
        <f>IF(OR(HD$165&lt;=EOMONTH($E99,$R99*(1-$O99)),HD$165&gt;EOMONTH($E99,$P99*12*(1-$O99)+$Q99*12*$O99+$R99*(1-$O99))),0,IF($X99="NNN",Expenses!HB$14*Leases!$F99,IF(Leases!$X99="FSG",0,IF(Leases!$X99="MG",SUMPRODUCT(Leases!$Z99:$Z103,Expenses!HB$9:HB$13)*Leases!$F99,MAX((Expenses!HB$9-Leases!$AB99/12)*Leases!$AA99*Leases!$F99,0)+MAX((Expenses!HB$10-Leases!$AB100/12)*Leases!$AA100*Leases!$F99,0)+MAX((Expenses!HB$11-Leases!$AB101/12)*Leases!$AA101*Leases!$F99,0)+MAX((Expenses!HB$12-Leases!$AB102/12)*Leases!$AA102*Leases!$F99,0)+MAX((Expenses!HB$13-Leases!$AB103/12)*Leases!$AA103*Leases!$F99,0)))))</f>
        <v>0</v>
      </c>
      <c r="HE270" s="94">
        <f>IF(OR(HE$165&lt;=EOMONTH($E99,$R99*(1-$O99)),HE$165&gt;EOMONTH($E99,$P99*12*(1-$O99)+$Q99*12*$O99+$R99*(1-$O99))),0,IF($X99="NNN",Expenses!HC$14*Leases!$F99,IF(Leases!$X99="FSG",0,IF(Leases!$X99="MG",SUMPRODUCT(Leases!$Z99:$Z103,Expenses!HC$9:HC$13)*Leases!$F99,MAX((Expenses!HC$9-Leases!$AB99/12)*Leases!$AA99*Leases!$F99,0)+MAX((Expenses!HC$10-Leases!$AB100/12)*Leases!$AA100*Leases!$F99,0)+MAX((Expenses!HC$11-Leases!$AB101/12)*Leases!$AA101*Leases!$F99,0)+MAX((Expenses!HC$12-Leases!$AB102/12)*Leases!$AA102*Leases!$F99,0)+MAX((Expenses!HC$13-Leases!$AB103/12)*Leases!$AA103*Leases!$F99,0)))))</f>
        <v>0</v>
      </c>
      <c r="HF270" s="94">
        <f>IF(OR(HF$165&lt;=EOMONTH($E99,$R99*(1-$O99)),HF$165&gt;EOMONTH($E99,$P99*12*(1-$O99)+$Q99*12*$O99+$R99*(1-$O99))),0,IF($X99="NNN",Expenses!HD$14*Leases!$F99,IF(Leases!$X99="FSG",0,IF(Leases!$X99="MG",SUMPRODUCT(Leases!$Z99:$Z103,Expenses!HD$9:HD$13)*Leases!$F99,MAX((Expenses!HD$9-Leases!$AB99/12)*Leases!$AA99*Leases!$F99,0)+MAX((Expenses!HD$10-Leases!$AB100/12)*Leases!$AA100*Leases!$F99,0)+MAX((Expenses!HD$11-Leases!$AB101/12)*Leases!$AA101*Leases!$F99,0)+MAX((Expenses!HD$12-Leases!$AB102/12)*Leases!$AA102*Leases!$F99,0)+MAX((Expenses!HD$13-Leases!$AB103/12)*Leases!$AA103*Leases!$F99,0)))))</f>
        <v>0</v>
      </c>
      <c r="HG270" s="94">
        <f>IF(OR(HG$165&lt;=EOMONTH($E99,$R99*(1-$O99)),HG$165&gt;EOMONTH($E99,$P99*12*(1-$O99)+$Q99*12*$O99+$R99*(1-$O99))),0,IF($X99="NNN",Expenses!HE$14*Leases!$F99,IF(Leases!$X99="FSG",0,IF(Leases!$X99="MG",SUMPRODUCT(Leases!$Z99:$Z103,Expenses!HE$9:HE$13)*Leases!$F99,MAX((Expenses!HE$9-Leases!$AB99/12)*Leases!$AA99*Leases!$F99,0)+MAX((Expenses!HE$10-Leases!$AB100/12)*Leases!$AA100*Leases!$F99,0)+MAX((Expenses!HE$11-Leases!$AB101/12)*Leases!$AA101*Leases!$F99,0)+MAX((Expenses!HE$12-Leases!$AB102/12)*Leases!$AA102*Leases!$F99,0)+MAX((Expenses!HE$13-Leases!$AB103/12)*Leases!$AA103*Leases!$F99,0)))))</f>
        <v>0</v>
      </c>
      <c r="HH270" s="94">
        <f>IF(OR(HH$165&lt;=EOMONTH($E99,$R99*(1-$O99)),HH$165&gt;EOMONTH($E99,$P99*12*(1-$O99)+$Q99*12*$O99+$R99*(1-$O99))),0,IF($X99="NNN",Expenses!HF$14*Leases!$F99,IF(Leases!$X99="FSG",0,IF(Leases!$X99="MG",SUMPRODUCT(Leases!$Z99:$Z103,Expenses!HF$9:HF$13)*Leases!$F99,MAX((Expenses!HF$9-Leases!$AB99/12)*Leases!$AA99*Leases!$F99,0)+MAX((Expenses!HF$10-Leases!$AB100/12)*Leases!$AA100*Leases!$F99,0)+MAX((Expenses!HF$11-Leases!$AB101/12)*Leases!$AA101*Leases!$F99,0)+MAX((Expenses!HF$12-Leases!$AB102/12)*Leases!$AA102*Leases!$F99,0)+MAX((Expenses!HF$13-Leases!$AB103/12)*Leases!$AA103*Leases!$F99,0)))))</f>
        <v>0</v>
      </c>
      <c r="HI270" s="94">
        <f>IF(OR(HI$165&lt;=EOMONTH($E99,$R99*(1-$O99)),HI$165&gt;EOMONTH($E99,$P99*12*(1-$O99)+$Q99*12*$O99+$R99*(1-$O99))),0,IF($X99="NNN",Expenses!HG$14*Leases!$F99,IF(Leases!$X99="FSG",0,IF(Leases!$X99="MG",SUMPRODUCT(Leases!$Z99:$Z103,Expenses!HG$9:HG$13)*Leases!$F99,MAX((Expenses!HG$9-Leases!$AB99/12)*Leases!$AA99*Leases!$F99,0)+MAX((Expenses!HG$10-Leases!$AB100/12)*Leases!$AA100*Leases!$F99,0)+MAX((Expenses!HG$11-Leases!$AB101/12)*Leases!$AA101*Leases!$F99,0)+MAX((Expenses!HG$12-Leases!$AB102/12)*Leases!$AA102*Leases!$F99,0)+MAX((Expenses!HG$13-Leases!$AB103/12)*Leases!$AA103*Leases!$F99,0)))))</f>
        <v>0</v>
      </c>
      <c r="HJ270" s="94">
        <f>IF(OR(HJ$165&lt;=EOMONTH($E99,$R99*(1-$O99)),HJ$165&gt;EOMONTH($E99,$P99*12*(1-$O99)+$Q99*12*$O99+$R99*(1-$O99))),0,IF($X99="NNN",Expenses!HH$14*Leases!$F99,IF(Leases!$X99="FSG",0,IF(Leases!$X99="MG",SUMPRODUCT(Leases!$Z99:$Z103,Expenses!HH$9:HH$13)*Leases!$F99,MAX((Expenses!HH$9-Leases!$AB99/12)*Leases!$AA99*Leases!$F99,0)+MAX((Expenses!HH$10-Leases!$AB100/12)*Leases!$AA100*Leases!$F99,0)+MAX((Expenses!HH$11-Leases!$AB101/12)*Leases!$AA101*Leases!$F99,0)+MAX((Expenses!HH$12-Leases!$AB102/12)*Leases!$AA102*Leases!$F99,0)+MAX((Expenses!HH$13-Leases!$AB103/12)*Leases!$AA103*Leases!$F99,0)))))</f>
        <v>0</v>
      </c>
      <c r="HK270" s="94">
        <f>IF(OR(HK$165&lt;=EOMONTH($E99,$R99*(1-$O99)),HK$165&gt;EOMONTH($E99,$P99*12*(1-$O99)+$Q99*12*$O99+$R99*(1-$O99))),0,IF($X99="NNN",Expenses!HI$14*Leases!$F99,IF(Leases!$X99="FSG",0,IF(Leases!$X99="MG",SUMPRODUCT(Leases!$Z99:$Z103,Expenses!HI$9:HI$13)*Leases!$F99,MAX((Expenses!HI$9-Leases!$AB99/12)*Leases!$AA99*Leases!$F99,0)+MAX((Expenses!HI$10-Leases!$AB100/12)*Leases!$AA100*Leases!$F99,0)+MAX((Expenses!HI$11-Leases!$AB101/12)*Leases!$AA101*Leases!$F99,0)+MAX((Expenses!HI$12-Leases!$AB102/12)*Leases!$AA102*Leases!$F99,0)+MAX((Expenses!HI$13-Leases!$AB103/12)*Leases!$AA103*Leases!$F99,0)))))</f>
        <v>0</v>
      </c>
      <c r="HL270" s="94">
        <f>IF(OR(HL$165&lt;=EOMONTH($E99,$R99*(1-$O99)),HL$165&gt;EOMONTH($E99,$P99*12*(1-$O99)+$Q99*12*$O99+$R99*(1-$O99))),0,IF($X99="NNN",Expenses!HJ$14*Leases!$F99,IF(Leases!$X99="FSG",0,IF(Leases!$X99="MG",SUMPRODUCT(Leases!$Z99:$Z103,Expenses!HJ$9:HJ$13)*Leases!$F99,MAX((Expenses!HJ$9-Leases!$AB99/12)*Leases!$AA99*Leases!$F99,0)+MAX((Expenses!HJ$10-Leases!$AB100/12)*Leases!$AA100*Leases!$F99,0)+MAX((Expenses!HJ$11-Leases!$AB101/12)*Leases!$AA101*Leases!$F99,0)+MAX((Expenses!HJ$12-Leases!$AB102/12)*Leases!$AA102*Leases!$F99,0)+MAX((Expenses!HJ$13-Leases!$AB103/12)*Leases!$AA103*Leases!$F99,0)))))</f>
        <v>0</v>
      </c>
      <c r="HM270" s="94">
        <f>IF(OR(HM$165&lt;=EOMONTH($E99,$R99*(1-$O99)),HM$165&gt;EOMONTH($E99,$P99*12*(1-$O99)+$Q99*12*$O99+$R99*(1-$O99))),0,IF($X99="NNN",Expenses!HK$14*Leases!$F99,IF(Leases!$X99="FSG",0,IF(Leases!$X99="MG",SUMPRODUCT(Leases!$Z99:$Z103,Expenses!HK$9:HK$13)*Leases!$F99,MAX((Expenses!HK$9-Leases!$AB99/12)*Leases!$AA99*Leases!$F99,0)+MAX((Expenses!HK$10-Leases!$AB100/12)*Leases!$AA100*Leases!$F99,0)+MAX((Expenses!HK$11-Leases!$AB101/12)*Leases!$AA101*Leases!$F99,0)+MAX((Expenses!HK$12-Leases!$AB102/12)*Leases!$AA102*Leases!$F99,0)+MAX((Expenses!HK$13-Leases!$AB103/12)*Leases!$AA103*Leases!$F99,0)))))</f>
        <v>0</v>
      </c>
      <c r="HN270" s="94">
        <f>IF(OR(HN$165&lt;=EOMONTH($E99,$R99*(1-$O99)),HN$165&gt;EOMONTH($E99,$P99*12*(1-$O99)+$Q99*12*$O99+$R99*(1-$O99))),0,IF($X99="NNN",Expenses!HL$14*Leases!$F99,IF(Leases!$X99="FSG",0,IF(Leases!$X99="MG",SUMPRODUCT(Leases!$Z99:$Z103,Expenses!HL$9:HL$13)*Leases!$F99,MAX((Expenses!HL$9-Leases!$AB99/12)*Leases!$AA99*Leases!$F99,0)+MAX((Expenses!HL$10-Leases!$AB100/12)*Leases!$AA100*Leases!$F99,0)+MAX((Expenses!HL$11-Leases!$AB101/12)*Leases!$AA101*Leases!$F99,0)+MAX((Expenses!HL$12-Leases!$AB102/12)*Leases!$AA102*Leases!$F99,0)+MAX((Expenses!HL$13-Leases!$AB103/12)*Leases!$AA103*Leases!$F99,0)))))</f>
        <v>0</v>
      </c>
      <c r="HO270" s="94">
        <f>IF(OR(HO$165&lt;=EOMONTH($E99,$R99*(1-$O99)),HO$165&gt;EOMONTH($E99,$P99*12*(1-$O99)+$Q99*12*$O99+$R99*(1-$O99))),0,IF($X99="NNN",Expenses!HM$14*Leases!$F99,IF(Leases!$X99="FSG",0,IF(Leases!$X99="MG",SUMPRODUCT(Leases!$Z99:$Z103,Expenses!HM$9:HM$13)*Leases!$F99,MAX((Expenses!HM$9-Leases!$AB99/12)*Leases!$AA99*Leases!$F99,0)+MAX((Expenses!HM$10-Leases!$AB100/12)*Leases!$AA100*Leases!$F99,0)+MAX((Expenses!HM$11-Leases!$AB101/12)*Leases!$AA101*Leases!$F99,0)+MAX((Expenses!HM$12-Leases!$AB102/12)*Leases!$AA102*Leases!$F99,0)+MAX((Expenses!HM$13-Leases!$AB103/12)*Leases!$AA103*Leases!$F99,0)))))</f>
        <v>0</v>
      </c>
      <c r="HP270" s="94">
        <f>IF(OR(HP$165&lt;=EOMONTH($E99,$R99*(1-$O99)),HP$165&gt;EOMONTH($E99,$P99*12*(1-$O99)+$Q99*12*$O99+$R99*(1-$O99))),0,IF($X99="NNN",Expenses!HN$14*Leases!$F99,IF(Leases!$X99="FSG",0,IF(Leases!$X99="MG",SUMPRODUCT(Leases!$Z99:$Z103,Expenses!HN$9:HN$13)*Leases!$F99,MAX((Expenses!HN$9-Leases!$AB99/12)*Leases!$AA99*Leases!$F99,0)+MAX((Expenses!HN$10-Leases!$AB100/12)*Leases!$AA100*Leases!$F99,0)+MAX((Expenses!HN$11-Leases!$AB101/12)*Leases!$AA101*Leases!$F99,0)+MAX((Expenses!HN$12-Leases!$AB102/12)*Leases!$AA102*Leases!$F99,0)+MAX((Expenses!HN$13-Leases!$AB103/12)*Leases!$AA103*Leases!$F99,0)))))</f>
        <v>0</v>
      </c>
      <c r="HQ270" s="94">
        <f>IF(OR(HQ$165&lt;=EOMONTH($E99,$R99*(1-$O99)),HQ$165&gt;EOMONTH($E99,$P99*12*(1-$O99)+$Q99*12*$O99+$R99*(1-$O99))),0,IF($X99="NNN",Expenses!HO$14*Leases!$F99,IF(Leases!$X99="FSG",0,IF(Leases!$X99="MG",SUMPRODUCT(Leases!$Z99:$Z103,Expenses!HO$9:HO$13)*Leases!$F99,MAX((Expenses!HO$9-Leases!$AB99/12)*Leases!$AA99*Leases!$F99,0)+MAX((Expenses!HO$10-Leases!$AB100/12)*Leases!$AA100*Leases!$F99,0)+MAX((Expenses!HO$11-Leases!$AB101/12)*Leases!$AA101*Leases!$F99,0)+MAX((Expenses!HO$12-Leases!$AB102/12)*Leases!$AA102*Leases!$F99,0)+MAX((Expenses!HO$13-Leases!$AB103/12)*Leases!$AA103*Leases!$F99,0)))))</f>
        <v>0</v>
      </c>
      <c r="HR270" s="94">
        <f>IF(OR(HR$165&lt;=EOMONTH($E99,$R99*(1-$O99)),HR$165&gt;EOMONTH($E99,$P99*12*(1-$O99)+$Q99*12*$O99+$R99*(1-$O99))),0,IF($X99="NNN",Expenses!HP$14*Leases!$F99,IF(Leases!$X99="FSG",0,IF(Leases!$X99="MG",SUMPRODUCT(Leases!$Z99:$Z103,Expenses!HP$9:HP$13)*Leases!$F99,MAX((Expenses!HP$9-Leases!$AB99/12)*Leases!$AA99*Leases!$F99,0)+MAX((Expenses!HP$10-Leases!$AB100/12)*Leases!$AA100*Leases!$F99,0)+MAX((Expenses!HP$11-Leases!$AB101/12)*Leases!$AA101*Leases!$F99,0)+MAX((Expenses!HP$12-Leases!$AB102/12)*Leases!$AA102*Leases!$F99,0)+MAX((Expenses!HP$13-Leases!$AB103/12)*Leases!$AA103*Leases!$F99,0)))))</f>
        <v>0</v>
      </c>
      <c r="HS270" s="94">
        <f>IF(OR(HS$165&lt;=EOMONTH($E99,$R99*(1-$O99)),HS$165&gt;EOMONTH($E99,$P99*12*(1-$O99)+$Q99*12*$O99+$R99*(1-$O99))),0,IF($X99="NNN",Expenses!HQ$14*Leases!$F99,IF(Leases!$X99="FSG",0,IF(Leases!$X99="MG",SUMPRODUCT(Leases!$Z99:$Z103,Expenses!HQ$9:HQ$13)*Leases!$F99,MAX((Expenses!HQ$9-Leases!$AB99/12)*Leases!$AA99*Leases!$F99,0)+MAX((Expenses!HQ$10-Leases!$AB100/12)*Leases!$AA100*Leases!$F99,0)+MAX((Expenses!HQ$11-Leases!$AB101/12)*Leases!$AA101*Leases!$F99,0)+MAX((Expenses!HQ$12-Leases!$AB102/12)*Leases!$AA102*Leases!$F99,0)+MAX((Expenses!HQ$13-Leases!$AB103/12)*Leases!$AA103*Leases!$F99,0)))))</f>
        <v>0</v>
      </c>
      <c r="HT270" s="94">
        <f>IF(OR(HT$165&lt;=EOMONTH($E99,$R99*(1-$O99)),HT$165&gt;EOMONTH($E99,$P99*12*(1-$O99)+$Q99*12*$O99+$R99*(1-$O99))),0,IF($X99="NNN",Expenses!HR$14*Leases!$F99,IF(Leases!$X99="FSG",0,IF(Leases!$X99="MG",SUMPRODUCT(Leases!$Z99:$Z103,Expenses!HR$9:HR$13)*Leases!$F99,MAX((Expenses!HR$9-Leases!$AB99/12)*Leases!$AA99*Leases!$F99,0)+MAX((Expenses!HR$10-Leases!$AB100/12)*Leases!$AA100*Leases!$F99,0)+MAX((Expenses!HR$11-Leases!$AB101/12)*Leases!$AA101*Leases!$F99,0)+MAX((Expenses!HR$12-Leases!$AB102/12)*Leases!$AA102*Leases!$F99,0)+MAX((Expenses!HR$13-Leases!$AB103/12)*Leases!$AA103*Leases!$F99,0)))))</f>
        <v>0</v>
      </c>
      <c r="HU270" s="94">
        <f>IF(OR(HU$165&lt;=EOMONTH($E99,$R99*(1-$O99)),HU$165&gt;EOMONTH($E99,$P99*12*(1-$O99)+$Q99*12*$O99+$R99*(1-$O99))),0,IF($X99="NNN",Expenses!HS$14*Leases!$F99,IF(Leases!$X99="FSG",0,IF(Leases!$X99="MG",SUMPRODUCT(Leases!$Z99:$Z103,Expenses!HS$9:HS$13)*Leases!$F99,MAX((Expenses!HS$9-Leases!$AB99/12)*Leases!$AA99*Leases!$F99,0)+MAX((Expenses!HS$10-Leases!$AB100/12)*Leases!$AA100*Leases!$F99,0)+MAX((Expenses!HS$11-Leases!$AB101/12)*Leases!$AA101*Leases!$F99,0)+MAX((Expenses!HS$12-Leases!$AB102/12)*Leases!$AA102*Leases!$F99,0)+MAX((Expenses!HS$13-Leases!$AB103/12)*Leases!$AA103*Leases!$F99,0)))))</f>
        <v>0</v>
      </c>
      <c r="HV270" s="94">
        <f>IF(OR(HV$165&lt;=EOMONTH($E99,$R99*(1-$O99)),HV$165&gt;EOMONTH($E99,$P99*12*(1-$O99)+$Q99*12*$O99+$R99*(1-$O99))),0,IF($X99="NNN",Expenses!HT$14*Leases!$F99,IF(Leases!$X99="FSG",0,IF(Leases!$X99="MG",SUMPRODUCT(Leases!$Z99:$Z103,Expenses!HT$9:HT$13)*Leases!$F99,MAX((Expenses!HT$9-Leases!$AB99/12)*Leases!$AA99*Leases!$F99,0)+MAX((Expenses!HT$10-Leases!$AB100/12)*Leases!$AA100*Leases!$F99,0)+MAX((Expenses!HT$11-Leases!$AB101/12)*Leases!$AA101*Leases!$F99,0)+MAX((Expenses!HT$12-Leases!$AB102/12)*Leases!$AA102*Leases!$F99,0)+MAX((Expenses!HT$13-Leases!$AB103/12)*Leases!$AA103*Leases!$F99,0)))))</f>
        <v>0</v>
      </c>
      <c r="HW270" s="94">
        <f>IF(OR(HW$165&lt;=EOMONTH($E99,$R99*(1-$O99)),HW$165&gt;EOMONTH($E99,$P99*12*(1-$O99)+$Q99*12*$O99+$R99*(1-$O99))),0,IF($X99="NNN",Expenses!HU$14*Leases!$F99,IF(Leases!$X99="FSG",0,IF(Leases!$X99="MG",SUMPRODUCT(Leases!$Z99:$Z103,Expenses!HU$9:HU$13)*Leases!$F99,MAX((Expenses!HU$9-Leases!$AB99/12)*Leases!$AA99*Leases!$F99,0)+MAX((Expenses!HU$10-Leases!$AB100/12)*Leases!$AA100*Leases!$F99,0)+MAX((Expenses!HU$11-Leases!$AB101/12)*Leases!$AA101*Leases!$F99,0)+MAX((Expenses!HU$12-Leases!$AB102/12)*Leases!$AA102*Leases!$F99,0)+MAX((Expenses!HU$13-Leases!$AB103/12)*Leases!$AA103*Leases!$F99,0)))))</f>
        <v>0</v>
      </c>
      <c r="HX270" s="94">
        <f>IF(OR(HX$165&lt;=EOMONTH($E99,$R99*(1-$O99)),HX$165&gt;EOMONTH($E99,$P99*12*(1-$O99)+$Q99*12*$O99+$R99*(1-$O99))),0,IF($X99="NNN",Expenses!HV$14*Leases!$F99,IF(Leases!$X99="FSG",0,IF(Leases!$X99="MG",SUMPRODUCT(Leases!$Z99:$Z103,Expenses!HV$9:HV$13)*Leases!$F99,MAX((Expenses!HV$9-Leases!$AB99/12)*Leases!$AA99*Leases!$F99,0)+MAX((Expenses!HV$10-Leases!$AB100/12)*Leases!$AA100*Leases!$F99,0)+MAX((Expenses!HV$11-Leases!$AB101/12)*Leases!$AA101*Leases!$F99,0)+MAX((Expenses!HV$12-Leases!$AB102/12)*Leases!$AA102*Leases!$F99,0)+MAX((Expenses!HV$13-Leases!$AB103/12)*Leases!$AA103*Leases!$F99,0)))))</f>
        <v>0</v>
      </c>
      <c r="HY270" s="94">
        <f>IF(OR(HY$165&lt;=EOMONTH($E99,$R99*(1-$O99)),HY$165&gt;EOMONTH($E99,$P99*12*(1-$O99)+$Q99*12*$O99+$R99*(1-$O99))),0,IF($X99="NNN",Expenses!HW$14*Leases!$F99,IF(Leases!$X99="FSG",0,IF(Leases!$X99="MG",SUMPRODUCT(Leases!$Z99:$Z103,Expenses!HW$9:HW$13)*Leases!$F99,MAX((Expenses!HW$9-Leases!$AB99/12)*Leases!$AA99*Leases!$F99,0)+MAX((Expenses!HW$10-Leases!$AB100/12)*Leases!$AA100*Leases!$F99,0)+MAX((Expenses!HW$11-Leases!$AB101/12)*Leases!$AA101*Leases!$F99,0)+MAX((Expenses!HW$12-Leases!$AB102/12)*Leases!$AA102*Leases!$F99,0)+MAX((Expenses!HW$13-Leases!$AB103/12)*Leases!$AA103*Leases!$F99,0)))))</f>
        <v>0</v>
      </c>
      <c r="HZ270" s="94">
        <f>IF(OR(HZ$165&lt;=EOMONTH($E99,$R99*(1-$O99)),HZ$165&gt;EOMONTH($E99,$P99*12*(1-$O99)+$Q99*12*$O99+$R99*(1-$O99))),0,IF($X99="NNN",Expenses!HX$14*Leases!$F99,IF(Leases!$X99="FSG",0,IF(Leases!$X99="MG",SUMPRODUCT(Leases!$Z99:$Z103,Expenses!HX$9:HX$13)*Leases!$F99,MAX((Expenses!HX$9-Leases!$AB99/12)*Leases!$AA99*Leases!$F99,0)+MAX((Expenses!HX$10-Leases!$AB100/12)*Leases!$AA100*Leases!$F99,0)+MAX((Expenses!HX$11-Leases!$AB101/12)*Leases!$AA101*Leases!$F99,0)+MAX((Expenses!HX$12-Leases!$AB102/12)*Leases!$AA102*Leases!$F99,0)+MAX((Expenses!HX$13-Leases!$AB103/12)*Leases!$AA103*Leases!$F99,0)))))</f>
        <v>0</v>
      </c>
      <c r="IA270" s="94">
        <f>IF(OR(IA$165&lt;=EOMONTH($E99,$R99*(1-$O99)),IA$165&gt;EOMONTH($E99,$P99*12*(1-$O99)+$Q99*12*$O99+$R99*(1-$O99))),0,IF($X99="NNN",Expenses!HY$14*Leases!$F99,IF(Leases!$X99="FSG",0,IF(Leases!$X99="MG",SUMPRODUCT(Leases!$Z99:$Z103,Expenses!HY$9:HY$13)*Leases!$F99,MAX((Expenses!HY$9-Leases!$AB99/12)*Leases!$AA99*Leases!$F99,0)+MAX((Expenses!HY$10-Leases!$AB100/12)*Leases!$AA100*Leases!$F99,0)+MAX((Expenses!HY$11-Leases!$AB101/12)*Leases!$AA101*Leases!$F99,0)+MAX((Expenses!HY$12-Leases!$AB102/12)*Leases!$AA102*Leases!$F99,0)+MAX((Expenses!HY$13-Leases!$AB103/12)*Leases!$AA103*Leases!$F99,0)))))</f>
        <v>0</v>
      </c>
      <c r="IB270" s="94">
        <f>IF(OR(IB$165&lt;=EOMONTH($E99,$R99*(1-$O99)),IB$165&gt;EOMONTH($E99,$P99*12*(1-$O99)+$Q99*12*$O99+$R99*(1-$O99))),0,IF($X99="NNN",Expenses!HZ$14*Leases!$F99,IF(Leases!$X99="FSG",0,IF(Leases!$X99="MG",SUMPRODUCT(Leases!$Z99:$Z103,Expenses!HZ$9:HZ$13)*Leases!$F99,MAX((Expenses!HZ$9-Leases!$AB99/12)*Leases!$AA99*Leases!$F99,0)+MAX((Expenses!HZ$10-Leases!$AB100/12)*Leases!$AA100*Leases!$F99,0)+MAX((Expenses!HZ$11-Leases!$AB101/12)*Leases!$AA101*Leases!$F99,0)+MAX((Expenses!HZ$12-Leases!$AB102/12)*Leases!$AA102*Leases!$F99,0)+MAX((Expenses!HZ$13-Leases!$AB103/12)*Leases!$AA103*Leases!$F99,0)))))</f>
        <v>0</v>
      </c>
      <c r="IC270" s="94">
        <f>IF(OR(IC$165&lt;=EOMONTH($E99,$R99*(1-$O99)),IC$165&gt;EOMONTH($E99,$P99*12*(1-$O99)+$Q99*12*$O99+$R99*(1-$O99))),0,IF($X99="NNN",Expenses!IA$14*Leases!$F99,IF(Leases!$X99="FSG",0,IF(Leases!$X99="MG",SUMPRODUCT(Leases!$Z99:$Z103,Expenses!IA$9:IA$13)*Leases!$F99,MAX((Expenses!IA$9-Leases!$AB99/12)*Leases!$AA99*Leases!$F99,0)+MAX((Expenses!IA$10-Leases!$AB100/12)*Leases!$AA100*Leases!$F99,0)+MAX((Expenses!IA$11-Leases!$AB101/12)*Leases!$AA101*Leases!$F99,0)+MAX((Expenses!IA$12-Leases!$AB102/12)*Leases!$AA102*Leases!$F99,0)+MAX((Expenses!IA$13-Leases!$AB103/12)*Leases!$AA103*Leases!$F99,0)))))</f>
        <v>0</v>
      </c>
      <c r="ID270" s="94">
        <f>IF(OR(ID$165&lt;=EOMONTH($E99,$R99*(1-$O99)),ID$165&gt;EOMONTH($E99,$P99*12*(1-$O99)+$Q99*12*$O99+$R99*(1-$O99))),0,IF($X99="NNN",Expenses!IB$14*Leases!$F99,IF(Leases!$X99="FSG",0,IF(Leases!$X99="MG",SUMPRODUCT(Leases!$Z99:$Z103,Expenses!IB$9:IB$13)*Leases!$F99,MAX((Expenses!IB$9-Leases!$AB99/12)*Leases!$AA99*Leases!$F99,0)+MAX((Expenses!IB$10-Leases!$AB100/12)*Leases!$AA100*Leases!$F99,0)+MAX((Expenses!IB$11-Leases!$AB101/12)*Leases!$AA101*Leases!$F99,0)+MAX((Expenses!IB$12-Leases!$AB102/12)*Leases!$AA102*Leases!$F99,0)+MAX((Expenses!IB$13-Leases!$AB103/12)*Leases!$AA103*Leases!$F99,0)))))</f>
        <v>0</v>
      </c>
      <c r="IE270" s="94">
        <f>IF(OR(IE$165&lt;=EOMONTH($E99,$R99*(1-$O99)),IE$165&gt;EOMONTH($E99,$P99*12*(1-$O99)+$Q99*12*$O99+$R99*(1-$O99))),0,IF($X99="NNN",Expenses!IC$14*Leases!$F99,IF(Leases!$X99="FSG",0,IF(Leases!$X99="MG",SUMPRODUCT(Leases!$Z99:$Z103,Expenses!IC$9:IC$13)*Leases!$F99,MAX((Expenses!IC$9-Leases!$AB99/12)*Leases!$AA99*Leases!$F99,0)+MAX((Expenses!IC$10-Leases!$AB100/12)*Leases!$AA100*Leases!$F99,0)+MAX((Expenses!IC$11-Leases!$AB101/12)*Leases!$AA101*Leases!$F99,0)+MAX((Expenses!IC$12-Leases!$AB102/12)*Leases!$AA102*Leases!$F99,0)+MAX((Expenses!IC$13-Leases!$AB103/12)*Leases!$AA103*Leases!$F99,0)))))</f>
        <v>0</v>
      </c>
      <c r="IF270" s="94">
        <f>IF(OR(IF$165&lt;=EOMONTH($E99,$R99*(1-$O99)),IF$165&gt;EOMONTH($E99,$P99*12*(1-$O99)+$Q99*12*$O99+$R99*(1-$O99))),0,IF($X99="NNN",Expenses!ID$14*Leases!$F99,IF(Leases!$X99="FSG",0,IF(Leases!$X99="MG",SUMPRODUCT(Leases!$Z99:$Z103,Expenses!ID$9:ID$13)*Leases!$F99,MAX((Expenses!ID$9-Leases!$AB99/12)*Leases!$AA99*Leases!$F99,0)+MAX((Expenses!ID$10-Leases!$AB100/12)*Leases!$AA100*Leases!$F99,0)+MAX((Expenses!ID$11-Leases!$AB101/12)*Leases!$AA101*Leases!$F99,0)+MAX((Expenses!ID$12-Leases!$AB102/12)*Leases!$AA102*Leases!$F99,0)+MAX((Expenses!ID$13-Leases!$AB103/12)*Leases!$AA103*Leases!$F99,0)))))</f>
        <v>0</v>
      </c>
      <c r="IG270" s="94">
        <f>IF(OR(IG$165&lt;=EOMONTH($E99,$R99*(1-$O99)),IG$165&gt;EOMONTH($E99,$P99*12*(1-$O99)+$Q99*12*$O99+$R99*(1-$O99))),0,IF($X99="NNN",Expenses!IE$14*Leases!$F99,IF(Leases!$X99="FSG",0,IF(Leases!$X99="MG",SUMPRODUCT(Leases!$Z99:$Z103,Expenses!IE$9:IE$13)*Leases!$F99,MAX((Expenses!IE$9-Leases!$AB99/12)*Leases!$AA99*Leases!$F99,0)+MAX((Expenses!IE$10-Leases!$AB100/12)*Leases!$AA100*Leases!$F99,0)+MAX((Expenses!IE$11-Leases!$AB101/12)*Leases!$AA101*Leases!$F99,0)+MAX((Expenses!IE$12-Leases!$AB102/12)*Leases!$AA102*Leases!$F99,0)+MAX((Expenses!IE$13-Leases!$AB103/12)*Leases!$AA103*Leases!$F99,0)))))</f>
        <v>0</v>
      </c>
      <c r="IH270" s="94">
        <f>IF(OR(IH$165&lt;=EOMONTH($E99,$R99*(1-$O99)),IH$165&gt;EOMONTH($E99,$P99*12*(1-$O99)+$Q99*12*$O99+$R99*(1-$O99))),0,IF($X99="NNN",Expenses!IF$14*Leases!$F99,IF(Leases!$X99="FSG",0,IF(Leases!$X99="MG",SUMPRODUCT(Leases!$Z99:$Z103,Expenses!IF$9:IF$13)*Leases!$F99,MAX((Expenses!IF$9-Leases!$AB99/12)*Leases!$AA99*Leases!$F99,0)+MAX((Expenses!IF$10-Leases!$AB100/12)*Leases!$AA100*Leases!$F99,0)+MAX((Expenses!IF$11-Leases!$AB101/12)*Leases!$AA101*Leases!$F99,0)+MAX((Expenses!IF$12-Leases!$AB102/12)*Leases!$AA102*Leases!$F99,0)+MAX((Expenses!IF$13-Leases!$AB103/12)*Leases!$AA103*Leases!$F99,0)))))</f>
        <v>0</v>
      </c>
      <c r="II270" s="94">
        <f>IF(OR(II$165&lt;=EOMONTH($E99,$R99*(1-$O99)),II$165&gt;EOMONTH($E99,$P99*12*(1-$O99)+$Q99*12*$O99+$R99*(1-$O99))),0,IF($X99="NNN",Expenses!IG$14*Leases!$F99,IF(Leases!$X99="FSG",0,IF(Leases!$X99="MG",SUMPRODUCT(Leases!$Z99:$Z103,Expenses!IG$9:IG$13)*Leases!$F99,MAX((Expenses!IG$9-Leases!$AB99/12)*Leases!$AA99*Leases!$F99,0)+MAX((Expenses!IG$10-Leases!$AB100/12)*Leases!$AA100*Leases!$F99,0)+MAX((Expenses!IG$11-Leases!$AB101/12)*Leases!$AA101*Leases!$F99,0)+MAX((Expenses!IG$12-Leases!$AB102/12)*Leases!$AA102*Leases!$F99,0)+MAX((Expenses!IG$13-Leases!$AB103/12)*Leases!$AA103*Leases!$F99,0)))))</f>
        <v>0</v>
      </c>
      <c r="IJ270" s="94">
        <f>IF(OR(IJ$165&lt;=EOMONTH($E99,$R99*(1-$O99)),IJ$165&gt;EOMONTH($E99,$P99*12*(1-$O99)+$Q99*12*$O99+$R99*(1-$O99))),0,IF($X99="NNN",Expenses!IH$14*Leases!$F99,IF(Leases!$X99="FSG",0,IF(Leases!$X99="MG",SUMPRODUCT(Leases!$Z99:$Z103,Expenses!IH$9:IH$13)*Leases!$F99,MAX((Expenses!IH$9-Leases!$AB99/12)*Leases!$AA99*Leases!$F99,0)+MAX((Expenses!IH$10-Leases!$AB100/12)*Leases!$AA100*Leases!$F99,0)+MAX((Expenses!IH$11-Leases!$AB101/12)*Leases!$AA101*Leases!$F99,0)+MAX((Expenses!IH$12-Leases!$AB102/12)*Leases!$AA102*Leases!$F99,0)+MAX((Expenses!IH$13-Leases!$AB103/12)*Leases!$AA103*Leases!$F99,0)))))</f>
        <v>0</v>
      </c>
      <c r="IK270" s="94">
        <f>IF(OR(IK$165&lt;=EOMONTH($E99,$R99*(1-$O99)),IK$165&gt;EOMONTH($E99,$P99*12*(1-$O99)+$Q99*12*$O99+$R99*(1-$O99))),0,IF($X99="NNN",Expenses!II$14*Leases!$F99,IF(Leases!$X99="FSG",0,IF(Leases!$X99="MG",SUMPRODUCT(Leases!$Z99:$Z103,Expenses!II$9:II$13)*Leases!$F99,MAX((Expenses!II$9-Leases!$AB99/12)*Leases!$AA99*Leases!$F99,0)+MAX((Expenses!II$10-Leases!$AB100/12)*Leases!$AA100*Leases!$F99,0)+MAX((Expenses!II$11-Leases!$AB101/12)*Leases!$AA101*Leases!$F99,0)+MAX((Expenses!II$12-Leases!$AB102/12)*Leases!$AA102*Leases!$F99,0)+MAX((Expenses!II$13-Leases!$AB103/12)*Leases!$AA103*Leases!$F99,0)))))</f>
        <v>0</v>
      </c>
      <c r="IL270" s="94">
        <f>IF(OR(IL$165&lt;=EOMONTH($E99,$R99*(1-$O99)),IL$165&gt;EOMONTH($E99,$P99*12*(1-$O99)+$Q99*12*$O99+$R99*(1-$O99))),0,IF($X99="NNN",Expenses!IJ$14*Leases!$F99,IF(Leases!$X99="FSG",0,IF(Leases!$X99="MG",SUMPRODUCT(Leases!$Z99:$Z103,Expenses!IJ$9:IJ$13)*Leases!$F99,MAX((Expenses!IJ$9-Leases!$AB99/12)*Leases!$AA99*Leases!$F99,0)+MAX((Expenses!IJ$10-Leases!$AB100/12)*Leases!$AA100*Leases!$F99,0)+MAX((Expenses!IJ$11-Leases!$AB101/12)*Leases!$AA101*Leases!$F99,0)+MAX((Expenses!IJ$12-Leases!$AB102/12)*Leases!$AA102*Leases!$F99,0)+MAX((Expenses!IJ$13-Leases!$AB103/12)*Leases!$AA103*Leases!$F99,0)))))</f>
        <v>0</v>
      </c>
      <c r="IM270" s="94">
        <f>IF(OR(IM$165&lt;=EOMONTH($E99,$R99*(1-$O99)),IM$165&gt;EOMONTH($E99,$P99*12*(1-$O99)+$Q99*12*$O99+$R99*(1-$O99))),0,IF($X99="NNN",Expenses!IK$14*Leases!$F99,IF(Leases!$X99="FSG",0,IF(Leases!$X99="MG",SUMPRODUCT(Leases!$Z99:$Z103,Expenses!IK$9:IK$13)*Leases!$F99,MAX((Expenses!IK$9-Leases!$AB99/12)*Leases!$AA99*Leases!$F99,0)+MAX((Expenses!IK$10-Leases!$AB100/12)*Leases!$AA100*Leases!$F99,0)+MAX((Expenses!IK$11-Leases!$AB101/12)*Leases!$AA101*Leases!$F99,0)+MAX((Expenses!IK$12-Leases!$AB102/12)*Leases!$AA102*Leases!$F99,0)+MAX((Expenses!IK$13-Leases!$AB103/12)*Leases!$AA103*Leases!$F99,0)))))</f>
        <v>0</v>
      </c>
      <c r="IN270" s="94">
        <f>IF(OR(IN$165&lt;=EOMONTH($E99,$R99*(1-$O99)),IN$165&gt;EOMONTH($E99,$P99*12*(1-$O99)+$Q99*12*$O99+$R99*(1-$O99))),0,IF($X99="NNN",Expenses!IL$14*Leases!$F99,IF(Leases!$X99="FSG",0,IF(Leases!$X99="MG",SUMPRODUCT(Leases!$Z99:$Z103,Expenses!IL$9:IL$13)*Leases!$F99,MAX((Expenses!IL$9-Leases!$AB99/12)*Leases!$AA99*Leases!$F99,0)+MAX((Expenses!IL$10-Leases!$AB100/12)*Leases!$AA100*Leases!$F99,0)+MAX((Expenses!IL$11-Leases!$AB101/12)*Leases!$AA101*Leases!$F99,0)+MAX((Expenses!IL$12-Leases!$AB102/12)*Leases!$AA102*Leases!$F99,0)+MAX((Expenses!IL$13-Leases!$AB103/12)*Leases!$AA103*Leases!$F99,0)))))</f>
        <v>0</v>
      </c>
      <c r="IO270" s="94">
        <f>IF(OR(IO$165&lt;=EOMONTH($E99,$R99*(1-$O99)),IO$165&gt;EOMONTH($E99,$P99*12*(1-$O99)+$Q99*12*$O99+$R99*(1-$O99))),0,IF($X99="NNN",Expenses!IM$14*Leases!$F99,IF(Leases!$X99="FSG",0,IF(Leases!$X99="MG",SUMPRODUCT(Leases!$Z99:$Z103,Expenses!IM$9:IM$13)*Leases!$F99,MAX((Expenses!IM$9-Leases!$AB99/12)*Leases!$AA99*Leases!$F99,0)+MAX((Expenses!IM$10-Leases!$AB100/12)*Leases!$AA100*Leases!$F99,0)+MAX((Expenses!IM$11-Leases!$AB101/12)*Leases!$AA101*Leases!$F99,0)+MAX((Expenses!IM$12-Leases!$AB102/12)*Leases!$AA102*Leases!$F99,0)+MAX((Expenses!IM$13-Leases!$AB103/12)*Leases!$AA103*Leases!$F99,0)))))</f>
        <v>0</v>
      </c>
      <c r="IP270" s="94">
        <f>IF(OR(IP$165&lt;=EOMONTH($E99,$R99*(1-$O99)),IP$165&gt;EOMONTH($E99,$P99*12*(1-$O99)+$Q99*12*$O99+$R99*(1-$O99))),0,IF($X99="NNN",Expenses!IN$14*Leases!$F99,IF(Leases!$X99="FSG",0,IF(Leases!$X99="MG",SUMPRODUCT(Leases!$Z99:$Z103,Expenses!IN$9:IN$13)*Leases!$F99,MAX((Expenses!IN$9-Leases!$AB99/12)*Leases!$AA99*Leases!$F99,0)+MAX((Expenses!IN$10-Leases!$AB100/12)*Leases!$AA100*Leases!$F99,0)+MAX((Expenses!IN$11-Leases!$AB101/12)*Leases!$AA101*Leases!$F99,0)+MAX((Expenses!IN$12-Leases!$AB102/12)*Leases!$AA102*Leases!$F99,0)+MAX((Expenses!IN$13-Leases!$AB103/12)*Leases!$AA103*Leases!$F99,0)))))</f>
        <v>0</v>
      </c>
      <c r="IQ270" s="94">
        <f>IF(OR(IQ$165&lt;=EOMONTH($E99,$R99*(1-$O99)),IQ$165&gt;EOMONTH($E99,$P99*12*(1-$O99)+$Q99*12*$O99+$R99*(1-$O99))),0,IF($X99="NNN",Expenses!IO$14*Leases!$F99,IF(Leases!$X99="FSG",0,IF(Leases!$X99="MG",SUMPRODUCT(Leases!$Z99:$Z103,Expenses!IO$9:IO$13)*Leases!$F99,MAX((Expenses!IO$9-Leases!$AB99/12)*Leases!$AA99*Leases!$F99,0)+MAX((Expenses!IO$10-Leases!$AB100/12)*Leases!$AA100*Leases!$F99,0)+MAX((Expenses!IO$11-Leases!$AB101/12)*Leases!$AA101*Leases!$F99,0)+MAX((Expenses!IO$12-Leases!$AB102/12)*Leases!$AA102*Leases!$F99,0)+MAX((Expenses!IO$13-Leases!$AB103/12)*Leases!$AA103*Leases!$F99,0)))))</f>
        <v>0</v>
      </c>
      <c r="IR270" s="94">
        <f>IF(OR(IR$165&lt;=EOMONTH($E99,$R99*(1-$O99)),IR$165&gt;EOMONTH($E99,$P99*12*(1-$O99)+$Q99*12*$O99+$R99*(1-$O99))),0,IF($X99="NNN",Expenses!IP$14*Leases!$F99,IF(Leases!$X99="FSG",0,IF(Leases!$X99="MG",SUMPRODUCT(Leases!$Z99:$Z103,Expenses!IP$9:IP$13)*Leases!$F99,MAX((Expenses!IP$9-Leases!$AB99/12)*Leases!$AA99*Leases!$F99,0)+MAX((Expenses!IP$10-Leases!$AB100/12)*Leases!$AA100*Leases!$F99,0)+MAX((Expenses!IP$11-Leases!$AB101/12)*Leases!$AA101*Leases!$F99,0)+MAX((Expenses!IP$12-Leases!$AB102/12)*Leases!$AA102*Leases!$F99,0)+MAX((Expenses!IP$13-Leases!$AB103/12)*Leases!$AA103*Leases!$F99,0)))))</f>
        <v>0</v>
      </c>
      <c r="IS270" s="94">
        <f>IF(OR(IS$165&lt;=EOMONTH($E99,$R99*(1-$O99)),IS$165&gt;EOMONTH($E99,$P99*12*(1-$O99)+$Q99*12*$O99+$R99*(1-$O99))),0,IF($X99="NNN",Expenses!IQ$14*Leases!$F99,IF(Leases!$X99="FSG",0,IF(Leases!$X99="MG",SUMPRODUCT(Leases!$Z99:$Z103,Expenses!IQ$9:IQ$13)*Leases!$F99,MAX((Expenses!IQ$9-Leases!$AB99/12)*Leases!$AA99*Leases!$F99,0)+MAX((Expenses!IQ$10-Leases!$AB100/12)*Leases!$AA100*Leases!$F99,0)+MAX((Expenses!IQ$11-Leases!$AB101/12)*Leases!$AA101*Leases!$F99,0)+MAX((Expenses!IQ$12-Leases!$AB102/12)*Leases!$AA102*Leases!$F99,0)+MAX((Expenses!IQ$13-Leases!$AB103/12)*Leases!$AA103*Leases!$F99,0)))))</f>
        <v>0</v>
      </c>
      <c r="IT270" s="94">
        <f>IF(OR(IT$165&lt;=EOMONTH($E99,$R99*(1-$O99)),IT$165&gt;EOMONTH($E99,$P99*12*(1-$O99)+$Q99*12*$O99+$R99*(1-$O99))),0,IF($X99="NNN",Expenses!IR$14*Leases!$F99,IF(Leases!$X99="FSG",0,IF(Leases!$X99="MG",SUMPRODUCT(Leases!$Z99:$Z103,Expenses!IR$9:IR$13)*Leases!$F99,MAX((Expenses!IR$9-Leases!$AB99/12)*Leases!$AA99*Leases!$F99,0)+MAX((Expenses!IR$10-Leases!$AB100/12)*Leases!$AA100*Leases!$F99,0)+MAX((Expenses!IR$11-Leases!$AB101/12)*Leases!$AA101*Leases!$F99,0)+MAX((Expenses!IR$12-Leases!$AB102/12)*Leases!$AA102*Leases!$F99,0)+MAX((Expenses!IR$13-Leases!$AB103/12)*Leases!$AA103*Leases!$F99,0)))))</f>
        <v>0</v>
      </c>
      <c r="IU270" s="94">
        <f>IF(OR(IU$165&lt;=EOMONTH($E99,$R99*(1-$O99)),IU$165&gt;EOMONTH($E99,$P99*12*(1-$O99)+$Q99*12*$O99+$R99*(1-$O99))),0,IF($X99="NNN",Expenses!IS$14*Leases!$F99,IF(Leases!$X99="FSG",0,IF(Leases!$X99="MG",SUMPRODUCT(Leases!$Z99:$Z103,Expenses!IS$9:IS$13)*Leases!$F99,MAX((Expenses!IS$9-Leases!$AB99/12)*Leases!$AA99*Leases!$F99,0)+MAX((Expenses!IS$10-Leases!$AB100/12)*Leases!$AA100*Leases!$F99,0)+MAX((Expenses!IS$11-Leases!$AB101/12)*Leases!$AA101*Leases!$F99,0)+MAX((Expenses!IS$12-Leases!$AB102/12)*Leases!$AA102*Leases!$F99,0)+MAX((Expenses!IS$13-Leases!$AB103/12)*Leases!$AA103*Leases!$F99,0)))))</f>
        <v>0</v>
      </c>
      <c r="IV270" s="94">
        <f>IF(OR(IV$165&lt;=EOMONTH($E99,$R99*(1-$O99)),IV$165&gt;EOMONTH($E99,$P99*12*(1-$O99)+$Q99*12*$O99+$R99*(1-$O99))),0,IF($X99="NNN",Expenses!IT$14*Leases!$F99,IF(Leases!$X99="FSG",0,IF(Leases!$X99="MG",SUMPRODUCT(Leases!$Z99:$Z103,Expenses!IT$9:IT$13)*Leases!$F99,MAX((Expenses!IT$9-Leases!$AB99/12)*Leases!$AA99*Leases!$F99,0)+MAX((Expenses!IT$10-Leases!$AB100/12)*Leases!$AA100*Leases!$F99,0)+MAX((Expenses!IT$11-Leases!$AB101/12)*Leases!$AA101*Leases!$F99,0)+MAX((Expenses!IT$12-Leases!$AB102/12)*Leases!$AA102*Leases!$F99,0)+MAX((Expenses!IT$13-Leases!$AB103/12)*Leases!$AA103*Leases!$F99,0)))))</f>
        <v>0</v>
      </c>
      <c r="IW270" s="94">
        <f>IF(OR(IW$165&lt;=EOMONTH($E99,$R99*(1-$O99)),IW$165&gt;EOMONTH($E99,$P99*12*(1-$O99)+$Q99*12*$O99+$R99*(1-$O99))),0,IF($X99="NNN",Expenses!IU$14*Leases!$F99,IF(Leases!$X99="FSG",0,IF(Leases!$X99="MG",SUMPRODUCT(Leases!$Z99:$Z103,Expenses!IU$9:IU$13)*Leases!$F99,MAX((Expenses!IU$9-Leases!$AB99/12)*Leases!$AA99*Leases!$F99,0)+MAX((Expenses!IU$10-Leases!$AB100/12)*Leases!$AA100*Leases!$F99,0)+MAX((Expenses!IU$11-Leases!$AB101/12)*Leases!$AA101*Leases!$F99,0)+MAX((Expenses!IU$12-Leases!$AB102/12)*Leases!$AA102*Leases!$F99,0)+MAX((Expenses!IU$13-Leases!$AB103/12)*Leases!$AA103*Leases!$F99,0)))))</f>
        <v>0</v>
      </c>
      <c r="IX270" s="94">
        <f>IF(OR(IX$165&lt;=EOMONTH($E99,$R99*(1-$O99)),IX$165&gt;EOMONTH($E99,$P99*12*(1-$O99)+$Q99*12*$O99+$R99*(1-$O99))),0,IF($X99="NNN",Expenses!IV$14*Leases!$F99,IF(Leases!$X99="FSG",0,IF(Leases!$X99="MG",SUMPRODUCT(Leases!$Z99:$Z103,Expenses!IV$9:IV$13)*Leases!$F99,MAX((Expenses!IV$9-Leases!$AB99/12)*Leases!$AA99*Leases!$F99,0)+MAX((Expenses!IV$10-Leases!$AB100/12)*Leases!$AA100*Leases!$F99,0)+MAX((Expenses!IV$11-Leases!$AB101/12)*Leases!$AA101*Leases!$F99,0)+MAX((Expenses!IV$12-Leases!$AB102/12)*Leases!$AA102*Leases!$F99,0)+MAX((Expenses!IV$13-Leases!$AB103/12)*Leases!$AA103*Leases!$F99,0)))))</f>
        <v>0</v>
      </c>
      <c r="IY270" s="94">
        <f>IF(OR(IY$165&lt;=EOMONTH($E99,$R99*(1-$O99)),IY$165&gt;EOMONTH($E99,$P99*12*(1-$O99)+$Q99*12*$O99+$R99*(1-$O99))),0,IF($X99="NNN",Expenses!IW$14*Leases!$F99,IF(Leases!$X99="FSG",0,IF(Leases!$X99="MG",SUMPRODUCT(Leases!$Z99:$Z103,Expenses!IW$9:IW$13)*Leases!$F99,MAX((Expenses!IW$9-Leases!$AB99/12)*Leases!$AA99*Leases!$F99,0)+MAX((Expenses!IW$10-Leases!$AB100/12)*Leases!$AA100*Leases!$F99,0)+MAX((Expenses!IW$11-Leases!$AB101/12)*Leases!$AA101*Leases!$F99,0)+MAX((Expenses!IW$12-Leases!$AB102/12)*Leases!$AA102*Leases!$F99,0)+MAX((Expenses!IW$13-Leases!$AB103/12)*Leases!$AA103*Leases!$F99,0)))))</f>
        <v>0</v>
      </c>
      <c r="IZ270" s="94">
        <f>IF(OR(IZ$165&lt;=EOMONTH($E99,$R99*(1-$O99)),IZ$165&gt;EOMONTH($E99,$P99*12*(1-$O99)+$Q99*12*$O99+$R99*(1-$O99))),0,IF($X99="NNN",Expenses!IX$14*Leases!$F99,IF(Leases!$X99="FSG",0,IF(Leases!$X99="MG",SUMPRODUCT(Leases!$Z99:$Z103,Expenses!IX$9:IX$13)*Leases!$F99,MAX((Expenses!IX$9-Leases!$AB99/12)*Leases!$AA99*Leases!$F99,0)+MAX((Expenses!IX$10-Leases!$AB100/12)*Leases!$AA100*Leases!$F99,0)+MAX((Expenses!IX$11-Leases!$AB101/12)*Leases!$AA101*Leases!$F99,0)+MAX((Expenses!IX$12-Leases!$AB102/12)*Leases!$AA102*Leases!$F99,0)+MAX((Expenses!IX$13-Leases!$AB103/12)*Leases!$AA103*Leases!$F99,0)))))</f>
        <v>0</v>
      </c>
      <c r="JA270" s="94">
        <f>IF(OR(JA$165&lt;=EOMONTH($E99,$R99*(1-$O99)),JA$165&gt;EOMONTH($E99,$P99*12*(1-$O99)+$Q99*12*$O99+$R99*(1-$O99))),0,IF($X99="NNN",Expenses!IY$14*Leases!$F99,IF(Leases!$X99="FSG",0,IF(Leases!$X99="MG",SUMPRODUCT(Leases!$Z99:$Z103,Expenses!IY$9:IY$13)*Leases!$F99,MAX((Expenses!IY$9-Leases!$AB99/12)*Leases!$AA99*Leases!$F99,0)+MAX((Expenses!IY$10-Leases!$AB100/12)*Leases!$AA100*Leases!$F99,0)+MAX((Expenses!IY$11-Leases!$AB101/12)*Leases!$AA101*Leases!$F99,0)+MAX((Expenses!IY$12-Leases!$AB102/12)*Leases!$AA102*Leases!$F99,0)+MAX((Expenses!IY$13-Leases!$AB103/12)*Leases!$AA103*Leases!$F99,0)))))</f>
        <v>0</v>
      </c>
      <c r="JB270" s="94">
        <f>IF(OR(JB$165&lt;=EOMONTH($E99,$R99*(1-$O99)),JB$165&gt;EOMONTH($E99,$P99*12*(1-$O99)+$Q99*12*$O99+$R99*(1-$O99))),0,IF($X99="NNN",Expenses!IZ$14*Leases!$F99,IF(Leases!$X99="FSG",0,IF(Leases!$X99="MG",SUMPRODUCT(Leases!$Z99:$Z103,Expenses!IZ$9:IZ$13)*Leases!$F99,MAX((Expenses!IZ$9-Leases!$AB99/12)*Leases!$AA99*Leases!$F99,0)+MAX((Expenses!IZ$10-Leases!$AB100/12)*Leases!$AA100*Leases!$F99,0)+MAX((Expenses!IZ$11-Leases!$AB101/12)*Leases!$AA101*Leases!$F99,0)+MAX((Expenses!IZ$12-Leases!$AB102/12)*Leases!$AA102*Leases!$F99,0)+MAX((Expenses!IZ$13-Leases!$AB103/12)*Leases!$AA103*Leases!$F99,0)))))</f>
        <v>0</v>
      </c>
      <c r="JC270" s="94">
        <f>IF(OR(JC$165&lt;=EOMONTH($E99,$R99*(1-$O99)),JC$165&gt;EOMONTH($E99,$P99*12*(1-$O99)+$Q99*12*$O99+$R99*(1-$O99))),0,IF($X99="NNN",Expenses!JA$14*Leases!$F99,IF(Leases!$X99="FSG",0,IF(Leases!$X99="MG",SUMPRODUCT(Leases!$Z99:$Z103,Expenses!JA$9:JA$13)*Leases!$F99,MAX((Expenses!JA$9-Leases!$AB99/12)*Leases!$AA99*Leases!$F99,0)+MAX((Expenses!JA$10-Leases!$AB100/12)*Leases!$AA100*Leases!$F99,0)+MAX((Expenses!JA$11-Leases!$AB101/12)*Leases!$AA101*Leases!$F99,0)+MAX((Expenses!JA$12-Leases!$AB102/12)*Leases!$AA102*Leases!$F99,0)+MAX((Expenses!JA$13-Leases!$AB103/12)*Leases!$AA103*Leases!$F99,0)))))</f>
        <v>0</v>
      </c>
      <c r="JD270" s="94">
        <f>IF(OR(JD$165&lt;=EOMONTH($E99,$R99*(1-$O99)),JD$165&gt;EOMONTH($E99,$P99*12*(1-$O99)+$Q99*12*$O99+$R99*(1-$O99))),0,IF($X99="NNN",Expenses!JB$14*Leases!$F99,IF(Leases!$X99="FSG",0,IF(Leases!$X99="MG",SUMPRODUCT(Leases!$Z99:$Z103,Expenses!JB$9:JB$13)*Leases!$F99,MAX((Expenses!JB$9-Leases!$AB99/12)*Leases!$AA99*Leases!$F99,0)+MAX((Expenses!JB$10-Leases!$AB100/12)*Leases!$AA100*Leases!$F99,0)+MAX((Expenses!JB$11-Leases!$AB101/12)*Leases!$AA101*Leases!$F99,0)+MAX((Expenses!JB$12-Leases!$AB102/12)*Leases!$AA102*Leases!$F99,0)+MAX((Expenses!JB$13-Leases!$AB103/12)*Leases!$AA103*Leases!$F99,0)))))</f>
        <v>0</v>
      </c>
      <c r="JE270" s="94">
        <f>IF(OR(JE$165&lt;=EOMONTH($E99,$R99*(1-$O99)),JE$165&gt;EOMONTH($E99,$P99*12*(1-$O99)+$Q99*12*$O99+$R99*(1-$O99))),0,IF($X99="NNN",Expenses!JC$14*Leases!$F99,IF(Leases!$X99="FSG",0,IF(Leases!$X99="MG",SUMPRODUCT(Leases!$Z99:$Z103,Expenses!JC$9:JC$13)*Leases!$F99,MAX((Expenses!JC$9-Leases!$AB99/12)*Leases!$AA99*Leases!$F99,0)+MAX((Expenses!JC$10-Leases!$AB100/12)*Leases!$AA100*Leases!$F99,0)+MAX((Expenses!JC$11-Leases!$AB101/12)*Leases!$AA101*Leases!$F99,0)+MAX((Expenses!JC$12-Leases!$AB102/12)*Leases!$AA102*Leases!$F99,0)+MAX((Expenses!JC$13-Leases!$AB103/12)*Leases!$AA103*Leases!$F99,0)))))</f>
        <v>0</v>
      </c>
      <c r="JF270" s="94">
        <f>IF(OR(JF$165&lt;=EOMONTH($E99,$R99*(1-$O99)),JF$165&gt;EOMONTH($E99,$P99*12*(1-$O99)+$Q99*12*$O99+$R99*(1-$O99))),0,IF($X99="NNN",Expenses!JD$14*Leases!$F99,IF(Leases!$X99="FSG",0,IF(Leases!$X99="MG",SUMPRODUCT(Leases!$Z99:$Z103,Expenses!JD$9:JD$13)*Leases!$F99,MAX((Expenses!JD$9-Leases!$AB99/12)*Leases!$AA99*Leases!$F99,0)+MAX((Expenses!JD$10-Leases!$AB100/12)*Leases!$AA100*Leases!$F99,0)+MAX((Expenses!JD$11-Leases!$AB101/12)*Leases!$AA101*Leases!$F99,0)+MAX((Expenses!JD$12-Leases!$AB102/12)*Leases!$AA102*Leases!$F99,0)+MAX((Expenses!JD$13-Leases!$AB103/12)*Leases!$AA103*Leases!$F99,0)))))</f>
        <v>0</v>
      </c>
      <c r="JG270" s="94">
        <f>IF(OR(JG$165&lt;=EOMONTH($E99,$R99*(1-$O99)),JG$165&gt;EOMONTH($E99,$P99*12*(1-$O99)+$Q99*12*$O99+$R99*(1-$O99))),0,IF($X99="NNN",Expenses!JE$14*Leases!$F99,IF(Leases!$X99="FSG",0,IF(Leases!$X99="MG",SUMPRODUCT(Leases!$Z99:$Z103,Expenses!JE$9:JE$13)*Leases!$F99,MAX((Expenses!JE$9-Leases!$AB99/12)*Leases!$AA99*Leases!$F99,0)+MAX((Expenses!JE$10-Leases!$AB100/12)*Leases!$AA100*Leases!$F99,0)+MAX((Expenses!JE$11-Leases!$AB101/12)*Leases!$AA101*Leases!$F99,0)+MAX((Expenses!JE$12-Leases!$AB102/12)*Leases!$AA102*Leases!$F99,0)+MAX((Expenses!JE$13-Leases!$AB103/12)*Leases!$AA103*Leases!$F99,0)))))</f>
        <v>0</v>
      </c>
      <c r="JH270" s="94">
        <f>IF(OR(JH$165&lt;=EOMONTH($E99,$R99*(1-$O99)),JH$165&gt;EOMONTH($E99,$P99*12*(1-$O99)+$Q99*12*$O99+$R99*(1-$O99))),0,IF($X99="NNN",Expenses!JF$14*Leases!$F99,IF(Leases!$X99="FSG",0,IF(Leases!$X99="MG",SUMPRODUCT(Leases!$Z99:$Z103,Expenses!JF$9:JF$13)*Leases!$F99,MAX((Expenses!JF$9-Leases!$AB99/12)*Leases!$AA99*Leases!$F99,0)+MAX((Expenses!JF$10-Leases!$AB100/12)*Leases!$AA100*Leases!$F99,0)+MAX((Expenses!JF$11-Leases!$AB101/12)*Leases!$AA101*Leases!$F99,0)+MAX((Expenses!JF$12-Leases!$AB102/12)*Leases!$AA102*Leases!$F99,0)+MAX((Expenses!JF$13-Leases!$AB103/12)*Leases!$AA103*Leases!$F99,0)))))</f>
        <v>0</v>
      </c>
      <c r="JI270" s="94">
        <f>IF(OR(JI$165&lt;=EOMONTH($E99,$R99*(1-$O99)),JI$165&gt;EOMONTH($E99,$P99*12*(1-$O99)+$Q99*12*$O99+$R99*(1-$O99))),0,IF($X99="NNN",Expenses!JG$14*Leases!$F99,IF(Leases!$X99="FSG",0,IF(Leases!$X99="MG",SUMPRODUCT(Leases!$Z99:$Z103,Expenses!JG$9:JG$13)*Leases!$F99,MAX((Expenses!JG$9-Leases!$AB99/12)*Leases!$AA99*Leases!$F99,0)+MAX((Expenses!JG$10-Leases!$AB100/12)*Leases!$AA100*Leases!$F99,0)+MAX((Expenses!JG$11-Leases!$AB101/12)*Leases!$AA101*Leases!$F99,0)+MAX((Expenses!JG$12-Leases!$AB102/12)*Leases!$AA102*Leases!$F99,0)+MAX((Expenses!JG$13-Leases!$AB103/12)*Leases!$AA103*Leases!$F99,0)))))</f>
        <v>0</v>
      </c>
      <c r="JJ270" s="94">
        <f>IF(OR(JJ$165&lt;=EOMONTH($E99,$R99*(1-$O99)),JJ$165&gt;EOMONTH($E99,$P99*12*(1-$O99)+$Q99*12*$O99+$R99*(1-$O99))),0,IF($X99="NNN",Expenses!JH$14*Leases!$F99,IF(Leases!$X99="FSG",0,IF(Leases!$X99="MG",SUMPRODUCT(Leases!$Z99:$Z103,Expenses!JH$9:JH$13)*Leases!$F99,MAX((Expenses!JH$9-Leases!$AB99/12)*Leases!$AA99*Leases!$F99,0)+MAX((Expenses!JH$10-Leases!$AB100/12)*Leases!$AA100*Leases!$F99,0)+MAX((Expenses!JH$11-Leases!$AB101/12)*Leases!$AA101*Leases!$F99,0)+MAX((Expenses!JH$12-Leases!$AB102/12)*Leases!$AA102*Leases!$F99,0)+MAX((Expenses!JH$13-Leases!$AB103/12)*Leases!$AA103*Leases!$F99,0)))))</f>
        <v>0</v>
      </c>
      <c r="JK270" s="94">
        <f>IF(OR(JK$165&lt;=EOMONTH($E99,$R99*(1-$O99)),JK$165&gt;EOMONTH($E99,$P99*12*(1-$O99)+$Q99*12*$O99+$R99*(1-$O99))),0,IF($X99="NNN",Expenses!JI$14*Leases!$F99,IF(Leases!$X99="FSG",0,IF(Leases!$X99="MG",SUMPRODUCT(Leases!$Z99:$Z103,Expenses!JI$9:JI$13)*Leases!$F99,MAX((Expenses!JI$9-Leases!$AB99/12)*Leases!$AA99*Leases!$F99,0)+MAX((Expenses!JI$10-Leases!$AB100/12)*Leases!$AA100*Leases!$F99,0)+MAX((Expenses!JI$11-Leases!$AB101/12)*Leases!$AA101*Leases!$F99,0)+MAX((Expenses!JI$12-Leases!$AB102/12)*Leases!$AA102*Leases!$F99,0)+MAX((Expenses!JI$13-Leases!$AB103/12)*Leases!$AA103*Leases!$F99,0)))))</f>
        <v>0</v>
      </c>
      <c r="JL270" s="94">
        <f>IF(OR(JL$165&lt;=EOMONTH($E99,$R99*(1-$O99)),JL$165&gt;EOMONTH($E99,$P99*12*(1-$O99)+$Q99*12*$O99+$R99*(1-$O99))),0,IF($X99="NNN",Expenses!JJ$14*Leases!$F99,IF(Leases!$X99="FSG",0,IF(Leases!$X99="MG",SUMPRODUCT(Leases!$Z99:$Z103,Expenses!JJ$9:JJ$13)*Leases!$F99,MAX((Expenses!JJ$9-Leases!$AB99/12)*Leases!$AA99*Leases!$F99,0)+MAX((Expenses!JJ$10-Leases!$AB100/12)*Leases!$AA100*Leases!$F99,0)+MAX((Expenses!JJ$11-Leases!$AB101/12)*Leases!$AA101*Leases!$F99,0)+MAX((Expenses!JJ$12-Leases!$AB102/12)*Leases!$AA102*Leases!$F99,0)+MAX((Expenses!JJ$13-Leases!$AB103/12)*Leases!$AA103*Leases!$F99,0)))))</f>
        <v>0</v>
      </c>
      <c r="JM270" s="94">
        <f>IF(OR(JM$165&lt;=EOMONTH($E99,$R99*(1-$O99)),JM$165&gt;EOMONTH($E99,$P99*12*(1-$O99)+$Q99*12*$O99+$R99*(1-$O99))),0,IF($X99="NNN",Expenses!JK$14*Leases!$F99,IF(Leases!$X99="FSG",0,IF(Leases!$X99="MG",SUMPRODUCT(Leases!$Z99:$Z103,Expenses!JK$9:JK$13)*Leases!$F99,MAX((Expenses!JK$9-Leases!$AB99/12)*Leases!$AA99*Leases!$F99,0)+MAX((Expenses!JK$10-Leases!$AB100/12)*Leases!$AA100*Leases!$F99,0)+MAX((Expenses!JK$11-Leases!$AB101/12)*Leases!$AA101*Leases!$F99,0)+MAX((Expenses!JK$12-Leases!$AB102/12)*Leases!$AA102*Leases!$F99,0)+MAX((Expenses!JK$13-Leases!$AB103/12)*Leases!$AA103*Leases!$F99,0)))))</f>
        <v>0</v>
      </c>
      <c r="JN270" s="94">
        <f>IF(OR(JN$165&lt;=EOMONTH($E99,$R99*(1-$O99)),JN$165&gt;EOMONTH($E99,$P99*12*(1-$O99)+$Q99*12*$O99+$R99*(1-$O99))),0,IF($X99="NNN",Expenses!JL$14*Leases!$F99,IF(Leases!$X99="FSG",0,IF(Leases!$X99="MG",SUMPRODUCT(Leases!$Z99:$Z103,Expenses!JL$9:JL$13)*Leases!$F99,MAX((Expenses!JL$9-Leases!$AB99/12)*Leases!$AA99*Leases!$F99,0)+MAX((Expenses!JL$10-Leases!$AB100/12)*Leases!$AA100*Leases!$F99,0)+MAX((Expenses!JL$11-Leases!$AB101/12)*Leases!$AA101*Leases!$F99,0)+MAX((Expenses!JL$12-Leases!$AB102/12)*Leases!$AA102*Leases!$F99,0)+MAX((Expenses!JL$13-Leases!$AB103/12)*Leases!$AA103*Leases!$F99,0)))))</f>
        <v>0</v>
      </c>
      <c r="JO270" s="94">
        <f>IF(OR(JO$165&lt;=EOMONTH($E99,$R99*(1-$O99)),JO$165&gt;EOMONTH($E99,$P99*12*(1-$O99)+$Q99*12*$O99+$R99*(1-$O99))),0,IF($X99="NNN",Expenses!JM$14*Leases!$F99,IF(Leases!$X99="FSG",0,IF(Leases!$X99="MG",SUMPRODUCT(Leases!$Z99:$Z103,Expenses!JM$9:JM$13)*Leases!$F99,MAX((Expenses!JM$9-Leases!$AB99/12)*Leases!$AA99*Leases!$F99,0)+MAX((Expenses!JM$10-Leases!$AB100/12)*Leases!$AA100*Leases!$F99,0)+MAX((Expenses!JM$11-Leases!$AB101/12)*Leases!$AA101*Leases!$F99,0)+MAX((Expenses!JM$12-Leases!$AB102/12)*Leases!$AA102*Leases!$F99,0)+MAX((Expenses!JM$13-Leases!$AB103/12)*Leases!$AA103*Leases!$F99,0)))))</f>
        <v>0</v>
      </c>
      <c r="JP270" s="94">
        <f>IF(OR(JP$165&lt;=EOMONTH($E99,$R99*(1-$O99)),JP$165&gt;EOMONTH($E99,$P99*12*(1-$O99)+$Q99*12*$O99+$R99*(1-$O99))),0,IF($X99="NNN",Expenses!JN$14*Leases!$F99,IF(Leases!$X99="FSG",0,IF(Leases!$X99="MG",SUMPRODUCT(Leases!$Z99:$Z103,Expenses!JN$9:JN$13)*Leases!$F99,MAX((Expenses!JN$9-Leases!$AB99/12)*Leases!$AA99*Leases!$F99,0)+MAX((Expenses!JN$10-Leases!$AB100/12)*Leases!$AA100*Leases!$F99,0)+MAX((Expenses!JN$11-Leases!$AB101/12)*Leases!$AA101*Leases!$F99,0)+MAX((Expenses!JN$12-Leases!$AB102/12)*Leases!$AA102*Leases!$F99,0)+MAX((Expenses!JN$13-Leases!$AB103/12)*Leases!$AA103*Leases!$F99,0)))))</f>
        <v>0</v>
      </c>
      <c r="JQ270" s="94">
        <f>IF(OR(JQ$165&lt;=EOMONTH($E99,$R99*(1-$O99)),JQ$165&gt;EOMONTH($E99,$P99*12*(1-$O99)+$Q99*12*$O99+$R99*(1-$O99))),0,IF($X99="NNN",Expenses!JO$14*Leases!$F99,IF(Leases!$X99="FSG",0,IF(Leases!$X99="MG",SUMPRODUCT(Leases!$Z99:$Z103,Expenses!JO$9:JO$13)*Leases!$F99,MAX((Expenses!JO$9-Leases!$AB99/12)*Leases!$AA99*Leases!$F99,0)+MAX((Expenses!JO$10-Leases!$AB100/12)*Leases!$AA100*Leases!$F99,0)+MAX((Expenses!JO$11-Leases!$AB101/12)*Leases!$AA101*Leases!$F99,0)+MAX((Expenses!JO$12-Leases!$AB102/12)*Leases!$AA102*Leases!$F99,0)+MAX((Expenses!JO$13-Leases!$AB103/12)*Leases!$AA103*Leases!$F99,0)))))</f>
        <v>0</v>
      </c>
      <c r="JR270" s="94">
        <f>IF(OR(JR$165&lt;=EOMONTH($E99,$R99*(1-$O99)),JR$165&gt;EOMONTH($E99,$P99*12*(1-$O99)+$Q99*12*$O99+$R99*(1-$O99))),0,IF($X99="NNN",Expenses!JP$14*Leases!$F99,IF(Leases!$X99="FSG",0,IF(Leases!$X99="MG",SUMPRODUCT(Leases!$Z99:$Z103,Expenses!JP$9:JP$13)*Leases!$F99,MAX((Expenses!JP$9-Leases!$AB99/12)*Leases!$AA99*Leases!$F99,0)+MAX((Expenses!JP$10-Leases!$AB100/12)*Leases!$AA100*Leases!$F99,0)+MAX((Expenses!JP$11-Leases!$AB101/12)*Leases!$AA101*Leases!$F99,0)+MAX((Expenses!JP$12-Leases!$AB102/12)*Leases!$AA102*Leases!$F99,0)+MAX((Expenses!JP$13-Leases!$AB103/12)*Leases!$AA103*Leases!$F99,0)))))</f>
        <v>0</v>
      </c>
      <c r="JS270" s="94">
        <f>IF(OR(JS$165&lt;=EOMONTH($E99,$R99*(1-$O99)),JS$165&gt;EOMONTH($E99,$P99*12*(1-$O99)+$Q99*12*$O99+$R99*(1-$O99))),0,IF($X99="NNN",Expenses!JQ$14*Leases!$F99,IF(Leases!$X99="FSG",0,IF(Leases!$X99="MG",SUMPRODUCT(Leases!$Z99:$Z103,Expenses!JQ$9:JQ$13)*Leases!$F99,MAX((Expenses!JQ$9-Leases!$AB99/12)*Leases!$AA99*Leases!$F99,0)+MAX((Expenses!JQ$10-Leases!$AB100/12)*Leases!$AA100*Leases!$F99,0)+MAX((Expenses!JQ$11-Leases!$AB101/12)*Leases!$AA101*Leases!$F99,0)+MAX((Expenses!JQ$12-Leases!$AB102/12)*Leases!$AA102*Leases!$F99,0)+MAX((Expenses!JQ$13-Leases!$AB103/12)*Leases!$AA103*Leases!$F99,0)))))</f>
        <v>0</v>
      </c>
      <c r="JT270" s="94">
        <f>IF(OR(JT$165&lt;=EOMONTH($E99,$R99*(1-$O99)),JT$165&gt;EOMONTH($E99,$P99*12*(1-$O99)+$Q99*12*$O99+$R99*(1-$O99))),0,IF($X99="NNN",Expenses!JR$14*Leases!$F99,IF(Leases!$X99="FSG",0,IF(Leases!$X99="MG",SUMPRODUCT(Leases!$Z99:$Z103,Expenses!JR$9:JR$13)*Leases!$F99,MAX((Expenses!JR$9-Leases!$AB99/12)*Leases!$AA99*Leases!$F99,0)+MAX((Expenses!JR$10-Leases!$AB100/12)*Leases!$AA100*Leases!$F99,0)+MAX((Expenses!JR$11-Leases!$AB101/12)*Leases!$AA101*Leases!$F99,0)+MAX((Expenses!JR$12-Leases!$AB102/12)*Leases!$AA102*Leases!$F99,0)+MAX((Expenses!JR$13-Leases!$AB103/12)*Leases!$AA103*Leases!$F99,0)))))</f>
        <v>0</v>
      </c>
      <c r="JU270" s="94">
        <f>IF(OR(JU$165&lt;=EOMONTH($E99,$R99*(1-$O99)),JU$165&gt;EOMONTH($E99,$P99*12*(1-$O99)+$Q99*12*$O99+$R99*(1-$O99))),0,IF($X99="NNN",Expenses!JS$14*Leases!$F99,IF(Leases!$X99="FSG",0,IF(Leases!$X99="MG",SUMPRODUCT(Leases!$Z99:$Z103,Expenses!JS$9:JS$13)*Leases!$F99,MAX((Expenses!JS$9-Leases!$AB99/12)*Leases!$AA99*Leases!$F99,0)+MAX((Expenses!JS$10-Leases!$AB100/12)*Leases!$AA100*Leases!$F99,0)+MAX((Expenses!JS$11-Leases!$AB101/12)*Leases!$AA101*Leases!$F99,0)+MAX((Expenses!JS$12-Leases!$AB102/12)*Leases!$AA102*Leases!$F99,0)+MAX((Expenses!JS$13-Leases!$AB103/12)*Leases!$AA103*Leases!$F99,0)))))</f>
        <v>0</v>
      </c>
      <c r="JV270" s="94">
        <f>IF(OR(JV$165&lt;=EOMONTH($E99,$R99*(1-$O99)),JV$165&gt;EOMONTH($E99,$P99*12*(1-$O99)+$Q99*12*$O99+$R99*(1-$O99))),0,IF($X99="NNN",Expenses!JT$14*Leases!$F99,IF(Leases!$X99="FSG",0,IF(Leases!$X99="MG",SUMPRODUCT(Leases!$Z99:$Z103,Expenses!JT$9:JT$13)*Leases!$F99,MAX((Expenses!JT$9-Leases!$AB99/12)*Leases!$AA99*Leases!$F99,0)+MAX((Expenses!JT$10-Leases!$AB100/12)*Leases!$AA100*Leases!$F99,0)+MAX((Expenses!JT$11-Leases!$AB101/12)*Leases!$AA101*Leases!$F99,0)+MAX((Expenses!JT$12-Leases!$AB102/12)*Leases!$AA102*Leases!$F99,0)+MAX((Expenses!JT$13-Leases!$AB103/12)*Leases!$AA103*Leases!$F99,0)))))</f>
        <v>0</v>
      </c>
      <c r="JW270" s="94">
        <f>IF(OR(JW$165&lt;=EOMONTH($E99,$R99*(1-$O99)),JW$165&gt;EOMONTH($E99,$P99*12*(1-$O99)+$Q99*12*$O99+$R99*(1-$O99))),0,IF($X99="NNN",Expenses!JU$14*Leases!$F99,IF(Leases!$X99="FSG",0,IF(Leases!$X99="MG",SUMPRODUCT(Leases!$Z99:$Z103,Expenses!JU$9:JU$13)*Leases!$F99,MAX((Expenses!JU$9-Leases!$AB99/12)*Leases!$AA99*Leases!$F99,0)+MAX((Expenses!JU$10-Leases!$AB100/12)*Leases!$AA100*Leases!$F99,0)+MAX((Expenses!JU$11-Leases!$AB101/12)*Leases!$AA101*Leases!$F99,0)+MAX((Expenses!JU$12-Leases!$AB102/12)*Leases!$AA102*Leases!$F99,0)+MAX((Expenses!JU$13-Leases!$AB103/12)*Leases!$AA103*Leases!$F99,0)))))</f>
        <v>0</v>
      </c>
      <c r="JX270" s="94">
        <f>IF(OR(JX$165&lt;=EOMONTH($E99,$R99*(1-$O99)),JX$165&gt;EOMONTH($E99,$P99*12*(1-$O99)+$Q99*12*$O99+$R99*(1-$O99))),0,IF($X99="NNN",Expenses!JV$14*Leases!$F99,IF(Leases!$X99="FSG",0,IF(Leases!$X99="MG",SUMPRODUCT(Leases!$Z99:$Z103,Expenses!JV$9:JV$13)*Leases!$F99,MAX((Expenses!JV$9-Leases!$AB99/12)*Leases!$AA99*Leases!$F99,0)+MAX((Expenses!JV$10-Leases!$AB100/12)*Leases!$AA100*Leases!$F99,0)+MAX((Expenses!JV$11-Leases!$AB101/12)*Leases!$AA101*Leases!$F99,0)+MAX((Expenses!JV$12-Leases!$AB102/12)*Leases!$AA102*Leases!$F99,0)+MAX((Expenses!JV$13-Leases!$AB103/12)*Leases!$AA103*Leases!$F99,0)))))</f>
        <v>0</v>
      </c>
      <c r="JY270" s="94">
        <f>IF(OR(JY$165&lt;=EOMONTH($E99,$R99*(1-$O99)),JY$165&gt;EOMONTH($E99,$P99*12*(1-$O99)+$Q99*12*$O99+$R99*(1-$O99))),0,IF($X99="NNN",Expenses!JW$14*Leases!$F99,IF(Leases!$X99="FSG",0,IF(Leases!$X99="MG",SUMPRODUCT(Leases!$Z99:$Z103,Expenses!JW$9:JW$13)*Leases!$F99,MAX((Expenses!JW$9-Leases!$AB99/12)*Leases!$AA99*Leases!$F99,0)+MAX((Expenses!JW$10-Leases!$AB100/12)*Leases!$AA100*Leases!$F99,0)+MAX((Expenses!JW$11-Leases!$AB101/12)*Leases!$AA101*Leases!$F99,0)+MAX((Expenses!JW$12-Leases!$AB102/12)*Leases!$AA102*Leases!$F99,0)+MAX((Expenses!JW$13-Leases!$AB103/12)*Leases!$AA103*Leases!$F99,0)))))</f>
        <v>0</v>
      </c>
      <c r="JZ270" s="94">
        <f>IF(OR(JZ$165&lt;=EOMONTH($E99,$R99*(1-$O99)),JZ$165&gt;EOMONTH($E99,$P99*12*(1-$O99)+$Q99*12*$O99+$R99*(1-$O99))),0,IF($X99="NNN",Expenses!JX$14*Leases!$F99,IF(Leases!$X99="FSG",0,IF(Leases!$X99="MG",SUMPRODUCT(Leases!$Z99:$Z103,Expenses!JX$9:JX$13)*Leases!$F99,MAX((Expenses!JX$9-Leases!$AB99/12)*Leases!$AA99*Leases!$F99,0)+MAX((Expenses!JX$10-Leases!$AB100/12)*Leases!$AA100*Leases!$F99,0)+MAX((Expenses!JX$11-Leases!$AB101/12)*Leases!$AA101*Leases!$F99,0)+MAX((Expenses!JX$12-Leases!$AB102/12)*Leases!$AA102*Leases!$F99,0)+MAX((Expenses!JX$13-Leases!$AB103/12)*Leases!$AA103*Leases!$F99,0)))))</f>
        <v>0</v>
      </c>
      <c r="KA270" s="94">
        <f>IF(OR(KA$165&lt;=EOMONTH($E99,$R99*(1-$O99)),KA$165&gt;EOMONTH($E99,$P99*12*(1-$O99)+$Q99*12*$O99+$R99*(1-$O99))),0,IF($X99="NNN",Expenses!JY$14*Leases!$F99,IF(Leases!$X99="FSG",0,IF(Leases!$X99="MG",SUMPRODUCT(Leases!$Z99:$Z103,Expenses!JY$9:JY$13)*Leases!$F99,MAX((Expenses!JY$9-Leases!$AB99/12)*Leases!$AA99*Leases!$F99,0)+MAX((Expenses!JY$10-Leases!$AB100/12)*Leases!$AA100*Leases!$F99,0)+MAX((Expenses!JY$11-Leases!$AB101/12)*Leases!$AA101*Leases!$F99,0)+MAX((Expenses!JY$12-Leases!$AB102/12)*Leases!$AA102*Leases!$F99,0)+MAX((Expenses!JY$13-Leases!$AB103/12)*Leases!$AA103*Leases!$F99,0)))))</f>
        <v>0</v>
      </c>
      <c r="KB270" s="94">
        <f>IF(OR(KB$165&lt;=EOMONTH($E99,$R99*(1-$O99)),KB$165&gt;EOMONTH($E99,$P99*12*(1-$O99)+$Q99*12*$O99+$R99*(1-$O99))),0,IF($X99="NNN",Expenses!JZ$14*Leases!$F99,IF(Leases!$X99="FSG",0,IF(Leases!$X99="MG",SUMPRODUCT(Leases!$Z99:$Z103,Expenses!JZ$9:JZ$13)*Leases!$F99,MAX((Expenses!JZ$9-Leases!$AB99/12)*Leases!$AA99*Leases!$F99,0)+MAX((Expenses!JZ$10-Leases!$AB100/12)*Leases!$AA100*Leases!$F99,0)+MAX((Expenses!JZ$11-Leases!$AB101/12)*Leases!$AA101*Leases!$F99,0)+MAX((Expenses!JZ$12-Leases!$AB102/12)*Leases!$AA102*Leases!$F99,0)+MAX((Expenses!JZ$13-Leases!$AB103/12)*Leases!$AA103*Leases!$F99,0)))))</f>
        <v>0</v>
      </c>
      <c r="KC270" s="94">
        <f>IF(OR(KC$165&lt;=EOMONTH($E99,$R99*(1-$O99)),KC$165&gt;EOMONTH($E99,$P99*12*(1-$O99)+$Q99*12*$O99+$R99*(1-$O99))),0,IF($X99="NNN",Expenses!KA$14*Leases!$F99,IF(Leases!$X99="FSG",0,IF(Leases!$X99="MG",SUMPRODUCT(Leases!$Z99:$Z103,Expenses!KA$9:KA$13)*Leases!$F99,MAX((Expenses!KA$9-Leases!$AB99/12)*Leases!$AA99*Leases!$F99,0)+MAX((Expenses!KA$10-Leases!$AB100/12)*Leases!$AA100*Leases!$F99,0)+MAX((Expenses!KA$11-Leases!$AB101/12)*Leases!$AA101*Leases!$F99,0)+MAX((Expenses!KA$12-Leases!$AB102/12)*Leases!$AA102*Leases!$F99,0)+MAX((Expenses!KA$13-Leases!$AB103/12)*Leases!$AA103*Leases!$F99,0)))))</f>
        <v>0</v>
      </c>
      <c r="KD270" s="94">
        <f>IF(OR(KD$165&lt;=EOMONTH($E99,$R99*(1-$O99)),KD$165&gt;EOMONTH($E99,$P99*12*(1-$O99)+$Q99*12*$O99+$R99*(1-$O99))),0,IF($X99="NNN",Expenses!KB$14*Leases!$F99,IF(Leases!$X99="FSG",0,IF(Leases!$X99="MG",SUMPRODUCT(Leases!$Z99:$Z103,Expenses!KB$9:KB$13)*Leases!$F99,MAX((Expenses!KB$9-Leases!$AB99/12)*Leases!$AA99*Leases!$F99,0)+MAX((Expenses!KB$10-Leases!$AB100/12)*Leases!$AA100*Leases!$F99,0)+MAX((Expenses!KB$11-Leases!$AB101/12)*Leases!$AA101*Leases!$F99,0)+MAX((Expenses!KB$12-Leases!$AB102/12)*Leases!$AA102*Leases!$F99,0)+MAX((Expenses!KB$13-Leases!$AB103/12)*Leases!$AA103*Leases!$F99,0)))))</f>
        <v>0</v>
      </c>
      <c r="KE270" s="94">
        <f>IF(OR(KE$165&lt;=EOMONTH($E99,$R99*(1-$O99)),KE$165&gt;EOMONTH($E99,$P99*12*(1-$O99)+$Q99*12*$O99+$R99*(1-$O99))),0,IF($X99="NNN",Expenses!KC$14*Leases!$F99,IF(Leases!$X99="FSG",0,IF(Leases!$X99="MG",SUMPRODUCT(Leases!$Z99:$Z103,Expenses!KC$9:KC$13)*Leases!$F99,MAX((Expenses!KC$9-Leases!$AB99/12)*Leases!$AA99*Leases!$F99,0)+MAX((Expenses!KC$10-Leases!$AB100/12)*Leases!$AA100*Leases!$F99,0)+MAX((Expenses!KC$11-Leases!$AB101/12)*Leases!$AA101*Leases!$F99,0)+MAX((Expenses!KC$12-Leases!$AB102/12)*Leases!$AA102*Leases!$F99,0)+MAX((Expenses!KC$13-Leases!$AB103/12)*Leases!$AA103*Leases!$F99,0)))))</f>
        <v>0</v>
      </c>
      <c r="KF270" s="94">
        <f>IF(OR(KF$165&lt;=EOMONTH($E99,$R99*(1-$O99)),KF$165&gt;EOMONTH($E99,$P99*12*(1-$O99)+$Q99*12*$O99+$R99*(1-$O99))),0,IF($X99="NNN",Expenses!KD$14*Leases!$F99,IF(Leases!$X99="FSG",0,IF(Leases!$X99="MG",SUMPRODUCT(Leases!$Z99:$Z103,Expenses!KD$9:KD$13)*Leases!$F99,MAX((Expenses!KD$9-Leases!$AB99/12)*Leases!$AA99*Leases!$F99,0)+MAX((Expenses!KD$10-Leases!$AB100/12)*Leases!$AA100*Leases!$F99,0)+MAX((Expenses!KD$11-Leases!$AB101/12)*Leases!$AA101*Leases!$F99,0)+MAX((Expenses!KD$12-Leases!$AB102/12)*Leases!$AA102*Leases!$F99,0)+MAX((Expenses!KD$13-Leases!$AB103/12)*Leases!$AA103*Leases!$F99,0)))))</f>
        <v>0</v>
      </c>
      <c r="KG270" s="94">
        <f>IF(OR(KG$165&lt;=EOMONTH($E99,$R99*(1-$O99)),KG$165&gt;EOMONTH($E99,$P99*12*(1-$O99)+$Q99*12*$O99+$R99*(1-$O99))),0,IF($X99="NNN",Expenses!KE$14*Leases!$F99,IF(Leases!$X99="FSG",0,IF(Leases!$X99="MG",SUMPRODUCT(Leases!$Z99:$Z103,Expenses!KE$9:KE$13)*Leases!$F99,MAX((Expenses!KE$9-Leases!$AB99/12)*Leases!$AA99*Leases!$F99,0)+MAX((Expenses!KE$10-Leases!$AB100/12)*Leases!$AA100*Leases!$F99,0)+MAX((Expenses!KE$11-Leases!$AB101/12)*Leases!$AA101*Leases!$F99,0)+MAX((Expenses!KE$12-Leases!$AB102/12)*Leases!$AA102*Leases!$F99,0)+MAX((Expenses!KE$13-Leases!$AB103/12)*Leases!$AA103*Leases!$F99,0)))))</f>
        <v>0</v>
      </c>
      <c r="KH270" s="94">
        <f>IF(OR(KH$165&lt;=EOMONTH($E99,$R99*(1-$O99)),KH$165&gt;EOMONTH($E99,$P99*12*(1-$O99)+$Q99*12*$O99+$R99*(1-$O99))),0,IF($X99="NNN",Expenses!KF$14*Leases!$F99,IF(Leases!$X99="FSG",0,IF(Leases!$X99="MG",SUMPRODUCT(Leases!$Z99:$Z103,Expenses!KF$9:KF$13)*Leases!$F99,MAX((Expenses!KF$9-Leases!$AB99/12)*Leases!$AA99*Leases!$F99,0)+MAX((Expenses!KF$10-Leases!$AB100/12)*Leases!$AA100*Leases!$F99,0)+MAX((Expenses!KF$11-Leases!$AB101/12)*Leases!$AA101*Leases!$F99,0)+MAX((Expenses!KF$12-Leases!$AB102/12)*Leases!$AA102*Leases!$F99,0)+MAX((Expenses!KF$13-Leases!$AB103/12)*Leases!$AA103*Leases!$F99,0)))))</f>
        <v>0</v>
      </c>
      <c r="KI270" s="94">
        <f>IF(OR(KI$165&lt;=EOMONTH($E99,$R99*(1-$O99)),KI$165&gt;EOMONTH($E99,$P99*12*(1-$O99)+$Q99*12*$O99+$R99*(1-$O99))),0,IF($X99="NNN",Expenses!KG$14*Leases!$F99,IF(Leases!$X99="FSG",0,IF(Leases!$X99="MG",SUMPRODUCT(Leases!$Z99:$Z103,Expenses!KG$9:KG$13)*Leases!$F99,MAX((Expenses!KG$9-Leases!$AB99/12)*Leases!$AA99*Leases!$F99,0)+MAX((Expenses!KG$10-Leases!$AB100/12)*Leases!$AA100*Leases!$F99,0)+MAX((Expenses!KG$11-Leases!$AB101/12)*Leases!$AA101*Leases!$F99,0)+MAX((Expenses!KG$12-Leases!$AB102/12)*Leases!$AA102*Leases!$F99,0)+MAX((Expenses!KG$13-Leases!$AB103/12)*Leases!$AA103*Leases!$F99,0)))))</f>
        <v>0</v>
      </c>
      <c r="KJ270" s="94">
        <f>IF(OR(KJ$165&lt;=EOMONTH($E99,$R99*(1-$O99)),KJ$165&gt;EOMONTH($E99,$P99*12*(1-$O99)+$Q99*12*$O99+$R99*(1-$O99))),0,IF($X99="NNN",Expenses!KH$14*Leases!$F99,IF(Leases!$X99="FSG",0,IF(Leases!$X99="MG",SUMPRODUCT(Leases!$Z99:$Z103,Expenses!KH$9:KH$13)*Leases!$F99,MAX((Expenses!KH$9-Leases!$AB99/12)*Leases!$AA99*Leases!$F99,0)+MAX((Expenses!KH$10-Leases!$AB100/12)*Leases!$AA100*Leases!$F99,0)+MAX((Expenses!KH$11-Leases!$AB101/12)*Leases!$AA101*Leases!$F99,0)+MAX((Expenses!KH$12-Leases!$AB102/12)*Leases!$AA102*Leases!$F99,0)+MAX((Expenses!KH$13-Leases!$AB103/12)*Leases!$AA103*Leases!$F99,0)))))</f>
        <v>0</v>
      </c>
      <c r="KK270" s="94">
        <f>IF(OR(KK$165&lt;=EOMONTH($E99,$R99*(1-$O99)),KK$165&gt;EOMONTH($E99,$P99*12*(1-$O99)+$Q99*12*$O99+$R99*(1-$O99))),0,IF($X99="NNN",Expenses!KI$14*Leases!$F99,IF(Leases!$X99="FSG",0,IF(Leases!$X99="MG",SUMPRODUCT(Leases!$Z99:$Z103,Expenses!KI$9:KI$13)*Leases!$F99,MAX((Expenses!KI$9-Leases!$AB99/12)*Leases!$AA99*Leases!$F99,0)+MAX((Expenses!KI$10-Leases!$AB100/12)*Leases!$AA100*Leases!$F99,0)+MAX((Expenses!KI$11-Leases!$AB101/12)*Leases!$AA101*Leases!$F99,0)+MAX((Expenses!KI$12-Leases!$AB102/12)*Leases!$AA102*Leases!$F99,0)+MAX((Expenses!KI$13-Leases!$AB103/12)*Leases!$AA103*Leases!$F99,0)))))</f>
        <v>0</v>
      </c>
      <c r="KL270" s="94">
        <f>IF(OR(KL$165&lt;=EOMONTH($E99,$R99*(1-$O99)),KL$165&gt;EOMONTH($E99,$P99*12*(1-$O99)+$Q99*12*$O99+$R99*(1-$O99))),0,IF($X99="NNN",Expenses!KJ$14*Leases!$F99,IF(Leases!$X99="FSG",0,IF(Leases!$X99="MG",SUMPRODUCT(Leases!$Z99:$Z103,Expenses!KJ$9:KJ$13)*Leases!$F99,MAX((Expenses!KJ$9-Leases!$AB99/12)*Leases!$AA99*Leases!$F99,0)+MAX((Expenses!KJ$10-Leases!$AB100/12)*Leases!$AA100*Leases!$F99,0)+MAX((Expenses!KJ$11-Leases!$AB101/12)*Leases!$AA101*Leases!$F99,0)+MAX((Expenses!KJ$12-Leases!$AB102/12)*Leases!$AA102*Leases!$F99,0)+MAX((Expenses!KJ$13-Leases!$AB103/12)*Leases!$AA103*Leases!$F99,0)))))</f>
        <v>0</v>
      </c>
      <c r="KM270" s="94">
        <f>IF(OR(KM$165&lt;=EOMONTH($E99,$R99*(1-$O99)),KM$165&gt;EOMONTH($E99,$P99*12*(1-$O99)+$Q99*12*$O99+$R99*(1-$O99))),0,IF($X99="NNN",Expenses!KK$14*Leases!$F99,IF(Leases!$X99="FSG",0,IF(Leases!$X99="MG",SUMPRODUCT(Leases!$Z99:$Z103,Expenses!KK$9:KK$13)*Leases!$F99,MAX((Expenses!KK$9-Leases!$AB99/12)*Leases!$AA99*Leases!$F99,0)+MAX((Expenses!KK$10-Leases!$AB100/12)*Leases!$AA100*Leases!$F99,0)+MAX((Expenses!KK$11-Leases!$AB101/12)*Leases!$AA101*Leases!$F99,0)+MAX((Expenses!KK$12-Leases!$AB102/12)*Leases!$AA102*Leases!$F99,0)+MAX((Expenses!KK$13-Leases!$AB103/12)*Leases!$AA103*Leases!$F99,0)))))</f>
        <v>0</v>
      </c>
      <c r="KN270" s="94">
        <f>IF(OR(KN$165&lt;=EOMONTH($E99,$R99*(1-$O99)),KN$165&gt;EOMONTH($E99,$P99*12*(1-$O99)+$Q99*12*$O99+$R99*(1-$O99))),0,IF($X99="NNN",Expenses!KL$14*Leases!$F99,IF(Leases!$X99="FSG",0,IF(Leases!$X99="MG",SUMPRODUCT(Leases!$Z99:$Z103,Expenses!KL$9:KL$13)*Leases!$F99,MAX((Expenses!KL$9-Leases!$AB99/12)*Leases!$AA99*Leases!$F99,0)+MAX((Expenses!KL$10-Leases!$AB100/12)*Leases!$AA100*Leases!$F99,0)+MAX((Expenses!KL$11-Leases!$AB101/12)*Leases!$AA101*Leases!$F99,0)+MAX((Expenses!KL$12-Leases!$AB102/12)*Leases!$AA102*Leases!$F99,0)+MAX((Expenses!KL$13-Leases!$AB103/12)*Leases!$AA103*Leases!$F99,0)))))</f>
        <v>0</v>
      </c>
      <c r="KO270" s="94">
        <f>IF(OR(KO$165&lt;=EOMONTH($E99,$R99*(1-$O99)),KO$165&gt;EOMONTH($E99,$P99*12*(1-$O99)+$Q99*12*$O99+$R99*(1-$O99))),0,IF($X99="NNN",Expenses!KM$14*Leases!$F99,IF(Leases!$X99="FSG",0,IF(Leases!$X99="MG",SUMPRODUCT(Leases!$Z99:$Z103,Expenses!KM$9:KM$13)*Leases!$F99,MAX((Expenses!KM$9-Leases!$AB99/12)*Leases!$AA99*Leases!$F99,0)+MAX((Expenses!KM$10-Leases!$AB100/12)*Leases!$AA100*Leases!$F99,0)+MAX((Expenses!KM$11-Leases!$AB101/12)*Leases!$AA101*Leases!$F99,0)+MAX((Expenses!KM$12-Leases!$AB102/12)*Leases!$AA102*Leases!$F99,0)+MAX((Expenses!KM$13-Leases!$AB103/12)*Leases!$AA103*Leases!$F99,0)))))</f>
        <v>0</v>
      </c>
      <c r="KP270" s="94">
        <f>IF(OR(KP$165&lt;=EOMONTH($E99,$R99*(1-$O99)),KP$165&gt;EOMONTH($E99,$P99*12*(1-$O99)+$Q99*12*$O99+$R99*(1-$O99))),0,IF($X99="NNN",Expenses!KN$14*Leases!$F99,IF(Leases!$X99="FSG",0,IF(Leases!$X99="MG",SUMPRODUCT(Leases!$Z99:$Z103,Expenses!KN$9:KN$13)*Leases!$F99,MAX((Expenses!KN$9-Leases!$AB99/12)*Leases!$AA99*Leases!$F99,0)+MAX((Expenses!KN$10-Leases!$AB100/12)*Leases!$AA100*Leases!$F99,0)+MAX((Expenses!KN$11-Leases!$AB101/12)*Leases!$AA101*Leases!$F99,0)+MAX((Expenses!KN$12-Leases!$AB102/12)*Leases!$AA102*Leases!$F99,0)+MAX((Expenses!KN$13-Leases!$AB103/12)*Leases!$AA103*Leases!$F99,0)))))</f>
        <v>0</v>
      </c>
      <c r="KQ270" s="94">
        <f>IF(OR(KQ$165&lt;=EOMONTH($E99,$R99*(1-$O99)),KQ$165&gt;EOMONTH($E99,$P99*12*(1-$O99)+$Q99*12*$O99+$R99*(1-$O99))),0,IF($X99="NNN",Expenses!KO$14*Leases!$F99,IF(Leases!$X99="FSG",0,IF(Leases!$X99="MG",SUMPRODUCT(Leases!$Z99:$Z103,Expenses!KO$9:KO$13)*Leases!$F99,MAX((Expenses!KO$9-Leases!$AB99/12)*Leases!$AA99*Leases!$F99,0)+MAX((Expenses!KO$10-Leases!$AB100/12)*Leases!$AA100*Leases!$F99,0)+MAX((Expenses!KO$11-Leases!$AB101/12)*Leases!$AA101*Leases!$F99,0)+MAX((Expenses!KO$12-Leases!$AB102/12)*Leases!$AA102*Leases!$F99,0)+MAX((Expenses!KO$13-Leases!$AB103/12)*Leases!$AA103*Leases!$F99,0)))))</f>
        <v>0</v>
      </c>
      <c r="KR270" s="94">
        <f>IF(OR(KR$165&lt;=EOMONTH($E99,$R99*(1-$O99)),KR$165&gt;EOMONTH($E99,$P99*12*(1-$O99)+$Q99*12*$O99+$R99*(1-$O99))),0,IF($X99="NNN",Expenses!KP$14*Leases!$F99,IF(Leases!$X99="FSG",0,IF(Leases!$X99="MG",SUMPRODUCT(Leases!$Z99:$Z103,Expenses!KP$9:KP$13)*Leases!$F99,MAX((Expenses!KP$9-Leases!$AB99/12)*Leases!$AA99*Leases!$F99,0)+MAX((Expenses!KP$10-Leases!$AB100/12)*Leases!$AA100*Leases!$F99,0)+MAX((Expenses!KP$11-Leases!$AB101/12)*Leases!$AA101*Leases!$F99,0)+MAX((Expenses!KP$12-Leases!$AB102/12)*Leases!$AA102*Leases!$F99,0)+MAX((Expenses!KP$13-Leases!$AB103/12)*Leases!$AA103*Leases!$F99,0)))))</f>
        <v>0</v>
      </c>
      <c r="KS270" s="94">
        <f>IF(OR(KS$165&lt;=EOMONTH($E99,$R99*(1-$O99)),KS$165&gt;EOMONTH($E99,$P99*12*(1-$O99)+$Q99*12*$O99+$R99*(1-$O99))),0,IF($X99="NNN",Expenses!KQ$14*Leases!$F99,IF(Leases!$X99="FSG",0,IF(Leases!$X99="MG",SUMPRODUCT(Leases!$Z99:$Z103,Expenses!KQ$9:KQ$13)*Leases!$F99,MAX((Expenses!KQ$9-Leases!$AB99/12)*Leases!$AA99*Leases!$F99,0)+MAX((Expenses!KQ$10-Leases!$AB100/12)*Leases!$AA100*Leases!$F99,0)+MAX((Expenses!KQ$11-Leases!$AB101/12)*Leases!$AA101*Leases!$F99,0)+MAX((Expenses!KQ$12-Leases!$AB102/12)*Leases!$AA102*Leases!$F99,0)+MAX((Expenses!KQ$13-Leases!$AB103/12)*Leases!$AA103*Leases!$F99,0)))))</f>
        <v>0</v>
      </c>
      <c r="KT270" s="94">
        <f>IF(OR(KT$165&lt;=EOMONTH($E99,$R99*(1-$O99)),KT$165&gt;EOMONTH($E99,$P99*12*(1-$O99)+$Q99*12*$O99+$R99*(1-$O99))),0,IF($X99="NNN",Expenses!KR$14*Leases!$F99,IF(Leases!$X99="FSG",0,IF(Leases!$X99="MG",SUMPRODUCT(Leases!$Z99:$Z103,Expenses!KR$9:KR$13)*Leases!$F99,MAX((Expenses!KR$9-Leases!$AB99/12)*Leases!$AA99*Leases!$F99,0)+MAX((Expenses!KR$10-Leases!$AB100/12)*Leases!$AA100*Leases!$F99,0)+MAX((Expenses!KR$11-Leases!$AB101/12)*Leases!$AA101*Leases!$F99,0)+MAX((Expenses!KR$12-Leases!$AB102/12)*Leases!$AA102*Leases!$F99,0)+MAX((Expenses!KR$13-Leases!$AB103/12)*Leases!$AA103*Leases!$F99,0)))))</f>
        <v>0</v>
      </c>
      <c r="KU270" s="94">
        <f>IF(OR(KU$165&lt;=EOMONTH($E99,$R99*(1-$O99)),KU$165&gt;EOMONTH($E99,$P99*12*(1-$O99)+$Q99*12*$O99+$R99*(1-$O99))),0,IF($X99="NNN",Expenses!KS$14*Leases!$F99,IF(Leases!$X99="FSG",0,IF(Leases!$X99="MG",SUMPRODUCT(Leases!$Z99:$Z103,Expenses!KS$9:KS$13)*Leases!$F99,MAX((Expenses!KS$9-Leases!$AB99/12)*Leases!$AA99*Leases!$F99,0)+MAX((Expenses!KS$10-Leases!$AB100/12)*Leases!$AA100*Leases!$F99,0)+MAX((Expenses!KS$11-Leases!$AB101/12)*Leases!$AA101*Leases!$F99,0)+MAX((Expenses!KS$12-Leases!$AB102/12)*Leases!$AA102*Leases!$F99,0)+MAX((Expenses!KS$13-Leases!$AB103/12)*Leases!$AA103*Leases!$F99,0)))))</f>
        <v>0</v>
      </c>
      <c r="KV270" s="94">
        <f>IF(OR(KV$165&lt;=EOMONTH($E99,$R99*(1-$O99)),KV$165&gt;EOMONTH($E99,$P99*12*(1-$O99)+$Q99*12*$O99+$R99*(1-$O99))),0,IF($X99="NNN",Expenses!KT$14*Leases!$F99,IF(Leases!$X99="FSG",0,IF(Leases!$X99="MG",SUMPRODUCT(Leases!$Z99:$Z103,Expenses!KT$9:KT$13)*Leases!$F99,MAX((Expenses!KT$9-Leases!$AB99/12)*Leases!$AA99*Leases!$F99,0)+MAX((Expenses!KT$10-Leases!$AB100/12)*Leases!$AA100*Leases!$F99,0)+MAX((Expenses!KT$11-Leases!$AB101/12)*Leases!$AA101*Leases!$F99,0)+MAX((Expenses!KT$12-Leases!$AB102/12)*Leases!$AA102*Leases!$F99,0)+MAX((Expenses!KT$13-Leases!$AB103/12)*Leases!$AA103*Leases!$F99,0)))))</f>
        <v>0</v>
      </c>
      <c r="KW270" s="94">
        <f>IF(OR(KW$165&lt;=EOMONTH($E99,$R99*(1-$O99)),KW$165&gt;EOMONTH($E99,$P99*12*(1-$O99)+$Q99*12*$O99+$R99*(1-$O99))),0,IF($X99="NNN",Expenses!KU$14*Leases!$F99,IF(Leases!$X99="FSG",0,IF(Leases!$X99="MG",SUMPRODUCT(Leases!$Z99:$Z103,Expenses!KU$9:KU$13)*Leases!$F99,MAX((Expenses!KU$9-Leases!$AB99/12)*Leases!$AA99*Leases!$F99,0)+MAX((Expenses!KU$10-Leases!$AB100/12)*Leases!$AA100*Leases!$F99,0)+MAX((Expenses!KU$11-Leases!$AB101/12)*Leases!$AA101*Leases!$F99,0)+MAX((Expenses!KU$12-Leases!$AB102/12)*Leases!$AA102*Leases!$F99,0)+MAX((Expenses!KU$13-Leases!$AB103/12)*Leases!$AA103*Leases!$F99,0)))))</f>
        <v>0</v>
      </c>
      <c r="KX270" s="94">
        <f>IF(OR(KX$165&lt;=EOMONTH($E99,$R99*(1-$O99)),KX$165&gt;EOMONTH($E99,$P99*12*(1-$O99)+$Q99*12*$O99+$R99*(1-$O99))),0,IF($X99="NNN",Expenses!KV$14*Leases!$F99,IF(Leases!$X99="FSG",0,IF(Leases!$X99="MG",SUMPRODUCT(Leases!$Z99:$Z103,Expenses!KV$9:KV$13)*Leases!$F99,MAX((Expenses!KV$9-Leases!$AB99/12)*Leases!$AA99*Leases!$F99,0)+MAX((Expenses!KV$10-Leases!$AB100/12)*Leases!$AA100*Leases!$F99,0)+MAX((Expenses!KV$11-Leases!$AB101/12)*Leases!$AA101*Leases!$F99,0)+MAX((Expenses!KV$12-Leases!$AB102/12)*Leases!$AA102*Leases!$F99,0)+MAX((Expenses!KV$13-Leases!$AB103/12)*Leases!$AA103*Leases!$F99,0)))))</f>
        <v>0</v>
      </c>
      <c r="KY270" s="94">
        <f>IF(OR(KY$165&lt;=EOMONTH($E99,$R99*(1-$O99)),KY$165&gt;EOMONTH($E99,$P99*12*(1-$O99)+$Q99*12*$O99+$R99*(1-$O99))),0,IF($X99="NNN",Expenses!KW$14*Leases!$F99,IF(Leases!$X99="FSG",0,IF(Leases!$X99="MG",SUMPRODUCT(Leases!$Z99:$Z103,Expenses!KW$9:KW$13)*Leases!$F99,MAX((Expenses!KW$9-Leases!$AB99/12)*Leases!$AA99*Leases!$F99,0)+MAX((Expenses!KW$10-Leases!$AB100/12)*Leases!$AA100*Leases!$F99,0)+MAX((Expenses!KW$11-Leases!$AB101/12)*Leases!$AA101*Leases!$F99,0)+MAX((Expenses!KW$12-Leases!$AB102/12)*Leases!$AA102*Leases!$F99,0)+MAX((Expenses!KW$13-Leases!$AB103/12)*Leases!$AA103*Leases!$F99,0)))))</f>
        <v>0</v>
      </c>
      <c r="KZ270" s="94">
        <f>IF(OR(KZ$165&lt;=EOMONTH($E99,$R99*(1-$O99)),KZ$165&gt;EOMONTH($E99,$P99*12*(1-$O99)+$Q99*12*$O99+$R99*(1-$O99))),0,IF($X99="NNN",Expenses!KX$14*Leases!$F99,IF(Leases!$X99="FSG",0,IF(Leases!$X99="MG",SUMPRODUCT(Leases!$Z99:$Z103,Expenses!KX$9:KX$13)*Leases!$F99,MAX((Expenses!KX$9-Leases!$AB99/12)*Leases!$AA99*Leases!$F99,0)+MAX((Expenses!KX$10-Leases!$AB100/12)*Leases!$AA100*Leases!$F99,0)+MAX((Expenses!KX$11-Leases!$AB101/12)*Leases!$AA101*Leases!$F99,0)+MAX((Expenses!KX$12-Leases!$AB102/12)*Leases!$AA102*Leases!$F99,0)+MAX((Expenses!KX$13-Leases!$AB103/12)*Leases!$AA103*Leases!$F99,0)))))</f>
        <v>0</v>
      </c>
      <c r="LA270" s="94">
        <f>IF(OR(LA$165&lt;=EOMONTH($E99,$R99*(1-$O99)),LA$165&gt;EOMONTH($E99,$P99*12*(1-$O99)+$Q99*12*$O99+$R99*(1-$O99))),0,IF($X99="NNN",Expenses!KY$14*Leases!$F99,IF(Leases!$X99="FSG",0,IF(Leases!$X99="MG",SUMPRODUCT(Leases!$Z99:$Z103,Expenses!KY$9:KY$13)*Leases!$F99,MAX((Expenses!KY$9-Leases!$AB99/12)*Leases!$AA99*Leases!$F99,0)+MAX((Expenses!KY$10-Leases!$AB100/12)*Leases!$AA100*Leases!$F99,0)+MAX((Expenses!KY$11-Leases!$AB101/12)*Leases!$AA101*Leases!$F99,0)+MAX((Expenses!KY$12-Leases!$AB102/12)*Leases!$AA102*Leases!$F99,0)+MAX((Expenses!KY$13-Leases!$AB103/12)*Leases!$AA103*Leases!$F99,0)))))</f>
        <v>0</v>
      </c>
      <c r="LB270" s="94">
        <f>IF(OR(LB$165&lt;=EOMONTH($E99,$R99*(1-$O99)),LB$165&gt;EOMONTH($E99,$P99*12*(1-$O99)+$Q99*12*$O99+$R99*(1-$O99))),0,IF($X99="NNN",Expenses!KZ$14*Leases!$F99,IF(Leases!$X99="FSG",0,IF(Leases!$X99="MG",SUMPRODUCT(Leases!$Z99:$Z103,Expenses!KZ$9:KZ$13)*Leases!$F99,MAX((Expenses!KZ$9-Leases!$AB99/12)*Leases!$AA99*Leases!$F99,0)+MAX((Expenses!KZ$10-Leases!$AB100/12)*Leases!$AA100*Leases!$F99,0)+MAX((Expenses!KZ$11-Leases!$AB101/12)*Leases!$AA101*Leases!$F99,0)+MAX((Expenses!KZ$12-Leases!$AB102/12)*Leases!$AA102*Leases!$F99,0)+MAX((Expenses!KZ$13-Leases!$AB103/12)*Leases!$AA103*Leases!$F99,0)))))</f>
        <v>0</v>
      </c>
      <c r="LC270" s="94">
        <f>IF(OR(LC$165&lt;=EOMONTH($E99,$R99*(1-$O99)),LC$165&gt;EOMONTH($E99,$P99*12*(1-$O99)+$Q99*12*$O99+$R99*(1-$O99))),0,IF($X99="NNN",Expenses!LA$14*Leases!$F99,IF(Leases!$X99="FSG",0,IF(Leases!$X99="MG",SUMPRODUCT(Leases!$Z99:$Z103,Expenses!LA$9:LA$13)*Leases!$F99,MAX((Expenses!LA$9-Leases!$AB99/12)*Leases!$AA99*Leases!$F99,0)+MAX((Expenses!LA$10-Leases!$AB100/12)*Leases!$AA100*Leases!$F99,0)+MAX((Expenses!LA$11-Leases!$AB101/12)*Leases!$AA101*Leases!$F99,0)+MAX((Expenses!LA$12-Leases!$AB102/12)*Leases!$AA102*Leases!$F99,0)+MAX((Expenses!LA$13-Leases!$AB103/12)*Leases!$AA103*Leases!$F99,0)))))</f>
        <v>0</v>
      </c>
      <c r="LD270" s="94">
        <f>IF(OR(LD$165&lt;=EOMONTH($E99,$R99*(1-$O99)),LD$165&gt;EOMONTH($E99,$P99*12*(1-$O99)+$Q99*12*$O99+$R99*(1-$O99))),0,IF($X99="NNN",Expenses!LB$14*Leases!$F99,IF(Leases!$X99="FSG",0,IF(Leases!$X99="MG",SUMPRODUCT(Leases!$Z99:$Z103,Expenses!LB$9:LB$13)*Leases!$F99,MAX((Expenses!LB$9-Leases!$AB99/12)*Leases!$AA99*Leases!$F99,0)+MAX((Expenses!LB$10-Leases!$AB100/12)*Leases!$AA100*Leases!$F99,0)+MAX((Expenses!LB$11-Leases!$AB101/12)*Leases!$AA101*Leases!$F99,0)+MAX((Expenses!LB$12-Leases!$AB102/12)*Leases!$AA102*Leases!$F99,0)+MAX((Expenses!LB$13-Leases!$AB103/12)*Leases!$AA103*Leases!$F99,0)))))</f>
        <v>0</v>
      </c>
      <c r="LE270" s="94">
        <f>IF(OR(LE$165&lt;=EOMONTH($E99,$R99*(1-$O99)),LE$165&gt;EOMONTH($E99,$P99*12*(1-$O99)+$Q99*12*$O99+$R99*(1-$O99))),0,IF($X99="NNN",Expenses!LC$14*Leases!$F99,IF(Leases!$X99="FSG",0,IF(Leases!$X99="MG",SUMPRODUCT(Leases!$Z99:$Z103,Expenses!LC$9:LC$13)*Leases!$F99,MAX((Expenses!LC$9-Leases!$AB99/12)*Leases!$AA99*Leases!$F99,0)+MAX((Expenses!LC$10-Leases!$AB100/12)*Leases!$AA100*Leases!$F99,0)+MAX((Expenses!LC$11-Leases!$AB101/12)*Leases!$AA101*Leases!$F99,0)+MAX((Expenses!LC$12-Leases!$AB102/12)*Leases!$AA102*Leases!$F99,0)+MAX((Expenses!LC$13-Leases!$AB103/12)*Leases!$AA103*Leases!$F99,0)))))</f>
        <v>0</v>
      </c>
      <c r="LF270" s="94">
        <f>IF(OR(LF$165&lt;=EOMONTH($E99,$R99*(1-$O99)),LF$165&gt;EOMONTH($E99,$P99*12*(1-$O99)+$Q99*12*$O99+$R99*(1-$O99))),0,IF($X99="NNN",Expenses!LD$14*Leases!$F99,IF(Leases!$X99="FSG",0,IF(Leases!$X99="MG",SUMPRODUCT(Leases!$Z99:$Z103,Expenses!LD$9:LD$13)*Leases!$F99,MAX((Expenses!LD$9-Leases!$AB99/12)*Leases!$AA99*Leases!$F99,0)+MAX((Expenses!LD$10-Leases!$AB100/12)*Leases!$AA100*Leases!$F99,0)+MAX((Expenses!LD$11-Leases!$AB101/12)*Leases!$AA101*Leases!$F99,0)+MAX((Expenses!LD$12-Leases!$AB102/12)*Leases!$AA102*Leases!$F99,0)+MAX((Expenses!LD$13-Leases!$AB103/12)*Leases!$AA103*Leases!$F99,0)))))</f>
        <v>0</v>
      </c>
      <c r="LG270" s="94">
        <f>IF(OR(LG$165&lt;=EOMONTH($E99,$R99*(1-$O99)),LG$165&gt;EOMONTH($E99,$P99*12*(1-$O99)+$Q99*12*$O99+$R99*(1-$O99))),0,IF($X99="NNN",Expenses!LE$14*Leases!$F99,IF(Leases!$X99="FSG",0,IF(Leases!$X99="MG",SUMPRODUCT(Leases!$Z99:$Z103,Expenses!LE$9:LE$13)*Leases!$F99,MAX((Expenses!LE$9-Leases!$AB99/12)*Leases!$AA99*Leases!$F99,0)+MAX((Expenses!LE$10-Leases!$AB100/12)*Leases!$AA100*Leases!$F99,0)+MAX((Expenses!LE$11-Leases!$AB101/12)*Leases!$AA101*Leases!$F99,0)+MAX((Expenses!LE$12-Leases!$AB102/12)*Leases!$AA102*Leases!$F99,0)+MAX((Expenses!LE$13-Leases!$AB103/12)*Leases!$AA103*Leases!$F99,0)))))</f>
        <v>0</v>
      </c>
      <c r="LH270" s="94">
        <f>IF(OR(LH$165&lt;=EOMONTH($E99,$R99*(1-$O99)),LH$165&gt;EOMONTH($E99,$P99*12*(1-$O99)+$Q99*12*$O99+$R99*(1-$O99))),0,IF($X99="NNN",Expenses!LF$14*Leases!$F99,IF(Leases!$X99="FSG",0,IF(Leases!$X99="MG",SUMPRODUCT(Leases!$Z99:$Z103,Expenses!LF$9:LF$13)*Leases!$F99,MAX((Expenses!LF$9-Leases!$AB99/12)*Leases!$AA99*Leases!$F99,0)+MAX((Expenses!LF$10-Leases!$AB100/12)*Leases!$AA100*Leases!$F99,0)+MAX((Expenses!LF$11-Leases!$AB101/12)*Leases!$AA101*Leases!$F99,0)+MAX((Expenses!LF$12-Leases!$AB102/12)*Leases!$AA102*Leases!$F99,0)+MAX((Expenses!LF$13-Leases!$AB103/12)*Leases!$AA103*Leases!$F99,0)))))</f>
        <v>0</v>
      </c>
      <c r="LI270" s="94">
        <f>IF(OR(LI$165&lt;=EOMONTH($E99,$R99*(1-$O99)),LI$165&gt;EOMONTH($E99,$P99*12*(1-$O99)+$Q99*12*$O99+$R99*(1-$O99))),0,IF($X99="NNN",Expenses!LG$14*Leases!$F99,IF(Leases!$X99="FSG",0,IF(Leases!$X99="MG",SUMPRODUCT(Leases!$Z99:$Z103,Expenses!LG$9:LG$13)*Leases!$F99,MAX((Expenses!LG$9-Leases!$AB99/12)*Leases!$AA99*Leases!$F99,0)+MAX((Expenses!LG$10-Leases!$AB100/12)*Leases!$AA100*Leases!$F99,0)+MAX((Expenses!LG$11-Leases!$AB101/12)*Leases!$AA101*Leases!$F99,0)+MAX((Expenses!LG$12-Leases!$AB102/12)*Leases!$AA102*Leases!$F99,0)+MAX((Expenses!LG$13-Leases!$AB103/12)*Leases!$AA103*Leases!$F99,0)))))</f>
        <v>0</v>
      </c>
      <c r="LJ270" s="94">
        <f>IF(OR(LJ$165&lt;=EOMONTH($E99,$R99*(1-$O99)),LJ$165&gt;EOMONTH($E99,$P99*12*(1-$O99)+$Q99*12*$O99+$R99*(1-$O99))),0,IF($X99="NNN",Expenses!LH$14*Leases!$F99,IF(Leases!$X99="FSG",0,IF(Leases!$X99="MG",SUMPRODUCT(Leases!$Z99:$Z103,Expenses!LH$9:LH$13)*Leases!$F99,MAX((Expenses!LH$9-Leases!$AB99/12)*Leases!$AA99*Leases!$F99,0)+MAX((Expenses!LH$10-Leases!$AB100/12)*Leases!$AA100*Leases!$F99,0)+MAX((Expenses!LH$11-Leases!$AB101/12)*Leases!$AA101*Leases!$F99,0)+MAX((Expenses!LH$12-Leases!$AB102/12)*Leases!$AA102*Leases!$F99,0)+MAX((Expenses!LH$13-Leases!$AB103/12)*Leases!$AA103*Leases!$F99,0)))))</f>
        <v>0</v>
      </c>
      <c r="LK270" s="94">
        <f>IF(OR(LK$165&lt;=EOMONTH($E99,$R99*(1-$O99)),LK$165&gt;EOMONTH($E99,$P99*12*(1-$O99)+$Q99*12*$O99+$R99*(1-$O99))),0,IF($X99="NNN",Expenses!LI$14*Leases!$F99,IF(Leases!$X99="FSG",0,IF(Leases!$X99="MG",SUMPRODUCT(Leases!$Z99:$Z103,Expenses!LI$9:LI$13)*Leases!$F99,MAX((Expenses!LI$9-Leases!$AB99/12)*Leases!$AA99*Leases!$F99,0)+MAX((Expenses!LI$10-Leases!$AB100/12)*Leases!$AA100*Leases!$F99,0)+MAX((Expenses!LI$11-Leases!$AB101/12)*Leases!$AA101*Leases!$F99,0)+MAX((Expenses!LI$12-Leases!$AB102/12)*Leases!$AA102*Leases!$F99,0)+MAX((Expenses!LI$13-Leases!$AB103/12)*Leases!$AA103*Leases!$F99,0)))))</f>
        <v>0</v>
      </c>
      <c r="LL270" s="94">
        <f>IF(OR(LL$165&lt;=EOMONTH($E99,$R99*(1-$O99)),LL$165&gt;EOMONTH($E99,$P99*12*(1-$O99)+$Q99*12*$O99+$R99*(1-$O99))),0,IF($X99="NNN",Expenses!LJ$14*Leases!$F99,IF(Leases!$X99="FSG",0,IF(Leases!$X99="MG",SUMPRODUCT(Leases!$Z99:$Z103,Expenses!LJ$9:LJ$13)*Leases!$F99,MAX((Expenses!LJ$9-Leases!$AB99/12)*Leases!$AA99*Leases!$F99,0)+MAX((Expenses!LJ$10-Leases!$AB100/12)*Leases!$AA100*Leases!$F99,0)+MAX((Expenses!LJ$11-Leases!$AB101/12)*Leases!$AA101*Leases!$F99,0)+MAX((Expenses!LJ$12-Leases!$AB102/12)*Leases!$AA102*Leases!$F99,0)+MAX((Expenses!LJ$13-Leases!$AB103/12)*Leases!$AA103*Leases!$F99,0)))))</f>
        <v>0</v>
      </c>
      <c r="LM270" s="94">
        <f>IF(OR(LM$165&lt;=EOMONTH($E99,$R99*(1-$O99)),LM$165&gt;EOMONTH($E99,$P99*12*(1-$O99)+$Q99*12*$O99+$R99*(1-$O99))),0,IF($X99="NNN",Expenses!LK$14*Leases!$F99,IF(Leases!$X99="FSG",0,IF(Leases!$X99="MG",SUMPRODUCT(Leases!$Z99:$Z103,Expenses!LK$9:LK$13)*Leases!$F99,MAX((Expenses!LK$9-Leases!$AB99/12)*Leases!$AA99*Leases!$F99,0)+MAX((Expenses!LK$10-Leases!$AB100/12)*Leases!$AA100*Leases!$F99,0)+MAX((Expenses!LK$11-Leases!$AB101/12)*Leases!$AA101*Leases!$F99,0)+MAX((Expenses!LK$12-Leases!$AB102/12)*Leases!$AA102*Leases!$F99,0)+MAX((Expenses!LK$13-Leases!$AB103/12)*Leases!$AA103*Leases!$F99,0)))))</f>
        <v>0</v>
      </c>
      <c r="LN270" s="94">
        <f>IF(OR(LN$165&lt;=EOMONTH($E99,$R99*(1-$O99)),LN$165&gt;EOMONTH($E99,$P99*12*(1-$O99)+$Q99*12*$O99+$R99*(1-$O99))),0,IF($X99="NNN",Expenses!LL$14*Leases!$F99,IF(Leases!$X99="FSG",0,IF(Leases!$X99="MG",SUMPRODUCT(Leases!$Z99:$Z103,Expenses!LL$9:LL$13)*Leases!$F99,MAX((Expenses!LL$9-Leases!$AB99/12)*Leases!$AA99*Leases!$F99,0)+MAX((Expenses!LL$10-Leases!$AB100/12)*Leases!$AA100*Leases!$F99,0)+MAX((Expenses!LL$11-Leases!$AB101/12)*Leases!$AA101*Leases!$F99,0)+MAX((Expenses!LL$12-Leases!$AB102/12)*Leases!$AA102*Leases!$F99,0)+MAX((Expenses!LL$13-Leases!$AB103/12)*Leases!$AA103*Leases!$F99,0)))))</f>
        <v>0</v>
      </c>
      <c r="LO270" s="94">
        <f>IF(OR(LO$165&lt;=EOMONTH($E99,$R99*(1-$O99)),LO$165&gt;EOMONTH($E99,$P99*12*(1-$O99)+$Q99*12*$O99+$R99*(1-$O99))),0,IF($X99="NNN",Expenses!LM$14*Leases!$F99,IF(Leases!$X99="FSG",0,IF(Leases!$X99="MG",SUMPRODUCT(Leases!$Z99:$Z103,Expenses!LM$9:LM$13)*Leases!$F99,MAX((Expenses!LM$9-Leases!$AB99/12)*Leases!$AA99*Leases!$F99,0)+MAX((Expenses!LM$10-Leases!$AB100/12)*Leases!$AA100*Leases!$F99,0)+MAX((Expenses!LM$11-Leases!$AB101/12)*Leases!$AA101*Leases!$F99,0)+MAX((Expenses!LM$12-Leases!$AB102/12)*Leases!$AA102*Leases!$F99,0)+MAX((Expenses!LM$13-Leases!$AB103/12)*Leases!$AA103*Leases!$F99,0)))))</f>
        <v>0</v>
      </c>
      <c r="LP270" s="94">
        <f>IF(OR(LP$165&lt;=EOMONTH($E99,$R99*(1-$O99)),LP$165&gt;EOMONTH($E99,$P99*12*(1-$O99)+$Q99*12*$O99+$R99*(1-$O99))),0,IF($X99="NNN",Expenses!LN$14*Leases!$F99,IF(Leases!$X99="FSG",0,IF(Leases!$X99="MG",SUMPRODUCT(Leases!$Z99:$Z103,Expenses!LN$9:LN$13)*Leases!$F99,MAX((Expenses!LN$9-Leases!$AB99/12)*Leases!$AA99*Leases!$F99,0)+MAX((Expenses!LN$10-Leases!$AB100/12)*Leases!$AA100*Leases!$F99,0)+MAX((Expenses!LN$11-Leases!$AB101/12)*Leases!$AA101*Leases!$F99,0)+MAX((Expenses!LN$12-Leases!$AB102/12)*Leases!$AA102*Leases!$F99,0)+MAX((Expenses!LN$13-Leases!$AB103/12)*Leases!$AA103*Leases!$F99,0)))))</f>
        <v>0</v>
      </c>
      <c r="LQ270" s="94">
        <f>IF(OR(LQ$165&lt;=EOMONTH($E99,$R99*(1-$O99)),LQ$165&gt;EOMONTH($E99,$P99*12*(1-$O99)+$Q99*12*$O99+$R99*(1-$O99))),0,IF($X99="NNN",Expenses!LO$14*Leases!$F99,IF(Leases!$X99="FSG",0,IF(Leases!$X99="MG",SUMPRODUCT(Leases!$Z99:$Z103,Expenses!LO$9:LO$13)*Leases!$F99,MAX((Expenses!LO$9-Leases!$AB99/12)*Leases!$AA99*Leases!$F99,0)+MAX((Expenses!LO$10-Leases!$AB100/12)*Leases!$AA100*Leases!$F99,0)+MAX((Expenses!LO$11-Leases!$AB101/12)*Leases!$AA101*Leases!$F99,0)+MAX((Expenses!LO$12-Leases!$AB102/12)*Leases!$AA102*Leases!$F99,0)+MAX((Expenses!LO$13-Leases!$AB103/12)*Leases!$AA103*Leases!$F99,0)))))</f>
        <v>0</v>
      </c>
      <c r="LR270" s="94">
        <f>IF(OR(LR$165&lt;=EOMONTH($E99,$R99*(1-$O99)),LR$165&gt;EOMONTH($E99,$P99*12*(1-$O99)+$Q99*12*$O99+$R99*(1-$O99))),0,IF($X99="NNN",Expenses!LP$14*Leases!$F99,IF(Leases!$X99="FSG",0,IF(Leases!$X99="MG",SUMPRODUCT(Leases!$Z99:$Z103,Expenses!LP$9:LP$13)*Leases!$F99,MAX((Expenses!LP$9-Leases!$AB99/12)*Leases!$AA99*Leases!$F99,0)+MAX((Expenses!LP$10-Leases!$AB100/12)*Leases!$AA100*Leases!$F99,0)+MAX((Expenses!LP$11-Leases!$AB101/12)*Leases!$AA101*Leases!$F99,0)+MAX((Expenses!LP$12-Leases!$AB102/12)*Leases!$AA102*Leases!$F99,0)+MAX((Expenses!LP$13-Leases!$AB103/12)*Leases!$AA103*Leases!$F99,0)))))</f>
        <v>0</v>
      </c>
      <c r="LS270" s="94">
        <f>IF(OR(LS$165&lt;=EOMONTH($E99,$R99*(1-$O99)),LS$165&gt;EOMONTH($E99,$P99*12*(1-$O99)+$Q99*12*$O99+$R99*(1-$O99))),0,IF($X99="NNN",Expenses!LQ$14*Leases!$F99,IF(Leases!$X99="FSG",0,IF(Leases!$X99="MG",SUMPRODUCT(Leases!$Z99:$Z103,Expenses!LQ$9:LQ$13)*Leases!$F99,MAX((Expenses!LQ$9-Leases!$AB99/12)*Leases!$AA99*Leases!$F99,0)+MAX((Expenses!LQ$10-Leases!$AB100/12)*Leases!$AA100*Leases!$F99,0)+MAX((Expenses!LQ$11-Leases!$AB101/12)*Leases!$AA101*Leases!$F99,0)+MAX((Expenses!LQ$12-Leases!$AB102/12)*Leases!$AA102*Leases!$F99,0)+MAX((Expenses!LQ$13-Leases!$AB103/12)*Leases!$AA103*Leases!$F99,0)))))</f>
        <v>0</v>
      </c>
      <c r="LT270" s="94">
        <f>IF(OR(LT$165&lt;=EOMONTH($E99,$R99*(1-$O99)),LT$165&gt;EOMONTH($E99,$P99*12*(1-$O99)+$Q99*12*$O99+$R99*(1-$O99))),0,IF($X99="NNN",Expenses!LR$14*Leases!$F99,IF(Leases!$X99="FSG",0,IF(Leases!$X99="MG",SUMPRODUCT(Leases!$Z99:$Z103,Expenses!LR$9:LR$13)*Leases!$F99,MAX((Expenses!LR$9-Leases!$AB99/12)*Leases!$AA99*Leases!$F99,0)+MAX((Expenses!LR$10-Leases!$AB100/12)*Leases!$AA100*Leases!$F99,0)+MAX((Expenses!LR$11-Leases!$AB101/12)*Leases!$AA101*Leases!$F99,0)+MAX((Expenses!LR$12-Leases!$AB102/12)*Leases!$AA102*Leases!$F99,0)+MAX((Expenses!LR$13-Leases!$AB103/12)*Leases!$AA103*Leases!$F99,0)))))</f>
        <v>0</v>
      </c>
      <c r="LU270" s="94">
        <f>IF(OR(LU$165&lt;=EOMONTH($E99,$R99*(1-$O99)),LU$165&gt;EOMONTH($E99,$P99*12*(1-$O99)+$Q99*12*$O99+$R99*(1-$O99))),0,IF($X99="NNN",Expenses!LS$14*Leases!$F99,IF(Leases!$X99="FSG",0,IF(Leases!$X99="MG",SUMPRODUCT(Leases!$Z99:$Z103,Expenses!LS$9:LS$13)*Leases!$F99,MAX((Expenses!LS$9-Leases!$AB99/12)*Leases!$AA99*Leases!$F99,0)+MAX((Expenses!LS$10-Leases!$AB100/12)*Leases!$AA100*Leases!$F99,0)+MAX((Expenses!LS$11-Leases!$AB101/12)*Leases!$AA101*Leases!$F99,0)+MAX((Expenses!LS$12-Leases!$AB102/12)*Leases!$AA102*Leases!$F99,0)+MAX((Expenses!LS$13-Leases!$AB103/12)*Leases!$AA103*Leases!$F99,0)))))</f>
        <v>0</v>
      </c>
      <c r="LV270" s="94">
        <f>IF(OR(LV$165&lt;=EOMONTH($E99,$R99*(1-$O99)),LV$165&gt;EOMONTH($E99,$P99*12*(1-$O99)+$Q99*12*$O99+$R99*(1-$O99))),0,IF($X99="NNN",Expenses!LT$14*Leases!$F99,IF(Leases!$X99="FSG",0,IF(Leases!$X99="MG",SUMPRODUCT(Leases!$Z99:$Z103,Expenses!LT$9:LT$13)*Leases!$F99,MAX((Expenses!LT$9-Leases!$AB99/12)*Leases!$AA99*Leases!$F99,0)+MAX((Expenses!LT$10-Leases!$AB100/12)*Leases!$AA100*Leases!$F99,0)+MAX((Expenses!LT$11-Leases!$AB101/12)*Leases!$AA101*Leases!$F99,0)+MAX((Expenses!LT$12-Leases!$AB102/12)*Leases!$AA102*Leases!$F99,0)+MAX((Expenses!LT$13-Leases!$AB103/12)*Leases!$AA103*Leases!$F99,0)))))</f>
        <v>0</v>
      </c>
      <c r="LW270" s="94">
        <f>IF(OR(LW$165&lt;=EOMONTH($E99,$R99*(1-$O99)),LW$165&gt;EOMONTH($E99,$P99*12*(1-$O99)+$Q99*12*$O99+$R99*(1-$O99))),0,IF($X99="NNN",Expenses!LU$14*Leases!$F99,IF(Leases!$X99="FSG",0,IF(Leases!$X99="MG",SUMPRODUCT(Leases!$Z99:$Z103,Expenses!LU$9:LU$13)*Leases!$F99,MAX((Expenses!LU$9-Leases!$AB99/12)*Leases!$AA99*Leases!$F99,0)+MAX((Expenses!LU$10-Leases!$AB100/12)*Leases!$AA100*Leases!$F99,0)+MAX((Expenses!LU$11-Leases!$AB101/12)*Leases!$AA101*Leases!$F99,0)+MAX((Expenses!LU$12-Leases!$AB102/12)*Leases!$AA102*Leases!$F99,0)+MAX((Expenses!LU$13-Leases!$AB103/12)*Leases!$AA103*Leases!$F99,0)))))</f>
        <v>0</v>
      </c>
      <c r="LX270" s="94">
        <f>IF(OR(LX$165&lt;=EOMONTH($E99,$R99*(1-$O99)),LX$165&gt;EOMONTH($E99,$P99*12*(1-$O99)+$Q99*12*$O99+$R99*(1-$O99))),0,IF($X99="NNN",Expenses!LV$14*Leases!$F99,IF(Leases!$X99="FSG",0,IF(Leases!$X99="MG",SUMPRODUCT(Leases!$Z99:$Z103,Expenses!LV$9:LV$13)*Leases!$F99,MAX((Expenses!LV$9-Leases!$AB99/12)*Leases!$AA99*Leases!$F99,0)+MAX((Expenses!LV$10-Leases!$AB100/12)*Leases!$AA100*Leases!$F99,0)+MAX((Expenses!LV$11-Leases!$AB101/12)*Leases!$AA101*Leases!$F99,0)+MAX((Expenses!LV$12-Leases!$AB102/12)*Leases!$AA102*Leases!$F99,0)+MAX((Expenses!LV$13-Leases!$AB103/12)*Leases!$AA103*Leases!$F99,0)))))</f>
        <v>0</v>
      </c>
      <c r="LY270" s="94">
        <f>IF(OR(LY$165&lt;=EOMONTH($E99,$R99*(1-$O99)),LY$165&gt;EOMONTH($E99,$P99*12*(1-$O99)+$Q99*12*$O99+$R99*(1-$O99))),0,IF($X99="NNN",Expenses!LW$14*Leases!$F99,IF(Leases!$X99="FSG",0,IF(Leases!$X99="MG",SUMPRODUCT(Leases!$Z99:$Z103,Expenses!LW$9:LW$13)*Leases!$F99,MAX((Expenses!LW$9-Leases!$AB99/12)*Leases!$AA99*Leases!$F99,0)+MAX((Expenses!LW$10-Leases!$AB100/12)*Leases!$AA100*Leases!$F99,0)+MAX((Expenses!LW$11-Leases!$AB101/12)*Leases!$AA101*Leases!$F99,0)+MAX((Expenses!LW$12-Leases!$AB102/12)*Leases!$AA102*Leases!$F99,0)+MAX((Expenses!LW$13-Leases!$AB103/12)*Leases!$AA103*Leases!$F99,0)))))</f>
        <v>0</v>
      </c>
      <c r="LZ270" s="94">
        <f>IF(OR(LZ$165&lt;=EOMONTH($E99,$R99*(1-$O99)),LZ$165&gt;EOMONTH($E99,$P99*12*(1-$O99)+$Q99*12*$O99+$R99*(1-$O99))),0,IF($X99="NNN",Expenses!LX$14*Leases!$F99,IF(Leases!$X99="FSG",0,IF(Leases!$X99="MG",SUMPRODUCT(Leases!$Z99:$Z103,Expenses!LX$9:LX$13)*Leases!$F99,MAX((Expenses!LX$9-Leases!$AB99/12)*Leases!$AA99*Leases!$F99,0)+MAX((Expenses!LX$10-Leases!$AB100/12)*Leases!$AA100*Leases!$F99,0)+MAX((Expenses!LX$11-Leases!$AB101/12)*Leases!$AA101*Leases!$F99,0)+MAX((Expenses!LX$12-Leases!$AB102/12)*Leases!$AA102*Leases!$F99,0)+MAX((Expenses!LX$13-Leases!$AB103/12)*Leases!$AA103*Leases!$F99,0)))))</f>
        <v>0</v>
      </c>
      <c r="MA270" s="94">
        <f>IF(OR(MA$165&lt;=EOMONTH($E99,$R99*(1-$O99)),MA$165&gt;EOMONTH($E99,$P99*12*(1-$O99)+$Q99*12*$O99+$R99*(1-$O99))),0,IF($X99="NNN",Expenses!LY$14*Leases!$F99,IF(Leases!$X99="FSG",0,IF(Leases!$X99="MG",SUMPRODUCT(Leases!$Z99:$Z103,Expenses!LY$9:LY$13)*Leases!$F99,MAX((Expenses!LY$9-Leases!$AB99/12)*Leases!$AA99*Leases!$F99,0)+MAX((Expenses!LY$10-Leases!$AB100/12)*Leases!$AA100*Leases!$F99,0)+MAX((Expenses!LY$11-Leases!$AB101/12)*Leases!$AA101*Leases!$F99,0)+MAX((Expenses!LY$12-Leases!$AB102/12)*Leases!$AA102*Leases!$F99,0)+MAX((Expenses!LY$13-Leases!$AB103/12)*Leases!$AA103*Leases!$F99,0)))))</f>
        <v>0</v>
      </c>
      <c r="MB270" s="94">
        <f>IF(OR(MB$165&lt;=EOMONTH($E99,$R99*(1-$O99)),MB$165&gt;EOMONTH($E99,$P99*12*(1-$O99)+$Q99*12*$O99+$R99*(1-$O99))),0,IF($X99="NNN",Expenses!LZ$14*Leases!$F99,IF(Leases!$X99="FSG",0,IF(Leases!$X99="MG",SUMPRODUCT(Leases!$Z99:$Z103,Expenses!LZ$9:LZ$13)*Leases!$F99,MAX((Expenses!LZ$9-Leases!$AB99/12)*Leases!$AA99*Leases!$F99,0)+MAX((Expenses!LZ$10-Leases!$AB100/12)*Leases!$AA100*Leases!$F99,0)+MAX((Expenses!LZ$11-Leases!$AB101/12)*Leases!$AA101*Leases!$F99,0)+MAX((Expenses!LZ$12-Leases!$AB102/12)*Leases!$AA102*Leases!$F99,0)+MAX((Expenses!LZ$13-Leases!$AB103/12)*Leases!$AA103*Leases!$F99,0)))))</f>
        <v>0</v>
      </c>
      <c r="MC270" s="94">
        <f>IF(OR(MC$165&lt;=EOMONTH($E99,$R99*(1-$O99)),MC$165&gt;EOMONTH($E99,$P99*12*(1-$O99)+$Q99*12*$O99+$R99*(1-$O99))),0,IF($X99="NNN",Expenses!MA$14*Leases!$F99,IF(Leases!$X99="FSG",0,IF(Leases!$X99="MG",SUMPRODUCT(Leases!$Z99:$Z103,Expenses!MA$9:MA$13)*Leases!$F99,MAX((Expenses!MA$9-Leases!$AB99/12)*Leases!$AA99*Leases!$F99,0)+MAX((Expenses!MA$10-Leases!$AB100/12)*Leases!$AA100*Leases!$F99,0)+MAX((Expenses!MA$11-Leases!$AB101/12)*Leases!$AA101*Leases!$F99,0)+MAX((Expenses!MA$12-Leases!$AB102/12)*Leases!$AA102*Leases!$F99,0)+MAX((Expenses!MA$13-Leases!$AB103/12)*Leases!$AA103*Leases!$F99,0)))))</f>
        <v>0</v>
      </c>
      <c r="MD270" s="94">
        <f>IF(OR(MD$165&lt;=EOMONTH($E99,$R99*(1-$O99)),MD$165&gt;EOMONTH($E99,$P99*12*(1-$O99)+$Q99*12*$O99+$R99*(1-$O99))),0,IF($X99="NNN",Expenses!MB$14*Leases!$F99,IF(Leases!$X99="FSG",0,IF(Leases!$X99="MG",SUMPRODUCT(Leases!$Z99:$Z103,Expenses!MB$9:MB$13)*Leases!$F99,MAX((Expenses!MB$9-Leases!$AB99/12)*Leases!$AA99*Leases!$F99,0)+MAX((Expenses!MB$10-Leases!$AB100/12)*Leases!$AA100*Leases!$F99,0)+MAX((Expenses!MB$11-Leases!$AB101/12)*Leases!$AA101*Leases!$F99,0)+MAX((Expenses!MB$12-Leases!$AB102/12)*Leases!$AA102*Leases!$F99,0)+MAX((Expenses!MB$13-Leases!$AB103/12)*Leases!$AA103*Leases!$F99,0)))))</f>
        <v>0</v>
      </c>
      <c r="ME270" s="94">
        <f>IF(OR(ME$165&lt;=EOMONTH($E99,$R99*(1-$O99)),ME$165&gt;EOMONTH($E99,$P99*12*(1-$O99)+$Q99*12*$O99+$R99*(1-$O99))),0,IF($X99="NNN",Expenses!MC$14*Leases!$F99,IF(Leases!$X99="FSG",0,IF(Leases!$X99="MG",SUMPRODUCT(Leases!$Z99:$Z103,Expenses!MC$9:MC$13)*Leases!$F99,MAX((Expenses!MC$9-Leases!$AB99/12)*Leases!$AA99*Leases!$F99,0)+MAX((Expenses!MC$10-Leases!$AB100/12)*Leases!$AA100*Leases!$F99,0)+MAX((Expenses!MC$11-Leases!$AB101/12)*Leases!$AA101*Leases!$F99,0)+MAX((Expenses!MC$12-Leases!$AB102/12)*Leases!$AA102*Leases!$F99,0)+MAX((Expenses!MC$13-Leases!$AB103/12)*Leases!$AA103*Leases!$F99,0)))))</f>
        <v>0</v>
      </c>
      <c r="MF270" s="94">
        <f>IF(OR(MF$165&lt;=EOMONTH($E99,$R99*(1-$O99)),MF$165&gt;EOMONTH($E99,$P99*12*(1-$O99)+$Q99*12*$O99+$R99*(1-$O99))),0,IF($X99="NNN",Expenses!MD$14*Leases!$F99,IF(Leases!$X99="FSG",0,IF(Leases!$X99="MG",SUMPRODUCT(Leases!$Z99:$Z103,Expenses!MD$9:MD$13)*Leases!$F99,MAX((Expenses!MD$9-Leases!$AB99/12)*Leases!$AA99*Leases!$F99,0)+MAX((Expenses!MD$10-Leases!$AB100/12)*Leases!$AA100*Leases!$F99,0)+MAX((Expenses!MD$11-Leases!$AB101/12)*Leases!$AA101*Leases!$F99,0)+MAX((Expenses!MD$12-Leases!$AB102/12)*Leases!$AA102*Leases!$F99,0)+MAX((Expenses!MD$13-Leases!$AB103/12)*Leases!$AA103*Leases!$F99,0)))))</f>
        <v>0</v>
      </c>
      <c r="MG270" s="94">
        <f>IF(OR(MG$165&lt;=EOMONTH($E99,$R99*(1-$O99)),MG$165&gt;EOMONTH($E99,$P99*12*(1-$O99)+$Q99*12*$O99+$R99*(1-$O99))),0,IF($X99="NNN",Expenses!ME$14*Leases!$F99,IF(Leases!$X99="FSG",0,IF(Leases!$X99="MG",SUMPRODUCT(Leases!$Z99:$Z103,Expenses!ME$9:ME$13)*Leases!$F99,MAX((Expenses!ME$9-Leases!$AB99/12)*Leases!$AA99*Leases!$F99,0)+MAX((Expenses!ME$10-Leases!$AB100/12)*Leases!$AA100*Leases!$F99,0)+MAX((Expenses!ME$11-Leases!$AB101/12)*Leases!$AA101*Leases!$F99,0)+MAX((Expenses!ME$12-Leases!$AB102/12)*Leases!$AA102*Leases!$F99,0)+MAX((Expenses!ME$13-Leases!$AB103/12)*Leases!$AA103*Leases!$F99,0)))))</f>
        <v>0</v>
      </c>
      <c r="MH270" s="94">
        <f>IF(OR(MH$165&lt;=EOMONTH($E99,$R99*(1-$O99)),MH$165&gt;EOMONTH($E99,$P99*12*(1-$O99)+$Q99*12*$O99+$R99*(1-$O99))),0,IF($X99="NNN",Expenses!MF$14*Leases!$F99,IF(Leases!$X99="FSG",0,IF(Leases!$X99="MG",SUMPRODUCT(Leases!$Z99:$Z103,Expenses!MF$9:MF$13)*Leases!$F99,MAX((Expenses!MF$9-Leases!$AB99/12)*Leases!$AA99*Leases!$F99,0)+MAX((Expenses!MF$10-Leases!$AB100/12)*Leases!$AA100*Leases!$F99,0)+MAX((Expenses!MF$11-Leases!$AB101/12)*Leases!$AA101*Leases!$F99,0)+MAX((Expenses!MF$12-Leases!$AB102/12)*Leases!$AA102*Leases!$F99,0)+MAX((Expenses!MF$13-Leases!$AB103/12)*Leases!$AA103*Leases!$F99,0)))))</f>
        <v>0</v>
      </c>
      <c r="MI270" s="94">
        <f>IF(OR(MI$165&lt;=EOMONTH($E99,$R99*(1-$O99)),MI$165&gt;EOMONTH($E99,$P99*12*(1-$O99)+$Q99*12*$O99+$R99*(1-$O99))),0,IF($X99="NNN",Expenses!MG$14*Leases!$F99,IF(Leases!$X99="FSG",0,IF(Leases!$X99="MG",SUMPRODUCT(Leases!$Z99:$Z103,Expenses!MG$9:MG$13)*Leases!$F99,MAX((Expenses!MG$9-Leases!$AB99/12)*Leases!$AA99*Leases!$F99,0)+MAX((Expenses!MG$10-Leases!$AB100/12)*Leases!$AA100*Leases!$F99,0)+MAX((Expenses!MG$11-Leases!$AB101/12)*Leases!$AA101*Leases!$F99,0)+MAX((Expenses!MG$12-Leases!$AB102/12)*Leases!$AA102*Leases!$F99,0)+MAX((Expenses!MG$13-Leases!$AB103/12)*Leases!$AA103*Leases!$F99,0)))))</f>
        <v>0</v>
      </c>
      <c r="MJ270" s="94">
        <f>IF(OR(MJ$165&lt;=EOMONTH($E99,$R99*(1-$O99)),MJ$165&gt;EOMONTH($E99,$P99*12*(1-$O99)+$Q99*12*$O99+$R99*(1-$O99))),0,IF($X99="NNN",Expenses!MH$14*Leases!$F99,IF(Leases!$X99="FSG",0,IF(Leases!$X99="MG",SUMPRODUCT(Leases!$Z99:$Z103,Expenses!MH$9:MH$13)*Leases!$F99,MAX((Expenses!MH$9-Leases!$AB99/12)*Leases!$AA99*Leases!$F99,0)+MAX((Expenses!MH$10-Leases!$AB100/12)*Leases!$AA100*Leases!$F99,0)+MAX((Expenses!MH$11-Leases!$AB101/12)*Leases!$AA101*Leases!$F99,0)+MAX((Expenses!MH$12-Leases!$AB102/12)*Leases!$AA102*Leases!$F99,0)+MAX((Expenses!MH$13-Leases!$AB103/12)*Leases!$AA103*Leases!$F99,0)))))</f>
        <v>0</v>
      </c>
      <c r="MK270" s="94">
        <f>IF(OR(MK$165&lt;=EOMONTH($E99,$R99*(1-$O99)),MK$165&gt;EOMONTH($E99,$P99*12*(1-$O99)+$Q99*12*$O99+$R99*(1-$O99))),0,IF($X99="NNN",Expenses!MI$14*Leases!$F99,IF(Leases!$X99="FSG",0,IF(Leases!$X99="MG",SUMPRODUCT(Leases!$Z99:$Z103,Expenses!MI$9:MI$13)*Leases!$F99,MAX((Expenses!MI$9-Leases!$AB99/12)*Leases!$AA99*Leases!$F99,0)+MAX((Expenses!MI$10-Leases!$AB100/12)*Leases!$AA100*Leases!$F99,0)+MAX((Expenses!MI$11-Leases!$AB101/12)*Leases!$AA101*Leases!$F99,0)+MAX((Expenses!MI$12-Leases!$AB102/12)*Leases!$AA102*Leases!$F99,0)+MAX((Expenses!MI$13-Leases!$AB103/12)*Leases!$AA103*Leases!$F99,0)))))</f>
        <v>0</v>
      </c>
      <c r="ML270" s="94">
        <f>IF(OR(ML$165&lt;=EOMONTH($E99,$R99*(1-$O99)),ML$165&gt;EOMONTH($E99,$P99*12*(1-$O99)+$Q99*12*$O99+$R99*(1-$O99))),0,IF($X99="NNN",Expenses!MJ$14*Leases!$F99,IF(Leases!$X99="FSG",0,IF(Leases!$X99="MG",SUMPRODUCT(Leases!$Z99:$Z103,Expenses!MJ$9:MJ$13)*Leases!$F99,MAX((Expenses!MJ$9-Leases!$AB99/12)*Leases!$AA99*Leases!$F99,0)+MAX((Expenses!MJ$10-Leases!$AB100/12)*Leases!$AA100*Leases!$F99,0)+MAX((Expenses!MJ$11-Leases!$AB101/12)*Leases!$AA101*Leases!$F99,0)+MAX((Expenses!MJ$12-Leases!$AB102/12)*Leases!$AA102*Leases!$F99,0)+MAX((Expenses!MJ$13-Leases!$AB103/12)*Leases!$AA103*Leases!$F99,0)))))</f>
        <v>0</v>
      </c>
      <c r="MM270" s="94">
        <f>IF(OR(MM$165&lt;=EOMONTH($E99,$R99*(1-$O99)),MM$165&gt;EOMONTH($E99,$P99*12*(1-$O99)+$Q99*12*$O99+$R99*(1-$O99))),0,IF($X99="NNN",Expenses!MK$14*Leases!$F99,IF(Leases!$X99="FSG",0,IF(Leases!$X99="MG",SUMPRODUCT(Leases!$Z99:$Z103,Expenses!MK$9:MK$13)*Leases!$F99,MAX((Expenses!MK$9-Leases!$AB99/12)*Leases!$AA99*Leases!$F99,0)+MAX((Expenses!MK$10-Leases!$AB100/12)*Leases!$AA100*Leases!$F99,0)+MAX((Expenses!MK$11-Leases!$AB101/12)*Leases!$AA101*Leases!$F99,0)+MAX((Expenses!MK$12-Leases!$AB102/12)*Leases!$AA102*Leases!$F99,0)+MAX((Expenses!MK$13-Leases!$AB103/12)*Leases!$AA103*Leases!$F99,0)))))</f>
        <v>0</v>
      </c>
      <c r="MN270" s="94">
        <f>IF(OR(MN$165&lt;=EOMONTH($E99,$R99*(1-$O99)),MN$165&gt;EOMONTH($E99,$P99*12*(1-$O99)+$Q99*12*$O99+$R99*(1-$O99))),0,IF($X99="NNN",Expenses!ML$14*Leases!$F99,IF(Leases!$X99="FSG",0,IF(Leases!$X99="MG",SUMPRODUCT(Leases!$Z99:$Z103,Expenses!ML$9:ML$13)*Leases!$F99,MAX((Expenses!ML$9-Leases!$AB99/12)*Leases!$AA99*Leases!$F99,0)+MAX((Expenses!ML$10-Leases!$AB100/12)*Leases!$AA100*Leases!$F99,0)+MAX((Expenses!ML$11-Leases!$AB101/12)*Leases!$AA101*Leases!$F99,0)+MAX((Expenses!ML$12-Leases!$AB102/12)*Leases!$AA102*Leases!$F99,0)+MAX((Expenses!ML$13-Leases!$AB103/12)*Leases!$AA103*Leases!$F99,0)))))</f>
        <v>0</v>
      </c>
      <c r="MO270" s="94">
        <f>IF(OR(MO$165&lt;=EOMONTH($E99,$R99*(1-$O99)),MO$165&gt;EOMONTH($E99,$P99*12*(1-$O99)+$Q99*12*$O99+$R99*(1-$O99))),0,IF($X99="NNN",Expenses!MM$14*Leases!$F99,IF(Leases!$X99="FSG",0,IF(Leases!$X99="MG",SUMPRODUCT(Leases!$Z99:$Z103,Expenses!MM$9:MM$13)*Leases!$F99,MAX((Expenses!MM$9-Leases!$AB99/12)*Leases!$AA99*Leases!$F99,0)+MAX((Expenses!MM$10-Leases!$AB100/12)*Leases!$AA100*Leases!$F99,0)+MAX((Expenses!MM$11-Leases!$AB101/12)*Leases!$AA101*Leases!$F99,0)+MAX((Expenses!MM$12-Leases!$AB102/12)*Leases!$AA102*Leases!$F99,0)+MAX((Expenses!MM$13-Leases!$AB103/12)*Leases!$AA103*Leases!$F99,0)))))</f>
        <v>0</v>
      </c>
      <c r="MP270" s="94">
        <f>IF(OR(MP$165&lt;=EOMONTH($E99,$R99*(1-$O99)),MP$165&gt;EOMONTH($E99,$P99*12*(1-$O99)+$Q99*12*$O99+$R99*(1-$O99))),0,IF($X99="NNN",Expenses!MN$14*Leases!$F99,IF(Leases!$X99="FSG",0,IF(Leases!$X99="MG",SUMPRODUCT(Leases!$Z99:$Z103,Expenses!MN$9:MN$13)*Leases!$F99,MAX((Expenses!MN$9-Leases!$AB99/12)*Leases!$AA99*Leases!$F99,0)+MAX((Expenses!MN$10-Leases!$AB100/12)*Leases!$AA100*Leases!$F99,0)+MAX((Expenses!MN$11-Leases!$AB101/12)*Leases!$AA101*Leases!$F99,0)+MAX((Expenses!MN$12-Leases!$AB102/12)*Leases!$AA102*Leases!$F99,0)+MAX((Expenses!MN$13-Leases!$AB103/12)*Leases!$AA103*Leases!$F99,0)))))</f>
        <v>0</v>
      </c>
      <c r="MQ270" s="94">
        <f>IF(OR(MQ$165&lt;=EOMONTH($E99,$R99*(1-$O99)),MQ$165&gt;EOMONTH($E99,$P99*12*(1-$O99)+$Q99*12*$O99+$R99*(1-$O99))),0,IF($X99="NNN",Expenses!MO$14*Leases!$F99,IF(Leases!$X99="FSG",0,IF(Leases!$X99="MG",SUMPRODUCT(Leases!$Z99:$Z103,Expenses!MO$9:MO$13)*Leases!$F99,MAX((Expenses!MO$9-Leases!$AB99/12)*Leases!$AA99*Leases!$F99,0)+MAX((Expenses!MO$10-Leases!$AB100/12)*Leases!$AA100*Leases!$F99,0)+MAX((Expenses!MO$11-Leases!$AB101/12)*Leases!$AA101*Leases!$F99,0)+MAX((Expenses!MO$12-Leases!$AB102/12)*Leases!$AA102*Leases!$F99,0)+MAX((Expenses!MO$13-Leases!$AB103/12)*Leases!$AA103*Leases!$F99,0)))))</f>
        <v>0</v>
      </c>
      <c r="MR270" s="94">
        <f>IF(OR(MR$165&lt;=EOMONTH($E99,$R99*(1-$O99)),MR$165&gt;EOMONTH($E99,$P99*12*(1-$O99)+$Q99*12*$O99+$R99*(1-$O99))),0,IF($X99="NNN",Expenses!MP$14*Leases!$F99,IF(Leases!$X99="FSG",0,IF(Leases!$X99="MG",SUMPRODUCT(Leases!$Z99:$Z103,Expenses!MP$9:MP$13)*Leases!$F99,MAX((Expenses!MP$9-Leases!$AB99/12)*Leases!$AA99*Leases!$F99,0)+MAX((Expenses!MP$10-Leases!$AB100/12)*Leases!$AA100*Leases!$F99,0)+MAX((Expenses!MP$11-Leases!$AB101/12)*Leases!$AA101*Leases!$F99,0)+MAX((Expenses!MP$12-Leases!$AB102/12)*Leases!$AA102*Leases!$F99,0)+MAX((Expenses!MP$13-Leases!$AB103/12)*Leases!$AA103*Leases!$F99,0)))))</f>
        <v>0</v>
      </c>
      <c r="MS270" s="94">
        <f>IF(OR(MS$165&lt;=EOMONTH($E99,$R99*(1-$O99)),MS$165&gt;EOMONTH($E99,$P99*12*(1-$O99)+$Q99*12*$O99+$R99*(1-$O99))),0,IF($X99="NNN",Expenses!MQ$14*Leases!$F99,IF(Leases!$X99="FSG",0,IF(Leases!$X99="MG",SUMPRODUCT(Leases!$Z99:$Z103,Expenses!MQ$9:MQ$13)*Leases!$F99,MAX((Expenses!MQ$9-Leases!$AB99/12)*Leases!$AA99*Leases!$F99,0)+MAX((Expenses!MQ$10-Leases!$AB100/12)*Leases!$AA100*Leases!$F99,0)+MAX((Expenses!MQ$11-Leases!$AB101/12)*Leases!$AA101*Leases!$F99,0)+MAX((Expenses!MQ$12-Leases!$AB102/12)*Leases!$AA102*Leases!$F99,0)+MAX((Expenses!MQ$13-Leases!$AB103/12)*Leases!$AA103*Leases!$F99,0)))))</f>
        <v>0</v>
      </c>
      <c r="MT270" s="94">
        <f>IF(OR(MT$165&lt;=EOMONTH($E99,$R99*(1-$O99)),MT$165&gt;EOMONTH($E99,$P99*12*(1-$O99)+$Q99*12*$O99+$R99*(1-$O99))),0,IF($X99="NNN",Expenses!MR$14*Leases!$F99,IF(Leases!$X99="FSG",0,IF(Leases!$X99="MG",SUMPRODUCT(Leases!$Z99:$Z103,Expenses!MR$9:MR$13)*Leases!$F99,MAX((Expenses!MR$9-Leases!$AB99/12)*Leases!$AA99*Leases!$F99,0)+MAX((Expenses!MR$10-Leases!$AB100/12)*Leases!$AA100*Leases!$F99,0)+MAX((Expenses!MR$11-Leases!$AB101/12)*Leases!$AA101*Leases!$F99,0)+MAX((Expenses!MR$12-Leases!$AB102/12)*Leases!$AA102*Leases!$F99,0)+MAX((Expenses!MR$13-Leases!$AB103/12)*Leases!$AA103*Leases!$F99,0)))))</f>
        <v>0</v>
      </c>
      <c r="MU270" s="94">
        <f>IF(OR(MU$165&lt;=EOMONTH($E99,$R99*(1-$O99)),MU$165&gt;EOMONTH($E99,$P99*12*(1-$O99)+$Q99*12*$O99+$R99*(1-$O99))),0,IF($X99="NNN",Expenses!MS$14*Leases!$F99,IF(Leases!$X99="FSG",0,IF(Leases!$X99="MG",SUMPRODUCT(Leases!$Z99:$Z103,Expenses!MS$9:MS$13)*Leases!$F99,MAX((Expenses!MS$9-Leases!$AB99/12)*Leases!$AA99*Leases!$F99,0)+MAX((Expenses!MS$10-Leases!$AB100/12)*Leases!$AA100*Leases!$F99,0)+MAX((Expenses!MS$11-Leases!$AB101/12)*Leases!$AA101*Leases!$F99,0)+MAX((Expenses!MS$12-Leases!$AB102/12)*Leases!$AA102*Leases!$F99,0)+MAX((Expenses!MS$13-Leases!$AB103/12)*Leases!$AA103*Leases!$F99,0)))))</f>
        <v>0</v>
      </c>
      <c r="MV270" s="94">
        <f>IF(OR(MV$165&lt;=EOMONTH($E99,$R99*(1-$O99)),MV$165&gt;EOMONTH($E99,$P99*12*(1-$O99)+$Q99*12*$O99+$R99*(1-$O99))),0,IF($X99="NNN",Expenses!MT$14*Leases!$F99,IF(Leases!$X99="FSG",0,IF(Leases!$X99="MG",SUMPRODUCT(Leases!$Z99:$Z103,Expenses!MT$9:MT$13)*Leases!$F99,MAX((Expenses!MT$9-Leases!$AB99/12)*Leases!$AA99*Leases!$F99,0)+MAX((Expenses!MT$10-Leases!$AB100/12)*Leases!$AA100*Leases!$F99,0)+MAX((Expenses!MT$11-Leases!$AB101/12)*Leases!$AA101*Leases!$F99,0)+MAX((Expenses!MT$12-Leases!$AB102/12)*Leases!$AA102*Leases!$F99,0)+MAX((Expenses!MT$13-Leases!$AB103/12)*Leases!$AA103*Leases!$F99,0)))))</f>
        <v>0</v>
      </c>
      <c r="MW270" s="94">
        <f>IF(OR(MW$165&lt;=EOMONTH($E99,$R99*(1-$O99)),MW$165&gt;EOMONTH($E99,$P99*12*(1-$O99)+$Q99*12*$O99+$R99*(1-$O99))),0,IF($X99="NNN",Expenses!MU$14*Leases!$F99,IF(Leases!$X99="FSG",0,IF(Leases!$X99="MG",SUMPRODUCT(Leases!$Z99:$Z103,Expenses!MU$9:MU$13)*Leases!$F99,MAX((Expenses!MU$9-Leases!$AB99/12)*Leases!$AA99*Leases!$F99,0)+MAX((Expenses!MU$10-Leases!$AB100/12)*Leases!$AA100*Leases!$F99,0)+MAX((Expenses!MU$11-Leases!$AB101/12)*Leases!$AA101*Leases!$F99,0)+MAX((Expenses!MU$12-Leases!$AB102/12)*Leases!$AA102*Leases!$F99,0)+MAX((Expenses!MU$13-Leases!$AB103/12)*Leases!$AA103*Leases!$F99,0)))))</f>
        <v>0</v>
      </c>
      <c r="MX270" s="94">
        <f>IF(OR(MX$165&lt;=EOMONTH($E99,$R99*(1-$O99)),MX$165&gt;EOMONTH($E99,$P99*12*(1-$O99)+$Q99*12*$O99+$R99*(1-$O99))),0,IF($X99="NNN",Expenses!MV$14*Leases!$F99,IF(Leases!$X99="FSG",0,IF(Leases!$X99="MG",SUMPRODUCT(Leases!$Z99:$Z103,Expenses!MV$9:MV$13)*Leases!$F99,MAX((Expenses!MV$9-Leases!$AB99/12)*Leases!$AA99*Leases!$F99,0)+MAX((Expenses!MV$10-Leases!$AB100/12)*Leases!$AA100*Leases!$F99,0)+MAX((Expenses!MV$11-Leases!$AB101/12)*Leases!$AA101*Leases!$F99,0)+MAX((Expenses!MV$12-Leases!$AB102/12)*Leases!$AA102*Leases!$F99,0)+MAX((Expenses!MV$13-Leases!$AB103/12)*Leases!$AA103*Leases!$F99,0)))))</f>
        <v>0</v>
      </c>
      <c r="MY270" s="94">
        <f>IF(OR(MY$165&lt;=EOMONTH($E99,$R99*(1-$O99)),MY$165&gt;EOMONTH($E99,$P99*12*(1-$O99)+$Q99*12*$O99+$R99*(1-$O99))),0,IF($X99="NNN",Expenses!MW$14*Leases!$F99,IF(Leases!$X99="FSG",0,IF(Leases!$X99="MG",SUMPRODUCT(Leases!$Z99:$Z103,Expenses!MW$9:MW$13)*Leases!$F99,MAX((Expenses!MW$9-Leases!$AB99/12)*Leases!$AA99*Leases!$F99,0)+MAX((Expenses!MW$10-Leases!$AB100/12)*Leases!$AA100*Leases!$F99,0)+MAX((Expenses!MW$11-Leases!$AB101/12)*Leases!$AA101*Leases!$F99,0)+MAX((Expenses!MW$12-Leases!$AB102/12)*Leases!$AA102*Leases!$F99,0)+MAX((Expenses!MW$13-Leases!$AB103/12)*Leases!$AA103*Leases!$F99,0)))))</f>
        <v>0</v>
      </c>
      <c r="MZ270" s="94">
        <f>IF(OR(MZ$165&lt;=EOMONTH($E99,$R99*(1-$O99)),MZ$165&gt;EOMONTH($E99,$P99*12*(1-$O99)+$Q99*12*$O99+$R99*(1-$O99))),0,IF($X99="NNN",Expenses!MX$14*Leases!$F99,IF(Leases!$X99="FSG",0,IF(Leases!$X99="MG",SUMPRODUCT(Leases!$Z99:$Z103,Expenses!MX$9:MX$13)*Leases!$F99,MAX((Expenses!MX$9-Leases!$AB99/12)*Leases!$AA99*Leases!$F99,0)+MAX((Expenses!MX$10-Leases!$AB100/12)*Leases!$AA100*Leases!$F99,0)+MAX((Expenses!MX$11-Leases!$AB101/12)*Leases!$AA101*Leases!$F99,0)+MAX((Expenses!MX$12-Leases!$AB102/12)*Leases!$AA102*Leases!$F99,0)+MAX((Expenses!MX$13-Leases!$AB103/12)*Leases!$AA103*Leases!$F99,0)))))</f>
        <v>0</v>
      </c>
      <c r="NA270" s="94">
        <f>IF(OR(NA$165&lt;=EOMONTH($E99,$R99*(1-$O99)),NA$165&gt;EOMONTH($E99,$P99*12*(1-$O99)+$Q99*12*$O99+$R99*(1-$O99))),0,IF($X99="NNN",Expenses!MY$14*Leases!$F99,IF(Leases!$X99="FSG",0,IF(Leases!$X99="MG",SUMPRODUCT(Leases!$Z99:$Z103,Expenses!MY$9:MY$13)*Leases!$F99,MAX((Expenses!MY$9-Leases!$AB99/12)*Leases!$AA99*Leases!$F99,0)+MAX((Expenses!MY$10-Leases!$AB100/12)*Leases!$AA100*Leases!$F99,0)+MAX((Expenses!MY$11-Leases!$AB101/12)*Leases!$AA101*Leases!$F99,0)+MAX((Expenses!MY$12-Leases!$AB102/12)*Leases!$AA102*Leases!$F99,0)+MAX((Expenses!MY$13-Leases!$AB103/12)*Leases!$AA103*Leases!$F99,0)))))</f>
        <v>0</v>
      </c>
      <c r="NB270" s="94">
        <f>IF(OR(NB$165&lt;=EOMONTH($E99,$R99*(1-$O99)),NB$165&gt;EOMONTH($E99,$P99*12*(1-$O99)+$Q99*12*$O99+$R99*(1-$O99))),0,IF($X99="NNN",Expenses!MZ$14*Leases!$F99,IF(Leases!$X99="FSG",0,IF(Leases!$X99="MG",SUMPRODUCT(Leases!$Z99:$Z103,Expenses!MZ$9:MZ$13)*Leases!$F99,MAX((Expenses!MZ$9-Leases!$AB99/12)*Leases!$AA99*Leases!$F99,0)+MAX((Expenses!MZ$10-Leases!$AB100/12)*Leases!$AA100*Leases!$F99,0)+MAX((Expenses!MZ$11-Leases!$AB101/12)*Leases!$AA101*Leases!$F99,0)+MAX((Expenses!MZ$12-Leases!$AB102/12)*Leases!$AA102*Leases!$F99,0)+MAX((Expenses!MZ$13-Leases!$AB103/12)*Leases!$AA103*Leases!$F99,0)))))</f>
        <v>0</v>
      </c>
      <c r="NC270" s="94">
        <f>IF(OR(NC$165&lt;=EOMONTH($E99,$R99*(1-$O99)),NC$165&gt;EOMONTH($E99,$P99*12*(1-$O99)+$Q99*12*$O99+$R99*(1-$O99))),0,IF($X99="NNN",Expenses!NA$14*Leases!$F99,IF(Leases!$X99="FSG",0,IF(Leases!$X99="MG",SUMPRODUCT(Leases!$Z99:$Z103,Expenses!NA$9:NA$13)*Leases!$F99,MAX((Expenses!NA$9-Leases!$AB99/12)*Leases!$AA99*Leases!$F99,0)+MAX((Expenses!NA$10-Leases!$AB100/12)*Leases!$AA100*Leases!$F99,0)+MAX((Expenses!NA$11-Leases!$AB101/12)*Leases!$AA101*Leases!$F99,0)+MAX((Expenses!NA$12-Leases!$AB102/12)*Leases!$AA102*Leases!$F99,0)+MAX((Expenses!NA$13-Leases!$AB103/12)*Leases!$AA103*Leases!$F99,0)))))</f>
        <v>0</v>
      </c>
      <c r="ND270" s="94">
        <f>IF(OR(ND$165&lt;=EOMONTH($E99,$R99*(1-$O99)),ND$165&gt;EOMONTH($E99,$P99*12*(1-$O99)+$Q99*12*$O99+$R99*(1-$O99))),0,IF($X99="NNN",Expenses!NB$14*Leases!$F99,IF(Leases!$X99="FSG",0,IF(Leases!$X99="MG",SUMPRODUCT(Leases!$Z99:$Z103,Expenses!NB$9:NB$13)*Leases!$F99,MAX((Expenses!NB$9-Leases!$AB99/12)*Leases!$AA99*Leases!$F99,0)+MAX((Expenses!NB$10-Leases!$AB100/12)*Leases!$AA100*Leases!$F99,0)+MAX((Expenses!NB$11-Leases!$AB101/12)*Leases!$AA101*Leases!$F99,0)+MAX((Expenses!NB$12-Leases!$AB102/12)*Leases!$AA102*Leases!$F99,0)+MAX((Expenses!NB$13-Leases!$AB103/12)*Leases!$AA103*Leases!$F99,0)))))</f>
        <v>0</v>
      </c>
      <c r="NE270" s="94">
        <f>IF(OR(NE$165&lt;=EOMONTH($E99,$R99*(1-$O99)),NE$165&gt;EOMONTH($E99,$P99*12*(1-$O99)+$Q99*12*$O99+$R99*(1-$O99))),0,IF($X99="NNN",Expenses!NC$14*Leases!$F99,IF(Leases!$X99="FSG",0,IF(Leases!$X99="MG",SUMPRODUCT(Leases!$Z99:$Z103,Expenses!NC$9:NC$13)*Leases!$F99,MAX((Expenses!NC$9-Leases!$AB99/12)*Leases!$AA99*Leases!$F99,0)+MAX((Expenses!NC$10-Leases!$AB100/12)*Leases!$AA100*Leases!$F99,0)+MAX((Expenses!NC$11-Leases!$AB101/12)*Leases!$AA101*Leases!$F99,0)+MAX((Expenses!NC$12-Leases!$AB102/12)*Leases!$AA102*Leases!$F99,0)+MAX((Expenses!NC$13-Leases!$AB103/12)*Leases!$AA103*Leases!$F99,0)))))</f>
        <v>0</v>
      </c>
      <c r="NF270" s="94">
        <f>IF(OR(NF$165&lt;=EOMONTH($E99,$R99*(1-$O99)),NF$165&gt;EOMONTH($E99,$P99*12*(1-$O99)+$Q99*12*$O99+$R99*(1-$O99))),0,IF($X99="NNN",Expenses!ND$14*Leases!$F99,IF(Leases!$X99="FSG",0,IF(Leases!$X99="MG",SUMPRODUCT(Leases!$Z99:$Z103,Expenses!ND$9:ND$13)*Leases!$F99,MAX((Expenses!ND$9-Leases!$AB99/12)*Leases!$AA99*Leases!$F99,0)+MAX((Expenses!ND$10-Leases!$AB100/12)*Leases!$AA100*Leases!$F99,0)+MAX((Expenses!ND$11-Leases!$AB101/12)*Leases!$AA101*Leases!$F99,0)+MAX((Expenses!ND$12-Leases!$AB102/12)*Leases!$AA102*Leases!$F99,0)+MAX((Expenses!ND$13-Leases!$AB103/12)*Leases!$AA103*Leases!$F99,0)))))</f>
        <v>0</v>
      </c>
      <c r="NG270" s="94">
        <f>IF(OR(NG$165&lt;=EOMONTH($E99,$R99*(1-$O99)),NG$165&gt;EOMONTH($E99,$P99*12*(1-$O99)+$Q99*12*$O99+$R99*(1-$O99))),0,IF($X99="NNN",Expenses!NE$14*Leases!$F99,IF(Leases!$X99="FSG",0,IF(Leases!$X99="MG",SUMPRODUCT(Leases!$Z99:$Z103,Expenses!NE$9:NE$13)*Leases!$F99,MAX((Expenses!NE$9-Leases!$AB99/12)*Leases!$AA99*Leases!$F99,0)+MAX((Expenses!NE$10-Leases!$AB100/12)*Leases!$AA100*Leases!$F99,0)+MAX((Expenses!NE$11-Leases!$AB101/12)*Leases!$AA101*Leases!$F99,0)+MAX((Expenses!NE$12-Leases!$AB102/12)*Leases!$AA102*Leases!$F99,0)+MAX((Expenses!NE$13-Leases!$AB103/12)*Leases!$AA103*Leases!$F99,0)))))</f>
        <v>0</v>
      </c>
      <c r="NH270" s="94">
        <f>IF(OR(NH$165&lt;=EOMONTH($E99,$R99*(1-$O99)),NH$165&gt;EOMONTH($E99,$P99*12*(1-$O99)+$Q99*12*$O99+$R99*(1-$O99))),0,IF($X99="NNN",Expenses!NF$14*Leases!$F99,IF(Leases!$X99="FSG",0,IF(Leases!$X99="MG",SUMPRODUCT(Leases!$Z99:$Z103,Expenses!NF$9:NF$13)*Leases!$F99,MAX((Expenses!NF$9-Leases!$AB99/12)*Leases!$AA99*Leases!$F99,0)+MAX((Expenses!NF$10-Leases!$AB100/12)*Leases!$AA100*Leases!$F99,0)+MAX((Expenses!NF$11-Leases!$AB101/12)*Leases!$AA101*Leases!$F99,0)+MAX((Expenses!NF$12-Leases!$AB102/12)*Leases!$AA102*Leases!$F99,0)+MAX((Expenses!NF$13-Leases!$AB103/12)*Leases!$AA103*Leases!$F99,0)))))</f>
        <v>0</v>
      </c>
      <c r="NI270" s="94">
        <f>IF(OR(NI$165&lt;=EOMONTH($E99,$R99*(1-$O99)),NI$165&gt;EOMONTH($E99,$P99*12*(1-$O99)+$Q99*12*$O99+$R99*(1-$O99))),0,IF($X99="NNN",Expenses!NG$14*Leases!$F99,IF(Leases!$X99="FSG",0,IF(Leases!$X99="MG",SUMPRODUCT(Leases!$Z99:$Z103,Expenses!NG$9:NG$13)*Leases!$F99,MAX((Expenses!NG$9-Leases!$AB99/12)*Leases!$AA99*Leases!$F99,0)+MAX((Expenses!NG$10-Leases!$AB100/12)*Leases!$AA100*Leases!$F99,0)+MAX((Expenses!NG$11-Leases!$AB101/12)*Leases!$AA101*Leases!$F99,0)+MAX((Expenses!NG$12-Leases!$AB102/12)*Leases!$AA102*Leases!$F99,0)+MAX((Expenses!NG$13-Leases!$AB103/12)*Leases!$AA103*Leases!$F99,0)))))</f>
        <v>0</v>
      </c>
      <c r="NJ270" s="94">
        <f>IF(OR(NJ$165&lt;=EOMONTH($E99,$R99*(1-$O99)),NJ$165&gt;EOMONTH($E99,$P99*12*(1-$O99)+$Q99*12*$O99+$R99*(1-$O99))),0,IF($X99="NNN",Expenses!NH$14*Leases!$F99,IF(Leases!$X99="FSG",0,IF(Leases!$X99="MG",SUMPRODUCT(Leases!$Z99:$Z103,Expenses!NH$9:NH$13)*Leases!$F99,MAX((Expenses!NH$9-Leases!$AB99/12)*Leases!$AA99*Leases!$F99,0)+MAX((Expenses!NH$10-Leases!$AB100/12)*Leases!$AA100*Leases!$F99,0)+MAX((Expenses!NH$11-Leases!$AB101/12)*Leases!$AA101*Leases!$F99,0)+MAX((Expenses!NH$12-Leases!$AB102/12)*Leases!$AA102*Leases!$F99,0)+MAX((Expenses!NH$13-Leases!$AB103/12)*Leases!$AA103*Leases!$F99,0)))))</f>
        <v>0</v>
      </c>
      <c r="NK270" s="97">
        <f>IF(OR(NK$165&lt;=EOMONTH($E99,$R99*(1-$O99)),NK$165&gt;EOMONTH($E99,$P99*12*(1-$O99)+$Q99*12*$O99+$R99*(1-$O99))),0,IF($X99="NNN",Expenses!NI$14*Leases!$F99,IF(Leases!$X99="FSG",0,IF(Leases!$X99="MG",SUMPRODUCT(Leases!$Z99:$Z103,Expenses!NI$9:NI$13)*Leases!$F99,MAX((Expenses!NI$9-Leases!$AB99/12)*Leases!$AA99*Leases!$F99,0)+MAX((Expenses!NI$10-Leases!$AB100/12)*Leases!$AA100*Leases!$F99,0)+MAX((Expenses!NI$11-Leases!$AB101/12)*Leases!$AA101*Leases!$F99,0)+MAX((Expenses!NI$12-Leases!$AB102/12)*Leases!$AA102*Leases!$F99,0)+MAX((Expenses!NI$13-Leases!$AB103/12)*Leases!$AA103*Leases!$F99,0)))))</f>
        <v>0</v>
      </c>
    </row>
    <row r="271" spans="1:375" x14ac:dyDescent="0.25">
      <c r="A271" s="98">
        <f ca="1">SUMIF($D$163:$NK$163,"&lt;="&amp;Summary!$B$3,Leases!D271:NK271)</f>
        <v>0</v>
      </c>
      <c r="B271" s="41"/>
      <c r="C271" s="99" t="s">
        <v>96</v>
      </c>
      <c r="D271" s="100">
        <f ca="1">SUM(D264:D270)</f>
        <v>0</v>
      </c>
      <c r="E271" s="100">
        <f t="shared" ref="E271:BP271" ca="1" si="2628">SUM(E264:E270)</f>
        <v>0</v>
      </c>
      <c r="F271" s="100">
        <f t="shared" ca="1" si="2628"/>
        <v>0</v>
      </c>
      <c r="G271" s="100">
        <f t="shared" ca="1" si="2628"/>
        <v>0</v>
      </c>
      <c r="H271" s="100">
        <f t="shared" ca="1" si="2628"/>
        <v>0</v>
      </c>
      <c r="I271" s="100">
        <f t="shared" ca="1" si="2628"/>
        <v>0</v>
      </c>
      <c r="J271" s="100">
        <f t="shared" ca="1" si="2628"/>
        <v>0</v>
      </c>
      <c r="K271" s="100">
        <f t="shared" ca="1" si="2628"/>
        <v>0</v>
      </c>
      <c r="L271" s="100">
        <f t="shared" ca="1" si="2628"/>
        <v>0</v>
      </c>
      <c r="M271" s="100">
        <f t="shared" ca="1" si="2628"/>
        <v>0</v>
      </c>
      <c r="N271" s="100">
        <f t="shared" ca="1" si="2628"/>
        <v>0</v>
      </c>
      <c r="O271" s="100">
        <f t="shared" ca="1" si="2628"/>
        <v>0</v>
      </c>
      <c r="P271" s="100">
        <f t="shared" ca="1" si="2628"/>
        <v>0</v>
      </c>
      <c r="Q271" s="100">
        <f t="shared" ca="1" si="2628"/>
        <v>0</v>
      </c>
      <c r="R271" s="100">
        <f t="shared" ca="1" si="2628"/>
        <v>0</v>
      </c>
      <c r="S271" s="100">
        <f t="shared" ca="1" si="2628"/>
        <v>0</v>
      </c>
      <c r="T271" s="100">
        <f t="shared" ca="1" si="2628"/>
        <v>0</v>
      </c>
      <c r="U271" s="100">
        <f t="shared" ca="1" si="2628"/>
        <v>0</v>
      </c>
      <c r="V271" s="100">
        <f t="shared" ca="1" si="2628"/>
        <v>0</v>
      </c>
      <c r="W271" s="100">
        <f t="shared" ca="1" si="2628"/>
        <v>0</v>
      </c>
      <c r="X271" s="100">
        <f t="shared" ca="1" si="2628"/>
        <v>0</v>
      </c>
      <c r="Y271" s="100">
        <f t="shared" ca="1" si="2628"/>
        <v>0</v>
      </c>
      <c r="Z271" s="100">
        <f t="shared" ca="1" si="2628"/>
        <v>0</v>
      </c>
      <c r="AA271" s="100">
        <f t="shared" ca="1" si="2628"/>
        <v>0</v>
      </c>
      <c r="AB271" s="100">
        <f t="shared" ca="1" si="2628"/>
        <v>0</v>
      </c>
      <c r="AC271" s="100">
        <f t="shared" ca="1" si="2628"/>
        <v>0</v>
      </c>
      <c r="AD271" s="100">
        <f t="shared" ca="1" si="2628"/>
        <v>0</v>
      </c>
      <c r="AE271" s="100">
        <f t="shared" ca="1" si="2628"/>
        <v>0</v>
      </c>
      <c r="AF271" s="100">
        <f t="shared" ca="1" si="2628"/>
        <v>0</v>
      </c>
      <c r="AG271" s="100">
        <f t="shared" ca="1" si="2628"/>
        <v>0</v>
      </c>
      <c r="AH271" s="100">
        <f t="shared" ca="1" si="2628"/>
        <v>0</v>
      </c>
      <c r="AI271" s="100">
        <f t="shared" ca="1" si="2628"/>
        <v>0</v>
      </c>
      <c r="AJ271" s="100">
        <f t="shared" ca="1" si="2628"/>
        <v>0</v>
      </c>
      <c r="AK271" s="100">
        <f t="shared" ca="1" si="2628"/>
        <v>0</v>
      </c>
      <c r="AL271" s="100">
        <f t="shared" ca="1" si="2628"/>
        <v>0</v>
      </c>
      <c r="AM271" s="100">
        <f t="shared" ca="1" si="2628"/>
        <v>0</v>
      </c>
      <c r="AN271" s="100">
        <f t="shared" ca="1" si="2628"/>
        <v>0</v>
      </c>
      <c r="AO271" s="100">
        <f t="shared" ca="1" si="2628"/>
        <v>0</v>
      </c>
      <c r="AP271" s="100">
        <f t="shared" ca="1" si="2628"/>
        <v>0</v>
      </c>
      <c r="AQ271" s="100">
        <f t="shared" ca="1" si="2628"/>
        <v>0</v>
      </c>
      <c r="AR271" s="100">
        <f t="shared" ca="1" si="2628"/>
        <v>0</v>
      </c>
      <c r="AS271" s="100">
        <f t="shared" ca="1" si="2628"/>
        <v>0</v>
      </c>
      <c r="AT271" s="100">
        <f t="shared" ca="1" si="2628"/>
        <v>0</v>
      </c>
      <c r="AU271" s="100">
        <f t="shared" ca="1" si="2628"/>
        <v>0</v>
      </c>
      <c r="AV271" s="100">
        <f t="shared" ca="1" si="2628"/>
        <v>0</v>
      </c>
      <c r="AW271" s="100">
        <f t="shared" ca="1" si="2628"/>
        <v>0</v>
      </c>
      <c r="AX271" s="100">
        <f t="shared" ca="1" si="2628"/>
        <v>0</v>
      </c>
      <c r="AY271" s="100">
        <f t="shared" ca="1" si="2628"/>
        <v>0</v>
      </c>
      <c r="AZ271" s="100">
        <f t="shared" ca="1" si="2628"/>
        <v>0</v>
      </c>
      <c r="BA271" s="100">
        <f t="shared" ca="1" si="2628"/>
        <v>0</v>
      </c>
      <c r="BB271" s="100">
        <f t="shared" ca="1" si="2628"/>
        <v>0</v>
      </c>
      <c r="BC271" s="100">
        <f t="shared" ca="1" si="2628"/>
        <v>0</v>
      </c>
      <c r="BD271" s="100">
        <f t="shared" ca="1" si="2628"/>
        <v>0</v>
      </c>
      <c r="BE271" s="100">
        <f t="shared" ca="1" si="2628"/>
        <v>0</v>
      </c>
      <c r="BF271" s="100">
        <f t="shared" ca="1" si="2628"/>
        <v>0</v>
      </c>
      <c r="BG271" s="100">
        <f t="shared" ca="1" si="2628"/>
        <v>0</v>
      </c>
      <c r="BH271" s="100">
        <f t="shared" ca="1" si="2628"/>
        <v>0</v>
      </c>
      <c r="BI271" s="100">
        <f t="shared" ca="1" si="2628"/>
        <v>0</v>
      </c>
      <c r="BJ271" s="100">
        <f t="shared" ca="1" si="2628"/>
        <v>0</v>
      </c>
      <c r="BK271" s="100">
        <f t="shared" ca="1" si="2628"/>
        <v>0</v>
      </c>
      <c r="BL271" s="100">
        <f t="shared" ca="1" si="2628"/>
        <v>0</v>
      </c>
      <c r="BM271" s="100">
        <f t="shared" ca="1" si="2628"/>
        <v>0</v>
      </c>
      <c r="BN271" s="100">
        <f t="shared" si="2628"/>
        <v>0</v>
      </c>
      <c r="BO271" s="100">
        <f t="shared" si="2628"/>
        <v>0</v>
      </c>
      <c r="BP271" s="100">
        <f t="shared" si="2628"/>
        <v>0</v>
      </c>
      <c r="BQ271" s="100">
        <f t="shared" ref="BQ271:EB271" ca="1" si="2629">SUM(BQ264:BQ270)</f>
        <v>0</v>
      </c>
      <c r="BR271" s="100">
        <f t="shared" ca="1" si="2629"/>
        <v>0</v>
      </c>
      <c r="BS271" s="100">
        <f t="shared" ca="1" si="2629"/>
        <v>0</v>
      </c>
      <c r="BT271" s="100">
        <f t="shared" ca="1" si="2629"/>
        <v>0</v>
      </c>
      <c r="BU271" s="100">
        <f t="shared" ca="1" si="2629"/>
        <v>0</v>
      </c>
      <c r="BV271" s="100">
        <f t="shared" ca="1" si="2629"/>
        <v>0</v>
      </c>
      <c r="BW271" s="100">
        <f t="shared" ca="1" si="2629"/>
        <v>0</v>
      </c>
      <c r="BX271" s="100">
        <f t="shared" ca="1" si="2629"/>
        <v>0</v>
      </c>
      <c r="BY271" s="100">
        <f t="shared" ca="1" si="2629"/>
        <v>0</v>
      </c>
      <c r="BZ271" s="100">
        <f t="shared" ca="1" si="2629"/>
        <v>0</v>
      </c>
      <c r="CA271" s="100">
        <f t="shared" ca="1" si="2629"/>
        <v>0</v>
      </c>
      <c r="CB271" s="100">
        <f t="shared" ca="1" si="2629"/>
        <v>0</v>
      </c>
      <c r="CC271" s="100">
        <f t="shared" ca="1" si="2629"/>
        <v>0</v>
      </c>
      <c r="CD271" s="100">
        <f t="shared" ca="1" si="2629"/>
        <v>0</v>
      </c>
      <c r="CE271" s="100">
        <f t="shared" ca="1" si="2629"/>
        <v>0</v>
      </c>
      <c r="CF271" s="100">
        <f t="shared" ca="1" si="2629"/>
        <v>0</v>
      </c>
      <c r="CG271" s="100">
        <f t="shared" ca="1" si="2629"/>
        <v>0</v>
      </c>
      <c r="CH271" s="100">
        <f t="shared" ca="1" si="2629"/>
        <v>0</v>
      </c>
      <c r="CI271" s="100">
        <f t="shared" ca="1" si="2629"/>
        <v>0</v>
      </c>
      <c r="CJ271" s="100">
        <f t="shared" ca="1" si="2629"/>
        <v>0</v>
      </c>
      <c r="CK271" s="100">
        <f t="shared" ca="1" si="2629"/>
        <v>0</v>
      </c>
      <c r="CL271" s="100">
        <f t="shared" ca="1" si="2629"/>
        <v>0</v>
      </c>
      <c r="CM271" s="100">
        <f t="shared" ca="1" si="2629"/>
        <v>0</v>
      </c>
      <c r="CN271" s="100">
        <f t="shared" ca="1" si="2629"/>
        <v>0</v>
      </c>
      <c r="CO271" s="100">
        <f t="shared" ca="1" si="2629"/>
        <v>0</v>
      </c>
      <c r="CP271" s="100">
        <f t="shared" ca="1" si="2629"/>
        <v>0</v>
      </c>
      <c r="CQ271" s="100">
        <f t="shared" ca="1" si="2629"/>
        <v>0</v>
      </c>
      <c r="CR271" s="100">
        <f t="shared" ca="1" si="2629"/>
        <v>0</v>
      </c>
      <c r="CS271" s="100">
        <f t="shared" ca="1" si="2629"/>
        <v>0</v>
      </c>
      <c r="CT271" s="100">
        <f t="shared" ca="1" si="2629"/>
        <v>0</v>
      </c>
      <c r="CU271" s="100">
        <f t="shared" ca="1" si="2629"/>
        <v>0</v>
      </c>
      <c r="CV271" s="100">
        <f t="shared" ca="1" si="2629"/>
        <v>0</v>
      </c>
      <c r="CW271" s="100">
        <f t="shared" ca="1" si="2629"/>
        <v>0</v>
      </c>
      <c r="CX271" s="100">
        <f t="shared" ca="1" si="2629"/>
        <v>0</v>
      </c>
      <c r="CY271" s="100">
        <f t="shared" ca="1" si="2629"/>
        <v>0</v>
      </c>
      <c r="CZ271" s="100">
        <f t="shared" ca="1" si="2629"/>
        <v>0</v>
      </c>
      <c r="DA271" s="100">
        <f t="shared" ca="1" si="2629"/>
        <v>0</v>
      </c>
      <c r="DB271" s="100">
        <f t="shared" ca="1" si="2629"/>
        <v>0</v>
      </c>
      <c r="DC271" s="100">
        <f t="shared" ca="1" si="2629"/>
        <v>0</v>
      </c>
      <c r="DD271" s="100">
        <f t="shared" ca="1" si="2629"/>
        <v>0</v>
      </c>
      <c r="DE271" s="100">
        <f t="shared" ca="1" si="2629"/>
        <v>0</v>
      </c>
      <c r="DF271" s="100">
        <f t="shared" ca="1" si="2629"/>
        <v>0</v>
      </c>
      <c r="DG271" s="100">
        <f t="shared" ca="1" si="2629"/>
        <v>0</v>
      </c>
      <c r="DH271" s="100">
        <f t="shared" ca="1" si="2629"/>
        <v>0</v>
      </c>
      <c r="DI271" s="100">
        <f t="shared" ca="1" si="2629"/>
        <v>0</v>
      </c>
      <c r="DJ271" s="100">
        <f t="shared" ca="1" si="2629"/>
        <v>0</v>
      </c>
      <c r="DK271" s="100">
        <f t="shared" ca="1" si="2629"/>
        <v>0</v>
      </c>
      <c r="DL271" s="100">
        <f t="shared" ca="1" si="2629"/>
        <v>0</v>
      </c>
      <c r="DM271" s="100">
        <f t="shared" ca="1" si="2629"/>
        <v>0</v>
      </c>
      <c r="DN271" s="100">
        <f t="shared" ca="1" si="2629"/>
        <v>0</v>
      </c>
      <c r="DO271" s="100">
        <f t="shared" ca="1" si="2629"/>
        <v>0</v>
      </c>
      <c r="DP271" s="100">
        <f t="shared" ca="1" si="2629"/>
        <v>0</v>
      </c>
      <c r="DQ271" s="100">
        <f t="shared" ca="1" si="2629"/>
        <v>0</v>
      </c>
      <c r="DR271" s="100">
        <f t="shared" ca="1" si="2629"/>
        <v>0</v>
      </c>
      <c r="DS271" s="100">
        <f t="shared" ca="1" si="2629"/>
        <v>0</v>
      </c>
      <c r="DT271" s="100">
        <f t="shared" ca="1" si="2629"/>
        <v>0</v>
      </c>
      <c r="DU271" s="100">
        <f t="shared" ca="1" si="2629"/>
        <v>0</v>
      </c>
      <c r="DV271" s="100">
        <f t="shared" ca="1" si="2629"/>
        <v>0</v>
      </c>
      <c r="DW271" s="100">
        <f t="shared" ca="1" si="2629"/>
        <v>0</v>
      </c>
      <c r="DX271" s="100">
        <f t="shared" ca="1" si="2629"/>
        <v>0</v>
      </c>
      <c r="DY271" s="100">
        <f t="shared" ca="1" si="2629"/>
        <v>0</v>
      </c>
      <c r="DZ271" s="100">
        <f t="shared" ca="1" si="2629"/>
        <v>0</v>
      </c>
      <c r="EA271" s="100">
        <f t="shared" ca="1" si="2629"/>
        <v>0</v>
      </c>
      <c r="EB271" s="100">
        <f t="shared" ca="1" si="2629"/>
        <v>0</v>
      </c>
      <c r="EC271" s="100">
        <f t="shared" ref="EC271:GN271" ca="1" si="2630">SUM(EC264:EC270)</f>
        <v>0</v>
      </c>
      <c r="ED271" s="100">
        <f t="shared" ca="1" si="2630"/>
        <v>0</v>
      </c>
      <c r="EE271" s="100">
        <f t="shared" ca="1" si="2630"/>
        <v>0</v>
      </c>
      <c r="EF271" s="100">
        <f t="shared" si="2630"/>
        <v>0</v>
      </c>
      <c r="EG271" s="100">
        <f t="shared" si="2630"/>
        <v>0</v>
      </c>
      <c r="EH271" s="100">
        <f t="shared" si="2630"/>
        <v>0</v>
      </c>
      <c r="EI271" s="100">
        <f t="shared" si="2630"/>
        <v>0</v>
      </c>
      <c r="EJ271" s="100">
        <f t="shared" si="2630"/>
        <v>0</v>
      </c>
      <c r="EK271" s="100">
        <f t="shared" si="2630"/>
        <v>0</v>
      </c>
      <c r="EL271" s="100">
        <f t="shared" si="2630"/>
        <v>0</v>
      </c>
      <c r="EM271" s="100">
        <f t="shared" si="2630"/>
        <v>0</v>
      </c>
      <c r="EN271" s="100">
        <f t="shared" si="2630"/>
        <v>0</v>
      </c>
      <c r="EO271" s="100">
        <f t="shared" si="2630"/>
        <v>0</v>
      </c>
      <c r="EP271" s="100">
        <f t="shared" si="2630"/>
        <v>0</v>
      </c>
      <c r="EQ271" s="100">
        <f t="shared" si="2630"/>
        <v>0</v>
      </c>
      <c r="ER271" s="100">
        <f t="shared" si="2630"/>
        <v>0</v>
      </c>
      <c r="ES271" s="100">
        <f t="shared" si="2630"/>
        <v>0</v>
      </c>
      <c r="ET271" s="100">
        <f t="shared" si="2630"/>
        <v>0</v>
      </c>
      <c r="EU271" s="100">
        <f t="shared" si="2630"/>
        <v>0</v>
      </c>
      <c r="EV271" s="100">
        <f t="shared" si="2630"/>
        <v>0</v>
      </c>
      <c r="EW271" s="100">
        <f t="shared" si="2630"/>
        <v>0</v>
      </c>
      <c r="EX271" s="100">
        <f t="shared" si="2630"/>
        <v>0</v>
      </c>
      <c r="EY271" s="100">
        <f t="shared" si="2630"/>
        <v>0</v>
      </c>
      <c r="EZ271" s="100">
        <f t="shared" si="2630"/>
        <v>0</v>
      </c>
      <c r="FA271" s="100">
        <f t="shared" si="2630"/>
        <v>0</v>
      </c>
      <c r="FB271" s="100">
        <f t="shared" si="2630"/>
        <v>0</v>
      </c>
      <c r="FC271" s="100">
        <f t="shared" si="2630"/>
        <v>0</v>
      </c>
      <c r="FD271" s="100">
        <f t="shared" si="2630"/>
        <v>0</v>
      </c>
      <c r="FE271" s="100">
        <f t="shared" si="2630"/>
        <v>0</v>
      </c>
      <c r="FF271" s="100">
        <f t="shared" si="2630"/>
        <v>0</v>
      </c>
      <c r="FG271" s="100">
        <f t="shared" si="2630"/>
        <v>0</v>
      </c>
      <c r="FH271" s="100">
        <f t="shared" si="2630"/>
        <v>0</v>
      </c>
      <c r="FI271" s="100">
        <f t="shared" si="2630"/>
        <v>0</v>
      </c>
      <c r="FJ271" s="100">
        <f t="shared" si="2630"/>
        <v>0</v>
      </c>
      <c r="FK271" s="100">
        <f t="shared" si="2630"/>
        <v>0</v>
      </c>
      <c r="FL271" s="100">
        <f t="shared" si="2630"/>
        <v>0</v>
      </c>
      <c r="FM271" s="100">
        <f t="shared" si="2630"/>
        <v>0</v>
      </c>
      <c r="FN271" s="100">
        <f t="shared" si="2630"/>
        <v>0</v>
      </c>
      <c r="FO271" s="100">
        <f t="shared" si="2630"/>
        <v>0</v>
      </c>
      <c r="FP271" s="100">
        <f t="shared" si="2630"/>
        <v>0</v>
      </c>
      <c r="FQ271" s="100">
        <f t="shared" si="2630"/>
        <v>0</v>
      </c>
      <c r="FR271" s="100">
        <f t="shared" si="2630"/>
        <v>0</v>
      </c>
      <c r="FS271" s="100">
        <f t="shared" si="2630"/>
        <v>0</v>
      </c>
      <c r="FT271" s="100">
        <f t="shared" si="2630"/>
        <v>0</v>
      </c>
      <c r="FU271" s="100">
        <f t="shared" si="2630"/>
        <v>0</v>
      </c>
      <c r="FV271" s="100">
        <f t="shared" si="2630"/>
        <v>0</v>
      </c>
      <c r="FW271" s="100">
        <f t="shared" si="2630"/>
        <v>0</v>
      </c>
      <c r="FX271" s="100">
        <f t="shared" si="2630"/>
        <v>0</v>
      </c>
      <c r="FY271" s="100">
        <f t="shared" si="2630"/>
        <v>0</v>
      </c>
      <c r="FZ271" s="100">
        <f t="shared" si="2630"/>
        <v>0</v>
      </c>
      <c r="GA271" s="100">
        <f t="shared" si="2630"/>
        <v>0</v>
      </c>
      <c r="GB271" s="100">
        <f t="shared" si="2630"/>
        <v>0</v>
      </c>
      <c r="GC271" s="100">
        <f t="shared" si="2630"/>
        <v>0</v>
      </c>
      <c r="GD271" s="100">
        <f t="shared" si="2630"/>
        <v>0</v>
      </c>
      <c r="GE271" s="100">
        <f t="shared" si="2630"/>
        <v>0</v>
      </c>
      <c r="GF271" s="100">
        <f t="shared" si="2630"/>
        <v>0</v>
      </c>
      <c r="GG271" s="100">
        <f t="shared" si="2630"/>
        <v>0</v>
      </c>
      <c r="GH271" s="100">
        <f t="shared" si="2630"/>
        <v>0</v>
      </c>
      <c r="GI271" s="100">
        <f t="shared" si="2630"/>
        <v>0</v>
      </c>
      <c r="GJ271" s="100">
        <f t="shared" si="2630"/>
        <v>0</v>
      </c>
      <c r="GK271" s="100">
        <f t="shared" si="2630"/>
        <v>0</v>
      </c>
      <c r="GL271" s="100">
        <f t="shared" si="2630"/>
        <v>0</v>
      </c>
      <c r="GM271" s="100">
        <f t="shared" si="2630"/>
        <v>0</v>
      </c>
      <c r="GN271" s="100">
        <f t="shared" si="2630"/>
        <v>0</v>
      </c>
      <c r="GO271" s="100">
        <f t="shared" ref="GO271:IZ271" si="2631">SUM(GO264:GO270)</f>
        <v>0</v>
      </c>
      <c r="GP271" s="100">
        <f t="shared" si="2631"/>
        <v>0</v>
      </c>
      <c r="GQ271" s="100">
        <f t="shared" si="2631"/>
        <v>0</v>
      </c>
      <c r="GR271" s="100">
        <f t="shared" si="2631"/>
        <v>0</v>
      </c>
      <c r="GS271" s="100">
        <f t="shared" si="2631"/>
        <v>0</v>
      </c>
      <c r="GT271" s="100">
        <f t="shared" si="2631"/>
        <v>0</v>
      </c>
      <c r="GU271" s="100">
        <f t="shared" si="2631"/>
        <v>0</v>
      </c>
      <c r="GV271" s="100">
        <f t="shared" si="2631"/>
        <v>0</v>
      </c>
      <c r="GW271" s="100">
        <f t="shared" si="2631"/>
        <v>0</v>
      </c>
      <c r="GX271" s="100">
        <f t="shared" si="2631"/>
        <v>0</v>
      </c>
      <c r="GY271" s="100">
        <f t="shared" si="2631"/>
        <v>0</v>
      </c>
      <c r="GZ271" s="100">
        <f t="shared" si="2631"/>
        <v>0</v>
      </c>
      <c r="HA271" s="100">
        <f t="shared" si="2631"/>
        <v>0</v>
      </c>
      <c r="HB271" s="100">
        <f t="shared" si="2631"/>
        <v>0</v>
      </c>
      <c r="HC271" s="100">
        <f t="shared" si="2631"/>
        <v>0</v>
      </c>
      <c r="HD271" s="100">
        <f t="shared" si="2631"/>
        <v>0</v>
      </c>
      <c r="HE271" s="100">
        <f t="shared" si="2631"/>
        <v>0</v>
      </c>
      <c r="HF271" s="100">
        <f t="shared" si="2631"/>
        <v>0</v>
      </c>
      <c r="HG271" s="100">
        <f t="shared" si="2631"/>
        <v>0</v>
      </c>
      <c r="HH271" s="100">
        <f t="shared" si="2631"/>
        <v>0</v>
      </c>
      <c r="HI271" s="100">
        <f t="shared" si="2631"/>
        <v>0</v>
      </c>
      <c r="HJ271" s="100">
        <f t="shared" si="2631"/>
        <v>0</v>
      </c>
      <c r="HK271" s="100">
        <f t="shared" si="2631"/>
        <v>0</v>
      </c>
      <c r="HL271" s="100">
        <f t="shared" si="2631"/>
        <v>0</v>
      </c>
      <c r="HM271" s="100">
        <f t="shared" si="2631"/>
        <v>0</v>
      </c>
      <c r="HN271" s="100">
        <f t="shared" si="2631"/>
        <v>0</v>
      </c>
      <c r="HO271" s="100">
        <f t="shared" si="2631"/>
        <v>0</v>
      </c>
      <c r="HP271" s="100">
        <f t="shared" si="2631"/>
        <v>0</v>
      </c>
      <c r="HQ271" s="100">
        <f t="shared" si="2631"/>
        <v>0</v>
      </c>
      <c r="HR271" s="100">
        <f t="shared" si="2631"/>
        <v>0</v>
      </c>
      <c r="HS271" s="100">
        <f t="shared" si="2631"/>
        <v>0</v>
      </c>
      <c r="HT271" s="100">
        <f t="shared" si="2631"/>
        <v>0</v>
      </c>
      <c r="HU271" s="100">
        <f t="shared" si="2631"/>
        <v>0</v>
      </c>
      <c r="HV271" s="100">
        <f t="shared" si="2631"/>
        <v>0</v>
      </c>
      <c r="HW271" s="100">
        <f t="shared" si="2631"/>
        <v>0</v>
      </c>
      <c r="HX271" s="100">
        <f t="shared" si="2631"/>
        <v>0</v>
      </c>
      <c r="HY271" s="100">
        <f t="shared" si="2631"/>
        <v>0</v>
      </c>
      <c r="HZ271" s="100">
        <f t="shared" si="2631"/>
        <v>0</v>
      </c>
      <c r="IA271" s="100">
        <f t="shared" si="2631"/>
        <v>0</v>
      </c>
      <c r="IB271" s="100">
        <f t="shared" si="2631"/>
        <v>0</v>
      </c>
      <c r="IC271" s="100">
        <f t="shared" si="2631"/>
        <v>0</v>
      </c>
      <c r="ID271" s="100">
        <f t="shared" si="2631"/>
        <v>0</v>
      </c>
      <c r="IE271" s="100">
        <f t="shared" si="2631"/>
        <v>0</v>
      </c>
      <c r="IF271" s="100">
        <f t="shared" si="2631"/>
        <v>0</v>
      </c>
      <c r="IG271" s="100">
        <f t="shared" si="2631"/>
        <v>0</v>
      </c>
      <c r="IH271" s="100">
        <f t="shared" si="2631"/>
        <v>0</v>
      </c>
      <c r="II271" s="100">
        <f t="shared" si="2631"/>
        <v>0</v>
      </c>
      <c r="IJ271" s="100">
        <f t="shared" si="2631"/>
        <v>0</v>
      </c>
      <c r="IK271" s="100">
        <f t="shared" si="2631"/>
        <v>0</v>
      </c>
      <c r="IL271" s="100">
        <f t="shared" si="2631"/>
        <v>0</v>
      </c>
      <c r="IM271" s="100">
        <f t="shared" si="2631"/>
        <v>0</v>
      </c>
      <c r="IN271" s="100">
        <f t="shared" si="2631"/>
        <v>0</v>
      </c>
      <c r="IO271" s="100">
        <f t="shared" si="2631"/>
        <v>0</v>
      </c>
      <c r="IP271" s="100">
        <f t="shared" si="2631"/>
        <v>0</v>
      </c>
      <c r="IQ271" s="100">
        <f t="shared" si="2631"/>
        <v>0</v>
      </c>
      <c r="IR271" s="100">
        <f t="shared" si="2631"/>
        <v>0</v>
      </c>
      <c r="IS271" s="100">
        <f t="shared" si="2631"/>
        <v>0</v>
      </c>
      <c r="IT271" s="100">
        <f t="shared" si="2631"/>
        <v>0</v>
      </c>
      <c r="IU271" s="100">
        <f t="shared" si="2631"/>
        <v>0</v>
      </c>
      <c r="IV271" s="100">
        <f t="shared" si="2631"/>
        <v>0</v>
      </c>
      <c r="IW271" s="100">
        <f t="shared" si="2631"/>
        <v>0</v>
      </c>
      <c r="IX271" s="100">
        <f t="shared" si="2631"/>
        <v>0</v>
      </c>
      <c r="IY271" s="100">
        <f t="shared" si="2631"/>
        <v>0</v>
      </c>
      <c r="IZ271" s="100">
        <f t="shared" si="2631"/>
        <v>0</v>
      </c>
      <c r="JA271" s="100">
        <f t="shared" ref="JA271:LL271" si="2632">SUM(JA264:JA270)</f>
        <v>0</v>
      </c>
      <c r="JB271" s="100">
        <f t="shared" si="2632"/>
        <v>0</v>
      </c>
      <c r="JC271" s="100">
        <f t="shared" si="2632"/>
        <v>0</v>
      </c>
      <c r="JD271" s="100">
        <f t="shared" si="2632"/>
        <v>0</v>
      </c>
      <c r="JE271" s="100">
        <f t="shared" si="2632"/>
        <v>0</v>
      </c>
      <c r="JF271" s="100">
        <f t="shared" si="2632"/>
        <v>0</v>
      </c>
      <c r="JG271" s="100">
        <f t="shared" si="2632"/>
        <v>0</v>
      </c>
      <c r="JH271" s="100">
        <f t="shared" si="2632"/>
        <v>0</v>
      </c>
      <c r="JI271" s="100">
        <f t="shared" si="2632"/>
        <v>0</v>
      </c>
      <c r="JJ271" s="100">
        <f t="shared" si="2632"/>
        <v>0</v>
      </c>
      <c r="JK271" s="100">
        <f t="shared" si="2632"/>
        <v>0</v>
      </c>
      <c r="JL271" s="100">
        <f t="shared" si="2632"/>
        <v>0</v>
      </c>
      <c r="JM271" s="100">
        <f t="shared" si="2632"/>
        <v>0</v>
      </c>
      <c r="JN271" s="100">
        <f t="shared" si="2632"/>
        <v>0</v>
      </c>
      <c r="JO271" s="100">
        <f t="shared" si="2632"/>
        <v>0</v>
      </c>
      <c r="JP271" s="100">
        <f t="shared" si="2632"/>
        <v>0</v>
      </c>
      <c r="JQ271" s="100">
        <f t="shared" si="2632"/>
        <v>0</v>
      </c>
      <c r="JR271" s="100">
        <f t="shared" si="2632"/>
        <v>0</v>
      </c>
      <c r="JS271" s="100">
        <f t="shared" si="2632"/>
        <v>0</v>
      </c>
      <c r="JT271" s="100">
        <f t="shared" si="2632"/>
        <v>0</v>
      </c>
      <c r="JU271" s="100">
        <f t="shared" si="2632"/>
        <v>0</v>
      </c>
      <c r="JV271" s="100">
        <f t="shared" si="2632"/>
        <v>0</v>
      </c>
      <c r="JW271" s="100">
        <f t="shared" si="2632"/>
        <v>0</v>
      </c>
      <c r="JX271" s="100">
        <f t="shared" si="2632"/>
        <v>0</v>
      </c>
      <c r="JY271" s="100">
        <f t="shared" si="2632"/>
        <v>0</v>
      </c>
      <c r="JZ271" s="100">
        <f t="shared" si="2632"/>
        <v>0</v>
      </c>
      <c r="KA271" s="100">
        <f t="shared" si="2632"/>
        <v>0</v>
      </c>
      <c r="KB271" s="100">
        <f t="shared" si="2632"/>
        <v>0</v>
      </c>
      <c r="KC271" s="100">
        <f t="shared" si="2632"/>
        <v>0</v>
      </c>
      <c r="KD271" s="100">
        <f t="shared" si="2632"/>
        <v>0</v>
      </c>
      <c r="KE271" s="100">
        <f t="shared" si="2632"/>
        <v>0</v>
      </c>
      <c r="KF271" s="100">
        <f t="shared" si="2632"/>
        <v>0</v>
      </c>
      <c r="KG271" s="100">
        <f t="shared" si="2632"/>
        <v>0</v>
      </c>
      <c r="KH271" s="100">
        <f t="shared" si="2632"/>
        <v>0</v>
      </c>
      <c r="KI271" s="100">
        <f t="shared" si="2632"/>
        <v>0</v>
      </c>
      <c r="KJ271" s="100">
        <f t="shared" si="2632"/>
        <v>0</v>
      </c>
      <c r="KK271" s="100">
        <f t="shared" si="2632"/>
        <v>0</v>
      </c>
      <c r="KL271" s="100">
        <f t="shared" si="2632"/>
        <v>0</v>
      </c>
      <c r="KM271" s="100">
        <f t="shared" si="2632"/>
        <v>0</v>
      </c>
      <c r="KN271" s="100">
        <f t="shared" si="2632"/>
        <v>0</v>
      </c>
      <c r="KO271" s="100">
        <f t="shared" si="2632"/>
        <v>0</v>
      </c>
      <c r="KP271" s="100">
        <f t="shared" si="2632"/>
        <v>0</v>
      </c>
      <c r="KQ271" s="100">
        <f t="shared" si="2632"/>
        <v>0</v>
      </c>
      <c r="KR271" s="100">
        <f t="shared" si="2632"/>
        <v>0</v>
      </c>
      <c r="KS271" s="100">
        <f t="shared" si="2632"/>
        <v>0</v>
      </c>
      <c r="KT271" s="100">
        <f t="shared" si="2632"/>
        <v>0</v>
      </c>
      <c r="KU271" s="100">
        <f t="shared" si="2632"/>
        <v>0</v>
      </c>
      <c r="KV271" s="100">
        <f t="shared" si="2632"/>
        <v>0</v>
      </c>
      <c r="KW271" s="100">
        <f t="shared" si="2632"/>
        <v>0</v>
      </c>
      <c r="KX271" s="100">
        <f t="shared" si="2632"/>
        <v>0</v>
      </c>
      <c r="KY271" s="100">
        <f t="shared" si="2632"/>
        <v>0</v>
      </c>
      <c r="KZ271" s="100">
        <f t="shared" si="2632"/>
        <v>0</v>
      </c>
      <c r="LA271" s="100">
        <f t="shared" si="2632"/>
        <v>0</v>
      </c>
      <c r="LB271" s="100">
        <f t="shared" si="2632"/>
        <v>0</v>
      </c>
      <c r="LC271" s="100">
        <f t="shared" si="2632"/>
        <v>0</v>
      </c>
      <c r="LD271" s="100">
        <f t="shared" si="2632"/>
        <v>0</v>
      </c>
      <c r="LE271" s="100">
        <f t="shared" si="2632"/>
        <v>0</v>
      </c>
      <c r="LF271" s="100">
        <f t="shared" si="2632"/>
        <v>0</v>
      </c>
      <c r="LG271" s="100">
        <f t="shared" si="2632"/>
        <v>0</v>
      </c>
      <c r="LH271" s="100">
        <f t="shared" si="2632"/>
        <v>0</v>
      </c>
      <c r="LI271" s="100">
        <f t="shared" si="2632"/>
        <v>0</v>
      </c>
      <c r="LJ271" s="100">
        <f t="shared" si="2632"/>
        <v>0</v>
      </c>
      <c r="LK271" s="100">
        <f t="shared" si="2632"/>
        <v>0</v>
      </c>
      <c r="LL271" s="100">
        <f t="shared" si="2632"/>
        <v>0</v>
      </c>
      <c r="LM271" s="100">
        <f t="shared" ref="LM271:NK271" si="2633">SUM(LM264:LM270)</f>
        <v>0</v>
      </c>
      <c r="LN271" s="100">
        <f t="shared" si="2633"/>
        <v>0</v>
      </c>
      <c r="LO271" s="100">
        <f t="shared" si="2633"/>
        <v>0</v>
      </c>
      <c r="LP271" s="100">
        <f t="shared" si="2633"/>
        <v>0</v>
      </c>
      <c r="LQ271" s="100">
        <f t="shared" si="2633"/>
        <v>0</v>
      </c>
      <c r="LR271" s="100">
        <f t="shared" si="2633"/>
        <v>0</v>
      </c>
      <c r="LS271" s="100">
        <f t="shared" si="2633"/>
        <v>0</v>
      </c>
      <c r="LT271" s="100">
        <f t="shared" si="2633"/>
        <v>0</v>
      </c>
      <c r="LU271" s="100">
        <f t="shared" si="2633"/>
        <v>0</v>
      </c>
      <c r="LV271" s="100">
        <f t="shared" si="2633"/>
        <v>0</v>
      </c>
      <c r="LW271" s="100">
        <f t="shared" si="2633"/>
        <v>0</v>
      </c>
      <c r="LX271" s="100">
        <f t="shared" si="2633"/>
        <v>0</v>
      </c>
      <c r="LY271" s="100">
        <f t="shared" si="2633"/>
        <v>0</v>
      </c>
      <c r="LZ271" s="100">
        <f t="shared" si="2633"/>
        <v>0</v>
      </c>
      <c r="MA271" s="100">
        <f t="shared" si="2633"/>
        <v>0</v>
      </c>
      <c r="MB271" s="100">
        <f t="shared" si="2633"/>
        <v>0</v>
      </c>
      <c r="MC271" s="100">
        <f t="shared" si="2633"/>
        <v>0</v>
      </c>
      <c r="MD271" s="100">
        <f t="shared" si="2633"/>
        <v>0</v>
      </c>
      <c r="ME271" s="100">
        <f t="shared" si="2633"/>
        <v>0</v>
      </c>
      <c r="MF271" s="100">
        <f t="shared" si="2633"/>
        <v>0</v>
      </c>
      <c r="MG271" s="100">
        <f t="shared" si="2633"/>
        <v>0</v>
      </c>
      <c r="MH271" s="100">
        <f t="shared" si="2633"/>
        <v>0</v>
      </c>
      <c r="MI271" s="100">
        <f t="shared" si="2633"/>
        <v>0</v>
      </c>
      <c r="MJ271" s="100">
        <f t="shared" si="2633"/>
        <v>0</v>
      </c>
      <c r="MK271" s="100">
        <f t="shared" si="2633"/>
        <v>0</v>
      </c>
      <c r="ML271" s="100">
        <f t="shared" si="2633"/>
        <v>0</v>
      </c>
      <c r="MM271" s="100">
        <f t="shared" si="2633"/>
        <v>0</v>
      </c>
      <c r="MN271" s="100">
        <f t="shared" si="2633"/>
        <v>0</v>
      </c>
      <c r="MO271" s="100">
        <f t="shared" si="2633"/>
        <v>0</v>
      </c>
      <c r="MP271" s="100">
        <f t="shared" si="2633"/>
        <v>0</v>
      </c>
      <c r="MQ271" s="100">
        <f t="shared" si="2633"/>
        <v>0</v>
      </c>
      <c r="MR271" s="100">
        <f t="shared" si="2633"/>
        <v>0</v>
      </c>
      <c r="MS271" s="100">
        <f t="shared" si="2633"/>
        <v>0</v>
      </c>
      <c r="MT271" s="100">
        <f t="shared" si="2633"/>
        <v>0</v>
      </c>
      <c r="MU271" s="100">
        <f t="shared" si="2633"/>
        <v>0</v>
      </c>
      <c r="MV271" s="100">
        <f t="shared" si="2633"/>
        <v>0</v>
      </c>
      <c r="MW271" s="100">
        <f t="shared" si="2633"/>
        <v>0</v>
      </c>
      <c r="MX271" s="100">
        <f t="shared" si="2633"/>
        <v>0</v>
      </c>
      <c r="MY271" s="100">
        <f t="shared" si="2633"/>
        <v>0</v>
      </c>
      <c r="MZ271" s="100">
        <f t="shared" si="2633"/>
        <v>0</v>
      </c>
      <c r="NA271" s="100">
        <f t="shared" si="2633"/>
        <v>0</v>
      </c>
      <c r="NB271" s="100">
        <f t="shared" si="2633"/>
        <v>0</v>
      </c>
      <c r="NC271" s="100">
        <f t="shared" si="2633"/>
        <v>0</v>
      </c>
      <c r="ND271" s="100">
        <f t="shared" si="2633"/>
        <v>0</v>
      </c>
      <c r="NE271" s="100">
        <f t="shared" si="2633"/>
        <v>0</v>
      </c>
      <c r="NF271" s="100">
        <f t="shared" si="2633"/>
        <v>0</v>
      </c>
      <c r="NG271" s="100">
        <f t="shared" si="2633"/>
        <v>0</v>
      </c>
      <c r="NH271" s="100">
        <f t="shared" si="2633"/>
        <v>0</v>
      </c>
      <c r="NI271" s="100">
        <f t="shared" si="2633"/>
        <v>0</v>
      </c>
      <c r="NJ271" s="100">
        <f t="shared" si="2633"/>
        <v>0</v>
      </c>
      <c r="NK271" s="101">
        <f t="shared" si="2633"/>
        <v>0</v>
      </c>
    </row>
    <row r="272" spans="1:375" x14ac:dyDescent="0.25">
      <c r="A272" s="96">
        <f>SUMIF($D$163:$NK$163,"&lt;="&amp;Summary!$B$3,Leases!D272:NK272)</f>
        <v>0</v>
      </c>
      <c r="B272" s="23" t="s">
        <v>102</v>
      </c>
      <c r="C272" s="45" t="s">
        <v>24</v>
      </c>
      <c r="D272" s="94">
        <f t="shared" ref="D272:BO272" si="2634">IF(D$165=EOMONTH($D99,-1),-FV($AE99,ROUNDDOWN(YEARFRAC($D$165,D$165,1),0),,-$AC99*$B99,0),0)</f>
        <v>0</v>
      </c>
      <c r="E272" s="94">
        <f t="shared" si="2634"/>
        <v>0</v>
      </c>
      <c r="F272" s="94">
        <f t="shared" si="2634"/>
        <v>0</v>
      </c>
      <c r="G272" s="94">
        <f t="shared" si="2634"/>
        <v>0</v>
      </c>
      <c r="H272" s="94">
        <f t="shared" si="2634"/>
        <v>0</v>
      </c>
      <c r="I272" s="94">
        <f t="shared" si="2634"/>
        <v>0</v>
      </c>
      <c r="J272" s="94">
        <f t="shared" si="2634"/>
        <v>0</v>
      </c>
      <c r="K272" s="94">
        <f t="shared" si="2634"/>
        <v>0</v>
      </c>
      <c r="L272" s="94">
        <f t="shared" si="2634"/>
        <v>0</v>
      </c>
      <c r="M272" s="94">
        <f t="shared" si="2634"/>
        <v>0</v>
      </c>
      <c r="N272" s="94">
        <f t="shared" si="2634"/>
        <v>0</v>
      </c>
      <c r="O272" s="94">
        <f t="shared" si="2634"/>
        <v>0</v>
      </c>
      <c r="P272" s="94">
        <f t="shared" si="2634"/>
        <v>0</v>
      </c>
      <c r="Q272" s="94">
        <f t="shared" si="2634"/>
        <v>0</v>
      </c>
      <c r="R272" s="94">
        <f t="shared" si="2634"/>
        <v>0</v>
      </c>
      <c r="S272" s="94">
        <f t="shared" si="2634"/>
        <v>0</v>
      </c>
      <c r="T272" s="94">
        <f t="shared" si="2634"/>
        <v>0</v>
      </c>
      <c r="U272" s="94">
        <f t="shared" si="2634"/>
        <v>0</v>
      </c>
      <c r="V272" s="94">
        <f t="shared" si="2634"/>
        <v>0</v>
      </c>
      <c r="W272" s="94">
        <f t="shared" si="2634"/>
        <v>0</v>
      </c>
      <c r="X272" s="94">
        <f t="shared" si="2634"/>
        <v>0</v>
      </c>
      <c r="Y272" s="94">
        <f t="shared" si="2634"/>
        <v>0</v>
      </c>
      <c r="Z272" s="94">
        <f t="shared" si="2634"/>
        <v>0</v>
      </c>
      <c r="AA272" s="94">
        <f t="shared" si="2634"/>
        <v>0</v>
      </c>
      <c r="AB272" s="94">
        <f t="shared" si="2634"/>
        <v>0</v>
      </c>
      <c r="AC272" s="94">
        <f t="shared" si="2634"/>
        <v>0</v>
      </c>
      <c r="AD272" s="94">
        <f t="shared" si="2634"/>
        <v>0</v>
      </c>
      <c r="AE272" s="94">
        <f t="shared" si="2634"/>
        <v>0</v>
      </c>
      <c r="AF272" s="94">
        <f t="shared" si="2634"/>
        <v>0</v>
      </c>
      <c r="AG272" s="94">
        <f t="shared" si="2634"/>
        <v>0</v>
      </c>
      <c r="AH272" s="94">
        <f t="shared" si="2634"/>
        <v>0</v>
      </c>
      <c r="AI272" s="94">
        <f t="shared" si="2634"/>
        <v>0</v>
      </c>
      <c r="AJ272" s="94">
        <f t="shared" si="2634"/>
        <v>0</v>
      </c>
      <c r="AK272" s="94">
        <f t="shared" si="2634"/>
        <v>0</v>
      </c>
      <c r="AL272" s="94">
        <f t="shared" si="2634"/>
        <v>0</v>
      </c>
      <c r="AM272" s="94">
        <f t="shared" si="2634"/>
        <v>0</v>
      </c>
      <c r="AN272" s="94">
        <f t="shared" si="2634"/>
        <v>0</v>
      </c>
      <c r="AO272" s="94">
        <f t="shared" si="2634"/>
        <v>0</v>
      </c>
      <c r="AP272" s="94">
        <f t="shared" si="2634"/>
        <v>0</v>
      </c>
      <c r="AQ272" s="94">
        <f t="shared" si="2634"/>
        <v>0</v>
      </c>
      <c r="AR272" s="94">
        <f t="shared" si="2634"/>
        <v>0</v>
      </c>
      <c r="AS272" s="94">
        <f t="shared" si="2634"/>
        <v>0</v>
      </c>
      <c r="AT272" s="94">
        <f t="shared" si="2634"/>
        <v>0</v>
      </c>
      <c r="AU272" s="94">
        <f t="shared" si="2634"/>
        <v>0</v>
      </c>
      <c r="AV272" s="94">
        <f t="shared" si="2634"/>
        <v>0</v>
      </c>
      <c r="AW272" s="94">
        <f t="shared" si="2634"/>
        <v>0</v>
      </c>
      <c r="AX272" s="94">
        <f t="shared" si="2634"/>
        <v>0</v>
      </c>
      <c r="AY272" s="94">
        <f t="shared" si="2634"/>
        <v>0</v>
      </c>
      <c r="AZ272" s="94">
        <f t="shared" si="2634"/>
        <v>0</v>
      </c>
      <c r="BA272" s="94">
        <f t="shared" si="2634"/>
        <v>0</v>
      </c>
      <c r="BB272" s="94">
        <f t="shared" si="2634"/>
        <v>0</v>
      </c>
      <c r="BC272" s="94">
        <f t="shared" si="2634"/>
        <v>0</v>
      </c>
      <c r="BD272" s="94">
        <f t="shared" si="2634"/>
        <v>0</v>
      </c>
      <c r="BE272" s="94">
        <f t="shared" si="2634"/>
        <v>0</v>
      </c>
      <c r="BF272" s="94">
        <f t="shared" si="2634"/>
        <v>0</v>
      </c>
      <c r="BG272" s="94">
        <f t="shared" si="2634"/>
        <v>0</v>
      </c>
      <c r="BH272" s="94">
        <f t="shared" si="2634"/>
        <v>0</v>
      </c>
      <c r="BI272" s="94">
        <f t="shared" si="2634"/>
        <v>0</v>
      </c>
      <c r="BJ272" s="94">
        <f t="shared" si="2634"/>
        <v>0</v>
      </c>
      <c r="BK272" s="94">
        <f t="shared" si="2634"/>
        <v>0</v>
      </c>
      <c r="BL272" s="94">
        <f t="shared" si="2634"/>
        <v>0</v>
      </c>
      <c r="BM272" s="94">
        <f t="shared" si="2634"/>
        <v>0</v>
      </c>
      <c r="BN272" s="94">
        <f t="shared" si="2634"/>
        <v>0</v>
      </c>
      <c r="BO272" s="94">
        <f t="shared" si="2634"/>
        <v>0</v>
      </c>
      <c r="BP272" s="94">
        <f t="shared" ref="BP272:EA272" si="2635">IF(BP$165=EOMONTH($D99,-1),-FV($AE99,ROUNDDOWN(YEARFRAC($D$165,BP$165,1),0),,-$AC99*$B99,0),0)</f>
        <v>0</v>
      </c>
      <c r="BQ272" s="94">
        <f t="shared" si="2635"/>
        <v>0</v>
      </c>
      <c r="BR272" s="94">
        <f t="shared" si="2635"/>
        <v>0</v>
      </c>
      <c r="BS272" s="94">
        <f t="shared" si="2635"/>
        <v>0</v>
      </c>
      <c r="BT272" s="94">
        <f t="shared" si="2635"/>
        <v>0</v>
      </c>
      <c r="BU272" s="94">
        <f t="shared" si="2635"/>
        <v>0</v>
      </c>
      <c r="BV272" s="94">
        <f t="shared" si="2635"/>
        <v>0</v>
      </c>
      <c r="BW272" s="94">
        <f t="shared" si="2635"/>
        <v>0</v>
      </c>
      <c r="BX272" s="94">
        <f t="shared" si="2635"/>
        <v>0</v>
      </c>
      <c r="BY272" s="94">
        <f t="shared" si="2635"/>
        <v>0</v>
      </c>
      <c r="BZ272" s="94">
        <f t="shared" si="2635"/>
        <v>0</v>
      </c>
      <c r="CA272" s="94">
        <f t="shared" si="2635"/>
        <v>0</v>
      </c>
      <c r="CB272" s="94">
        <f t="shared" si="2635"/>
        <v>0</v>
      </c>
      <c r="CC272" s="94">
        <f t="shared" si="2635"/>
        <v>0</v>
      </c>
      <c r="CD272" s="94">
        <f t="shared" si="2635"/>
        <v>0</v>
      </c>
      <c r="CE272" s="94">
        <f t="shared" si="2635"/>
        <v>0</v>
      </c>
      <c r="CF272" s="94">
        <f t="shared" si="2635"/>
        <v>0</v>
      </c>
      <c r="CG272" s="94">
        <f t="shared" si="2635"/>
        <v>0</v>
      </c>
      <c r="CH272" s="94">
        <f t="shared" si="2635"/>
        <v>0</v>
      </c>
      <c r="CI272" s="94">
        <f t="shared" si="2635"/>
        <v>0</v>
      </c>
      <c r="CJ272" s="94">
        <f t="shared" si="2635"/>
        <v>0</v>
      </c>
      <c r="CK272" s="94">
        <f t="shared" si="2635"/>
        <v>0</v>
      </c>
      <c r="CL272" s="94">
        <f t="shared" si="2635"/>
        <v>0</v>
      </c>
      <c r="CM272" s="94">
        <f t="shared" si="2635"/>
        <v>0</v>
      </c>
      <c r="CN272" s="94">
        <f t="shared" si="2635"/>
        <v>0</v>
      </c>
      <c r="CO272" s="94">
        <f t="shared" si="2635"/>
        <v>0</v>
      </c>
      <c r="CP272" s="94">
        <f t="shared" si="2635"/>
        <v>0</v>
      </c>
      <c r="CQ272" s="94">
        <f t="shared" si="2635"/>
        <v>0</v>
      </c>
      <c r="CR272" s="94">
        <f t="shared" si="2635"/>
        <v>0</v>
      </c>
      <c r="CS272" s="94">
        <f t="shared" si="2635"/>
        <v>0</v>
      </c>
      <c r="CT272" s="94">
        <f t="shared" si="2635"/>
        <v>0</v>
      </c>
      <c r="CU272" s="94">
        <f t="shared" si="2635"/>
        <v>0</v>
      </c>
      <c r="CV272" s="94">
        <f t="shared" si="2635"/>
        <v>0</v>
      </c>
      <c r="CW272" s="94">
        <f t="shared" si="2635"/>
        <v>0</v>
      </c>
      <c r="CX272" s="94">
        <f t="shared" si="2635"/>
        <v>0</v>
      </c>
      <c r="CY272" s="94">
        <f t="shared" si="2635"/>
        <v>0</v>
      </c>
      <c r="CZ272" s="94">
        <f t="shared" si="2635"/>
        <v>0</v>
      </c>
      <c r="DA272" s="94">
        <f t="shared" si="2635"/>
        <v>0</v>
      </c>
      <c r="DB272" s="94">
        <f t="shared" si="2635"/>
        <v>0</v>
      </c>
      <c r="DC272" s="94">
        <f t="shared" si="2635"/>
        <v>0</v>
      </c>
      <c r="DD272" s="94">
        <f t="shared" si="2635"/>
        <v>0</v>
      </c>
      <c r="DE272" s="94">
        <f t="shared" si="2635"/>
        <v>0</v>
      </c>
      <c r="DF272" s="94">
        <f t="shared" si="2635"/>
        <v>0</v>
      </c>
      <c r="DG272" s="94">
        <f t="shared" si="2635"/>
        <v>0</v>
      </c>
      <c r="DH272" s="94">
        <f t="shared" si="2635"/>
        <v>0</v>
      </c>
      <c r="DI272" s="94">
        <f t="shared" si="2635"/>
        <v>0</v>
      </c>
      <c r="DJ272" s="94">
        <f t="shared" si="2635"/>
        <v>0</v>
      </c>
      <c r="DK272" s="94">
        <f t="shared" si="2635"/>
        <v>0</v>
      </c>
      <c r="DL272" s="94">
        <f t="shared" si="2635"/>
        <v>0</v>
      </c>
      <c r="DM272" s="94">
        <f t="shared" si="2635"/>
        <v>0</v>
      </c>
      <c r="DN272" s="94">
        <f t="shared" si="2635"/>
        <v>0</v>
      </c>
      <c r="DO272" s="94">
        <f t="shared" si="2635"/>
        <v>0</v>
      </c>
      <c r="DP272" s="94">
        <f t="shared" si="2635"/>
        <v>0</v>
      </c>
      <c r="DQ272" s="94">
        <f t="shared" si="2635"/>
        <v>0</v>
      </c>
      <c r="DR272" s="94">
        <f t="shared" si="2635"/>
        <v>0</v>
      </c>
      <c r="DS272" s="94">
        <f t="shared" si="2635"/>
        <v>0</v>
      </c>
      <c r="DT272" s="94">
        <f t="shared" si="2635"/>
        <v>0</v>
      </c>
      <c r="DU272" s="94">
        <f t="shared" si="2635"/>
        <v>0</v>
      </c>
      <c r="DV272" s="94">
        <f t="shared" si="2635"/>
        <v>0</v>
      </c>
      <c r="DW272" s="94">
        <f t="shared" si="2635"/>
        <v>0</v>
      </c>
      <c r="DX272" s="94">
        <f t="shared" si="2635"/>
        <v>0</v>
      </c>
      <c r="DY272" s="94">
        <f t="shared" si="2635"/>
        <v>0</v>
      </c>
      <c r="DZ272" s="94">
        <f t="shared" si="2635"/>
        <v>0</v>
      </c>
      <c r="EA272" s="94">
        <f t="shared" si="2635"/>
        <v>0</v>
      </c>
      <c r="EB272" s="94">
        <f t="shared" ref="EB272:GM272" si="2636">IF(EB$165=EOMONTH($D99,-1),-FV($AE99,ROUNDDOWN(YEARFRAC($D$165,EB$165,1),0),,-$AC99*$B99,0),0)</f>
        <v>0</v>
      </c>
      <c r="EC272" s="94">
        <f t="shared" si="2636"/>
        <v>0</v>
      </c>
      <c r="ED272" s="94">
        <f t="shared" si="2636"/>
        <v>0</v>
      </c>
      <c r="EE272" s="94">
        <f t="shared" si="2636"/>
        <v>0</v>
      </c>
      <c r="EF272" s="94">
        <f t="shared" si="2636"/>
        <v>0</v>
      </c>
      <c r="EG272" s="94">
        <f t="shared" si="2636"/>
        <v>0</v>
      </c>
      <c r="EH272" s="94">
        <f t="shared" si="2636"/>
        <v>0</v>
      </c>
      <c r="EI272" s="94">
        <f t="shared" si="2636"/>
        <v>0</v>
      </c>
      <c r="EJ272" s="94">
        <f t="shared" si="2636"/>
        <v>0</v>
      </c>
      <c r="EK272" s="94">
        <f t="shared" si="2636"/>
        <v>0</v>
      </c>
      <c r="EL272" s="94">
        <f t="shared" si="2636"/>
        <v>0</v>
      </c>
      <c r="EM272" s="94">
        <f t="shared" si="2636"/>
        <v>0</v>
      </c>
      <c r="EN272" s="94">
        <f t="shared" si="2636"/>
        <v>0</v>
      </c>
      <c r="EO272" s="94">
        <f t="shared" si="2636"/>
        <v>0</v>
      </c>
      <c r="EP272" s="94">
        <f t="shared" si="2636"/>
        <v>0</v>
      </c>
      <c r="EQ272" s="94">
        <f t="shared" si="2636"/>
        <v>0</v>
      </c>
      <c r="ER272" s="94">
        <f t="shared" si="2636"/>
        <v>0</v>
      </c>
      <c r="ES272" s="94">
        <f t="shared" si="2636"/>
        <v>0</v>
      </c>
      <c r="ET272" s="94">
        <f t="shared" si="2636"/>
        <v>0</v>
      </c>
      <c r="EU272" s="94">
        <f t="shared" si="2636"/>
        <v>0</v>
      </c>
      <c r="EV272" s="94">
        <f t="shared" si="2636"/>
        <v>0</v>
      </c>
      <c r="EW272" s="94">
        <f t="shared" si="2636"/>
        <v>0</v>
      </c>
      <c r="EX272" s="94">
        <f t="shared" si="2636"/>
        <v>0</v>
      </c>
      <c r="EY272" s="94">
        <f t="shared" si="2636"/>
        <v>0</v>
      </c>
      <c r="EZ272" s="94">
        <f t="shared" si="2636"/>
        <v>0</v>
      </c>
      <c r="FA272" s="94">
        <f t="shared" si="2636"/>
        <v>0</v>
      </c>
      <c r="FB272" s="94">
        <f t="shared" si="2636"/>
        <v>0</v>
      </c>
      <c r="FC272" s="94">
        <f t="shared" si="2636"/>
        <v>0</v>
      </c>
      <c r="FD272" s="94">
        <f t="shared" si="2636"/>
        <v>0</v>
      </c>
      <c r="FE272" s="94">
        <f t="shared" si="2636"/>
        <v>0</v>
      </c>
      <c r="FF272" s="94">
        <f t="shared" si="2636"/>
        <v>0</v>
      </c>
      <c r="FG272" s="94">
        <f t="shared" si="2636"/>
        <v>0</v>
      </c>
      <c r="FH272" s="94">
        <f t="shared" si="2636"/>
        <v>0</v>
      </c>
      <c r="FI272" s="94">
        <f t="shared" si="2636"/>
        <v>0</v>
      </c>
      <c r="FJ272" s="94">
        <f t="shared" si="2636"/>
        <v>0</v>
      </c>
      <c r="FK272" s="94">
        <f t="shared" si="2636"/>
        <v>0</v>
      </c>
      <c r="FL272" s="94">
        <f t="shared" si="2636"/>
        <v>0</v>
      </c>
      <c r="FM272" s="94">
        <f t="shared" si="2636"/>
        <v>0</v>
      </c>
      <c r="FN272" s="94">
        <f t="shared" si="2636"/>
        <v>0</v>
      </c>
      <c r="FO272" s="94">
        <f t="shared" si="2636"/>
        <v>0</v>
      </c>
      <c r="FP272" s="94">
        <f t="shared" si="2636"/>
        <v>0</v>
      </c>
      <c r="FQ272" s="94">
        <f t="shared" si="2636"/>
        <v>0</v>
      </c>
      <c r="FR272" s="94">
        <f t="shared" si="2636"/>
        <v>0</v>
      </c>
      <c r="FS272" s="94">
        <f t="shared" si="2636"/>
        <v>0</v>
      </c>
      <c r="FT272" s="94">
        <f t="shared" si="2636"/>
        <v>0</v>
      </c>
      <c r="FU272" s="94">
        <f t="shared" si="2636"/>
        <v>0</v>
      </c>
      <c r="FV272" s="94">
        <f t="shared" si="2636"/>
        <v>0</v>
      </c>
      <c r="FW272" s="94">
        <f t="shared" si="2636"/>
        <v>0</v>
      </c>
      <c r="FX272" s="94">
        <f t="shared" si="2636"/>
        <v>0</v>
      </c>
      <c r="FY272" s="94">
        <f t="shared" si="2636"/>
        <v>0</v>
      </c>
      <c r="FZ272" s="94">
        <f t="shared" si="2636"/>
        <v>0</v>
      </c>
      <c r="GA272" s="94">
        <f t="shared" si="2636"/>
        <v>0</v>
      </c>
      <c r="GB272" s="94">
        <f t="shared" si="2636"/>
        <v>0</v>
      </c>
      <c r="GC272" s="94">
        <f t="shared" si="2636"/>
        <v>0</v>
      </c>
      <c r="GD272" s="94">
        <f t="shared" si="2636"/>
        <v>0</v>
      </c>
      <c r="GE272" s="94">
        <f t="shared" si="2636"/>
        <v>0</v>
      </c>
      <c r="GF272" s="94">
        <f t="shared" si="2636"/>
        <v>0</v>
      </c>
      <c r="GG272" s="94">
        <f t="shared" si="2636"/>
        <v>0</v>
      </c>
      <c r="GH272" s="94">
        <f t="shared" si="2636"/>
        <v>0</v>
      </c>
      <c r="GI272" s="94">
        <f t="shared" si="2636"/>
        <v>0</v>
      </c>
      <c r="GJ272" s="94">
        <f t="shared" si="2636"/>
        <v>0</v>
      </c>
      <c r="GK272" s="94">
        <f t="shared" si="2636"/>
        <v>0</v>
      </c>
      <c r="GL272" s="94">
        <f t="shared" si="2636"/>
        <v>0</v>
      </c>
      <c r="GM272" s="94">
        <f t="shared" si="2636"/>
        <v>0</v>
      </c>
      <c r="GN272" s="94">
        <f t="shared" ref="GN272:IY272" si="2637">IF(GN$165=EOMONTH($D99,-1),-FV($AE99,ROUNDDOWN(YEARFRAC($D$165,GN$165,1),0),,-$AC99*$B99,0),0)</f>
        <v>0</v>
      </c>
      <c r="GO272" s="94">
        <f t="shared" si="2637"/>
        <v>0</v>
      </c>
      <c r="GP272" s="94">
        <f t="shared" si="2637"/>
        <v>0</v>
      </c>
      <c r="GQ272" s="94">
        <f t="shared" si="2637"/>
        <v>0</v>
      </c>
      <c r="GR272" s="94">
        <f t="shared" si="2637"/>
        <v>0</v>
      </c>
      <c r="GS272" s="94">
        <f t="shared" si="2637"/>
        <v>0</v>
      </c>
      <c r="GT272" s="94">
        <f t="shared" si="2637"/>
        <v>0</v>
      </c>
      <c r="GU272" s="94">
        <f t="shared" si="2637"/>
        <v>0</v>
      </c>
      <c r="GV272" s="94">
        <f t="shared" si="2637"/>
        <v>0</v>
      </c>
      <c r="GW272" s="94">
        <f t="shared" si="2637"/>
        <v>0</v>
      </c>
      <c r="GX272" s="94">
        <f t="shared" si="2637"/>
        <v>0</v>
      </c>
      <c r="GY272" s="94">
        <f t="shared" si="2637"/>
        <v>0</v>
      </c>
      <c r="GZ272" s="94">
        <f t="shared" si="2637"/>
        <v>0</v>
      </c>
      <c r="HA272" s="94">
        <f t="shared" si="2637"/>
        <v>0</v>
      </c>
      <c r="HB272" s="94">
        <f t="shared" si="2637"/>
        <v>0</v>
      </c>
      <c r="HC272" s="94">
        <f t="shared" si="2637"/>
        <v>0</v>
      </c>
      <c r="HD272" s="94">
        <f t="shared" si="2637"/>
        <v>0</v>
      </c>
      <c r="HE272" s="94">
        <f t="shared" si="2637"/>
        <v>0</v>
      </c>
      <c r="HF272" s="94">
        <f t="shared" si="2637"/>
        <v>0</v>
      </c>
      <c r="HG272" s="94">
        <f t="shared" si="2637"/>
        <v>0</v>
      </c>
      <c r="HH272" s="94">
        <f t="shared" si="2637"/>
        <v>0</v>
      </c>
      <c r="HI272" s="94">
        <f t="shared" si="2637"/>
        <v>0</v>
      </c>
      <c r="HJ272" s="94">
        <f t="shared" si="2637"/>
        <v>0</v>
      </c>
      <c r="HK272" s="94">
        <f t="shared" si="2637"/>
        <v>0</v>
      </c>
      <c r="HL272" s="94">
        <f t="shared" si="2637"/>
        <v>0</v>
      </c>
      <c r="HM272" s="94">
        <f t="shared" si="2637"/>
        <v>0</v>
      </c>
      <c r="HN272" s="94">
        <f t="shared" si="2637"/>
        <v>0</v>
      </c>
      <c r="HO272" s="94">
        <f t="shared" si="2637"/>
        <v>0</v>
      </c>
      <c r="HP272" s="94">
        <f t="shared" si="2637"/>
        <v>0</v>
      </c>
      <c r="HQ272" s="94">
        <f t="shared" si="2637"/>
        <v>0</v>
      </c>
      <c r="HR272" s="94">
        <f t="shared" si="2637"/>
        <v>0</v>
      </c>
      <c r="HS272" s="94">
        <f t="shared" si="2637"/>
        <v>0</v>
      </c>
      <c r="HT272" s="94">
        <f t="shared" si="2637"/>
        <v>0</v>
      </c>
      <c r="HU272" s="94">
        <f t="shared" si="2637"/>
        <v>0</v>
      </c>
      <c r="HV272" s="94">
        <f t="shared" si="2637"/>
        <v>0</v>
      </c>
      <c r="HW272" s="94">
        <f t="shared" si="2637"/>
        <v>0</v>
      </c>
      <c r="HX272" s="94">
        <f t="shared" si="2637"/>
        <v>0</v>
      </c>
      <c r="HY272" s="94">
        <f t="shared" si="2637"/>
        <v>0</v>
      </c>
      <c r="HZ272" s="94">
        <f t="shared" si="2637"/>
        <v>0</v>
      </c>
      <c r="IA272" s="94">
        <f t="shared" si="2637"/>
        <v>0</v>
      </c>
      <c r="IB272" s="94">
        <f t="shared" si="2637"/>
        <v>0</v>
      </c>
      <c r="IC272" s="94">
        <f t="shared" si="2637"/>
        <v>0</v>
      </c>
      <c r="ID272" s="94">
        <f t="shared" si="2637"/>
        <v>0</v>
      </c>
      <c r="IE272" s="94">
        <f t="shared" si="2637"/>
        <v>0</v>
      </c>
      <c r="IF272" s="94">
        <f t="shared" si="2637"/>
        <v>0</v>
      </c>
      <c r="IG272" s="94">
        <f t="shared" si="2637"/>
        <v>0</v>
      </c>
      <c r="IH272" s="94">
        <f t="shared" si="2637"/>
        <v>0</v>
      </c>
      <c r="II272" s="94">
        <f t="shared" si="2637"/>
        <v>0</v>
      </c>
      <c r="IJ272" s="94">
        <f t="shared" si="2637"/>
        <v>0</v>
      </c>
      <c r="IK272" s="94">
        <f t="shared" si="2637"/>
        <v>0</v>
      </c>
      <c r="IL272" s="94">
        <f t="shared" si="2637"/>
        <v>0</v>
      </c>
      <c r="IM272" s="94">
        <f t="shared" si="2637"/>
        <v>0</v>
      </c>
      <c r="IN272" s="94">
        <f t="shared" si="2637"/>
        <v>0</v>
      </c>
      <c r="IO272" s="94">
        <f t="shared" si="2637"/>
        <v>0</v>
      </c>
      <c r="IP272" s="94">
        <f t="shared" si="2637"/>
        <v>0</v>
      </c>
      <c r="IQ272" s="94">
        <f t="shared" si="2637"/>
        <v>0</v>
      </c>
      <c r="IR272" s="94">
        <f t="shared" si="2637"/>
        <v>0</v>
      </c>
      <c r="IS272" s="94">
        <f t="shared" si="2637"/>
        <v>0</v>
      </c>
      <c r="IT272" s="94">
        <f t="shared" si="2637"/>
        <v>0</v>
      </c>
      <c r="IU272" s="94">
        <f t="shared" si="2637"/>
        <v>0</v>
      </c>
      <c r="IV272" s="94">
        <f t="shared" si="2637"/>
        <v>0</v>
      </c>
      <c r="IW272" s="94">
        <f t="shared" si="2637"/>
        <v>0</v>
      </c>
      <c r="IX272" s="94">
        <f t="shared" si="2637"/>
        <v>0</v>
      </c>
      <c r="IY272" s="94">
        <f t="shared" si="2637"/>
        <v>0</v>
      </c>
      <c r="IZ272" s="94">
        <f t="shared" ref="IZ272:LK272" si="2638">IF(IZ$165=EOMONTH($D99,-1),-FV($AE99,ROUNDDOWN(YEARFRAC($D$165,IZ$165,1),0),,-$AC99*$B99,0),0)</f>
        <v>0</v>
      </c>
      <c r="JA272" s="94">
        <f t="shared" si="2638"/>
        <v>0</v>
      </c>
      <c r="JB272" s="94">
        <f t="shared" si="2638"/>
        <v>0</v>
      </c>
      <c r="JC272" s="94">
        <f t="shared" si="2638"/>
        <v>0</v>
      </c>
      <c r="JD272" s="94">
        <f t="shared" si="2638"/>
        <v>0</v>
      </c>
      <c r="JE272" s="94">
        <f t="shared" si="2638"/>
        <v>0</v>
      </c>
      <c r="JF272" s="94">
        <f t="shared" si="2638"/>
        <v>0</v>
      </c>
      <c r="JG272" s="94">
        <f t="shared" si="2638"/>
        <v>0</v>
      </c>
      <c r="JH272" s="94">
        <f t="shared" si="2638"/>
        <v>0</v>
      </c>
      <c r="JI272" s="94">
        <f t="shared" si="2638"/>
        <v>0</v>
      </c>
      <c r="JJ272" s="94">
        <f t="shared" si="2638"/>
        <v>0</v>
      </c>
      <c r="JK272" s="94">
        <f t="shared" si="2638"/>
        <v>0</v>
      </c>
      <c r="JL272" s="94">
        <f t="shared" si="2638"/>
        <v>0</v>
      </c>
      <c r="JM272" s="94">
        <f t="shared" si="2638"/>
        <v>0</v>
      </c>
      <c r="JN272" s="94">
        <f t="shared" si="2638"/>
        <v>0</v>
      </c>
      <c r="JO272" s="94">
        <f t="shared" si="2638"/>
        <v>0</v>
      </c>
      <c r="JP272" s="94">
        <f t="shared" si="2638"/>
        <v>0</v>
      </c>
      <c r="JQ272" s="94">
        <f t="shared" si="2638"/>
        <v>0</v>
      </c>
      <c r="JR272" s="94">
        <f t="shared" si="2638"/>
        <v>0</v>
      </c>
      <c r="JS272" s="94">
        <f t="shared" si="2638"/>
        <v>0</v>
      </c>
      <c r="JT272" s="94">
        <f t="shared" si="2638"/>
        <v>0</v>
      </c>
      <c r="JU272" s="94">
        <f t="shared" si="2638"/>
        <v>0</v>
      </c>
      <c r="JV272" s="94">
        <f t="shared" si="2638"/>
        <v>0</v>
      </c>
      <c r="JW272" s="94">
        <f t="shared" si="2638"/>
        <v>0</v>
      </c>
      <c r="JX272" s="94">
        <f t="shared" si="2638"/>
        <v>0</v>
      </c>
      <c r="JY272" s="94">
        <f t="shared" si="2638"/>
        <v>0</v>
      </c>
      <c r="JZ272" s="94">
        <f t="shared" si="2638"/>
        <v>0</v>
      </c>
      <c r="KA272" s="94">
        <f t="shared" si="2638"/>
        <v>0</v>
      </c>
      <c r="KB272" s="94">
        <f t="shared" si="2638"/>
        <v>0</v>
      </c>
      <c r="KC272" s="94">
        <f t="shared" si="2638"/>
        <v>0</v>
      </c>
      <c r="KD272" s="94">
        <f t="shared" si="2638"/>
        <v>0</v>
      </c>
      <c r="KE272" s="94">
        <f t="shared" si="2638"/>
        <v>0</v>
      </c>
      <c r="KF272" s="94">
        <f t="shared" si="2638"/>
        <v>0</v>
      </c>
      <c r="KG272" s="94">
        <f t="shared" si="2638"/>
        <v>0</v>
      </c>
      <c r="KH272" s="94">
        <f t="shared" si="2638"/>
        <v>0</v>
      </c>
      <c r="KI272" s="94">
        <f t="shared" si="2638"/>
        <v>0</v>
      </c>
      <c r="KJ272" s="94">
        <f t="shared" si="2638"/>
        <v>0</v>
      </c>
      <c r="KK272" s="94">
        <f t="shared" si="2638"/>
        <v>0</v>
      </c>
      <c r="KL272" s="94">
        <f t="shared" si="2638"/>
        <v>0</v>
      </c>
      <c r="KM272" s="94">
        <f t="shared" si="2638"/>
        <v>0</v>
      </c>
      <c r="KN272" s="94">
        <f t="shared" si="2638"/>
        <v>0</v>
      </c>
      <c r="KO272" s="94">
        <f t="shared" si="2638"/>
        <v>0</v>
      </c>
      <c r="KP272" s="94">
        <f t="shared" si="2638"/>
        <v>0</v>
      </c>
      <c r="KQ272" s="94">
        <f t="shared" si="2638"/>
        <v>0</v>
      </c>
      <c r="KR272" s="94">
        <f t="shared" si="2638"/>
        <v>0</v>
      </c>
      <c r="KS272" s="94">
        <f t="shared" si="2638"/>
        <v>0</v>
      </c>
      <c r="KT272" s="94">
        <f t="shared" si="2638"/>
        <v>0</v>
      </c>
      <c r="KU272" s="94">
        <f t="shared" si="2638"/>
        <v>0</v>
      </c>
      <c r="KV272" s="94">
        <f t="shared" si="2638"/>
        <v>0</v>
      </c>
      <c r="KW272" s="94">
        <f t="shared" si="2638"/>
        <v>0</v>
      </c>
      <c r="KX272" s="94">
        <f t="shared" si="2638"/>
        <v>0</v>
      </c>
      <c r="KY272" s="94">
        <f t="shared" si="2638"/>
        <v>0</v>
      </c>
      <c r="KZ272" s="94">
        <f t="shared" si="2638"/>
        <v>0</v>
      </c>
      <c r="LA272" s="94">
        <f t="shared" si="2638"/>
        <v>0</v>
      </c>
      <c r="LB272" s="94">
        <f t="shared" si="2638"/>
        <v>0</v>
      </c>
      <c r="LC272" s="94">
        <f t="shared" si="2638"/>
        <v>0</v>
      </c>
      <c r="LD272" s="94">
        <f t="shared" si="2638"/>
        <v>0</v>
      </c>
      <c r="LE272" s="94">
        <f t="shared" si="2638"/>
        <v>0</v>
      </c>
      <c r="LF272" s="94">
        <f t="shared" si="2638"/>
        <v>0</v>
      </c>
      <c r="LG272" s="94">
        <f t="shared" si="2638"/>
        <v>0</v>
      </c>
      <c r="LH272" s="94">
        <f t="shared" si="2638"/>
        <v>0</v>
      </c>
      <c r="LI272" s="94">
        <f t="shared" si="2638"/>
        <v>0</v>
      </c>
      <c r="LJ272" s="94">
        <f t="shared" si="2638"/>
        <v>0</v>
      </c>
      <c r="LK272" s="94">
        <f t="shared" si="2638"/>
        <v>0</v>
      </c>
      <c r="LL272" s="94">
        <f t="shared" ref="LL272:NK272" si="2639">IF(LL$165=EOMONTH($D99,-1),-FV($AE99,ROUNDDOWN(YEARFRAC($D$165,LL$165,1),0),,-$AC99*$B99,0),0)</f>
        <v>0</v>
      </c>
      <c r="LM272" s="94">
        <f t="shared" si="2639"/>
        <v>0</v>
      </c>
      <c r="LN272" s="94">
        <f t="shared" si="2639"/>
        <v>0</v>
      </c>
      <c r="LO272" s="94">
        <f t="shared" si="2639"/>
        <v>0</v>
      </c>
      <c r="LP272" s="94">
        <f t="shared" si="2639"/>
        <v>0</v>
      </c>
      <c r="LQ272" s="94">
        <f t="shared" si="2639"/>
        <v>0</v>
      </c>
      <c r="LR272" s="94">
        <f t="shared" si="2639"/>
        <v>0</v>
      </c>
      <c r="LS272" s="94">
        <f t="shared" si="2639"/>
        <v>0</v>
      </c>
      <c r="LT272" s="94">
        <f t="shared" si="2639"/>
        <v>0</v>
      </c>
      <c r="LU272" s="94">
        <f t="shared" si="2639"/>
        <v>0</v>
      </c>
      <c r="LV272" s="94">
        <f t="shared" si="2639"/>
        <v>0</v>
      </c>
      <c r="LW272" s="94">
        <f t="shared" si="2639"/>
        <v>0</v>
      </c>
      <c r="LX272" s="94">
        <f t="shared" si="2639"/>
        <v>0</v>
      </c>
      <c r="LY272" s="94">
        <f t="shared" si="2639"/>
        <v>0</v>
      </c>
      <c r="LZ272" s="94">
        <f t="shared" si="2639"/>
        <v>0</v>
      </c>
      <c r="MA272" s="94">
        <f t="shared" si="2639"/>
        <v>0</v>
      </c>
      <c r="MB272" s="94">
        <f t="shared" si="2639"/>
        <v>0</v>
      </c>
      <c r="MC272" s="94">
        <f t="shared" si="2639"/>
        <v>0</v>
      </c>
      <c r="MD272" s="94">
        <f t="shared" si="2639"/>
        <v>0</v>
      </c>
      <c r="ME272" s="94">
        <f t="shared" si="2639"/>
        <v>0</v>
      </c>
      <c r="MF272" s="94">
        <f t="shared" si="2639"/>
        <v>0</v>
      </c>
      <c r="MG272" s="94">
        <f t="shared" si="2639"/>
        <v>0</v>
      </c>
      <c r="MH272" s="94">
        <f t="shared" si="2639"/>
        <v>0</v>
      </c>
      <c r="MI272" s="94">
        <f t="shared" si="2639"/>
        <v>0</v>
      </c>
      <c r="MJ272" s="94">
        <f t="shared" si="2639"/>
        <v>0</v>
      </c>
      <c r="MK272" s="94">
        <f t="shared" si="2639"/>
        <v>0</v>
      </c>
      <c r="ML272" s="94">
        <f t="shared" si="2639"/>
        <v>0</v>
      </c>
      <c r="MM272" s="94">
        <f t="shared" si="2639"/>
        <v>0</v>
      </c>
      <c r="MN272" s="94">
        <f t="shared" si="2639"/>
        <v>0</v>
      </c>
      <c r="MO272" s="94">
        <f t="shared" si="2639"/>
        <v>0</v>
      </c>
      <c r="MP272" s="94">
        <f t="shared" si="2639"/>
        <v>0</v>
      </c>
      <c r="MQ272" s="94">
        <f t="shared" si="2639"/>
        <v>0</v>
      </c>
      <c r="MR272" s="94">
        <f t="shared" si="2639"/>
        <v>0</v>
      </c>
      <c r="MS272" s="94">
        <f t="shared" si="2639"/>
        <v>0</v>
      </c>
      <c r="MT272" s="94">
        <f t="shared" si="2639"/>
        <v>0</v>
      </c>
      <c r="MU272" s="94">
        <f t="shared" si="2639"/>
        <v>0</v>
      </c>
      <c r="MV272" s="94">
        <f t="shared" si="2639"/>
        <v>0</v>
      </c>
      <c r="MW272" s="94">
        <f t="shared" si="2639"/>
        <v>0</v>
      </c>
      <c r="MX272" s="94">
        <f t="shared" si="2639"/>
        <v>0</v>
      </c>
      <c r="MY272" s="94">
        <f t="shared" si="2639"/>
        <v>0</v>
      </c>
      <c r="MZ272" s="94">
        <f t="shared" si="2639"/>
        <v>0</v>
      </c>
      <c r="NA272" s="94">
        <f t="shared" si="2639"/>
        <v>0</v>
      </c>
      <c r="NB272" s="94">
        <f t="shared" si="2639"/>
        <v>0</v>
      </c>
      <c r="NC272" s="94">
        <f t="shared" si="2639"/>
        <v>0</v>
      </c>
      <c r="ND272" s="94">
        <f t="shared" si="2639"/>
        <v>0</v>
      </c>
      <c r="NE272" s="94">
        <f t="shared" si="2639"/>
        <v>0</v>
      </c>
      <c r="NF272" s="94">
        <f t="shared" si="2639"/>
        <v>0</v>
      </c>
      <c r="NG272" s="94">
        <f t="shared" si="2639"/>
        <v>0</v>
      </c>
      <c r="NH272" s="94">
        <f t="shared" si="2639"/>
        <v>0</v>
      </c>
      <c r="NI272" s="94">
        <f t="shared" si="2639"/>
        <v>0</v>
      </c>
      <c r="NJ272" s="94">
        <f t="shared" si="2639"/>
        <v>0</v>
      </c>
      <c r="NK272" s="97">
        <f t="shared" si="2639"/>
        <v>0</v>
      </c>
    </row>
    <row r="273" spans="1:375" x14ac:dyDescent="0.25">
      <c r="A273" s="102">
        <f>SUMIF($D$163:$NK$163,"&lt;="&amp;Summary!$B$3,Leases!D273:NK273)</f>
        <v>0</v>
      </c>
      <c r="B273" s="23" t="s">
        <v>101</v>
      </c>
      <c r="C273" s="45" t="s">
        <v>25</v>
      </c>
      <c r="D273" s="94">
        <f>IF(D$165=EOMONTH($D99,-1),SUMIFS($D264:$NK264,$D$165:$NK$165,"&gt;="&amp;EOMONTH($D99,$S99),$D$165:$NK$165,"&lt;"&amp;EOMONTH($D99,60))*-$AF99+SUMIFS($D264:$NK264,$D$165:$NK$165,"&gt;="&amp;EOMONTH($D99,60),$D$165:$NK$165,"&lt;"&amp;EOMONTH($D99,300))*-$AG99,0)</f>
        <v>0</v>
      </c>
      <c r="E273" s="94">
        <f t="shared" ref="E273:BP273" si="2640">IF(E$165=EOMONTH($D99,-1),SUMIFS($D264:$NK264,$D$165:$NK$165,"&gt;="&amp;EOMONTH($D99,$S99),$D$165:$NK$165,"&lt;"&amp;EOMONTH($D99,60))*-$AF99+SUMIFS($D264:$NK264,$D$165:$NK$165,"&gt;="&amp;EOMONTH($D99,60),$D$165:$NK$165,"&lt;"&amp;EOMONTH($D99,300))*-$AG99,0)</f>
        <v>0</v>
      </c>
      <c r="F273" s="94">
        <f t="shared" si="2640"/>
        <v>0</v>
      </c>
      <c r="G273" s="94">
        <f t="shared" si="2640"/>
        <v>0</v>
      </c>
      <c r="H273" s="94">
        <f t="shared" si="2640"/>
        <v>0</v>
      </c>
      <c r="I273" s="94">
        <f t="shared" si="2640"/>
        <v>0</v>
      </c>
      <c r="J273" s="94">
        <f t="shared" si="2640"/>
        <v>0</v>
      </c>
      <c r="K273" s="94">
        <f t="shared" si="2640"/>
        <v>0</v>
      </c>
      <c r="L273" s="94">
        <f t="shared" si="2640"/>
        <v>0</v>
      </c>
      <c r="M273" s="94">
        <f t="shared" si="2640"/>
        <v>0</v>
      </c>
      <c r="N273" s="94">
        <f t="shared" si="2640"/>
        <v>0</v>
      </c>
      <c r="O273" s="94">
        <f t="shared" si="2640"/>
        <v>0</v>
      </c>
      <c r="P273" s="94">
        <f t="shared" si="2640"/>
        <v>0</v>
      </c>
      <c r="Q273" s="94">
        <f t="shared" si="2640"/>
        <v>0</v>
      </c>
      <c r="R273" s="94">
        <f t="shared" si="2640"/>
        <v>0</v>
      </c>
      <c r="S273" s="94">
        <f t="shared" si="2640"/>
        <v>0</v>
      </c>
      <c r="T273" s="94">
        <f t="shared" si="2640"/>
        <v>0</v>
      </c>
      <c r="U273" s="94">
        <f t="shared" si="2640"/>
        <v>0</v>
      </c>
      <c r="V273" s="94">
        <f t="shared" si="2640"/>
        <v>0</v>
      </c>
      <c r="W273" s="94">
        <f t="shared" si="2640"/>
        <v>0</v>
      </c>
      <c r="X273" s="94">
        <f t="shared" si="2640"/>
        <v>0</v>
      </c>
      <c r="Y273" s="94">
        <f t="shared" si="2640"/>
        <v>0</v>
      </c>
      <c r="Z273" s="94">
        <f t="shared" si="2640"/>
        <v>0</v>
      </c>
      <c r="AA273" s="94">
        <f t="shared" si="2640"/>
        <v>0</v>
      </c>
      <c r="AB273" s="94">
        <f t="shared" si="2640"/>
        <v>0</v>
      </c>
      <c r="AC273" s="94">
        <f t="shared" si="2640"/>
        <v>0</v>
      </c>
      <c r="AD273" s="94">
        <f t="shared" si="2640"/>
        <v>0</v>
      </c>
      <c r="AE273" s="94">
        <f t="shared" si="2640"/>
        <v>0</v>
      </c>
      <c r="AF273" s="94">
        <f t="shared" si="2640"/>
        <v>0</v>
      </c>
      <c r="AG273" s="94">
        <f t="shared" si="2640"/>
        <v>0</v>
      </c>
      <c r="AH273" s="94">
        <f t="shared" si="2640"/>
        <v>0</v>
      </c>
      <c r="AI273" s="94">
        <f t="shared" si="2640"/>
        <v>0</v>
      </c>
      <c r="AJ273" s="94">
        <f t="shared" si="2640"/>
        <v>0</v>
      </c>
      <c r="AK273" s="94">
        <f t="shared" si="2640"/>
        <v>0</v>
      </c>
      <c r="AL273" s="94">
        <f t="shared" si="2640"/>
        <v>0</v>
      </c>
      <c r="AM273" s="94">
        <f t="shared" si="2640"/>
        <v>0</v>
      </c>
      <c r="AN273" s="94">
        <f t="shared" si="2640"/>
        <v>0</v>
      </c>
      <c r="AO273" s="94">
        <f t="shared" si="2640"/>
        <v>0</v>
      </c>
      <c r="AP273" s="94">
        <f t="shared" si="2640"/>
        <v>0</v>
      </c>
      <c r="AQ273" s="94">
        <f t="shared" si="2640"/>
        <v>0</v>
      </c>
      <c r="AR273" s="94">
        <f t="shared" si="2640"/>
        <v>0</v>
      </c>
      <c r="AS273" s="94">
        <f t="shared" si="2640"/>
        <v>0</v>
      </c>
      <c r="AT273" s="94">
        <f t="shared" si="2640"/>
        <v>0</v>
      </c>
      <c r="AU273" s="94">
        <f t="shared" si="2640"/>
        <v>0</v>
      </c>
      <c r="AV273" s="94">
        <f t="shared" si="2640"/>
        <v>0</v>
      </c>
      <c r="AW273" s="94">
        <f t="shared" si="2640"/>
        <v>0</v>
      </c>
      <c r="AX273" s="94">
        <f t="shared" si="2640"/>
        <v>0</v>
      </c>
      <c r="AY273" s="94">
        <f t="shared" si="2640"/>
        <v>0</v>
      </c>
      <c r="AZ273" s="94">
        <f t="shared" si="2640"/>
        <v>0</v>
      </c>
      <c r="BA273" s="94">
        <f t="shared" si="2640"/>
        <v>0</v>
      </c>
      <c r="BB273" s="94">
        <f t="shared" si="2640"/>
        <v>0</v>
      </c>
      <c r="BC273" s="94">
        <f t="shared" si="2640"/>
        <v>0</v>
      </c>
      <c r="BD273" s="94">
        <f t="shared" si="2640"/>
        <v>0</v>
      </c>
      <c r="BE273" s="94">
        <f t="shared" si="2640"/>
        <v>0</v>
      </c>
      <c r="BF273" s="94">
        <f t="shared" si="2640"/>
        <v>0</v>
      </c>
      <c r="BG273" s="94">
        <f t="shared" si="2640"/>
        <v>0</v>
      </c>
      <c r="BH273" s="94">
        <f t="shared" si="2640"/>
        <v>0</v>
      </c>
      <c r="BI273" s="94">
        <f t="shared" si="2640"/>
        <v>0</v>
      </c>
      <c r="BJ273" s="94">
        <f t="shared" si="2640"/>
        <v>0</v>
      </c>
      <c r="BK273" s="94">
        <f t="shared" si="2640"/>
        <v>0</v>
      </c>
      <c r="BL273" s="94">
        <f t="shared" si="2640"/>
        <v>0</v>
      </c>
      <c r="BM273" s="94">
        <f t="shared" si="2640"/>
        <v>0</v>
      </c>
      <c r="BN273" s="94">
        <f t="shared" si="2640"/>
        <v>0</v>
      </c>
      <c r="BO273" s="94">
        <f t="shared" si="2640"/>
        <v>0</v>
      </c>
      <c r="BP273" s="94">
        <f t="shared" si="2640"/>
        <v>0</v>
      </c>
      <c r="BQ273" s="94">
        <f t="shared" ref="BQ273:EB273" si="2641">IF(BQ$165=EOMONTH($D99,-1),SUMIFS($D264:$NK264,$D$165:$NK$165,"&gt;="&amp;EOMONTH($D99,$S99),$D$165:$NK$165,"&lt;"&amp;EOMONTH($D99,60))*-$AF99+SUMIFS($D264:$NK264,$D$165:$NK$165,"&gt;="&amp;EOMONTH($D99,60),$D$165:$NK$165,"&lt;"&amp;EOMONTH($D99,300))*-$AG99,0)</f>
        <v>0</v>
      </c>
      <c r="BR273" s="94">
        <f t="shared" si="2641"/>
        <v>0</v>
      </c>
      <c r="BS273" s="94">
        <f t="shared" si="2641"/>
        <v>0</v>
      </c>
      <c r="BT273" s="94">
        <f t="shared" si="2641"/>
        <v>0</v>
      </c>
      <c r="BU273" s="94">
        <f t="shared" si="2641"/>
        <v>0</v>
      </c>
      <c r="BV273" s="94">
        <f t="shared" si="2641"/>
        <v>0</v>
      </c>
      <c r="BW273" s="94">
        <f t="shared" si="2641"/>
        <v>0</v>
      </c>
      <c r="BX273" s="94">
        <f t="shared" si="2641"/>
        <v>0</v>
      </c>
      <c r="BY273" s="94">
        <f t="shared" si="2641"/>
        <v>0</v>
      </c>
      <c r="BZ273" s="94">
        <f t="shared" si="2641"/>
        <v>0</v>
      </c>
      <c r="CA273" s="94">
        <f t="shared" si="2641"/>
        <v>0</v>
      </c>
      <c r="CB273" s="94">
        <f t="shared" si="2641"/>
        <v>0</v>
      </c>
      <c r="CC273" s="94">
        <f t="shared" si="2641"/>
        <v>0</v>
      </c>
      <c r="CD273" s="94">
        <f t="shared" si="2641"/>
        <v>0</v>
      </c>
      <c r="CE273" s="94">
        <f t="shared" si="2641"/>
        <v>0</v>
      </c>
      <c r="CF273" s="94">
        <f t="shared" si="2641"/>
        <v>0</v>
      </c>
      <c r="CG273" s="94">
        <f t="shared" si="2641"/>
        <v>0</v>
      </c>
      <c r="CH273" s="94">
        <f t="shared" si="2641"/>
        <v>0</v>
      </c>
      <c r="CI273" s="94">
        <f t="shared" si="2641"/>
        <v>0</v>
      </c>
      <c r="CJ273" s="94">
        <f t="shared" si="2641"/>
        <v>0</v>
      </c>
      <c r="CK273" s="94">
        <f t="shared" si="2641"/>
        <v>0</v>
      </c>
      <c r="CL273" s="94">
        <f t="shared" si="2641"/>
        <v>0</v>
      </c>
      <c r="CM273" s="94">
        <f t="shared" si="2641"/>
        <v>0</v>
      </c>
      <c r="CN273" s="94">
        <f t="shared" si="2641"/>
        <v>0</v>
      </c>
      <c r="CO273" s="94">
        <f t="shared" si="2641"/>
        <v>0</v>
      </c>
      <c r="CP273" s="94">
        <f t="shared" si="2641"/>
        <v>0</v>
      </c>
      <c r="CQ273" s="94">
        <f t="shared" si="2641"/>
        <v>0</v>
      </c>
      <c r="CR273" s="94">
        <f t="shared" si="2641"/>
        <v>0</v>
      </c>
      <c r="CS273" s="94">
        <f t="shared" si="2641"/>
        <v>0</v>
      </c>
      <c r="CT273" s="94">
        <f t="shared" si="2641"/>
        <v>0</v>
      </c>
      <c r="CU273" s="94">
        <f t="shared" si="2641"/>
        <v>0</v>
      </c>
      <c r="CV273" s="94">
        <f t="shared" si="2641"/>
        <v>0</v>
      </c>
      <c r="CW273" s="94">
        <f t="shared" si="2641"/>
        <v>0</v>
      </c>
      <c r="CX273" s="94">
        <f t="shared" si="2641"/>
        <v>0</v>
      </c>
      <c r="CY273" s="94">
        <f t="shared" si="2641"/>
        <v>0</v>
      </c>
      <c r="CZ273" s="94">
        <f t="shared" si="2641"/>
        <v>0</v>
      </c>
      <c r="DA273" s="94">
        <f t="shared" si="2641"/>
        <v>0</v>
      </c>
      <c r="DB273" s="94">
        <f t="shared" si="2641"/>
        <v>0</v>
      </c>
      <c r="DC273" s="94">
        <f t="shared" si="2641"/>
        <v>0</v>
      </c>
      <c r="DD273" s="94">
        <f t="shared" si="2641"/>
        <v>0</v>
      </c>
      <c r="DE273" s="94">
        <f t="shared" si="2641"/>
        <v>0</v>
      </c>
      <c r="DF273" s="94">
        <f t="shared" si="2641"/>
        <v>0</v>
      </c>
      <c r="DG273" s="94">
        <f t="shared" si="2641"/>
        <v>0</v>
      </c>
      <c r="DH273" s="94">
        <f t="shared" si="2641"/>
        <v>0</v>
      </c>
      <c r="DI273" s="94">
        <f t="shared" si="2641"/>
        <v>0</v>
      </c>
      <c r="DJ273" s="94">
        <f t="shared" si="2641"/>
        <v>0</v>
      </c>
      <c r="DK273" s="94">
        <f t="shared" si="2641"/>
        <v>0</v>
      </c>
      <c r="DL273" s="94">
        <f t="shared" si="2641"/>
        <v>0</v>
      </c>
      <c r="DM273" s="94">
        <f t="shared" si="2641"/>
        <v>0</v>
      </c>
      <c r="DN273" s="94">
        <f t="shared" si="2641"/>
        <v>0</v>
      </c>
      <c r="DO273" s="94">
        <f t="shared" si="2641"/>
        <v>0</v>
      </c>
      <c r="DP273" s="94">
        <f t="shared" si="2641"/>
        <v>0</v>
      </c>
      <c r="DQ273" s="94">
        <f t="shared" si="2641"/>
        <v>0</v>
      </c>
      <c r="DR273" s="94">
        <f t="shared" si="2641"/>
        <v>0</v>
      </c>
      <c r="DS273" s="94">
        <f t="shared" si="2641"/>
        <v>0</v>
      </c>
      <c r="DT273" s="94">
        <f t="shared" si="2641"/>
        <v>0</v>
      </c>
      <c r="DU273" s="94">
        <f t="shared" si="2641"/>
        <v>0</v>
      </c>
      <c r="DV273" s="94">
        <f t="shared" si="2641"/>
        <v>0</v>
      </c>
      <c r="DW273" s="94">
        <f t="shared" si="2641"/>
        <v>0</v>
      </c>
      <c r="DX273" s="94">
        <f t="shared" si="2641"/>
        <v>0</v>
      </c>
      <c r="DY273" s="94">
        <f t="shared" si="2641"/>
        <v>0</v>
      </c>
      <c r="DZ273" s="94">
        <f t="shared" si="2641"/>
        <v>0</v>
      </c>
      <c r="EA273" s="94">
        <f t="shared" si="2641"/>
        <v>0</v>
      </c>
      <c r="EB273" s="94">
        <f t="shared" si="2641"/>
        <v>0</v>
      </c>
      <c r="EC273" s="94">
        <f t="shared" ref="EC273:GN273" si="2642">IF(EC$165=EOMONTH($D99,-1),SUMIFS($D264:$NK264,$D$165:$NK$165,"&gt;="&amp;EOMONTH($D99,$S99),$D$165:$NK$165,"&lt;"&amp;EOMONTH($D99,60))*-$AF99+SUMIFS($D264:$NK264,$D$165:$NK$165,"&gt;="&amp;EOMONTH($D99,60),$D$165:$NK$165,"&lt;"&amp;EOMONTH($D99,300))*-$AG99,0)</f>
        <v>0</v>
      </c>
      <c r="ED273" s="94">
        <f t="shared" si="2642"/>
        <v>0</v>
      </c>
      <c r="EE273" s="94">
        <f t="shared" si="2642"/>
        <v>0</v>
      </c>
      <c r="EF273" s="94">
        <f t="shared" si="2642"/>
        <v>0</v>
      </c>
      <c r="EG273" s="94">
        <f t="shared" si="2642"/>
        <v>0</v>
      </c>
      <c r="EH273" s="94">
        <f t="shared" si="2642"/>
        <v>0</v>
      </c>
      <c r="EI273" s="94">
        <f t="shared" si="2642"/>
        <v>0</v>
      </c>
      <c r="EJ273" s="94">
        <f t="shared" si="2642"/>
        <v>0</v>
      </c>
      <c r="EK273" s="94">
        <f t="shared" si="2642"/>
        <v>0</v>
      </c>
      <c r="EL273" s="94">
        <f t="shared" si="2642"/>
        <v>0</v>
      </c>
      <c r="EM273" s="94">
        <f t="shared" si="2642"/>
        <v>0</v>
      </c>
      <c r="EN273" s="94">
        <f t="shared" si="2642"/>
        <v>0</v>
      </c>
      <c r="EO273" s="94">
        <f t="shared" si="2642"/>
        <v>0</v>
      </c>
      <c r="EP273" s="94">
        <f t="shared" si="2642"/>
        <v>0</v>
      </c>
      <c r="EQ273" s="94">
        <f t="shared" si="2642"/>
        <v>0</v>
      </c>
      <c r="ER273" s="94">
        <f t="shared" si="2642"/>
        <v>0</v>
      </c>
      <c r="ES273" s="94">
        <f t="shared" si="2642"/>
        <v>0</v>
      </c>
      <c r="ET273" s="94">
        <f t="shared" si="2642"/>
        <v>0</v>
      </c>
      <c r="EU273" s="94">
        <f t="shared" si="2642"/>
        <v>0</v>
      </c>
      <c r="EV273" s="94">
        <f t="shared" si="2642"/>
        <v>0</v>
      </c>
      <c r="EW273" s="94">
        <f t="shared" si="2642"/>
        <v>0</v>
      </c>
      <c r="EX273" s="94">
        <f t="shared" si="2642"/>
        <v>0</v>
      </c>
      <c r="EY273" s="94">
        <f t="shared" si="2642"/>
        <v>0</v>
      </c>
      <c r="EZ273" s="94">
        <f t="shared" si="2642"/>
        <v>0</v>
      </c>
      <c r="FA273" s="94">
        <f t="shared" si="2642"/>
        <v>0</v>
      </c>
      <c r="FB273" s="94">
        <f t="shared" si="2642"/>
        <v>0</v>
      </c>
      <c r="FC273" s="94">
        <f t="shared" si="2642"/>
        <v>0</v>
      </c>
      <c r="FD273" s="94">
        <f t="shared" si="2642"/>
        <v>0</v>
      </c>
      <c r="FE273" s="94">
        <f t="shared" si="2642"/>
        <v>0</v>
      </c>
      <c r="FF273" s="94">
        <f t="shared" si="2642"/>
        <v>0</v>
      </c>
      <c r="FG273" s="94">
        <f t="shared" si="2642"/>
        <v>0</v>
      </c>
      <c r="FH273" s="94">
        <f t="shared" si="2642"/>
        <v>0</v>
      </c>
      <c r="FI273" s="94">
        <f t="shared" si="2642"/>
        <v>0</v>
      </c>
      <c r="FJ273" s="94">
        <f t="shared" si="2642"/>
        <v>0</v>
      </c>
      <c r="FK273" s="94">
        <f t="shared" si="2642"/>
        <v>0</v>
      </c>
      <c r="FL273" s="94">
        <f t="shared" si="2642"/>
        <v>0</v>
      </c>
      <c r="FM273" s="94">
        <f t="shared" si="2642"/>
        <v>0</v>
      </c>
      <c r="FN273" s="94">
        <f t="shared" si="2642"/>
        <v>0</v>
      </c>
      <c r="FO273" s="94">
        <f t="shared" si="2642"/>
        <v>0</v>
      </c>
      <c r="FP273" s="94">
        <f t="shared" si="2642"/>
        <v>0</v>
      </c>
      <c r="FQ273" s="94">
        <f t="shared" si="2642"/>
        <v>0</v>
      </c>
      <c r="FR273" s="94">
        <f t="shared" si="2642"/>
        <v>0</v>
      </c>
      <c r="FS273" s="94">
        <f t="shared" si="2642"/>
        <v>0</v>
      </c>
      <c r="FT273" s="94">
        <f t="shared" si="2642"/>
        <v>0</v>
      </c>
      <c r="FU273" s="94">
        <f t="shared" si="2642"/>
        <v>0</v>
      </c>
      <c r="FV273" s="94">
        <f t="shared" si="2642"/>
        <v>0</v>
      </c>
      <c r="FW273" s="94">
        <f t="shared" si="2642"/>
        <v>0</v>
      </c>
      <c r="FX273" s="94">
        <f t="shared" si="2642"/>
        <v>0</v>
      </c>
      <c r="FY273" s="94">
        <f t="shared" si="2642"/>
        <v>0</v>
      </c>
      <c r="FZ273" s="94">
        <f t="shared" si="2642"/>
        <v>0</v>
      </c>
      <c r="GA273" s="94">
        <f t="shared" si="2642"/>
        <v>0</v>
      </c>
      <c r="GB273" s="94">
        <f t="shared" si="2642"/>
        <v>0</v>
      </c>
      <c r="GC273" s="94">
        <f t="shared" si="2642"/>
        <v>0</v>
      </c>
      <c r="GD273" s="94">
        <f t="shared" si="2642"/>
        <v>0</v>
      </c>
      <c r="GE273" s="94">
        <f t="shared" si="2642"/>
        <v>0</v>
      </c>
      <c r="GF273" s="94">
        <f t="shared" si="2642"/>
        <v>0</v>
      </c>
      <c r="GG273" s="94">
        <f t="shared" si="2642"/>
        <v>0</v>
      </c>
      <c r="GH273" s="94">
        <f t="shared" si="2642"/>
        <v>0</v>
      </c>
      <c r="GI273" s="94">
        <f t="shared" si="2642"/>
        <v>0</v>
      </c>
      <c r="GJ273" s="94">
        <f t="shared" si="2642"/>
        <v>0</v>
      </c>
      <c r="GK273" s="94">
        <f t="shared" si="2642"/>
        <v>0</v>
      </c>
      <c r="GL273" s="94">
        <f t="shared" si="2642"/>
        <v>0</v>
      </c>
      <c r="GM273" s="94">
        <f t="shared" si="2642"/>
        <v>0</v>
      </c>
      <c r="GN273" s="94">
        <f t="shared" si="2642"/>
        <v>0</v>
      </c>
      <c r="GO273" s="94">
        <f t="shared" ref="GO273:IZ273" si="2643">IF(GO$165=EOMONTH($D99,-1),SUMIFS($D264:$NK264,$D$165:$NK$165,"&gt;="&amp;EOMONTH($D99,$S99),$D$165:$NK$165,"&lt;"&amp;EOMONTH($D99,60))*-$AF99+SUMIFS($D264:$NK264,$D$165:$NK$165,"&gt;="&amp;EOMONTH($D99,60),$D$165:$NK$165,"&lt;"&amp;EOMONTH($D99,300))*-$AG99,0)</f>
        <v>0</v>
      </c>
      <c r="GP273" s="94">
        <f t="shared" si="2643"/>
        <v>0</v>
      </c>
      <c r="GQ273" s="94">
        <f t="shared" si="2643"/>
        <v>0</v>
      </c>
      <c r="GR273" s="94">
        <f t="shared" si="2643"/>
        <v>0</v>
      </c>
      <c r="GS273" s="94">
        <f t="shared" si="2643"/>
        <v>0</v>
      </c>
      <c r="GT273" s="94">
        <f t="shared" si="2643"/>
        <v>0</v>
      </c>
      <c r="GU273" s="94">
        <f t="shared" si="2643"/>
        <v>0</v>
      </c>
      <c r="GV273" s="94">
        <f t="shared" si="2643"/>
        <v>0</v>
      </c>
      <c r="GW273" s="94">
        <f t="shared" si="2643"/>
        <v>0</v>
      </c>
      <c r="GX273" s="94">
        <f t="shared" si="2643"/>
        <v>0</v>
      </c>
      <c r="GY273" s="94">
        <f t="shared" si="2643"/>
        <v>0</v>
      </c>
      <c r="GZ273" s="94">
        <f t="shared" si="2643"/>
        <v>0</v>
      </c>
      <c r="HA273" s="94">
        <f t="shared" si="2643"/>
        <v>0</v>
      </c>
      <c r="HB273" s="94">
        <f t="shared" si="2643"/>
        <v>0</v>
      </c>
      <c r="HC273" s="94">
        <f t="shared" si="2643"/>
        <v>0</v>
      </c>
      <c r="HD273" s="94">
        <f t="shared" si="2643"/>
        <v>0</v>
      </c>
      <c r="HE273" s="94">
        <f t="shared" si="2643"/>
        <v>0</v>
      </c>
      <c r="HF273" s="94">
        <f t="shared" si="2643"/>
        <v>0</v>
      </c>
      <c r="HG273" s="94">
        <f t="shared" si="2643"/>
        <v>0</v>
      </c>
      <c r="HH273" s="94">
        <f t="shared" si="2643"/>
        <v>0</v>
      </c>
      <c r="HI273" s="94">
        <f t="shared" si="2643"/>
        <v>0</v>
      </c>
      <c r="HJ273" s="94">
        <f t="shared" si="2643"/>
        <v>0</v>
      </c>
      <c r="HK273" s="94">
        <f t="shared" si="2643"/>
        <v>0</v>
      </c>
      <c r="HL273" s="94">
        <f t="shared" si="2643"/>
        <v>0</v>
      </c>
      <c r="HM273" s="94">
        <f t="shared" si="2643"/>
        <v>0</v>
      </c>
      <c r="HN273" s="94">
        <f t="shared" si="2643"/>
        <v>0</v>
      </c>
      <c r="HO273" s="94">
        <f t="shared" si="2643"/>
        <v>0</v>
      </c>
      <c r="HP273" s="94">
        <f t="shared" si="2643"/>
        <v>0</v>
      </c>
      <c r="HQ273" s="94">
        <f t="shared" si="2643"/>
        <v>0</v>
      </c>
      <c r="HR273" s="94">
        <f t="shared" si="2643"/>
        <v>0</v>
      </c>
      <c r="HS273" s="94">
        <f t="shared" si="2643"/>
        <v>0</v>
      </c>
      <c r="HT273" s="94">
        <f t="shared" si="2643"/>
        <v>0</v>
      </c>
      <c r="HU273" s="94">
        <f t="shared" si="2643"/>
        <v>0</v>
      </c>
      <c r="HV273" s="94">
        <f t="shared" si="2643"/>
        <v>0</v>
      </c>
      <c r="HW273" s="94">
        <f t="shared" si="2643"/>
        <v>0</v>
      </c>
      <c r="HX273" s="94">
        <f t="shared" si="2643"/>
        <v>0</v>
      </c>
      <c r="HY273" s="94">
        <f t="shared" si="2643"/>
        <v>0</v>
      </c>
      <c r="HZ273" s="94">
        <f t="shared" si="2643"/>
        <v>0</v>
      </c>
      <c r="IA273" s="94">
        <f t="shared" si="2643"/>
        <v>0</v>
      </c>
      <c r="IB273" s="94">
        <f t="shared" si="2643"/>
        <v>0</v>
      </c>
      <c r="IC273" s="94">
        <f t="shared" si="2643"/>
        <v>0</v>
      </c>
      <c r="ID273" s="94">
        <f t="shared" si="2643"/>
        <v>0</v>
      </c>
      <c r="IE273" s="94">
        <f t="shared" si="2643"/>
        <v>0</v>
      </c>
      <c r="IF273" s="94">
        <f t="shared" si="2643"/>
        <v>0</v>
      </c>
      <c r="IG273" s="94">
        <f t="shared" si="2643"/>
        <v>0</v>
      </c>
      <c r="IH273" s="94">
        <f t="shared" si="2643"/>
        <v>0</v>
      </c>
      <c r="II273" s="94">
        <f t="shared" si="2643"/>
        <v>0</v>
      </c>
      <c r="IJ273" s="94">
        <f t="shared" si="2643"/>
        <v>0</v>
      </c>
      <c r="IK273" s="94">
        <f t="shared" si="2643"/>
        <v>0</v>
      </c>
      <c r="IL273" s="94">
        <f t="shared" si="2643"/>
        <v>0</v>
      </c>
      <c r="IM273" s="94">
        <f t="shared" si="2643"/>
        <v>0</v>
      </c>
      <c r="IN273" s="94">
        <f t="shared" si="2643"/>
        <v>0</v>
      </c>
      <c r="IO273" s="94">
        <f t="shared" si="2643"/>
        <v>0</v>
      </c>
      <c r="IP273" s="94">
        <f t="shared" si="2643"/>
        <v>0</v>
      </c>
      <c r="IQ273" s="94">
        <f t="shared" si="2643"/>
        <v>0</v>
      </c>
      <c r="IR273" s="94">
        <f t="shared" si="2643"/>
        <v>0</v>
      </c>
      <c r="IS273" s="94">
        <f t="shared" si="2643"/>
        <v>0</v>
      </c>
      <c r="IT273" s="94">
        <f t="shared" si="2643"/>
        <v>0</v>
      </c>
      <c r="IU273" s="94">
        <f t="shared" si="2643"/>
        <v>0</v>
      </c>
      <c r="IV273" s="94">
        <f t="shared" si="2643"/>
        <v>0</v>
      </c>
      <c r="IW273" s="94">
        <f t="shared" si="2643"/>
        <v>0</v>
      </c>
      <c r="IX273" s="94">
        <f t="shared" si="2643"/>
        <v>0</v>
      </c>
      <c r="IY273" s="94">
        <f t="shared" si="2643"/>
        <v>0</v>
      </c>
      <c r="IZ273" s="94">
        <f t="shared" si="2643"/>
        <v>0</v>
      </c>
      <c r="JA273" s="94">
        <f t="shared" ref="JA273:LL273" si="2644">IF(JA$165=EOMONTH($D99,-1),SUMIFS($D264:$NK264,$D$165:$NK$165,"&gt;="&amp;EOMONTH($D99,$S99),$D$165:$NK$165,"&lt;"&amp;EOMONTH($D99,60))*-$AF99+SUMIFS($D264:$NK264,$D$165:$NK$165,"&gt;="&amp;EOMONTH($D99,60),$D$165:$NK$165,"&lt;"&amp;EOMONTH($D99,300))*-$AG99,0)</f>
        <v>0</v>
      </c>
      <c r="JB273" s="94">
        <f t="shared" si="2644"/>
        <v>0</v>
      </c>
      <c r="JC273" s="94">
        <f t="shared" si="2644"/>
        <v>0</v>
      </c>
      <c r="JD273" s="94">
        <f t="shared" si="2644"/>
        <v>0</v>
      </c>
      <c r="JE273" s="94">
        <f t="shared" si="2644"/>
        <v>0</v>
      </c>
      <c r="JF273" s="94">
        <f t="shared" si="2644"/>
        <v>0</v>
      </c>
      <c r="JG273" s="94">
        <f t="shared" si="2644"/>
        <v>0</v>
      </c>
      <c r="JH273" s="94">
        <f t="shared" si="2644"/>
        <v>0</v>
      </c>
      <c r="JI273" s="94">
        <f t="shared" si="2644"/>
        <v>0</v>
      </c>
      <c r="JJ273" s="94">
        <f t="shared" si="2644"/>
        <v>0</v>
      </c>
      <c r="JK273" s="94">
        <f t="shared" si="2644"/>
        <v>0</v>
      </c>
      <c r="JL273" s="94">
        <f t="shared" si="2644"/>
        <v>0</v>
      </c>
      <c r="JM273" s="94">
        <f t="shared" si="2644"/>
        <v>0</v>
      </c>
      <c r="JN273" s="94">
        <f t="shared" si="2644"/>
        <v>0</v>
      </c>
      <c r="JO273" s="94">
        <f t="shared" si="2644"/>
        <v>0</v>
      </c>
      <c r="JP273" s="94">
        <f t="shared" si="2644"/>
        <v>0</v>
      </c>
      <c r="JQ273" s="94">
        <f t="shared" si="2644"/>
        <v>0</v>
      </c>
      <c r="JR273" s="94">
        <f t="shared" si="2644"/>
        <v>0</v>
      </c>
      <c r="JS273" s="94">
        <f t="shared" si="2644"/>
        <v>0</v>
      </c>
      <c r="JT273" s="94">
        <f t="shared" si="2644"/>
        <v>0</v>
      </c>
      <c r="JU273" s="94">
        <f t="shared" si="2644"/>
        <v>0</v>
      </c>
      <c r="JV273" s="94">
        <f t="shared" si="2644"/>
        <v>0</v>
      </c>
      <c r="JW273" s="94">
        <f t="shared" si="2644"/>
        <v>0</v>
      </c>
      <c r="JX273" s="94">
        <f t="shared" si="2644"/>
        <v>0</v>
      </c>
      <c r="JY273" s="94">
        <f t="shared" si="2644"/>
        <v>0</v>
      </c>
      <c r="JZ273" s="94">
        <f t="shared" si="2644"/>
        <v>0</v>
      </c>
      <c r="KA273" s="94">
        <f t="shared" si="2644"/>
        <v>0</v>
      </c>
      <c r="KB273" s="94">
        <f t="shared" si="2644"/>
        <v>0</v>
      </c>
      <c r="KC273" s="94">
        <f t="shared" si="2644"/>
        <v>0</v>
      </c>
      <c r="KD273" s="94">
        <f t="shared" si="2644"/>
        <v>0</v>
      </c>
      <c r="KE273" s="94">
        <f t="shared" si="2644"/>
        <v>0</v>
      </c>
      <c r="KF273" s="94">
        <f t="shared" si="2644"/>
        <v>0</v>
      </c>
      <c r="KG273" s="94">
        <f t="shared" si="2644"/>
        <v>0</v>
      </c>
      <c r="KH273" s="94">
        <f t="shared" si="2644"/>
        <v>0</v>
      </c>
      <c r="KI273" s="94">
        <f t="shared" si="2644"/>
        <v>0</v>
      </c>
      <c r="KJ273" s="94">
        <f t="shared" si="2644"/>
        <v>0</v>
      </c>
      <c r="KK273" s="94">
        <f t="shared" si="2644"/>
        <v>0</v>
      </c>
      <c r="KL273" s="94">
        <f t="shared" si="2644"/>
        <v>0</v>
      </c>
      <c r="KM273" s="94">
        <f t="shared" si="2644"/>
        <v>0</v>
      </c>
      <c r="KN273" s="94">
        <f t="shared" si="2644"/>
        <v>0</v>
      </c>
      <c r="KO273" s="94">
        <f t="shared" si="2644"/>
        <v>0</v>
      </c>
      <c r="KP273" s="94">
        <f t="shared" si="2644"/>
        <v>0</v>
      </c>
      <c r="KQ273" s="94">
        <f t="shared" si="2644"/>
        <v>0</v>
      </c>
      <c r="KR273" s="94">
        <f t="shared" si="2644"/>
        <v>0</v>
      </c>
      <c r="KS273" s="94">
        <f t="shared" si="2644"/>
        <v>0</v>
      </c>
      <c r="KT273" s="94">
        <f t="shared" si="2644"/>
        <v>0</v>
      </c>
      <c r="KU273" s="94">
        <f t="shared" si="2644"/>
        <v>0</v>
      </c>
      <c r="KV273" s="94">
        <f t="shared" si="2644"/>
        <v>0</v>
      </c>
      <c r="KW273" s="94">
        <f t="shared" si="2644"/>
        <v>0</v>
      </c>
      <c r="KX273" s="94">
        <f t="shared" si="2644"/>
        <v>0</v>
      </c>
      <c r="KY273" s="94">
        <f t="shared" si="2644"/>
        <v>0</v>
      </c>
      <c r="KZ273" s="94">
        <f t="shared" si="2644"/>
        <v>0</v>
      </c>
      <c r="LA273" s="94">
        <f t="shared" si="2644"/>
        <v>0</v>
      </c>
      <c r="LB273" s="94">
        <f t="shared" si="2644"/>
        <v>0</v>
      </c>
      <c r="LC273" s="94">
        <f t="shared" si="2644"/>
        <v>0</v>
      </c>
      <c r="LD273" s="94">
        <f t="shared" si="2644"/>
        <v>0</v>
      </c>
      <c r="LE273" s="94">
        <f t="shared" si="2644"/>
        <v>0</v>
      </c>
      <c r="LF273" s="94">
        <f t="shared" si="2644"/>
        <v>0</v>
      </c>
      <c r="LG273" s="94">
        <f t="shared" si="2644"/>
        <v>0</v>
      </c>
      <c r="LH273" s="94">
        <f t="shared" si="2644"/>
        <v>0</v>
      </c>
      <c r="LI273" s="94">
        <f t="shared" si="2644"/>
        <v>0</v>
      </c>
      <c r="LJ273" s="94">
        <f t="shared" si="2644"/>
        <v>0</v>
      </c>
      <c r="LK273" s="94">
        <f t="shared" si="2644"/>
        <v>0</v>
      </c>
      <c r="LL273" s="94">
        <f t="shared" si="2644"/>
        <v>0</v>
      </c>
      <c r="LM273" s="94">
        <f t="shared" ref="LM273:NK273" si="2645">IF(LM$165=EOMONTH($D99,-1),SUMIFS($D264:$NK264,$D$165:$NK$165,"&gt;="&amp;EOMONTH($D99,$S99),$D$165:$NK$165,"&lt;"&amp;EOMONTH($D99,60))*-$AF99+SUMIFS($D264:$NK264,$D$165:$NK$165,"&gt;="&amp;EOMONTH($D99,60),$D$165:$NK$165,"&lt;"&amp;EOMONTH($D99,300))*-$AG99,0)</f>
        <v>0</v>
      </c>
      <c r="LN273" s="94">
        <f t="shared" si="2645"/>
        <v>0</v>
      </c>
      <c r="LO273" s="94">
        <f t="shared" si="2645"/>
        <v>0</v>
      </c>
      <c r="LP273" s="94">
        <f t="shared" si="2645"/>
        <v>0</v>
      </c>
      <c r="LQ273" s="94">
        <f t="shared" si="2645"/>
        <v>0</v>
      </c>
      <c r="LR273" s="94">
        <f t="shared" si="2645"/>
        <v>0</v>
      </c>
      <c r="LS273" s="94">
        <f t="shared" si="2645"/>
        <v>0</v>
      </c>
      <c r="LT273" s="94">
        <f t="shared" si="2645"/>
        <v>0</v>
      </c>
      <c r="LU273" s="94">
        <f t="shared" si="2645"/>
        <v>0</v>
      </c>
      <c r="LV273" s="94">
        <f t="shared" si="2645"/>
        <v>0</v>
      </c>
      <c r="LW273" s="94">
        <f t="shared" si="2645"/>
        <v>0</v>
      </c>
      <c r="LX273" s="94">
        <f t="shared" si="2645"/>
        <v>0</v>
      </c>
      <c r="LY273" s="94">
        <f t="shared" si="2645"/>
        <v>0</v>
      </c>
      <c r="LZ273" s="94">
        <f t="shared" si="2645"/>
        <v>0</v>
      </c>
      <c r="MA273" s="94">
        <f t="shared" si="2645"/>
        <v>0</v>
      </c>
      <c r="MB273" s="94">
        <f t="shared" si="2645"/>
        <v>0</v>
      </c>
      <c r="MC273" s="94">
        <f t="shared" si="2645"/>
        <v>0</v>
      </c>
      <c r="MD273" s="94">
        <f t="shared" si="2645"/>
        <v>0</v>
      </c>
      <c r="ME273" s="94">
        <f t="shared" si="2645"/>
        <v>0</v>
      </c>
      <c r="MF273" s="94">
        <f t="shared" si="2645"/>
        <v>0</v>
      </c>
      <c r="MG273" s="94">
        <f t="shared" si="2645"/>
        <v>0</v>
      </c>
      <c r="MH273" s="94">
        <f t="shared" si="2645"/>
        <v>0</v>
      </c>
      <c r="MI273" s="94">
        <f t="shared" si="2645"/>
        <v>0</v>
      </c>
      <c r="MJ273" s="94">
        <f t="shared" si="2645"/>
        <v>0</v>
      </c>
      <c r="MK273" s="94">
        <f t="shared" si="2645"/>
        <v>0</v>
      </c>
      <c r="ML273" s="94">
        <f t="shared" si="2645"/>
        <v>0</v>
      </c>
      <c r="MM273" s="94">
        <f t="shared" si="2645"/>
        <v>0</v>
      </c>
      <c r="MN273" s="94">
        <f t="shared" si="2645"/>
        <v>0</v>
      </c>
      <c r="MO273" s="94">
        <f t="shared" si="2645"/>
        <v>0</v>
      </c>
      <c r="MP273" s="94">
        <f t="shared" si="2645"/>
        <v>0</v>
      </c>
      <c r="MQ273" s="94">
        <f t="shared" si="2645"/>
        <v>0</v>
      </c>
      <c r="MR273" s="94">
        <f t="shared" si="2645"/>
        <v>0</v>
      </c>
      <c r="MS273" s="94">
        <f t="shared" si="2645"/>
        <v>0</v>
      </c>
      <c r="MT273" s="94">
        <f t="shared" si="2645"/>
        <v>0</v>
      </c>
      <c r="MU273" s="94">
        <f t="shared" si="2645"/>
        <v>0</v>
      </c>
      <c r="MV273" s="94">
        <f t="shared" si="2645"/>
        <v>0</v>
      </c>
      <c r="MW273" s="94">
        <f t="shared" si="2645"/>
        <v>0</v>
      </c>
      <c r="MX273" s="94">
        <f t="shared" si="2645"/>
        <v>0</v>
      </c>
      <c r="MY273" s="94">
        <f t="shared" si="2645"/>
        <v>0</v>
      </c>
      <c r="MZ273" s="94">
        <f t="shared" si="2645"/>
        <v>0</v>
      </c>
      <c r="NA273" s="94">
        <f t="shared" si="2645"/>
        <v>0</v>
      </c>
      <c r="NB273" s="94">
        <f t="shared" si="2645"/>
        <v>0</v>
      </c>
      <c r="NC273" s="94">
        <f t="shared" si="2645"/>
        <v>0</v>
      </c>
      <c r="ND273" s="94">
        <f t="shared" si="2645"/>
        <v>0</v>
      </c>
      <c r="NE273" s="94">
        <f t="shared" si="2645"/>
        <v>0</v>
      </c>
      <c r="NF273" s="94">
        <f t="shared" si="2645"/>
        <v>0</v>
      </c>
      <c r="NG273" s="94">
        <f t="shared" si="2645"/>
        <v>0</v>
      </c>
      <c r="NH273" s="94">
        <f t="shared" si="2645"/>
        <v>0</v>
      </c>
      <c r="NI273" s="94">
        <f t="shared" si="2645"/>
        <v>0</v>
      </c>
      <c r="NJ273" s="94">
        <f t="shared" si="2645"/>
        <v>0</v>
      </c>
      <c r="NK273" s="97">
        <f t="shared" si="2645"/>
        <v>0</v>
      </c>
    </row>
    <row r="274" spans="1:375" x14ac:dyDescent="0.25">
      <c r="A274" s="102">
        <f>SUMIF($D$163:$NK$163,"&lt;="&amp;Summary!$B$3,Leases!D274:NK274)</f>
        <v>0</v>
      </c>
      <c r="B274" s="23" t="s">
        <v>102</v>
      </c>
      <c r="C274" s="45" t="s">
        <v>30</v>
      </c>
      <c r="D274" s="94">
        <f>IF(D$165=EOMONTH($E99,$R99*(1-$O99)),-FV($AE99,ROUNDDOWN(YEARFRAC($D$165,D$165,1),0),,-($AC99*(1-$O99)+$AD99*$O99)*$B99,0),0)</f>
        <v>0</v>
      </c>
      <c r="E274" s="94">
        <f t="shared" ref="E274:BP274" si="2646">IF(E$165=EOMONTH($E99,$R99*(1-$O99)),-FV($AE99,ROUNDDOWN(YEARFRAC($D$165,E$165,1),0),,-($AC99*(1-$O99)+$AD99*$O99)*$B99,0),0)</f>
        <v>0</v>
      </c>
      <c r="F274" s="94">
        <f t="shared" si="2646"/>
        <v>0</v>
      </c>
      <c r="G274" s="94">
        <f t="shared" si="2646"/>
        <v>0</v>
      </c>
      <c r="H274" s="94">
        <f t="shared" si="2646"/>
        <v>0</v>
      </c>
      <c r="I274" s="94">
        <f t="shared" si="2646"/>
        <v>0</v>
      </c>
      <c r="J274" s="94">
        <f t="shared" si="2646"/>
        <v>0</v>
      </c>
      <c r="K274" s="94">
        <f t="shared" si="2646"/>
        <v>0</v>
      </c>
      <c r="L274" s="94">
        <f t="shared" si="2646"/>
        <v>0</v>
      </c>
      <c r="M274" s="94">
        <f t="shared" si="2646"/>
        <v>0</v>
      </c>
      <c r="N274" s="94">
        <f t="shared" si="2646"/>
        <v>0</v>
      </c>
      <c r="O274" s="94">
        <f t="shared" si="2646"/>
        <v>0</v>
      </c>
      <c r="P274" s="94">
        <f t="shared" si="2646"/>
        <v>0</v>
      </c>
      <c r="Q274" s="94">
        <f t="shared" si="2646"/>
        <v>0</v>
      </c>
      <c r="R274" s="94">
        <f t="shared" si="2646"/>
        <v>0</v>
      </c>
      <c r="S274" s="94">
        <f t="shared" si="2646"/>
        <v>0</v>
      </c>
      <c r="T274" s="94">
        <f t="shared" si="2646"/>
        <v>0</v>
      </c>
      <c r="U274" s="94">
        <f t="shared" si="2646"/>
        <v>0</v>
      </c>
      <c r="V274" s="94">
        <f t="shared" si="2646"/>
        <v>0</v>
      </c>
      <c r="W274" s="94">
        <f t="shared" si="2646"/>
        <v>0</v>
      </c>
      <c r="X274" s="94">
        <f t="shared" si="2646"/>
        <v>0</v>
      </c>
      <c r="Y274" s="94">
        <f t="shared" si="2646"/>
        <v>0</v>
      </c>
      <c r="Z274" s="94">
        <f t="shared" si="2646"/>
        <v>0</v>
      </c>
      <c r="AA274" s="94">
        <f t="shared" si="2646"/>
        <v>0</v>
      </c>
      <c r="AB274" s="94">
        <f t="shared" si="2646"/>
        <v>0</v>
      </c>
      <c r="AC274" s="94">
        <f t="shared" si="2646"/>
        <v>0</v>
      </c>
      <c r="AD274" s="94">
        <f t="shared" si="2646"/>
        <v>0</v>
      </c>
      <c r="AE274" s="94">
        <f t="shared" si="2646"/>
        <v>0</v>
      </c>
      <c r="AF274" s="94">
        <f t="shared" si="2646"/>
        <v>0</v>
      </c>
      <c r="AG274" s="94">
        <f t="shared" si="2646"/>
        <v>0</v>
      </c>
      <c r="AH274" s="94">
        <f t="shared" si="2646"/>
        <v>0</v>
      </c>
      <c r="AI274" s="94">
        <f t="shared" si="2646"/>
        <v>0</v>
      </c>
      <c r="AJ274" s="94">
        <f t="shared" si="2646"/>
        <v>0</v>
      </c>
      <c r="AK274" s="94">
        <f t="shared" si="2646"/>
        <v>0</v>
      </c>
      <c r="AL274" s="94">
        <f t="shared" si="2646"/>
        <v>0</v>
      </c>
      <c r="AM274" s="94">
        <f t="shared" si="2646"/>
        <v>0</v>
      </c>
      <c r="AN274" s="94">
        <f t="shared" si="2646"/>
        <v>0</v>
      </c>
      <c r="AO274" s="94">
        <f t="shared" si="2646"/>
        <v>0</v>
      </c>
      <c r="AP274" s="94">
        <f t="shared" si="2646"/>
        <v>0</v>
      </c>
      <c r="AQ274" s="94">
        <f t="shared" si="2646"/>
        <v>0</v>
      </c>
      <c r="AR274" s="94">
        <f t="shared" si="2646"/>
        <v>0</v>
      </c>
      <c r="AS274" s="94">
        <f t="shared" si="2646"/>
        <v>0</v>
      </c>
      <c r="AT274" s="94">
        <f t="shared" si="2646"/>
        <v>0</v>
      </c>
      <c r="AU274" s="94">
        <f t="shared" si="2646"/>
        <v>0</v>
      </c>
      <c r="AV274" s="94">
        <f t="shared" si="2646"/>
        <v>0</v>
      </c>
      <c r="AW274" s="94">
        <f t="shared" si="2646"/>
        <v>0</v>
      </c>
      <c r="AX274" s="94">
        <f t="shared" si="2646"/>
        <v>0</v>
      </c>
      <c r="AY274" s="94">
        <f t="shared" si="2646"/>
        <v>0</v>
      </c>
      <c r="AZ274" s="94">
        <f t="shared" si="2646"/>
        <v>0</v>
      </c>
      <c r="BA274" s="94">
        <f t="shared" si="2646"/>
        <v>0</v>
      </c>
      <c r="BB274" s="94">
        <f t="shared" si="2646"/>
        <v>0</v>
      </c>
      <c r="BC274" s="94">
        <f t="shared" si="2646"/>
        <v>0</v>
      </c>
      <c r="BD274" s="94">
        <f t="shared" si="2646"/>
        <v>0</v>
      </c>
      <c r="BE274" s="94">
        <f t="shared" si="2646"/>
        <v>0</v>
      </c>
      <c r="BF274" s="94">
        <f t="shared" si="2646"/>
        <v>0</v>
      </c>
      <c r="BG274" s="94">
        <f t="shared" si="2646"/>
        <v>0</v>
      </c>
      <c r="BH274" s="94">
        <f t="shared" si="2646"/>
        <v>0</v>
      </c>
      <c r="BI274" s="94">
        <f t="shared" si="2646"/>
        <v>0</v>
      </c>
      <c r="BJ274" s="94">
        <f t="shared" si="2646"/>
        <v>0</v>
      </c>
      <c r="BK274" s="94">
        <f t="shared" si="2646"/>
        <v>0</v>
      </c>
      <c r="BL274" s="94">
        <f t="shared" si="2646"/>
        <v>0</v>
      </c>
      <c r="BM274" s="94">
        <f t="shared" si="2646"/>
        <v>0</v>
      </c>
      <c r="BN274" s="94">
        <f t="shared" si="2646"/>
        <v>0</v>
      </c>
      <c r="BO274" s="94">
        <f t="shared" si="2646"/>
        <v>0</v>
      </c>
      <c r="BP274" s="94">
        <f t="shared" si="2646"/>
        <v>0</v>
      </c>
      <c r="BQ274" s="94">
        <f t="shared" ref="BQ274:EB274" si="2647">IF(BQ$165=EOMONTH($E99,$R99*(1-$O99)),-FV($AE99,ROUNDDOWN(YEARFRAC($D$165,BQ$165,1),0),,-($AC99*(1-$O99)+$AD99*$O99)*$B99,0),0)</f>
        <v>0</v>
      </c>
      <c r="BR274" s="94">
        <f t="shared" si="2647"/>
        <v>0</v>
      </c>
      <c r="BS274" s="94">
        <f t="shared" si="2647"/>
        <v>0</v>
      </c>
      <c r="BT274" s="94">
        <f t="shared" si="2647"/>
        <v>0</v>
      </c>
      <c r="BU274" s="94">
        <f t="shared" si="2647"/>
        <v>0</v>
      </c>
      <c r="BV274" s="94">
        <f t="shared" si="2647"/>
        <v>0</v>
      </c>
      <c r="BW274" s="94">
        <f t="shared" si="2647"/>
        <v>0</v>
      </c>
      <c r="BX274" s="94">
        <f t="shared" si="2647"/>
        <v>0</v>
      </c>
      <c r="BY274" s="94">
        <f t="shared" si="2647"/>
        <v>0</v>
      </c>
      <c r="BZ274" s="94">
        <f t="shared" si="2647"/>
        <v>0</v>
      </c>
      <c r="CA274" s="94">
        <f t="shared" si="2647"/>
        <v>0</v>
      </c>
      <c r="CB274" s="94">
        <f t="shared" si="2647"/>
        <v>0</v>
      </c>
      <c r="CC274" s="94">
        <f t="shared" si="2647"/>
        <v>0</v>
      </c>
      <c r="CD274" s="94">
        <f t="shared" si="2647"/>
        <v>0</v>
      </c>
      <c r="CE274" s="94">
        <f t="shared" si="2647"/>
        <v>0</v>
      </c>
      <c r="CF274" s="94">
        <f t="shared" si="2647"/>
        <v>0</v>
      </c>
      <c r="CG274" s="94">
        <f t="shared" si="2647"/>
        <v>0</v>
      </c>
      <c r="CH274" s="94">
        <f t="shared" si="2647"/>
        <v>0</v>
      </c>
      <c r="CI274" s="94">
        <f t="shared" si="2647"/>
        <v>0</v>
      </c>
      <c r="CJ274" s="94">
        <f t="shared" si="2647"/>
        <v>0</v>
      </c>
      <c r="CK274" s="94">
        <f t="shared" si="2647"/>
        <v>0</v>
      </c>
      <c r="CL274" s="94">
        <f t="shared" si="2647"/>
        <v>0</v>
      </c>
      <c r="CM274" s="94">
        <f t="shared" si="2647"/>
        <v>0</v>
      </c>
      <c r="CN274" s="94">
        <f t="shared" si="2647"/>
        <v>0</v>
      </c>
      <c r="CO274" s="94">
        <f t="shared" si="2647"/>
        <v>0</v>
      </c>
      <c r="CP274" s="94">
        <f t="shared" si="2647"/>
        <v>0</v>
      </c>
      <c r="CQ274" s="94">
        <f t="shared" si="2647"/>
        <v>0</v>
      </c>
      <c r="CR274" s="94">
        <f t="shared" si="2647"/>
        <v>0</v>
      </c>
      <c r="CS274" s="94">
        <f t="shared" si="2647"/>
        <v>0</v>
      </c>
      <c r="CT274" s="94">
        <f t="shared" si="2647"/>
        <v>0</v>
      </c>
      <c r="CU274" s="94">
        <f t="shared" si="2647"/>
        <v>0</v>
      </c>
      <c r="CV274" s="94">
        <f t="shared" si="2647"/>
        <v>0</v>
      </c>
      <c r="CW274" s="94">
        <f t="shared" si="2647"/>
        <v>0</v>
      </c>
      <c r="CX274" s="94">
        <f t="shared" si="2647"/>
        <v>0</v>
      </c>
      <c r="CY274" s="94">
        <f t="shared" si="2647"/>
        <v>0</v>
      </c>
      <c r="CZ274" s="94">
        <f t="shared" si="2647"/>
        <v>0</v>
      </c>
      <c r="DA274" s="94">
        <f t="shared" si="2647"/>
        <v>0</v>
      </c>
      <c r="DB274" s="94">
        <f t="shared" si="2647"/>
        <v>0</v>
      </c>
      <c r="DC274" s="94">
        <f t="shared" si="2647"/>
        <v>0</v>
      </c>
      <c r="DD274" s="94">
        <f t="shared" si="2647"/>
        <v>0</v>
      </c>
      <c r="DE274" s="94">
        <f t="shared" si="2647"/>
        <v>0</v>
      </c>
      <c r="DF274" s="94">
        <f t="shared" si="2647"/>
        <v>0</v>
      </c>
      <c r="DG274" s="94">
        <f t="shared" si="2647"/>
        <v>0</v>
      </c>
      <c r="DH274" s="94">
        <f t="shared" si="2647"/>
        <v>0</v>
      </c>
      <c r="DI274" s="94">
        <f t="shared" si="2647"/>
        <v>0</v>
      </c>
      <c r="DJ274" s="94">
        <f t="shared" si="2647"/>
        <v>0</v>
      </c>
      <c r="DK274" s="94">
        <f t="shared" si="2647"/>
        <v>0</v>
      </c>
      <c r="DL274" s="94">
        <f t="shared" si="2647"/>
        <v>0</v>
      </c>
      <c r="DM274" s="94">
        <f t="shared" si="2647"/>
        <v>0</v>
      </c>
      <c r="DN274" s="94">
        <f t="shared" si="2647"/>
        <v>0</v>
      </c>
      <c r="DO274" s="94">
        <f t="shared" si="2647"/>
        <v>0</v>
      </c>
      <c r="DP274" s="94">
        <f t="shared" si="2647"/>
        <v>0</v>
      </c>
      <c r="DQ274" s="94">
        <f t="shared" si="2647"/>
        <v>0</v>
      </c>
      <c r="DR274" s="94">
        <f t="shared" si="2647"/>
        <v>0</v>
      </c>
      <c r="DS274" s="94">
        <f t="shared" si="2647"/>
        <v>0</v>
      </c>
      <c r="DT274" s="94">
        <f t="shared" si="2647"/>
        <v>0</v>
      </c>
      <c r="DU274" s="94">
        <f t="shared" si="2647"/>
        <v>0</v>
      </c>
      <c r="DV274" s="94">
        <f t="shared" si="2647"/>
        <v>0</v>
      </c>
      <c r="DW274" s="94">
        <f t="shared" si="2647"/>
        <v>0</v>
      </c>
      <c r="DX274" s="94">
        <f t="shared" si="2647"/>
        <v>0</v>
      </c>
      <c r="DY274" s="94">
        <f t="shared" si="2647"/>
        <v>0</v>
      </c>
      <c r="DZ274" s="94">
        <f t="shared" si="2647"/>
        <v>0</v>
      </c>
      <c r="EA274" s="94">
        <f t="shared" si="2647"/>
        <v>0</v>
      </c>
      <c r="EB274" s="94">
        <f t="shared" si="2647"/>
        <v>0</v>
      </c>
      <c r="EC274" s="94">
        <f t="shared" ref="EC274:GN274" si="2648">IF(EC$165=EOMONTH($E99,$R99*(1-$O99)),-FV($AE99,ROUNDDOWN(YEARFRAC($D$165,EC$165,1),0),,-($AC99*(1-$O99)+$AD99*$O99)*$B99,0),0)</f>
        <v>0</v>
      </c>
      <c r="ED274" s="94">
        <f t="shared" si="2648"/>
        <v>0</v>
      </c>
      <c r="EE274" s="94">
        <f t="shared" si="2648"/>
        <v>0</v>
      </c>
      <c r="EF274" s="94">
        <f t="shared" si="2648"/>
        <v>0</v>
      </c>
      <c r="EG274" s="94">
        <f t="shared" si="2648"/>
        <v>0</v>
      </c>
      <c r="EH274" s="94">
        <f t="shared" si="2648"/>
        <v>0</v>
      </c>
      <c r="EI274" s="94">
        <f t="shared" si="2648"/>
        <v>0</v>
      </c>
      <c r="EJ274" s="94">
        <f t="shared" si="2648"/>
        <v>0</v>
      </c>
      <c r="EK274" s="94">
        <f t="shared" si="2648"/>
        <v>0</v>
      </c>
      <c r="EL274" s="94">
        <f t="shared" si="2648"/>
        <v>0</v>
      </c>
      <c r="EM274" s="94">
        <f t="shared" si="2648"/>
        <v>0</v>
      </c>
      <c r="EN274" s="94">
        <f t="shared" si="2648"/>
        <v>0</v>
      </c>
      <c r="EO274" s="94">
        <f t="shared" si="2648"/>
        <v>0</v>
      </c>
      <c r="EP274" s="94">
        <f t="shared" si="2648"/>
        <v>0</v>
      </c>
      <c r="EQ274" s="94">
        <f t="shared" si="2648"/>
        <v>0</v>
      </c>
      <c r="ER274" s="94">
        <f t="shared" si="2648"/>
        <v>0</v>
      </c>
      <c r="ES274" s="94">
        <f t="shared" si="2648"/>
        <v>0</v>
      </c>
      <c r="ET274" s="94">
        <f t="shared" si="2648"/>
        <v>0</v>
      </c>
      <c r="EU274" s="94">
        <f t="shared" si="2648"/>
        <v>0</v>
      </c>
      <c r="EV274" s="94">
        <f t="shared" si="2648"/>
        <v>0</v>
      </c>
      <c r="EW274" s="94">
        <f t="shared" si="2648"/>
        <v>0</v>
      </c>
      <c r="EX274" s="94">
        <f t="shared" si="2648"/>
        <v>0</v>
      </c>
      <c r="EY274" s="94">
        <f t="shared" si="2648"/>
        <v>0</v>
      </c>
      <c r="EZ274" s="94">
        <f t="shared" si="2648"/>
        <v>0</v>
      </c>
      <c r="FA274" s="94">
        <f t="shared" si="2648"/>
        <v>0</v>
      </c>
      <c r="FB274" s="94">
        <f t="shared" si="2648"/>
        <v>0</v>
      </c>
      <c r="FC274" s="94">
        <f t="shared" si="2648"/>
        <v>0</v>
      </c>
      <c r="FD274" s="94">
        <f t="shared" si="2648"/>
        <v>0</v>
      </c>
      <c r="FE274" s="94">
        <f t="shared" si="2648"/>
        <v>0</v>
      </c>
      <c r="FF274" s="94">
        <f t="shared" si="2648"/>
        <v>0</v>
      </c>
      <c r="FG274" s="94">
        <f t="shared" si="2648"/>
        <v>0</v>
      </c>
      <c r="FH274" s="94">
        <f t="shared" si="2648"/>
        <v>0</v>
      </c>
      <c r="FI274" s="94">
        <f t="shared" si="2648"/>
        <v>0</v>
      </c>
      <c r="FJ274" s="94">
        <f t="shared" si="2648"/>
        <v>0</v>
      </c>
      <c r="FK274" s="94">
        <f t="shared" si="2648"/>
        <v>0</v>
      </c>
      <c r="FL274" s="94">
        <f t="shared" si="2648"/>
        <v>0</v>
      </c>
      <c r="FM274" s="94">
        <f t="shared" si="2648"/>
        <v>0</v>
      </c>
      <c r="FN274" s="94">
        <f t="shared" si="2648"/>
        <v>0</v>
      </c>
      <c r="FO274" s="94">
        <f t="shared" si="2648"/>
        <v>0</v>
      </c>
      <c r="FP274" s="94">
        <f t="shared" si="2648"/>
        <v>0</v>
      </c>
      <c r="FQ274" s="94">
        <f t="shared" si="2648"/>
        <v>0</v>
      </c>
      <c r="FR274" s="94">
        <f t="shared" si="2648"/>
        <v>0</v>
      </c>
      <c r="FS274" s="94">
        <f t="shared" si="2648"/>
        <v>0</v>
      </c>
      <c r="FT274" s="94">
        <f t="shared" si="2648"/>
        <v>0</v>
      </c>
      <c r="FU274" s="94">
        <f t="shared" si="2648"/>
        <v>0</v>
      </c>
      <c r="FV274" s="94">
        <f t="shared" si="2648"/>
        <v>0</v>
      </c>
      <c r="FW274" s="94">
        <f t="shared" si="2648"/>
        <v>0</v>
      </c>
      <c r="FX274" s="94">
        <f t="shared" si="2648"/>
        <v>0</v>
      </c>
      <c r="FY274" s="94">
        <f t="shared" si="2648"/>
        <v>0</v>
      </c>
      <c r="FZ274" s="94">
        <f t="shared" si="2648"/>
        <v>0</v>
      </c>
      <c r="GA274" s="94">
        <f t="shared" si="2648"/>
        <v>0</v>
      </c>
      <c r="GB274" s="94">
        <f t="shared" si="2648"/>
        <v>0</v>
      </c>
      <c r="GC274" s="94">
        <f t="shared" si="2648"/>
        <v>0</v>
      </c>
      <c r="GD274" s="94">
        <f t="shared" si="2648"/>
        <v>0</v>
      </c>
      <c r="GE274" s="94">
        <f t="shared" si="2648"/>
        <v>0</v>
      </c>
      <c r="GF274" s="94">
        <f t="shared" si="2648"/>
        <v>0</v>
      </c>
      <c r="GG274" s="94">
        <f t="shared" si="2648"/>
        <v>0</v>
      </c>
      <c r="GH274" s="94">
        <f t="shared" si="2648"/>
        <v>0</v>
      </c>
      <c r="GI274" s="94">
        <f t="shared" si="2648"/>
        <v>0</v>
      </c>
      <c r="GJ274" s="94">
        <f t="shared" si="2648"/>
        <v>0</v>
      </c>
      <c r="GK274" s="94">
        <f t="shared" si="2648"/>
        <v>0</v>
      </c>
      <c r="GL274" s="94">
        <f t="shared" si="2648"/>
        <v>0</v>
      </c>
      <c r="GM274" s="94">
        <f t="shared" si="2648"/>
        <v>0</v>
      </c>
      <c r="GN274" s="94">
        <f t="shared" si="2648"/>
        <v>0</v>
      </c>
      <c r="GO274" s="94">
        <f t="shared" ref="GO274:IZ274" si="2649">IF(GO$165=EOMONTH($E99,$R99*(1-$O99)),-FV($AE99,ROUNDDOWN(YEARFRAC($D$165,GO$165,1),0),,-($AC99*(1-$O99)+$AD99*$O99)*$B99,0),0)</f>
        <v>0</v>
      </c>
      <c r="GP274" s="94">
        <f t="shared" si="2649"/>
        <v>0</v>
      </c>
      <c r="GQ274" s="94">
        <f t="shared" si="2649"/>
        <v>0</v>
      </c>
      <c r="GR274" s="94">
        <f t="shared" si="2649"/>
        <v>0</v>
      </c>
      <c r="GS274" s="94">
        <f t="shared" si="2649"/>
        <v>0</v>
      </c>
      <c r="GT274" s="94">
        <f t="shared" si="2649"/>
        <v>0</v>
      </c>
      <c r="GU274" s="94">
        <f t="shared" si="2649"/>
        <v>0</v>
      </c>
      <c r="GV274" s="94">
        <f t="shared" si="2649"/>
        <v>0</v>
      </c>
      <c r="GW274" s="94">
        <f t="shared" si="2649"/>
        <v>0</v>
      </c>
      <c r="GX274" s="94">
        <f t="shared" si="2649"/>
        <v>0</v>
      </c>
      <c r="GY274" s="94">
        <f t="shared" si="2649"/>
        <v>0</v>
      </c>
      <c r="GZ274" s="94">
        <f t="shared" si="2649"/>
        <v>0</v>
      </c>
      <c r="HA274" s="94">
        <f t="shared" si="2649"/>
        <v>0</v>
      </c>
      <c r="HB274" s="94">
        <f t="shared" si="2649"/>
        <v>0</v>
      </c>
      <c r="HC274" s="94">
        <f t="shared" si="2649"/>
        <v>0</v>
      </c>
      <c r="HD274" s="94">
        <f t="shared" si="2649"/>
        <v>0</v>
      </c>
      <c r="HE274" s="94">
        <f t="shared" si="2649"/>
        <v>0</v>
      </c>
      <c r="HF274" s="94">
        <f t="shared" si="2649"/>
        <v>0</v>
      </c>
      <c r="HG274" s="94">
        <f t="shared" si="2649"/>
        <v>0</v>
      </c>
      <c r="HH274" s="94">
        <f t="shared" si="2649"/>
        <v>0</v>
      </c>
      <c r="HI274" s="94">
        <f t="shared" si="2649"/>
        <v>0</v>
      </c>
      <c r="HJ274" s="94">
        <f t="shared" si="2649"/>
        <v>0</v>
      </c>
      <c r="HK274" s="94">
        <f t="shared" si="2649"/>
        <v>0</v>
      </c>
      <c r="HL274" s="94">
        <f t="shared" si="2649"/>
        <v>0</v>
      </c>
      <c r="HM274" s="94">
        <f t="shared" si="2649"/>
        <v>0</v>
      </c>
      <c r="HN274" s="94">
        <f t="shared" si="2649"/>
        <v>0</v>
      </c>
      <c r="HO274" s="94">
        <f t="shared" si="2649"/>
        <v>0</v>
      </c>
      <c r="HP274" s="94">
        <f t="shared" si="2649"/>
        <v>0</v>
      </c>
      <c r="HQ274" s="94">
        <f t="shared" si="2649"/>
        <v>0</v>
      </c>
      <c r="HR274" s="94">
        <f t="shared" si="2649"/>
        <v>0</v>
      </c>
      <c r="HS274" s="94">
        <f t="shared" si="2649"/>
        <v>0</v>
      </c>
      <c r="HT274" s="94">
        <f t="shared" si="2649"/>
        <v>0</v>
      </c>
      <c r="HU274" s="94">
        <f t="shared" si="2649"/>
        <v>0</v>
      </c>
      <c r="HV274" s="94">
        <f t="shared" si="2649"/>
        <v>0</v>
      </c>
      <c r="HW274" s="94">
        <f t="shared" si="2649"/>
        <v>0</v>
      </c>
      <c r="HX274" s="94">
        <f t="shared" si="2649"/>
        <v>0</v>
      </c>
      <c r="HY274" s="94">
        <f t="shared" si="2649"/>
        <v>0</v>
      </c>
      <c r="HZ274" s="94">
        <f t="shared" si="2649"/>
        <v>0</v>
      </c>
      <c r="IA274" s="94">
        <f t="shared" si="2649"/>
        <v>0</v>
      </c>
      <c r="IB274" s="94">
        <f t="shared" si="2649"/>
        <v>0</v>
      </c>
      <c r="IC274" s="94">
        <f t="shared" si="2649"/>
        <v>0</v>
      </c>
      <c r="ID274" s="94">
        <f t="shared" si="2649"/>
        <v>0</v>
      </c>
      <c r="IE274" s="94">
        <f t="shared" si="2649"/>
        <v>0</v>
      </c>
      <c r="IF274" s="94">
        <f t="shared" si="2649"/>
        <v>0</v>
      </c>
      <c r="IG274" s="94">
        <f t="shared" si="2649"/>
        <v>0</v>
      </c>
      <c r="IH274" s="94">
        <f t="shared" si="2649"/>
        <v>0</v>
      </c>
      <c r="II274" s="94">
        <f t="shared" si="2649"/>
        <v>0</v>
      </c>
      <c r="IJ274" s="94">
        <f t="shared" si="2649"/>
        <v>0</v>
      </c>
      <c r="IK274" s="94">
        <f t="shared" si="2649"/>
        <v>0</v>
      </c>
      <c r="IL274" s="94">
        <f t="shared" si="2649"/>
        <v>0</v>
      </c>
      <c r="IM274" s="94">
        <f t="shared" si="2649"/>
        <v>0</v>
      </c>
      <c r="IN274" s="94">
        <f t="shared" si="2649"/>
        <v>0</v>
      </c>
      <c r="IO274" s="94">
        <f t="shared" si="2649"/>
        <v>0</v>
      </c>
      <c r="IP274" s="94">
        <f t="shared" si="2649"/>
        <v>0</v>
      </c>
      <c r="IQ274" s="94">
        <f t="shared" si="2649"/>
        <v>0</v>
      </c>
      <c r="IR274" s="94">
        <f t="shared" si="2649"/>
        <v>0</v>
      </c>
      <c r="IS274" s="94">
        <f t="shared" si="2649"/>
        <v>0</v>
      </c>
      <c r="IT274" s="94">
        <f t="shared" si="2649"/>
        <v>0</v>
      </c>
      <c r="IU274" s="94">
        <f t="shared" si="2649"/>
        <v>0</v>
      </c>
      <c r="IV274" s="94">
        <f t="shared" si="2649"/>
        <v>0</v>
      </c>
      <c r="IW274" s="94">
        <f t="shared" si="2649"/>
        <v>0</v>
      </c>
      <c r="IX274" s="94">
        <f t="shared" si="2649"/>
        <v>0</v>
      </c>
      <c r="IY274" s="94">
        <f t="shared" si="2649"/>
        <v>0</v>
      </c>
      <c r="IZ274" s="94">
        <f t="shared" si="2649"/>
        <v>0</v>
      </c>
      <c r="JA274" s="94">
        <f t="shared" ref="JA274:LL274" si="2650">IF(JA$165=EOMONTH($E99,$R99*(1-$O99)),-FV($AE99,ROUNDDOWN(YEARFRAC($D$165,JA$165,1),0),,-($AC99*(1-$O99)+$AD99*$O99)*$B99,0),0)</f>
        <v>0</v>
      </c>
      <c r="JB274" s="94">
        <f t="shared" si="2650"/>
        <v>0</v>
      </c>
      <c r="JC274" s="94">
        <f t="shared" si="2650"/>
        <v>0</v>
      </c>
      <c r="JD274" s="94">
        <f t="shared" si="2650"/>
        <v>0</v>
      </c>
      <c r="JE274" s="94">
        <f t="shared" si="2650"/>
        <v>0</v>
      </c>
      <c r="JF274" s="94">
        <f t="shared" si="2650"/>
        <v>0</v>
      </c>
      <c r="JG274" s="94">
        <f t="shared" si="2650"/>
        <v>0</v>
      </c>
      <c r="JH274" s="94">
        <f t="shared" si="2650"/>
        <v>0</v>
      </c>
      <c r="JI274" s="94">
        <f t="shared" si="2650"/>
        <v>0</v>
      </c>
      <c r="JJ274" s="94">
        <f t="shared" si="2650"/>
        <v>0</v>
      </c>
      <c r="JK274" s="94">
        <f t="shared" si="2650"/>
        <v>0</v>
      </c>
      <c r="JL274" s="94">
        <f t="shared" si="2650"/>
        <v>0</v>
      </c>
      <c r="JM274" s="94">
        <f t="shared" si="2650"/>
        <v>0</v>
      </c>
      <c r="JN274" s="94">
        <f t="shared" si="2650"/>
        <v>0</v>
      </c>
      <c r="JO274" s="94">
        <f t="shared" si="2650"/>
        <v>0</v>
      </c>
      <c r="JP274" s="94">
        <f t="shared" si="2650"/>
        <v>0</v>
      </c>
      <c r="JQ274" s="94">
        <f t="shared" si="2650"/>
        <v>0</v>
      </c>
      <c r="JR274" s="94">
        <f t="shared" si="2650"/>
        <v>0</v>
      </c>
      <c r="JS274" s="94">
        <f t="shared" si="2650"/>
        <v>0</v>
      </c>
      <c r="JT274" s="94">
        <f t="shared" si="2650"/>
        <v>0</v>
      </c>
      <c r="JU274" s="94">
        <f t="shared" si="2650"/>
        <v>0</v>
      </c>
      <c r="JV274" s="94">
        <f t="shared" si="2650"/>
        <v>0</v>
      </c>
      <c r="JW274" s="94">
        <f t="shared" si="2650"/>
        <v>0</v>
      </c>
      <c r="JX274" s="94">
        <f t="shared" si="2650"/>
        <v>0</v>
      </c>
      <c r="JY274" s="94">
        <f t="shared" si="2650"/>
        <v>0</v>
      </c>
      <c r="JZ274" s="94">
        <f t="shared" si="2650"/>
        <v>0</v>
      </c>
      <c r="KA274" s="94">
        <f t="shared" si="2650"/>
        <v>0</v>
      </c>
      <c r="KB274" s="94">
        <f t="shared" si="2650"/>
        <v>0</v>
      </c>
      <c r="KC274" s="94">
        <f t="shared" si="2650"/>
        <v>0</v>
      </c>
      <c r="KD274" s="94">
        <f t="shared" si="2650"/>
        <v>0</v>
      </c>
      <c r="KE274" s="94">
        <f t="shared" si="2650"/>
        <v>0</v>
      </c>
      <c r="KF274" s="94">
        <f t="shared" si="2650"/>
        <v>0</v>
      </c>
      <c r="KG274" s="94">
        <f t="shared" si="2650"/>
        <v>0</v>
      </c>
      <c r="KH274" s="94">
        <f t="shared" si="2650"/>
        <v>0</v>
      </c>
      <c r="KI274" s="94">
        <f t="shared" si="2650"/>
        <v>0</v>
      </c>
      <c r="KJ274" s="94">
        <f t="shared" si="2650"/>
        <v>0</v>
      </c>
      <c r="KK274" s="94">
        <f t="shared" si="2650"/>
        <v>0</v>
      </c>
      <c r="KL274" s="94">
        <f t="shared" si="2650"/>
        <v>0</v>
      </c>
      <c r="KM274" s="94">
        <f t="shared" si="2650"/>
        <v>0</v>
      </c>
      <c r="KN274" s="94">
        <f t="shared" si="2650"/>
        <v>0</v>
      </c>
      <c r="KO274" s="94">
        <f t="shared" si="2650"/>
        <v>0</v>
      </c>
      <c r="KP274" s="94">
        <f t="shared" si="2650"/>
        <v>0</v>
      </c>
      <c r="KQ274" s="94">
        <f t="shared" si="2650"/>
        <v>0</v>
      </c>
      <c r="KR274" s="94">
        <f t="shared" si="2650"/>
        <v>0</v>
      </c>
      <c r="KS274" s="94">
        <f t="shared" si="2650"/>
        <v>0</v>
      </c>
      <c r="KT274" s="94">
        <f t="shared" si="2650"/>
        <v>0</v>
      </c>
      <c r="KU274" s="94">
        <f t="shared" si="2650"/>
        <v>0</v>
      </c>
      <c r="KV274" s="94">
        <f t="shared" si="2650"/>
        <v>0</v>
      </c>
      <c r="KW274" s="94">
        <f t="shared" si="2650"/>
        <v>0</v>
      </c>
      <c r="KX274" s="94">
        <f t="shared" si="2650"/>
        <v>0</v>
      </c>
      <c r="KY274" s="94">
        <f t="shared" si="2650"/>
        <v>0</v>
      </c>
      <c r="KZ274" s="94">
        <f t="shared" si="2650"/>
        <v>0</v>
      </c>
      <c r="LA274" s="94">
        <f t="shared" si="2650"/>
        <v>0</v>
      </c>
      <c r="LB274" s="94">
        <f t="shared" si="2650"/>
        <v>0</v>
      </c>
      <c r="LC274" s="94">
        <f t="shared" si="2650"/>
        <v>0</v>
      </c>
      <c r="LD274" s="94">
        <f t="shared" si="2650"/>
        <v>0</v>
      </c>
      <c r="LE274" s="94">
        <f t="shared" si="2650"/>
        <v>0</v>
      </c>
      <c r="LF274" s="94">
        <f t="shared" si="2650"/>
        <v>0</v>
      </c>
      <c r="LG274" s="94">
        <f t="shared" si="2650"/>
        <v>0</v>
      </c>
      <c r="LH274" s="94">
        <f t="shared" si="2650"/>
        <v>0</v>
      </c>
      <c r="LI274" s="94">
        <f t="shared" si="2650"/>
        <v>0</v>
      </c>
      <c r="LJ274" s="94">
        <f t="shared" si="2650"/>
        <v>0</v>
      </c>
      <c r="LK274" s="94">
        <f t="shared" si="2650"/>
        <v>0</v>
      </c>
      <c r="LL274" s="94">
        <f t="shared" si="2650"/>
        <v>0</v>
      </c>
      <c r="LM274" s="94">
        <f t="shared" ref="LM274:NK274" si="2651">IF(LM$165=EOMONTH($E99,$R99*(1-$O99)),-FV($AE99,ROUNDDOWN(YEARFRAC($D$165,LM$165,1),0),,-($AC99*(1-$O99)+$AD99*$O99)*$B99,0),0)</f>
        <v>0</v>
      </c>
      <c r="LN274" s="94">
        <f t="shared" si="2651"/>
        <v>0</v>
      </c>
      <c r="LO274" s="94">
        <f t="shared" si="2651"/>
        <v>0</v>
      </c>
      <c r="LP274" s="94">
        <f t="shared" si="2651"/>
        <v>0</v>
      </c>
      <c r="LQ274" s="94">
        <f t="shared" si="2651"/>
        <v>0</v>
      </c>
      <c r="LR274" s="94">
        <f t="shared" si="2651"/>
        <v>0</v>
      </c>
      <c r="LS274" s="94">
        <f t="shared" si="2651"/>
        <v>0</v>
      </c>
      <c r="LT274" s="94">
        <f t="shared" si="2651"/>
        <v>0</v>
      </c>
      <c r="LU274" s="94">
        <f t="shared" si="2651"/>
        <v>0</v>
      </c>
      <c r="LV274" s="94">
        <f t="shared" si="2651"/>
        <v>0</v>
      </c>
      <c r="LW274" s="94">
        <f t="shared" si="2651"/>
        <v>0</v>
      </c>
      <c r="LX274" s="94">
        <f t="shared" si="2651"/>
        <v>0</v>
      </c>
      <c r="LY274" s="94">
        <f t="shared" si="2651"/>
        <v>0</v>
      </c>
      <c r="LZ274" s="94">
        <f t="shared" si="2651"/>
        <v>0</v>
      </c>
      <c r="MA274" s="94">
        <f t="shared" si="2651"/>
        <v>0</v>
      </c>
      <c r="MB274" s="94">
        <f t="shared" si="2651"/>
        <v>0</v>
      </c>
      <c r="MC274" s="94">
        <f t="shared" si="2651"/>
        <v>0</v>
      </c>
      <c r="MD274" s="94">
        <f t="shared" si="2651"/>
        <v>0</v>
      </c>
      <c r="ME274" s="94">
        <f t="shared" si="2651"/>
        <v>0</v>
      </c>
      <c r="MF274" s="94">
        <f t="shared" si="2651"/>
        <v>0</v>
      </c>
      <c r="MG274" s="94">
        <f t="shared" si="2651"/>
        <v>0</v>
      </c>
      <c r="MH274" s="94">
        <f t="shared" si="2651"/>
        <v>0</v>
      </c>
      <c r="MI274" s="94">
        <f t="shared" si="2651"/>
        <v>0</v>
      </c>
      <c r="MJ274" s="94">
        <f t="shared" si="2651"/>
        <v>0</v>
      </c>
      <c r="MK274" s="94">
        <f t="shared" si="2651"/>
        <v>0</v>
      </c>
      <c r="ML274" s="94">
        <f t="shared" si="2651"/>
        <v>0</v>
      </c>
      <c r="MM274" s="94">
        <f t="shared" si="2651"/>
        <v>0</v>
      </c>
      <c r="MN274" s="94">
        <f t="shared" si="2651"/>
        <v>0</v>
      </c>
      <c r="MO274" s="94">
        <f t="shared" si="2651"/>
        <v>0</v>
      </c>
      <c r="MP274" s="94">
        <f t="shared" si="2651"/>
        <v>0</v>
      </c>
      <c r="MQ274" s="94">
        <f t="shared" si="2651"/>
        <v>0</v>
      </c>
      <c r="MR274" s="94">
        <f t="shared" si="2651"/>
        <v>0</v>
      </c>
      <c r="MS274" s="94">
        <f t="shared" si="2651"/>
        <v>0</v>
      </c>
      <c r="MT274" s="94">
        <f t="shared" si="2651"/>
        <v>0</v>
      </c>
      <c r="MU274" s="94">
        <f t="shared" si="2651"/>
        <v>0</v>
      </c>
      <c r="MV274" s="94">
        <f t="shared" si="2651"/>
        <v>0</v>
      </c>
      <c r="MW274" s="94">
        <f t="shared" si="2651"/>
        <v>0</v>
      </c>
      <c r="MX274" s="94">
        <f t="shared" si="2651"/>
        <v>0</v>
      </c>
      <c r="MY274" s="94">
        <f t="shared" si="2651"/>
        <v>0</v>
      </c>
      <c r="MZ274" s="94">
        <f t="shared" si="2651"/>
        <v>0</v>
      </c>
      <c r="NA274" s="94">
        <f t="shared" si="2651"/>
        <v>0</v>
      </c>
      <c r="NB274" s="94">
        <f t="shared" si="2651"/>
        <v>0</v>
      </c>
      <c r="NC274" s="94">
        <f t="shared" si="2651"/>
        <v>0</v>
      </c>
      <c r="ND274" s="94">
        <f t="shared" si="2651"/>
        <v>0</v>
      </c>
      <c r="NE274" s="94">
        <f t="shared" si="2651"/>
        <v>0</v>
      </c>
      <c r="NF274" s="94">
        <f t="shared" si="2651"/>
        <v>0</v>
      </c>
      <c r="NG274" s="94">
        <f t="shared" si="2651"/>
        <v>0</v>
      </c>
      <c r="NH274" s="94">
        <f t="shared" si="2651"/>
        <v>0</v>
      </c>
      <c r="NI274" s="94">
        <f t="shared" si="2651"/>
        <v>0</v>
      </c>
      <c r="NJ274" s="94">
        <f t="shared" si="2651"/>
        <v>0</v>
      </c>
      <c r="NK274" s="97">
        <f t="shared" si="2651"/>
        <v>0</v>
      </c>
    </row>
    <row r="275" spans="1:375" x14ac:dyDescent="0.25">
      <c r="A275" s="102">
        <f>SUMIF($D$163:$NK$163,"&lt;="&amp;Summary!$B$3,Leases!D275:NK275)</f>
        <v>0</v>
      </c>
      <c r="B275" s="23" t="s">
        <v>101</v>
      </c>
      <c r="C275" s="45" t="s">
        <v>31</v>
      </c>
      <c r="D275" s="94">
        <f>IF(D$165=EOMONTH($E99,$R99*(1-$O99)),SUMIFS($D268:$NK268,$D$165:$NK$165,"&gt;"&amp;EOMONTH($E99,$R99*(1-$O99)+$S99*(1-$O99)+$T99*$O99),$D$165:$NK$165,"&lt;="&amp;EOMONTH($E99,$R99*(1-$O99)+60))*-($AF99*(1-$O99)+$AH99*$O99)+SUMIFS($D268:$NK268,$D$165:$NK$165,"&gt;"&amp;EOMONTH($E99,$R99*(1-$O99)+60),$D$165:$NK$165,"&lt;="&amp;EOMONTH($E99,$R99*(1-$O99)+300))*-($AG99*(1-$O99)+$AI99*$O99),0)</f>
        <v>0</v>
      </c>
      <c r="E275" s="94">
        <f t="shared" ref="E275:BP275" si="2652">IF(E$165=EOMONTH($E99,$R99*(1-$O99)),SUMIFS($D268:$NK268,$D$165:$NK$165,"&gt;"&amp;EOMONTH($E99,$R99*(1-$O99)+$S99*(1-$O99)+$T99*$O99),$D$165:$NK$165,"&lt;="&amp;EOMONTH($E99,$R99*(1-$O99)+60))*-($AF99*(1-$O99)+$AH99*$O99)+SUMIFS($D268:$NK268,$D$165:$NK$165,"&gt;"&amp;EOMONTH($E99,$R99*(1-$O99)+60),$D$165:$NK$165,"&lt;="&amp;EOMONTH($E99,$R99*(1-$O99)+300))*-($AG99*(1-$O99)+$AI99*$O99),0)</f>
        <v>0</v>
      </c>
      <c r="F275" s="94">
        <f t="shared" si="2652"/>
        <v>0</v>
      </c>
      <c r="G275" s="94">
        <f t="shared" si="2652"/>
        <v>0</v>
      </c>
      <c r="H275" s="94">
        <f t="shared" si="2652"/>
        <v>0</v>
      </c>
      <c r="I275" s="94">
        <f t="shared" si="2652"/>
        <v>0</v>
      </c>
      <c r="J275" s="94">
        <f t="shared" si="2652"/>
        <v>0</v>
      </c>
      <c r="K275" s="94">
        <f t="shared" si="2652"/>
        <v>0</v>
      </c>
      <c r="L275" s="94">
        <f t="shared" si="2652"/>
        <v>0</v>
      </c>
      <c r="M275" s="94">
        <f t="shared" si="2652"/>
        <v>0</v>
      </c>
      <c r="N275" s="94">
        <f t="shared" si="2652"/>
        <v>0</v>
      </c>
      <c r="O275" s="94">
        <f t="shared" si="2652"/>
        <v>0</v>
      </c>
      <c r="P275" s="94">
        <f t="shared" si="2652"/>
        <v>0</v>
      </c>
      <c r="Q275" s="94">
        <f t="shared" si="2652"/>
        <v>0</v>
      </c>
      <c r="R275" s="94">
        <f t="shared" si="2652"/>
        <v>0</v>
      </c>
      <c r="S275" s="94">
        <f t="shared" si="2652"/>
        <v>0</v>
      </c>
      <c r="T275" s="94">
        <f t="shared" si="2652"/>
        <v>0</v>
      </c>
      <c r="U275" s="94">
        <f t="shared" si="2652"/>
        <v>0</v>
      </c>
      <c r="V275" s="94">
        <f t="shared" si="2652"/>
        <v>0</v>
      </c>
      <c r="W275" s="94">
        <f t="shared" si="2652"/>
        <v>0</v>
      </c>
      <c r="X275" s="94">
        <f t="shared" si="2652"/>
        <v>0</v>
      </c>
      <c r="Y275" s="94">
        <f t="shared" si="2652"/>
        <v>0</v>
      </c>
      <c r="Z275" s="94">
        <f t="shared" si="2652"/>
        <v>0</v>
      </c>
      <c r="AA275" s="94">
        <f t="shared" si="2652"/>
        <v>0</v>
      </c>
      <c r="AB275" s="94">
        <f t="shared" si="2652"/>
        <v>0</v>
      </c>
      <c r="AC275" s="94">
        <f t="shared" si="2652"/>
        <v>0</v>
      </c>
      <c r="AD275" s="94">
        <f t="shared" si="2652"/>
        <v>0</v>
      </c>
      <c r="AE275" s="94">
        <f t="shared" si="2652"/>
        <v>0</v>
      </c>
      <c r="AF275" s="94">
        <f t="shared" si="2652"/>
        <v>0</v>
      </c>
      <c r="AG275" s="94">
        <f t="shared" si="2652"/>
        <v>0</v>
      </c>
      <c r="AH275" s="94">
        <f t="shared" si="2652"/>
        <v>0</v>
      </c>
      <c r="AI275" s="94">
        <f t="shared" si="2652"/>
        <v>0</v>
      </c>
      <c r="AJ275" s="94">
        <f t="shared" si="2652"/>
        <v>0</v>
      </c>
      <c r="AK275" s="94">
        <f t="shared" si="2652"/>
        <v>0</v>
      </c>
      <c r="AL275" s="94">
        <f t="shared" si="2652"/>
        <v>0</v>
      </c>
      <c r="AM275" s="94">
        <f t="shared" si="2652"/>
        <v>0</v>
      </c>
      <c r="AN275" s="94">
        <f t="shared" si="2652"/>
        <v>0</v>
      </c>
      <c r="AO275" s="94">
        <f t="shared" si="2652"/>
        <v>0</v>
      </c>
      <c r="AP275" s="94">
        <f t="shared" si="2652"/>
        <v>0</v>
      </c>
      <c r="AQ275" s="94">
        <f t="shared" si="2652"/>
        <v>0</v>
      </c>
      <c r="AR275" s="94">
        <f t="shared" si="2652"/>
        <v>0</v>
      </c>
      <c r="AS275" s="94">
        <f t="shared" si="2652"/>
        <v>0</v>
      </c>
      <c r="AT275" s="94">
        <f t="shared" si="2652"/>
        <v>0</v>
      </c>
      <c r="AU275" s="94">
        <f t="shared" si="2652"/>
        <v>0</v>
      </c>
      <c r="AV275" s="94">
        <f t="shared" si="2652"/>
        <v>0</v>
      </c>
      <c r="AW275" s="94">
        <f t="shared" si="2652"/>
        <v>0</v>
      </c>
      <c r="AX275" s="94">
        <f t="shared" si="2652"/>
        <v>0</v>
      </c>
      <c r="AY275" s="94">
        <f t="shared" si="2652"/>
        <v>0</v>
      </c>
      <c r="AZ275" s="94">
        <f t="shared" si="2652"/>
        <v>0</v>
      </c>
      <c r="BA275" s="94">
        <f t="shared" si="2652"/>
        <v>0</v>
      </c>
      <c r="BB275" s="94">
        <f t="shared" si="2652"/>
        <v>0</v>
      </c>
      <c r="BC275" s="94">
        <f t="shared" si="2652"/>
        <v>0</v>
      </c>
      <c r="BD275" s="94">
        <f t="shared" si="2652"/>
        <v>0</v>
      </c>
      <c r="BE275" s="94">
        <f t="shared" si="2652"/>
        <v>0</v>
      </c>
      <c r="BF275" s="94">
        <f t="shared" si="2652"/>
        <v>0</v>
      </c>
      <c r="BG275" s="94">
        <f t="shared" si="2652"/>
        <v>0</v>
      </c>
      <c r="BH275" s="94">
        <f t="shared" si="2652"/>
        <v>0</v>
      </c>
      <c r="BI275" s="94">
        <f t="shared" si="2652"/>
        <v>0</v>
      </c>
      <c r="BJ275" s="94">
        <f t="shared" si="2652"/>
        <v>0</v>
      </c>
      <c r="BK275" s="94">
        <f t="shared" si="2652"/>
        <v>0</v>
      </c>
      <c r="BL275" s="94">
        <f t="shared" si="2652"/>
        <v>0</v>
      </c>
      <c r="BM275" s="94">
        <f t="shared" si="2652"/>
        <v>0</v>
      </c>
      <c r="BN275" s="94">
        <f t="shared" si="2652"/>
        <v>0</v>
      </c>
      <c r="BO275" s="94">
        <f t="shared" si="2652"/>
        <v>0</v>
      </c>
      <c r="BP275" s="94">
        <f t="shared" si="2652"/>
        <v>0</v>
      </c>
      <c r="BQ275" s="94">
        <f t="shared" ref="BQ275:EB275" si="2653">IF(BQ$165=EOMONTH($E99,$R99*(1-$O99)),SUMIFS($D268:$NK268,$D$165:$NK$165,"&gt;"&amp;EOMONTH($E99,$R99*(1-$O99)+$S99*(1-$O99)+$T99*$O99),$D$165:$NK$165,"&lt;="&amp;EOMONTH($E99,$R99*(1-$O99)+60))*-($AF99*(1-$O99)+$AH99*$O99)+SUMIFS($D268:$NK268,$D$165:$NK$165,"&gt;"&amp;EOMONTH($E99,$R99*(1-$O99)+60),$D$165:$NK$165,"&lt;="&amp;EOMONTH($E99,$R99*(1-$O99)+300))*-($AG99*(1-$O99)+$AI99*$O99),0)</f>
        <v>0</v>
      </c>
      <c r="BR275" s="94">
        <f t="shared" si="2653"/>
        <v>0</v>
      </c>
      <c r="BS275" s="94">
        <f t="shared" si="2653"/>
        <v>0</v>
      </c>
      <c r="BT275" s="94">
        <f t="shared" si="2653"/>
        <v>0</v>
      </c>
      <c r="BU275" s="94">
        <f t="shared" si="2653"/>
        <v>0</v>
      </c>
      <c r="BV275" s="94">
        <f t="shared" si="2653"/>
        <v>0</v>
      </c>
      <c r="BW275" s="94">
        <f t="shared" si="2653"/>
        <v>0</v>
      </c>
      <c r="BX275" s="94">
        <f t="shared" si="2653"/>
        <v>0</v>
      </c>
      <c r="BY275" s="94">
        <f t="shared" si="2653"/>
        <v>0</v>
      </c>
      <c r="BZ275" s="94">
        <f t="shared" si="2653"/>
        <v>0</v>
      </c>
      <c r="CA275" s="94">
        <f t="shared" si="2653"/>
        <v>0</v>
      </c>
      <c r="CB275" s="94">
        <f t="shared" si="2653"/>
        <v>0</v>
      </c>
      <c r="CC275" s="94">
        <f t="shared" si="2653"/>
        <v>0</v>
      </c>
      <c r="CD275" s="94">
        <f t="shared" si="2653"/>
        <v>0</v>
      </c>
      <c r="CE275" s="94">
        <f t="shared" si="2653"/>
        <v>0</v>
      </c>
      <c r="CF275" s="94">
        <f t="shared" si="2653"/>
        <v>0</v>
      </c>
      <c r="CG275" s="94">
        <f t="shared" si="2653"/>
        <v>0</v>
      </c>
      <c r="CH275" s="94">
        <f t="shared" si="2653"/>
        <v>0</v>
      </c>
      <c r="CI275" s="94">
        <f t="shared" si="2653"/>
        <v>0</v>
      </c>
      <c r="CJ275" s="94">
        <f t="shared" si="2653"/>
        <v>0</v>
      </c>
      <c r="CK275" s="94">
        <f t="shared" si="2653"/>
        <v>0</v>
      </c>
      <c r="CL275" s="94">
        <f t="shared" si="2653"/>
        <v>0</v>
      </c>
      <c r="CM275" s="94">
        <f t="shared" si="2653"/>
        <v>0</v>
      </c>
      <c r="CN275" s="94">
        <f t="shared" si="2653"/>
        <v>0</v>
      </c>
      <c r="CO275" s="94">
        <f t="shared" si="2653"/>
        <v>0</v>
      </c>
      <c r="CP275" s="94">
        <f t="shared" si="2653"/>
        <v>0</v>
      </c>
      <c r="CQ275" s="94">
        <f t="shared" si="2653"/>
        <v>0</v>
      </c>
      <c r="CR275" s="94">
        <f t="shared" si="2653"/>
        <v>0</v>
      </c>
      <c r="CS275" s="94">
        <f t="shared" si="2653"/>
        <v>0</v>
      </c>
      <c r="CT275" s="94">
        <f t="shared" si="2653"/>
        <v>0</v>
      </c>
      <c r="CU275" s="94">
        <f t="shared" si="2653"/>
        <v>0</v>
      </c>
      <c r="CV275" s="94">
        <f t="shared" si="2653"/>
        <v>0</v>
      </c>
      <c r="CW275" s="94">
        <f t="shared" si="2653"/>
        <v>0</v>
      </c>
      <c r="CX275" s="94">
        <f t="shared" si="2653"/>
        <v>0</v>
      </c>
      <c r="CY275" s="94">
        <f t="shared" si="2653"/>
        <v>0</v>
      </c>
      <c r="CZ275" s="94">
        <f t="shared" si="2653"/>
        <v>0</v>
      </c>
      <c r="DA275" s="94">
        <f t="shared" si="2653"/>
        <v>0</v>
      </c>
      <c r="DB275" s="94">
        <f t="shared" si="2653"/>
        <v>0</v>
      </c>
      <c r="DC275" s="94">
        <f t="shared" si="2653"/>
        <v>0</v>
      </c>
      <c r="DD275" s="94">
        <f t="shared" si="2653"/>
        <v>0</v>
      </c>
      <c r="DE275" s="94">
        <f t="shared" si="2653"/>
        <v>0</v>
      </c>
      <c r="DF275" s="94">
        <f t="shared" si="2653"/>
        <v>0</v>
      </c>
      <c r="DG275" s="94">
        <f t="shared" si="2653"/>
        <v>0</v>
      </c>
      <c r="DH275" s="94">
        <f t="shared" si="2653"/>
        <v>0</v>
      </c>
      <c r="DI275" s="94">
        <f t="shared" si="2653"/>
        <v>0</v>
      </c>
      <c r="DJ275" s="94">
        <f t="shared" si="2653"/>
        <v>0</v>
      </c>
      <c r="DK275" s="94">
        <f t="shared" si="2653"/>
        <v>0</v>
      </c>
      <c r="DL275" s="94">
        <f t="shared" si="2653"/>
        <v>0</v>
      </c>
      <c r="DM275" s="94">
        <f t="shared" si="2653"/>
        <v>0</v>
      </c>
      <c r="DN275" s="94">
        <f t="shared" si="2653"/>
        <v>0</v>
      </c>
      <c r="DO275" s="94">
        <f t="shared" si="2653"/>
        <v>0</v>
      </c>
      <c r="DP275" s="94">
        <f t="shared" si="2653"/>
        <v>0</v>
      </c>
      <c r="DQ275" s="94">
        <f t="shared" si="2653"/>
        <v>0</v>
      </c>
      <c r="DR275" s="94">
        <f t="shared" si="2653"/>
        <v>0</v>
      </c>
      <c r="DS275" s="94">
        <f t="shared" si="2653"/>
        <v>0</v>
      </c>
      <c r="DT275" s="94">
        <f t="shared" si="2653"/>
        <v>0</v>
      </c>
      <c r="DU275" s="94">
        <f t="shared" si="2653"/>
        <v>0</v>
      </c>
      <c r="DV275" s="94">
        <f t="shared" si="2653"/>
        <v>0</v>
      </c>
      <c r="DW275" s="94">
        <f t="shared" si="2653"/>
        <v>0</v>
      </c>
      <c r="DX275" s="94">
        <f t="shared" si="2653"/>
        <v>0</v>
      </c>
      <c r="DY275" s="94">
        <f t="shared" si="2653"/>
        <v>0</v>
      </c>
      <c r="DZ275" s="94">
        <f t="shared" si="2653"/>
        <v>0</v>
      </c>
      <c r="EA275" s="94">
        <f t="shared" si="2653"/>
        <v>0</v>
      </c>
      <c r="EB275" s="94">
        <f t="shared" si="2653"/>
        <v>0</v>
      </c>
      <c r="EC275" s="94">
        <f t="shared" ref="EC275:GN275" si="2654">IF(EC$165=EOMONTH($E99,$R99*(1-$O99)),SUMIFS($D268:$NK268,$D$165:$NK$165,"&gt;"&amp;EOMONTH($E99,$R99*(1-$O99)+$S99*(1-$O99)+$T99*$O99),$D$165:$NK$165,"&lt;="&amp;EOMONTH($E99,$R99*(1-$O99)+60))*-($AF99*(1-$O99)+$AH99*$O99)+SUMIFS($D268:$NK268,$D$165:$NK$165,"&gt;"&amp;EOMONTH($E99,$R99*(1-$O99)+60),$D$165:$NK$165,"&lt;="&amp;EOMONTH($E99,$R99*(1-$O99)+300))*-($AG99*(1-$O99)+$AI99*$O99),0)</f>
        <v>0</v>
      </c>
      <c r="ED275" s="94">
        <f t="shared" si="2654"/>
        <v>0</v>
      </c>
      <c r="EE275" s="94">
        <f t="shared" si="2654"/>
        <v>0</v>
      </c>
      <c r="EF275" s="94">
        <f t="shared" si="2654"/>
        <v>0</v>
      </c>
      <c r="EG275" s="94">
        <f t="shared" si="2654"/>
        <v>0</v>
      </c>
      <c r="EH275" s="94">
        <f t="shared" si="2654"/>
        <v>0</v>
      </c>
      <c r="EI275" s="94">
        <f t="shared" si="2654"/>
        <v>0</v>
      </c>
      <c r="EJ275" s="94">
        <f t="shared" si="2654"/>
        <v>0</v>
      </c>
      <c r="EK275" s="94">
        <f t="shared" si="2654"/>
        <v>0</v>
      </c>
      <c r="EL275" s="94">
        <f t="shared" si="2654"/>
        <v>0</v>
      </c>
      <c r="EM275" s="94">
        <f t="shared" si="2654"/>
        <v>0</v>
      </c>
      <c r="EN275" s="94">
        <f t="shared" si="2654"/>
        <v>0</v>
      </c>
      <c r="EO275" s="94">
        <f t="shared" si="2654"/>
        <v>0</v>
      </c>
      <c r="EP275" s="94">
        <f t="shared" si="2654"/>
        <v>0</v>
      </c>
      <c r="EQ275" s="94">
        <f t="shared" si="2654"/>
        <v>0</v>
      </c>
      <c r="ER275" s="94">
        <f t="shared" si="2654"/>
        <v>0</v>
      </c>
      <c r="ES275" s="94">
        <f t="shared" si="2654"/>
        <v>0</v>
      </c>
      <c r="ET275" s="94">
        <f t="shared" si="2654"/>
        <v>0</v>
      </c>
      <c r="EU275" s="94">
        <f t="shared" si="2654"/>
        <v>0</v>
      </c>
      <c r="EV275" s="94">
        <f t="shared" si="2654"/>
        <v>0</v>
      </c>
      <c r="EW275" s="94">
        <f t="shared" si="2654"/>
        <v>0</v>
      </c>
      <c r="EX275" s="94">
        <f t="shared" si="2654"/>
        <v>0</v>
      </c>
      <c r="EY275" s="94">
        <f t="shared" si="2654"/>
        <v>0</v>
      </c>
      <c r="EZ275" s="94">
        <f t="shared" si="2654"/>
        <v>0</v>
      </c>
      <c r="FA275" s="94">
        <f t="shared" si="2654"/>
        <v>0</v>
      </c>
      <c r="FB275" s="94">
        <f t="shared" si="2654"/>
        <v>0</v>
      </c>
      <c r="FC275" s="94">
        <f t="shared" si="2654"/>
        <v>0</v>
      </c>
      <c r="FD275" s="94">
        <f t="shared" si="2654"/>
        <v>0</v>
      </c>
      <c r="FE275" s="94">
        <f t="shared" si="2654"/>
        <v>0</v>
      </c>
      <c r="FF275" s="94">
        <f t="shared" si="2654"/>
        <v>0</v>
      </c>
      <c r="FG275" s="94">
        <f t="shared" si="2654"/>
        <v>0</v>
      </c>
      <c r="FH275" s="94">
        <f t="shared" si="2654"/>
        <v>0</v>
      </c>
      <c r="FI275" s="94">
        <f t="shared" si="2654"/>
        <v>0</v>
      </c>
      <c r="FJ275" s="94">
        <f t="shared" si="2654"/>
        <v>0</v>
      </c>
      <c r="FK275" s="94">
        <f t="shared" si="2654"/>
        <v>0</v>
      </c>
      <c r="FL275" s="94">
        <f t="shared" si="2654"/>
        <v>0</v>
      </c>
      <c r="FM275" s="94">
        <f t="shared" si="2654"/>
        <v>0</v>
      </c>
      <c r="FN275" s="94">
        <f t="shared" si="2654"/>
        <v>0</v>
      </c>
      <c r="FO275" s="94">
        <f t="shared" si="2654"/>
        <v>0</v>
      </c>
      <c r="FP275" s="94">
        <f t="shared" si="2654"/>
        <v>0</v>
      </c>
      <c r="FQ275" s="94">
        <f t="shared" si="2654"/>
        <v>0</v>
      </c>
      <c r="FR275" s="94">
        <f t="shared" si="2654"/>
        <v>0</v>
      </c>
      <c r="FS275" s="94">
        <f t="shared" si="2654"/>
        <v>0</v>
      </c>
      <c r="FT275" s="94">
        <f t="shared" si="2654"/>
        <v>0</v>
      </c>
      <c r="FU275" s="94">
        <f t="shared" si="2654"/>
        <v>0</v>
      </c>
      <c r="FV275" s="94">
        <f t="shared" si="2654"/>
        <v>0</v>
      </c>
      <c r="FW275" s="94">
        <f t="shared" si="2654"/>
        <v>0</v>
      </c>
      <c r="FX275" s="94">
        <f t="shared" si="2654"/>
        <v>0</v>
      </c>
      <c r="FY275" s="94">
        <f t="shared" si="2654"/>
        <v>0</v>
      </c>
      <c r="FZ275" s="94">
        <f t="shared" si="2654"/>
        <v>0</v>
      </c>
      <c r="GA275" s="94">
        <f t="shared" si="2654"/>
        <v>0</v>
      </c>
      <c r="GB275" s="94">
        <f t="shared" si="2654"/>
        <v>0</v>
      </c>
      <c r="GC275" s="94">
        <f t="shared" si="2654"/>
        <v>0</v>
      </c>
      <c r="GD275" s="94">
        <f t="shared" si="2654"/>
        <v>0</v>
      </c>
      <c r="GE275" s="94">
        <f t="shared" si="2654"/>
        <v>0</v>
      </c>
      <c r="GF275" s="94">
        <f t="shared" si="2654"/>
        <v>0</v>
      </c>
      <c r="GG275" s="94">
        <f t="shared" si="2654"/>
        <v>0</v>
      </c>
      <c r="GH275" s="94">
        <f t="shared" si="2654"/>
        <v>0</v>
      </c>
      <c r="GI275" s="94">
        <f t="shared" si="2654"/>
        <v>0</v>
      </c>
      <c r="GJ275" s="94">
        <f t="shared" si="2654"/>
        <v>0</v>
      </c>
      <c r="GK275" s="94">
        <f t="shared" si="2654"/>
        <v>0</v>
      </c>
      <c r="GL275" s="94">
        <f t="shared" si="2654"/>
        <v>0</v>
      </c>
      <c r="GM275" s="94">
        <f t="shared" si="2654"/>
        <v>0</v>
      </c>
      <c r="GN275" s="94">
        <f t="shared" si="2654"/>
        <v>0</v>
      </c>
      <c r="GO275" s="94">
        <f t="shared" ref="GO275:IZ275" si="2655">IF(GO$165=EOMONTH($E99,$R99*(1-$O99)),SUMIFS($D268:$NK268,$D$165:$NK$165,"&gt;"&amp;EOMONTH($E99,$R99*(1-$O99)+$S99*(1-$O99)+$T99*$O99),$D$165:$NK$165,"&lt;="&amp;EOMONTH($E99,$R99*(1-$O99)+60))*-($AF99*(1-$O99)+$AH99*$O99)+SUMIFS($D268:$NK268,$D$165:$NK$165,"&gt;"&amp;EOMONTH($E99,$R99*(1-$O99)+60),$D$165:$NK$165,"&lt;="&amp;EOMONTH($E99,$R99*(1-$O99)+300))*-($AG99*(1-$O99)+$AI99*$O99),0)</f>
        <v>0</v>
      </c>
      <c r="GP275" s="94">
        <f t="shared" si="2655"/>
        <v>0</v>
      </c>
      <c r="GQ275" s="94">
        <f t="shared" si="2655"/>
        <v>0</v>
      </c>
      <c r="GR275" s="94">
        <f t="shared" si="2655"/>
        <v>0</v>
      </c>
      <c r="GS275" s="94">
        <f t="shared" si="2655"/>
        <v>0</v>
      </c>
      <c r="GT275" s="94">
        <f t="shared" si="2655"/>
        <v>0</v>
      </c>
      <c r="GU275" s="94">
        <f t="shared" si="2655"/>
        <v>0</v>
      </c>
      <c r="GV275" s="94">
        <f t="shared" si="2655"/>
        <v>0</v>
      </c>
      <c r="GW275" s="94">
        <f t="shared" si="2655"/>
        <v>0</v>
      </c>
      <c r="GX275" s="94">
        <f t="shared" si="2655"/>
        <v>0</v>
      </c>
      <c r="GY275" s="94">
        <f t="shared" si="2655"/>
        <v>0</v>
      </c>
      <c r="GZ275" s="94">
        <f t="shared" si="2655"/>
        <v>0</v>
      </c>
      <c r="HA275" s="94">
        <f t="shared" si="2655"/>
        <v>0</v>
      </c>
      <c r="HB275" s="94">
        <f t="shared" si="2655"/>
        <v>0</v>
      </c>
      <c r="HC275" s="94">
        <f t="shared" si="2655"/>
        <v>0</v>
      </c>
      <c r="HD275" s="94">
        <f t="shared" si="2655"/>
        <v>0</v>
      </c>
      <c r="HE275" s="94">
        <f t="shared" si="2655"/>
        <v>0</v>
      </c>
      <c r="HF275" s="94">
        <f t="shared" si="2655"/>
        <v>0</v>
      </c>
      <c r="HG275" s="94">
        <f t="shared" si="2655"/>
        <v>0</v>
      </c>
      <c r="HH275" s="94">
        <f t="shared" si="2655"/>
        <v>0</v>
      </c>
      <c r="HI275" s="94">
        <f t="shared" si="2655"/>
        <v>0</v>
      </c>
      <c r="HJ275" s="94">
        <f t="shared" si="2655"/>
        <v>0</v>
      </c>
      <c r="HK275" s="94">
        <f t="shared" si="2655"/>
        <v>0</v>
      </c>
      <c r="HL275" s="94">
        <f t="shared" si="2655"/>
        <v>0</v>
      </c>
      <c r="HM275" s="94">
        <f t="shared" si="2655"/>
        <v>0</v>
      </c>
      <c r="HN275" s="94">
        <f t="shared" si="2655"/>
        <v>0</v>
      </c>
      <c r="HO275" s="94">
        <f t="shared" si="2655"/>
        <v>0</v>
      </c>
      <c r="HP275" s="94">
        <f t="shared" si="2655"/>
        <v>0</v>
      </c>
      <c r="HQ275" s="94">
        <f t="shared" si="2655"/>
        <v>0</v>
      </c>
      <c r="HR275" s="94">
        <f t="shared" si="2655"/>
        <v>0</v>
      </c>
      <c r="HS275" s="94">
        <f t="shared" si="2655"/>
        <v>0</v>
      </c>
      <c r="HT275" s="94">
        <f t="shared" si="2655"/>
        <v>0</v>
      </c>
      <c r="HU275" s="94">
        <f t="shared" si="2655"/>
        <v>0</v>
      </c>
      <c r="HV275" s="94">
        <f t="shared" si="2655"/>
        <v>0</v>
      </c>
      <c r="HW275" s="94">
        <f t="shared" si="2655"/>
        <v>0</v>
      </c>
      <c r="HX275" s="94">
        <f t="shared" si="2655"/>
        <v>0</v>
      </c>
      <c r="HY275" s="94">
        <f t="shared" si="2655"/>
        <v>0</v>
      </c>
      <c r="HZ275" s="94">
        <f t="shared" si="2655"/>
        <v>0</v>
      </c>
      <c r="IA275" s="94">
        <f t="shared" si="2655"/>
        <v>0</v>
      </c>
      <c r="IB275" s="94">
        <f t="shared" si="2655"/>
        <v>0</v>
      </c>
      <c r="IC275" s="94">
        <f t="shared" si="2655"/>
        <v>0</v>
      </c>
      <c r="ID275" s="94">
        <f t="shared" si="2655"/>
        <v>0</v>
      </c>
      <c r="IE275" s="94">
        <f t="shared" si="2655"/>
        <v>0</v>
      </c>
      <c r="IF275" s="94">
        <f t="shared" si="2655"/>
        <v>0</v>
      </c>
      <c r="IG275" s="94">
        <f t="shared" si="2655"/>
        <v>0</v>
      </c>
      <c r="IH275" s="94">
        <f t="shared" si="2655"/>
        <v>0</v>
      </c>
      <c r="II275" s="94">
        <f t="shared" si="2655"/>
        <v>0</v>
      </c>
      <c r="IJ275" s="94">
        <f t="shared" si="2655"/>
        <v>0</v>
      </c>
      <c r="IK275" s="94">
        <f t="shared" si="2655"/>
        <v>0</v>
      </c>
      <c r="IL275" s="94">
        <f t="shared" si="2655"/>
        <v>0</v>
      </c>
      <c r="IM275" s="94">
        <f t="shared" si="2655"/>
        <v>0</v>
      </c>
      <c r="IN275" s="94">
        <f t="shared" si="2655"/>
        <v>0</v>
      </c>
      <c r="IO275" s="94">
        <f t="shared" si="2655"/>
        <v>0</v>
      </c>
      <c r="IP275" s="94">
        <f t="shared" si="2655"/>
        <v>0</v>
      </c>
      <c r="IQ275" s="94">
        <f t="shared" si="2655"/>
        <v>0</v>
      </c>
      <c r="IR275" s="94">
        <f t="shared" si="2655"/>
        <v>0</v>
      </c>
      <c r="IS275" s="94">
        <f t="shared" si="2655"/>
        <v>0</v>
      </c>
      <c r="IT275" s="94">
        <f t="shared" si="2655"/>
        <v>0</v>
      </c>
      <c r="IU275" s="94">
        <f t="shared" si="2655"/>
        <v>0</v>
      </c>
      <c r="IV275" s="94">
        <f t="shared" si="2655"/>
        <v>0</v>
      </c>
      <c r="IW275" s="94">
        <f t="shared" si="2655"/>
        <v>0</v>
      </c>
      <c r="IX275" s="94">
        <f t="shared" si="2655"/>
        <v>0</v>
      </c>
      <c r="IY275" s="94">
        <f t="shared" si="2655"/>
        <v>0</v>
      </c>
      <c r="IZ275" s="94">
        <f t="shared" si="2655"/>
        <v>0</v>
      </c>
      <c r="JA275" s="94">
        <f t="shared" ref="JA275:LL275" si="2656">IF(JA$165=EOMONTH($E99,$R99*(1-$O99)),SUMIFS($D268:$NK268,$D$165:$NK$165,"&gt;"&amp;EOMONTH($E99,$R99*(1-$O99)+$S99*(1-$O99)+$T99*$O99),$D$165:$NK$165,"&lt;="&amp;EOMONTH($E99,$R99*(1-$O99)+60))*-($AF99*(1-$O99)+$AH99*$O99)+SUMIFS($D268:$NK268,$D$165:$NK$165,"&gt;"&amp;EOMONTH($E99,$R99*(1-$O99)+60),$D$165:$NK$165,"&lt;="&amp;EOMONTH($E99,$R99*(1-$O99)+300))*-($AG99*(1-$O99)+$AI99*$O99),0)</f>
        <v>0</v>
      </c>
      <c r="JB275" s="94">
        <f t="shared" si="2656"/>
        <v>0</v>
      </c>
      <c r="JC275" s="94">
        <f t="shared" si="2656"/>
        <v>0</v>
      </c>
      <c r="JD275" s="94">
        <f t="shared" si="2656"/>
        <v>0</v>
      </c>
      <c r="JE275" s="94">
        <f t="shared" si="2656"/>
        <v>0</v>
      </c>
      <c r="JF275" s="94">
        <f t="shared" si="2656"/>
        <v>0</v>
      </c>
      <c r="JG275" s="94">
        <f t="shared" si="2656"/>
        <v>0</v>
      </c>
      <c r="JH275" s="94">
        <f t="shared" si="2656"/>
        <v>0</v>
      </c>
      <c r="JI275" s="94">
        <f t="shared" si="2656"/>
        <v>0</v>
      </c>
      <c r="JJ275" s="94">
        <f t="shared" si="2656"/>
        <v>0</v>
      </c>
      <c r="JK275" s="94">
        <f t="shared" si="2656"/>
        <v>0</v>
      </c>
      <c r="JL275" s="94">
        <f t="shared" si="2656"/>
        <v>0</v>
      </c>
      <c r="JM275" s="94">
        <f t="shared" si="2656"/>
        <v>0</v>
      </c>
      <c r="JN275" s="94">
        <f t="shared" si="2656"/>
        <v>0</v>
      </c>
      <c r="JO275" s="94">
        <f t="shared" si="2656"/>
        <v>0</v>
      </c>
      <c r="JP275" s="94">
        <f t="shared" si="2656"/>
        <v>0</v>
      </c>
      <c r="JQ275" s="94">
        <f t="shared" si="2656"/>
        <v>0</v>
      </c>
      <c r="JR275" s="94">
        <f t="shared" si="2656"/>
        <v>0</v>
      </c>
      <c r="JS275" s="94">
        <f t="shared" si="2656"/>
        <v>0</v>
      </c>
      <c r="JT275" s="94">
        <f t="shared" si="2656"/>
        <v>0</v>
      </c>
      <c r="JU275" s="94">
        <f t="shared" si="2656"/>
        <v>0</v>
      </c>
      <c r="JV275" s="94">
        <f t="shared" si="2656"/>
        <v>0</v>
      </c>
      <c r="JW275" s="94">
        <f t="shared" si="2656"/>
        <v>0</v>
      </c>
      <c r="JX275" s="94">
        <f t="shared" si="2656"/>
        <v>0</v>
      </c>
      <c r="JY275" s="94">
        <f t="shared" si="2656"/>
        <v>0</v>
      </c>
      <c r="JZ275" s="94">
        <f t="shared" si="2656"/>
        <v>0</v>
      </c>
      <c r="KA275" s="94">
        <f t="shared" si="2656"/>
        <v>0</v>
      </c>
      <c r="KB275" s="94">
        <f t="shared" si="2656"/>
        <v>0</v>
      </c>
      <c r="KC275" s="94">
        <f t="shared" si="2656"/>
        <v>0</v>
      </c>
      <c r="KD275" s="94">
        <f t="shared" si="2656"/>
        <v>0</v>
      </c>
      <c r="KE275" s="94">
        <f t="shared" si="2656"/>
        <v>0</v>
      </c>
      <c r="KF275" s="94">
        <f t="shared" si="2656"/>
        <v>0</v>
      </c>
      <c r="KG275" s="94">
        <f t="shared" si="2656"/>
        <v>0</v>
      </c>
      <c r="KH275" s="94">
        <f t="shared" si="2656"/>
        <v>0</v>
      </c>
      <c r="KI275" s="94">
        <f t="shared" si="2656"/>
        <v>0</v>
      </c>
      <c r="KJ275" s="94">
        <f t="shared" si="2656"/>
        <v>0</v>
      </c>
      <c r="KK275" s="94">
        <f t="shared" si="2656"/>
        <v>0</v>
      </c>
      <c r="KL275" s="94">
        <f t="shared" si="2656"/>
        <v>0</v>
      </c>
      <c r="KM275" s="94">
        <f t="shared" si="2656"/>
        <v>0</v>
      </c>
      <c r="KN275" s="94">
        <f t="shared" si="2656"/>
        <v>0</v>
      </c>
      <c r="KO275" s="94">
        <f t="shared" si="2656"/>
        <v>0</v>
      </c>
      <c r="KP275" s="94">
        <f t="shared" si="2656"/>
        <v>0</v>
      </c>
      <c r="KQ275" s="94">
        <f t="shared" si="2656"/>
        <v>0</v>
      </c>
      <c r="KR275" s="94">
        <f t="shared" si="2656"/>
        <v>0</v>
      </c>
      <c r="KS275" s="94">
        <f t="shared" si="2656"/>
        <v>0</v>
      </c>
      <c r="KT275" s="94">
        <f t="shared" si="2656"/>
        <v>0</v>
      </c>
      <c r="KU275" s="94">
        <f t="shared" si="2656"/>
        <v>0</v>
      </c>
      <c r="KV275" s="94">
        <f t="shared" si="2656"/>
        <v>0</v>
      </c>
      <c r="KW275" s="94">
        <f t="shared" si="2656"/>
        <v>0</v>
      </c>
      <c r="KX275" s="94">
        <f t="shared" si="2656"/>
        <v>0</v>
      </c>
      <c r="KY275" s="94">
        <f t="shared" si="2656"/>
        <v>0</v>
      </c>
      <c r="KZ275" s="94">
        <f t="shared" si="2656"/>
        <v>0</v>
      </c>
      <c r="LA275" s="94">
        <f t="shared" si="2656"/>
        <v>0</v>
      </c>
      <c r="LB275" s="94">
        <f t="shared" si="2656"/>
        <v>0</v>
      </c>
      <c r="LC275" s="94">
        <f t="shared" si="2656"/>
        <v>0</v>
      </c>
      <c r="LD275" s="94">
        <f t="shared" si="2656"/>
        <v>0</v>
      </c>
      <c r="LE275" s="94">
        <f t="shared" si="2656"/>
        <v>0</v>
      </c>
      <c r="LF275" s="94">
        <f t="shared" si="2656"/>
        <v>0</v>
      </c>
      <c r="LG275" s="94">
        <f t="shared" si="2656"/>
        <v>0</v>
      </c>
      <c r="LH275" s="94">
        <f t="shared" si="2656"/>
        <v>0</v>
      </c>
      <c r="LI275" s="94">
        <f t="shared" si="2656"/>
        <v>0</v>
      </c>
      <c r="LJ275" s="94">
        <f t="shared" si="2656"/>
        <v>0</v>
      </c>
      <c r="LK275" s="94">
        <f t="shared" si="2656"/>
        <v>0</v>
      </c>
      <c r="LL275" s="94">
        <f t="shared" si="2656"/>
        <v>0</v>
      </c>
      <c r="LM275" s="94">
        <f t="shared" ref="LM275:NK275" si="2657">IF(LM$165=EOMONTH($E99,$R99*(1-$O99)),SUMIFS($D268:$NK268,$D$165:$NK$165,"&gt;"&amp;EOMONTH($E99,$R99*(1-$O99)+$S99*(1-$O99)+$T99*$O99),$D$165:$NK$165,"&lt;="&amp;EOMONTH($E99,$R99*(1-$O99)+60))*-($AF99*(1-$O99)+$AH99*$O99)+SUMIFS($D268:$NK268,$D$165:$NK$165,"&gt;"&amp;EOMONTH($E99,$R99*(1-$O99)+60),$D$165:$NK$165,"&lt;="&amp;EOMONTH($E99,$R99*(1-$O99)+300))*-($AG99*(1-$O99)+$AI99*$O99),0)</f>
        <v>0</v>
      </c>
      <c r="LN275" s="94">
        <f t="shared" si="2657"/>
        <v>0</v>
      </c>
      <c r="LO275" s="94">
        <f t="shared" si="2657"/>
        <v>0</v>
      </c>
      <c r="LP275" s="94">
        <f t="shared" si="2657"/>
        <v>0</v>
      </c>
      <c r="LQ275" s="94">
        <f t="shared" si="2657"/>
        <v>0</v>
      </c>
      <c r="LR275" s="94">
        <f t="shared" si="2657"/>
        <v>0</v>
      </c>
      <c r="LS275" s="94">
        <f t="shared" si="2657"/>
        <v>0</v>
      </c>
      <c r="LT275" s="94">
        <f t="shared" si="2657"/>
        <v>0</v>
      </c>
      <c r="LU275" s="94">
        <f t="shared" si="2657"/>
        <v>0</v>
      </c>
      <c r="LV275" s="94">
        <f t="shared" si="2657"/>
        <v>0</v>
      </c>
      <c r="LW275" s="94">
        <f t="shared" si="2657"/>
        <v>0</v>
      </c>
      <c r="LX275" s="94">
        <f t="shared" si="2657"/>
        <v>0</v>
      </c>
      <c r="LY275" s="94">
        <f t="shared" si="2657"/>
        <v>0</v>
      </c>
      <c r="LZ275" s="94">
        <f t="shared" si="2657"/>
        <v>0</v>
      </c>
      <c r="MA275" s="94">
        <f t="shared" si="2657"/>
        <v>0</v>
      </c>
      <c r="MB275" s="94">
        <f t="shared" si="2657"/>
        <v>0</v>
      </c>
      <c r="MC275" s="94">
        <f t="shared" si="2657"/>
        <v>0</v>
      </c>
      <c r="MD275" s="94">
        <f t="shared" si="2657"/>
        <v>0</v>
      </c>
      <c r="ME275" s="94">
        <f t="shared" si="2657"/>
        <v>0</v>
      </c>
      <c r="MF275" s="94">
        <f t="shared" si="2657"/>
        <v>0</v>
      </c>
      <c r="MG275" s="94">
        <f t="shared" si="2657"/>
        <v>0</v>
      </c>
      <c r="MH275" s="94">
        <f t="shared" si="2657"/>
        <v>0</v>
      </c>
      <c r="MI275" s="94">
        <f t="shared" si="2657"/>
        <v>0</v>
      </c>
      <c r="MJ275" s="94">
        <f t="shared" si="2657"/>
        <v>0</v>
      </c>
      <c r="MK275" s="94">
        <f t="shared" si="2657"/>
        <v>0</v>
      </c>
      <c r="ML275" s="94">
        <f t="shared" si="2657"/>
        <v>0</v>
      </c>
      <c r="MM275" s="94">
        <f t="shared" si="2657"/>
        <v>0</v>
      </c>
      <c r="MN275" s="94">
        <f t="shared" si="2657"/>
        <v>0</v>
      </c>
      <c r="MO275" s="94">
        <f t="shared" si="2657"/>
        <v>0</v>
      </c>
      <c r="MP275" s="94">
        <f t="shared" si="2657"/>
        <v>0</v>
      </c>
      <c r="MQ275" s="94">
        <f t="shared" si="2657"/>
        <v>0</v>
      </c>
      <c r="MR275" s="94">
        <f t="shared" si="2657"/>
        <v>0</v>
      </c>
      <c r="MS275" s="94">
        <f t="shared" si="2657"/>
        <v>0</v>
      </c>
      <c r="MT275" s="94">
        <f t="shared" si="2657"/>
        <v>0</v>
      </c>
      <c r="MU275" s="94">
        <f t="shared" si="2657"/>
        <v>0</v>
      </c>
      <c r="MV275" s="94">
        <f t="shared" si="2657"/>
        <v>0</v>
      </c>
      <c r="MW275" s="94">
        <f t="shared" si="2657"/>
        <v>0</v>
      </c>
      <c r="MX275" s="94">
        <f t="shared" si="2657"/>
        <v>0</v>
      </c>
      <c r="MY275" s="94">
        <f t="shared" si="2657"/>
        <v>0</v>
      </c>
      <c r="MZ275" s="94">
        <f t="shared" si="2657"/>
        <v>0</v>
      </c>
      <c r="NA275" s="94">
        <f t="shared" si="2657"/>
        <v>0</v>
      </c>
      <c r="NB275" s="94">
        <f t="shared" si="2657"/>
        <v>0</v>
      </c>
      <c r="NC275" s="94">
        <f t="shared" si="2657"/>
        <v>0</v>
      </c>
      <c r="ND275" s="94">
        <f t="shared" si="2657"/>
        <v>0</v>
      </c>
      <c r="NE275" s="94">
        <f t="shared" si="2657"/>
        <v>0</v>
      </c>
      <c r="NF275" s="94">
        <f t="shared" si="2657"/>
        <v>0</v>
      </c>
      <c r="NG275" s="94">
        <f t="shared" si="2657"/>
        <v>0</v>
      </c>
      <c r="NH275" s="94">
        <f t="shared" si="2657"/>
        <v>0</v>
      </c>
      <c r="NI275" s="94">
        <f t="shared" si="2657"/>
        <v>0</v>
      </c>
      <c r="NJ275" s="94">
        <f t="shared" si="2657"/>
        <v>0</v>
      </c>
      <c r="NK275" s="97">
        <f t="shared" si="2657"/>
        <v>0</v>
      </c>
    </row>
    <row r="276" spans="1:375" x14ac:dyDescent="0.25">
      <c r="A276" s="98">
        <f ca="1">SUMIF($D$163:$NK$163,"&lt;="&amp;Summary!$B$3,Leases!D276:NK276)</f>
        <v>0</v>
      </c>
      <c r="B276" s="103"/>
      <c r="C276" s="99" t="s">
        <v>97</v>
      </c>
      <c r="D276" s="100">
        <f ca="1">SUM(D271:D275)</f>
        <v>0</v>
      </c>
      <c r="E276" s="100">
        <f t="shared" ref="E276:BP276" ca="1" si="2658">SUM(E271:E275)</f>
        <v>0</v>
      </c>
      <c r="F276" s="100">
        <f t="shared" ca="1" si="2658"/>
        <v>0</v>
      </c>
      <c r="G276" s="100">
        <f t="shared" ca="1" si="2658"/>
        <v>0</v>
      </c>
      <c r="H276" s="100">
        <f t="shared" ca="1" si="2658"/>
        <v>0</v>
      </c>
      <c r="I276" s="100">
        <f t="shared" ca="1" si="2658"/>
        <v>0</v>
      </c>
      <c r="J276" s="100">
        <f t="shared" ca="1" si="2658"/>
        <v>0</v>
      </c>
      <c r="K276" s="100">
        <f t="shared" ca="1" si="2658"/>
        <v>0</v>
      </c>
      <c r="L276" s="100">
        <f t="shared" ca="1" si="2658"/>
        <v>0</v>
      </c>
      <c r="M276" s="100">
        <f t="shared" ca="1" si="2658"/>
        <v>0</v>
      </c>
      <c r="N276" s="100">
        <f t="shared" ca="1" si="2658"/>
        <v>0</v>
      </c>
      <c r="O276" s="100">
        <f t="shared" ca="1" si="2658"/>
        <v>0</v>
      </c>
      <c r="P276" s="100">
        <f t="shared" ca="1" si="2658"/>
        <v>0</v>
      </c>
      <c r="Q276" s="100">
        <f t="shared" ca="1" si="2658"/>
        <v>0</v>
      </c>
      <c r="R276" s="100">
        <f t="shared" ca="1" si="2658"/>
        <v>0</v>
      </c>
      <c r="S276" s="100">
        <f t="shared" ca="1" si="2658"/>
        <v>0</v>
      </c>
      <c r="T276" s="100">
        <f t="shared" ca="1" si="2658"/>
        <v>0</v>
      </c>
      <c r="U276" s="100">
        <f t="shared" ca="1" si="2658"/>
        <v>0</v>
      </c>
      <c r="V276" s="100">
        <f t="shared" ca="1" si="2658"/>
        <v>0</v>
      </c>
      <c r="W276" s="100">
        <f t="shared" ca="1" si="2658"/>
        <v>0</v>
      </c>
      <c r="X276" s="100">
        <f t="shared" ca="1" si="2658"/>
        <v>0</v>
      </c>
      <c r="Y276" s="100">
        <f t="shared" ca="1" si="2658"/>
        <v>0</v>
      </c>
      <c r="Z276" s="100">
        <f t="shared" ca="1" si="2658"/>
        <v>0</v>
      </c>
      <c r="AA276" s="100">
        <f t="shared" ca="1" si="2658"/>
        <v>0</v>
      </c>
      <c r="AB276" s="100">
        <f t="shared" ca="1" si="2658"/>
        <v>0</v>
      </c>
      <c r="AC276" s="100">
        <f t="shared" ca="1" si="2658"/>
        <v>0</v>
      </c>
      <c r="AD276" s="100">
        <f t="shared" ca="1" si="2658"/>
        <v>0</v>
      </c>
      <c r="AE276" s="100">
        <f t="shared" ca="1" si="2658"/>
        <v>0</v>
      </c>
      <c r="AF276" s="100">
        <f t="shared" ca="1" si="2658"/>
        <v>0</v>
      </c>
      <c r="AG276" s="100">
        <f t="shared" ca="1" si="2658"/>
        <v>0</v>
      </c>
      <c r="AH276" s="100">
        <f t="shared" ca="1" si="2658"/>
        <v>0</v>
      </c>
      <c r="AI276" s="100">
        <f t="shared" ca="1" si="2658"/>
        <v>0</v>
      </c>
      <c r="AJ276" s="100">
        <f t="shared" ca="1" si="2658"/>
        <v>0</v>
      </c>
      <c r="AK276" s="100">
        <f t="shared" ca="1" si="2658"/>
        <v>0</v>
      </c>
      <c r="AL276" s="100">
        <f t="shared" ca="1" si="2658"/>
        <v>0</v>
      </c>
      <c r="AM276" s="100">
        <f t="shared" ca="1" si="2658"/>
        <v>0</v>
      </c>
      <c r="AN276" s="100">
        <f t="shared" ca="1" si="2658"/>
        <v>0</v>
      </c>
      <c r="AO276" s="100">
        <f t="shared" ca="1" si="2658"/>
        <v>0</v>
      </c>
      <c r="AP276" s="100">
        <f t="shared" ca="1" si="2658"/>
        <v>0</v>
      </c>
      <c r="AQ276" s="100">
        <f t="shared" ca="1" si="2658"/>
        <v>0</v>
      </c>
      <c r="AR276" s="100">
        <f t="shared" ca="1" si="2658"/>
        <v>0</v>
      </c>
      <c r="AS276" s="100">
        <f t="shared" ca="1" si="2658"/>
        <v>0</v>
      </c>
      <c r="AT276" s="100">
        <f t="shared" ca="1" si="2658"/>
        <v>0</v>
      </c>
      <c r="AU276" s="100">
        <f t="shared" ca="1" si="2658"/>
        <v>0</v>
      </c>
      <c r="AV276" s="100">
        <f t="shared" ca="1" si="2658"/>
        <v>0</v>
      </c>
      <c r="AW276" s="100">
        <f t="shared" ca="1" si="2658"/>
        <v>0</v>
      </c>
      <c r="AX276" s="100">
        <f t="shared" ca="1" si="2658"/>
        <v>0</v>
      </c>
      <c r="AY276" s="100">
        <f t="shared" ca="1" si="2658"/>
        <v>0</v>
      </c>
      <c r="AZ276" s="100">
        <f t="shared" ca="1" si="2658"/>
        <v>0</v>
      </c>
      <c r="BA276" s="100">
        <f t="shared" ca="1" si="2658"/>
        <v>0</v>
      </c>
      <c r="BB276" s="100">
        <f t="shared" ca="1" si="2658"/>
        <v>0</v>
      </c>
      <c r="BC276" s="100">
        <f t="shared" ca="1" si="2658"/>
        <v>0</v>
      </c>
      <c r="BD276" s="100">
        <f t="shared" ca="1" si="2658"/>
        <v>0</v>
      </c>
      <c r="BE276" s="100">
        <f t="shared" ca="1" si="2658"/>
        <v>0</v>
      </c>
      <c r="BF276" s="100">
        <f t="shared" ca="1" si="2658"/>
        <v>0</v>
      </c>
      <c r="BG276" s="100">
        <f t="shared" ca="1" si="2658"/>
        <v>0</v>
      </c>
      <c r="BH276" s="100">
        <f t="shared" ca="1" si="2658"/>
        <v>0</v>
      </c>
      <c r="BI276" s="100">
        <f t="shared" ca="1" si="2658"/>
        <v>0</v>
      </c>
      <c r="BJ276" s="100">
        <f t="shared" ca="1" si="2658"/>
        <v>0</v>
      </c>
      <c r="BK276" s="100">
        <f t="shared" ca="1" si="2658"/>
        <v>0</v>
      </c>
      <c r="BL276" s="100">
        <f t="shared" ca="1" si="2658"/>
        <v>0</v>
      </c>
      <c r="BM276" s="100">
        <f t="shared" ca="1" si="2658"/>
        <v>0</v>
      </c>
      <c r="BN276" s="100">
        <f t="shared" si="2658"/>
        <v>0</v>
      </c>
      <c r="BO276" s="100">
        <f t="shared" si="2658"/>
        <v>0</v>
      </c>
      <c r="BP276" s="100">
        <f t="shared" si="2658"/>
        <v>0</v>
      </c>
      <c r="BQ276" s="100">
        <f t="shared" ref="BQ276:EB276" ca="1" si="2659">SUM(BQ271:BQ275)</f>
        <v>0</v>
      </c>
      <c r="BR276" s="100">
        <f t="shared" ca="1" si="2659"/>
        <v>0</v>
      </c>
      <c r="BS276" s="100">
        <f t="shared" ca="1" si="2659"/>
        <v>0</v>
      </c>
      <c r="BT276" s="100">
        <f t="shared" ca="1" si="2659"/>
        <v>0</v>
      </c>
      <c r="BU276" s="100">
        <f t="shared" ca="1" si="2659"/>
        <v>0</v>
      </c>
      <c r="BV276" s="100">
        <f t="shared" ca="1" si="2659"/>
        <v>0</v>
      </c>
      <c r="BW276" s="100">
        <f t="shared" ca="1" si="2659"/>
        <v>0</v>
      </c>
      <c r="BX276" s="100">
        <f t="shared" ca="1" si="2659"/>
        <v>0</v>
      </c>
      <c r="BY276" s="100">
        <f t="shared" ca="1" si="2659"/>
        <v>0</v>
      </c>
      <c r="BZ276" s="100">
        <f t="shared" ca="1" si="2659"/>
        <v>0</v>
      </c>
      <c r="CA276" s="100">
        <f t="shared" ca="1" si="2659"/>
        <v>0</v>
      </c>
      <c r="CB276" s="100">
        <f t="shared" ca="1" si="2659"/>
        <v>0</v>
      </c>
      <c r="CC276" s="100">
        <f t="shared" ca="1" si="2659"/>
        <v>0</v>
      </c>
      <c r="CD276" s="100">
        <f t="shared" ca="1" si="2659"/>
        <v>0</v>
      </c>
      <c r="CE276" s="100">
        <f t="shared" ca="1" si="2659"/>
        <v>0</v>
      </c>
      <c r="CF276" s="100">
        <f t="shared" ca="1" si="2659"/>
        <v>0</v>
      </c>
      <c r="CG276" s="100">
        <f t="shared" ca="1" si="2659"/>
        <v>0</v>
      </c>
      <c r="CH276" s="100">
        <f t="shared" ca="1" si="2659"/>
        <v>0</v>
      </c>
      <c r="CI276" s="100">
        <f t="shared" ca="1" si="2659"/>
        <v>0</v>
      </c>
      <c r="CJ276" s="100">
        <f t="shared" ca="1" si="2659"/>
        <v>0</v>
      </c>
      <c r="CK276" s="100">
        <f t="shared" ca="1" si="2659"/>
        <v>0</v>
      </c>
      <c r="CL276" s="100">
        <f t="shared" ca="1" si="2659"/>
        <v>0</v>
      </c>
      <c r="CM276" s="100">
        <f t="shared" ca="1" si="2659"/>
        <v>0</v>
      </c>
      <c r="CN276" s="100">
        <f t="shared" ca="1" si="2659"/>
        <v>0</v>
      </c>
      <c r="CO276" s="100">
        <f t="shared" ca="1" si="2659"/>
        <v>0</v>
      </c>
      <c r="CP276" s="100">
        <f t="shared" ca="1" si="2659"/>
        <v>0</v>
      </c>
      <c r="CQ276" s="100">
        <f t="shared" ca="1" si="2659"/>
        <v>0</v>
      </c>
      <c r="CR276" s="100">
        <f t="shared" ca="1" si="2659"/>
        <v>0</v>
      </c>
      <c r="CS276" s="100">
        <f t="shared" ca="1" si="2659"/>
        <v>0</v>
      </c>
      <c r="CT276" s="100">
        <f t="shared" ca="1" si="2659"/>
        <v>0</v>
      </c>
      <c r="CU276" s="100">
        <f t="shared" ca="1" si="2659"/>
        <v>0</v>
      </c>
      <c r="CV276" s="100">
        <f t="shared" ca="1" si="2659"/>
        <v>0</v>
      </c>
      <c r="CW276" s="100">
        <f t="shared" ca="1" si="2659"/>
        <v>0</v>
      </c>
      <c r="CX276" s="100">
        <f t="shared" ca="1" si="2659"/>
        <v>0</v>
      </c>
      <c r="CY276" s="100">
        <f t="shared" ca="1" si="2659"/>
        <v>0</v>
      </c>
      <c r="CZ276" s="100">
        <f t="shared" ca="1" si="2659"/>
        <v>0</v>
      </c>
      <c r="DA276" s="100">
        <f t="shared" ca="1" si="2659"/>
        <v>0</v>
      </c>
      <c r="DB276" s="100">
        <f t="shared" ca="1" si="2659"/>
        <v>0</v>
      </c>
      <c r="DC276" s="100">
        <f t="shared" ca="1" si="2659"/>
        <v>0</v>
      </c>
      <c r="DD276" s="100">
        <f t="shared" ca="1" si="2659"/>
        <v>0</v>
      </c>
      <c r="DE276" s="100">
        <f t="shared" ca="1" si="2659"/>
        <v>0</v>
      </c>
      <c r="DF276" s="100">
        <f t="shared" ca="1" si="2659"/>
        <v>0</v>
      </c>
      <c r="DG276" s="100">
        <f t="shared" ca="1" si="2659"/>
        <v>0</v>
      </c>
      <c r="DH276" s="100">
        <f t="shared" ca="1" si="2659"/>
        <v>0</v>
      </c>
      <c r="DI276" s="100">
        <f t="shared" ca="1" si="2659"/>
        <v>0</v>
      </c>
      <c r="DJ276" s="100">
        <f t="shared" ca="1" si="2659"/>
        <v>0</v>
      </c>
      <c r="DK276" s="100">
        <f t="shared" ca="1" si="2659"/>
        <v>0</v>
      </c>
      <c r="DL276" s="100">
        <f t="shared" ca="1" si="2659"/>
        <v>0</v>
      </c>
      <c r="DM276" s="100">
        <f t="shared" ca="1" si="2659"/>
        <v>0</v>
      </c>
      <c r="DN276" s="100">
        <f t="shared" ca="1" si="2659"/>
        <v>0</v>
      </c>
      <c r="DO276" s="100">
        <f t="shared" ca="1" si="2659"/>
        <v>0</v>
      </c>
      <c r="DP276" s="100">
        <f t="shared" ca="1" si="2659"/>
        <v>0</v>
      </c>
      <c r="DQ276" s="100">
        <f t="shared" ca="1" si="2659"/>
        <v>0</v>
      </c>
      <c r="DR276" s="100">
        <f t="shared" ca="1" si="2659"/>
        <v>0</v>
      </c>
      <c r="DS276" s="100">
        <f t="shared" ca="1" si="2659"/>
        <v>0</v>
      </c>
      <c r="DT276" s="100">
        <f t="shared" ca="1" si="2659"/>
        <v>0</v>
      </c>
      <c r="DU276" s="100">
        <f t="shared" ca="1" si="2659"/>
        <v>0</v>
      </c>
      <c r="DV276" s="100">
        <f t="shared" ca="1" si="2659"/>
        <v>0</v>
      </c>
      <c r="DW276" s="100">
        <f t="shared" ca="1" si="2659"/>
        <v>0</v>
      </c>
      <c r="DX276" s="100">
        <f t="shared" ca="1" si="2659"/>
        <v>0</v>
      </c>
      <c r="DY276" s="100">
        <f t="shared" ca="1" si="2659"/>
        <v>0</v>
      </c>
      <c r="DZ276" s="100">
        <f t="shared" ca="1" si="2659"/>
        <v>0</v>
      </c>
      <c r="EA276" s="100">
        <f t="shared" ca="1" si="2659"/>
        <v>0</v>
      </c>
      <c r="EB276" s="100">
        <f t="shared" ca="1" si="2659"/>
        <v>0</v>
      </c>
      <c r="EC276" s="100">
        <f t="shared" ref="EC276:GN276" ca="1" si="2660">SUM(EC271:EC275)</f>
        <v>0</v>
      </c>
      <c r="ED276" s="100">
        <f t="shared" ca="1" si="2660"/>
        <v>0</v>
      </c>
      <c r="EE276" s="100">
        <f t="shared" ca="1" si="2660"/>
        <v>0</v>
      </c>
      <c r="EF276" s="100">
        <f t="shared" si="2660"/>
        <v>0</v>
      </c>
      <c r="EG276" s="100">
        <f t="shared" si="2660"/>
        <v>0</v>
      </c>
      <c r="EH276" s="100">
        <f t="shared" si="2660"/>
        <v>0</v>
      </c>
      <c r="EI276" s="100">
        <f t="shared" si="2660"/>
        <v>0</v>
      </c>
      <c r="EJ276" s="100">
        <f t="shared" si="2660"/>
        <v>0</v>
      </c>
      <c r="EK276" s="100">
        <f t="shared" si="2660"/>
        <v>0</v>
      </c>
      <c r="EL276" s="100">
        <f t="shared" si="2660"/>
        <v>0</v>
      </c>
      <c r="EM276" s="100">
        <f t="shared" si="2660"/>
        <v>0</v>
      </c>
      <c r="EN276" s="100">
        <f t="shared" si="2660"/>
        <v>0</v>
      </c>
      <c r="EO276" s="100">
        <f t="shared" si="2660"/>
        <v>0</v>
      </c>
      <c r="EP276" s="100">
        <f t="shared" si="2660"/>
        <v>0</v>
      </c>
      <c r="EQ276" s="100">
        <f t="shared" si="2660"/>
        <v>0</v>
      </c>
      <c r="ER276" s="100">
        <f t="shared" si="2660"/>
        <v>0</v>
      </c>
      <c r="ES276" s="100">
        <f t="shared" si="2660"/>
        <v>0</v>
      </c>
      <c r="ET276" s="100">
        <f t="shared" si="2660"/>
        <v>0</v>
      </c>
      <c r="EU276" s="100">
        <f t="shared" si="2660"/>
        <v>0</v>
      </c>
      <c r="EV276" s="100">
        <f t="shared" si="2660"/>
        <v>0</v>
      </c>
      <c r="EW276" s="100">
        <f t="shared" si="2660"/>
        <v>0</v>
      </c>
      <c r="EX276" s="100">
        <f t="shared" si="2660"/>
        <v>0</v>
      </c>
      <c r="EY276" s="100">
        <f t="shared" si="2660"/>
        <v>0</v>
      </c>
      <c r="EZ276" s="100">
        <f t="shared" si="2660"/>
        <v>0</v>
      </c>
      <c r="FA276" s="100">
        <f t="shared" si="2660"/>
        <v>0</v>
      </c>
      <c r="FB276" s="100">
        <f t="shared" si="2660"/>
        <v>0</v>
      </c>
      <c r="FC276" s="100">
        <f t="shared" si="2660"/>
        <v>0</v>
      </c>
      <c r="FD276" s="100">
        <f t="shared" si="2660"/>
        <v>0</v>
      </c>
      <c r="FE276" s="100">
        <f t="shared" si="2660"/>
        <v>0</v>
      </c>
      <c r="FF276" s="100">
        <f t="shared" si="2660"/>
        <v>0</v>
      </c>
      <c r="FG276" s="100">
        <f t="shared" si="2660"/>
        <v>0</v>
      </c>
      <c r="FH276" s="100">
        <f t="shared" si="2660"/>
        <v>0</v>
      </c>
      <c r="FI276" s="100">
        <f t="shared" si="2660"/>
        <v>0</v>
      </c>
      <c r="FJ276" s="100">
        <f t="shared" si="2660"/>
        <v>0</v>
      </c>
      <c r="FK276" s="100">
        <f t="shared" si="2660"/>
        <v>0</v>
      </c>
      <c r="FL276" s="100">
        <f t="shared" si="2660"/>
        <v>0</v>
      </c>
      <c r="FM276" s="100">
        <f t="shared" si="2660"/>
        <v>0</v>
      </c>
      <c r="FN276" s="100">
        <f t="shared" si="2660"/>
        <v>0</v>
      </c>
      <c r="FO276" s="100">
        <f t="shared" si="2660"/>
        <v>0</v>
      </c>
      <c r="FP276" s="100">
        <f t="shared" si="2660"/>
        <v>0</v>
      </c>
      <c r="FQ276" s="100">
        <f t="shared" si="2660"/>
        <v>0</v>
      </c>
      <c r="FR276" s="100">
        <f t="shared" si="2660"/>
        <v>0</v>
      </c>
      <c r="FS276" s="100">
        <f t="shared" si="2660"/>
        <v>0</v>
      </c>
      <c r="FT276" s="100">
        <f t="shared" si="2660"/>
        <v>0</v>
      </c>
      <c r="FU276" s="100">
        <f t="shared" si="2660"/>
        <v>0</v>
      </c>
      <c r="FV276" s="100">
        <f t="shared" si="2660"/>
        <v>0</v>
      </c>
      <c r="FW276" s="100">
        <f t="shared" si="2660"/>
        <v>0</v>
      </c>
      <c r="FX276" s="100">
        <f t="shared" si="2660"/>
        <v>0</v>
      </c>
      <c r="FY276" s="100">
        <f t="shared" si="2660"/>
        <v>0</v>
      </c>
      <c r="FZ276" s="100">
        <f t="shared" si="2660"/>
        <v>0</v>
      </c>
      <c r="GA276" s="100">
        <f t="shared" si="2660"/>
        <v>0</v>
      </c>
      <c r="GB276" s="100">
        <f t="shared" si="2660"/>
        <v>0</v>
      </c>
      <c r="GC276" s="100">
        <f t="shared" si="2660"/>
        <v>0</v>
      </c>
      <c r="GD276" s="100">
        <f t="shared" si="2660"/>
        <v>0</v>
      </c>
      <c r="GE276" s="100">
        <f t="shared" si="2660"/>
        <v>0</v>
      </c>
      <c r="GF276" s="100">
        <f t="shared" si="2660"/>
        <v>0</v>
      </c>
      <c r="GG276" s="100">
        <f t="shared" si="2660"/>
        <v>0</v>
      </c>
      <c r="GH276" s="100">
        <f t="shared" si="2660"/>
        <v>0</v>
      </c>
      <c r="GI276" s="100">
        <f t="shared" si="2660"/>
        <v>0</v>
      </c>
      <c r="GJ276" s="100">
        <f t="shared" si="2660"/>
        <v>0</v>
      </c>
      <c r="GK276" s="100">
        <f t="shared" si="2660"/>
        <v>0</v>
      </c>
      <c r="GL276" s="100">
        <f t="shared" si="2660"/>
        <v>0</v>
      </c>
      <c r="GM276" s="100">
        <f t="shared" si="2660"/>
        <v>0</v>
      </c>
      <c r="GN276" s="100">
        <f t="shared" si="2660"/>
        <v>0</v>
      </c>
      <c r="GO276" s="100">
        <f t="shared" ref="GO276:IZ276" si="2661">SUM(GO271:GO275)</f>
        <v>0</v>
      </c>
      <c r="GP276" s="100">
        <f t="shared" si="2661"/>
        <v>0</v>
      </c>
      <c r="GQ276" s="100">
        <f t="shared" si="2661"/>
        <v>0</v>
      </c>
      <c r="GR276" s="100">
        <f t="shared" si="2661"/>
        <v>0</v>
      </c>
      <c r="GS276" s="100">
        <f t="shared" si="2661"/>
        <v>0</v>
      </c>
      <c r="GT276" s="100">
        <f t="shared" si="2661"/>
        <v>0</v>
      </c>
      <c r="GU276" s="100">
        <f t="shared" si="2661"/>
        <v>0</v>
      </c>
      <c r="GV276" s="100">
        <f t="shared" si="2661"/>
        <v>0</v>
      </c>
      <c r="GW276" s="100">
        <f t="shared" si="2661"/>
        <v>0</v>
      </c>
      <c r="GX276" s="100">
        <f t="shared" si="2661"/>
        <v>0</v>
      </c>
      <c r="GY276" s="100">
        <f t="shared" si="2661"/>
        <v>0</v>
      </c>
      <c r="GZ276" s="100">
        <f t="shared" si="2661"/>
        <v>0</v>
      </c>
      <c r="HA276" s="100">
        <f t="shared" si="2661"/>
        <v>0</v>
      </c>
      <c r="HB276" s="100">
        <f t="shared" si="2661"/>
        <v>0</v>
      </c>
      <c r="HC276" s="100">
        <f t="shared" si="2661"/>
        <v>0</v>
      </c>
      <c r="HD276" s="100">
        <f t="shared" si="2661"/>
        <v>0</v>
      </c>
      <c r="HE276" s="100">
        <f t="shared" si="2661"/>
        <v>0</v>
      </c>
      <c r="HF276" s="100">
        <f t="shared" si="2661"/>
        <v>0</v>
      </c>
      <c r="HG276" s="100">
        <f t="shared" si="2661"/>
        <v>0</v>
      </c>
      <c r="HH276" s="100">
        <f t="shared" si="2661"/>
        <v>0</v>
      </c>
      <c r="HI276" s="100">
        <f t="shared" si="2661"/>
        <v>0</v>
      </c>
      <c r="HJ276" s="100">
        <f t="shared" si="2661"/>
        <v>0</v>
      </c>
      <c r="HK276" s="100">
        <f t="shared" si="2661"/>
        <v>0</v>
      </c>
      <c r="HL276" s="100">
        <f t="shared" si="2661"/>
        <v>0</v>
      </c>
      <c r="HM276" s="100">
        <f t="shared" si="2661"/>
        <v>0</v>
      </c>
      <c r="HN276" s="100">
        <f t="shared" si="2661"/>
        <v>0</v>
      </c>
      <c r="HO276" s="100">
        <f t="shared" si="2661"/>
        <v>0</v>
      </c>
      <c r="HP276" s="100">
        <f t="shared" si="2661"/>
        <v>0</v>
      </c>
      <c r="HQ276" s="100">
        <f t="shared" si="2661"/>
        <v>0</v>
      </c>
      <c r="HR276" s="100">
        <f t="shared" si="2661"/>
        <v>0</v>
      </c>
      <c r="HS276" s="100">
        <f t="shared" si="2661"/>
        <v>0</v>
      </c>
      <c r="HT276" s="100">
        <f t="shared" si="2661"/>
        <v>0</v>
      </c>
      <c r="HU276" s="100">
        <f t="shared" si="2661"/>
        <v>0</v>
      </c>
      <c r="HV276" s="100">
        <f t="shared" si="2661"/>
        <v>0</v>
      </c>
      <c r="HW276" s="100">
        <f t="shared" si="2661"/>
        <v>0</v>
      </c>
      <c r="HX276" s="100">
        <f t="shared" si="2661"/>
        <v>0</v>
      </c>
      <c r="HY276" s="100">
        <f t="shared" si="2661"/>
        <v>0</v>
      </c>
      <c r="HZ276" s="100">
        <f t="shared" si="2661"/>
        <v>0</v>
      </c>
      <c r="IA276" s="100">
        <f t="shared" si="2661"/>
        <v>0</v>
      </c>
      <c r="IB276" s="100">
        <f t="shared" si="2661"/>
        <v>0</v>
      </c>
      <c r="IC276" s="100">
        <f t="shared" si="2661"/>
        <v>0</v>
      </c>
      <c r="ID276" s="100">
        <f t="shared" si="2661"/>
        <v>0</v>
      </c>
      <c r="IE276" s="100">
        <f t="shared" si="2661"/>
        <v>0</v>
      </c>
      <c r="IF276" s="100">
        <f t="shared" si="2661"/>
        <v>0</v>
      </c>
      <c r="IG276" s="100">
        <f t="shared" si="2661"/>
        <v>0</v>
      </c>
      <c r="IH276" s="100">
        <f t="shared" si="2661"/>
        <v>0</v>
      </c>
      <c r="II276" s="100">
        <f t="shared" si="2661"/>
        <v>0</v>
      </c>
      <c r="IJ276" s="100">
        <f t="shared" si="2661"/>
        <v>0</v>
      </c>
      <c r="IK276" s="100">
        <f t="shared" si="2661"/>
        <v>0</v>
      </c>
      <c r="IL276" s="100">
        <f t="shared" si="2661"/>
        <v>0</v>
      </c>
      <c r="IM276" s="100">
        <f t="shared" si="2661"/>
        <v>0</v>
      </c>
      <c r="IN276" s="100">
        <f t="shared" si="2661"/>
        <v>0</v>
      </c>
      <c r="IO276" s="100">
        <f t="shared" si="2661"/>
        <v>0</v>
      </c>
      <c r="IP276" s="100">
        <f t="shared" si="2661"/>
        <v>0</v>
      </c>
      <c r="IQ276" s="100">
        <f t="shared" si="2661"/>
        <v>0</v>
      </c>
      <c r="IR276" s="100">
        <f t="shared" si="2661"/>
        <v>0</v>
      </c>
      <c r="IS276" s="100">
        <f t="shared" si="2661"/>
        <v>0</v>
      </c>
      <c r="IT276" s="100">
        <f t="shared" si="2661"/>
        <v>0</v>
      </c>
      <c r="IU276" s="100">
        <f t="shared" si="2661"/>
        <v>0</v>
      </c>
      <c r="IV276" s="100">
        <f t="shared" si="2661"/>
        <v>0</v>
      </c>
      <c r="IW276" s="100">
        <f t="shared" si="2661"/>
        <v>0</v>
      </c>
      <c r="IX276" s="100">
        <f t="shared" si="2661"/>
        <v>0</v>
      </c>
      <c r="IY276" s="100">
        <f t="shared" si="2661"/>
        <v>0</v>
      </c>
      <c r="IZ276" s="100">
        <f t="shared" si="2661"/>
        <v>0</v>
      </c>
      <c r="JA276" s="100">
        <f t="shared" ref="JA276:LL276" si="2662">SUM(JA271:JA275)</f>
        <v>0</v>
      </c>
      <c r="JB276" s="100">
        <f t="shared" si="2662"/>
        <v>0</v>
      </c>
      <c r="JC276" s="100">
        <f t="shared" si="2662"/>
        <v>0</v>
      </c>
      <c r="JD276" s="100">
        <f t="shared" si="2662"/>
        <v>0</v>
      </c>
      <c r="JE276" s="100">
        <f t="shared" si="2662"/>
        <v>0</v>
      </c>
      <c r="JF276" s="100">
        <f t="shared" si="2662"/>
        <v>0</v>
      </c>
      <c r="JG276" s="100">
        <f t="shared" si="2662"/>
        <v>0</v>
      </c>
      <c r="JH276" s="100">
        <f t="shared" si="2662"/>
        <v>0</v>
      </c>
      <c r="JI276" s="100">
        <f t="shared" si="2662"/>
        <v>0</v>
      </c>
      <c r="JJ276" s="100">
        <f t="shared" si="2662"/>
        <v>0</v>
      </c>
      <c r="JK276" s="100">
        <f t="shared" si="2662"/>
        <v>0</v>
      </c>
      <c r="JL276" s="100">
        <f t="shared" si="2662"/>
        <v>0</v>
      </c>
      <c r="JM276" s="100">
        <f t="shared" si="2662"/>
        <v>0</v>
      </c>
      <c r="JN276" s="100">
        <f t="shared" si="2662"/>
        <v>0</v>
      </c>
      <c r="JO276" s="100">
        <f t="shared" si="2662"/>
        <v>0</v>
      </c>
      <c r="JP276" s="100">
        <f t="shared" si="2662"/>
        <v>0</v>
      </c>
      <c r="JQ276" s="100">
        <f t="shared" si="2662"/>
        <v>0</v>
      </c>
      <c r="JR276" s="100">
        <f t="shared" si="2662"/>
        <v>0</v>
      </c>
      <c r="JS276" s="100">
        <f t="shared" si="2662"/>
        <v>0</v>
      </c>
      <c r="JT276" s="100">
        <f t="shared" si="2662"/>
        <v>0</v>
      </c>
      <c r="JU276" s="100">
        <f t="shared" si="2662"/>
        <v>0</v>
      </c>
      <c r="JV276" s="100">
        <f t="shared" si="2662"/>
        <v>0</v>
      </c>
      <c r="JW276" s="100">
        <f t="shared" si="2662"/>
        <v>0</v>
      </c>
      <c r="JX276" s="100">
        <f t="shared" si="2662"/>
        <v>0</v>
      </c>
      <c r="JY276" s="100">
        <f t="shared" si="2662"/>
        <v>0</v>
      </c>
      <c r="JZ276" s="100">
        <f t="shared" si="2662"/>
        <v>0</v>
      </c>
      <c r="KA276" s="100">
        <f t="shared" si="2662"/>
        <v>0</v>
      </c>
      <c r="KB276" s="100">
        <f t="shared" si="2662"/>
        <v>0</v>
      </c>
      <c r="KC276" s="100">
        <f t="shared" si="2662"/>
        <v>0</v>
      </c>
      <c r="KD276" s="100">
        <f t="shared" si="2662"/>
        <v>0</v>
      </c>
      <c r="KE276" s="100">
        <f t="shared" si="2662"/>
        <v>0</v>
      </c>
      <c r="KF276" s="100">
        <f t="shared" si="2662"/>
        <v>0</v>
      </c>
      <c r="KG276" s="100">
        <f t="shared" si="2662"/>
        <v>0</v>
      </c>
      <c r="KH276" s="100">
        <f t="shared" si="2662"/>
        <v>0</v>
      </c>
      <c r="KI276" s="100">
        <f t="shared" si="2662"/>
        <v>0</v>
      </c>
      <c r="KJ276" s="100">
        <f t="shared" si="2662"/>
        <v>0</v>
      </c>
      <c r="KK276" s="100">
        <f t="shared" si="2662"/>
        <v>0</v>
      </c>
      <c r="KL276" s="100">
        <f t="shared" si="2662"/>
        <v>0</v>
      </c>
      <c r="KM276" s="100">
        <f t="shared" si="2662"/>
        <v>0</v>
      </c>
      <c r="KN276" s="100">
        <f t="shared" si="2662"/>
        <v>0</v>
      </c>
      <c r="KO276" s="100">
        <f t="shared" si="2662"/>
        <v>0</v>
      </c>
      <c r="KP276" s="100">
        <f t="shared" si="2662"/>
        <v>0</v>
      </c>
      <c r="KQ276" s="100">
        <f t="shared" si="2662"/>
        <v>0</v>
      </c>
      <c r="KR276" s="100">
        <f t="shared" si="2662"/>
        <v>0</v>
      </c>
      <c r="KS276" s="100">
        <f t="shared" si="2662"/>
        <v>0</v>
      </c>
      <c r="KT276" s="100">
        <f t="shared" si="2662"/>
        <v>0</v>
      </c>
      <c r="KU276" s="100">
        <f t="shared" si="2662"/>
        <v>0</v>
      </c>
      <c r="KV276" s="100">
        <f t="shared" si="2662"/>
        <v>0</v>
      </c>
      <c r="KW276" s="100">
        <f t="shared" si="2662"/>
        <v>0</v>
      </c>
      <c r="KX276" s="100">
        <f t="shared" si="2662"/>
        <v>0</v>
      </c>
      <c r="KY276" s="100">
        <f t="shared" si="2662"/>
        <v>0</v>
      </c>
      <c r="KZ276" s="100">
        <f t="shared" si="2662"/>
        <v>0</v>
      </c>
      <c r="LA276" s="100">
        <f t="shared" si="2662"/>
        <v>0</v>
      </c>
      <c r="LB276" s="100">
        <f t="shared" si="2662"/>
        <v>0</v>
      </c>
      <c r="LC276" s="100">
        <f t="shared" si="2662"/>
        <v>0</v>
      </c>
      <c r="LD276" s="100">
        <f t="shared" si="2662"/>
        <v>0</v>
      </c>
      <c r="LE276" s="100">
        <f t="shared" si="2662"/>
        <v>0</v>
      </c>
      <c r="LF276" s="100">
        <f t="shared" si="2662"/>
        <v>0</v>
      </c>
      <c r="LG276" s="100">
        <f t="shared" si="2662"/>
        <v>0</v>
      </c>
      <c r="LH276" s="100">
        <f t="shared" si="2662"/>
        <v>0</v>
      </c>
      <c r="LI276" s="100">
        <f t="shared" si="2662"/>
        <v>0</v>
      </c>
      <c r="LJ276" s="100">
        <f t="shared" si="2662"/>
        <v>0</v>
      </c>
      <c r="LK276" s="100">
        <f t="shared" si="2662"/>
        <v>0</v>
      </c>
      <c r="LL276" s="100">
        <f t="shared" si="2662"/>
        <v>0</v>
      </c>
      <c r="LM276" s="100">
        <f t="shared" ref="LM276:NK276" si="2663">SUM(LM271:LM275)</f>
        <v>0</v>
      </c>
      <c r="LN276" s="100">
        <f t="shared" si="2663"/>
        <v>0</v>
      </c>
      <c r="LO276" s="100">
        <f t="shared" si="2663"/>
        <v>0</v>
      </c>
      <c r="LP276" s="100">
        <f t="shared" si="2663"/>
        <v>0</v>
      </c>
      <c r="LQ276" s="100">
        <f t="shared" si="2663"/>
        <v>0</v>
      </c>
      <c r="LR276" s="100">
        <f t="shared" si="2663"/>
        <v>0</v>
      </c>
      <c r="LS276" s="100">
        <f t="shared" si="2663"/>
        <v>0</v>
      </c>
      <c r="LT276" s="100">
        <f t="shared" si="2663"/>
        <v>0</v>
      </c>
      <c r="LU276" s="100">
        <f t="shared" si="2663"/>
        <v>0</v>
      </c>
      <c r="LV276" s="100">
        <f t="shared" si="2663"/>
        <v>0</v>
      </c>
      <c r="LW276" s="100">
        <f t="shared" si="2663"/>
        <v>0</v>
      </c>
      <c r="LX276" s="100">
        <f t="shared" si="2663"/>
        <v>0</v>
      </c>
      <c r="LY276" s="100">
        <f t="shared" si="2663"/>
        <v>0</v>
      </c>
      <c r="LZ276" s="100">
        <f t="shared" si="2663"/>
        <v>0</v>
      </c>
      <c r="MA276" s="100">
        <f t="shared" si="2663"/>
        <v>0</v>
      </c>
      <c r="MB276" s="100">
        <f t="shared" si="2663"/>
        <v>0</v>
      </c>
      <c r="MC276" s="100">
        <f t="shared" si="2663"/>
        <v>0</v>
      </c>
      <c r="MD276" s="100">
        <f t="shared" si="2663"/>
        <v>0</v>
      </c>
      <c r="ME276" s="100">
        <f t="shared" si="2663"/>
        <v>0</v>
      </c>
      <c r="MF276" s="100">
        <f t="shared" si="2663"/>
        <v>0</v>
      </c>
      <c r="MG276" s="100">
        <f t="shared" si="2663"/>
        <v>0</v>
      </c>
      <c r="MH276" s="100">
        <f t="shared" si="2663"/>
        <v>0</v>
      </c>
      <c r="MI276" s="100">
        <f t="shared" si="2663"/>
        <v>0</v>
      </c>
      <c r="MJ276" s="100">
        <f t="shared" si="2663"/>
        <v>0</v>
      </c>
      <c r="MK276" s="100">
        <f t="shared" si="2663"/>
        <v>0</v>
      </c>
      <c r="ML276" s="100">
        <f t="shared" si="2663"/>
        <v>0</v>
      </c>
      <c r="MM276" s="100">
        <f t="shared" si="2663"/>
        <v>0</v>
      </c>
      <c r="MN276" s="100">
        <f t="shared" si="2663"/>
        <v>0</v>
      </c>
      <c r="MO276" s="100">
        <f t="shared" si="2663"/>
        <v>0</v>
      </c>
      <c r="MP276" s="100">
        <f t="shared" si="2663"/>
        <v>0</v>
      </c>
      <c r="MQ276" s="100">
        <f t="shared" si="2663"/>
        <v>0</v>
      </c>
      <c r="MR276" s="100">
        <f t="shared" si="2663"/>
        <v>0</v>
      </c>
      <c r="MS276" s="100">
        <f t="shared" si="2663"/>
        <v>0</v>
      </c>
      <c r="MT276" s="100">
        <f t="shared" si="2663"/>
        <v>0</v>
      </c>
      <c r="MU276" s="100">
        <f t="shared" si="2663"/>
        <v>0</v>
      </c>
      <c r="MV276" s="100">
        <f t="shared" si="2663"/>
        <v>0</v>
      </c>
      <c r="MW276" s="100">
        <f t="shared" si="2663"/>
        <v>0</v>
      </c>
      <c r="MX276" s="100">
        <f t="shared" si="2663"/>
        <v>0</v>
      </c>
      <c r="MY276" s="100">
        <f t="shared" si="2663"/>
        <v>0</v>
      </c>
      <c r="MZ276" s="100">
        <f t="shared" si="2663"/>
        <v>0</v>
      </c>
      <c r="NA276" s="100">
        <f t="shared" si="2663"/>
        <v>0</v>
      </c>
      <c r="NB276" s="100">
        <f t="shared" si="2663"/>
        <v>0</v>
      </c>
      <c r="NC276" s="100">
        <f t="shared" si="2663"/>
        <v>0</v>
      </c>
      <c r="ND276" s="100">
        <f t="shared" si="2663"/>
        <v>0</v>
      </c>
      <c r="NE276" s="100">
        <f t="shared" si="2663"/>
        <v>0</v>
      </c>
      <c r="NF276" s="100">
        <f t="shared" si="2663"/>
        <v>0</v>
      </c>
      <c r="NG276" s="100">
        <f t="shared" si="2663"/>
        <v>0</v>
      </c>
      <c r="NH276" s="100">
        <f t="shared" si="2663"/>
        <v>0</v>
      </c>
      <c r="NI276" s="100">
        <f t="shared" si="2663"/>
        <v>0</v>
      </c>
      <c r="NJ276" s="100">
        <f t="shared" si="2663"/>
        <v>0</v>
      </c>
      <c r="NK276" s="101">
        <f t="shared" si="2663"/>
        <v>0</v>
      </c>
    </row>
    <row r="277" spans="1:375" x14ac:dyDescent="0.25">
      <c r="A277" s="104"/>
      <c r="B277" s="104"/>
      <c r="C277" s="45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  <c r="V277" s="94"/>
      <c r="W277" s="94"/>
      <c r="X277" s="94"/>
      <c r="Y277" s="94"/>
      <c r="Z277" s="94"/>
      <c r="AA277" s="94"/>
      <c r="AB277" s="94"/>
      <c r="AC277" s="94"/>
      <c r="AD277" s="94"/>
      <c r="AE277" s="94"/>
      <c r="AF277" s="94"/>
      <c r="AG277" s="94"/>
      <c r="AH277" s="94"/>
      <c r="AI277" s="94"/>
      <c r="AJ277" s="94"/>
      <c r="AK277" s="94"/>
      <c r="AL277" s="94"/>
      <c r="AM277" s="94"/>
      <c r="AN277" s="94"/>
      <c r="AO277" s="94"/>
      <c r="AP277" s="94"/>
      <c r="AQ277" s="94"/>
      <c r="AR277" s="94"/>
      <c r="AS277" s="94"/>
      <c r="AT277" s="94"/>
      <c r="AU277" s="94"/>
      <c r="AV277" s="94"/>
      <c r="AW277" s="94"/>
      <c r="AX277" s="94"/>
      <c r="AY277" s="94"/>
      <c r="AZ277" s="94"/>
      <c r="BA277" s="94"/>
      <c r="BB277" s="94"/>
      <c r="BC277" s="94"/>
      <c r="BD277" s="94"/>
      <c r="BE277" s="94"/>
      <c r="BF277" s="94"/>
      <c r="BG277" s="94"/>
      <c r="BH277" s="94"/>
      <c r="BI277" s="94"/>
      <c r="BJ277" s="94"/>
      <c r="BK277" s="94"/>
      <c r="BL277" s="94"/>
      <c r="BM277" s="94"/>
      <c r="BN277" s="94"/>
      <c r="BO277" s="94"/>
      <c r="BP277" s="94"/>
      <c r="BQ277" s="94"/>
      <c r="BR277" s="94"/>
      <c r="BS277" s="94"/>
      <c r="BT277" s="94"/>
      <c r="BU277" s="94"/>
      <c r="BV277" s="94"/>
      <c r="BW277" s="94"/>
      <c r="BX277" s="94"/>
      <c r="BY277" s="94"/>
      <c r="BZ277" s="94"/>
      <c r="CA277" s="94"/>
      <c r="CB277" s="94"/>
      <c r="CC277" s="94"/>
      <c r="CD277" s="94"/>
      <c r="CE277" s="94"/>
      <c r="CF277" s="94"/>
      <c r="CG277" s="94"/>
      <c r="CH277" s="94"/>
      <c r="CI277" s="94"/>
      <c r="CJ277" s="94"/>
      <c r="CK277" s="94"/>
      <c r="CL277" s="94"/>
      <c r="CM277" s="94"/>
      <c r="CN277" s="94"/>
      <c r="CO277" s="94"/>
      <c r="CP277" s="94"/>
      <c r="CQ277" s="94"/>
      <c r="CR277" s="94"/>
      <c r="CS277" s="94"/>
      <c r="CT277" s="94"/>
      <c r="CU277" s="94"/>
      <c r="CV277" s="94"/>
      <c r="CW277" s="94"/>
      <c r="CX277" s="94"/>
      <c r="CY277" s="94"/>
      <c r="CZ277" s="94"/>
      <c r="DA277" s="94"/>
      <c r="DB277" s="94"/>
      <c r="DC277" s="94"/>
      <c r="DD277" s="94"/>
      <c r="DE277" s="94"/>
      <c r="DF277" s="94"/>
      <c r="DG277" s="94"/>
      <c r="DH277" s="94"/>
      <c r="DI277" s="94"/>
      <c r="DJ277" s="94"/>
      <c r="DK277" s="94"/>
      <c r="DL277" s="94"/>
      <c r="DM277" s="94"/>
      <c r="DN277" s="94"/>
      <c r="DO277" s="94"/>
      <c r="DP277" s="94"/>
      <c r="DQ277" s="94"/>
      <c r="DR277" s="94"/>
      <c r="DS277" s="94"/>
      <c r="DT277" s="94"/>
      <c r="DU277" s="94"/>
      <c r="DV277" s="94"/>
      <c r="DW277" s="94"/>
      <c r="DX277" s="94"/>
      <c r="DY277" s="94"/>
      <c r="DZ277" s="94"/>
      <c r="EA277" s="94"/>
      <c r="EB277" s="94"/>
      <c r="EC277" s="94"/>
      <c r="ED277" s="94"/>
      <c r="EE277" s="94"/>
      <c r="EF277" s="94"/>
      <c r="EG277" s="94"/>
      <c r="EH277" s="94"/>
      <c r="EI277" s="94"/>
      <c r="EJ277" s="94"/>
      <c r="EK277" s="94"/>
      <c r="EL277" s="94"/>
      <c r="EM277" s="94"/>
      <c r="EN277" s="94"/>
      <c r="EO277" s="94"/>
      <c r="EP277" s="94"/>
      <c r="EQ277" s="94"/>
      <c r="ER277" s="94"/>
      <c r="ES277" s="94"/>
      <c r="ET277" s="94"/>
      <c r="EU277" s="94"/>
      <c r="EV277" s="94"/>
      <c r="EW277" s="94"/>
      <c r="EX277" s="94"/>
      <c r="EY277" s="94"/>
      <c r="EZ277" s="94"/>
      <c r="FA277" s="94"/>
      <c r="FB277" s="94"/>
      <c r="FC277" s="94"/>
      <c r="FD277" s="94"/>
      <c r="FE277" s="94"/>
      <c r="FF277" s="94"/>
      <c r="FG277" s="94"/>
      <c r="FH277" s="94"/>
      <c r="FI277" s="94"/>
      <c r="FJ277" s="94"/>
      <c r="FK277" s="94"/>
      <c r="FL277" s="94"/>
      <c r="FM277" s="94"/>
      <c r="FN277" s="94"/>
      <c r="FO277" s="94"/>
      <c r="FP277" s="94"/>
      <c r="FQ277" s="94"/>
      <c r="FR277" s="94"/>
      <c r="FS277" s="94"/>
      <c r="FT277" s="94"/>
      <c r="FU277" s="94"/>
      <c r="FV277" s="94"/>
      <c r="FW277" s="94"/>
      <c r="FX277" s="94"/>
      <c r="FY277" s="94"/>
      <c r="FZ277" s="94"/>
      <c r="GA277" s="94"/>
      <c r="GB277" s="94"/>
      <c r="GC277" s="94"/>
      <c r="GD277" s="94"/>
      <c r="GE277" s="94"/>
      <c r="GF277" s="94"/>
      <c r="GG277" s="94"/>
      <c r="GH277" s="94"/>
      <c r="GI277" s="94"/>
      <c r="GJ277" s="94"/>
      <c r="GK277" s="94"/>
      <c r="GL277" s="94"/>
      <c r="GM277" s="94"/>
      <c r="GN277" s="94"/>
      <c r="GO277" s="94"/>
      <c r="GP277" s="94"/>
      <c r="GQ277" s="94"/>
      <c r="GR277" s="94"/>
      <c r="GS277" s="94"/>
      <c r="GT277" s="94"/>
      <c r="GU277" s="94"/>
      <c r="GV277" s="94"/>
      <c r="GW277" s="94"/>
      <c r="GX277" s="94"/>
      <c r="GY277" s="94"/>
      <c r="GZ277" s="94"/>
      <c r="HA277" s="94"/>
      <c r="HB277" s="94"/>
      <c r="HC277" s="94"/>
      <c r="HD277" s="94"/>
      <c r="HE277" s="94"/>
      <c r="HF277" s="94"/>
      <c r="HG277" s="94"/>
      <c r="HH277" s="94"/>
      <c r="HI277" s="94"/>
      <c r="HJ277" s="94"/>
      <c r="HK277" s="94"/>
      <c r="HL277" s="94"/>
      <c r="HM277" s="94"/>
      <c r="HN277" s="94"/>
      <c r="HO277" s="94"/>
      <c r="HP277" s="94"/>
      <c r="HQ277" s="94"/>
      <c r="HR277" s="94"/>
      <c r="HS277" s="94"/>
      <c r="HT277" s="94"/>
      <c r="HU277" s="94"/>
      <c r="HV277" s="94"/>
      <c r="HW277" s="94"/>
      <c r="HX277" s="94"/>
      <c r="HY277" s="94"/>
      <c r="HZ277" s="94"/>
      <c r="IA277" s="94"/>
      <c r="IB277" s="94"/>
      <c r="IC277" s="94"/>
      <c r="ID277" s="94"/>
      <c r="IE277" s="94"/>
      <c r="IF277" s="94"/>
      <c r="IG277" s="94"/>
      <c r="IH277" s="94"/>
      <c r="II277" s="94"/>
      <c r="IJ277" s="94"/>
      <c r="IK277" s="94"/>
      <c r="IL277" s="94"/>
      <c r="IM277" s="94"/>
      <c r="IN277" s="94"/>
      <c r="IO277" s="94"/>
      <c r="IP277" s="94"/>
      <c r="IQ277" s="94"/>
      <c r="IR277" s="94"/>
      <c r="IS277" s="94"/>
      <c r="IT277" s="94"/>
      <c r="IU277" s="94"/>
      <c r="IV277" s="94"/>
      <c r="IW277" s="94"/>
      <c r="IX277" s="94"/>
      <c r="IY277" s="94"/>
      <c r="IZ277" s="94"/>
      <c r="JA277" s="94"/>
      <c r="JB277" s="94"/>
      <c r="JC277" s="94"/>
      <c r="JD277" s="94"/>
      <c r="JE277" s="94"/>
      <c r="JF277" s="94"/>
      <c r="JG277" s="94"/>
      <c r="JH277" s="94"/>
      <c r="JI277" s="94"/>
      <c r="JJ277" s="94"/>
      <c r="JK277" s="94"/>
      <c r="JL277" s="94"/>
      <c r="JM277" s="94"/>
      <c r="JN277" s="94"/>
      <c r="JO277" s="94"/>
      <c r="JP277" s="94"/>
      <c r="JQ277" s="94"/>
      <c r="JR277" s="94"/>
      <c r="JS277" s="94"/>
      <c r="JT277" s="94"/>
      <c r="JU277" s="94"/>
      <c r="JV277" s="94"/>
      <c r="JW277" s="94"/>
      <c r="JX277" s="94"/>
      <c r="JY277" s="94"/>
      <c r="JZ277" s="94"/>
      <c r="KA277" s="94"/>
      <c r="KB277" s="94"/>
      <c r="KC277" s="94"/>
      <c r="KD277" s="94"/>
      <c r="KE277" s="94"/>
      <c r="KF277" s="94"/>
      <c r="KG277" s="94"/>
      <c r="KH277" s="94"/>
      <c r="KI277" s="94"/>
      <c r="KJ277" s="94"/>
      <c r="KK277" s="94"/>
      <c r="KL277" s="94"/>
      <c r="KM277" s="94"/>
      <c r="KN277" s="94"/>
      <c r="KO277" s="94"/>
      <c r="KP277" s="94"/>
      <c r="KQ277" s="94"/>
      <c r="KR277" s="94"/>
      <c r="KS277" s="94"/>
      <c r="KT277" s="94"/>
      <c r="KU277" s="94"/>
      <c r="KV277" s="94"/>
      <c r="KW277" s="94"/>
      <c r="KX277" s="94"/>
      <c r="KY277" s="94"/>
      <c r="KZ277" s="94"/>
      <c r="LA277" s="94"/>
      <c r="LB277" s="94"/>
      <c r="LC277" s="94"/>
      <c r="LD277" s="94"/>
      <c r="LE277" s="94"/>
      <c r="LF277" s="94"/>
      <c r="LG277" s="94"/>
      <c r="LH277" s="94"/>
      <c r="LI277" s="94"/>
      <c r="LJ277" s="94"/>
      <c r="LK277" s="94"/>
      <c r="LL277" s="94"/>
      <c r="LM277" s="94"/>
      <c r="LN277" s="94"/>
      <c r="LO277" s="94"/>
      <c r="LP277" s="94"/>
      <c r="LQ277" s="94"/>
      <c r="LR277" s="94"/>
      <c r="LS277" s="94"/>
      <c r="LT277" s="94"/>
      <c r="LU277" s="94"/>
      <c r="LV277" s="94"/>
      <c r="LW277" s="94"/>
      <c r="LX277" s="94"/>
      <c r="LY277" s="94"/>
      <c r="LZ277" s="94"/>
      <c r="MA277" s="94"/>
      <c r="MB277" s="94"/>
      <c r="MC277" s="94"/>
      <c r="MD277" s="94"/>
      <c r="ME277" s="94"/>
      <c r="MF277" s="94"/>
      <c r="MG277" s="94"/>
      <c r="MH277" s="94"/>
      <c r="MI277" s="94"/>
      <c r="MJ277" s="94"/>
      <c r="MK277" s="94"/>
      <c r="ML277" s="94"/>
      <c r="MM277" s="94"/>
      <c r="MN277" s="94"/>
      <c r="MO277" s="94"/>
      <c r="MP277" s="94"/>
      <c r="MQ277" s="94"/>
      <c r="MR277" s="94"/>
      <c r="MS277" s="94"/>
      <c r="MT277" s="94"/>
      <c r="MU277" s="94"/>
      <c r="MV277" s="94"/>
      <c r="MW277" s="94"/>
      <c r="MX277" s="94"/>
      <c r="MY277" s="94"/>
      <c r="MZ277" s="94"/>
      <c r="NA277" s="94"/>
      <c r="NB277" s="94"/>
      <c r="NC277" s="94"/>
      <c r="ND277" s="94"/>
      <c r="NE277" s="94"/>
      <c r="NF277" s="94"/>
      <c r="NG277" s="94"/>
      <c r="NH277" s="94"/>
      <c r="NI277" s="94"/>
      <c r="NJ277" s="94"/>
      <c r="NK277" s="94"/>
    </row>
    <row r="278" spans="1:375" x14ac:dyDescent="0.25">
      <c r="A278" s="84"/>
      <c r="B278" s="85"/>
      <c r="C278" s="86" t="s">
        <v>90</v>
      </c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  <c r="AB278" s="87"/>
      <c r="AC278" s="87"/>
      <c r="AD278" s="87"/>
      <c r="AE278" s="87"/>
      <c r="AF278" s="87"/>
      <c r="AG278" s="87"/>
      <c r="AH278" s="87"/>
      <c r="AI278" s="87"/>
      <c r="AJ278" s="87"/>
      <c r="AK278" s="87"/>
      <c r="AL278" s="87"/>
      <c r="AM278" s="87"/>
      <c r="AN278" s="87"/>
      <c r="AO278" s="87"/>
      <c r="AP278" s="87"/>
      <c r="AQ278" s="87"/>
      <c r="AR278" s="87"/>
      <c r="AS278" s="87"/>
      <c r="AT278" s="87"/>
      <c r="AU278" s="87"/>
      <c r="AV278" s="87"/>
      <c r="AW278" s="87"/>
      <c r="AX278" s="87"/>
      <c r="AY278" s="87"/>
      <c r="AZ278" s="87"/>
      <c r="BA278" s="87"/>
      <c r="BB278" s="87"/>
      <c r="BC278" s="87"/>
      <c r="BD278" s="87"/>
      <c r="BE278" s="87"/>
      <c r="BF278" s="87"/>
      <c r="BG278" s="87"/>
      <c r="BH278" s="87"/>
      <c r="BI278" s="87"/>
      <c r="BJ278" s="87"/>
      <c r="BK278" s="87"/>
      <c r="BL278" s="87"/>
      <c r="BM278" s="87"/>
      <c r="BN278" s="87"/>
      <c r="BO278" s="87"/>
      <c r="BP278" s="87"/>
      <c r="BQ278" s="87"/>
      <c r="BR278" s="87"/>
      <c r="BS278" s="87"/>
      <c r="BT278" s="87"/>
      <c r="BU278" s="87"/>
      <c r="BV278" s="87"/>
      <c r="BW278" s="87"/>
      <c r="BX278" s="87"/>
      <c r="BY278" s="87"/>
      <c r="BZ278" s="87"/>
      <c r="CA278" s="87"/>
      <c r="CB278" s="87"/>
      <c r="CC278" s="87"/>
      <c r="CD278" s="87"/>
      <c r="CE278" s="87"/>
      <c r="CF278" s="87"/>
      <c r="CG278" s="87"/>
      <c r="CH278" s="87"/>
      <c r="CI278" s="87"/>
      <c r="CJ278" s="87"/>
      <c r="CK278" s="87"/>
      <c r="CL278" s="87"/>
      <c r="CM278" s="87"/>
      <c r="CN278" s="87"/>
      <c r="CO278" s="87"/>
      <c r="CP278" s="87"/>
      <c r="CQ278" s="87"/>
      <c r="CR278" s="87"/>
      <c r="CS278" s="87"/>
      <c r="CT278" s="87"/>
      <c r="CU278" s="87"/>
      <c r="CV278" s="87"/>
      <c r="CW278" s="87"/>
      <c r="CX278" s="87"/>
      <c r="CY278" s="87"/>
      <c r="CZ278" s="87"/>
      <c r="DA278" s="87"/>
      <c r="DB278" s="87"/>
      <c r="DC278" s="87"/>
      <c r="DD278" s="87"/>
      <c r="DE278" s="87"/>
      <c r="DF278" s="87"/>
      <c r="DG278" s="87"/>
      <c r="DH278" s="87"/>
      <c r="DI278" s="87"/>
      <c r="DJ278" s="87"/>
      <c r="DK278" s="87"/>
      <c r="DL278" s="87"/>
      <c r="DM278" s="87"/>
      <c r="DN278" s="87"/>
      <c r="DO278" s="87"/>
      <c r="DP278" s="87"/>
      <c r="DQ278" s="87"/>
      <c r="DR278" s="87"/>
      <c r="DS278" s="87"/>
      <c r="DT278" s="87"/>
      <c r="DU278" s="87"/>
      <c r="DV278" s="87"/>
      <c r="DW278" s="87"/>
      <c r="DX278" s="87"/>
      <c r="DY278" s="87"/>
      <c r="DZ278" s="87"/>
      <c r="EA278" s="87"/>
      <c r="EB278" s="87"/>
      <c r="EC278" s="87"/>
      <c r="ED278" s="87"/>
      <c r="EE278" s="87"/>
      <c r="EF278" s="87"/>
      <c r="EG278" s="87"/>
      <c r="EH278" s="87"/>
      <c r="EI278" s="87"/>
      <c r="EJ278" s="87"/>
      <c r="EK278" s="87"/>
      <c r="EL278" s="87"/>
      <c r="EM278" s="87"/>
      <c r="EN278" s="87"/>
      <c r="EO278" s="87"/>
      <c r="EP278" s="87"/>
      <c r="EQ278" s="87"/>
      <c r="ER278" s="87"/>
      <c r="ES278" s="87"/>
      <c r="ET278" s="87"/>
      <c r="EU278" s="87"/>
      <c r="EV278" s="87"/>
      <c r="EW278" s="87"/>
      <c r="EX278" s="87"/>
      <c r="EY278" s="87"/>
      <c r="EZ278" s="87"/>
      <c r="FA278" s="87"/>
      <c r="FB278" s="87"/>
      <c r="FC278" s="87"/>
      <c r="FD278" s="87"/>
      <c r="FE278" s="87"/>
      <c r="FF278" s="87"/>
      <c r="FG278" s="87"/>
      <c r="FH278" s="87"/>
      <c r="FI278" s="87"/>
      <c r="FJ278" s="87"/>
      <c r="FK278" s="87"/>
      <c r="FL278" s="87"/>
      <c r="FM278" s="87"/>
      <c r="FN278" s="87"/>
      <c r="FO278" s="87"/>
      <c r="FP278" s="87"/>
      <c r="FQ278" s="87"/>
      <c r="FR278" s="87"/>
      <c r="FS278" s="87"/>
      <c r="FT278" s="87"/>
      <c r="FU278" s="87"/>
      <c r="FV278" s="87"/>
      <c r="FW278" s="87"/>
      <c r="FX278" s="87"/>
      <c r="FY278" s="87"/>
      <c r="FZ278" s="87"/>
      <c r="GA278" s="87"/>
      <c r="GB278" s="87"/>
      <c r="GC278" s="87"/>
      <c r="GD278" s="87"/>
      <c r="GE278" s="87"/>
      <c r="GF278" s="87"/>
      <c r="GG278" s="87"/>
      <c r="GH278" s="87"/>
      <c r="GI278" s="87"/>
      <c r="GJ278" s="87"/>
      <c r="GK278" s="87"/>
      <c r="GL278" s="87"/>
      <c r="GM278" s="87"/>
      <c r="GN278" s="87"/>
      <c r="GO278" s="87"/>
      <c r="GP278" s="87"/>
      <c r="GQ278" s="87"/>
      <c r="GR278" s="87"/>
      <c r="GS278" s="87"/>
      <c r="GT278" s="87"/>
      <c r="GU278" s="87"/>
      <c r="GV278" s="87"/>
      <c r="GW278" s="87"/>
      <c r="GX278" s="87"/>
      <c r="GY278" s="87"/>
      <c r="GZ278" s="87"/>
      <c r="HA278" s="87"/>
      <c r="HB278" s="87"/>
      <c r="HC278" s="87"/>
      <c r="HD278" s="87"/>
      <c r="HE278" s="87"/>
      <c r="HF278" s="87"/>
      <c r="HG278" s="87"/>
      <c r="HH278" s="87"/>
      <c r="HI278" s="87"/>
      <c r="HJ278" s="87"/>
      <c r="HK278" s="87"/>
      <c r="HL278" s="87"/>
      <c r="HM278" s="87"/>
      <c r="HN278" s="87"/>
      <c r="HO278" s="87"/>
      <c r="HP278" s="87"/>
      <c r="HQ278" s="87"/>
      <c r="HR278" s="87"/>
      <c r="HS278" s="87"/>
      <c r="HT278" s="87"/>
      <c r="HU278" s="87"/>
      <c r="HV278" s="87"/>
      <c r="HW278" s="87"/>
      <c r="HX278" s="87"/>
      <c r="HY278" s="87"/>
      <c r="HZ278" s="87"/>
      <c r="IA278" s="87"/>
      <c r="IB278" s="87"/>
      <c r="IC278" s="87"/>
      <c r="ID278" s="87"/>
      <c r="IE278" s="87"/>
      <c r="IF278" s="87"/>
      <c r="IG278" s="87"/>
      <c r="IH278" s="87"/>
      <c r="II278" s="87"/>
      <c r="IJ278" s="87"/>
      <c r="IK278" s="87"/>
      <c r="IL278" s="87"/>
      <c r="IM278" s="87"/>
      <c r="IN278" s="87"/>
      <c r="IO278" s="87"/>
      <c r="IP278" s="87"/>
      <c r="IQ278" s="87"/>
      <c r="IR278" s="87"/>
      <c r="IS278" s="87"/>
      <c r="IT278" s="87"/>
      <c r="IU278" s="87"/>
      <c r="IV278" s="87"/>
      <c r="IW278" s="87"/>
      <c r="IX278" s="87"/>
      <c r="IY278" s="87"/>
      <c r="IZ278" s="87"/>
      <c r="JA278" s="87"/>
      <c r="JB278" s="87"/>
      <c r="JC278" s="87"/>
      <c r="JD278" s="87"/>
      <c r="JE278" s="87"/>
      <c r="JF278" s="87"/>
      <c r="JG278" s="87"/>
      <c r="JH278" s="87"/>
      <c r="JI278" s="87"/>
      <c r="JJ278" s="87"/>
      <c r="JK278" s="87"/>
      <c r="JL278" s="87"/>
      <c r="JM278" s="87"/>
      <c r="JN278" s="87"/>
      <c r="JO278" s="87"/>
      <c r="JP278" s="87"/>
      <c r="JQ278" s="87"/>
      <c r="JR278" s="87"/>
      <c r="JS278" s="87"/>
      <c r="JT278" s="87"/>
      <c r="JU278" s="87"/>
      <c r="JV278" s="87"/>
      <c r="JW278" s="87"/>
      <c r="JX278" s="87"/>
      <c r="JY278" s="87"/>
      <c r="JZ278" s="87"/>
      <c r="KA278" s="87"/>
      <c r="KB278" s="87"/>
      <c r="KC278" s="87"/>
      <c r="KD278" s="87"/>
      <c r="KE278" s="87"/>
      <c r="KF278" s="87"/>
      <c r="KG278" s="87"/>
      <c r="KH278" s="87"/>
      <c r="KI278" s="87"/>
      <c r="KJ278" s="87"/>
      <c r="KK278" s="87"/>
      <c r="KL278" s="87"/>
      <c r="KM278" s="87"/>
      <c r="KN278" s="87"/>
      <c r="KO278" s="87"/>
      <c r="KP278" s="87"/>
      <c r="KQ278" s="87"/>
      <c r="KR278" s="87"/>
      <c r="KS278" s="87"/>
      <c r="KT278" s="87"/>
      <c r="KU278" s="87"/>
      <c r="KV278" s="87"/>
      <c r="KW278" s="87"/>
      <c r="KX278" s="87"/>
      <c r="KY278" s="87"/>
      <c r="KZ278" s="87"/>
      <c r="LA278" s="87"/>
      <c r="LB278" s="87"/>
      <c r="LC278" s="87"/>
      <c r="LD278" s="87"/>
      <c r="LE278" s="87"/>
      <c r="LF278" s="87"/>
      <c r="LG278" s="87"/>
      <c r="LH278" s="87"/>
      <c r="LI278" s="87"/>
      <c r="LJ278" s="87"/>
      <c r="LK278" s="87"/>
      <c r="LL278" s="87"/>
      <c r="LM278" s="87"/>
      <c r="LN278" s="87"/>
      <c r="LO278" s="87"/>
      <c r="LP278" s="87"/>
      <c r="LQ278" s="87"/>
      <c r="LR278" s="87"/>
      <c r="LS278" s="87"/>
      <c r="LT278" s="87"/>
      <c r="LU278" s="87"/>
      <c r="LV278" s="87"/>
      <c r="LW278" s="87"/>
      <c r="LX278" s="87"/>
      <c r="LY278" s="87"/>
      <c r="LZ278" s="87"/>
      <c r="MA278" s="87"/>
      <c r="MB278" s="87"/>
      <c r="MC278" s="87"/>
      <c r="MD278" s="87"/>
      <c r="ME278" s="87"/>
      <c r="MF278" s="87"/>
      <c r="MG278" s="87"/>
      <c r="MH278" s="87"/>
      <c r="MI278" s="87"/>
      <c r="MJ278" s="87"/>
      <c r="MK278" s="87"/>
      <c r="ML278" s="87"/>
      <c r="MM278" s="87"/>
      <c r="MN278" s="87"/>
      <c r="MO278" s="87"/>
      <c r="MP278" s="87"/>
      <c r="MQ278" s="87"/>
      <c r="MR278" s="87"/>
      <c r="MS278" s="87"/>
      <c r="MT278" s="87"/>
      <c r="MU278" s="87"/>
      <c r="MV278" s="87"/>
      <c r="MW278" s="87"/>
      <c r="MX278" s="87"/>
      <c r="MY278" s="87"/>
      <c r="MZ278" s="87"/>
      <c r="NA278" s="87"/>
      <c r="NB278" s="87"/>
      <c r="NC278" s="87"/>
      <c r="ND278" s="87"/>
      <c r="NE278" s="87"/>
      <c r="NF278" s="87"/>
      <c r="NG278" s="87"/>
      <c r="NH278" s="87"/>
      <c r="NI278" s="87"/>
      <c r="NJ278" s="87"/>
      <c r="NK278" s="88"/>
    </row>
    <row r="279" spans="1:375" x14ac:dyDescent="0.25">
      <c r="A279" s="89" t="s">
        <v>88</v>
      </c>
      <c r="B279" s="90" t="s">
        <v>89</v>
      </c>
      <c r="C279" s="90" t="str">
        <f>A115&amp;" / "&amp;C115</f>
        <v>800 / Tenant #1</v>
      </c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  <c r="AA279" s="91"/>
      <c r="AB279" s="91"/>
      <c r="AC279" s="91"/>
      <c r="AD279" s="91"/>
      <c r="AE279" s="91"/>
      <c r="AF279" s="91"/>
      <c r="AG279" s="91"/>
      <c r="AH279" s="91"/>
      <c r="AI279" s="91"/>
      <c r="AJ279" s="91"/>
      <c r="AK279" s="91"/>
      <c r="AL279" s="91"/>
      <c r="AM279" s="91"/>
      <c r="AN279" s="91"/>
      <c r="AO279" s="91"/>
      <c r="AP279" s="91"/>
      <c r="AQ279" s="91"/>
      <c r="AR279" s="91"/>
      <c r="AS279" s="91"/>
      <c r="AT279" s="91"/>
      <c r="AU279" s="91"/>
      <c r="AV279" s="91"/>
      <c r="AW279" s="91"/>
      <c r="AX279" s="91"/>
      <c r="AY279" s="91"/>
      <c r="AZ279" s="91"/>
      <c r="BA279" s="91"/>
      <c r="BB279" s="91"/>
      <c r="BC279" s="91"/>
      <c r="BD279" s="91"/>
      <c r="BE279" s="91"/>
      <c r="BF279" s="91"/>
      <c r="BG279" s="91"/>
      <c r="BH279" s="91"/>
      <c r="BI279" s="91"/>
      <c r="BJ279" s="91"/>
      <c r="BK279" s="91"/>
      <c r="BL279" s="91"/>
      <c r="BM279" s="91"/>
      <c r="BN279" s="91"/>
      <c r="BO279" s="91"/>
      <c r="BP279" s="91"/>
      <c r="BQ279" s="91"/>
      <c r="BR279" s="91"/>
      <c r="BS279" s="91"/>
      <c r="BT279" s="91"/>
      <c r="BU279" s="91"/>
      <c r="BV279" s="91"/>
      <c r="BW279" s="91"/>
      <c r="BX279" s="91"/>
      <c r="BY279" s="91"/>
      <c r="BZ279" s="91"/>
      <c r="CA279" s="91"/>
      <c r="CB279" s="91"/>
      <c r="CC279" s="91"/>
      <c r="CD279" s="91"/>
      <c r="CE279" s="91"/>
      <c r="CF279" s="91"/>
      <c r="CG279" s="91"/>
      <c r="CH279" s="91"/>
      <c r="CI279" s="91"/>
      <c r="CJ279" s="91"/>
      <c r="CK279" s="91"/>
      <c r="CL279" s="91"/>
      <c r="CM279" s="91"/>
      <c r="CN279" s="91"/>
      <c r="CO279" s="91"/>
      <c r="CP279" s="91"/>
      <c r="CQ279" s="91"/>
      <c r="CR279" s="91"/>
      <c r="CS279" s="91"/>
      <c r="CT279" s="91"/>
      <c r="CU279" s="91"/>
      <c r="CV279" s="91"/>
      <c r="CW279" s="91"/>
      <c r="CX279" s="91"/>
      <c r="CY279" s="91"/>
      <c r="CZ279" s="91"/>
      <c r="DA279" s="91"/>
      <c r="DB279" s="91"/>
      <c r="DC279" s="91"/>
      <c r="DD279" s="91"/>
      <c r="DE279" s="91"/>
      <c r="DF279" s="91"/>
      <c r="DG279" s="91"/>
      <c r="DH279" s="91"/>
      <c r="DI279" s="91"/>
      <c r="DJ279" s="91"/>
      <c r="DK279" s="91"/>
      <c r="DL279" s="91"/>
      <c r="DM279" s="91"/>
      <c r="DN279" s="91"/>
      <c r="DO279" s="91"/>
      <c r="DP279" s="91"/>
      <c r="DQ279" s="91"/>
      <c r="DR279" s="91"/>
      <c r="DS279" s="91"/>
      <c r="DT279" s="91"/>
      <c r="DU279" s="91"/>
      <c r="DV279" s="91"/>
      <c r="DW279" s="91"/>
      <c r="DX279" s="91"/>
      <c r="DY279" s="91"/>
      <c r="DZ279" s="91"/>
      <c r="EA279" s="91"/>
      <c r="EB279" s="91"/>
      <c r="EC279" s="91"/>
      <c r="ED279" s="91"/>
      <c r="EE279" s="91"/>
      <c r="EF279" s="91"/>
      <c r="EG279" s="91"/>
      <c r="EH279" s="91"/>
      <c r="EI279" s="91"/>
      <c r="EJ279" s="91"/>
      <c r="EK279" s="91"/>
      <c r="EL279" s="91"/>
      <c r="EM279" s="91"/>
      <c r="EN279" s="91"/>
      <c r="EO279" s="91"/>
      <c r="EP279" s="91"/>
      <c r="EQ279" s="91"/>
      <c r="ER279" s="91"/>
      <c r="ES279" s="91"/>
      <c r="ET279" s="91"/>
      <c r="EU279" s="91"/>
      <c r="EV279" s="91"/>
      <c r="EW279" s="91"/>
      <c r="EX279" s="91"/>
      <c r="EY279" s="91"/>
      <c r="EZ279" s="91"/>
      <c r="FA279" s="91"/>
      <c r="FB279" s="91"/>
      <c r="FC279" s="91"/>
      <c r="FD279" s="91"/>
      <c r="FE279" s="91"/>
      <c r="FF279" s="91"/>
      <c r="FG279" s="91"/>
      <c r="FH279" s="91"/>
      <c r="FI279" s="91"/>
      <c r="FJ279" s="91"/>
      <c r="FK279" s="91"/>
      <c r="FL279" s="91"/>
      <c r="FM279" s="91"/>
      <c r="FN279" s="91"/>
      <c r="FO279" s="91"/>
      <c r="FP279" s="91"/>
      <c r="FQ279" s="91"/>
      <c r="FR279" s="91"/>
      <c r="FS279" s="91"/>
      <c r="FT279" s="91"/>
      <c r="FU279" s="91"/>
      <c r="FV279" s="91"/>
      <c r="FW279" s="91"/>
      <c r="FX279" s="91"/>
      <c r="FY279" s="91"/>
      <c r="FZ279" s="91"/>
      <c r="GA279" s="91"/>
      <c r="GB279" s="91"/>
      <c r="GC279" s="91"/>
      <c r="GD279" s="91"/>
      <c r="GE279" s="91"/>
      <c r="GF279" s="91"/>
      <c r="GG279" s="91"/>
      <c r="GH279" s="91"/>
      <c r="GI279" s="91"/>
      <c r="GJ279" s="91"/>
      <c r="GK279" s="91"/>
      <c r="GL279" s="91"/>
      <c r="GM279" s="91"/>
      <c r="GN279" s="91"/>
      <c r="GO279" s="91"/>
      <c r="GP279" s="91"/>
      <c r="GQ279" s="91"/>
      <c r="GR279" s="91"/>
      <c r="GS279" s="91"/>
      <c r="GT279" s="91"/>
      <c r="GU279" s="91"/>
      <c r="GV279" s="91"/>
      <c r="GW279" s="91"/>
      <c r="GX279" s="91"/>
      <c r="GY279" s="91"/>
      <c r="GZ279" s="91"/>
      <c r="HA279" s="91"/>
      <c r="HB279" s="91"/>
      <c r="HC279" s="91"/>
      <c r="HD279" s="91"/>
      <c r="HE279" s="91"/>
      <c r="HF279" s="91"/>
      <c r="HG279" s="91"/>
      <c r="HH279" s="91"/>
      <c r="HI279" s="91"/>
      <c r="HJ279" s="91"/>
      <c r="HK279" s="91"/>
      <c r="HL279" s="91"/>
      <c r="HM279" s="91"/>
      <c r="HN279" s="91"/>
      <c r="HO279" s="91"/>
      <c r="HP279" s="91"/>
      <c r="HQ279" s="91"/>
      <c r="HR279" s="91"/>
      <c r="HS279" s="91"/>
      <c r="HT279" s="91"/>
      <c r="HU279" s="91"/>
      <c r="HV279" s="91"/>
      <c r="HW279" s="91"/>
      <c r="HX279" s="91"/>
      <c r="HY279" s="91"/>
      <c r="HZ279" s="91"/>
      <c r="IA279" s="91"/>
      <c r="IB279" s="91"/>
      <c r="IC279" s="91"/>
      <c r="ID279" s="91"/>
      <c r="IE279" s="91"/>
      <c r="IF279" s="91"/>
      <c r="IG279" s="91"/>
      <c r="IH279" s="91"/>
      <c r="II279" s="91"/>
      <c r="IJ279" s="91"/>
      <c r="IK279" s="91"/>
      <c r="IL279" s="91"/>
      <c r="IM279" s="91"/>
      <c r="IN279" s="91"/>
      <c r="IO279" s="91"/>
      <c r="IP279" s="91"/>
      <c r="IQ279" s="91"/>
      <c r="IR279" s="91"/>
      <c r="IS279" s="91"/>
      <c r="IT279" s="91"/>
      <c r="IU279" s="91"/>
      <c r="IV279" s="91"/>
      <c r="IW279" s="91"/>
      <c r="IX279" s="91"/>
      <c r="IY279" s="91"/>
      <c r="IZ279" s="91"/>
      <c r="JA279" s="91"/>
      <c r="JB279" s="91"/>
      <c r="JC279" s="91"/>
      <c r="JD279" s="91"/>
      <c r="JE279" s="91"/>
      <c r="JF279" s="91"/>
      <c r="JG279" s="91"/>
      <c r="JH279" s="91"/>
      <c r="JI279" s="91"/>
      <c r="JJ279" s="91"/>
      <c r="JK279" s="91"/>
      <c r="JL279" s="91"/>
      <c r="JM279" s="91"/>
      <c r="JN279" s="91"/>
      <c r="JO279" s="91"/>
      <c r="JP279" s="91"/>
      <c r="JQ279" s="91"/>
      <c r="JR279" s="91"/>
      <c r="JS279" s="91"/>
      <c r="JT279" s="91"/>
      <c r="JU279" s="91"/>
      <c r="JV279" s="91"/>
      <c r="JW279" s="91"/>
      <c r="JX279" s="91"/>
      <c r="JY279" s="91"/>
      <c r="JZ279" s="91"/>
      <c r="KA279" s="91"/>
      <c r="KB279" s="91"/>
      <c r="KC279" s="91"/>
      <c r="KD279" s="91"/>
      <c r="KE279" s="91"/>
      <c r="KF279" s="91"/>
      <c r="KG279" s="91"/>
      <c r="KH279" s="91"/>
      <c r="KI279" s="91"/>
      <c r="KJ279" s="91"/>
      <c r="KK279" s="91"/>
      <c r="KL279" s="91"/>
      <c r="KM279" s="91"/>
      <c r="KN279" s="91"/>
      <c r="KO279" s="91"/>
      <c r="KP279" s="91"/>
      <c r="KQ279" s="91"/>
      <c r="KR279" s="91"/>
      <c r="KS279" s="91"/>
      <c r="KT279" s="91"/>
      <c r="KU279" s="91"/>
      <c r="KV279" s="91"/>
      <c r="KW279" s="91"/>
      <c r="KX279" s="91"/>
      <c r="KY279" s="91"/>
      <c r="KZ279" s="91"/>
      <c r="LA279" s="91"/>
      <c r="LB279" s="91"/>
      <c r="LC279" s="91"/>
      <c r="LD279" s="91"/>
      <c r="LE279" s="91"/>
      <c r="LF279" s="91"/>
      <c r="LG279" s="91"/>
      <c r="LH279" s="91"/>
      <c r="LI279" s="91"/>
      <c r="LJ279" s="91"/>
      <c r="LK279" s="91"/>
      <c r="LL279" s="91"/>
      <c r="LM279" s="91"/>
      <c r="LN279" s="91"/>
      <c r="LO279" s="91"/>
      <c r="LP279" s="91"/>
      <c r="LQ279" s="91"/>
      <c r="LR279" s="91"/>
      <c r="LS279" s="91"/>
      <c r="LT279" s="91"/>
      <c r="LU279" s="91"/>
      <c r="LV279" s="91"/>
      <c r="LW279" s="91"/>
      <c r="LX279" s="91"/>
      <c r="LY279" s="91"/>
      <c r="LZ279" s="91"/>
      <c r="MA279" s="91"/>
      <c r="MB279" s="91"/>
      <c r="MC279" s="91"/>
      <c r="MD279" s="91"/>
      <c r="ME279" s="91"/>
      <c r="MF279" s="91"/>
      <c r="MG279" s="91"/>
      <c r="MH279" s="91"/>
      <c r="MI279" s="91"/>
      <c r="MJ279" s="91"/>
      <c r="MK279" s="91"/>
      <c r="ML279" s="91"/>
      <c r="MM279" s="91"/>
      <c r="MN279" s="91"/>
      <c r="MO279" s="91"/>
      <c r="MP279" s="91"/>
      <c r="MQ279" s="91"/>
      <c r="MR279" s="91"/>
      <c r="MS279" s="91"/>
      <c r="MT279" s="91"/>
      <c r="MU279" s="91"/>
      <c r="MV279" s="91"/>
      <c r="MW279" s="91"/>
      <c r="MX279" s="91"/>
      <c r="MY279" s="91"/>
      <c r="MZ279" s="91"/>
      <c r="NA279" s="91"/>
      <c r="NB279" s="91"/>
      <c r="NC279" s="91"/>
      <c r="ND279" s="91"/>
      <c r="NE279" s="91"/>
      <c r="NF279" s="91"/>
      <c r="NG279" s="91"/>
      <c r="NH279" s="91"/>
      <c r="NI279" s="91"/>
      <c r="NJ279" s="91"/>
      <c r="NK279" s="92"/>
    </row>
    <row r="280" spans="1:375" x14ac:dyDescent="0.25">
      <c r="A280" s="93">
        <f>SUMIF($D$163:$NK$163,"&lt;="&amp;Summary!$B$3,Leases!D280:NK280)</f>
        <v>0</v>
      </c>
      <c r="B280" s="16" t="s">
        <v>98</v>
      </c>
      <c r="C280" s="45" t="s">
        <v>20</v>
      </c>
      <c r="D280" s="94">
        <f t="array" ref="D280">IFERROR(INDEX($N115:$N129,MATCH(1,IF($L115:$L129&lt;=D$165,IF($M115:$M129&gt;=D$165,1)),0))*$B115/12,0)</f>
        <v>0</v>
      </c>
      <c r="E280" s="94">
        <f t="array" ref="E280">IFERROR(INDEX($N115:$N129,MATCH(1,IF($L115:$L129&lt;=E$165,IF($M115:$M129&gt;=E$165,1)),0))*$B115/12,0)</f>
        <v>0</v>
      </c>
      <c r="F280" s="94">
        <f t="array" ref="F280">IFERROR(INDEX($N115:$N129,MATCH(1,IF($L115:$L129&lt;=F$165,IF($M115:$M129&gt;=F$165,1)),0))*$B115/12,0)</f>
        <v>0</v>
      </c>
      <c r="G280" s="94">
        <f t="array" ref="G280">IFERROR(INDEX($N115:$N129,MATCH(1,IF($L115:$L129&lt;=G$165,IF($M115:$M129&gt;=G$165,1)),0))*$B115/12,0)</f>
        <v>0</v>
      </c>
      <c r="H280" s="94">
        <f t="array" ref="H280">IFERROR(INDEX($N115:$N129,MATCH(1,IF($L115:$L129&lt;=H$165,IF($M115:$M129&gt;=H$165,1)),0))*$B115/12,0)</f>
        <v>0</v>
      </c>
      <c r="I280" s="94">
        <f t="array" ref="I280">IFERROR(INDEX($N115:$N129,MATCH(1,IF($L115:$L129&lt;=I$165,IF($M115:$M129&gt;=I$165,1)),0))*$B115/12,0)</f>
        <v>0</v>
      </c>
      <c r="J280" s="94">
        <f t="array" ref="J280">IFERROR(INDEX($N115:$N129,MATCH(1,IF($L115:$L129&lt;=J$165,IF($M115:$M129&gt;=J$165,1)),0))*$B115/12,0)</f>
        <v>0</v>
      </c>
      <c r="K280" s="94">
        <f t="array" ref="K280">IFERROR(INDEX($N115:$N129,MATCH(1,IF($L115:$L129&lt;=K$165,IF($M115:$M129&gt;=K$165,1)),0))*$B115/12,0)</f>
        <v>0</v>
      </c>
      <c r="L280" s="94">
        <f t="array" ref="L280">IFERROR(INDEX($N115:$N129,MATCH(1,IF($L115:$L129&lt;=L$165,IF($M115:$M129&gt;=L$165,1)),0))*$B115/12,0)</f>
        <v>0</v>
      </c>
      <c r="M280" s="94">
        <f t="array" ref="M280">IFERROR(INDEX($N115:$N129,MATCH(1,IF($L115:$L129&lt;=M$165,IF($M115:$M129&gt;=M$165,1)),0))*$B115/12,0)</f>
        <v>0</v>
      </c>
      <c r="N280" s="94">
        <f t="array" ref="N280">IFERROR(INDEX($N115:$N129,MATCH(1,IF($L115:$L129&lt;=N$165,IF($M115:$M129&gt;=N$165,1)),0))*$B115/12,0)</f>
        <v>0</v>
      </c>
      <c r="O280" s="94">
        <f t="array" ref="O280">IFERROR(INDEX($N115:$N129,MATCH(1,IF($L115:$L129&lt;=O$165,IF($M115:$M129&gt;=O$165,1)),0))*$B115/12,0)</f>
        <v>0</v>
      </c>
      <c r="P280" s="94">
        <f t="array" ref="P280">IFERROR(INDEX($N115:$N129,MATCH(1,IF($L115:$L129&lt;=P$165,IF($M115:$M129&gt;=P$165,1)),0))*$B115/12,0)</f>
        <v>0</v>
      </c>
      <c r="Q280" s="94">
        <f t="array" ref="Q280">IFERROR(INDEX($N115:$N129,MATCH(1,IF($L115:$L129&lt;=Q$165,IF($M115:$M129&gt;=Q$165,1)),0))*$B115/12,0)</f>
        <v>0</v>
      </c>
      <c r="R280" s="94">
        <f t="array" ref="R280">IFERROR(INDEX($N115:$N129,MATCH(1,IF($L115:$L129&lt;=R$165,IF($M115:$M129&gt;=R$165,1)),0))*$B115/12,0)</f>
        <v>0</v>
      </c>
      <c r="S280" s="94">
        <f t="array" ref="S280">IFERROR(INDEX($N115:$N129,MATCH(1,IF($L115:$L129&lt;=S$165,IF($M115:$M129&gt;=S$165,1)),0))*$B115/12,0)</f>
        <v>0</v>
      </c>
      <c r="T280" s="94">
        <f t="array" ref="T280">IFERROR(INDEX($N115:$N129,MATCH(1,IF($L115:$L129&lt;=T$165,IF($M115:$M129&gt;=T$165,1)),0))*$B115/12,0)</f>
        <v>0</v>
      </c>
      <c r="U280" s="94">
        <f t="array" ref="U280">IFERROR(INDEX($N115:$N129,MATCH(1,IF($L115:$L129&lt;=U$165,IF($M115:$M129&gt;=U$165,1)),0))*$B115/12,0)</f>
        <v>0</v>
      </c>
      <c r="V280" s="94">
        <f t="array" ref="V280">IFERROR(INDEX($N115:$N129,MATCH(1,IF($L115:$L129&lt;=V$165,IF($M115:$M129&gt;=V$165,1)),0))*$B115/12,0)</f>
        <v>0</v>
      </c>
      <c r="W280" s="94">
        <f t="array" ref="W280">IFERROR(INDEX($N115:$N129,MATCH(1,IF($L115:$L129&lt;=W$165,IF($M115:$M129&gt;=W$165,1)),0))*$B115/12,0)</f>
        <v>0</v>
      </c>
      <c r="X280" s="94">
        <f t="array" ref="X280">IFERROR(INDEX($N115:$N129,MATCH(1,IF($L115:$L129&lt;=X$165,IF($M115:$M129&gt;=X$165,1)),0))*$B115/12,0)</f>
        <v>0</v>
      </c>
      <c r="Y280" s="94">
        <f t="array" ref="Y280">IFERROR(INDEX($N115:$N129,MATCH(1,IF($L115:$L129&lt;=Y$165,IF($M115:$M129&gt;=Y$165,1)),0))*$B115/12,0)</f>
        <v>0</v>
      </c>
      <c r="Z280" s="94">
        <f t="array" ref="Z280">IFERROR(INDEX($N115:$N129,MATCH(1,IF($L115:$L129&lt;=Z$165,IF($M115:$M129&gt;=Z$165,1)),0))*$B115/12,0)</f>
        <v>0</v>
      </c>
      <c r="AA280" s="94">
        <f t="array" ref="AA280">IFERROR(INDEX($N115:$N129,MATCH(1,IF($L115:$L129&lt;=AA$165,IF($M115:$M129&gt;=AA$165,1)),0))*$B115/12,0)</f>
        <v>0</v>
      </c>
      <c r="AB280" s="94">
        <f t="array" ref="AB280">IFERROR(INDEX($N115:$N129,MATCH(1,IF($L115:$L129&lt;=AB$165,IF($M115:$M129&gt;=AB$165,1)),0))*$B115/12,0)</f>
        <v>0</v>
      </c>
      <c r="AC280" s="94">
        <f t="array" ref="AC280">IFERROR(INDEX($N115:$N129,MATCH(1,IF($L115:$L129&lt;=AC$165,IF($M115:$M129&gt;=AC$165,1)),0))*$B115/12,0)</f>
        <v>0</v>
      </c>
      <c r="AD280" s="94">
        <f t="array" ref="AD280">IFERROR(INDEX($N115:$N129,MATCH(1,IF($L115:$L129&lt;=AD$165,IF($M115:$M129&gt;=AD$165,1)),0))*$B115/12,0)</f>
        <v>0</v>
      </c>
      <c r="AE280" s="94">
        <f t="array" ref="AE280">IFERROR(INDEX($N115:$N129,MATCH(1,IF($L115:$L129&lt;=AE$165,IF($M115:$M129&gt;=AE$165,1)),0))*$B115/12,0)</f>
        <v>0</v>
      </c>
      <c r="AF280" s="94">
        <f t="array" ref="AF280">IFERROR(INDEX($N115:$N129,MATCH(1,IF($L115:$L129&lt;=AF$165,IF($M115:$M129&gt;=AF$165,1)),0))*$B115/12,0)</f>
        <v>0</v>
      </c>
      <c r="AG280" s="94">
        <f t="array" ref="AG280">IFERROR(INDEX($N115:$N129,MATCH(1,IF($L115:$L129&lt;=AG$165,IF($M115:$M129&gt;=AG$165,1)),0))*$B115/12,0)</f>
        <v>0</v>
      </c>
      <c r="AH280" s="94">
        <f t="array" ref="AH280">IFERROR(INDEX($N115:$N129,MATCH(1,IF($L115:$L129&lt;=AH$165,IF($M115:$M129&gt;=AH$165,1)),0))*$B115/12,0)</f>
        <v>0</v>
      </c>
      <c r="AI280" s="94">
        <f t="array" ref="AI280">IFERROR(INDEX($N115:$N129,MATCH(1,IF($L115:$L129&lt;=AI$165,IF($M115:$M129&gt;=AI$165,1)),0))*$B115/12,0)</f>
        <v>0</v>
      </c>
      <c r="AJ280" s="94">
        <f t="array" ref="AJ280">IFERROR(INDEX($N115:$N129,MATCH(1,IF($L115:$L129&lt;=AJ$165,IF($M115:$M129&gt;=AJ$165,1)),0))*$B115/12,0)</f>
        <v>0</v>
      </c>
      <c r="AK280" s="94">
        <f t="array" ref="AK280">IFERROR(INDEX($N115:$N129,MATCH(1,IF($L115:$L129&lt;=AK$165,IF($M115:$M129&gt;=AK$165,1)),0))*$B115/12,0)</f>
        <v>0</v>
      </c>
      <c r="AL280" s="94">
        <f t="array" ref="AL280">IFERROR(INDEX($N115:$N129,MATCH(1,IF($L115:$L129&lt;=AL$165,IF($M115:$M129&gt;=AL$165,1)),0))*$B115/12,0)</f>
        <v>0</v>
      </c>
      <c r="AM280" s="94">
        <f t="array" ref="AM280">IFERROR(INDEX($N115:$N129,MATCH(1,IF($L115:$L129&lt;=AM$165,IF($M115:$M129&gt;=AM$165,1)),0))*$B115/12,0)</f>
        <v>0</v>
      </c>
      <c r="AN280" s="94">
        <f t="array" ref="AN280">IFERROR(INDEX($N115:$N129,MATCH(1,IF($L115:$L129&lt;=AN$165,IF($M115:$M129&gt;=AN$165,1)),0))*$B115/12,0)</f>
        <v>0</v>
      </c>
      <c r="AO280" s="94">
        <f t="array" ref="AO280">IFERROR(INDEX($N115:$N129,MATCH(1,IF($L115:$L129&lt;=AO$165,IF($M115:$M129&gt;=AO$165,1)),0))*$B115/12,0)</f>
        <v>0</v>
      </c>
      <c r="AP280" s="94">
        <f t="array" ref="AP280">IFERROR(INDEX($N115:$N129,MATCH(1,IF($L115:$L129&lt;=AP$165,IF($M115:$M129&gt;=AP$165,1)),0))*$B115/12,0)</f>
        <v>0</v>
      </c>
      <c r="AQ280" s="94">
        <f t="array" ref="AQ280">IFERROR(INDEX($N115:$N129,MATCH(1,IF($L115:$L129&lt;=AQ$165,IF($M115:$M129&gt;=AQ$165,1)),0))*$B115/12,0)</f>
        <v>0</v>
      </c>
      <c r="AR280" s="94">
        <f t="array" ref="AR280">IFERROR(INDEX($N115:$N129,MATCH(1,IF($L115:$L129&lt;=AR$165,IF($M115:$M129&gt;=AR$165,1)),0))*$B115/12,0)</f>
        <v>0</v>
      </c>
      <c r="AS280" s="94">
        <f t="array" ref="AS280">IFERROR(INDEX($N115:$N129,MATCH(1,IF($L115:$L129&lt;=AS$165,IF($M115:$M129&gt;=AS$165,1)),0))*$B115/12,0)</f>
        <v>0</v>
      </c>
      <c r="AT280" s="94">
        <f t="array" ref="AT280">IFERROR(INDEX($N115:$N129,MATCH(1,IF($L115:$L129&lt;=AT$165,IF($M115:$M129&gt;=AT$165,1)),0))*$B115/12,0)</f>
        <v>0</v>
      </c>
      <c r="AU280" s="94">
        <f t="array" ref="AU280">IFERROR(INDEX($N115:$N129,MATCH(1,IF($L115:$L129&lt;=AU$165,IF($M115:$M129&gt;=AU$165,1)),0))*$B115/12,0)</f>
        <v>0</v>
      </c>
      <c r="AV280" s="94">
        <f t="array" ref="AV280">IFERROR(INDEX($N115:$N129,MATCH(1,IF($L115:$L129&lt;=AV$165,IF($M115:$M129&gt;=AV$165,1)),0))*$B115/12,0)</f>
        <v>0</v>
      </c>
      <c r="AW280" s="94">
        <f t="array" ref="AW280">IFERROR(INDEX($N115:$N129,MATCH(1,IF($L115:$L129&lt;=AW$165,IF($M115:$M129&gt;=AW$165,1)),0))*$B115/12,0)</f>
        <v>0</v>
      </c>
      <c r="AX280" s="94">
        <f t="array" ref="AX280">IFERROR(INDEX($N115:$N129,MATCH(1,IF($L115:$L129&lt;=AX$165,IF($M115:$M129&gt;=AX$165,1)),0))*$B115/12,0)</f>
        <v>0</v>
      </c>
      <c r="AY280" s="94">
        <f t="array" ref="AY280">IFERROR(INDEX($N115:$N129,MATCH(1,IF($L115:$L129&lt;=AY$165,IF($M115:$M129&gt;=AY$165,1)),0))*$B115/12,0)</f>
        <v>0</v>
      </c>
      <c r="AZ280" s="94">
        <f t="array" ref="AZ280">IFERROR(INDEX($N115:$N129,MATCH(1,IF($L115:$L129&lt;=AZ$165,IF($M115:$M129&gt;=AZ$165,1)),0))*$B115/12,0)</f>
        <v>0</v>
      </c>
      <c r="BA280" s="94">
        <f t="array" ref="BA280">IFERROR(INDEX($N115:$N129,MATCH(1,IF($L115:$L129&lt;=BA$165,IF($M115:$M129&gt;=BA$165,1)),0))*$B115/12,0)</f>
        <v>0</v>
      </c>
      <c r="BB280" s="94">
        <f t="array" ref="BB280">IFERROR(INDEX($N115:$N129,MATCH(1,IF($L115:$L129&lt;=BB$165,IF($M115:$M129&gt;=BB$165,1)),0))*$B115/12,0)</f>
        <v>0</v>
      </c>
      <c r="BC280" s="94">
        <f t="array" ref="BC280">IFERROR(INDEX($N115:$N129,MATCH(1,IF($L115:$L129&lt;=BC$165,IF($M115:$M129&gt;=BC$165,1)),0))*$B115/12,0)</f>
        <v>0</v>
      </c>
      <c r="BD280" s="94">
        <f t="array" ref="BD280">IFERROR(INDEX($N115:$N129,MATCH(1,IF($L115:$L129&lt;=BD$165,IF($M115:$M129&gt;=BD$165,1)),0))*$B115/12,0)</f>
        <v>0</v>
      </c>
      <c r="BE280" s="94">
        <f t="array" ref="BE280">IFERROR(INDEX($N115:$N129,MATCH(1,IF($L115:$L129&lt;=BE$165,IF($M115:$M129&gt;=BE$165,1)),0))*$B115/12,0)</f>
        <v>0</v>
      </c>
      <c r="BF280" s="94">
        <f t="array" ref="BF280">IFERROR(INDEX($N115:$N129,MATCH(1,IF($L115:$L129&lt;=BF$165,IF($M115:$M129&gt;=BF$165,1)),0))*$B115/12,0)</f>
        <v>0</v>
      </c>
      <c r="BG280" s="94">
        <f t="array" ref="BG280">IFERROR(INDEX($N115:$N129,MATCH(1,IF($L115:$L129&lt;=BG$165,IF($M115:$M129&gt;=BG$165,1)),0))*$B115/12,0)</f>
        <v>0</v>
      </c>
      <c r="BH280" s="94">
        <f t="array" ref="BH280">IFERROR(INDEX($N115:$N129,MATCH(1,IF($L115:$L129&lt;=BH$165,IF($M115:$M129&gt;=BH$165,1)),0))*$B115/12,0)</f>
        <v>0</v>
      </c>
      <c r="BI280" s="94">
        <f t="array" ref="BI280">IFERROR(INDEX($N115:$N129,MATCH(1,IF($L115:$L129&lt;=BI$165,IF($M115:$M129&gt;=BI$165,1)),0))*$B115/12,0)</f>
        <v>0</v>
      </c>
      <c r="BJ280" s="94">
        <f t="array" ref="BJ280">IFERROR(INDEX($N115:$N129,MATCH(1,IF($L115:$L129&lt;=BJ$165,IF($M115:$M129&gt;=BJ$165,1)),0))*$B115/12,0)</f>
        <v>0</v>
      </c>
      <c r="BK280" s="94">
        <f t="array" ref="BK280">IFERROR(INDEX($N115:$N129,MATCH(1,IF($L115:$L129&lt;=BK$165,IF($M115:$M129&gt;=BK$165,1)),0))*$B115/12,0)</f>
        <v>0</v>
      </c>
      <c r="BL280" s="94">
        <f t="array" ref="BL280">IFERROR(INDEX($N115:$N129,MATCH(1,IF($L115:$L129&lt;=BL$165,IF($M115:$M129&gt;=BL$165,1)),0))*$B115/12,0)</f>
        <v>0</v>
      </c>
      <c r="BM280" s="94">
        <f t="array" ref="BM280">IFERROR(INDEX($N115:$N129,MATCH(1,IF($L115:$L129&lt;=BM$165,IF($M115:$M129&gt;=BM$165,1)),0))*$B115/12,0)</f>
        <v>0</v>
      </c>
      <c r="BN280" s="94">
        <f t="array" ref="BN280">IFERROR(INDEX($N115:$N129,MATCH(1,IF($L115:$L129&lt;=BN$165,IF($M115:$M129&gt;=BN$165,1)),0))*$B115/12,0)</f>
        <v>0</v>
      </c>
      <c r="BO280" s="94">
        <f t="array" ref="BO280">IFERROR(INDEX($N115:$N129,MATCH(1,IF($L115:$L129&lt;=BO$165,IF($M115:$M129&gt;=BO$165,1)),0))*$B115/12,0)</f>
        <v>0</v>
      </c>
      <c r="BP280" s="94">
        <f t="array" ref="BP280">IFERROR(INDEX($N115:$N129,MATCH(1,IF($L115:$L129&lt;=BP$165,IF($M115:$M129&gt;=BP$165,1)),0))*$B115/12,0)</f>
        <v>0</v>
      </c>
      <c r="BQ280" s="94">
        <f t="array" ref="BQ280">IFERROR(INDEX($N115:$N129,MATCH(1,IF($L115:$L129&lt;=BQ$165,IF($M115:$M129&gt;=BQ$165,1)),0))*$B115/12,0)</f>
        <v>0</v>
      </c>
      <c r="BR280" s="94">
        <f t="array" ref="BR280">IFERROR(INDEX($N115:$N129,MATCH(1,IF($L115:$L129&lt;=BR$165,IF($M115:$M129&gt;=BR$165,1)),0))*$B115/12,0)</f>
        <v>0</v>
      </c>
      <c r="BS280" s="94">
        <f t="array" ref="BS280">IFERROR(INDEX($N115:$N129,MATCH(1,IF($L115:$L129&lt;=BS$165,IF($M115:$M129&gt;=BS$165,1)),0))*$B115/12,0)</f>
        <v>0</v>
      </c>
      <c r="BT280" s="94">
        <f t="array" ref="BT280">IFERROR(INDEX($N115:$N129,MATCH(1,IF($L115:$L129&lt;=BT$165,IF($M115:$M129&gt;=BT$165,1)),0))*$B115/12,0)</f>
        <v>0</v>
      </c>
      <c r="BU280" s="94">
        <f t="array" ref="BU280">IFERROR(INDEX($N115:$N129,MATCH(1,IF($L115:$L129&lt;=BU$165,IF($M115:$M129&gt;=BU$165,1)),0))*$B115/12,0)</f>
        <v>0</v>
      </c>
      <c r="BV280" s="94">
        <f t="array" ref="BV280">IFERROR(INDEX($N115:$N129,MATCH(1,IF($L115:$L129&lt;=BV$165,IF($M115:$M129&gt;=BV$165,1)),0))*$B115/12,0)</f>
        <v>0</v>
      </c>
      <c r="BW280" s="94">
        <f t="array" ref="BW280">IFERROR(INDEX($N115:$N129,MATCH(1,IF($L115:$L129&lt;=BW$165,IF($M115:$M129&gt;=BW$165,1)),0))*$B115/12,0)</f>
        <v>0</v>
      </c>
      <c r="BX280" s="94">
        <f t="array" ref="BX280">IFERROR(INDEX($N115:$N129,MATCH(1,IF($L115:$L129&lt;=BX$165,IF($M115:$M129&gt;=BX$165,1)),0))*$B115/12,0)</f>
        <v>0</v>
      </c>
      <c r="BY280" s="94">
        <f t="array" ref="BY280">IFERROR(INDEX($N115:$N129,MATCH(1,IF($L115:$L129&lt;=BY$165,IF($M115:$M129&gt;=BY$165,1)),0))*$B115/12,0)</f>
        <v>0</v>
      </c>
      <c r="BZ280" s="94">
        <f t="array" ref="BZ280">IFERROR(INDEX($N115:$N129,MATCH(1,IF($L115:$L129&lt;=BZ$165,IF($M115:$M129&gt;=BZ$165,1)),0))*$B115/12,0)</f>
        <v>0</v>
      </c>
      <c r="CA280" s="94">
        <f t="array" ref="CA280">IFERROR(INDEX($N115:$N129,MATCH(1,IF($L115:$L129&lt;=CA$165,IF($M115:$M129&gt;=CA$165,1)),0))*$B115/12,0)</f>
        <v>0</v>
      </c>
      <c r="CB280" s="94">
        <f t="array" ref="CB280">IFERROR(INDEX($N115:$N129,MATCH(1,IF($L115:$L129&lt;=CB$165,IF($M115:$M129&gt;=CB$165,1)),0))*$B115/12,0)</f>
        <v>0</v>
      </c>
      <c r="CC280" s="94">
        <f t="array" ref="CC280">IFERROR(INDEX($N115:$N129,MATCH(1,IF($L115:$L129&lt;=CC$165,IF($M115:$M129&gt;=CC$165,1)),0))*$B115/12,0)</f>
        <v>0</v>
      </c>
      <c r="CD280" s="94">
        <f t="array" ref="CD280">IFERROR(INDEX($N115:$N129,MATCH(1,IF($L115:$L129&lt;=CD$165,IF($M115:$M129&gt;=CD$165,1)),0))*$B115/12,0)</f>
        <v>0</v>
      </c>
      <c r="CE280" s="94">
        <f t="array" ref="CE280">IFERROR(INDEX($N115:$N129,MATCH(1,IF($L115:$L129&lt;=CE$165,IF($M115:$M129&gt;=CE$165,1)),0))*$B115/12,0)</f>
        <v>0</v>
      </c>
      <c r="CF280" s="94">
        <f t="array" ref="CF280">IFERROR(INDEX($N115:$N129,MATCH(1,IF($L115:$L129&lt;=CF$165,IF($M115:$M129&gt;=CF$165,1)),0))*$B115/12,0)</f>
        <v>0</v>
      </c>
      <c r="CG280" s="94">
        <f t="array" ref="CG280">IFERROR(INDEX($N115:$N129,MATCH(1,IF($L115:$L129&lt;=CG$165,IF($M115:$M129&gt;=CG$165,1)),0))*$B115/12,0)</f>
        <v>0</v>
      </c>
      <c r="CH280" s="94">
        <f t="array" ref="CH280">IFERROR(INDEX($N115:$N129,MATCH(1,IF($L115:$L129&lt;=CH$165,IF($M115:$M129&gt;=CH$165,1)),0))*$B115/12,0)</f>
        <v>0</v>
      </c>
      <c r="CI280" s="94">
        <f t="array" ref="CI280">IFERROR(INDEX($N115:$N129,MATCH(1,IF($L115:$L129&lt;=CI$165,IF($M115:$M129&gt;=CI$165,1)),0))*$B115/12,0)</f>
        <v>0</v>
      </c>
      <c r="CJ280" s="94">
        <f t="array" ref="CJ280">IFERROR(INDEX($N115:$N129,MATCH(1,IF($L115:$L129&lt;=CJ$165,IF($M115:$M129&gt;=CJ$165,1)),0))*$B115/12,0)</f>
        <v>0</v>
      </c>
      <c r="CK280" s="94">
        <f t="array" ref="CK280">IFERROR(INDEX($N115:$N129,MATCH(1,IF($L115:$L129&lt;=CK$165,IF($M115:$M129&gt;=CK$165,1)),0))*$B115/12,0)</f>
        <v>0</v>
      </c>
      <c r="CL280" s="94">
        <f t="array" ref="CL280">IFERROR(INDEX($N115:$N129,MATCH(1,IF($L115:$L129&lt;=CL$165,IF($M115:$M129&gt;=CL$165,1)),0))*$B115/12,0)</f>
        <v>0</v>
      </c>
      <c r="CM280" s="94">
        <f t="array" ref="CM280">IFERROR(INDEX($N115:$N129,MATCH(1,IF($L115:$L129&lt;=CM$165,IF($M115:$M129&gt;=CM$165,1)),0))*$B115/12,0)</f>
        <v>0</v>
      </c>
      <c r="CN280" s="94">
        <f t="array" ref="CN280">IFERROR(INDEX($N115:$N129,MATCH(1,IF($L115:$L129&lt;=CN$165,IF($M115:$M129&gt;=CN$165,1)),0))*$B115/12,0)</f>
        <v>0</v>
      </c>
      <c r="CO280" s="94">
        <f t="array" ref="CO280">IFERROR(INDEX($N115:$N129,MATCH(1,IF($L115:$L129&lt;=CO$165,IF($M115:$M129&gt;=CO$165,1)),0))*$B115/12,0)</f>
        <v>0</v>
      </c>
      <c r="CP280" s="94">
        <f t="array" ref="CP280">IFERROR(INDEX($N115:$N129,MATCH(1,IF($L115:$L129&lt;=CP$165,IF($M115:$M129&gt;=CP$165,1)),0))*$B115/12,0)</f>
        <v>0</v>
      </c>
      <c r="CQ280" s="94">
        <f t="array" ref="CQ280">IFERROR(INDEX($N115:$N129,MATCH(1,IF($L115:$L129&lt;=CQ$165,IF($M115:$M129&gt;=CQ$165,1)),0))*$B115/12,0)</f>
        <v>0</v>
      </c>
      <c r="CR280" s="94">
        <f t="array" ref="CR280">IFERROR(INDEX($N115:$N129,MATCH(1,IF($L115:$L129&lt;=CR$165,IF($M115:$M129&gt;=CR$165,1)),0))*$B115/12,0)</f>
        <v>0</v>
      </c>
      <c r="CS280" s="94">
        <f t="array" ref="CS280">IFERROR(INDEX($N115:$N129,MATCH(1,IF($L115:$L129&lt;=CS$165,IF($M115:$M129&gt;=CS$165,1)),0))*$B115/12,0)</f>
        <v>0</v>
      </c>
      <c r="CT280" s="94">
        <f t="array" ref="CT280">IFERROR(INDEX($N115:$N129,MATCH(1,IF($L115:$L129&lt;=CT$165,IF($M115:$M129&gt;=CT$165,1)),0))*$B115/12,0)</f>
        <v>0</v>
      </c>
      <c r="CU280" s="94">
        <f t="array" ref="CU280">IFERROR(INDEX($N115:$N129,MATCH(1,IF($L115:$L129&lt;=CU$165,IF($M115:$M129&gt;=CU$165,1)),0))*$B115/12,0)</f>
        <v>0</v>
      </c>
      <c r="CV280" s="94">
        <f t="array" ref="CV280">IFERROR(INDEX($N115:$N129,MATCH(1,IF($L115:$L129&lt;=CV$165,IF($M115:$M129&gt;=CV$165,1)),0))*$B115/12,0)</f>
        <v>0</v>
      </c>
      <c r="CW280" s="94">
        <f t="array" ref="CW280">IFERROR(INDEX($N115:$N129,MATCH(1,IF($L115:$L129&lt;=CW$165,IF($M115:$M129&gt;=CW$165,1)),0))*$B115/12,0)</f>
        <v>0</v>
      </c>
      <c r="CX280" s="94">
        <f t="array" ref="CX280">IFERROR(INDEX($N115:$N129,MATCH(1,IF($L115:$L129&lt;=CX$165,IF($M115:$M129&gt;=CX$165,1)),0))*$B115/12,0)</f>
        <v>0</v>
      </c>
      <c r="CY280" s="94">
        <f t="array" ref="CY280">IFERROR(INDEX($N115:$N129,MATCH(1,IF($L115:$L129&lt;=CY$165,IF($M115:$M129&gt;=CY$165,1)),0))*$B115/12,0)</f>
        <v>0</v>
      </c>
      <c r="CZ280" s="94">
        <f t="array" ref="CZ280">IFERROR(INDEX($N115:$N129,MATCH(1,IF($L115:$L129&lt;=CZ$165,IF($M115:$M129&gt;=CZ$165,1)),0))*$B115/12,0)</f>
        <v>0</v>
      </c>
      <c r="DA280" s="94">
        <f t="array" ref="DA280">IFERROR(INDEX($N115:$N129,MATCH(1,IF($L115:$L129&lt;=DA$165,IF($M115:$M129&gt;=DA$165,1)),0))*$B115/12,0)</f>
        <v>0</v>
      </c>
      <c r="DB280" s="94">
        <f t="array" ref="DB280">IFERROR(INDEX($N115:$N129,MATCH(1,IF($L115:$L129&lt;=DB$165,IF($M115:$M129&gt;=DB$165,1)),0))*$B115/12,0)</f>
        <v>0</v>
      </c>
      <c r="DC280" s="94">
        <f t="array" ref="DC280">IFERROR(INDEX($N115:$N129,MATCH(1,IF($L115:$L129&lt;=DC$165,IF($M115:$M129&gt;=DC$165,1)),0))*$B115/12,0)</f>
        <v>0</v>
      </c>
      <c r="DD280" s="94">
        <f t="array" ref="DD280">IFERROR(INDEX($N115:$N129,MATCH(1,IF($L115:$L129&lt;=DD$165,IF($M115:$M129&gt;=DD$165,1)),0))*$B115/12,0)</f>
        <v>0</v>
      </c>
      <c r="DE280" s="94">
        <f t="array" ref="DE280">IFERROR(INDEX($N115:$N129,MATCH(1,IF($L115:$L129&lt;=DE$165,IF($M115:$M129&gt;=DE$165,1)),0))*$B115/12,0)</f>
        <v>0</v>
      </c>
      <c r="DF280" s="94">
        <f t="array" ref="DF280">IFERROR(INDEX($N115:$N129,MATCH(1,IF($L115:$L129&lt;=DF$165,IF($M115:$M129&gt;=DF$165,1)),0))*$B115/12,0)</f>
        <v>0</v>
      </c>
      <c r="DG280" s="94">
        <f t="array" ref="DG280">IFERROR(INDEX($N115:$N129,MATCH(1,IF($L115:$L129&lt;=DG$165,IF($M115:$M129&gt;=DG$165,1)),0))*$B115/12,0)</f>
        <v>0</v>
      </c>
      <c r="DH280" s="94">
        <f t="array" ref="DH280">IFERROR(INDEX($N115:$N129,MATCH(1,IF($L115:$L129&lt;=DH$165,IF($M115:$M129&gt;=DH$165,1)),0))*$B115/12,0)</f>
        <v>0</v>
      </c>
      <c r="DI280" s="94">
        <f t="array" ref="DI280">IFERROR(INDEX($N115:$N129,MATCH(1,IF($L115:$L129&lt;=DI$165,IF($M115:$M129&gt;=DI$165,1)),0))*$B115/12,0)</f>
        <v>0</v>
      </c>
      <c r="DJ280" s="94">
        <f t="array" ref="DJ280">IFERROR(INDEX($N115:$N129,MATCH(1,IF($L115:$L129&lt;=DJ$165,IF($M115:$M129&gt;=DJ$165,1)),0))*$B115/12,0)</f>
        <v>0</v>
      </c>
      <c r="DK280" s="94">
        <f t="array" ref="DK280">IFERROR(INDEX($N115:$N129,MATCH(1,IF($L115:$L129&lt;=DK$165,IF($M115:$M129&gt;=DK$165,1)),0))*$B115/12,0)</f>
        <v>0</v>
      </c>
      <c r="DL280" s="94">
        <f t="array" ref="DL280">IFERROR(INDEX($N115:$N129,MATCH(1,IF($L115:$L129&lt;=DL$165,IF($M115:$M129&gt;=DL$165,1)),0))*$B115/12,0)</f>
        <v>0</v>
      </c>
      <c r="DM280" s="94">
        <f t="array" ref="DM280">IFERROR(INDEX($N115:$N129,MATCH(1,IF($L115:$L129&lt;=DM$165,IF($M115:$M129&gt;=DM$165,1)),0))*$B115/12,0)</f>
        <v>0</v>
      </c>
      <c r="DN280" s="94">
        <f t="array" ref="DN280">IFERROR(INDEX($N115:$N129,MATCH(1,IF($L115:$L129&lt;=DN$165,IF($M115:$M129&gt;=DN$165,1)),0))*$B115/12,0)</f>
        <v>0</v>
      </c>
      <c r="DO280" s="94">
        <f t="array" ref="DO280">IFERROR(INDEX($N115:$N129,MATCH(1,IF($L115:$L129&lt;=DO$165,IF($M115:$M129&gt;=DO$165,1)),0))*$B115/12,0)</f>
        <v>0</v>
      </c>
      <c r="DP280" s="94">
        <f t="array" ref="DP280">IFERROR(INDEX($N115:$N129,MATCH(1,IF($L115:$L129&lt;=DP$165,IF($M115:$M129&gt;=DP$165,1)),0))*$B115/12,0)</f>
        <v>0</v>
      </c>
      <c r="DQ280" s="94">
        <f t="array" ref="DQ280">IFERROR(INDEX($N115:$N129,MATCH(1,IF($L115:$L129&lt;=DQ$165,IF($M115:$M129&gt;=DQ$165,1)),0))*$B115/12,0)</f>
        <v>0</v>
      </c>
      <c r="DR280" s="94">
        <f t="array" ref="DR280">IFERROR(INDEX($N115:$N129,MATCH(1,IF($L115:$L129&lt;=DR$165,IF($M115:$M129&gt;=DR$165,1)),0))*$B115/12,0)</f>
        <v>0</v>
      </c>
      <c r="DS280" s="94">
        <f t="array" ref="DS280">IFERROR(INDEX($N115:$N129,MATCH(1,IF($L115:$L129&lt;=DS$165,IF($M115:$M129&gt;=DS$165,1)),0))*$B115/12,0)</f>
        <v>0</v>
      </c>
      <c r="DT280" s="94">
        <f t="array" ref="DT280">IFERROR(INDEX($N115:$N129,MATCH(1,IF($L115:$L129&lt;=DT$165,IF($M115:$M129&gt;=DT$165,1)),0))*$B115/12,0)</f>
        <v>0</v>
      </c>
      <c r="DU280" s="94">
        <f t="array" ref="DU280">IFERROR(INDEX($N115:$N129,MATCH(1,IF($L115:$L129&lt;=DU$165,IF($M115:$M129&gt;=DU$165,1)),0))*$B115/12,0)</f>
        <v>0</v>
      </c>
      <c r="DV280" s="94">
        <f t="array" ref="DV280">IFERROR(INDEX($N115:$N129,MATCH(1,IF($L115:$L129&lt;=DV$165,IF($M115:$M129&gt;=DV$165,1)),0))*$B115/12,0)</f>
        <v>0</v>
      </c>
      <c r="DW280" s="94">
        <f t="array" ref="DW280">IFERROR(INDEX($N115:$N129,MATCH(1,IF($L115:$L129&lt;=DW$165,IF($M115:$M129&gt;=DW$165,1)),0))*$B115/12,0)</f>
        <v>0</v>
      </c>
      <c r="DX280" s="94">
        <f t="array" ref="DX280">IFERROR(INDEX($N115:$N129,MATCH(1,IF($L115:$L129&lt;=DX$165,IF($M115:$M129&gt;=DX$165,1)),0))*$B115/12,0)</f>
        <v>0</v>
      </c>
      <c r="DY280" s="94">
        <f t="array" ref="DY280">IFERROR(INDEX($N115:$N129,MATCH(1,IF($L115:$L129&lt;=DY$165,IF($M115:$M129&gt;=DY$165,1)),0))*$B115/12,0)</f>
        <v>0</v>
      </c>
      <c r="DZ280" s="94">
        <f t="array" ref="DZ280">IFERROR(INDEX($N115:$N129,MATCH(1,IF($L115:$L129&lt;=DZ$165,IF($M115:$M129&gt;=DZ$165,1)),0))*$B115/12,0)</f>
        <v>0</v>
      </c>
      <c r="EA280" s="94">
        <f t="array" ref="EA280">IFERROR(INDEX($N115:$N129,MATCH(1,IF($L115:$L129&lt;=EA$165,IF($M115:$M129&gt;=EA$165,1)),0))*$B115/12,0)</f>
        <v>0</v>
      </c>
      <c r="EB280" s="94">
        <f t="array" ref="EB280">IFERROR(INDEX($N115:$N129,MATCH(1,IF($L115:$L129&lt;=EB$165,IF($M115:$M129&gt;=EB$165,1)),0))*$B115/12,0)</f>
        <v>0</v>
      </c>
      <c r="EC280" s="94">
        <f t="array" ref="EC280">IFERROR(INDEX($N115:$N129,MATCH(1,IF($L115:$L129&lt;=EC$165,IF($M115:$M129&gt;=EC$165,1)),0))*$B115/12,0)</f>
        <v>0</v>
      </c>
      <c r="ED280" s="94">
        <f t="array" ref="ED280">IFERROR(INDEX($N115:$N129,MATCH(1,IF($L115:$L129&lt;=ED$165,IF($M115:$M129&gt;=ED$165,1)),0))*$B115/12,0)</f>
        <v>0</v>
      </c>
      <c r="EE280" s="94">
        <f t="array" ref="EE280">IFERROR(INDEX($N115:$N129,MATCH(1,IF($L115:$L129&lt;=EE$165,IF($M115:$M129&gt;=EE$165,1)),0))*$B115/12,0)</f>
        <v>0</v>
      </c>
      <c r="EF280" s="94">
        <f t="array" ref="EF280">IFERROR(INDEX($N115:$N129,MATCH(1,IF($L115:$L129&lt;=EF$165,IF($M115:$M129&gt;=EF$165,1)),0))*$B115/12,0)</f>
        <v>0</v>
      </c>
      <c r="EG280" s="94">
        <f t="array" ref="EG280">IFERROR(INDEX($N115:$N129,MATCH(1,IF($L115:$L129&lt;=EG$165,IF($M115:$M129&gt;=EG$165,1)),0))*$B115/12,0)</f>
        <v>0</v>
      </c>
      <c r="EH280" s="94">
        <f t="array" ref="EH280">IFERROR(INDEX($N115:$N129,MATCH(1,IF($L115:$L129&lt;=EH$165,IF($M115:$M129&gt;=EH$165,1)),0))*$B115/12,0)</f>
        <v>0</v>
      </c>
      <c r="EI280" s="94">
        <f t="array" ref="EI280">IFERROR(INDEX($N115:$N129,MATCH(1,IF($L115:$L129&lt;=EI$165,IF($M115:$M129&gt;=EI$165,1)),0))*$B115/12,0)</f>
        <v>0</v>
      </c>
      <c r="EJ280" s="94">
        <f t="array" ref="EJ280">IFERROR(INDEX($N115:$N129,MATCH(1,IF($L115:$L129&lt;=EJ$165,IF($M115:$M129&gt;=EJ$165,1)),0))*$B115/12,0)</f>
        <v>0</v>
      </c>
      <c r="EK280" s="94">
        <f t="array" ref="EK280">IFERROR(INDEX($N115:$N129,MATCH(1,IF($L115:$L129&lt;=EK$165,IF($M115:$M129&gt;=EK$165,1)),0))*$B115/12,0)</f>
        <v>0</v>
      </c>
      <c r="EL280" s="94">
        <f t="array" ref="EL280">IFERROR(INDEX($N115:$N129,MATCH(1,IF($L115:$L129&lt;=EL$165,IF($M115:$M129&gt;=EL$165,1)),0))*$B115/12,0)</f>
        <v>0</v>
      </c>
      <c r="EM280" s="94">
        <f t="array" ref="EM280">IFERROR(INDEX($N115:$N129,MATCH(1,IF($L115:$L129&lt;=EM$165,IF($M115:$M129&gt;=EM$165,1)),0))*$B115/12,0)</f>
        <v>0</v>
      </c>
      <c r="EN280" s="94">
        <f t="array" ref="EN280">IFERROR(INDEX($N115:$N129,MATCH(1,IF($L115:$L129&lt;=EN$165,IF($M115:$M129&gt;=EN$165,1)),0))*$B115/12,0)</f>
        <v>0</v>
      </c>
      <c r="EO280" s="94">
        <f t="array" ref="EO280">IFERROR(INDEX($N115:$N129,MATCH(1,IF($L115:$L129&lt;=EO$165,IF($M115:$M129&gt;=EO$165,1)),0))*$B115/12,0)</f>
        <v>0</v>
      </c>
      <c r="EP280" s="94">
        <f t="array" ref="EP280">IFERROR(INDEX($N115:$N129,MATCH(1,IF($L115:$L129&lt;=EP$165,IF($M115:$M129&gt;=EP$165,1)),0))*$B115/12,0)</f>
        <v>0</v>
      </c>
      <c r="EQ280" s="94">
        <f t="array" ref="EQ280">IFERROR(INDEX($N115:$N129,MATCH(1,IF($L115:$L129&lt;=EQ$165,IF($M115:$M129&gt;=EQ$165,1)),0))*$B115/12,0)</f>
        <v>0</v>
      </c>
      <c r="ER280" s="94">
        <f t="array" ref="ER280">IFERROR(INDEX($N115:$N129,MATCH(1,IF($L115:$L129&lt;=ER$165,IF($M115:$M129&gt;=ER$165,1)),0))*$B115/12,0)</f>
        <v>0</v>
      </c>
      <c r="ES280" s="94">
        <f t="array" ref="ES280">IFERROR(INDEX($N115:$N129,MATCH(1,IF($L115:$L129&lt;=ES$165,IF($M115:$M129&gt;=ES$165,1)),0))*$B115/12,0)</f>
        <v>0</v>
      </c>
      <c r="ET280" s="94">
        <f t="array" ref="ET280">IFERROR(INDEX($N115:$N129,MATCH(1,IF($L115:$L129&lt;=ET$165,IF($M115:$M129&gt;=ET$165,1)),0))*$B115/12,0)</f>
        <v>0</v>
      </c>
      <c r="EU280" s="94">
        <f t="array" ref="EU280">IFERROR(INDEX($N115:$N129,MATCH(1,IF($L115:$L129&lt;=EU$165,IF($M115:$M129&gt;=EU$165,1)),0))*$B115/12,0)</f>
        <v>0</v>
      </c>
      <c r="EV280" s="94">
        <f t="array" ref="EV280">IFERROR(INDEX($N115:$N129,MATCH(1,IF($L115:$L129&lt;=EV$165,IF($M115:$M129&gt;=EV$165,1)),0))*$B115/12,0)</f>
        <v>0</v>
      </c>
      <c r="EW280" s="94">
        <f t="array" ref="EW280">IFERROR(INDEX($N115:$N129,MATCH(1,IF($L115:$L129&lt;=EW$165,IF($M115:$M129&gt;=EW$165,1)),0))*$B115/12,0)</f>
        <v>0</v>
      </c>
      <c r="EX280" s="94">
        <f t="array" ref="EX280">IFERROR(INDEX($N115:$N129,MATCH(1,IF($L115:$L129&lt;=EX$165,IF($M115:$M129&gt;=EX$165,1)),0))*$B115/12,0)</f>
        <v>0</v>
      </c>
      <c r="EY280" s="94">
        <f t="array" ref="EY280">IFERROR(INDEX($N115:$N129,MATCH(1,IF($L115:$L129&lt;=EY$165,IF($M115:$M129&gt;=EY$165,1)),0))*$B115/12,0)</f>
        <v>0</v>
      </c>
      <c r="EZ280" s="94">
        <f t="array" ref="EZ280">IFERROR(INDEX($N115:$N129,MATCH(1,IF($L115:$L129&lt;=EZ$165,IF($M115:$M129&gt;=EZ$165,1)),0))*$B115/12,0)</f>
        <v>0</v>
      </c>
      <c r="FA280" s="94">
        <f t="array" ref="FA280">IFERROR(INDEX($N115:$N129,MATCH(1,IF($L115:$L129&lt;=FA$165,IF($M115:$M129&gt;=FA$165,1)),0))*$B115/12,0)</f>
        <v>0</v>
      </c>
      <c r="FB280" s="94">
        <f t="array" ref="FB280">IFERROR(INDEX($N115:$N129,MATCH(1,IF($L115:$L129&lt;=FB$165,IF($M115:$M129&gt;=FB$165,1)),0))*$B115/12,0)</f>
        <v>0</v>
      </c>
      <c r="FC280" s="94">
        <f t="array" ref="FC280">IFERROR(INDEX($N115:$N129,MATCH(1,IF($L115:$L129&lt;=FC$165,IF($M115:$M129&gt;=FC$165,1)),0))*$B115/12,0)</f>
        <v>0</v>
      </c>
      <c r="FD280" s="94">
        <f t="array" ref="FD280">IFERROR(INDEX($N115:$N129,MATCH(1,IF($L115:$L129&lt;=FD$165,IF($M115:$M129&gt;=FD$165,1)),0))*$B115/12,0)</f>
        <v>0</v>
      </c>
      <c r="FE280" s="94">
        <f t="array" ref="FE280">IFERROR(INDEX($N115:$N129,MATCH(1,IF($L115:$L129&lt;=FE$165,IF($M115:$M129&gt;=FE$165,1)),0))*$B115/12,0)</f>
        <v>0</v>
      </c>
      <c r="FF280" s="94">
        <f t="array" ref="FF280">IFERROR(INDEX($N115:$N129,MATCH(1,IF($L115:$L129&lt;=FF$165,IF($M115:$M129&gt;=FF$165,1)),0))*$B115/12,0)</f>
        <v>0</v>
      </c>
      <c r="FG280" s="94">
        <f t="array" ref="FG280">IFERROR(INDEX($N115:$N129,MATCH(1,IF($L115:$L129&lt;=FG$165,IF($M115:$M129&gt;=FG$165,1)),0))*$B115/12,0)</f>
        <v>0</v>
      </c>
      <c r="FH280" s="94">
        <f t="array" ref="FH280">IFERROR(INDEX($N115:$N129,MATCH(1,IF($L115:$L129&lt;=FH$165,IF($M115:$M129&gt;=FH$165,1)),0))*$B115/12,0)</f>
        <v>0</v>
      </c>
      <c r="FI280" s="94">
        <f t="array" ref="FI280">IFERROR(INDEX($N115:$N129,MATCH(1,IF($L115:$L129&lt;=FI$165,IF($M115:$M129&gt;=FI$165,1)),0))*$B115/12,0)</f>
        <v>0</v>
      </c>
      <c r="FJ280" s="94">
        <f t="array" ref="FJ280">IFERROR(INDEX($N115:$N129,MATCH(1,IF($L115:$L129&lt;=FJ$165,IF($M115:$M129&gt;=FJ$165,1)),0))*$B115/12,0)</f>
        <v>0</v>
      </c>
      <c r="FK280" s="94">
        <f t="array" ref="FK280">IFERROR(INDEX($N115:$N129,MATCH(1,IF($L115:$L129&lt;=FK$165,IF($M115:$M129&gt;=FK$165,1)),0))*$B115/12,0)</f>
        <v>0</v>
      </c>
      <c r="FL280" s="94">
        <f t="array" ref="FL280">IFERROR(INDEX($N115:$N129,MATCH(1,IF($L115:$L129&lt;=FL$165,IF($M115:$M129&gt;=FL$165,1)),0))*$B115/12,0)</f>
        <v>0</v>
      </c>
      <c r="FM280" s="94">
        <f t="array" ref="FM280">IFERROR(INDEX($N115:$N129,MATCH(1,IF($L115:$L129&lt;=FM$165,IF($M115:$M129&gt;=FM$165,1)),0))*$B115/12,0)</f>
        <v>0</v>
      </c>
      <c r="FN280" s="94">
        <f t="array" ref="FN280">IFERROR(INDEX($N115:$N129,MATCH(1,IF($L115:$L129&lt;=FN$165,IF($M115:$M129&gt;=FN$165,1)),0))*$B115/12,0)</f>
        <v>0</v>
      </c>
      <c r="FO280" s="94">
        <f t="array" ref="FO280">IFERROR(INDEX($N115:$N129,MATCH(1,IF($L115:$L129&lt;=FO$165,IF($M115:$M129&gt;=FO$165,1)),0))*$B115/12,0)</f>
        <v>0</v>
      </c>
      <c r="FP280" s="94">
        <f t="array" ref="FP280">IFERROR(INDEX($N115:$N129,MATCH(1,IF($L115:$L129&lt;=FP$165,IF($M115:$M129&gt;=FP$165,1)),0))*$B115/12,0)</f>
        <v>0</v>
      </c>
      <c r="FQ280" s="94">
        <f t="array" ref="FQ280">IFERROR(INDEX($N115:$N129,MATCH(1,IF($L115:$L129&lt;=FQ$165,IF($M115:$M129&gt;=FQ$165,1)),0))*$B115/12,0)</f>
        <v>0</v>
      </c>
      <c r="FR280" s="94">
        <f t="array" ref="FR280">IFERROR(INDEX($N115:$N129,MATCH(1,IF($L115:$L129&lt;=FR$165,IF($M115:$M129&gt;=FR$165,1)),0))*$B115/12,0)</f>
        <v>0</v>
      </c>
      <c r="FS280" s="94">
        <f t="array" ref="FS280">IFERROR(INDEX($N115:$N129,MATCH(1,IF($L115:$L129&lt;=FS$165,IF($M115:$M129&gt;=FS$165,1)),0))*$B115/12,0)</f>
        <v>0</v>
      </c>
      <c r="FT280" s="94">
        <f t="array" ref="FT280">IFERROR(INDEX($N115:$N129,MATCH(1,IF($L115:$L129&lt;=FT$165,IF($M115:$M129&gt;=FT$165,1)),0))*$B115/12,0)</f>
        <v>0</v>
      </c>
      <c r="FU280" s="94">
        <f t="array" ref="FU280">IFERROR(INDEX($N115:$N129,MATCH(1,IF($L115:$L129&lt;=FU$165,IF($M115:$M129&gt;=FU$165,1)),0))*$B115/12,0)</f>
        <v>0</v>
      </c>
      <c r="FV280" s="94">
        <f t="array" ref="FV280">IFERROR(INDEX($N115:$N129,MATCH(1,IF($L115:$L129&lt;=FV$165,IF($M115:$M129&gt;=FV$165,1)),0))*$B115/12,0)</f>
        <v>0</v>
      </c>
      <c r="FW280" s="94">
        <f t="array" ref="FW280">IFERROR(INDEX($N115:$N129,MATCH(1,IF($L115:$L129&lt;=FW$165,IF($M115:$M129&gt;=FW$165,1)),0))*$B115/12,0)</f>
        <v>0</v>
      </c>
      <c r="FX280" s="94">
        <f t="array" ref="FX280">IFERROR(INDEX($N115:$N129,MATCH(1,IF($L115:$L129&lt;=FX$165,IF($M115:$M129&gt;=FX$165,1)),0))*$B115/12,0)</f>
        <v>0</v>
      </c>
      <c r="FY280" s="94">
        <f t="array" ref="FY280">IFERROR(INDEX($N115:$N129,MATCH(1,IF($L115:$L129&lt;=FY$165,IF($M115:$M129&gt;=FY$165,1)),0))*$B115/12,0)</f>
        <v>0</v>
      </c>
      <c r="FZ280" s="94">
        <f t="array" ref="FZ280">IFERROR(INDEX($N115:$N129,MATCH(1,IF($L115:$L129&lt;=FZ$165,IF($M115:$M129&gt;=FZ$165,1)),0))*$B115/12,0)</f>
        <v>0</v>
      </c>
      <c r="GA280" s="94">
        <f t="array" ref="GA280">IFERROR(INDEX($N115:$N129,MATCH(1,IF($L115:$L129&lt;=GA$165,IF($M115:$M129&gt;=GA$165,1)),0))*$B115/12,0)</f>
        <v>0</v>
      </c>
      <c r="GB280" s="94">
        <f t="array" ref="GB280">IFERROR(INDEX($N115:$N129,MATCH(1,IF($L115:$L129&lt;=GB$165,IF($M115:$M129&gt;=GB$165,1)),0))*$B115/12,0)</f>
        <v>0</v>
      </c>
      <c r="GC280" s="94">
        <f t="array" ref="GC280">IFERROR(INDEX($N115:$N129,MATCH(1,IF($L115:$L129&lt;=GC$165,IF($M115:$M129&gt;=GC$165,1)),0))*$B115/12,0)</f>
        <v>0</v>
      </c>
      <c r="GD280" s="94">
        <f t="array" ref="GD280">IFERROR(INDEX($N115:$N129,MATCH(1,IF($L115:$L129&lt;=GD$165,IF($M115:$M129&gt;=GD$165,1)),0))*$B115/12,0)</f>
        <v>0</v>
      </c>
      <c r="GE280" s="94">
        <f t="array" ref="GE280">IFERROR(INDEX($N115:$N129,MATCH(1,IF($L115:$L129&lt;=GE$165,IF($M115:$M129&gt;=GE$165,1)),0))*$B115/12,0)</f>
        <v>0</v>
      </c>
      <c r="GF280" s="94">
        <f t="array" ref="GF280">IFERROR(INDEX($N115:$N129,MATCH(1,IF($L115:$L129&lt;=GF$165,IF($M115:$M129&gt;=GF$165,1)),0))*$B115/12,0)</f>
        <v>0</v>
      </c>
      <c r="GG280" s="94">
        <f t="array" ref="GG280">IFERROR(INDEX($N115:$N129,MATCH(1,IF($L115:$L129&lt;=GG$165,IF($M115:$M129&gt;=GG$165,1)),0))*$B115/12,0)</f>
        <v>0</v>
      </c>
      <c r="GH280" s="94">
        <f t="array" ref="GH280">IFERROR(INDEX($N115:$N129,MATCH(1,IF($L115:$L129&lt;=GH$165,IF($M115:$M129&gt;=GH$165,1)),0))*$B115/12,0)</f>
        <v>0</v>
      </c>
      <c r="GI280" s="94">
        <f t="array" ref="GI280">IFERROR(INDEX($N115:$N129,MATCH(1,IF($L115:$L129&lt;=GI$165,IF($M115:$M129&gt;=GI$165,1)),0))*$B115/12,0)</f>
        <v>0</v>
      </c>
      <c r="GJ280" s="94">
        <f t="array" ref="GJ280">IFERROR(INDEX($N115:$N129,MATCH(1,IF($L115:$L129&lt;=GJ$165,IF($M115:$M129&gt;=GJ$165,1)),0))*$B115/12,0)</f>
        <v>0</v>
      </c>
      <c r="GK280" s="94">
        <f t="array" ref="GK280">IFERROR(INDEX($N115:$N129,MATCH(1,IF($L115:$L129&lt;=GK$165,IF($M115:$M129&gt;=GK$165,1)),0))*$B115/12,0)</f>
        <v>0</v>
      </c>
      <c r="GL280" s="94">
        <f t="array" ref="GL280">IFERROR(INDEX($N115:$N129,MATCH(1,IF($L115:$L129&lt;=GL$165,IF($M115:$M129&gt;=GL$165,1)),0))*$B115/12,0)</f>
        <v>0</v>
      </c>
      <c r="GM280" s="94">
        <f t="array" ref="GM280">IFERROR(INDEX($N115:$N129,MATCH(1,IF($L115:$L129&lt;=GM$165,IF($M115:$M129&gt;=GM$165,1)),0))*$B115/12,0)</f>
        <v>0</v>
      </c>
      <c r="GN280" s="94">
        <f t="array" ref="GN280">IFERROR(INDEX($N115:$N129,MATCH(1,IF($L115:$L129&lt;=GN$165,IF($M115:$M129&gt;=GN$165,1)),0))*$B115/12,0)</f>
        <v>0</v>
      </c>
      <c r="GO280" s="94">
        <f t="array" ref="GO280">IFERROR(INDEX($N115:$N129,MATCH(1,IF($L115:$L129&lt;=GO$165,IF($M115:$M129&gt;=GO$165,1)),0))*$B115/12,0)</f>
        <v>0</v>
      </c>
      <c r="GP280" s="94">
        <f t="array" ref="GP280">IFERROR(INDEX($N115:$N129,MATCH(1,IF($L115:$L129&lt;=GP$165,IF($M115:$M129&gt;=GP$165,1)),0))*$B115/12,0)</f>
        <v>0</v>
      </c>
      <c r="GQ280" s="94">
        <f t="array" ref="GQ280">IFERROR(INDEX($N115:$N129,MATCH(1,IF($L115:$L129&lt;=GQ$165,IF($M115:$M129&gt;=GQ$165,1)),0))*$B115/12,0)</f>
        <v>0</v>
      </c>
      <c r="GR280" s="94">
        <f t="array" ref="GR280">IFERROR(INDEX($N115:$N129,MATCH(1,IF($L115:$L129&lt;=GR$165,IF($M115:$M129&gt;=GR$165,1)),0))*$B115/12,0)</f>
        <v>0</v>
      </c>
      <c r="GS280" s="94">
        <f t="array" ref="GS280">IFERROR(INDEX($N115:$N129,MATCH(1,IF($L115:$L129&lt;=GS$165,IF($M115:$M129&gt;=GS$165,1)),0))*$B115/12,0)</f>
        <v>0</v>
      </c>
      <c r="GT280" s="94">
        <f t="array" ref="GT280">IFERROR(INDEX($N115:$N129,MATCH(1,IF($L115:$L129&lt;=GT$165,IF($M115:$M129&gt;=GT$165,1)),0))*$B115/12,0)</f>
        <v>0</v>
      </c>
      <c r="GU280" s="94">
        <f t="array" ref="GU280">IFERROR(INDEX($N115:$N129,MATCH(1,IF($L115:$L129&lt;=GU$165,IF($M115:$M129&gt;=GU$165,1)),0))*$B115/12,0)</f>
        <v>0</v>
      </c>
      <c r="GV280" s="94">
        <f t="array" ref="GV280">IFERROR(INDEX($N115:$N129,MATCH(1,IF($L115:$L129&lt;=GV$165,IF($M115:$M129&gt;=GV$165,1)),0))*$B115/12,0)</f>
        <v>0</v>
      </c>
      <c r="GW280" s="94">
        <f t="array" ref="GW280">IFERROR(INDEX($N115:$N129,MATCH(1,IF($L115:$L129&lt;=GW$165,IF($M115:$M129&gt;=GW$165,1)),0))*$B115/12,0)</f>
        <v>0</v>
      </c>
      <c r="GX280" s="94">
        <f t="array" ref="GX280">IFERROR(INDEX($N115:$N129,MATCH(1,IF($L115:$L129&lt;=GX$165,IF($M115:$M129&gt;=GX$165,1)),0))*$B115/12,0)</f>
        <v>0</v>
      </c>
      <c r="GY280" s="94">
        <f t="array" ref="GY280">IFERROR(INDEX($N115:$N129,MATCH(1,IF($L115:$L129&lt;=GY$165,IF($M115:$M129&gt;=GY$165,1)),0))*$B115/12,0)</f>
        <v>0</v>
      </c>
      <c r="GZ280" s="94">
        <f t="array" ref="GZ280">IFERROR(INDEX($N115:$N129,MATCH(1,IF($L115:$L129&lt;=GZ$165,IF($M115:$M129&gt;=GZ$165,1)),0))*$B115/12,0)</f>
        <v>0</v>
      </c>
      <c r="HA280" s="94">
        <f t="array" ref="HA280">IFERROR(INDEX($N115:$N129,MATCH(1,IF($L115:$L129&lt;=HA$165,IF($M115:$M129&gt;=HA$165,1)),0))*$B115/12,0)</f>
        <v>0</v>
      </c>
      <c r="HB280" s="94">
        <f t="array" ref="HB280">IFERROR(INDEX($N115:$N129,MATCH(1,IF($L115:$L129&lt;=HB$165,IF($M115:$M129&gt;=HB$165,1)),0))*$B115/12,0)</f>
        <v>0</v>
      </c>
      <c r="HC280" s="94">
        <f t="array" ref="HC280">IFERROR(INDEX($N115:$N129,MATCH(1,IF($L115:$L129&lt;=HC$165,IF($M115:$M129&gt;=HC$165,1)),0))*$B115/12,0)</f>
        <v>0</v>
      </c>
      <c r="HD280" s="94">
        <f t="array" ref="HD280">IFERROR(INDEX($N115:$N129,MATCH(1,IF($L115:$L129&lt;=HD$165,IF($M115:$M129&gt;=HD$165,1)),0))*$B115/12,0)</f>
        <v>0</v>
      </c>
      <c r="HE280" s="94">
        <f t="array" ref="HE280">IFERROR(INDEX($N115:$N129,MATCH(1,IF($L115:$L129&lt;=HE$165,IF($M115:$M129&gt;=HE$165,1)),0))*$B115/12,0)</f>
        <v>0</v>
      </c>
      <c r="HF280" s="94">
        <f t="array" ref="HF280">IFERROR(INDEX($N115:$N129,MATCH(1,IF($L115:$L129&lt;=HF$165,IF($M115:$M129&gt;=HF$165,1)),0))*$B115/12,0)</f>
        <v>0</v>
      </c>
      <c r="HG280" s="94">
        <f t="array" ref="HG280">IFERROR(INDEX($N115:$N129,MATCH(1,IF($L115:$L129&lt;=HG$165,IF($M115:$M129&gt;=HG$165,1)),0))*$B115/12,0)</f>
        <v>0</v>
      </c>
      <c r="HH280" s="94">
        <f t="array" ref="HH280">IFERROR(INDEX($N115:$N129,MATCH(1,IF($L115:$L129&lt;=HH$165,IF($M115:$M129&gt;=HH$165,1)),0))*$B115/12,0)</f>
        <v>0</v>
      </c>
      <c r="HI280" s="94">
        <f t="array" ref="HI280">IFERROR(INDEX($N115:$N129,MATCH(1,IF($L115:$L129&lt;=HI$165,IF($M115:$M129&gt;=HI$165,1)),0))*$B115/12,0)</f>
        <v>0</v>
      </c>
      <c r="HJ280" s="94">
        <f t="array" ref="HJ280">IFERROR(INDEX($N115:$N129,MATCH(1,IF($L115:$L129&lt;=HJ$165,IF($M115:$M129&gt;=HJ$165,1)),0))*$B115/12,0)</f>
        <v>0</v>
      </c>
      <c r="HK280" s="94">
        <f t="array" ref="HK280">IFERROR(INDEX($N115:$N129,MATCH(1,IF($L115:$L129&lt;=HK$165,IF($M115:$M129&gt;=HK$165,1)),0))*$B115/12,0)</f>
        <v>0</v>
      </c>
      <c r="HL280" s="94">
        <f t="array" ref="HL280">IFERROR(INDEX($N115:$N129,MATCH(1,IF($L115:$L129&lt;=HL$165,IF($M115:$M129&gt;=HL$165,1)),0))*$B115/12,0)</f>
        <v>0</v>
      </c>
      <c r="HM280" s="94">
        <f t="array" ref="HM280">IFERROR(INDEX($N115:$N129,MATCH(1,IF($L115:$L129&lt;=HM$165,IF($M115:$M129&gt;=HM$165,1)),0))*$B115/12,0)</f>
        <v>0</v>
      </c>
      <c r="HN280" s="94">
        <f t="array" ref="HN280">IFERROR(INDEX($N115:$N129,MATCH(1,IF($L115:$L129&lt;=HN$165,IF($M115:$M129&gt;=HN$165,1)),0))*$B115/12,0)</f>
        <v>0</v>
      </c>
      <c r="HO280" s="94">
        <f t="array" ref="HO280">IFERROR(INDEX($N115:$N129,MATCH(1,IF($L115:$L129&lt;=HO$165,IF($M115:$M129&gt;=HO$165,1)),0))*$B115/12,0)</f>
        <v>0</v>
      </c>
      <c r="HP280" s="94">
        <f t="array" ref="HP280">IFERROR(INDEX($N115:$N129,MATCH(1,IF($L115:$L129&lt;=HP$165,IF($M115:$M129&gt;=HP$165,1)),0))*$B115/12,0)</f>
        <v>0</v>
      </c>
      <c r="HQ280" s="94">
        <f t="array" ref="HQ280">IFERROR(INDEX($N115:$N129,MATCH(1,IF($L115:$L129&lt;=HQ$165,IF($M115:$M129&gt;=HQ$165,1)),0))*$B115/12,0)</f>
        <v>0</v>
      </c>
      <c r="HR280" s="94">
        <f t="array" ref="HR280">IFERROR(INDEX($N115:$N129,MATCH(1,IF($L115:$L129&lt;=HR$165,IF($M115:$M129&gt;=HR$165,1)),0))*$B115/12,0)</f>
        <v>0</v>
      </c>
      <c r="HS280" s="94">
        <f t="array" ref="HS280">IFERROR(INDEX($N115:$N129,MATCH(1,IF($L115:$L129&lt;=HS$165,IF($M115:$M129&gt;=HS$165,1)),0))*$B115/12,0)</f>
        <v>0</v>
      </c>
      <c r="HT280" s="94">
        <f t="array" ref="HT280">IFERROR(INDEX($N115:$N129,MATCH(1,IF($L115:$L129&lt;=HT$165,IF($M115:$M129&gt;=HT$165,1)),0))*$B115/12,0)</f>
        <v>0</v>
      </c>
      <c r="HU280" s="94">
        <f t="array" ref="HU280">IFERROR(INDEX($N115:$N129,MATCH(1,IF($L115:$L129&lt;=HU$165,IF($M115:$M129&gt;=HU$165,1)),0))*$B115/12,0)</f>
        <v>0</v>
      </c>
      <c r="HV280" s="94">
        <f t="array" ref="HV280">IFERROR(INDEX($N115:$N129,MATCH(1,IF($L115:$L129&lt;=HV$165,IF($M115:$M129&gt;=HV$165,1)),0))*$B115/12,0)</f>
        <v>0</v>
      </c>
      <c r="HW280" s="94">
        <f t="array" ref="HW280">IFERROR(INDEX($N115:$N129,MATCH(1,IF($L115:$L129&lt;=HW$165,IF($M115:$M129&gt;=HW$165,1)),0))*$B115/12,0)</f>
        <v>0</v>
      </c>
      <c r="HX280" s="94">
        <f t="array" ref="HX280">IFERROR(INDEX($N115:$N129,MATCH(1,IF($L115:$L129&lt;=HX$165,IF($M115:$M129&gt;=HX$165,1)),0))*$B115/12,0)</f>
        <v>0</v>
      </c>
      <c r="HY280" s="94">
        <f t="array" ref="HY280">IFERROR(INDEX($N115:$N129,MATCH(1,IF($L115:$L129&lt;=HY$165,IF($M115:$M129&gt;=HY$165,1)),0))*$B115/12,0)</f>
        <v>0</v>
      </c>
      <c r="HZ280" s="94">
        <f t="array" ref="HZ280">IFERROR(INDEX($N115:$N129,MATCH(1,IF($L115:$L129&lt;=HZ$165,IF($M115:$M129&gt;=HZ$165,1)),0))*$B115/12,0)</f>
        <v>0</v>
      </c>
      <c r="IA280" s="94">
        <f t="array" ref="IA280">IFERROR(INDEX($N115:$N129,MATCH(1,IF($L115:$L129&lt;=IA$165,IF($M115:$M129&gt;=IA$165,1)),0))*$B115/12,0)</f>
        <v>0</v>
      </c>
      <c r="IB280" s="94">
        <f t="array" ref="IB280">IFERROR(INDEX($N115:$N129,MATCH(1,IF($L115:$L129&lt;=IB$165,IF($M115:$M129&gt;=IB$165,1)),0))*$B115/12,0)</f>
        <v>0</v>
      </c>
      <c r="IC280" s="94">
        <f t="array" ref="IC280">IFERROR(INDEX($N115:$N129,MATCH(1,IF($L115:$L129&lt;=IC$165,IF($M115:$M129&gt;=IC$165,1)),0))*$B115/12,0)</f>
        <v>0</v>
      </c>
      <c r="ID280" s="94">
        <f t="array" ref="ID280">IFERROR(INDEX($N115:$N129,MATCH(1,IF($L115:$L129&lt;=ID$165,IF($M115:$M129&gt;=ID$165,1)),0))*$B115/12,0)</f>
        <v>0</v>
      </c>
      <c r="IE280" s="94">
        <f t="array" ref="IE280">IFERROR(INDEX($N115:$N129,MATCH(1,IF($L115:$L129&lt;=IE$165,IF($M115:$M129&gt;=IE$165,1)),0))*$B115/12,0)</f>
        <v>0</v>
      </c>
      <c r="IF280" s="94">
        <f t="array" ref="IF280">IFERROR(INDEX($N115:$N129,MATCH(1,IF($L115:$L129&lt;=IF$165,IF($M115:$M129&gt;=IF$165,1)),0))*$B115/12,0)</f>
        <v>0</v>
      </c>
      <c r="IG280" s="94">
        <f t="array" ref="IG280">IFERROR(INDEX($N115:$N129,MATCH(1,IF($L115:$L129&lt;=IG$165,IF($M115:$M129&gt;=IG$165,1)),0))*$B115/12,0)</f>
        <v>0</v>
      </c>
      <c r="IH280" s="94">
        <f t="array" ref="IH280">IFERROR(INDEX($N115:$N129,MATCH(1,IF($L115:$L129&lt;=IH$165,IF($M115:$M129&gt;=IH$165,1)),0))*$B115/12,0)</f>
        <v>0</v>
      </c>
      <c r="II280" s="94">
        <f t="array" ref="II280">IFERROR(INDEX($N115:$N129,MATCH(1,IF($L115:$L129&lt;=II$165,IF($M115:$M129&gt;=II$165,1)),0))*$B115/12,0)</f>
        <v>0</v>
      </c>
      <c r="IJ280" s="94">
        <f t="array" ref="IJ280">IFERROR(INDEX($N115:$N129,MATCH(1,IF($L115:$L129&lt;=IJ$165,IF($M115:$M129&gt;=IJ$165,1)),0))*$B115/12,0)</f>
        <v>0</v>
      </c>
      <c r="IK280" s="94">
        <f t="array" ref="IK280">IFERROR(INDEX($N115:$N129,MATCH(1,IF($L115:$L129&lt;=IK$165,IF($M115:$M129&gt;=IK$165,1)),0))*$B115/12,0)</f>
        <v>0</v>
      </c>
      <c r="IL280" s="94">
        <f t="array" ref="IL280">IFERROR(INDEX($N115:$N129,MATCH(1,IF($L115:$L129&lt;=IL$165,IF($M115:$M129&gt;=IL$165,1)),0))*$B115/12,0)</f>
        <v>0</v>
      </c>
      <c r="IM280" s="94">
        <f t="array" ref="IM280">IFERROR(INDEX($N115:$N129,MATCH(1,IF($L115:$L129&lt;=IM$165,IF($M115:$M129&gt;=IM$165,1)),0))*$B115/12,0)</f>
        <v>0</v>
      </c>
      <c r="IN280" s="94">
        <f t="array" ref="IN280">IFERROR(INDEX($N115:$N129,MATCH(1,IF($L115:$L129&lt;=IN$165,IF($M115:$M129&gt;=IN$165,1)),0))*$B115/12,0)</f>
        <v>0</v>
      </c>
      <c r="IO280" s="94">
        <f t="array" ref="IO280">IFERROR(INDEX($N115:$N129,MATCH(1,IF($L115:$L129&lt;=IO$165,IF($M115:$M129&gt;=IO$165,1)),0))*$B115/12,0)</f>
        <v>0</v>
      </c>
      <c r="IP280" s="94">
        <f t="array" ref="IP280">IFERROR(INDEX($N115:$N129,MATCH(1,IF($L115:$L129&lt;=IP$165,IF($M115:$M129&gt;=IP$165,1)),0))*$B115/12,0)</f>
        <v>0</v>
      </c>
      <c r="IQ280" s="94">
        <f t="array" ref="IQ280">IFERROR(INDEX($N115:$N129,MATCH(1,IF($L115:$L129&lt;=IQ$165,IF($M115:$M129&gt;=IQ$165,1)),0))*$B115/12,0)</f>
        <v>0</v>
      </c>
      <c r="IR280" s="94">
        <f t="array" ref="IR280">IFERROR(INDEX($N115:$N129,MATCH(1,IF($L115:$L129&lt;=IR$165,IF($M115:$M129&gt;=IR$165,1)),0))*$B115/12,0)</f>
        <v>0</v>
      </c>
      <c r="IS280" s="94">
        <f t="array" ref="IS280">IFERROR(INDEX($N115:$N129,MATCH(1,IF($L115:$L129&lt;=IS$165,IF($M115:$M129&gt;=IS$165,1)),0))*$B115/12,0)</f>
        <v>0</v>
      </c>
      <c r="IT280" s="94">
        <f t="array" ref="IT280">IFERROR(INDEX($N115:$N129,MATCH(1,IF($L115:$L129&lt;=IT$165,IF($M115:$M129&gt;=IT$165,1)),0))*$B115/12,0)</f>
        <v>0</v>
      </c>
      <c r="IU280" s="94">
        <f t="array" ref="IU280">IFERROR(INDEX($N115:$N129,MATCH(1,IF($L115:$L129&lt;=IU$165,IF($M115:$M129&gt;=IU$165,1)),0))*$B115/12,0)</f>
        <v>0</v>
      </c>
      <c r="IV280" s="94">
        <f t="array" ref="IV280">IFERROR(INDEX($N115:$N129,MATCH(1,IF($L115:$L129&lt;=IV$165,IF($M115:$M129&gt;=IV$165,1)),0))*$B115/12,0)</f>
        <v>0</v>
      </c>
      <c r="IW280" s="94">
        <f t="array" ref="IW280">IFERROR(INDEX($N115:$N129,MATCH(1,IF($L115:$L129&lt;=IW$165,IF($M115:$M129&gt;=IW$165,1)),0))*$B115/12,0)</f>
        <v>0</v>
      </c>
      <c r="IX280" s="94">
        <f t="array" ref="IX280">IFERROR(INDEX($N115:$N129,MATCH(1,IF($L115:$L129&lt;=IX$165,IF($M115:$M129&gt;=IX$165,1)),0))*$B115/12,0)</f>
        <v>0</v>
      </c>
      <c r="IY280" s="94">
        <f t="array" ref="IY280">IFERROR(INDEX($N115:$N129,MATCH(1,IF($L115:$L129&lt;=IY$165,IF($M115:$M129&gt;=IY$165,1)),0))*$B115/12,0)</f>
        <v>0</v>
      </c>
      <c r="IZ280" s="94">
        <f t="array" ref="IZ280">IFERROR(INDEX($N115:$N129,MATCH(1,IF($L115:$L129&lt;=IZ$165,IF($M115:$M129&gt;=IZ$165,1)),0))*$B115/12,0)</f>
        <v>0</v>
      </c>
      <c r="JA280" s="94">
        <f t="array" ref="JA280">IFERROR(INDEX($N115:$N129,MATCH(1,IF($L115:$L129&lt;=JA$165,IF($M115:$M129&gt;=JA$165,1)),0))*$B115/12,0)</f>
        <v>0</v>
      </c>
      <c r="JB280" s="94">
        <f t="array" ref="JB280">IFERROR(INDEX($N115:$N129,MATCH(1,IF($L115:$L129&lt;=JB$165,IF($M115:$M129&gt;=JB$165,1)),0))*$B115/12,0)</f>
        <v>0</v>
      </c>
      <c r="JC280" s="94">
        <f t="array" ref="JC280">IFERROR(INDEX($N115:$N129,MATCH(1,IF($L115:$L129&lt;=JC$165,IF($M115:$M129&gt;=JC$165,1)),0))*$B115/12,0)</f>
        <v>0</v>
      </c>
      <c r="JD280" s="94">
        <f t="array" ref="JD280">IFERROR(INDEX($N115:$N129,MATCH(1,IF($L115:$L129&lt;=JD$165,IF($M115:$M129&gt;=JD$165,1)),0))*$B115/12,0)</f>
        <v>0</v>
      </c>
      <c r="JE280" s="94">
        <f t="array" ref="JE280">IFERROR(INDEX($N115:$N129,MATCH(1,IF($L115:$L129&lt;=JE$165,IF($M115:$M129&gt;=JE$165,1)),0))*$B115/12,0)</f>
        <v>0</v>
      </c>
      <c r="JF280" s="94">
        <f t="array" ref="JF280">IFERROR(INDEX($N115:$N129,MATCH(1,IF($L115:$L129&lt;=JF$165,IF($M115:$M129&gt;=JF$165,1)),0))*$B115/12,0)</f>
        <v>0</v>
      </c>
      <c r="JG280" s="94">
        <f t="array" ref="JG280">IFERROR(INDEX($N115:$N129,MATCH(1,IF($L115:$L129&lt;=JG$165,IF($M115:$M129&gt;=JG$165,1)),0))*$B115/12,0)</f>
        <v>0</v>
      </c>
      <c r="JH280" s="94">
        <f t="array" ref="JH280">IFERROR(INDEX($N115:$N129,MATCH(1,IF($L115:$L129&lt;=JH$165,IF($M115:$M129&gt;=JH$165,1)),0))*$B115/12,0)</f>
        <v>0</v>
      </c>
      <c r="JI280" s="94">
        <f t="array" ref="JI280">IFERROR(INDEX($N115:$N129,MATCH(1,IF($L115:$L129&lt;=JI$165,IF($M115:$M129&gt;=JI$165,1)),0))*$B115/12,0)</f>
        <v>0</v>
      </c>
      <c r="JJ280" s="94">
        <f t="array" ref="JJ280">IFERROR(INDEX($N115:$N129,MATCH(1,IF($L115:$L129&lt;=JJ$165,IF($M115:$M129&gt;=JJ$165,1)),0))*$B115/12,0)</f>
        <v>0</v>
      </c>
      <c r="JK280" s="94">
        <f t="array" ref="JK280">IFERROR(INDEX($N115:$N129,MATCH(1,IF($L115:$L129&lt;=JK$165,IF($M115:$M129&gt;=JK$165,1)),0))*$B115/12,0)</f>
        <v>0</v>
      </c>
      <c r="JL280" s="94">
        <f t="array" ref="JL280">IFERROR(INDEX($N115:$N129,MATCH(1,IF($L115:$L129&lt;=JL$165,IF($M115:$M129&gt;=JL$165,1)),0))*$B115/12,0)</f>
        <v>0</v>
      </c>
      <c r="JM280" s="94">
        <f t="array" ref="JM280">IFERROR(INDEX($N115:$N129,MATCH(1,IF($L115:$L129&lt;=JM$165,IF($M115:$M129&gt;=JM$165,1)),0))*$B115/12,0)</f>
        <v>0</v>
      </c>
      <c r="JN280" s="94">
        <f t="array" ref="JN280">IFERROR(INDEX($N115:$N129,MATCH(1,IF($L115:$L129&lt;=JN$165,IF($M115:$M129&gt;=JN$165,1)),0))*$B115/12,0)</f>
        <v>0</v>
      </c>
      <c r="JO280" s="94">
        <f t="array" ref="JO280">IFERROR(INDEX($N115:$N129,MATCH(1,IF($L115:$L129&lt;=JO$165,IF($M115:$M129&gt;=JO$165,1)),0))*$B115/12,0)</f>
        <v>0</v>
      </c>
      <c r="JP280" s="94">
        <f t="array" ref="JP280">IFERROR(INDEX($N115:$N129,MATCH(1,IF($L115:$L129&lt;=JP$165,IF($M115:$M129&gt;=JP$165,1)),0))*$B115/12,0)</f>
        <v>0</v>
      </c>
      <c r="JQ280" s="94">
        <f t="array" ref="JQ280">IFERROR(INDEX($N115:$N129,MATCH(1,IF($L115:$L129&lt;=JQ$165,IF($M115:$M129&gt;=JQ$165,1)),0))*$B115/12,0)</f>
        <v>0</v>
      </c>
      <c r="JR280" s="94">
        <f t="array" ref="JR280">IFERROR(INDEX($N115:$N129,MATCH(1,IF($L115:$L129&lt;=JR$165,IF($M115:$M129&gt;=JR$165,1)),0))*$B115/12,0)</f>
        <v>0</v>
      </c>
      <c r="JS280" s="94">
        <f t="array" ref="JS280">IFERROR(INDEX($N115:$N129,MATCH(1,IF($L115:$L129&lt;=JS$165,IF($M115:$M129&gt;=JS$165,1)),0))*$B115/12,0)</f>
        <v>0</v>
      </c>
      <c r="JT280" s="94">
        <f t="array" ref="JT280">IFERROR(INDEX($N115:$N129,MATCH(1,IF($L115:$L129&lt;=JT$165,IF($M115:$M129&gt;=JT$165,1)),0))*$B115/12,0)</f>
        <v>0</v>
      </c>
      <c r="JU280" s="94">
        <f t="array" ref="JU280">IFERROR(INDEX($N115:$N129,MATCH(1,IF($L115:$L129&lt;=JU$165,IF($M115:$M129&gt;=JU$165,1)),0))*$B115/12,0)</f>
        <v>0</v>
      </c>
      <c r="JV280" s="94">
        <f t="array" ref="JV280">IFERROR(INDEX($N115:$N129,MATCH(1,IF($L115:$L129&lt;=JV$165,IF($M115:$M129&gt;=JV$165,1)),0))*$B115/12,0)</f>
        <v>0</v>
      </c>
      <c r="JW280" s="94">
        <f t="array" ref="JW280">IFERROR(INDEX($N115:$N129,MATCH(1,IF($L115:$L129&lt;=JW$165,IF($M115:$M129&gt;=JW$165,1)),0))*$B115/12,0)</f>
        <v>0</v>
      </c>
      <c r="JX280" s="94">
        <f t="array" ref="JX280">IFERROR(INDEX($N115:$N129,MATCH(1,IF($L115:$L129&lt;=JX$165,IF($M115:$M129&gt;=JX$165,1)),0))*$B115/12,0)</f>
        <v>0</v>
      </c>
      <c r="JY280" s="94">
        <f t="array" ref="JY280">IFERROR(INDEX($N115:$N129,MATCH(1,IF($L115:$L129&lt;=JY$165,IF($M115:$M129&gt;=JY$165,1)),0))*$B115/12,0)</f>
        <v>0</v>
      </c>
      <c r="JZ280" s="94">
        <f t="array" ref="JZ280">IFERROR(INDEX($N115:$N129,MATCH(1,IF($L115:$L129&lt;=JZ$165,IF($M115:$M129&gt;=JZ$165,1)),0))*$B115/12,0)</f>
        <v>0</v>
      </c>
      <c r="KA280" s="94">
        <f t="array" ref="KA280">IFERROR(INDEX($N115:$N129,MATCH(1,IF($L115:$L129&lt;=KA$165,IF($M115:$M129&gt;=KA$165,1)),0))*$B115/12,0)</f>
        <v>0</v>
      </c>
      <c r="KB280" s="94">
        <f t="array" ref="KB280">IFERROR(INDEX($N115:$N129,MATCH(1,IF($L115:$L129&lt;=KB$165,IF($M115:$M129&gt;=KB$165,1)),0))*$B115/12,0)</f>
        <v>0</v>
      </c>
      <c r="KC280" s="94">
        <f t="array" ref="KC280">IFERROR(INDEX($N115:$N129,MATCH(1,IF($L115:$L129&lt;=KC$165,IF($M115:$M129&gt;=KC$165,1)),0))*$B115/12,0)</f>
        <v>0</v>
      </c>
      <c r="KD280" s="94">
        <f t="array" ref="KD280">IFERROR(INDEX($N115:$N129,MATCH(1,IF($L115:$L129&lt;=KD$165,IF($M115:$M129&gt;=KD$165,1)),0))*$B115/12,0)</f>
        <v>0</v>
      </c>
      <c r="KE280" s="94">
        <f t="array" ref="KE280">IFERROR(INDEX($N115:$N129,MATCH(1,IF($L115:$L129&lt;=KE$165,IF($M115:$M129&gt;=KE$165,1)),0))*$B115/12,0)</f>
        <v>0</v>
      </c>
      <c r="KF280" s="94">
        <f t="array" ref="KF280">IFERROR(INDEX($N115:$N129,MATCH(1,IF($L115:$L129&lt;=KF$165,IF($M115:$M129&gt;=KF$165,1)),0))*$B115/12,0)</f>
        <v>0</v>
      </c>
      <c r="KG280" s="94">
        <f t="array" ref="KG280">IFERROR(INDEX($N115:$N129,MATCH(1,IF($L115:$L129&lt;=KG$165,IF($M115:$M129&gt;=KG$165,1)),0))*$B115/12,0)</f>
        <v>0</v>
      </c>
      <c r="KH280" s="94">
        <f t="array" ref="KH280">IFERROR(INDEX($N115:$N129,MATCH(1,IF($L115:$L129&lt;=KH$165,IF($M115:$M129&gt;=KH$165,1)),0))*$B115/12,0)</f>
        <v>0</v>
      </c>
      <c r="KI280" s="94">
        <f t="array" ref="KI280">IFERROR(INDEX($N115:$N129,MATCH(1,IF($L115:$L129&lt;=KI$165,IF($M115:$M129&gt;=KI$165,1)),0))*$B115/12,0)</f>
        <v>0</v>
      </c>
      <c r="KJ280" s="94">
        <f t="array" ref="KJ280">IFERROR(INDEX($N115:$N129,MATCH(1,IF($L115:$L129&lt;=KJ$165,IF($M115:$M129&gt;=KJ$165,1)),0))*$B115/12,0)</f>
        <v>0</v>
      </c>
      <c r="KK280" s="94">
        <f t="array" ref="KK280">IFERROR(INDEX($N115:$N129,MATCH(1,IF($L115:$L129&lt;=KK$165,IF($M115:$M129&gt;=KK$165,1)),0))*$B115/12,0)</f>
        <v>0</v>
      </c>
      <c r="KL280" s="94">
        <f t="array" ref="KL280">IFERROR(INDEX($N115:$N129,MATCH(1,IF($L115:$L129&lt;=KL$165,IF($M115:$M129&gt;=KL$165,1)),0))*$B115/12,0)</f>
        <v>0</v>
      </c>
      <c r="KM280" s="94">
        <f t="array" ref="KM280">IFERROR(INDEX($N115:$N129,MATCH(1,IF($L115:$L129&lt;=KM$165,IF($M115:$M129&gt;=KM$165,1)),0))*$B115/12,0)</f>
        <v>0</v>
      </c>
      <c r="KN280" s="94">
        <f t="array" ref="KN280">IFERROR(INDEX($N115:$N129,MATCH(1,IF($L115:$L129&lt;=KN$165,IF($M115:$M129&gt;=KN$165,1)),0))*$B115/12,0)</f>
        <v>0</v>
      </c>
      <c r="KO280" s="94">
        <f t="array" ref="KO280">IFERROR(INDEX($N115:$N129,MATCH(1,IF($L115:$L129&lt;=KO$165,IF($M115:$M129&gt;=KO$165,1)),0))*$B115/12,0)</f>
        <v>0</v>
      </c>
      <c r="KP280" s="94">
        <f t="array" ref="KP280">IFERROR(INDEX($N115:$N129,MATCH(1,IF($L115:$L129&lt;=KP$165,IF($M115:$M129&gt;=KP$165,1)),0))*$B115/12,0)</f>
        <v>0</v>
      </c>
      <c r="KQ280" s="94">
        <f t="array" ref="KQ280">IFERROR(INDEX($N115:$N129,MATCH(1,IF($L115:$L129&lt;=KQ$165,IF($M115:$M129&gt;=KQ$165,1)),0))*$B115/12,0)</f>
        <v>0</v>
      </c>
      <c r="KR280" s="94">
        <f t="array" ref="KR280">IFERROR(INDEX($N115:$N129,MATCH(1,IF($L115:$L129&lt;=KR$165,IF($M115:$M129&gt;=KR$165,1)),0))*$B115/12,0)</f>
        <v>0</v>
      </c>
      <c r="KS280" s="94">
        <f t="array" ref="KS280">IFERROR(INDEX($N115:$N129,MATCH(1,IF($L115:$L129&lt;=KS$165,IF($M115:$M129&gt;=KS$165,1)),0))*$B115/12,0)</f>
        <v>0</v>
      </c>
      <c r="KT280" s="94">
        <f t="array" ref="KT280">IFERROR(INDEX($N115:$N129,MATCH(1,IF($L115:$L129&lt;=KT$165,IF($M115:$M129&gt;=KT$165,1)),0))*$B115/12,0)</f>
        <v>0</v>
      </c>
      <c r="KU280" s="94">
        <f t="array" ref="KU280">IFERROR(INDEX($N115:$N129,MATCH(1,IF($L115:$L129&lt;=KU$165,IF($M115:$M129&gt;=KU$165,1)),0))*$B115/12,0)</f>
        <v>0</v>
      </c>
      <c r="KV280" s="94">
        <f t="array" ref="KV280">IFERROR(INDEX($N115:$N129,MATCH(1,IF($L115:$L129&lt;=KV$165,IF($M115:$M129&gt;=KV$165,1)),0))*$B115/12,0)</f>
        <v>0</v>
      </c>
      <c r="KW280" s="94">
        <f t="array" ref="KW280">IFERROR(INDEX($N115:$N129,MATCH(1,IF($L115:$L129&lt;=KW$165,IF($M115:$M129&gt;=KW$165,1)),0))*$B115/12,0)</f>
        <v>0</v>
      </c>
      <c r="KX280" s="94">
        <f t="array" ref="KX280">IFERROR(INDEX($N115:$N129,MATCH(1,IF($L115:$L129&lt;=KX$165,IF($M115:$M129&gt;=KX$165,1)),0))*$B115/12,0)</f>
        <v>0</v>
      </c>
      <c r="KY280" s="94">
        <f t="array" ref="KY280">IFERROR(INDEX($N115:$N129,MATCH(1,IF($L115:$L129&lt;=KY$165,IF($M115:$M129&gt;=KY$165,1)),0))*$B115/12,0)</f>
        <v>0</v>
      </c>
      <c r="KZ280" s="94">
        <f t="array" ref="KZ280">IFERROR(INDEX($N115:$N129,MATCH(1,IF($L115:$L129&lt;=KZ$165,IF($M115:$M129&gt;=KZ$165,1)),0))*$B115/12,0)</f>
        <v>0</v>
      </c>
      <c r="LA280" s="94">
        <f t="array" ref="LA280">IFERROR(INDEX($N115:$N129,MATCH(1,IF($L115:$L129&lt;=LA$165,IF($M115:$M129&gt;=LA$165,1)),0))*$B115/12,0)</f>
        <v>0</v>
      </c>
      <c r="LB280" s="94">
        <f t="array" ref="LB280">IFERROR(INDEX($N115:$N129,MATCH(1,IF($L115:$L129&lt;=LB$165,IF($M115:$M129&gt;=LB$165,1)),0))*$B115/12,0)</f>
        <v>0</v>
      </c>
      <c r="LC280" s="94">
        <f t="array" ref="LC280">IFERROR(INDEX($N115:$N129,MATCH(1,IF($L115:$L129&lt;=LC$165,IF($M115:$M129&gt;=LC$165,1)),0))*$B115/12,0)</f>
        <v>0</v>
      </c>
      <c r="LD280" s="94">
        <f t="array" ref="LD280">IFERROR(INDEX($N115:$N129,MATCH(1,IF($L115:$L129&lt;=LD$165,IF($M115:$M129&gt;=LD$165,1)),0))*$B115/12,0)</f>
        <v>0</v>
      </c>
      <c r="LE280" s="94">
        <f t="array" ref="LE280">IFERROR(INDEX($N115:$N129,MATCH(1,IF($L115:$L129&lt;=LE$165,IF($M115:$M129&gt;=LE$165,1)),0))*$B115/12,0)</f>
        <v>0</v>
      </c>
      <c r="LF280" s="94">
        <f t="array" ref="LF280">IFERROR(INDEX($N115:$N129,MATCH(1,IF($L115:$L129&lt;=LF$165,IF($M115:$M129&gt;=LF$165,1)),0))*$B115/12,0)</f>
        <v>0</v>
      </c>
      <c r="LG280" s="94">
        <f t="array" ref="LG280">IFERROR(INDEX($N115:$N129,MATCH(1,IF($L115:$L129&lt;=LG$165,IF($M115:$M129&gt;=LG$165,1)),0))*$B115/12,0)</f>
        <v>0</v>
      </c>
      <c r="LH280" s="94">
        <f t="array" ref="LH280">IFERROR(INDEX($N115:$N129,MATCH(1,IF($L115:$L129&lt;=LH$165,IF($M115:$M129&gt;=LH$165,1)),0))*$B115/12,0)</f>
        <v>0</v>
      </c>
      <c r="LI280" s="94">
        <f t="array" ref="LI280">IFERROR(INDEX($N115:$N129,MATCH(1,IF($L115:$L129&lt;=LI$165,IF($M115:$M129&gt;=LI$165,1)),0))*$B115/12,0)</f>
        <v>0</v>
      </c>
      <c r="LJ280" s="94">
        <f t="array" ref="LJ280">IFERROR(INDEX($N115:$N129,MATCH(1,IF($L115:$L129&lt;=LJ$165,IF($M115:$M129&gt;=LJ$165,1)),0))*$B115/12,0)</f>
        <v>0</v>
      </c>
      <c r="LK280" s="94">
        <f t="array" ref="LK280">IFERROR(INDEX($N115:$N129,MATCH(1,IF($L115:$L129&lt;=LK$165,IF($M115:$M129&gt;=LK$165,1)),0))*$B115/12,0)</f>
        <v>0</v>
      </c>
      <c r="LL280" s="94">
        <f t="array" ref="LL280">IFERROR(INDEX($N115:$N129,MATCH(1,IF($L115:$L129&lt;=LL$165,IF($M115:$M129&gt;=LL$165,1)),0))*$B115/12,0)</f>
        <v>0</v>
      </c>
      <c r="LM280" s="94">
        <f t="array" ref="LM280">IFERROR(INDEX($N115:$N129,MATCH(1,IF($L115:$L129&lt;=LM$165,IF($M115:$M129&gt;=LM$165,1)),0))*$B115/12,0)</f>
        <v>0</v>
      </c>
      <c r="LN280" s="94">
        <f t="array" ref="LN280">IFERROR(INDEX($N115:$N129,MATCH(1,IF($L115:$L129&lt;=LN$165,IF($M115:$M129&gt;=LN$165,1)),0))*$B115/12,0)</f>
        <v>0</v>
      </c>
      <c r="LO280" s="94">
        <f t="array" ref="LO280">IFERROR(INDEX($N115:$N129,MATCH(1,IF($L115:$L129&lt;=LO$165,IF($M115:$M129&gt;=LO$165,1)),0))*$B115/12,0)</f>
        <v>0</v>
      </c>
      <c r="LP280" s="94">
        <f t="array" ref="LP280">IFERROR(INDEX($N115:$N129,MATCH(1,IF($L115:$L129&lt;=LP$165,IF($M115:$M129&gt;=LP$165,1)),0))*$B115/12,0)</f>
        <v>0</v>
      </c>
      <c r="LQ280" s="94">
        <f t="array" ref="LQ280">IFERROR(INDEX($N115:$N129,MATCH(1,IF($L115:$L129&lt;=LQ$165,IF($M115:$M129&gt;=LQ$165,1)),0))*$B115/12,0)</f>
        <v>0</v>
      </c>
      <c r="LR280" s="94">
        <f t="array" ref="LR280">IFERROR(INDEX($N115:$N129,MATCH(1,IF($L115:$L129&lt;=LR$165,IF($M115:$M129&gt;=LR$165,1)),0))*$B115/12,0)</f>
        <v>0</v>
      </c>
      <c r="LS280" s="94">
        <f t="array" ref="LS280">IFERROR(INDEX($N115:$N129,MATCH(1,IF($L115:$L129&lt;=LS$165,IF($M115:$M129&gt;=LS$165,1)),0))*$B115/12,0)</f>
        <v>0</v>
      </c>
      <c r="LT280" s="94">
        <f t="array" ref="LT280">IFERROR(INDEX($N115:$N129,MATCH(1,IF($L115:$L129&lt;=LT$165,IF($M115:$M129&gt;=LT$165,1)),0))*$B115/12,0)</f>
        <v>0</v>
      </c>
      <c r="LU280" s="94">
        <f t="array" ref="LU280">IFERROR(INDEX($N115:$N129,MATCH(1,IF($L115:$L129&lt;=LU$165,IF($M115:$M129&gt;=LU$165,1)),0))*$B115/12,0)</f>
        <v>0</v>
      </c>
      <c r="LV280" s="94">
        <f t="array" ref="LV280">IFERROR(INDEX($N115:$N129,MATCH(1,IF($L115:$L129&lt;=LV$165,IF($M115:$M129&gt;=LV$165,1)),0))*$B115/12,0)</f>
        <v>0</v>
      </c>
      <c r="LW280" s="94">
        <f t="array" ref="LW280">IFERROR(INDEX($N115:$N129,MATCH(1,IF($L115:$L129&lt;=LW$165,IF($M115:$M129&gt;=LW$165,1)),0))*$B115/12,0)</f>
        <v>0</v>
      </c>
      <c r="LX280" s="94">
        <f t="array" ref="LX280">IFERROR(INDEX($N115:$N129,MATCH(1,IF($L115:$L129&lt;=LX$165,IF($M115:$M129&gt;=LX$165,1)),0))*$B115/12,0)</f>
        <v>0</v>
      </c>
      <c r="LY280" s="94">
        <f t="array" ref="LY280">IFERROR(INDEX($N115:$N129,MATCH(1,IF($L115:$L129&lt;=LY$165,IF($M115:$M129&gt;=LY$165,1)),0))*$B115/12,0)</f>
        <v>0</v>
      </c>
      <c r="LZ280" s="94">
        <f t="array" ref="LZ280">IFERROR(INDEX($N115:$N129,MATCH(1,IF($L115:$L129&lt;=LZ$165,IF($M115:$M129&gt;=LZ$165,1)),0))*$B115/12,0)</f>
        <v>0</v>
      </c>
      <c r="MA280" s="94">
        <f t="array" ref="MA280">IFERROR(INDEX($N115:$N129,MATCH(1,IF($L115:$L129&lt;=MA$165,IF($M115:$M129&gt;=MA$165,1)),0))*$B115/12,0)</f>
        <v>0</v>
      </c>
      <c r="MB280" s="94">
        <f t="array" ref="MB280">IFERROR(INDEX($N115:$N129,MATCH(1,IF($L115:$L129&lt;=MB$165,IF($M115:$M129&gt;=MB$165,1)),0))*$B115/12,0)</f>
        <v>0</v>
      </c>
      <c r="MC280" s="94">
        <f t="array" ref="MC280">IFERROR(INDEX($N115:$N129,MATCH(1,IF($L115:$L129&lt;=MC$165,IF($M115:$M129&gt;=MC$165,1)),0))*$B115/12,0)</f>
        <v>0</v>
      </c>
      <c r="MD280" s="94">
        <f t="array" ref="MD280">IFERROR(INDEX($N115:$N129,MATCH(1,IF($L115:$L129&lt;=MD$165,IF($M115:$M129&gt;=MD$165,1)),0))*$B115/12,0)</f>
        <v>0</v>
      </c>
      <c r="ME280" s="94">
        <f t="array" ref="ME280">IFERROR(INDEX($N115:$N129,MATCH(1,IF($L115:$L129&lt;=ME$165,IF($M115:$M129&gt;=ME$165,1)),0))*$B115/12,0)</f>
        <v>0</v>
      </c>
      <c r="MF280" s="94">
        <f t="array" ref="MF280">IFERROR(INDEX($N115:$N129,MATCH(1,IF($L115:$L129&lt;=MF$165,IF($M115:$M129&gt;=MF$165,1)),0))*$B115/12,0)</f>
        <v>0</v>
      </c>
      <c r="MG280" s="94">
        <f t="array" ref="MG280">IFERROR(INDEX($N115:$N129,MATCH(1,IF($L115:$L129&lt;=MG$165,IF($M115:$M129&gt;=MG$165,1)),0))*$B115/12,0)</f>
        <v>0</v>
      </c>
      <c r="MH280" s="94">
        <f t="array" ref="MH280">IFERROR(INDEX($N115:$N129,MATCH(1,IF($L115:$L129&lt;=MH$165,IF($M115:$M129&gt;=MH$165,1)),0))*$B115/12,0)</f>
        <v>0</v>
      </c>
      <c r="MI280" s="94">
        <f t="array" ref="MI280">IFERROR(INDEX($N115:$N129,MATCH(1,IF($L115:$L129&lt;=MI$165,IF($M115:$M129&gt;=MI$165,1)),0))*$B115/12,0)</f>
        <v>0</v>
      </c>
      <c r="MJ280" s="94">
        <f t="array" ref="MJ280">IFERROR(INDEX($N115:$N129,MATCH(1,IF($L115:$L129&lt;=MJ$165,IF($M115:$M129&gt;=MJ$165,1)),0))*$B115/12,0)</f>
        <v>0</v>
      </c>
      <c r="MK280" s="94">
        <f t="array" ref="MK280">IFERROR(INDEX($N115:$N129,MATCH(1,IF($L115:$L129&lt;=MK$165,IF($M115:$M129&gt;=MK$165,1)),0))*$B115/12,0)</f>
        <v>0</v>
      </c>
      <c r="ML280" s="94">
        <f t="array" ref="ML280">IFERROR(INDEX($N115:$N129,MATCH(1,IF($L115:$L129&lt;=ML$165,IF($M115:$M129&gt;=ML$165,1)),0))*$B115/12,0)</f>
        <v>0</v>
      </c>
      <c r="MM280" s="94">
        <f t="array" ref="MM280">IFERROR(INDEX($N115:$N129,MATCH(1,IF($L115:$L129&lt;=MM$165,IF($M115:$M129&gt;=MM$165,1)),0))*$B115/12,0)</f>
        <v>0</v>
      </c>
      <c r="MN280" s="94">
        <f t="array" ref="MN280">IFERROR(INDEX($N115:$N129,MATCH(1,IF($L115:$L129&lt;=MN$165,IF($M115:$M129&gt;=MN$165,1)),0))*$B115/12,0)</f>
        <v>0</v>
      </c>
      <c r="MO280" s="94">
        <f t="array" ref="MO280">IFERROR(INDEX($N115:$N129,MATCH(1,IF($L115:$L129&lt;=MO$165,IF($M115:$M129&gt;=MO$165,1)),0))*$B115/12,0)</f>
        <v>0</v>
      </c>
      <c r="MP280" s="94">
        <f t="array" ref="MP280">IFERROR(INDEX($N115:$N129,MATCH(1,IF($L115:$L129&lt;=MP$165,IF($M115:$M129&gt;=MP$165,1)),0))*$B115/12,0)</f>
        <v>0</v>
      </c>
      <c r="MQ280" s="94">
        <f t="array" ref="MQ280">IFERROR(INDEX($N115:$N129,MATCH(1,IF($L115:$L129&lt;=MQ$165,IF($M115:$M129&gt;=MQ$165,1)),0))*$B115/12,0)</f>
        <v>0</v>
      </c>
      <c r="MR280" s="94">
        <f t="array" ref="MR280">IFERROR(INDEX($N115:$N129,MATCH(1,IF($L115:$L129&lt;=MR$165,IF($M115:$M129&gt;=MR$165,1)),0))*$B115/12,0)</f>
        <v>0</v>
      </c>
      <c r="MS280" s="94">
        <f t="array" ref="MS280">IFERROR(INDEX($N115:$N129,MATCH(1,IF($L115:$L129&lt;=MS$165,IF($M115:$M129&gt;=MS$165,1)),0))*$B115/12,0)</f>
        <v>0</v>
      </c>
      <c r="MT280" s="94">
        <f t="array" ref="MT280">IFERROR(INDEX($N115:$N129,MATCH(1,IF($L115:$L129&lt;=MT$165,IF($M115:$M129&gt;=MT$165,1)),0))*$B115/12,0)</f>
        <v>0</v>
      </c>
      <c r="MU280" s="94">
        <f t="array" ref="MU280">IFERROR(INDEX($N115:$N129,MATCH(1,IF($L115:$L129&lt;=MU$165,IF($M115:$M129&gt;=MU$165,1)),0))*$B115/12,0)</f>
        <v>0</v>
      </c>
      <c r="MV280" s="94">
        <f t="array" ref="MV280">IFERROR(INDEX($N115:$N129,MATCH(1,IF($L115:$L129&lt;=MV$165,IF($M115:$M129&gt;=MV$165,1)),0))*$B115/12,0)</f>
        <v>0</v>
      </c>
      <c r="MW280" s="94">
        <f t="array" ref="MW280">IFERROR(INDEX($N115:$N129,MATCH(1,IF($L115:$L129&lt;=MW$165,IF($M115:$M129&gt;=MW$165,1)),0))*$B115/12,0)</f>
        <v>0</v>
      </c>
      <c r="MX280" s="94">
        <f t="array" ref="MX280">IFERROR(INDEX($N115:$N129,MATCH(1,IF($L115:$L129&lt;=MX$165,IF($M115:$M129&gt;=MX$165,1)),0))*$B115/12,0)</f>
        <v>0</v>
      </c>
      <c r="MY280" s="94">
        <f t="array" ref="MY280">IFERROR(INDEX($N115:$N129,MATCH(1,IF($L115:$L129&lt;=MY$165,IF($M115:$M129&gt;=MY$165,1)),0))*$B115/12,0)</f>
        <v>0</v>
      </c>
      <c r="MZ280" s="94">
        <f t="array" ref="MZ280">IFERROR(INDEX($N115:$N129,MATCH(1,IF($L115:$L129&lt;=MZ$165,IF($M115:$M129&gt;=MZ$165,1)),0))*$B115/12,0)</f>
        <v>0</v>
      </c>
      <c r="NA280" s="94">
        <f t="array" ref="NA280">IFERROR(INDEX($N115:$N129,MATCH(1,IF($L115:$L129&lt;=NA$165,IF($M115:$M129&gt;=NA$165,1)),0))*$B115/12,0)</f>
        <v>0</v>
      </c>
      <c r="NB280" s="94">
        <f t="array" ref="NB280">IFERROR(INDEX($N115:$N129,MATCH(1,IF($L115:$L129&lt;=NB$165,IF($M115:$M129&gt;=NB$165,1)),0))*$B115/12,0)</f>
        <v>0</v>
      </c>
      <c r="NC280" s="94">
        <f t="array" ref="NC280">IFERROR(INDEX($N115:$N129,MATCH(1,IF($L115:$L129&lt;=NC$165,IF($M115:$M129&gt;=NC$165,1)),0))*$B115/12,0)</f>
        <v>0</v>
      </c>
      <c r="ND280" s="94">
        <f t="array" ref="ND280">IFERROR(INDEX($N115:$N129,MATCH(1,IF($L115:$L129&lt;=ND$165,IF($M115:$M129&gt;=ND$165,1)),0))*$B115/12,0)</f>
        <v>0</v>
      </c>
      <c r="NE280" s="94">
        <f t="array" ref="NE280">IFERROR(INDEX($N115:$N129,MATCH(1,IF($L115:$L129&lt;=NE$165,IF($M115:$M129&gt;=NE$165,1)),0))*$B115/12,0)</f>
        <v>0</v>
      </c>
      <c r="NF280" s="94">
        <f t="array" ref="NF280">IFERROR(INDEX($N115:$N129,MATCH(1,IF($L115:$L129&lt;=NF$165,IF($M115:$M129&gt;=NF$165,1)),0))*$B115/12,0)</f>
        <v>0</v>
      </c>
      <c r="NG280" s="94">
        <f t="array" ref="NG280">IFERROR(INDEX($N115:$N129,MATCH(1,IF($L115:$L129&lt;=NG$165,IF($M115:$M129&gt;=NG$165,1)),0))*$B115/12,0)</f>
        <v>0</v>
      </c>
      <c r="NH280" s="94">
        <f t="array" ref="NH280">IFERROR(INDEX($N115:$N129,MATCH(1,IF($L115:$L129&lt;=NH$165,IF($M115:$M129&gt;=NH$165,1)),0))*$B115/12,0)</f>
        <v>0</v>
      </c>
      <c r="NI280" s="94">
        <f t="array" ref="NI280">IFERROR(INDEX($N115:$N129,MATCH(1,IF($L115:$L129&lt;=NI$165,IF($M115:$M129&gt;=NI$165,1)),0))*$B115/12,0)</f>
        <v>0</v>
      </c>
      <c r="NJ280" s="94">
        <f t="array" ref="NJ280">IFERROR(INDEX($N115:$N129,MATCH(1,IF($L115:$L129&lt;=NJ$165,IF($M115:$M129&gt;=NJ$165,1)),0))*$B115/12,0)</f>
        <v>0</v>
      </c>
      <c r="NK280" s="95">
        <f t="array" ref="NK280">IFERROR(INDEX($N115:$N129,MATCH(1,IF($L115:$L129&lt;=NK$165,IF($M115:$M129&gt;=NK$165,1)),0))*$B115/12,0)</f>
        <v>0</v>
      </c>
    </row>
    <row r="281" spans="1:375" x14ac:dyDescent="0.25">
      <c r="A281" s="96">
        <f ca="1">SUMIF($D$163:$NK$163,"&lt;="&amp;Summary!$B$3,Leases!D281:NK281)</f>
        <v>0</v>
      </c>
      <c r="B281" s="23" t="s">
        <v>55</v>
      </c>
      <c r="C281" s="45" t="s">
        <v>22</v>
      </c>
      <c r="D281" s="94">
        <f ca="1">IF(AND(D$165&lt;=$E115,D$165&gt;=EOMONTH($D115,0)),IF($G115="NNN",Expenses!B$14*Leases!$F115,IF(Leases!$G115="FSG",0,IF(Leases!$G115="MG",SUMPRODUCT(Leases!$I115:$I119,Expenses!B$9:B$13)*Leases!$F115,MAX((Expenses!B$9-Leases!$K115/12)*Leases!$J115*Leases!$F115,0)+MAX((Expenses!B$10-Leases!$K116/12)*Leases!$J116*Leases!$F115,0)+MAX((Expenses!B$11-Leases!$K117/12)*Leases!$J117*Leases!$F115,0)+MAX((Expenses!B$12-Leases!$K118/12)*Leases!$J118*Leases!$F115,0)+MAX((Expenses!B$13-Leases!$K119/12)*Leases!$J119*Leases!$F115,0)))),0)</f>
        <v>0</v>
      </c>
      <c r="E281" s="94">
        <f ca="1">IF(AND(E$165&lt;=$E115,E$165&gt;=EOMONTH($D115,0)),IF($G115="NNN",Expenses!C$14*Leases!$F115,IF(Leases!$G115="FSG",0,IF(Leases!$G115="MG",SUMPRODUCT(Leases!$I115:$I119,Expenses!C$9:C$13)*Leases!$F115,MAX((Expenses!C$9-Leases!$K115/12)*Leases!$J115*Leases!$F115,0)+MAX((Expenses!C$10-Leases!$K116/12)*Leases!$J116*Leases!$F115,0)+MAX((Expenses!C$11-Leases!$K117/12)*Leases!$J117*Leases!$F115,0)+MAX((Expenses!C$12-Leases!$K118/12)*Leases!$J118*Leases!$F115,0)+MAX((Expenses!C$13-Leases!$K119/12)*Leases!$J119*Leases!$F115,0)))),0)</f>
        <v>0</v>
      </c>
      <c r="F281" s="94">
        <f ca="1">IF(AND(F$165&lt;=$E115,F$165&gt;=EOMONTH($D115,0)),IF($G115="NNN",Expenses!D$14*Leases!$F115,IF(Leases!$G115="FSG",0,IF(Leases!$G115="MG",SUMPRODUCT(Leases!$I115:$I119,Expenses!D$9:D$13)*Leases!$F115,MAX((Expenses!D$9-Leases!$K115/12)*Leases!$J115*Leases!$F115,0)+MAX((Expenses!D$10-Leases!$K116/12)*Leases!$J116*Leases!$F115,0)+MAX((Expenses!D$11-Leases!$K117/12)*Leases!$J117*Leases!$F115,0)+MAX((Expenses!D$12-Leases!$K118/12)*Leases!$J118*Leases!$F115,0)+MAX((Expenses!D$13-Leases!$K119/12)*Leases!$J119*Leases!$F115,0)))),0)</f>
        <v>0</v>
      </c>
      <c r="G281" s="94">
        <f ca="1">IF(AND(G$165&lt;=$E115,G$165&gt;=EOMONTH($D115,0)),IF($G115="NNN",Expenses!E$14*Leases!$F115,IF(Leases!$G115="FSG",0,IF(Leases!$G115="MG",SUMPRODUCT(Leases!$I115:$I119,Expenses!E$9:E$13)*Leases!$F115,MAX((Expenses!E$9-Leases!$K115/12)*Leases!$J115*Leases!$F115,0)+MAX((Expenses!E$10-Leases!$K116/12)*Leases!$J116*Leases!$F115,0)+MAX((Expenses!E$11-Leases!$K117/12)*Leases!$J117*Leases!$F115,0)+MAX((Expenses!E$12-Leases!$K118/12)*Leases!$J118*Leases!$F115,0)+MAX((Expenses!E$13-Leases!$K119/12)*Leases!$J119*Leases!$F115,0)))),0)</f>
        <v>0</v>
      </c>
      <c r="H281" s="94">
        <f ca="1">IF(AND(H$165&lt;=$E115,H$165&gt;=EOMONTH($D115,0)),IF($G115="NNN",Expenses!F$14*Leases!$F115,IF(Leases!$G115="FSG",0,IF(Leases!$G115="MG",SUMPRODUCT(Leases!$I115:$I119,Expenses!F$9:F$13)*Leases!$F115,MAX((Expenses!F$9-Leases!$K115/12)*Leases!$J115*Leases!$F115,0)+MAX((Expenses!F$10-Leases!$K116/12)*Leases!$J116*Leases!$F115,0)+MAX((Expenses!F$11-Leases!$K117/12)*Leases!$J117*Leases!$F115,0)+MAX((Expenses!F$12-Leases!$K118/12)*Leases!$J118*Leases!$F115,0)+MAX((Expenses!F$13-Leases!$K119/12)*Leases!$J119*Leases!$F115,0)))),0)</f>
        <v>0</v>
      </c>
      <c r="I281" s="94">
        <f ca="1">IF(AND(I$165&lt;=$E115,I$165&gt;=EOMONTH($D115,0)),IF($G115="NNN",Expenses!G$14*Leases!$F115,IF(Leases!$G115="FSG",0,IF(Leases!$G115="MG",SUMPRODUCT(Leases!$I115:$I119,Expenses!G$9:G$13)*Leases!$F115,MAX((Expenses!G$9-Leases!$K115/12)*Leases!$J115*Leases!$F115,0)+MAX((Expenses!G$10-Leases!$K116/12)*Leases!$J116*Leases!$F115,0)+MAX((Expenses!G$11-Leases!$K117/12)*Leases!$J117*Leases!$F115,0)+MAX((Expenses!G$12-Leases!$K118/12)*Leases!$J118*Leases!$F115,0)+MAX((Expenses!G$13-Leases!$K119/12)*Leases!$J119*Leases!$F115,0)))),0)</f>
        <v>0</v>
      </c>
      <c r="J281" s="94">
        <f ca="1">IF(AND(J$165&lt;=$E115,J$165&gt;=EOMONTH($D115,0)),IF($G115="NNN",Expenses!H$14*Leases!$F115,IF(Leases!$G115="FSG",0,IF(Leases!$G115="MG",SUMPRODUCT(Leases!$I115:$I119,Expenses!H$9:H$13)*Leases!$F115,MAX((Expenses!H$9-Leases!$K115/12)*Leases!$J115*Leases!$F115,0)+MAX((Expenses!H$10-Leases!$K116/12)*Leases!$J116*Leases!$F115,0)+MAX((Expenses!H$11-Leases!$K117/12)*Leases!$J117*Leases!$F115,0)+MAX((Expenses!H$12-Leases!$K118/12)*Leases!$J118*Leases!$F115,0)+MAX((Expenses!H$13-Leases!$K119/12)*Leases!$J119*Leases!$F115,0)))),0)</f>
        <v>0</v>
      </c>
      <c r="K281" s="94">
        <f ca="1">IF(AND(K$165&lt;=$E115,K$165&gt;=EOMONTH($D115,0)),IF($G115="NNN",Expenses!I$14*Leases!$F115,IF(Leases!$G115="FSG",0,IF(Leases!$G115="MG",SUMPRODUCT(Leases!$I115:$I119,Expenses!I$9:I$13)*Leases!$F115,MAX((Expenses!I$9-Leases!$K115/12)*Leases!$J115*Leases!$F115,0)+MAX((Expenses!I$10-Leases!$K116/12)*Leases!$J116*Leases!$F115,0)+MAX((Expenses!I$11-Leases!$K117/12)*Leases!$J117*Leases!$F115,0)+MAX((Expenses!I$12-Leases!$K118/12)*Leases!$J118*Leases!$F115,0)+MAX((Expenses!I$13-Leases!$K119/12)*Leases!$J119*Leases!$F115,0)))),0)</f>
        <v>0</v>
      </c>
      <c r="L281" s="94">
        <f ca="1">IF(AND(L$165&lt;=$E115,L$165&gt;=EOMONTH($D115,0)),IF($G115="NNN",Expenses!J$14*Leases!$F115,IF(Leases!$G115="FSG",0,IF(Leases!$G115="MG",SUMPRODUCT(Leases!$I115:$I119,Expenses!J$9:J$13)*Leases!$F115,MAX((Expenses!J$9-Leases!$K115/12)*Leases!$J115*Leases!$F115,0)+MAX((Expenses!J$10-Leases!$K116/12)*Leases!$J116*Leases!$F115,0)+MAX((Expenses!J$11-Leases!$K117/12)*Leases!$J117*Leases!$F115,0)+MAX((Expenses!J$12-Leases!$K118/12)*Leases!$J118*Leases!$F115,0)+MAX((Expenses!J$13-Leases!$K119/12)*Leases!$J119*Leases!$F115,0)))),0)</f>
        <v>0</v>
      </c>
      <c r="M281" s="94">
        <f ca="1">IF(AND(M$165&lt;=$E115,M$165&gt;=EOMONTH($D115,0)),IF($G115="NNN",Expenses!K$14*Leases!$F115,IF(Leases!$G115="FSG",0,IF(Leases!$G115="MG",SUMPRODUCT(Leases!$I115:$I119,Expenses!K$9:K$13)*Leases!$F115,MAX((Expenses!K$9-Leases!$K115/12)*Leases!$J115*Leases!$F115,0)+MAX((Expenses!K$10-Leases!$K116/12)*Leases!$J116*Leases!$F115,0)+MAX((Expenses!K$11-Leases!$K117/12)*Leases!$J117*Leases!$F115,0)+MAX((Expenses!K$12-Leases!$K118/12)*Leases!$J118*Leases!$F115,0)+MAX((Expenses!K$13-Leases!$K119/12)*Leases!$J119*Leases!$F115,0)))),0)</f>
        <v>0</v>
      </c>
      <c r="N281" s="94">
        <f ca="1">IF(AND(N$165&lt;=$E115,N$165&gt;=EOMONTH($D115,0)),IF($G115="NNN",Expenses!L$14*Leases!$F115,IF(Leases!$G115="FSG",0,IF(Leases!$G115="MG",SUMPRODUCT(Leases!$I115:$I119,Expenses!L$9:L$13)*Leases!$F115,MAX((Expenses!L$9-Leases!$K115/12)*Leases!$J115*Leases!$F115,0)+MAX((Expenses!L$10-Leases!$K116/12)*Leases!$J116*Leases!$F115,0)+MAX((Expenses!L$11-Leases!$K117/12)*Leases!$J117*Leases!$F115,0)+MAX((Expenses!L$12-Leases!$K118/12)*Leases!$J118*Leases!$F115,0)+MAX((Expenses!L$13-Leases!$K119/12)*Leases!$J119*Leases!$F115,0)))),0)</f>
        <v>0</v>
      </c>
      <c r="O281" s="94">
        <f ca="1">IF(AND(O$165&lt;=$E115,O$165&gt;=EOMONTH($D115,0)),IF($G115="NNN",Expenses!M$14*Leases!$F115,IF(Leases!$G115="FSG",0,IF(Leases!$G115="MG",SUMPRODUCT(Leases!$I115:$I119,Expenses!M$9:M$13)*Leases!$F115,MAX((Expenses!M$9-Leases!$K115/12)*Leases!$J115*Leases!$F115,0)+MAX((Expenses!M$10-Leases!$K116/12)*Leases!$J116*Leases!$F115,0)+MAX((Expenses!M$11-Leases!$K117/12)*Leases!$J117*Leases!$F115,0)+MAX((Expenses!M$12-Leases!$K118/12)*Leases!$J118*Leases!$F115,0)+MAX((Expenses!M$13-Leases!$K119/12)*Leases!$J119*Leases!$F115,0)))),0)</f>
        <v>0</v>
      </c>
      <c r="P281" s="94">
        <f ca="1">IF(AND(P$165&lt;=$E115,P$165&gt;=EOMONTH($D115,0)),IF($G115="NNN",Expenses!N$14*Leases!$F115,IF(Leases!$G115="FSG",0,IF(Leases!$G115="MG",SUMPRODUCT(Leases!$I115:$I119,Expenses!N$9:N$13)*Leases!$F115,MAX((Expenses!N$9-Leases!$K115/12)*Leases!$J115*Leases!$F115,0)+MAX((Expenses!N$10-Leases!$K116/12)*Leases!$J116*Leases!$F115,0)+MAX((Expenses!N$11-Leases!$K117/12)*Leases!$J117*Leases!$F115,0)+MAX((Expenses!N$12-Leases!$K118/12)*Leases!$J118*Leases!$F115,0)+MAX((Expenses!N$13-Leases!$K119/12)*Leases!$J119*Leases!$F115,0)))),0)</f>
        <v>0</v>
      </c>
      <c r="Q281" s="94">
        <f ca="1">IF(AND(Q$165&lt;=$E115,Q$165&gt;=EOMONTH($D115,0)),IF($G115="NNN",Expenses!O$14*Leases!$F115,IF(Leases!$G115="FSG",0,IF(Leases!$G115="MG",SUMPRODUCT(Leases!$I115:$I119,Expenses!O$9:O$13)*Leases!$F115,MAX((Expenses!O$9-Leases!$K115/12)*Leases!$J115*Leases!$F115,0)+MAX((Expenses!O$10-Leases!$K116/12)*Leases!$J116*Leases!$F115,0)+MAX((Expenses!O$11-Leases!$K117/12)*Leases!$J117*Leases!$F115,0)+MAX((Expenses!O$12-Leases!$K118/12)*Leases!$J118*Leases!$F115,0)+MAX((Expenses!O$13-Leases!$K119/12)*Leases!$J119*Leases!$F115,0)))),0)</f>
        <v>0</v>
      </c>
      <c r="R281" s="94">
        <f ca="1">IF(AND(R$165&lt;=$E115,R$165&gt;=EOMONTH($D115,0)),IF($G115="NNN",Expenses!P$14*Leases!$F115,IF(Leases!$G115="FSG",0,IF(Leases!$G115="MG",SUMPRODUCT(Leases!$I115:$I119,Expenses!P$9:P$13)*Leases!$F115,MAX((Expenses!P$9-Leases!$K115/12)*Leases!$J115*Leases!$F115,0)+MAX((Expenses!P$10-Leases!$K116/12)*Leases!$J116*Leases!$F115,0)+MAX((Expenses!P$11-Leases!$K117/12)*Leases!$J117*Leases!$F115,0)+MAX((Expenses!P$12-Leases!$K118/12)*Leases!$J118*Leases!$F115,0)+MAX((Expenses!P$13-Leases!$K119/12)*Leases!$J119*Leases!$F115,0)))),0)</f>
        <v>0</v>
      </c>
      <c r="S281" s="94">
        <f ca="1">IF(AND(S$165&lt;=$E115,S$165&gt;=EOMONTH($D115,0)),IF($G115="NNN",Expenses!Q$14*Leases!$F115,IF(Leases!$G115="FSG",0,IF(Leases!$G115="MG",SUMPRODUCT(Leases!$I115:$I119,Expenses!Q$9:Q$13)*Leases!$F115,MAX((Expenses!Q$9-Leases!$K115/12)*Leases!$J115*Leases!$F115,0)+MAX((Expenses!Q$10-Leases!$K116/12)*Leases!$J116*Leases!$F115,0)+MAX((Expenses!Q$11-Leases!$K117/12)*Leases!$J117*Leases!$F115,0)+MAX((Expenses!Q$12-Leases!$K118/12)*Leases!$J118*Leases!$F115,0)+MAX((Expenses!Q$13-Leases!$K119/12)*Leases!$J119*Leases!$F115,0)))),0)</f>
        <v>0</v>
      </c>
      <c r="T281" s="94">
        <f ca="1">IF(AND(T$165&lt;=$E115,T$165&gt;=EOMONTH($D115,0)),IF($G115="NNN",Expenses!R$14*Leases!$F115,IF(Leases!$G115="FSG",0,IF(Leases!$G115="MG",SUMPRODUCT(Leases!$I115:$I119,Expenses!R$9:R$13)*Leases!$F115,MAX((Expenses!R$9-Leases!$K115/12)*Leases!$J115*Leases!$F115,0)+MAX((Expenses!R$10-Leases!$K116/12)*Leases!$J116*Leases!$F115,0)+MAX((Expenses!R$11-Leases!$K117/12)*Leases!$J117*Leases!$F115,0)+MAX((Expenses!R$12-Leases!$K118/12)*Leases!$J118*Leases!$F115,0)+MAX((Expenses!R$13-Leases!$K119/12)*Leases!$J119*Leases!$F115,0)))),0)</f>
        <v>0</v>
      </c>
      <c r="U281" s="94">
        <f ca="1">IF(AND(U$165&lt;=$E115,U$165&gt;=EOMONTH($D115,0)),IF($G115="NNN",Expenses!S$14*Leases!$F115,IF(Leases!$G115="FSG",0,IF(Leases!$G115="MG",SUMPRODUCT(Leases!$I115:$I119,Expenses!S$9:S$13)*Leases!$F115,MAX((Expenses!S$9-Leases!$K115/12)*Leases!$J115*Leases!$F115,0)+MAX((Expenses!S$10-Leases!$K116/12)*Leases!$J116*Leases!$F115,0)+MAX((Expenses!S$11-Leases!$K117/12)*Leases!$J117*Leases!$F115,0)+MAX((Expenses!S$12-Leases!$K118/12)*Leases!$J118*Leases!$F115,0)+MAX((Expenses!S$13-Leases!$K119/12)*Leases!$J119*Leases!$F115,0)))),0)</f>
        <v>0</v>
      </c>
      <c r="V281" s="94">
        <f ca="1">IF(AND(V$165&lt;=$E115,V$165&gt;=EOMONTH($D115,0)),IF($G115="NNN",Expenses!T$14*Leases!$F115,IF(Leases!$G115="FSG",0,IF(Leases!$G115="MG",SUMPRODUCT(Leases!$I115:$I119,Expenses!T$9:T$13)*Leases!$F115,MAX((Expenses!T$9-Leases!$K115/12)*Leases!$J115*Leases!$F115,0)+MAX((Expenses!T$10-Leases!$K116/12)*Leases!$J116*Leases!$F115,0)+MAX((Expenses!T$11-Leases!$K117/12)*Leases!$J117*Leases!$F115,0)+MAX((Expenses!T$12-Leases!$K118/12)*Leases!$J118*Leases!$F115,0)+MAX((Expenses!T$13-Leases!$K119/12)*Leases!$J119*Leases!$F115,0)))),0)</f>
        <v>0</v>
      </c>
      <c r="W281" s="94">
        <f ca="1">IF(AND(W$165&lt;=$E115,W$165&gt;=EOMONTH($D115,0)),IF($G115="NNN",Expenses!U$14*Leases!$F115,IF(Leases!$G115="FSG",0,IF(Leases!$G115="MG",SUMPRODUCT(Leases!$I115:$I119,Expenses!U$9:U$13)*Leases!$F115,MAX((Expenses!U$9-Leases!$K115/12)*Leases!$J115*Leases!$F115,0)+MAX((Expenses!U$10-Leases!$K116/12)*Leases!$J116*Leases!$F115,0)+MAX((Expenses!U$11-Leases!$K117/12)*Leases!$J117*Leases!$F115,0)+MAX((Expenses!U$12-Leases!$K118/12)*Leases!$J118*Leases!$F115,0)+MAX((Expenses!U$13-Leases!$K119/12)*Leases!$J119*Leases!$F115,0)))),0)</f>
        <v>0</v>
      </c>
      <c r="X281" s="94">
        <f ca="1">IF(AND(X$165&lt;=$E115,X$165&gt;=EOMONTH($D115,0)),IF($G115="NNN",Expenses!V$14*Leases!$F115,IF(Leases!$G115="FSG",0,IF(Leases!$G115="MG",SUMPRODUCT(Leases!$I115:$I119,Expenses!V$9:V$13)*Leases!$F115,MAX((Expenses!V$9-Leases!$K115/12)*Leases!$J115*Leases!$F115,0)+MAX((Expenses!V$10-Leases!$K116/12)*Leases!$J116*Leases!$F115,0)+MAX((Expenses!V$11-Leases!$K117/12)*Leases!$J117*Leases!$F115,0)+MAX((Expenses!V$12-Leases!$K118/12)*Leases!$J118*Leases!$F115,0)+MAX((Expenses!V$13-Leases!$K119/12)*Leases!$J119*Leases!$F115,0)))),0)</f>
        <v>0</v>
      </c>
      <c r="Y281" s="94">
        <f ca="1">IF(AND(Y$165&lt;=$E115,Y$165&gt;=EOMONTH($D115,0)),IF($G115="NNN",Expenses!W$14*Leases!$F115,IF(Leases!$G115="FSG",0,IF(Leases!$G115="MG",SUMPRODUCT(Leases!$I115:$I119,Expenses!W$9:W$13)*Leases!$F115,MAX((Expenses!W$9-Leases!$K115/12)*Leases!$J115*Leases!$F115,0)+MAX((Expenses!W$10-Leases!$K116/12)*Leases!$J116*Leases!$F115,0)+MAX((Expenses!W$11-Leases!$K117/12)*Leases!$J117*Leases!$F115,0)+MAX((Expenses!W$12-Leases!$K118/12)*Leases!$J118*Leases!$F115,0)+MAX((Expenses!W$13-Leases!$K119/12)*Leases!$J119*Leases!$F115,0)))),0)</f>
        <v>0</v>
      </c>
      <c r="Z281" s="94">
        <f ca="1">IF(AND(Z$165&lt;=$E115,Z$165&gt;=EOMONTH($D115,0)),IF($G115="NNN",Expenses!X$14*Leases!$F115,IF(Leases!$G115="FSG",0,IF(Leases!$G115="MG",SUMPRODUCT(Leases!$I115:$I119,Expenses!X$9:X$13)*Leases!$F115,MAX((Expenses!X$9-Leases!$K115/12)*Leases!$J115*Leases!$F115,0)+MAX((Expenses!X$10-Leases!$K116/12)*Leases!$J116*Leases!$F115,0)+MAX((Expenses!X$11-Leases!$K117/12)*Leases!$J117*Leases!$F115,0)+MAX((Expenses!X$12-Leases!$K118/12)*Leases!$J118*Leases!$F115,0)+MAX((Expenses!X$13-Leases!$K119/12)*Leases!$J119*Leases!$F115,0)))),0)</f>
        <v>0</v>
      </c>
      <c r="AA281" s="94">
        <f ca="1">IF(AND(AA$165&lt;=$E115,AA$165&gt;=EOMONTH($D115,0)),IF($G115="NNN",Expenses!Y$14*Leases!$F115,IF(Leases!$G115="FSG",0,IF(Leases!$G115="MG",SUMPRODUCT(Leases!$I115:$I119,Expenses!Y$9:Y$13)*Leases!$F115,MAX((Expenses!Y$9-Leases!$K115/12)*Leases!$J115*Leases!$F115,0)+MAX((Expenses!Y$10-Leases!$K116/12)*Leases!$J116*Leases!$F115,0)+MAX((Expenses!Y$11-Leases!$K117/12)*Leases!$J117*Leases!$F115,0)+MAX((Expenses!Y$12-Leases!$K118/12)*Leases!$J118*Leases!$F115,0)+MAX((Expenses!Y$13-Leases!$K119/12)*Leases!$J119*Leases!$F115,0)))),0)</f>
        <v>0</v>
      </c>
      <c r="AB281" s="94">
        <f ca="1">IF(AND(AB$165&lt;=$E115,AB$165&gt;=EOMONTH($D115,0)),IF($G115="NNN",Expenses!Z$14*Leases!$F115,IF(Leases!$G115="FSG",0,IF(Leases!$G115="MG",SUMPRODUCT(Leases!$I115:$I119,Expenses!Z$9:Z$13)*Leases!$F115,MAX((Expenses!Z$9-Leases!$K115/12)*Leases!$J115*Leases!$F115,0)+MAX((Expenses!Z$10-Leases!$K116/12)*Leases!$J116*Leases!$F115,0)+MAX((Expenses!Z$11-Leases!$K117/12)*Leases!$J117*Leases!$F115,0)+MAX((Expenses!Z$12-Leases!$K118/12)*Leases!$J118*Leases!$F115,0)+MAX((Expenses!Z$13-Leases!$K119/12)*Leases!$J119*Leases!$F115,0)))),0)</f>
        <v>0</v>
      </c>
      <c r="AC281" s="94">
        <f ca="1">IF(AND(AC$165&lt;=$E115,AC$165&gt;=EOMONTH($D115,0)),IF($G115="NNN",Expenses!AA$14*Leases!$F115,IF(Leases!$G115="FSG",0,IF(Leases!$G115="MG",SUMPRODUCT(Leases!$I115:$I119,Expenses!AA$9:AA$13)*Leases!$F115,MAX((Expenses!AA$9-Leases!$K115/12)*Leases!$J115*Leases!$F115,0)+MAX((Expenses!AA$10-Leases!$K116/12)*Leases!$J116*Leases!$F115,0)+MAX((Expenses!AA$11-Leases!$K117/12)*Leases!$J117*Leases!$F115,0)+MAX((Expenses!AA$12-Leases!$K118/12)*Leases!$J118*Leases!$F115,0)+MAX((Expenses!AA$13-Leases!$K119/12)*Leases!$J119*Leases!$F115,0)))),0)</f>
        <v>0</v>
      </c>
      <c r="AD281" s="94">
        <f ca="1">IF(AND(AD$165&lt;=$E115,AD$165&gt;=EOMONTH($D115,0)),IF($G115="NNN",Expenses!AB$14*Leases!$F115,IF(Leases!$G115="FSG",0,IF(Leases!$G115="MG",SUMPRODUCT(Leases!$I115:$I119,Expenses!AB$9:AB$13)*Leases!$F115,MAX((Expenses!AB$9-Leases!$K115/12)*Leases!$J115*Leases!$F115,0)+MAX((Expenses!AB$10-Leases!$K116/12)*Leases!$J116*Leases!$F115,0)+MAX((Expenses!AB$11-Leases!$K117/12)*Leases!$J117*Leases!$F115,0)+MAX((Expenses!AB$12-Leases!$K118/12)*Leases!$J118*Leases!$F115,0)+MAX((Expenses!AB$13-Leases!$K119/12)*Leases!$J119*Leases!$F115,0)))),0)</f>
        <v>0</v>
      </c>
      <c r="AE281" s="94">
        <f ca="1">IF(AND(AE$165&lt;=$E115,AE$165&gt;=EOMONTH($D115,0)),IF($G115="NNN",Expenses!AC$14*Leases!$F115,IF(Leases!$G115="FSG",0,IF(Leases!$G115="MG",SUMPRODUCT(Leases!$I115:$I119,Expenses!AC$9:AC$13)*Leases!$F115,MAX((Expenses!AC$9-Leases!$K115/12)*Leases!$J115*Leases!$F115,0)+MAX((Expenses!AC$10-Leases!$K116/12)*Leases!$J116*Leases!$F115,0)+MAX((Expenses!AC$11-Leases!$K117/12)*Leases!$J117*Leases!$F115,0)+MAX((Expenses!AC$12-Leases!$K118/12)*Leases!$J118*Leases!$F115,0)+MAX((Expenses!AC$13-Leases!$K119/12)*Leases!$J119*Leases!$F115,0)))),0)</f>
        <v>0</v>
      </c>
      <c r="AF281" s="94">
        <f ca="1">IF(AND(AF$165&lt;=$E115,AF$165&gt;=EOMONTH($D115,0)),IF($G115="NNN",Expenses!AD$14*Leases!$F115,IF(Leases!$G115="FSG",0,IF(Leases!$G115="MG",SUMPRODUCT(Leases!$I115:$I119,Expenses!AD$9:AD$13)*Leases!$F115,MAX((Expenses!AD$9-Leases!$K115/12)*Leases!$J115*Leases!$F115,0)+MAX((Expenses!AD$10-Leases!$K116/12)*Leases!$J116*Leases!$F115,0)+MAX((Expenses!AD$11-Leases!$K117/12)*Leases!$J117*Leases!$F115,0)+MAX((Expenses!AD$12-Leases!$K118/12)*Leases!$J118*Leases!$F115,0)+MAX((Expenses!AD$13-Leases!$K119/12)*Leases!$J119*Leases!$F115,0)))),0)</f>
        <v>0</v>
      </c>
      <c r="AG281" s="94">
        <f ca="1">IF(AND(AG$165&lt;=$E115,AG$165&gt;=EOMONTH($D115,0)),IF($G115="NNN",Expenses!AE$14*Leases!$F115,IF(Leases!$G115="FSG",0,IF(Leases!$G115="MG",SUMPRODUCT(Leases!$I115:$I119,Expenses!AE$9:AE$13)*Leases!$F115,MAX((Expenses!AE$9-Leases!$K115/12)*Leases!$J115*Leases!$F115,0)+MAX((Expenses!AE$10-Leases!$K116/12)*Leases!$J116*Leases!$F115,0)+MAX((Expenses!AE$11-Leases!$K117/12)*Leases!$J117*Leases!$F115,0)+MAX((Expenses!AE$12-Leases!$K118/12)*Leases!$J118*Leases!$F115,0)+MAX((Expenses!AE$13-Leases!$K119/12)*Leases!$J119*Leases!$F115,0)))),0)</f>
        <v>0</v>
      </c>
      <c r="AH281" s="94">
        <f ca="1">IF(AND(AH$165&lt;=$E115,AH$165&gt;=EOMONTH($D115,0)),IF($G115="NNN",Expenses!AF$14*Leases!$F115,IF(Leases!$G115="FSG",0,IF(Leases!$G115="MG",SUMPRODUCT(Leases!$I115:$I119,Expenses!AF$9:AF$13)*Leases!$F115,MAX((Expenses!AF$9-Leases!$K115/12)*Leases!$J115*Leases!$F115,0)+MAX((Expenses!AF$10-Leases!$K116/12)*Leases!$J116*Leases!$F115,0)+MAX((Expenses!AF$11-Leases!$K117/12)*Leases!$J117*Leases!$F115,0)+MAX((Expenses!AF$12-Leases!$K118/12)*Leases!$J118*Leases!$F115,0)+MAX((Expenses!AF$13-Leases!$K119/12)*Leases!$J119*Leases!$F115,0)))),0)</f>
        <v>0</v>
      </c>
      <c r="AI281" s="94">
        <f ca="1">IF(AND(AI$165&lt;=$E115,AI$165&gt;=EOMONTH($D115,0)),IF($G115="NNN",Expenses!AG$14*Leases!$F115,IF(Leases!$G115="FSG",0,IF(Leases!$G115="MG",SUMPRODUCT(Leases!$I115:$I119,Expenses!AG$9:AG$13)*Leases!$F115,MAX((Expenses!AG$9-Leases!$K115/12)*Leases!$J115*Leases!$F115,0)+MAX((Expenses!AG$10-Leases!$K116/12)*Leases!$J116*Leases!$F115,0)+MAX((Expenses!AG$11-Leases!$K117/12)*Leases!$J117*Leases!$F115,0)+MAX((Expenses!AG$12-Leases!$K118/12)*Leases!$J118*Leases!$F115,0)+MAX((Expenses!AG$13-Leases!$K119/12)*Leases!$J119*Leases!$F115,0)))),0)</f>
        <v>0</v>
      </c>
      <c r="AJ281" s="94">
        <f ca="1">IF(AND(AJ$165&lt;=$E115,AJ$165&gt;=EOMONTH($D115,0)),IF($G115="NNN",Expenses!AH$14*Leases!$F115,IF(Leases!$G115="FSG",0,IF(Leases!$G115="MG",SUMPRODUCT(Leases!$I115:$I119,Expenses!AH$9:AH$13)*Leases!$F115,MAX((Expenses!AH$9-Leases!$K115/12)*Leases!$J115*Leases!$F115,0)+MAX((Expenses!AH$10-Leases!$K116/12)*Leases!$J116*Leases!$F115,0)+MAX((Expenses!AH$11-Leases!$K117/12)*Leases!$J117*Leases!$F115,0)+MAX((Expenses!AH$12-Leases!$K118/12)*Leases!$J118*Leases!$F115,0)+MAX((Expenses!AH$13-Leases!$K119/12)*Leases!$J119*Leases!$F115,0)))),0)</f>
        <v>0</v>
      </c>
      <c r="AK281" s="94">
        <f ca="1">IF(AND(AK$165&lt;=$E115,AK$165&gt;=EOMONTH($D115,0)),IF($G115="NNN",Expenses!AI$14*Leases!$F115,IF(Leases!$G115="FSG",0,IF(Leases!$G115="MG",SUMPRODUCT(Leases!$I115:$I119,Expenses!AI$9:AI$13)*Leases!$F115,MAX((Expenses!AI$9-Leases!$K115/12)*Leases!$J115*Leases!$F115,0)+MAX((Expenses!AI$10-Leases!$K116/12)*Leases!$J116*Leases!$F115,0)+MAX((Expenses!AI$11-Leases!$K117/12)*Leases!$J117*Leases!$F115,0)+MAX((Expenses!AI$12-Leases!$K118/12)*Leases!$J118*Leases!$F115,0)+MAX((Expenses!AI$13-Leases!$K119/12)*Leases!$J119*Leases!$F115,0)))),0)</f>
        <v>0</v>
      </c>
      <c r="AL281" s="94">
        <f ca="1">IF(AND(AL$165&lt;=$E115,AL$165&gt;=EOMONTH($D115,0)),IF($G115="NNN",Expenses!AJ$14*Leases!$F115,IF(Leases!$G115="FSG",0,IF(Leases!$G115="MG",SUMPRODUCT(Leases!$I115:$I119,Expenses!AJ$9:AJ$13)*Leases!$F115,MAX((Expenses!AJ$9-Leases!$K115/12)*Leases!$J115*Leases!$F115,0)+MAX((Expenses!AJ$10-Leases!$K116/12)*Leases!$J116*Leases!$F115,0)+MAX((Expenses!AJ$11-Leases!$K117/12)*Leases!$J117*Leases!$F115,0)+MAX((Expenses!AJ$12-Leases!$K118/12)*Leases!$J118*Leases!$F115,0)+MAX((Expenses!AJ$13-Leases!$K119/12)*Leases!$J119*Leases!$F115,0)))),0)</f>
        <v>0</v>
      </c>
      <c r="AM281" s="94">
        <f ca="1">IF(AND(AM$165&lt;=$E115,AM$165&gt;=EOMONTH($D115,0)),IF($G115="NNN",Expenses!AK$14*Leases!$F115,IF(Leases!$G115="FSG",0,IF(Leases!$G115="MG",SUMPRODUCT(Leases!$I115:$I119,Expenses!AK$9:AK$13)*Leases!$F115,MAX((Expenses!AK$9-Leases!$K115/12)*Leases!$J115*Leases!$F115,0)+MAX((Expenses!AK$10-Leases!$K116/12)*Leases!$J116*Leases!$F115,0)+MAX((Expenses!AK$11-Leases!$K117/12)*Leases!$J117*Leases!$F115,0)+MAX((Expenses!AK$12-Leases!$K118/12)*Leases!$J118*Leases!$F115,0)+MAX((Expenses!AK$13-Leases!$K119/12)*Leases!$J119*Leases!$F115,0)))),0)</f>
        <v>0</v>
      </c>
      <c r="AN281" s="94">
        <f ca="1">IF(AND(AN$165&lt;=$E115,AN$165&gt;=EOMONTH($D115,0)),IF($G115="NNN",Expenses!AL$14*Leases!$F115,IF(Leases!$G115="FSG",0,IF(Leases!$G115="MG",SUMPRODUCT(Leases!$I115:$I119,Expenses!AL$9:AL$13)*Leases!$F115,MAX((Expenses!AL$9-Leases!$K115/12)*Leases!$J115*Leases!$F115,0)+MAX((Expenses!AL$10-Leases!$K116/12)*Leases!$J116*Leases!$F115,0)+MAX((Expenses!AL$11-Leases!$K117/12)*Leases!$J117*Leases!$F115,0)+MAX((Expenses!AL$12-Leases!$K118/12)*Leases!$J118*Leases!$F115,0)+MAX((Expenses!AL$13-Leases!$K119/12)*Leases!$J119*Leases!$F115,0)))),0)</f>
        <v>0</v>
      </c>
      <c r="AO281" s="94">
        <f ca="1">IF(AND(AO$165&lt;=$E115,AO$165&gt;=EOMONTH($D115,0)),IF($G115="NNN",Expenses!AM$14*Leases!$F115,IF(Leases!$G115="FSG",0,IF(Leases!$G115="MG",SUMPRODUCT(Leases!$I115:$I119,Expenses!AM$9:AM$13)*Leases!$F115,MAX((Expenses!AM$9-Leases!$K115/12)*Leases!$J115*Leases!$F115,0)+MAX((Expenses!AM$10-Leases!$K116/12)*Leases!$J116*Leases!$F115,0)+MAX((Expenses!AM$11-Leases!$K117/12)*Leases!$J117*Leases!$F115,0)+MAX((Expenses!AM$12-Leases!$K118/12)*Leases!$J118*Leases!$F115,0)+MAX((Expenses!AM$13-Leases!$K119/12)*Leases!$J119*Leases!$F115,0)))),0)</f>
        <v>0</v>
      </c>
      <c r="AP281" s="94">
        <f ca="1">IF(AND(AP$165&lt;=$E115,AP$165&gt;=EOMONTH($D115,0)),IF($G115="NNN",Expenses!AN$14*Leases!$F115,IF(Leases!$G115="FSG",0,IF(Leases!$G115="MG",SUMPRODUCT(Leases!$I115:$I119,Expenses!AN$9:AN$13)*Leases!$F115,MAX((Expenses!AN$9-Leases!$K115/12)*Leases!$J115*Leases!$F115,0)+MAX((Expenses!AN$10-Leases!$K116/12)*Leases!$J116*Leases!$F115,0)+MAX((Expenses!AN$11-Leases!$K117/12)*Leases!$J117*Leases!$F115,0)+MAX((Expenses!AN$12-Leases!$K118/12)*Leases!$J118*Leases!$F115,0)+MAX((Expenses!AN$13-Leases!$K119/12)*Leases!$J119*Leases!$F115,0)))),0)</f>
        <v>0</v>
      </c>
      <c r="AQ281" s="94">
        <f ca="1">IF(AND(AQ$165&lt;=$E115,AQ$165&gt;=EOMONTH($D115,0)),IF($G115="NNN",Expenses!AO$14*Leases!$F115,IF(Leases!$G115="FSG",0,IF(Leases!$G115="MG",SUMPRODUCT(Leases!$I115:$I119,Expenses!AO$9:AO$13)*Leases!$F115,MAX((Expenses!AO$9-Leases!$K115/12)*Leases!$J115*Leases!$F115,0)+MAX((Expenses!AO$10-Leases!$K116/12)*Leases!$J116*Leases!$F115,0)+MAX((Expenses!AO$11-Leases!$K117/12)*Leases!$J117*Leases!$F115,0)+MAX((Expenses!AO$12-Leases!$K118/12)*Leases!$J118*Leases!$F115,0)+MAX((Expenses!AO$13-Leases!$K119/12)*Leases!$J119*Leases!$F115,0)))),0)</f>
        <v>0</v>
      </c>
      <c r="AR281" s="94">
        <f ca="1">IF(AND(AR$165&lt;=$E115,AR$165&gt;=EOMONTH($D115,0)),IF($G115="NNN",Expenses!AP$14*Leases!$F115,IF(Leases!$G115="FSG",0,IF(Leases!$G115="MG",SUMPRODUCT(Leases!$I115:$I119,Expenses!AP$9:AP$13)*Leases!$F115,MAX((Expenses!AP$9-Leases!$K115/12)*Leases!$J115*Leases!$F115,0)+MAX((Expenses!AP$10-Leases!$K116/12)*Leases!$J116*Leases!$F115,0)+MAX((Expenses!AP$11-Leases!$K117/12)*Leases!$J117*Leases!$F115,0)+MAX((Expenses!AP$12-Leases!$K118/12)*Leases!$J118*Leases!$F115,0)+MAX((Expenses!AP$13-Leases!$K119/12)*Leases!$J119*Leases!$F115,0)))),0)</f>
        <v>0</v>
      </c>
      <c r="AS281" s="94">
        <f ca="1">IF(AND(AS$165&lt;=$E115,AS$165&gt;=EOMONTH($D115,0)),IF($G115="NNN",Expenses!AQ$14*Leases!$F115,IF(Leases!$G115="FSG",0,IF(Leases!$G115="MG",SUMPRODUCT(Leases!$I115:$I119,Expenses!AQ$9:AQ$13)*Leases!$F115,MAX((Expenses!AQ$9-Leases!$K115/12)*Leases!$J115*Leases!$F115,0)+MAX((Expenses!AQ$10-Leases!$K116/12)*Leases!$J116*Leases!$F115,0)+MAX((Expenses!AQ$11-Leases!$K117/12)*Leases!$J117*Leases!$F115,0)+MAX((Expenses!AQ$12-Leases!$K118/12)*Leases!$J118*Leases!$F115,0)+MAX((Expenses!AQ$13-Leases!$K119/12)*Leases!$J119*Leases!$F115,0)))),0)</f>
        <v>0</v>
      </c>
      <c r="AT281" s="94">
        <f ca="1">IF(AND(AT$165&lt;=$E115,AT$165&gt;=EOMONTH($D115,0)),IF($G115="NNN",Expenses!AR$14*Leases!$F115,IF(Leases!$G115="FSG",0,IF(Leases!$G115="MG",SUMPRODUCT(Leases!$I115:$I119,Expenses!AR$9:AR$13)*Leases!$F115,MAX((Expenses!AR$9-Leases!$K115/12)*Leases!$J115*Leases!$F115,0)+MAX((Expenses!AR$10-Leases!$K116/12)*Leases!$J116*Leases!$F115,0)+MAX((Expenses!AR$11-Leases!$K117/12)*Leases!$J117*Leases!$F115,0)+MAX((Expenses!AR$12-Leases!$K118/12)*Leases!$J118*Leases!$F115,0)+MAX((Expenses!AR$13-Leases!$K119/12)*Leases!$J119*Leases!$F115,0)))),0)</f>
        <v>0</v>
      </c>
      <c r="AU281" s="94">
        <f ca="1">IF(AND(AU$165&lt;=$E115,AU$165&gt;=EOMONTH($D115,0)),IF($G115="NNN",Expenses!AS$14*Leases!$F115,IF(Leases!$G115="FSG",0,IF(Leases!$G115="MG",SUMPRODUCT(Leases!$I115:$I119,Expenses!AS$9:AS$13)*Leases!$F115,MAX((Expenses!AS$9-Leases!$K115/12)*Leases!$J115*Leases!$F115,0)+MAX((Expenses!AS$10-Leases!$K116/12)*Leases!$J116*Leases!$F115,0)+MAX((Expenses!AS$11-Leases!$K117/12)*Leases!$J117*Leases!$F115,0)+MAX((Expenses!AS$12-Leases!$K118/12)*Leases!$J118*Leases!$F115,0)+MAX((Expenses!AS$13-Leases!$K119/12)*Leases!$J119*Leases!$F115,0)))),0)</f>
        <v>0</v>
      </c>
      <c r="AV281" s="94">
        <f ca="1">IF(AND(AV$165&lt;=$E115,AV$165&gt;=EOMONTH($D115,0)),IF($G115="NNN",Expenses!AT$14*Leases!$F115,IF(Leases!$G115="FSG",0,IF(Leases!$G115="MG",SUMPRODUCT(Leases!$I115:$I119,Expenses!AT$9:AT$13)*Leases!$F115,MAX((Expenses!AT$9-Leases!$K115/12)*Leases!$J115*Leases!$F115,0)+MAX((Expenses!AT$10-Leases!$K116/12)*Leases!$J116*Leases!$F115,0)+MAX((Expenses!AT$11-Leases!$K117/12)*Leases!$J117*Leases!$F115,0)+MAX((Expenses!AT$12-Leases!$K118/12)*Leases!$J118*Leases!$F115,0)+MAX((Expenses!AT$13-Leases!$K119/12)*Leases!$J119*Leases!$F115,0)))),0)</f>
        <v>0</v>
      </c>
      <c r="AW281" s="94">
        <f ca="1">IF(AND(AW$165&lt;=$E115,AW$165&gt;=EOMONTH($D115,0)),IF($G115="NNN",Expenses!AU$14*Leases!$F115,IF(Leases!$G115="FSG",0,IF(Leases!$G115="MG",SUMPRODUCT(Leases!$I115:$I119,Expenses!AU$9:AU$13)*Leases!$F115,MAX((Expenses!AU$9-Leases!$K115/12)*Leases!$J115*Leases!$F115,0)+MAX((Expenses!AU$10-Leases!$K116/12)*Leases!$J116*Leases!$F115,0)+MAX((Expenses!AU$11-Leases!$K117/12)*Leases!$J117*Leases!$F115,0)+MAX((Expenses!AU$12-Leases!$K118/12)*Leases!$J118*Leases!$F115,0)+MAX((Expenses!AU$13-Leases!$K119/12)*Leases!$J119*Leases!$F115,0)))),0)</f>
        <v>0</v>
      </c>
      <c r="AX281" s="94">
        <f ca="1">IF(AND(AX$165&lt;=$E115,AX$165&gt;=EOMONTH($D115,0)),IF($G115="NNN",Expenses!AV$14*Leases!$F115,IF(Leases!$G115="FSG",0,IF(Leases!$G115="MG",SUMPRODUCT(Leases!$I115:$I119,Expenses!AV$9:AV$13)*Leases!$F115,MAX((Expenses!AV$9-Leases!$K115/12)*Leases!$J115*Leases!$F115,0)+MAX((Expenses!AV$10-Leases!$K116/12)*Leases!$J116*Leases!$F115,0)+MAX((Expenses!AV$11-Leases!$K117/12)*Leases!$J117*Leases!$F115,0)+MAX((Expenses!AV$12-Leases!$K118/12)*Leases!$J118*Leases!$F115,0)+MAX((Expenses!AV$13-Leases!$K119/12)*Leases!$J119*Leases!$F115,0)))),0)</f>
        <v>0</v>
      </c>
      <c r="AY281" s="94">
        <f ca="1">IF(AND(AY$165&lt;=$E115,AY$165&gt;=EOMONTH($D115,0)),IF($G115="NNN",Expenses!AW$14*Leases!$F115,IF(Leases!$G115="FSG",0,IF(Leases!$G115="MG",SUMPRODUCT(Leases!$I115:$I119,Expenses!AW$9:AW$13)*Leases!$F115,MAX((Expenses!AW$9-Leases!$K115/12)*Leases!$J115*Leases!$F115,0)+MAX((Expenses!AW$10-Leases!$K116/12)*Leases!$J116*Leases!$F115,0)+MAX((Expenses!AW$11-Leases!$K117/12)*Leases!$J117*Leases!$F115,0)+MAX((Expenses!AW$12-Leases!$K118/12)*Leases!$J118*Leases!$F115,0)+MAX((Expenses!AW$13-Leases!$K119/12)*Leases!$J119*Leases!$F115,0)))),0)</f>
        <v>0</v>
      </c>
      <c r="AZ281" s="94">
        <f ca="1">IF(AND(AZ$165&lt;=$E115,AZ$165&gt;=EOMONTH($D115,0)),IF($G115="NNN",Expenses!AX$14*Leases!$F115,IF(Leases!$G115="FSG",0,IF(Leases!$G115="MG",SUMPRODUCT(Leases!$I115:$I119,Expenses!AX$9:AX$13)*Leases!$F115,MAX((Expenses!AX$9-Leases!$K115/12)*Leases!$J115*Leases!$F115,0)+MAX((Expenses!AX$10-Leases!$K116/12)*Leases!$J116*Leases!$F115,0)+MAX((Expenses!AX$11-Leases!$K117/12)*Leases!$J117*Leases!$F115,0)+MAX((Expenses!AX$12-Leases!$K118/12)*Leases!$J118*Leases!$F115,0)+MAX((Expenses!AX$13-Leases!$K119/12)*Leases!$J119*Leases!$F115,0)))),0)</f>
        <v>0</v>
      </c>
      <c r="BA281" s="94">
        <f ca="1">IF(AND(BA$165&lt;=$E115,BA$165&gt;=EOMONTH($D115,0)),IF($G115="NNN",Expenses!AY$14*Leases!$F115,IF(Leases!$G115="FSG",0,IF(Leases!$G115="MG",SUMPRODUCT(Leases!$I115:$I119,Expenses!AY$9:AY$13)*Leases!$F115,MAX((Expenses!AY$9-Leases!$K115/12)*Leases!$J115*Leases!$F115,0)+MAX((Expenses!AY$10-Leases!$K116/12)*Leases!$J116*Leases!$F115,0)+MAX((Expenses!AY$11-Leases!$K117/12)*Leases!$J117*Leases!$F115,0)+MAX((Expenses!AY$12-Leases!$K118/12)*Leases!$J118*Leases!$F115,0)+MAX((Expenses!AY$13-Leases!$K119/12)*Leases!$J119*Leases!$F115,0)))),0)</f>
        <v>0</v>
      </c>
      <c r="BB281" s="94">
        <f ca="1">IF(AND(BB$165&lt;=$E115,BB$165&gt;=EOMONTH($D115,0)),IF($G115="NNN",Expenses!AZ$14*Leases!$F115,IF(Leases!$G115="FSG",0,IF(Leases!$G115="MG",SUMPRODUCT(Leases!$I115:$I119,Expenses!AZ$9:AZ$13)*Leases!$F115,MAX((Expenses!AZ$9-Leases!$K115/12)*Leases!$J115*Leases!$F115,0)+MAX((Expenses!AZ$10-Leases!$K116/12)*Leases!$J116*Leases!$F115,0)+MAX((Expenses!AZ$11-Leases!$K117/12)*Leases!$J117*Leases!$F115,0)+MAX((Expenses!AZ$12-Leases!$K118/12)*Leases!$J118*Leases!$F115,0)+MAX((Expenses!AZ$13-Leases!$K119/12)*Leases!$J119*Leases!$F115,0)))),0)</f>
        <v>0</v>
      </c>
      <c r="BC281" s="94">
        <f ca="1">IF(AND(BC$165&lt;=$E115,BC$165&gt;=EOMONTH($D115,0)),IF($G115="NNN",Expenses!BA$14*Leases!$F115,IF(Leases!$G115="FSG",0,IF(Leases!$G115="MG",SUMPRODUCT(Leases!$I115:$I119,Expenses!BA$9:BA$13)*Leases!$F115,MAX((Expenses!BA$9-Leases!$K115/12)*Leases!$J115*Leases!$F115,0)+MAX((Expenses!BA$10-Leases!$K116/12)*Leases!$J116*Leases!$F115,0)+MAX((Expenses!BA$11-Leases!$K117/12)*Leases!$J117*Leases!$F115,0)+MAX((Expenses!BA$12-Leases!$K118/12)*Leases!$J118*Leases!$F115,0)+MAX((Expenses!BA$13-Leases!$K119/12)*Leases!$J119*Leases!$F115,0)))),0)</f>
        <v>0</v>
      </c>
      <c r="BD281" s="94">
        <f ca="1">IF(AND(BD$165&lt;=$E115,BD$165&gt;=EOMONTH($D115,0)),IF($G115="NNN",Expenses!BB$14*Leases!$F115,IF(Leases!$G115="FSG",0,IF(Leases!$G115="MG",SUMPRODUCT(Leases!$I115:$I119,Expenses!BB$9:BB$13)*Leases!$F115,MAX((Expenses!BB$9-Leases!$K115/12)*Leases!$J115*Leases!$F115,0)+MAX((Expenses!BB$10-Leases!$K116/12)*Leases!$J116*Leases!$F115,0)+MAX((Expenses!BB$11-Leases!$K117/12)*Leases!$J117*Leases!$F115,0)+MAX((Expenses!BB$12-Leases!$K118/12)*Leases!$J118*Leases!$F115,0)+MAX((Expenses!BB$13-Leases!$K119/12)*Leases!$J119*Leases!$F115,0)))),0)</f>
        <v>0</v>
      </c>
      <c r="BE281" s="94">
        <f ca="1">IF(AND(BE$165&lt;=$E115,BE$165&gt;=EOMONTH($D115,0)),IF($G115="NNN",Expenses!BC$14*Leases!$F115,IF(Leases!$G115="FSG",0,IF(Leases!$G115="MG",SUMPRODUCT(Leases!$I115:$I119,Expenses!BC$9:BC$13)*Leases!$F115,MAX((Expenses!BC$9-Leases!$K115/12)*Leases!$J115*Leases!$F115,0)+MAX((Expenses!BC$10-Leases!$K116/12)*Leases!$J116*Leases!$F115,0)+MAX((Expenses!BC$11-Leases!$K117/12)*Leases!$J117*Leases!$F115,0)+MAX((Expenses!BC$12-Leases!$K118/12)*Leases!$J118*Leases!$F115,0)+MAX((Expenses!BC$13-Leases!$K119/12)*Leases!$J119*Leases!$F115,0)))),0)</f>
        <v>0</v>
      </c>
      <c r="BF281" s="94">
        <f ca="1">IF(AND(BF$165&lt;=$E115,BF$165&gt;=EOMONTH($D115,0)),IF($G115="NNN",Expenses!BD$14*Leases!$F115,IF(Leases!$G115="FSG",0,IF(Leases!$G115="MG",SUMPRODUCT(Leases!$I115:$I119,Expenses!BD$9:BD$13)*Leases!$F115,MAX((Expenses!BD$9-Leases!$K115/12)*Leases!$J115*Leases!$F115,0)+MAX((Expenses!BD$10-Leases!$K116/12)*Leases!$J116*Leases!$F115,0)+MAX((Expenses!BD$11-Leases!$K117/12)*Leases!$J117*Leases!$F115,0)+MAX((Expenses!BD$12-Leases!$K118/12)*Leases!$J118*Leases!$F115,0)+MAX((Expenses!BD$13-Leases!$K119/12)*Leases!$J119*Leases!$F115,0)))),0)</f>
        <v>0</v>
      </c>
      <c r="BG281" s="94">
        <f ca="1">IF(AND(BG$165&lt;=$E115,BG$165&gt;=EOMONTH($D115,0)),IF($G115="NNN",Expenses!BE$14*Leases!$F115,IF(Leases!$G115="FSG",0,IF(Leases!$G115="MG",SUMPRODUCT(Leases!$I115:$I119,Expenses!BE$9:BE$13)*Leases!$F115,MAX((Expenses!BE$9-Leases!$K115/12)*Leases!$J115*Leases!$F115,0)+MAX((Expenses!BE$10-Leases!$K116/12)*Leases!$J116*Leases!$F115,0)+MAX((Expenses!BE$11-Leases!$K117/12)*Leases!$J117*Leases!$F115,0)+MAX((Expenses!BE$12-Leases!$K118/12)*Leases!$J118*Leases!$F115,0)+MAX((Expenses!BE$13-Leases!$K119/12)*Leases!$J119*Leases!$F115,0)))),0)</f>
        <v>0</v>
      </c>
      <c r="BH281" s="94">
        <f ca="1">IF(AND(BH$165&lt;=$E115,BH$165&gt;=EOMONTH($D115,0)),IF($G115="NNN",Expenses!BF$14*Leases!$F115,IF(Leases!$G115="FSG",0,IF(Leases!$G115="MG",SUMPRODUCT(Leases!$I115:$I119,Expenses!BF$9:BF$13)*Leases!$F115,MAX((Expenses!BF$9-Leases!$K115/12)*Leases!$J115*Leases!$F115,0)+MAX((Expenses!BF$10-Leases!$K116/12)*Leases!$J116*Leases!$F115,0)+MAX((Expenses!BF$11-Leases!$K117/12)*Leases!$J117*Leases!$F115,0)+MAX((Expenses!BF$12-Leases!$K118/12)*Leases!$J118*Leases!$F115,0)+MAX((Expenses!BF$13-Leases!$K119/12)*Leases!$J119*Leases!$F115,0)))),0)</f>
        <v>0</v>
      </c>
      <c r="BI281" s="94">
        <f ca="1">IF(AND(BI$165&lt;=$E115,BI$165&gt;=EOMONTH($D115,0)),IF($G115="NNN",Expenses!BG$14*Leases!$F115,IF(Leases!$G115="FSG",0,IF(Leases!$G115="MG",SUMPRODUCT(Leases!$I115:$I119,Expenses!BG$9:BG$13)*Leases!$F115,MAX((Expenses!BG$9-Leases!$K115/12)*Leases!$J115*Leases!$F115,0)+MAX((Expenses!BG$10-Leases!$K116/12)*Leases!$J116*Leases!$F115,0)+MAX((Expenses!BG$11-Leases!$K117/12)*Leases!$J117*Leases!$F115,0)+MAX((Expenses!BG$12-Leases!$K118/12)*Leases!$J118*Leases!$F115,0)+MAX((Expenses!BG$13-Leases!$K119/12)*Leases!$J119*Leases!$F115,0)))),0)</f>
        <v>0</v>
      </c>
      <c r="BJ281" s="94">
        <f ca="1">IF(AND(BJ$165&lt;=$E115,BJ$165&gt;=EOMONTH($D115,0)),IF($G115="NNN",Expenses!BH$14*Leases!$F115,IF(Leases!$G115="FSG",0,IF(Leases!$G115="MG",SUMPRODUCT(Leases!$I115:$I119,Expenses!BH$9:BH$13)*Leases!$F115,MAX((Expenses!BH$9-Leases!$K115/12)*Leases!$J115*Leases!$F115,0)+MAX((Expenses!BH$10-Leases!$K116/12)*Leases!$J116*Leases!$F115,0)+MAX((Expenses!BH$11-Leases!$K117/12)*Leases!$J117*Leases!$F115,0)+MAX((Expenses!BH$12-Leases!$K118/12)*Leases!$J118*Leases!$F115,0)+MAX((Expenses!BH$13-Leases!$K119/12)*Leases!$J119*Leases!$F115,0)))),0)</f>
        <v>0</v>
      </c>
      <c r="BK281" s="94">
        <f ca="1">IF(AND(BK$165&lt;=$E115,BK$165&gt;=EOMONTH($D115,0)),IF($G115="NNN",Expenses!BI$14*Leases!$F115,IF(Leases!$G115="FSG",0,IF(Leases!$G115="MG",SUMPRODUCT(Leases!$I115:$I119,Expenses!BI$9:BI$13)*Leases!$F115,MAX((Expenses!BI$9-Leases!$K115/12)*Leases!$J115*Leases!$F115,0)+MAX((Expenses!BI$10-Leases!$K116/12)*Leases!$J116*Leases!$F115,0)+MAX((Expenses!BI$11-Leases!$K117/12)*Leases!$J117*Leases!$F115,0)+MAX((Expenses!BI$12-Leases!$K118/12)*Leases!$J118*Leases!$F115,0)+MAX((Expenses!BI$13-Leases!$K119/12)*Leases!$J119*Leases!$F115,0)))),0)</f>
        <v>0</v>
      </c>
      <c r="BL281" s="94">
        <f ca="1">IF(AND(BL$165&lt;=$E115,BL$165&gt;=EOMONTH($D115,0)),IF($G115="NNN",Expenses!BJ$14*Leases!$F115,IF(Leases!$G115="FSG",0,IF(Leases!$G115="MG",SUMPRODUCT(Leases!$I115:$I119,Expenses!BJ$9:BJ$13)*Leases!$F115,MAX((Expenses!BJ$9-Leases!$K115/12)*Leases!$J115*Leases!$F115,0)+MAX((Expenses!BJ$10-Leases!$K116/12)*Leases!$J116*Leases!$F115,0)+MAX((Expenses!BJ$11-Leases!$K117/12)*Leases!$J117*Leases!$F115,0)+MAX((Expenses!BJ$12-Leases!$K118/12)*Leases!$J118*Leases!$F115,0)+MAX((Expenses!BJ$13-Leases!$K119/12)*Leases!$J119*Leases!$F115,0)))),0)</f>
        <v>0</v>
      </c>
      <c r="BM281" s="94">
        <f ca="1">IF(AND(BM$165&lt;=$E115,BM$165&gt;=EOMONTH($D115,0)),IF($G115="NNN",Expenses!BK$14*Leases!$F115,IF(Leases!$G115="FSG",0,IF(Leases!$G115="MG",SUMPRODUCT(Leases!$I115:$I119,Expenses!BK$9:BK$13)*Leases!$F115,MAX((Expenses!BK$9-Leases!$K115/12)*Leases!$J115*Leases!$F115,0)+MAX((Expenses!BK$10-Leases!$K116/12)*Leases!$J116*Leases!$F115,0)+MAX((Expenses!BK$11-Leases!$K117/12)*Leases!$J117*Leases!$F115,0)+MAX((Expenses!BK$12-Leases!$K118/12)*Leases!$J118*Leases!$F115,0)+MAX((Expenses!BK$13-Leases!$K119/12)*Leases!$J119*Leases!$F115,0)))),0)</f>
        <v>0</v>
      </c>
      <c r="BN281" s="94">
        <f>IF(AND(BN$165&lt;=$E115,BN$165&gt;=EOMONTH($D115,0)),IF($G115="NNN",Expenses!BL$14*Leases!$F115,IF(Leases!$G115="FSG",0,IF(Leases!$G115="MG",SUMPRODUCT(Leases!$I115:$I119,Expenses!BL$9:BL$13)*Leases!$F115,MAX((Expenses!BL$9-Leases!$K115/12)*Leases!$J115*Leases!$F115,0)+MAX((Expenses!BL$10-Leases!$K116/12)*Leases!$J116*Leases!$F115,0)+MAX((Expenses!BL$11-Leases!$K117/12)*Leases!$J117*Leases!$F115,0)+MAX((Expenses!BL$12-Leases!$K118/12)*Leases!$J118*Leases!$F115,0)+MAX((Expenses!BL$13-Leases!$K119/12)*Leases!$J119*Leases!$F115,0)))),0)</f>
        <v>0</v>
      </c>
      <c r="BO281" s="94">
        <f>IF(AND(BO$165&lt;=$E115,BO$165&gt;=EOMONTH($D115,0)),IF($G115="NNN",Expenses!BM$14*Leases!$F115,IF(Leases!$G115="FSG",0,IF(Leases!$G115="MG",SUMPRODUCT(Leases!$I115:$I119,Expenses!BM$9:BM$13)*Leases!$F115,MAX((Expenses!BM$9-Leases!$K115/12)*Leases!$J115*Leases!$F115,0)+MAX((Expenses!BM$10-Leases!$K116/12)*Leases!$J116*Leases!$F115,0)+MAX((Expenses!BM$11-Leases!$K117/12)*Leases!$J117*Leases!$F115,0)+MAX((Expenses!BM$12-Leases!$K118/12)*Leases!$J118*Leases!$F115,0)+MAX((Expenses!BM$13-Leases!$K119/12)*Leases!$J119*Leases!$F115,0)))),0)</f>
        <v>0</v>
      </c>
      <c r="BP281" s="94">
        <f>IF(AND(BP$165&lt;=$E115,BP$165&gt;=EOMONTH($D115,0)),IF($G115="NNN",Expenses!BN$14*Leases!$F115,IF(Leases!$G115="FSG",0,IF(Leases!$G115="MG",SUMPRODUCT(Leases!$I115:$I119,Expenses!BN$9:BN$13)*Leases!$F115,MAX((Expenses!BN$9-Leases!$K115/12)*Leases!$J115*Leases!$F115,0)+MAX((Expenses!BN$10-Leases!$K116/12)*Leases!$J116*Leases!$F115,0)+MAX((Expenses!BN$11-Leases!$K117/12)*Leases!$J117*Leases!$F115,0)+MAX((Expenses!BN$12-Leases!$K118/12)*Leases!$J118*Leases!$F115,0)+MAX((Expenses!BN$13-Leases!$K119/12)*Leases!$J119*Leases!$F115,0)))),0)</f>
        <v>0</v>
      </c>
      <c r="BQ281" s="94">
        <f>IF(AND(BQ$165&lt;=$E115,BQ$165&gt;=EOMONTH($D115,0)),IF($G115="NNN",Expenses!BO$14*Leases!$F115,IF(Leases!$G115="FSG",0,IF(Leases!$G115="MG",SUMPRODUCT(Leases!$I115:$I119,Expenses!BO$9:BO$13)*Leases!$F115,MAX((Expenses!BO$9-Leases!$K115/12)*Leases!$J115*Leases!$F115,0)+MAX((Expenses!BO$10-Leases!$K116/12)*Leases!$J116*Leases!$F115,0)+MAX((Expenses!BO$11-Leases!$K117/12)*Leases!$J117*Leases!$F115,0)+MAX((Expenses!BO$12-Leases!$K118/12)*Leases!$J118*Leases!$F115,0)+MAX((Expenses!BO$13-Leases!$K119/12)*Leases!$J119*Leases!$F115,0)))),0)</f>
        <v>0</v>
      </c>
      <c r="BR281" s="94">
        <f>IF(AND(BR$165&lt;=$E115,BR$165&gt;=EOMONTH($D115,0)),IF($G115="NNN",Expenses!BP$14*Leases!$F115,IF(Leases!$G115="FSG",0,IF(Leases!$G115="MG",SUMPRODUCT(Leases!$I115:$I119,Expenses!BP$9:BP$13)*Leases!$F115,MAX((Expenses!BP$9-Leases!$K115/12)*Leases!$J115*Leases!$F115,0)+MAX((Expenses!BP$10-Leases!$K116/12)*Leases!$J116*Leases!$F115,0)+MAX((Expenses!BP$11-Leases!$K117/12)*Leases!$J117*Leases!$F115,0)+MAX((Expenses!BP$12-Leases!$K118/12)*Leases!$J118*Leases!$F115,0)+MAX((Expenses!BP$13-Leases!$K119/12)*Leases!$J119*Leases!$F115,0)))),0)</f>
        <v>0</v>
      </c>
      <c r="BS281" s="94">
        <f>IF(AND(BS$165&lt;=$E115,BS$165&gt;=EOMONTH($D115,0)),IF($G115="NNN",Expenses!BQ$14*Leases!$F115,IF(Leases!$G115="FSG",0,IF(Leases!$G115="MG",SUMPRODUCT(Leases!$I115:$I119,Expenses!BQ$9:BQ$13)*Leases!$F115,MAX((Expenses!BQ$9-Leases!$K115/12)*Leases!$J115*Leases!$F115,0)+MAX((Expenses!BQ$10-Leases!$K116/12)*Leases!$J116*Leases!$F115,0)+MAX((Expenses!BQ$11-Leases!$K117/12)*Leases!$J117*Leases!$F115,0)+MAX((Expenses!BQ$12-Leases!$K118/12)*Leases!$J118*Leases!$F115,0)+MAX((Expenses!BQ$13-Leases!$K119/12)*Leases!$J119*Leases!$F115,0)))),0)</f>
        <v>0</v>
      </c>
      <c r="BT281" s="94">
        <f>IF(AND(BT$165&lt;=$E115,BT$165&gt;=EOMONTH($D115,0)),IF($G115="NNN",Expenses!BR$14*Leases!$F115,IF(Leases!$G115="FSG",0,IF(Leases!$G115="MG",SUMPRODUCT(Leases!$I115:$I119,Expenses!BR$9:BR$13)*Leases!$F115,MAX((Expenses!BR$9-Leases!$K115/12)*Leases!$J115*Leases!$F115,0)+MAX((Expenses!BR$10-Leases!$K116/12)*Leases!$J116*Leases!$F115,0)+MAX((Expenses!BR$11-Leases!$K117/12)*Leases!$J117*Leases!$F115,0)+MAX((Expenses!BR$12-Leases!$K118/12)*Leases!$J118*Leases!$F115,0)+MAX((Expenses!BR$13-Leases!$K119/12)*Leases!$J119*Leases!$F115,0)))),0)</f>
        <v>0</v>
      </c>
      <c r="BU281" s="94">
        <f>IF(AND(BU$165&lt;=$E115,BU$165&gt;=EOMONTH($D115,0)),IF($G115="NNN",Expenses!BS$14*Leases!$F115,IF(Leases!$G115="FSG",0,IF(Leases!$G115="MG",SUMPRODUCT(Leases!$I115:$I119,Expenses!BS$9:BS$13)*Leases!$F115,MAX((Expenses!BS$9-Leases!$K115/12)*Leases!$J115*Leases!$F115,0)+MAX((Expenses!BS$10-Leases!$K116/12)*Leases!$J116*Leases!$F115,0)+MAX((Expenses!BS$11-Leases!$K117/12)*Leases!$J117*Leases!$F115,0)+MAX((Expenses!BS$12-Leases!$K118/12)*Leases!$J118*Leases!$F115,0)+MAX((Expenses!BS$13-Leases!$K119/12)*Leases!$J119*Leases!$F115,0)))),0)</f>
        <v>0</v>
      </c>
      <c r="BV281" s="94">
        <f>IF(AND(BV$165&lt;=$E115,BV$165&gt;=EOMONTH($D115,0)),IF($G115="NNN",Expenses!BT$14*Leases!$F115,IF(Leases!$G115="FSG",0,IF(Leases!$G115="MG",SUMPRODUCT(Leases!$I115:$I119,Expenses!BT$9:BT$13)*Leases!$F115,MAX((Expenses!BT$9-Leases!$K115/12)*Leases!$J115*Leases!$F115,0)+MAX((Expenses!BT$10-Leases!$K116/12)*Leases!$J116*Leases!$F115,0)+MAX((Expenses!BT$11-Leases!$K117/12)*Leases!$J117*Leases!$F115,0)+MAX((Expenses!BT$12-Leases!$K118/12)*Leases!$J118*Leases!$F115,0)+MAX((Expenses!BT$13-Leases!$K119/12)*Leases!$J119*Leases!$F115,0)))),0)</f>
        <v>0</v>
      </c>
      <c r="BW281" s="94">
        <f>IF(AND(BW$165&lt;=$E115,BW$165&gt;=EOMONTH($D115,0)),IF($G115="NNN",Expenses!BU$14*Leases!$F115,IF(Leases!$G115="FSG",0,IF(Leases!$G115="MG",SUMPRODUCT(Leases!$I115:$I119,Expenses!BU$9:BU$13)*Leases!$F115,MAX((Expenses!BU$9-Leases!$K115/12)*Leases!$J115*Leases!$F115,0)+MAX((Expenses!BU$10-Leases!$K116/12)*Leases!$J116*Leases!$F115,0)+MAX((Expenses!BU$11-Leases!$K117/12)*Leases!$J117*Leases!$F115,0)+MAX((Expenses!BU$12-Leases!$K118/12)*Leases!$J118*Leases!$F115,0)+MAX((Expenses!BU$13-Leases!$K119/12)*Leases!$J119*Leases!$F115,0)))),0)</f>
        <v>0</v>
      </c>
      <c r="BX281" s="94">
        <f>IF(AND(BX$165&lt;=$E115,BX$165&gt;=EOMONTH($D115,0)),IF($G115="NNN",Expenses!BV$14*Leases!$F115,IF(Leases!$G115="FSG",0,IF(Leases!$G115="MG",SUMPRODUCT(Leases!$I115:$I119,Expenses!BV$9:BV$13)*Leases!$F115,MAX((Expenses!BV$9-Leases!$K115/12)*Leases!$J115*Leases!$F115,0)+MAX((Expenses!BV$10-Leases!$K116/12)*Leases!$J116*Leases!$F115,0)+MAX((Expenses!BV$11-Leases!$K117/12)*Leases!$J117*Leases!$F115,0)+MAX((Expenses!BV$12-Leases!$K118/12)*Leases!$J118*Leases!$F115,0)+MAX((Expenses!BV$13-Leases!$K119/12)*Leases!$J119*Leases!$F115,0)))),0)</f>
        <v>0</v>
      </c>
      <c r="BY281" s="94">
        <f>IF(AND(BY$165&lt;=$E115,BY$165&gt;=EOMONTH($D115,0)),IF($G115="NNN",Expenses!BW$14*Leases!$F115,IF(Leases!$G115="FSG",0,IF(Leases!$G115="MG",SUMPRODUCT(Leases!$I115:$I119,Expenses!BW$9:BW$13)*Leases!$F115,MAX((Expenses!BW$9-Leases!$K115/12)*Leases!$J115*Leases!$F115,0)+MAX((Expenses!BW$10-Leases!$K116/12)*Leases!$J116*Leases!$F115,0)+MAX((Expenses!BW$11-Leases!$K117/12)*Leases!$J117*Leases!$F115,0)+MAX((Expenses!BW$12-Leases!$K118/12)*Leases!$J118*Leases!$F115,0)+MAX((Expenses!BW$13-Leases!$K119/12)*Leases!$J119*Leases!$F115,0)))),0)</f>
        <v>0</v>
      </c>
      <c r="BZ281" s="94">
        <f>IF(AND(BZ$165&lt;=$E115,BZ$165&gt;=EOMONTH($D115,0)),IF($G115="NNN",Expenses!BX$14*Leases!$F115,IF(Leases!$G115="FSG",0,IF(Leases!$G115="MG",SUMPRODUCT(Leases!$I115:$I119,Expenses!BX$9:BX$13)*Leases!$F115,MAX((Expenses!BX$9-Leases!$K115/12)*Leases!$J115*Leases!$F115,0)+MAX((Expenses!BX$10-Leases!$K116/12)*Leases!$J116*Leases!$F115,0)+MAX((Expenses!BX$11-Leases!$K117/12)*Leases!$J117*Leases!$F115,0)+MAX((Expenses!BX$12-Leases!$K118/12)*Leases!$J118*Leases!$F115,0)+MAX((Expenses!BX$13-Leases!$K119/12)*Leases!$J119*Leases!$F115,0)))),0)</f>
        <v>0</v>
      </c>
      <c r="CA281" s="94">
        <f>IF(AND(CA$165&lt;=$E115,CA$165&gt;=EOMONTH($D115,0)),IF($G115="NNN",Expenses!BY$14*Leases!$F115,IF(Leases!$G115="FSG",0,IF(Leases!$G115="MG",SUMPRODUCT(Leases!$I115:$I119,Expenses!BY$9:BY$13)*Leases!$F115,MAX((Expenses!BY$9-Leases!$K115/12)*Leases!$J115*Leases!$F115,0)+MAX((Expenses!BY$10-Leases!$K116/12)*Leases!$J116*Leases!$F115,0)+MAX((Expenses!BY$11-Leases!$K117/12)*Leases!$J117*Leases!$F115,0)+MAX((Expenses!BY$12-Leases!$K118/12)*Leases!$J118*Leases!$F115,0)+MAX((Expenses!BY$13-Leases!$K119/12)*Leases!$J119*Leases!$F115,0)))),0)</f>
        <v>0</v>
      </c>
      <c r="CB281" s="94">
        <f>IF(AND(CB$165&lt;=$E115,CB$165&gt;=EOMONTH($D115,0)),IF($G115="NNN",Expenses!BZ$14*Leases!$F115,IF(Leases!$G115="FSG",0,IF(Leases!$G115="MG",SUMPRODUCT(Leases!$I115:$I119,Expenses!BZ$9:BZ$13)*Leases!$F115,MAX((Expenses!BZ$9-Leases!$K115/12)*Leases!$J115*Leases!$F115,0)+MAX((Expenses!BZ$10-Leases!$K116/12)*Leases!$J116*Leases!$F115,0)+MAX((Expenses!BZ$11-Leases!$K117/12)*Leases!$J117*Leases!$F115,0)+MAX((Expenses!BZ$12-Leases!$K118/12)*Leases!$J118*Leases!$F115,0)+MAX((Expenses!BZ$13-Leases!$K119/12)*Leases!$J119*Leases!$F115,0)))),0)</f>
        <v>0</v>
      </c>
      <c r="CC281" s="94">
        <f>IF(AND(CC$165&lt;=$E115,CC$165&gt;=EOMONTH($D115,0)),IF($G115="NNN",Expenses!CA$14*Leases!$F115,IF(Leases!$G115="FSG",0,IF(Leases!$G115="MG",SUMPRODUCT(Leases!$I115:$I119,Expenses!CA$9:CA$13)*Leases!$F115,MAX((Expenses!CA$9-Leases!$K115/12)*Leases!$J115*Leases!$F115,0)+MAX((Expenses!CA$10-Leases!$K116/12)*Leases!$J116*Leases!$F115,0)+MAX((Expenses!CA$11-Leases!$K117/12)*Leases!$J117*Leases!$F115,0)+MAX((Expenses!CA$12-Leases!$K118/12)*Leases!$J118*Leases!$F115,0)+MAX((Expenses!CA$13-Leases!$K119/12)*Leases!$J119*Leases!$F115,0)))),0)</f>
        <v>0</v>
      </c>
      <c r="CD281" s="94">
        <f>IF(AND(CD$165&lt;=$E115,CD$165&gt;=EOMONTH($D115,0)),IF($G115="NNN",Expenses!CB$14*Leases!$F115,IF(Leases!$G115="FSG",0,IF(Leases!$G115="MG",SUMPRODUCT(Leases!$I115:$I119,Expenses!CB$9:CB$13)*Leases!$F115,MAX((Expenses!CB$9-Leases!$K115/12)*Leases!$J115*Leases!$F115,0)+MAX((Expenses!CB$10-Leases!$K116/12)*Leases!$J116*Leases!$F115,0)+MAX((Expenses!CB$11-Leases!$K117/12)*Leases!$J117*Leases!$F115,0)+MAX((Expenses!CB$12-Leases!$K118/12)*Leases!$J118*Leases!$F115,0)+MAX((Expenses!CB$13-Leases!$K119/12)*Leases!$J119*Leases!$F115,0)))),0)</f>
        <v>0</v>
      </c>
      <c r="CE281" s="94">
        <f>IF(AND(CE$165&lt;=$E115,CE$165&gt;=EOMONTH($D115,0)),IF($G115="NNN",Expenses!CC$14*Leases!$F115,IF(Leases!$G115="FSG",0,IF(Leases!$G115="MG",SUMPRODUCT(Leases!$I115:$I119,Expenses!CC$9:CC$13)*Leases!$F115,MAX((Expenses!CC$9-Leases!$K115/12)*Leases!$J115*Leases!$F115,0)+MAX((Expenses!CC$10-Leases!$K116/12)*Leases!$J116*Leases!$F115,0)+MAX((Expenses!CC$11-Leases!$K117/12)*Leases!$J117*Leases!$F115,0)+MAX((Expenses!CC$12-Leases!$K118/12)*Leases!$J118*Leases!$F115,0)+MAX((Expenses!CC$13-Leases!$K119/12)*Leases!$J119*Leases!$F115,0)))),0)</f>
        <v>0</v>
      </c>
      <c r="CF281" s="94">
        <f>IF(AND(CF$165&lt;=$E115,CF$165&gt;=EOMONTH($D115,0)),IF($G115="NNN",Expenses!CD$14*Leases!$F115,IF(Leases!$G115="FSG",0,IF(Leases!$G115="MG",SUMPRODUCT(Leases!$I115:$I119,Expenses!CD$9:CD$13)*Leases!$F115,MAX((Expenses!CD$9-Leases!$K115/12)*Leases!$J115*Leases!$F115,0)+MAX((Expenses!CD$10-Leases!$K116/12)*Leases!$J116*Leases!$F115,0)+MAX((Expenses!CD$11-Leases!$K117/12)*Leases!$J117*Leases!$F115,0)+MAX((Expenses!CD$12-Leases!$K118/12)*Leases!$J118*Leases!$F115,0)+MAX((Expenses!CD$13-Leases!$K119/12)*Leases!$J119*Leases!$F115,0)))),0)</f>
        <v>0</v>
      </c>
      <c r="CG281" s="94">
        <f>IF(AND(CG$165&lt;=$E115,CG$165&gt;=EOMONTH($D115,0)),IF($G115="NNN",Expenses!CE$14*Leases!$F115,IF(Leases!$G115="FSG",0,IF(Leases!$G115="MG",SUMPRODUCT(Leases!$I115:$I119,Expenses!CE$9:CE$13)*Leases!$F115,MAX((Expenses!CE$9-Leases!$K115/12)*Leases!$J115*Leases!$F115,0)+MAX((Expenses!CE$10-Leases!$K116/12)*Leases!$J116*Leases!$F115,0)+MAX((Expenses!CE$11-Leases!$K117/12)*Leases!$J117*Leases!$F115,0)+MAX((Expenses!CE$12-Leases!$K118/12)*Leases!$J118*Leases!$F115,0)+MAX((Expenses!CE$13-Leases!$K119/12)*Leases!$J119*Leases!$F115,0)))),0)</f>
        <v>0</v>
      </c>
      <c r="CH281" s="94">
        <f>IF(AND(CH$165&lt;=$E115,CH$165&gt;=EOMONTH($D115,0)),IF($G115="NNN",Expenses!CF$14*Leases!$F115,IF(Leases!$G115="FSG",0,IF(Leases!$G115="MG",SUMPRODUCT(Leases!$I115:$I119,Expenses!CF$9:CF$13)*Leases!$F115,MAX((Expenses!CF$9-Leases!$K115/12)*Leases!$J115*Leases!$F115,0)+MAX((Expenses!CF$10-Leases!$K116/12)*Leases!$J116*Leases!$F115,0)+MAX((Expenses!CF$11-Leases!$K117/12)*Leases!$J117*Leases!$F115,0)+MAX((Expenses!CF$12-Leases!$K118/12)*Leases!$J118*Leases!$F115,0)+MAX((Expenses!CF$13-Leases!$K119/12)*Leases!$J119*Leases!$F115,0)))),0)</f>
        <v>0</v>
      </c>
      <c r="CI281" s="94">
        <f>IF(AND(CI$165&lt;=$E115,CI$165&gt;=EOMONTH($D115,0)),IF($G115="NNN",Expenses!CG$14*Leases!$F115,IF(Leases!$G115="FSG",0,IF(Leases!$G115="MG",SUMPRODUCT(Leases!$I115:$I119,Expenses!CG$9:CG$13)*Leases!$F115,MAX((Expenses!CG$9-Leases!$K115/12)*Leases!$J115*Leases!$F115,0)+MAX((Expenses!CG$10-Leases!$K116/12)*Leases!$J116*Leases!$F115,0)+MAX((Expenses!CG$11-Leases!$K117/12)*Leases!$J117*Leases!$F115,0)+MAX((Expenses!CG$12-Leases!$K118/12)*Leases!$J118*Leases!$F115,0)+MAX((Expenses!CG$13-Leases!$K119/12)*Leases!$J119*Leases!$F115,0)))),0)</f>
        <v>0</v>
      </c>
      <c r="CJ281" s="94">
        <f>IF(AND(CJ$165&lt;=$E115,CJ$165&gt;=EOMONTH($D115,0)),IF($G115="NNN",Expenses!CH$14*Leases!$F115,IF(Leases!$G115="FSG",0,IF(Leases!$G115="MG",SUMPRODUCT(Leases!$I115:$I119,Expenses!CH$9:CH$13)*Leases!$F115,MAX((Expenses!CH$9-Leases!$K115/12)*Leases!$J115*Leases!$F115,0)+MAX((Expenses!CH$10-Leases!$K116/12)*Leases!$J116*Leases!$F115,0)+MAX((Expenses!CH$11-Leases!$K117/12)*Leases!$J117*Leases!$F115,0)+MAX((Expenses!CH$12-Leases!$K118/12)*Leases!$J118*Leases!$F115,0)+MAX((Expenses!CH$13-Leases!$K119/12)*Leases!$J119*Leases!$F115,0)))),0)</f>
        <v>0</v>
      </c>
      <c r="CK281" s="94">
        <f>IF(AND(CK$165&lt;=$E115,CK$165&gt;=EOMONTH($D115,0)),IF($G115="NNN",Expenses!CI$14*Leases!$F115,IF(Leases!$G115="FSG",0,IF(Leases!$G115="MG",SUMPRODUCT(Leases!$I115:$I119,Expenses!CI$9:CI$13)*Leases!$F115,MAX((Expenses!CI$9-Leases!$K115/12)*Leases!$J115*Leases!$F115,0)+MAX((Expenses!CI$10-Leases!$K116/12)*Leases!$J116*Leases!$F115,0)+MAX((Expenses!CI$11-Leases!$K117/12)*Leases!$J117*Leases!$F115,0)+MAX((Expenses!CI$12-Leases!$K118/12)*Leases!$J118*Leases!$F115,0)+MAX((Expenses!CI$13-Leases!$K119/12)*Leases!$J119*Leases!$F115,0)))),0)</f>
        <v>0</v>
      </c>
      <c r="CL281" s="94">
        <f>IF(AND(CL$165&lt;=$E115,CL$165&gt;=EOMONTH($D115,0)),IF($G115="NNN",Expenses!CJ$14*Leases!$F115,IF(Leases!$G115="FSG",0,IF(Leases!$G115="MG",SUMPRODUCT(Leases!$I115:$I119,Expenses!CJ$9:CJ$13)*Leases!$F115,MAX((Expenses!CJ$9-Leases!$K115/12)*Leases!$J115*Leases!$F115,0)+MAX((Expenses!CJ$10-Leases!$K116/12)*Leases!$J116*Leases!$F115,0)+MAX((Expenses!CJ$11-Leases!$K117/12)*Leases!$J117*Leases!$F115,0)+MAX((Expenses!CJ$12-Leases!$K118/12)*Leases!$J118*Leases!$F115,0)+MAX((Expenses!CJ$13-Leases!$K119/12)*Leases!$J119*Leases!$F115,0)))),0)</f>
        <v>0</v>
      </c>
      <c r="CM281" s="94">
        <f>IF(AND(CM$165&lt;=$E115,CM$165&gt;=EOMONTH($D115,0)),IF($G115="NNN",Expenses!CK$14*Leases!$F115,IF(Leases!$G115="FSG",0,IF(Leases!$G115="MG",SUMPRODUCT(Leases!$I115:$I119,Expenses!CK$9:CK$13)*Leases!$F115,MAX((Expenses!CK$9-Leases!$K115/12)*Leases!$J115*Leases!$F115,0)+MAX((Expenses!CK$10-Leases!$K116/12)*Leases!$J116*Leases!$F115,0)+MAX((Expenses!CK$11-Leases!$K117/12)*Leases!$J117*Leases!$F115,0)+MAX((Expenses!CK$12-Leases!$K118/12)*Leases!$J118*Leases!$F115,0)+MAX((Expenses!CK$13-Leases!$K119/12)*Leases!$J119*Leases!$F115,0)))),0)</f>
        <v>0</v>
      </c>
      <c r="CN281" s="94">
        <f>IF(AND(CN$165&lt;=$E115,CN$165&gt;=EOMONTH($D115,0)),IF($G115="NNN",Expenses!CL$14*Leases!$F115,IF(Leases!$G115="FSG",0,IF(Leases!$G115="MG",SUMPRODUCT(Leases!$I115:$I119,Expenses!CL$9:CL$13)*Leases!$F115,MAX((Expenses!CL$9-Leases!$K115/12)*Leases!$J115*Leases!$F115,0)+MAX((Expenses!CL$10-Leases!$K116/12)*Leases!$J116*Leases!$F115,0)+MAX((Expenses!CL$11-Leases!$K117/12)*Leases!$J117*Leases!$F115,0)+MAX((Expenses!CL$12-Leases!$K118/12)*Leases!$J118*Leases!$F115,0)+MAX((Expenses!CL$13-Leases!$K119/12)*Leases!$J119*Leases!$F115,0)))),0)</f>
        <v>0</v>
      </c>
      <c r="CO281" s="94">
        <f>IF(AND(CO$165&lt;=$E115,CO$165&gt;=EOMONTH($D115,0)),IF($G115="NNN",Expenses!CM$14*Leases!$F115,IF(Leases!$G115="FSG",0,IF(Leases!$G115="MG",SUMPRODUCT(Leases!$I115:$I119,Expenses!CM$9:CM$13)*Leases!$F115,MAX((Expenses!CM$9-Leases!$K115/12)*Leases!$J115*Leases!$F115,0)+MAX((Expenses!CM$10-Leases!$K116/12)*Leases!$J116*Leases!$F115,0)+MAX((Expenses!CM$11-Leases!$K117/12)*Leases!$J117*Leases!$F115,0)+MAX((Expenses!CM$12-Leases!$K118/12)*Leases!$J118*Leases!$F115,0)+MAX((Expenses!CM$13-Leases!$K119/12)*Leases!$J119*Leases!$F115,0)))),0)</f>
        <v>0</v>
      </c>
      <c r="CP281" s="94">
        <f>IF(AND(CP$165&lt;=$E115,CP$165&gt;=EOMONTH($D115,0)),IF($G115="NNN",Expenses!CN$14*Leases!$F115,IF(Leases!$G115="FSG",0,IF(Leases!$G115="MG",SUMPRODUCT(Leases!$I115:$I119,Expenses!CN$9:CN$13)*Leases!$F115,MAX((Expenses!CN$9-Leases!$K115/12)*Leases!$J115*Leases!$F115,0)+MAX((Expenses!CN$10-Leases!$K116/12)*Leases!$J116*Leases!$F115,0)+MAX((Expenses!CN$11-Leases!$K117/12)*Leases!$J117*Leases!$F115,0)+MAX((Expenses!CN$12-Leases!$K118/12)*Leases!$J118*Leases!$F115,0)+MAX((Expenses!CN$13-Leases!$K119/12)*Leases!$J119*Leases!$F115,0)))),0)</f>
        <v>0</v>
      </c>
      <c r="CQ281" s="94">
        <f>IF(AND(CQ$165&lt;=$E115,CQ$165&gt;=EOMONTH($D115,0)),IF($G115="NNN",Expenses!CO$14*Leases!$F115,IF(Leases!$G115="FSG",0,IF(Leases!$G115="MG",SUMPRODUCT(Leases!$I115:$I119,Expenses!CO$9:CO$13)*Leases!$F115,MAX((Expenses!CO$9-Leases!$K115/12)*Leases!$J115*Leases!$F115,0)+MAX((Expenses!CO$10-Leases!$K116/12)*Leases!$J116*Leases!$F115,0)+MAX((Expenses!CO$11-Leases!$K117/12)*Leases!$J117*Leases!$F115,0)+MAX((Expenses!CO$12-Leases!$K118/12)*Leases!$J118*Leases!$F115,0)+MAX((Expenses!CO$13-Leases!$K119/12)*Leases!$J119*Leases!$F115,0)))),0)</f>
        <v>0</v>
      </c>
      <c r="CR281" s="94">
        <f>IF(AND(CR$165&lt;=$E115,CR$165&gt;=EOMONTH($D115,0)),IF($G115="NNN",Expenses!CP$14*Leases!$F115,IF(Leases!$G115="FSG",0,IF(Leases!$G115="MG",SUMPRODUCT(Leases!$I115:$I119,Expenses!CP$9:CP$13)*Leases!$F115,MAX((Expenses!CP$9-Leases!$K115/12)*Leases!$J115*Leases!$F115,0)+MAX((Expenses!CP$10-Leases!$K116/12)*Leases!$J116*Leases!$F115,0)+MAX((Expenses!CP$11-Leases!$K117/12)*Leases!$J117*Leases!$F115,0)+MAX((Expenses!CP$12-Leases!$K118/12)*Leases!$J118*Leases!$F115,0)+MAX((Expenses!CP$13-Leases!$K119/12)*Leases!$J119*Leases!$F115,0)))),0)</f>
        <v>0</v>
      </c>
      <c r="CS281" s="94">
        <f>IF(AND(CS$165&lt;=$E115,CS$165&gt;=EOMONTH($D115,0)),IF($G115="NNN",Expenses!CQ$14*Leases!$F115,IF(Leases!$G115="FSG",0,IF(Leases!$G115="MG",SUMPRODUCT(Leases!$I115:$I119,Expenses!CQ$9:CQ$13)*Leases!$F115,MAX((Expenses!CQ$9-Leases!$K115/12)*Leases!$J115*Leases!$F115,0)+MAX((Expenses!CQ$10-Leases!$K116/12)*Leases!$J116*Leases!$F115,0)+MAX((Expenses!CQ$11-Leases!$K117/12)*Leases!$J117*Leases!$F115,0)+MAX((Expenses!CQ$12-Leases!$K118/12)*Leases!$J118*Leases!$F115,0)+MAX((Expenses!CQ$13-Leases!$K119/12)*Leases!$J119*Leases!$F115,0)))),0)</f>
        <v>0</v>
      </c>
      <c r="CT281" s="94">
        <f>IF(AND(CT$165&lt;=$E115,CT$165&gt;=EOMONTH($D115,0)),IF($G115="NNN",Expenses!CR$14*Leases!$F115,IF(Leases!$G115="FSG",0,IF(Leases!$G115="MG",SUMPRODUCT(Leases!$I115:$I119,Expenses!CR$9:CR$13)*Leases!$F115,MAX((Expenses!CR$9-Leases!$K115/12)*Leases!$J115*Leases!$F115,0)+MAX((Expenses!CR$10-Leases!$K116/12)*Leases!$J116*Leases!$F115,0)+MAX((Expenses!CR$11-Leases!$K117/12)*Leases!$J117*Leases!$F115,0)+MAX((Expenses!CR$12-Leases!$K118/12)*Leases!$J118*Leases!$F115,0)+MAX((Expenses!CR$13-Leases!$K119/12)*Leases!$J119*Leases!$F115,0)))),0)</f>
        <v>0</v>
      </c>
      <c r="CU281" s="94">
        <f>IF(AND(CU$165&lt;=$E115,CU$165&gt;=EOMONTH($D115,0)),IF($G115="NNN",Expenses!CS$14*Leases!$F115,IF(Leases!$G115="FSG",0,IF(Leases!$G115="MG",SUMPRODUCT(Leases!$I115:$I119,Expenses!CS$9:CS$13)*Leases!$F115,MAX((Expenses!CS$9-Leases!$K115/12)*Leases!$J115*Leases!$F115,0)+MAX((Expenses!CS$10-Leases!$K116/12)*Leases!$J116*Leases!$F115,0)+MAX((Expenses!CS$11-Leases!$K117/12)*Leases!$J117*Leases!$F115,0)+MAX((Expenses!CS$12-Leases!$K118/12)*Leases!$J118*Leases!$F115,0)+MAX((Expenses!CS$13-Leases!$K119/12)*Leases!$J119*Leases!$F115,0)))),0)</f>
        <v>0</v>
      </c>
      <c r="CV281" s="94">
        <f>IF(AND(CV$165&lt;=$E115,CV$165&gt;=EOMONTH($D115,0)),IF($G115="NNN",Expenses!CT$14*Leases!$F115,IF(Leases!$G115="FSG",0,IF(Leases!$G115="MG",SUMPRODUCT(Leases!$I115:$I119,Expenses!CT$9:CT$13)*Leases!$F115,MAX((Expenses!CT$9-Leases!$K115/12)*Leases!$J115*Leases!$F115,0)+MAX((Expenses!CT$10-Leases!$K116/12)*Leases!$J116*Leases!$F115,0)+MAX((Expenses!CT$11-Leases!$K117/12)*Leases!$J117*Leases!$F115,0)+MAX((Expenses!CT$12-Leases!$K118/12)*Leases!$J118*Leases!$F115,0)+MAX((Expenses!CT$13-Leases!$K119/12)*Leases!$J119*Leases!$F115,0)))),0)</f>
        <v>0</v>
      </c>
      <c r="CW281" s="94">
        <f>IF(AND(CW$165&lt;=$E115,CW$165&gt;=EOMONTH($D115,0)),IF($G115="NNN",Expenses!CU$14*Leases!$F115,IF(Leases!$G115="FSG",0,IF(Leases!$G115="MG",SUMPRODUCT(Leases!$I115:$I119,Expenses!CU$9:CU$13)*Leases!$F115,MAX((Expenses!CU$9-Leases!$K115/12)*Leases!$J115*Leases!$F115,0)+MAX((Expenses!CU$10-Leases!$K116/12)*Leases!$J116*Leases!$F115,0)+MAX((Expenses!CU$11-Leases!$K117/12)*Leases!$J117*Leases!$F115,0)+MAX((Expenses!CU$12-Leases!$K118/12)*Leases!$J118*Leases!$F115,0)+MAX((Expenses!CU$13-Leases!$K119/12)*Leases!$J119*Leases!$F115,0)))),0)</f>
        <v>0</v>
      </c>
      <c r="CX281" s="94">
        <f>IF(AND(CX$165&lt;=$E115,CX$165&gt;=EOMONTH($D115,0)),IF($G115="NNN",Expenses!CV$14*Leases!$F115,IF(Leases!$G115="FSG",0,IF(Leases!$G115="MG",SUMPRODUCT(Leases!$I115:$I119,Expenses!CV$9:CV$13)*Leases!$F115,MAX((Expenses!CV$9-Leases!$K115/12)*Leases!$J115*Leases!$F115,0)+MAX((Expenses!CV$10-Leases!$K116/12)*Leases!$J116*Leases!$F115,0)+MAX((Expenses!CV$11-Leases!$K117/12)*Leases!$J117*Leases!$F115,0)+MAX((Expenses!CV$12-Leases!$K118/12)*Leases!$J118*Leases!$F115,0)+MAX((Expenses!CV$13-Leases!$K119/12)*Leases!$J119*Leases!$F115,0)))),0)</f>
        <v>0</v>
      </c>
      <c r="CY281" s="94">
        <f>IF(AND(CY$165&lt;=$E115,CY$165&gt;=EOMONTH($D115,0)),IF($G115="NNN",Expenses!CW$14*Leases!$F115,IF(Leases!$G115="FSG",0,IF(Leases!$G115="MG",SUMPRODUCT(Leases!$I115:$I119,Expenses!CW$9:CW$13)*Leases!$F115,MAX((Expenses!CW$9-Leases!$K115/12)*Leases!$J115*Leases!$F115,0)+MAX((Expenses!CW$10-Leases!$K116/12)*Leases!$J116*Leases!$F115,0)+MAX((Expenses!CW$11-Leases!$K117/12)*Leases!$J117*Leases!$F115,0)+MAX((Expenses!CW$12-Leases!$K118/12)*Leases!$J118*Leases!$F115,0)+MAX((Expenses!CW$13-Leases!$K119/12)*Leases!$J119*Leases!$F115,0)))),0)</f>
        <v>0</v>
      </c>
      <c r="CZ281" s="94">
        <f>IF(AND(CZ$165&lt;=$E115,CZ$165&gt;=EOMONTH($D115,0)),IF($G115="NNN",Expenses!CX$14*Leases!$F115,IF(Leases!$G115="FSG",0,IF(Leases!$G115="MG",SUMPRODUCT(Leases!$I115:$I119,Expenses!CX$9:CX$13)*Leases!$F115,MAX((Expenses!CX$9-Leases!$K115/12)*Leases!$J115*Leases!$F115,0)+MAX((Expenses!CX$10-Leases!$K116/12)*Leases!$J116*Leases!$F115,0)+MAX((Expenses!CX$11-Leases!$K117/12)*Leases!$J117*Leases!$F115,0)+MAX((Expenses!CX$12-Leases!$K118/12)*Leases!$J118*Leases!$F115,0)+MAX((Expenses!CX$13-Leases!$K119/12)*Leases!$J119*Leases!$F115,0)))),0)</f>
        <v>0</v>
      </c>
      <c r="DA281" s="94">
        <f>IF(AND(DA$165&lt;=$E115,DA$165&gt;=EOMONTH($D115,0)),IF($G115="NNN",Expenses!CY$14*Leases!$F115,IF(Leases!$G115="FSG",0,IF(Leases!$G115="MG",SUMPRODUCT(Leases!$I115:$I119,Expenses!CY$9:CY$13)*Leases!$F115,MAX((Expenses!CY$9-Leases!$K115/12)*Leases!$J115*Leases!$F115,0)+MAX((Expenses!CY$10-Leases!$K116/12)*Leases!$J116*Leases!$F115,0)+MAX((Expenses!CY$11-Leases!$K117/12)*Leases!$J117*Leases!$F115,0)+MAX((Expenses!CY$12-Leases!$K118/12)*Leases!$J118*Leases!$F115,0)+MAX((Expenses!CY$13-Leases!$K119/12)*Leases!$J119*Leases!$F115,0)))),0)</f>
        <v>0</v>
      </c>
      <c r="DB281" s="94">
        <f>IF(AND(DB$165&lt;=$E115,DB$165&gt;=EOMONTH($D115,0)),IF($G115="NNN",Expenses!CZ$14*Leases!$F115,IF(Leases!$G115="FSG",0,IF(Leases!$G115="MG",SUMPRODUCT(Leases!$I115:$I119,Expenses!CZ$9:CZ$13)*Leases!$F115,MAX((Expenses!CZ$9-Leases!$K115/12)*Leases!$J115*Leases!$F115,0)+MAX((Expenses!CZ$10-Leases!$K116/12)*Leases!$J116*Leases!$F115,0)+MAX((Expenses!CZ$11-Leases!$K117/12)*Leases!$J117*Leases!$F115,0)+MAX((Expenses!CZ$12-Leases!$K118/12)*Leases!$J118*Leases!$F115,0)+MAX((Expenses!CZ$13-Leases!$K119/12)*Leases!$J119*Leases!$F115,0)))),0)</f>
        <v>0</v>
      </c>
      <c r="DC281" s="94">
        <f>IF(AND(DC$165&lt;=$E115,DC$165&gt;=EOMONTH($D115,0)),IF($G115="NNN",Expenses!DA$14*Leases!$F115,IF(Leases!$G115="FSG",0,IF(Leases!$G115="MG",SUMPRODUCT(Leases!$I115:$I119,Expenses!DA$9:DA$13)*Leases!$F115,MAX((Expenses!DA$9-Leases!$K115/12)*Leases!$J115*Leases!$F115,0)+MAX((Expenses!DA$10-Leases!$K116/12)*Leases!$J116*Leases!$F115,0)+MAX((Expenses!DA$11-Leases!$K117/12)*Leases!$J117*Leases!$F115,0)+MAX((Expenses!DA$12-Leases!$K118/12)*Leases!$J118*Leases!$F115,0)+MAX((Expenses!DA$13-Leases!$K119/12)*Leases!$J119*Leases!$F115,0)))),0)</f>
        <v>0</v>
      </c>
      <c r="DD281" s="94">
        <f>IF(AND(DD$165&lt;=$E115,DD$165&gt;=EOMONTH($D115,0)),IF($G115="NNN",Expenses!DB$14*Leases!$F115,IF(Leases!$G115="FSG",0,IF(Leases!$G115="MG",SUMPRODUCT(Leases!$I115:$I119,Expenses!DB$9:DB$13)*Leases!$F115,MAX((Expenses!DB$9-Leases!$K115/12)*Leases!$J115*Leases!$F115,0)+MAX((Expenses!DB$10-Leases!$K116/12)*Leases!$J116*Leases!$F115,0)+MAX((Expenses!DB$11-Leases!$K117/12)*Leases!$J117*Leases!$F115,0)+MAX((Expenses!DB$12-Leases!$K118/12)*Leases!$J118*Leases!$F115,0)+MAX((Expenses!DB$13-Leases!$K119/12)*Leases!$J119*Leases!$F115,0)))),0)</f>
        <v>0</v>
      </c>
      <c r="DE281" s="94">
        <f>IF(AND(DE$165&lt;=$E115,DE$165&gt;=EOMONTH($D115,0)),IF($G115="NNN",Expenses!DC$14*Leases!$F115,IF(Leases!$G115="FSG",0,IF(Leases!$G115="MG",SUMPRODUCT(Leases!$I115:$I119,Expenses!DC$9:DC$13)*Leases!$F115,MAX((Expenses!DC$9-Leases!$K115/12)*Leases!$J115*Leases!$F115,0)+MAX((Expenses!DC$10-Leases!$K116/12)*Leases!$J116*Leases!$F115,0)+MAX((Expenses!DC$11-Leases!$K117/12)*Leases!$J117*Leases!$F115,0)+MAX((Expenses!DC$12-Leases!$K118/12)*Leases!$J118*Leases!$F115,0)+MAX((Expenses!DC$13-Leases!$K119/12)*Leases!$J119*Leases!$F115,0)))),0)</f>
        <v>0</v>
      </c>
      <c r="DF281" s="94">
        <f>IF(AND(DF$165&lt;=$E115,DF$165&gt;=EOMONTH($D115,0)),IF($G115="NNN",Expenses!DD$14*Leases!$F115,IF(Leases!$G115="FSG",0,IF(Leases!$G115="MG",SUMPRODUCT(Leases!$I115:$I119,Expenses!DD$9:DD$13)*Leases!$F115,MAX((Expenses!DD$9-Leases!$K115/12)*Leases!$J115*Leases!$F115,0)+MAX((Expenses!DD$10-Leases!$K116/12)*Leases!$J116*Leases!$F115,0)+MAX((Expenses!DD$11-Leases!$K117/12)*Leases!$J117*Leases!$F115,0)+MAX((Expenses!DD$12-Leases!$K118/12)*Leases!$J118*Leases!$F115,0)+MAX((Expenses!DD$13-Leases!$K119/12)*Leases!$J119*Leases!$F115,0)))),0)</f>
        <v>0</v>
      </c>
      <c r="DG281" s="94">
        <f>IF(AND(DG$165&lt;=$E115,DG$165&gt;=EOMONTH($D115,0)),IF($G115="NNN",Expenses!DE$14*Leases!$F115,IF(Leases!$G115="FSG",0,IF(Leases!$G115="MG",SUMPRODUCT(Leases!$I115:$I119,Expenses!DE$9:DE$13)*Leases!$F115,MAX((Expenses!DE$9-Leases!$K115/12)*Leases!$J115*Leases!$F115,0)+MAX((Expenses!DE$10-Leases!$K116/12)*Leases!$J116*Leases!$F115,0)+MAX((Expenses!DE$11-Leases!$K117/12)*Leases!$J117*Leases!$F115,0)+MAX((Expenses!DE$12-Leases!$K118/12)*Leases!$J118*Leases!$F115,0)+MAX((Expenses!DE$13-Leases!$K119/12)*Leases!$J119*Leases!$F115,0)))),0)</f>
        <v>0</v>
      </c>
      <c r="DH281" s="94">
        <f>IF(AND(DH$165&lt;=$E115,DH$165&gt;=EOMONTH($D115,0)),IF($G115="NNN",Expenses!DF$14*Leases!$F115,IF(Leases!$G115="FSG",0,IF(Leases!$G115="MG",SUMPRODUCT(Leases!$I115:$I119,Expenses!DF$9:DF$13)*Leases!$F115,MAX((Expenses!DF$9-Leases!$K115/12)*Leases!$J115*Leases!$F115,0)+MAX((Expenses!DF$10-Leases!$K116/12)*Leases!$J116*Leases!$F115,0)+MAX((Expenses!DF$11-Leases!$K117/12)*Leases!$J117*Leases!$F115,0)+MAX((Expenses!DF$12-Leases!$K118/12)*Leases!$J118*Leases!$F115,0)+MAX((Expenses!DF$13-Leases!$K119/12)*Leases!$J119*Leases!$F115,0)))),0)</f>
        <v>0</v>
      </c>
      <c r="DI281" s="94">
        <f>IF(AND(DI$165&lt;=$E115,DI$165&gt;=EOMONTH($D115,0)),IF($G115="NNN",Expenses!DG$14*Leases!$F115,IF(Leases!$G115="FSG",0,IF(Leases!$G115="MG",SUMPRODUCT(Leases!$I115:$I119,Expenses!DG$9:DG$13)*Leases!$F115,MAX((Expenses!DG$9-Leases!$K115/12)*Leases!$J115*Leases!$F115,0)+MAX((Expenses!DG$10-Leases!$K116/12)*Leases!$J116*Leases!$F115,0)+MAX((Expenses!DG$11-Leases!$K117/12)*Leases!$J117*Leases!$F115,0)+MAX((Expenses!DG$12-Leases!$K118/12)*Leases!$J118*Leases!$F115,0)+MAX((Expenses!DG$13-Leases!$K119/12)*Leases!$J119*Leases!$F115,0)))),0)</f>
        <v>0</v>
      </c>
      <c r="DJ281" s="94">
        <f>IF(AND(DJ$165&lt;=$E115,DJ$165&gt;=EOMONTH($D115,0)),IF($G115="NNN",Expenses!DH$14*Leases!$F115,IF(Leases!$G115="FSG",0,IF(Leases!$G115="MG",SUMPRODUCT(Leases!$I115:$I119,Expenses!DH$9:DH$13)*Leases!$F115,MAX((Expenses!DH$9-Leases!$K115/12)*Leases!$J115*Leases!$F115,0)+MAX((Expenses!DH$10-Leases!$K116/12)*Leases!$J116*Leases!$F115,0)+MAX((Expenses!DH$11-Leases!$K117/12)*Leases!$J117*Leases!$F115,0)+MAX((Expenses!DH$12-Leases!$K118/12)*Leases!$J118*Leases!$F115,0)+MAX((Expenses!DH$13-Leases!$K119/12)*Leases!$J119*Leases!$F115,0)))),0)</f>
        <v>0</v>
      </c>
      <c r="DK281" s="94">
        <f>IF(AND(DK$165&lt;=$E115,DK$165&gt;=EOMONTH($D115,0)),IF($G115="NNN",Expenses!DI$14*Leases!$F115,IF(Leases!$G115="FSG",0,IF(Leases!$G115="MG",SUMPRODUCT(Leases!$I115:$I119,Expenses!DI$9:DI$13)*Leases!$F115,MAX((Expenses!DI$9-Leases!$K115/12)*Leases!$J115*Leases!$F115,0)+MAX((Expenses!DI$10-Leases!$K116/12)*Leases!$J116*Leases!$F115,0)+MAX((Expenses!DI$11-Leases!$K117/12)*Leases!$J117*Leases!$F115,0)+MAX((Expenses!DI$12-Leases!$K118/12)*Leases!$J118*Leases!$F115,0)+MAX((Expenses!DI$13-Leases!$K119/12)*Leases!$J119*Leases!$F115,0)))),0)</f>
        <v>0</v>
      </c>
      <c r="DL281" s="94">
        <f>IF(AND(DL$165&lt;=$E115,DL$165&gt;=EOMONTH($D115,0)),IF($G115="NNN",Expenses!DJ$14*Leases!$F115,IF(Leases!$G115="FSG",0,IF(Leases!$G115="MG",SUMPRODUCT(Leases!$I115:$I119,Expenses!DJ$9:DJ$13)*Leases!$F115,MAX((Expenses!DJ$9-Leases!$K115/12)*Leases!$J115*Leases!$F115,0)+MAX((Expenses!DJ$10-Leases!$K116/12)*Leases!$J116*Leases!$F115,0)+MAX((Expenses!DJ$11-Leases!$K117/12)*Leases!$J117*Leases!$F115,0)+MAX((Expenses!DJ$12-Leases!$K118/12)*Leases!$J118*Leases!$F115,0)+MAX((Expenses!DJ$13-Leases!$K119/12)*Leases!$J119*Leases!$F115,0)))),0)</f>
        <v>0</v>
      </c>
      <c r="DM281" s="94">
        <f>IF(AND(DM$165&lt;=$E115,DM$165&gt;=EOMONTH($D115,0)),IF($G115="NNN",Expenses!DK$14*Leases!$F115,IF(Leases!$G115="FSG",0,IF(Leases!$G115="MG",SUMPRODUCT(Leases!$I115:$I119,Expenses!DK$9:DK$13)*Leases!$F115,MAX((Expenses!DK$9-Leases!$K115/12)*Leases!$J115*Leases!$F115,0)+MAX((Expenses!DK$10-Leases!$K116/12)*Leases!$J116*Leases!$F115,0)+MAX((Expenses!DK$11-Leases!$K117/12)*Leases!$J117*Leases!$F115,0)+MAX((Expenses!DK$12-Leases!$K118/12)*Leases!$J118*Leases!$F115,0)+MAX((Expenses!DK$13-Leases!$K119/12)*Leases!$J119*Leases!$F115,0)))),0)</f>
        <v>0</v>
      </c>
      <c r="DN281" s="94">
        <f>IF(AND(DN$165&lt;=$E115,DN$165&gt;=EOMONTH($D115,0)),IF($G115="NNN",Expenses!DL$14*Leases!$F115,IF(Leases!$G115="FSG",0,IF(Leases!$G115="MG",SUMPRODUCT(Leases!$I115:$I119,Expenses!DL$9:DL$13)*Leases!$F115,MAX((Expenses!DL$9-Leases!$K115/12)*Leases!$J115*Leases!$F115,0)+MAX((Expenses!DL$10-Leases!$K116/12)*Leases!$J116*Leases!$F115,0)+MAX((Expenses!DL$11-Leases!$K117/12)*Leases!$J117*Leases!$F115,0)+MAX((Expenses!DL$12-Leases!$K118/12)*Leases!$J118*Leases!$F115,0)+MAX((Expenses!DL$13-Leases!$K119/12)*Leases!$J119*Leases!$F115,0)))),0)</f>
        <v>0</v>
      </c>
      <c r="DO281" s="94">
        <f>IF(AND(DO$165&lt;=$E115,DO$165&gt;=EOMONTH($D115,0)),IF($G115="NNN",Expenses!DM$14*Leases!$F115,IF(Leases!$G115="FSG",0,IF(Leases!$G115="MG",SUMPRODUCT(Leases!$I115:$I119,Expenses!DM$9:DM$13)*Leases!$F115,MAX((Expenses!DM$9-Leases!$K115/12)*Leases!$J115*Leases!$F115,0)+MAX((Expenses!DM$10-Leases!$K116/12)*Leases!$J116*Leases!$F115,0)+MAX((Expenses!DM$11-Leases!$K117/12)*Leases!$J117*Leases!$F115,0)+MAX((Expenses!DM$12-Leases!$K118/12)*Leases!$J118*Leases!$F115,0)+MAX((Expenses!DM$13-Leases!$K119/12)*Leases!$J119*Leases!$F115,0)))),0)</f>
        <v>0</v>
      </c>
      <c r="DP281" s="94">
        <f>IF(AND(DP$165&lt;=$E115,DP$165&gt;=EOMONTH($D115,0)),IF($G115="NNN",Expenses!DN$14*Leases!$F115,IF(Leases!$G115="FSG",0,IF(Leases!$G115="MG",SUMPRODUCT(Leases!$I115:$I119,Expenses!DN$9:DN$13)*Leases!$F115,MAX((Expenses!DN$9-Leases!$K115/12)*Leases!$J115*Leases!$F115,0)+MAX((Expenses!DN$10-Leases!$K116/12)*Leases!$J116*Leases!$F115,0)+MAX((Expenses!DN$11-Leases!$K117/12)*Leases!$J117*Leases!$F115,0)+MAX((Expenses!DN$12-Leases!$K118/12)*Leases!$J118*Leases!$F115,0)+MAX((Expenses!DN$13-Leases!$K119/12)*Leases!$J119*Leases!$F115,0)))),0)</f>
        <v>0</v>
      </c>
      <c r="DQ281" s="94">
        <f>IF(AND(DQ$165&lt;=$E115,DQ$165&gt;=EOMONTH($D115,0)),IF($G115="NNN",Expenses!DO$14*Leases!$F115,IF(Leases!$G115="FSG",0,IF(Leases!$G115="MG",SUMPRODUCT(Leases!$I115:$I119,Expenses!DO$9:DO$13)*Leases!$F115,MAX((Expenses!DO$9-Leases!$K115/12)*Leases!$J115*Leases!$F115,0)+MAX((Expenses!DO$10-Leases!$K116/12)*Leases!$J116*Leases!$F115,0)+MAX((Expenses!DO$11-Leases!$K117/12)*Leases!$J117*Leases!$F115,0)+MAX((Expenses!DO$12-Leases!$K118/12)*Leases!$J118*Leases!$F115,0)+MAX((Expenses!DO$13-Leases!$K119/12)*Leases!$J119*Leases!$F115,0)))),0)</f>
        <v>0</v>
      </c>
      <c r="DR281" s="94">
        <f>IF(AND(DR$165&lt;=$E115,DR$165&gt;=EOMONTH($D115,0)),IF($G115="NNN",Expenses!DP$14*Leases!$F115,IF(Leases!$G115="FSG",0,IF(Leases!$G115="MG",SUMPRODUCT(Leases!$I115:$I119,Expenses!DP$9:DP$13)*Leases!$F115,MAX((Expenses!DP$9-Leases!$K115/12)*Leases!$J115*Leases!$F115,0)+MAX((Expenses!DP$10-Leases!$K116/12)*Leases!$J116*Leases!$F115,0)+MAX((Expenses!DP$11-Leases!$K117/12)*Leases!$J117*Leases!$F115,0)+MAX((Expenses!DP$12-Leases!$K118/12)*Leases!$J118*Leases!$F115,0)+MAX((Expenses!DP$13-Leases!$K119/12)*Leases!$J119*Leases!$F115,0)))),0)</f>
        <v>0</v>
      </c>
      <c r="DS281" s="94">
        <f>IF(AND(DS$165&lt;=$E115,DS$165&gt;=EOMONTH($D115,0)),IF($G115="NNN",Expenses!DQ$14*Leases!$F115,IF(Leases!$G115="FSG",0,IF(Leases!$G115="MG",SUMPRODUCT(Leases!$I115:$I119,Expenses!DQ$9:DQ$13)*Leases!$F115,MAX((Expenses!DQ$9-Leases!$K115/12)*Leases!$J115*Leases!$F115,0)+MAX((Expenses!DQ$10-Leases!$K116/12)*Leases!$J116*Leases!$F115,0)+MAX((Expenses!DQ$11-Leases!$K117/12)*Leases!$J117*Leases!$F115,0)+MAX((Expenses!DQ$12-Leases!$K118/12)*Leases!$J118*Leases!$F115,0)+MAX((Expenses!DQ$13-Leases!$K119/12)*Leases!$J119*Leases!$F115,0)))),0)</f>
        <v>0</v>
      </c>
      <c r="DT281" s="94">
        <f>IF(AND(DT$165&lt;=$E115,DT$165&gt;=EOMONTH($D115,0)),IF($G115="NNN",Expenses!DR$14*Leases!$F115,IF(Leases!$G115="FSG",0,IF(Leases!$G115="MG",SUMPRODUCT(Leases!$I115:$I119,Expenses!DR$9:DR$13)*Leases!$F115,MAX((Expenses!DR$9-Leases!$K115/12)*Leases!$J115*Leases!$F115,0)+MAX((Expenses!DR$10-Leases!$K116/12)*Leases!$J116*Leases!$F115,0)+MAX((Expenses!DR$11-Leases!$K117/12)*Leases!$J117*Leases!$F115,0)+MAX((Expenses!DR$12-Leases!$K118/12)*Leases!$J118*Leases!$F115,0)+MAX((Expenses!DR$13-Leases!$K119/12)*Leases!$J119*Leases!$F115,0)))),0)</f>
        <v>0</v>
      </c>
      <c r="DU281" s="94">
        <f>IF(AND(DU$165&lt;=$E115,DU$165&gt;=EOMONTH($D115,0)),IF($G115="NNN",Expenses!DS$14*Leases!$F115,IF(Leases!$G115="FSG",0,IF(Leases!$G115="MG",SUMPRODUCT(Leases!$I115:$I119,Expenses!DS$9:DS$13)*Leases!$F115,MAX((Expenses!DS$9-Leases!$K115/12)*Leases!$J115*Leases!$F115,0)+MAX((Expenses!DS$10-Leases!$K116/12)*Leases!$J116*Leases!$F115,0)+MAX((Expenses!DS$11-Leases!$K117/12)*Leases!$J117*Leases!$F115,0)+MAX((Expenses!DS$12-Leases!$K118/12)*Leases!$J118*Leases!$F115,0)+MAX((Expenses!DS$13-Leases!$K119/12)*Leases!$J119*Leases!$F115,0)))),0)</f>
        <v>0</v>
      </c>
      <c r="DV281" s="94">
        <f>IF(AND(DV$165&lt;=$E115,DV$165&gt;=EOMONTH($D115,0)),IF($G115="NNN",Expenses!DT$14*Leases!$F115,IF(Leases!$G115="FSG",0,IF(Leases!$G115="MG",SUMPRODUCT(Leases!$I115:$I119,Expenses!DT$9:DT$13)*Leases!$F115,MAX((Expenses!DT$9-Leases!$K115/12)*Leases!$J115*Leases!$F115,0)+MAX((Expenses!DT$10-Leases!$K116/12)*Leases!$J116*Leases!$F115,0)+MAX((Expenses!DT$11-Leases!$K117/12)*Leases!$J117*Leases!$F115,0)+MAX((Expenses!DT$12-Leases!$K118/12)*Leases!$J118*Leases!$F115,0)+MAX((Expenses!DT$13-Leases!$K119/12)*Leases!$J119*Leases!$F115,0)))),0)</f>
        <v>0</v>
      </c>
      <c r="DW281" s="94">
        <f>IF(AND(DW$165&lt;=$E115,DW$165&gt;=EOMONTH($D115,0)),IF($G115="NNN",Expenses!DU$14*Leases!$F115,IF(Leases!$G115="FSG",0,IF(Leases!$G115="MG",SUMPRODUCT(Leases!$I115:$I119,Expenses!DU$9:DU$13)*Leases!$F115,MAX((Expenses!DU$9-Leases!$K115/12)*Leases!$J115*Leases!$F115,0)+MAX((Expenses!DU$10-Leases!$K116/12)*Leases!$J116*Leases!$F115,0)+MAX((Expenses!DU$11-Leases!$K117/12)*Leases!$J117*Leases!$F115,0)+MAX((Expenses!DU$12-Leases!$K118/12)*Leases!$J118*Leases!$F115,0)+MAX((Expenses!DU$13-Leases!$K119/12)*Leases!$J119*Leases!$F115,0)))),0)</f>
        <v>0</v>
      </c>
      <c r="DX281" s="94">
        <f>IF(AND(DX$165&lt;=$E115,DX$165&gt;=EOMONTH($D115,0)),IF($G115="NNN",Expenses!DV$14*Leases!$F115,IF(Leases!$G115="FSG",0,IF(Leases!$G115="MG",SUMPRODUCT(Leases!$I115:$I119,Expenses!DV$9:DV$13)*Leases!$F115,MAX((Expenses!DV$9-Leases!$K115/12)*Leases!$J115*Leases!$F115,0)+MAX((Expenses!DV$10-Leases!$K116/12)*Leases!$J116*Leases!$F115,0)+MAX((Expenses!DV$11-Leases!$K117/12)*Leases!$J117*Leases!$F115,0)+MAX((Expenses!DV$12-Leases!$K118/12)*Leases!$J118*Leases!$F115,0)+MAX((Expenses!DV$13-Leases!$K119/12)*Leases!$J119*Leases!$F115,0)))),0)</f>
        <v>0</v>
      </c>
      <c r="DY281" s="94">
        <f>IF(AND(DY$165&lt;=$E115,DY$165&gt;=EOMONTH($D115,0)),IF($G115="NNN",Expenses!DW$14*Leases!$F115,IF(Leases!$G115="FSG",0,IF(Leases!$G115="MG",SUMPRODUCT(Leases!$I115:$I119,Expenses!DW$9:DW$13)*Leases!$F115,MAX((Expenses!DW$9-Leases!$K115/12)*Leases!$J115*Leases!$F115,0)+MAX((Expenses!DW$10-Leases!$K116/12)*Leases!$J116*Leases!$F115,0)+MAX((Expenses!DW$11-Leases!$K117/12)*Leases!$J117*Leases!$F115,0)+MAX((Expenses!DW$12-Leases!$K118/12)*Leases!$J118*Leases!$F115,0)+MAX((Expenses!DW$13-Leases!$K119/12)*Leases!$J119*Leases!$F115,0)))),0)</f>
        <v>0</v>
      </c>
      <c r="DZ281" s="94">
        <f>IF(AND(DZ$165&lt;=$E115,DZ$165&gt;=EOMONTH($D115,0)),IF($G115="NNN",Expenses!DX$14*Leases!$F115,IF(Leases!$G115="FSG",0,IF(Leases!$G115="MG",SUMPRODUCT(Leases!$I115:$I119,Expenses!DX$9:DX$13)*Leases!$F115,MAX((Expenses!DX$9-Leases!$K115/12)*Leases!$J115*Leases!$F115,0)+MAX((Expenses!DX$10-Leases!$K116/12)*Leases!$J116*Leases!$F115,0)+MAX((Expenses!DX$11-Leases!$K117/12)*Leases!$J117*Leases!$F115,0)+MAX((Expenses!DX$12-Leases!$K118/12)*Leases!$J118*Leases!$F115,0)+MAX((Expenses!DX$13-Leases!$K119/12)*Leases!$J119*Leases!$F115,0)))),0)</f>
        <v>0</v>
      </c>
      <c r="EA281" s="94">
        <f>IF(AND(EA$165&lt;=$E115,EA$165&gt;=EOMONTH($D115,0)),IF($G115="NNN",Expenses!DY$14*Leases!$F115,IF(Leases!$G115="FSG",0,IF(Leases!$G115="MG",SUMPRODUCT(Leases!$I115:$I119,Expenses!DY$9:DY$13)*Leases!$F115,MAX((Expenses!DY$9-Leases!$K115/12)*Leases!$J115*Leases!$F115,0)+MAX((Expenses!DY$10-Leases!$K116/12)*Leases!$J116*Leases!$F115,0)+MAX((Expenses!DY$11-Leases!$K117/12)*Leases!$J117*Leases!$F115,0)+MAX((Expenses!DY$12-Leases!$K118/12)*Leases!$J118*Leases!$F115,0)+MAX((Expenses!DY$13-Leases!$K119/12)*Leases!$J119*Leases!$F115,0)))),0)</f>
        <v>0</v>
      </c>
      <c r="EB281" s="94">
        <f>IF(AND(EB$165&lt;=$E115,EB$165&gt;=EOMONTH($D115,0)),IF($G115="NNN",Expenses!DZ$14*Leases!$F115,IF(Leases!$G115="FSG",0,IF(Leases!$G115="MG",SUMPRODUCT(Leases!$I115:$I119,Expenses!DZ$9:DZ$13)*Leases!$F115,MAX((Expenses!DZ$9-Leases!$K115/12)*Leases!$J115*Leases!$F115,0)+MAX((Expenses!DZ$10-Leases!$K116/12)*Leases!$J116*Leases!$F115,0)+MAX((Expenses!DZ$11-Leases!$K117/12)*Leases!$J117*Leases!$F115,0)+MAX((Expenses!DZ$12-Leases!$K118/12)*Leases!$J118*Leases!$F115,0)+MAX((Expenses!DZ$13-Leases!$K119/12)*Leases!$J119*Leases!$F115,0)))),0)</f>
        <v>0</v>
      </c>
      <c r="EC281" s="94">
        <f>IF(AND(EC$165&lt;=$E115,EC$165&gt;=EOMONTH($D115,0)),IF($G115="NNN",Expenses!EA$14*Leases!$F115,IF(Leases!$G115="FSG",0,IF(Leases!$G115="MG",SUMPRODUCT(Leases!$I115:$I119,Expenses!EA$9:EA$13)*Leases!$F115,MAX((Expenses!EA$9-Leases!$K115/12)*Leases!$J115*Leases!$F115,0)+MAX((Expenses!EA$10-Leases!$K116/12)*Leases!$J116*Leases!$F115,0)+MAX((Expenses!EA$11-Leases!$K117/12)*Leases!$J117*Leases!$F115,0)+MAX((Expenses!EA$12-Leases!$K118/12)*Leases!$J118*Leases!$F115,0)+MAX((Expenses!EA$13-Leases!$K119/12)*Leases!$J119*Leases!$F115,0)))),0)</f>
        <v>0</v>
      </c>
      <c r="ED281" s="94">
        <f>IF(AND(ED$165&lt;=$E115,ED$165&gt;=EOMONTH($D115,0)),IF($G115="NNN",Expenses!EB$14*Leases!$F115,IF(Leases!$G115="FSG",0,IF(Leases!$G115="MG",SUMPRODUCT(Leases!$I115:$I119,Expenses!EB$9:EB$13)*Leases!$F115,MAX((Expenses!EB$9-Leases!$K115/12)*Leases!$J115*Leases!$F115,0)+MAX((Expenses!EB$10-Leases!$K116/12)*Leases!$J116*Leases!$F115,0)+MAX((Expenses!EB$11-Leases!$K117/12)*Leases!$J117*Leases!$F115,0)+MAX((Expenses!EB$12-Leases!$K118/12)*Leases!$J118*Leases!$F115,0)+MAX((Expenses!EB$13-Leases!$K119/12)*Leases!$J119*Leases!$F115,0)))),0)</f>
        <v>0</v>
      </c>
      <c r="EE281" s="94">
        <f>IF(AND(EE$165&lt;=$E115,EE$165&gt;=EOMONTH($D115,0)),IF($G115="NNN",Expenses!EC$14*Leases!$F115,IF(Leases!$G115="FSG",0,IF(Leases!$G115="MG",SUMPRODUCT(Leases!$I115:$I119,Expenses!EC$9:EC$13)*Leases!$F115,MAX((Expenses!EC$9-Leases!$K115/12)*Leases!$J115*Leases!$F115,0)+MAX((Expenses!EC$10-Leases!$K116/12)*Leases!$J116*Leases!$F115,0)+MAX((Expenses!EC$11-Leases!$K117/12)*Leases!$J117*Leases!$F115,0)+MAX((Expenses!EC$12-Leases!$K118/12)*Leases!$J118*Leases!$F115,0)+MAX((Expenses!EC$13-Leases!$K119/12)*Leases!$J119*Leases!$F115,0)))),0)</f>
        <v>0</v>
      </c>
      <c r="EF281" s="94">
        <f>IF(AND(EF$165&lt;=$E115,EF$165&gt;=EOMONTH($D115,0)),IF($G115="NNN",Expenses!ED$14*Leases!$F115,IF(Leases!$G115="FSG",0,IF(Leases!$G115="MG",SUMPRODUCT(Leases!$I115:$I119,Expenses!ED$9:ED$13)*Leases!$F115,MAX((Expenses!ED$9-Leases!$K115/12)*Leases!$J115*Leases!$F115,0)+MAX((Expenses!ED$10-Leases!$K116/12)*Leases!$J116*Leases!$F115,0)+MAX((Expenses!ED$11-Leases!$K117/12)*Leases!$J117*Leases!$F115,0)+MAX((Expenses!ED$12-Leases!$K118/12)*Leases!$J118*Leases!$F115,0)+MAX((Expenses!ED$13-Leases!$K119/12)*Leases!$J119*Leases!$F115,0)))),0)</f>
        <v>0</v>
      </c>
      <c r="EG281" s="94">
        <f>IF(AND(EG$165&lt;=$E115,EG$165&gt;=EOMONTH($D115,0)),IF($G115="NNN",Expenses!EE$14*Leases!$F115,IF(Leases!$G115="FSG",0,IF(Leases!$G115="MG",SUMPRODUCT(Leases!$I115:$I119,Expenses!EE$9:EE$13)*Leases!$F115,MAX((Expenses!EE$9-Leases!$K115/12)*Leases!$J115*Leases!$F115,0)+MAX((Expenses!EE$10-Leases!$K116/12)*Leases!$J116*Leases!$F115,0)+MAX((Expenses!EE$11-Leases!$K117/12)*Leases!$J117*Leases!$F115,0)+MAX((Expenses!EE$12-Leases!$K118/12)*Leases!$J118*Leases!$F115,0)+MAX((Expenses!EE$13-Leases!$K119/12)*Leases!$J119*Leases!$F115,0)))),0)</f>
        <v>0</v>
      </c>
      <c r="EH281" s="94">
        <f>IF(AND(EH$165&lt;=$E115,EH$165&gt;=EOMONTH($D115,0)),IF($G115="NNN",Expenses!EF$14*Leases!$F115,IF(Leases!$G115="FSG",0,IF(Leases!$G115="MG",SUMPRODUCT(Leases!$I115:$I119,Expenses!EF$9:EF$13)*Leases!$F115,MAX((Expenses!EF$9-Leases!$K115/12)*Leases!$J115*Leases!$F115,0)+MAX((Expenses!EF$10-Leases!$K116/12)*Leases!$J116*Leases!$F115,0)+MAX((Expenses!EF$11-Leases!$K117/12)*Leases!$J117*Leases!$F115,0)+MAX((Expenses!EF$12-Leases!$K118/12)*Leases!$J118*Leases!$F115,0)+MAX((Expenses!EF$13-Leases!$K119/12)*Leases!$J119*Leases!$F115,0)))),0)</f>
        <v>0</v>
      </c>
      <c r="EI281" s="94">
        <f>IF(AND(EI$165&lt;=$E115,EI$165&gt;=EOMONTH($D115,0)),IF($G115="NNN",Expenses!EG$14*Leases!$F115,IF(Leases!$G115="FSG",0,IF(Leases!$G115="MG",SUMPRODUCT(Leases!$I115:$I119,Expenses!EG$9:EG$13)*Leases!$F115,MAX((Expenses!EG$9-Leases!$K115/12)*Leases!$J115*Leases!$F115,0)+MAX((Expenses!EG$10-Leases!$K116/12)*Leases!$J116*Leases!$F115,0)+MAX((Expenses!EG$11-Leases!$K117/12)*Leases!$J117*Leases!$F115,0)+MAX((Expenses!EG$12-Leases!$K118/12)*Leases!$J118*Leases!$F115,0)+MAX((Expenses!EG$13-Leases!$K119/12)*Leases!$J119*Leases!$F115,0)))),0)</f>
        <v>0</v>
      </c>
      <c r="EJ281" s="94">
        <f>IF(AND(EJ$165&lt;=$E115,EJ$165&gt;=EOMONTH($D115,0)),IF($G115="NNN",Expenses!EH$14*Leases!$F115,IF(Leases!$G115="FSG",0,IF(Leases!$G115="MG",SUMPRODUCT(Leases!$I115:$I119,Expenses!EH$9:EH$13)*Leases!$F115,MAX((Expenses!EH$9-Leases!$K115/12)*Leases!$J115*Leases!$F115,0)+MAX((Expenses!EH$10-Leases!$K116/12)*Leases!$J116*Leases!$F115,0)+MAX((Expenses!EH$11-Leases!$K117/12)*Leases!$J117*Leases!$F115,0)+MAX((Expenses!EH$12-Leases!$K118/12)*Leases!$J118*Leases!$F115,0)+MAX((Expenses!EH$13-Leases!$K119/12)*Leases!$J119*Leases!$F115,0)))),0)</f>
        <v>0</v>
      </c>
      <c r="EK281" s="94">
        <f>IF(AND(EK$165&lt;=$E115,EK$165&gt;=EOMONTH($D115,0)),IF($G115="NNN",Expenses!EI$14*Leases!$F115,IF(Leases!$G115="FSG",0,IF(Leases!$G115="MG",SUMPRODUCT(Leases!$I115:$I119,Expenses!EI$9:EI$13)*Leases!$F115,MAX((Expenses!EI$9-Leases!$K115/12)*Leases!$J115*Leases!$F115,0)+MAX((Expenses!EI$10-Leases!$K116/12)*Leases!$J116*Leases!$F115,0)+MAX((Expenses!EI$11-Leases!$K117/12)*Leases!$J117*Leases!$F115,0)+MAX((Expenses!EI$12-Leases!$K118/12)*Leases!$J118*Leases!$F115,0)+MAX((Expenses!EI$13-Leases!$K119/12)*Leases!$J119*Leases!$F115,0)))),0)</f>
        <v>0</v>
      </c>
      <c r="EL281" s="94">
        <f>IF(AND(EL$165&lt;=$E115,EL$165&gt;=EOMONTH($D115,0)),IF($G115="NNN",Expenses!EJ$14*Leases!$F115,IF(Leases!$G115="FSG",0,IF(Leases!$G115="MG",SUMPRODUCT(Leases!$I115:$I119,Expenses!EJ$9:EJ$13)*Leases!$F115,MAX((Expenses!EJ$9-Leases!$K115/12)*Leases!$J115*Leases!$F115,0)+MAX((Expenses!EJ$10-Leases!$K116/12)*Leases!$J116*Leases!$F115,0)+MAX((Expenses!EJ$11-Leases!$K117/12)*Leases!$J117*Leases!$F115,0)+MAX((Expenses!EJ$12-Leases!$K118/12)*Leases!$J118*Leases!$F115,0)+MAX((Expenses!EJ$13-Leases!$K119/12)*Leases!$J119*Leases!$F115,0)))),0)</f>
        <v>0</v>
      </c>
      <c r="EM281" s="94">
        <f>IF(AND(EM$165&lt;=$E115,EM$165&gt;=EOMONTH($D115,0)),IF($G115="NNN",Expenses!EK$14*Leases!$F115,IF(Leases!$G115="FSG",0,IF(Leases!$G115="MG",SUMPRODUCT(Leases!$I115:$I119,Expenses!EK$9:EK$13)*Leases!$F115,MAX((Expenses!EK$9-Leases!$K115/12)*Leases!$J115*Leases!$F115,0)+MAX((Expenses!EK$10-Leases!$K116/12)*Leases!$J116*Leases!$F115,0)+MAX((Expenses!EK$11-Leases!$K117/12)*Leases!$J117*Leases!$F115,0)+MAX((Expenses!EK$12-Leases!$K118/12)*Leases!$J118*Leases!$F115,0)+MAX((Expenses!EK$13-Leases!$K119/12)*Leases!$J119*Leases!$F115,0)))),0)</f>
        <v>0</v>
      </c>
      <c r="EN281" s="94">
        <f>IF(AND(EN$165&lt;=$E115,EN$165&gt;=EOMONTH($D115,0)),IF($G115="NNN",Expenses!EL$14*Leases!$F115,IF(Leases!$G115="FSG",0,IF(Leases!$G115="MG",SUMPRODUCT(Leases!$I115:$I119,Expenses!EL$9:EL$13)*Leases!$F115,MAX((Expenses!EL$9-Leases!$K115/12)*Leases!$J115*Leases!$F115,0)+MAX((Expenses!EL$10-Leases!$K116/12)*Leases!$J116*Leases!$F115,0)+MAX((Expenses!EL$11-Leases!$K117/12)*Leases!$J117*Leases!$F115,0)+MAX((Expenses!EL$12-Leases!$K118/12)*Leases!$J118*Leases!$F115,0)+MAX((Expenses!EL$13-Leases!$K119/12)*Leases!$J119*Leases!$F115,0)))),0)</f>
        <v>0</v>
      </c>
      <c r="EO281" s="94">
        <f>IF(AND(EO$165&lt;=$E115,EO$165&gt;=EOMONTH($D115,0)),IF($G115="NNN",Expenses!EM$14*Leases!$F115,IF(Leases!$G115="FSG",0,IF(Leases!$G115="MG",SUMPRODUCT(Leases!$I115:$I119,Expenses!EM$9:EM$13)*Leases!$F115,MAX((Expenses!EM$9-Leases!$K115/12)*Leases!$J115*Leases!$F115,0)+MAX((Expenses!EM$10-Leases!$K116/12)*Leases!$J116*Leases!$F115,0)+MAX((Expenses!EM$11-Leases!$K117/12)*Leases!$J117*Leases!$F115,0)+MAX((Expenses!EM$12-Leases!$K118/12)*Leases!$J118*Leases!$F115,0)+MAX((Expenses!EM$13-Leases!$K119/12)*Leases!$J119*Leases!$F115,0)))),0)</f>
        <v>0</v>
      </c>
      <c r="EP281" s="94">
        <f>IF(AND(EP$165&lt;=$E115,EP$165&gt;=EOMONTH($D115,0)),IF($G115="NNN",Expenses!EN$14*Leases!$F115,IF(Leases!$G115="FSG",0,IF(Leases!$G115="MG",SUMPRODUCT(Leases!$I115:$I119,Expenses!EN$9:EN$13)*Leases!$F115,MAX((Expenses!EN$9-Leases!$K115/12)*Leases!$J115*Leases!$F115,0)+MAX((Expenses!EN$10-Leases!$K116/12)*Leases!$J116*Leases!$F115,0)+MAX((Expenses!EN$11-Leases!$K117/12)*Leases!$J117*Leases!$F115,0)+MAX((Expenses!EN$12-Leases!$K118/12)*Leases!$J118*Leases!$F115,0)+MAX((Expenses!EN$13-Leases!$K119/12)*Leases!$J119*Leases!$F115,0)))),0)</f>
        <v>0</v>
      </c>
      <c r="EQ281" s="94">
        <f>IF(AND(EQ$165&lt;=$E115,EQ$165&gt;=EOMONTH($D115,0)),IF($G115="NNN",Expenses!EO$14*Leases!$F115,IF(Leases!$G115="FSG",0,IF(Leases!$G115="MG",SUMPRODUCT(Leases!$I115:$I119,Expenses!EO$9:EO$13)*Leases!$F115,MAX((Expenses!EO$9-Leases!$K115/12)*Leases!$J115*Leases!$F115,0)+MAX((Expenses!EO$10-Leases!$K116/12)*Leases!$J116*Leases!$F115,0)+MAX((Expenses!EO$11-Leases!$K117/12)*Leases!$J117*Leases!$F115,0)+MAX((Expenses!EO$12-Leases!$K118/12)*Leases!$J118*Leases!$F115,0)+MAX((Expenses!EO$13-Leases!$K119/12)*Leases!$J119*Leases!$F115,0)))),0)</f>
        <v>0</v>
      </c>
      <c r="ER281" s="94">
        <f>IF(AND(ER$165&lt;=$E115,ER$165&gt;=EOMONTH($D115,0)),IF($G115="NNN",Expenses!EP$14*Leases!$F115,IF(Leases!$G115="FSG",0,IF(Leases!$G115="MG",SUMPRODUCT(Leases!$I115:$I119,Expenses!EP$9:EP$13)*Leases!$F115,MAX((Expenses!EP$9-Leases!$K115/12)*Leases!$J115*Leases!$F115,0)+MAX((Expenses!EP$10-Leases!$K116/12)*Leases!$J116*Leases!$F115,0)+MAX((Expenses!EP$11-Leases!$K117/12)*Leases!$J117*Leases!$F115,0)+MAX((Expenses!EP$12-Leases!$K118/12)*Leases!$J118*Leases!$F115,0)+MAX((Expenses!EP$13-Leases!$K119/12)*Leases!$J119*Leases!$F115,0)))),0)</f>
        <v>0</v>
      </c>
      <c r="ES281" s="94">
        <f>IF(AND(ES$165&lt;=$E115,ES$165&gt;=EOMONTH($D115,0)),IF($G115="NNN",Expenses!EQ$14*Leases!$F115,IF(Leases!$G115="FSG",0,IF(Leases!$G115="MG",SUMPRODUCT(Leases!$I115:$I119,Expenses!EQ$9:EQ$13)*Leases!$F115,MAX((Expenses!EQ$9-Leases!$K115/12)*Leases!$J115*Leases!$F115,0)+MAX((Expenses!EQ$10-Leases!$K116/12)*Leases!$J116*Leases!$F115,0)+MAX((Expenses!EQ$11-Leases!$K117/12)*Leases!$J117*Leases!$F115,0)+MAX((Expenses!EQ$12-Leases!$K118/12)*Leases!$J118*Leases!$F115,0)+MAX((Expenses!EQ$13-Leases!$K119/12)*Leases!$J119*Leases!$F115,0)))),0)</f>
        <v>0</v>
      </c>
      <c r="ET281" s="94">
        <f>IF(AND(ET$165&lt;=$E115,ET$165&gt;=EOMONTH($D115,0)),IF($G115="NNN",Expenses!ER$14*Leases!$F115,IF(Leases!$G115="FSG",0,IF(Leases!$G115="MG",SUMPRODUCT(Leases!$I115:$I119,Expenses!ER$9:ER$13)*Leases!$F115,MAX((Expenses!ER$9-Leases!$K115/12)*Leases!$J115*Leases!$F115,0)+MAX((Expenses!ER$10-Leases!$K116/12)*Leases!$J116*Leases!$F115,0)+MAX((Expenses!ER$11-Leases!$K117/12)*Leases!$J117*Leases!$F115,0)+MAX((Expenses!ER$12-Leases!$K118/12)*Leases!$J118*Leases!$F115,0)+MAX((Expenses!ER$13-Leases!$K119/12)*Leases!$J119*Leases!$F115,0)))),0)</f>
        <v>0</v>
      </c>
      <c r="EU281" s="94">
        <f>IF(AND(EU$165&lt;=$E115,EU$165&gt;=EOMONTH($D115,0)),IF($G115="NNN",Expenses!ES$14*Leases!$F115,IF(Leases!$G115="FSG",0,IF(Leases!$G115="MG",SUMPRODUCT(Leases!$I115:$I119,Expenses!ES$9:ES$13)*Leases!$F115,MAX((Expenses!ES$9-Leases!$K115/12)*Leases!$J115*Leases!$F115,0)+MAX((Expenses!ES$10-Leases!$K116/12)*Leases!$J116*Leases!$F115,0)+MAX((Expenses!ES$11-Leases!$K117/12)*Leases!$J117*Leases!$F115,0)+MAX((Expenses!ES$12-Leases!$K118/12)*Leases!$J118*Leases!$F115,0)+MAX((Expenses!ES$13-Leases!$K119/12)*Leases!$J119*Leases!$F115,0)))),0)</f>
        <v>0</v>
      </c>
      <c r="EV281" s="94">
        <f>IF(AND(EV$165&lt;=$E115,EV$165&gt;=EOMONTH($D115,0)),IF($G115="NNN",Expenses!ET$14*Leases!$F115,IF(Leases!$G115="FSG",0,IF(Leases!$G115="MG",SUMPRODUCT(Leases!$I115:$I119,Expenses!ET$9:ET$13)*Leases!$F115,MAX((Expenses!ET$9-Leases!$K115/12)*Leases!$J115*Leases!$F115,0)+MAX((Expenses!ET$10-Leases!$K116/12)*Leases!$J116*Leases!$F115,0)+MAX((Expenses!ET$11-Leases!$K117/12)*Leases!$J117*Leases!$F115,0)+MAX((Expenses!ET$12-Leases!$K118/12)*Leases!$J118*Leases!$F115,0)+MAX((Expenses!ET$13-Leases!$K119/12)*Leases!$J119*Leases!$F115,0)))),0)</f>
        <v>0</v>
      </c>
      <c r="EW281" s="94">
        <f>IF(AND(EW$165&lt;=$E115,EW$165&gt;=EOMONTH($D115,0)),IF($G115="NNN",Expenses!EU$14*Leases!$F115,IF(Leases!$G115="FSG",0,IF(Leases!$G115="MG",SUMPRODUCT(Leases!$I115:$I119,Expenses!EU$9:EU$13)*Leases!$F115,MAX((Expenses!EU$9-Leases!$K115/12)*Leases!$J115*Leases!$F115,0)+MAX((Expenses!EU$10-Leases!$K116/12)*Leases!$J116*Leases!$F115,0)+MAX((Expenses!EU$11-Leases!$K117/12)*Leases!$J117*Leases!$F115,0)+MAX((Expenses!EU$12-Leases!$K118/12)*Leases!$J118*Leases!$F115,0)+MAX((Expenses!EU$13-Leases!$K119/12)*Leases!$J119*Leases!$F115,0)))),0)</f>
        <v>0</v>
      </c>
      <c r="EX281" s="94">
        <f>IF(AND(EX$165&lt;=$E115,EX$165&gt;=EOMONTH($D115,0)),IF($G115="NNN",Expenses!EV$14*Leases!$F115,IF(Leases!$G115="FSG",0,IF(Leases!$G115="MG",SUMPRODUCT(Leases!$I115:$I119,Expenses!EV$9:EV$13)*Leases!$F115,MAX((Expenses!EV$9-Leases!$K115/12)*Leases!$J115*Leases!$F115,0)+MAX((Expenses!EV$10-Leases!$K116/12)*Leases!$J116*Leases!$F115,0)+MAX((Expenses!EV$11-Leases!$K117/12)*Leases!$J117*Leases!$F115,0)+MAX((Expenses!EV$12-Leases!$K118/12)*Leases!$J118*Leases!$F115,0)+MAX((Expenses!EV$13-Leases!$K119/12)*Leases!$J119*Leases!$F115,0)))),0)</f>
        <v>0</v>
      </c>
      <c r="EY281" s="94">
        <f>IF(AND(EY$165&lt;=$E115,EY$165&gt;=EOMONTH($D115,0)),IF($G115="NNN",Expenses!EW$14*Leases!$F115,IF(Leases!$G115="FSG",0,IF(Leases!$G115="MG",SUMPRODUCT(Leases!$I115:$I119,Expenses!EW$9:EW$13)*Leases!$F115,MAX((Expenses!EW$9-Leases!$K115/12)*Leases!$J115*Leases!$F115,0)+MAX((Expenses!EW$10-Leases!$K116/12)*Leases!$J116*Leases!$F115,0)+MAX((Expenses!EW$11-Leases!$K117/12)*Leases!$J117*Leases!$F115,0)+MAX((Expenses!EW$12-Leases!$K118/12)*Leases!$J118*Leases!$F115,0)+MAX((Expenses!EW$13-Leases!$K119/12)*Leases!$J119*Leases!$F115,0)))),0)</f>
        <v>0</v>
      </c>
      <c r="EZ281" s="94">
        <f>IF(AND(EZ$165&lt;=$E115,EZ$165&gt;=EOMONTH($D115,0)),IF($G115="NNN",Expenses!EX$14*Leases!$F115,IF(Leases!$G115="FSG",0,IF(Leases!$G115="MG",SUMPRODUCT(Leases!$I115:$I119,Expenses!EX$9:EX$13)*Leases!$F115,MAX((Expenses!EX$9-Leases!$K115/12)*Leases!$J115*Leases!$F115,0)+MAX((Expenses!EX$10-Leases!$K116/12)*Leases!$J116*Leases!$F115,0)+MAX((Expenses!EX$11-Leases!$K117/12)*Leases!$J117*Leases!$F115,0)+MAX((Expenses!EX$12-Leases!$K118/12)*Leases!$J118*Leases!$F115,0)+MAX((Expenses!EX$13-Leases!$K119/12)*Leases!$J119*Leases!$F115,0)))),0)</f>
        <v>0</v>
      </c>
      <c r="FA281" s="94">
        <f>IF(AND(FA$165&lt;=$E115,FA$165&gt;=EOMONTH($D115,0)),IF($G115="NNN",Expenses!EY$14*Leases!$F115,IF(Leases!$G115="FSG",0,IF(Leases!$G115="MG",SUMPRODUCT(Leases!$I115:$I119,Expenses!EY$9:EY$13)*Leases!$F115,MAX((Expenses!EY$9-Leases!$K115/12)*Leases!$J115*Leases!$F115,0)+MAX((Expenses!EY$10-Leases!$K116/12)*Leases!$J116*Leases!$F115,0)+MAX((Expenses!EY$11-Leases!$K117/12)*Leases!$J117*Leases!$F115,0)+MAX((Expenses!EY$12-Leases!$K118/12)*Leases!$J118*Leases!$F115,0)+MAX((Expenses!EY$13-Leases!$K119/12)*Leases!$J119*Leases!$F115,0)))),0)</f>
        <v>0</v>
      </c>
      <c r="FB281" s="94">
        <f>IF(AND(FB$165&lt;=$E115,FB$165&gt;=EOMONTH($D115,0)),IF($G115="NNN",Expenses!EZ$14*Leases!$F115,IF(Leases!$G115="FSG",0,IF(Leases!$G115="MG",SUMPRODUCT(Leases!$I115:$I119,Expenses!EZ$9:EZ$13)*Leases!$F115,MAX((Expenses!EZ$9-Leases!$K115/12)*Leases!$J115*Leases!$F115,0)+MAX((Expenses!EZ$10-Leases!$K116/12)*Leases!$J116*Leases!$F115,0)+MAX((Expenses!EZ$11-Leases!$K117/12)*Leases!$J117*Leases!$F115,0)+MAX((Expenses!EZ$12-Leases!$K118/12)*Leases!$J118*Leases!$F115,0)+MAX((Expenses!EZ$13-Leases!$K119/12)*Leases!$J119*Leases!$F115,0)))),0)</f>
        <v>0</v>
      </c>
      <c r="FC281" s="94">
        <f>IF(AND(FC$165&lt;=$E115,FC$165&gt;=EOMONTH($D115,0)),IF($G115="NNN",Expenses!FA$14*Leases!$F115,IF(Leases!$G115="FSG",0,IF(Leases!$G115="MG",SUMPRODUCT(Leases!$I115:$I119,Expenses!FA$9:FA$13)*Leases!$F115,MAX((Expenses!FA$9-Leases!$K115/12)*Leases!$J115*Leases!$F115,0)+MAX((Expenses!FA$10-Leases!$K116/12)*Leases!$J116*Leases!$F115,0)+MAX((Expenses!FA$11-Leases!$K117/12)*Leases!$J117*Leases!$F115,0)+MAX((Expenses!FA$12-Leases!$K118/12)*Leases!$J118*Leases!$F115,0)+MAX((Expenses!FA$13-Leases!$K119/12)*Leases!$J119*Leases!$F115,0)))),0)</f>
        <v>0</v>
      </c>
      <c r="FD281" s="94">
        <f>IF(AND(FD$165&lt;=$E115,FD$165&gt;=EOMONTH($D115,0)),IF($G115="NNN",Expenses!FB$14*Leases!$F115,IF(Leases!$G115="FSG",0,IF(Leases!$G115="MG",SUMPRODUCT(Leases!$I115:$I119,Expenses!FB$9:FB$13)*Leases!$F115,MAX((Expenses!FB$9-Leases!$K115/12)*Leases!$J115*Leases!$F115,0)+MAX((Expenses!FB$10-Leases!$K116/12)*Leases!$J116*Leases!$F115,0)+MAX((Expenses!FB$11-Leases!$K117/12)*Leases!$J117*Leases!$F115,0)+MAX((Expenses!FB$12-Leases!$K118/12)*Leases!$J118*Leases!$F115,0)+MAX((Expenses!FB$13-Leases!$K119/12)*Leases!$J119*Leases!$F115,0)))),0)</f>
        <v>0</v>
      </c>
      <c r="FE281" s="94">
        <f>IF(AND(FE$165&lt;=$E115,FE$165&gt;=EOMONTH($D115,0)),IF($G115="NNN",Expenses!FC$14*Leases!$F115,IF(Leases!$G115="FSG",0,IF(Leases!$G115="MG",SUMPRODUCT(Leases!$I115:$I119,Expenses!FC$9:FC$13)*Leases!$F115,MAX((Expenses!FC$9-Leases!$K115/12)*Leases!$J115*Leases!$F115,0)+MAX((Expenses!FC$10-Leases!$K116/12)*Leases!$J116*Leases!$F115,0)+MAX((Expenses!FC$11-Leases!$K117/12)*Leases!$J117*Leases!$F115,0)+MAX((Expenses!FC$12-Leases!$K118/12)*Leases!$J118*Leases!$F115,0)+MAX((Expenses!FC$13-Leases!$K119/12)*Leases!$J119*Leases!$F115,0)))),0)</f>
        <v>0</v>
      </c>
      <c r="FF281" s="94">
        <f>IF(AND(FF$165&lt;=$E115,FF$165&gt;=EOMONTH($D115,0)),IF($G115="NNN",Expenses!FD$14*Leases!$F115,IF(Leases!$G115="FSG",0,IF(Leases!$G115="MG",SUMPRODUCT(Leases!$I115:$I119,Expenses!FD$9:FD$13)*Leases!$F115,MAX((Expenses!FD$9-Leases!$K115/12)*Leases!$J115*Leases!$F115,0)+MAX((Expenses!FD$10-Leases!$K116/12)*Leases!$J116*Leases!$F115,0)+MAX((Expenses!FD$11-Leases!$K117/12)*Leases!$J117*Leases!$F115,0)+MAX((Expenses!FD$12-Leases!$K118/12)*Leases!$J118*Leases!$F115,0)+MAX((Expenses!FD$13-Leases!$K119/12)*Leases!$J119*Leases!$F115,0)))),0)</f>
        <v>0</v>
      </c>
      <c r="FG281" s="94">
        <f>IF(AND(FG$165&lt;=$E115,FG$165&gt;=EOMONTH($D115,0)),IF($G115="NNN",Expenses!FE$14*Leases!$F115,IF(Leases!$G115="FSG",0,IF(Leases!$G115="MG",SUMPRODUCT(Leases!$I115:$I119,Expenses!FE$9:FE$13)*Leases!$F115,MAX((Expenses!FE$9-Leases!$K115/12)*Leases!$J115*Leases!$F115,0)+MAX((Expenses!FE$10-Leases!$K116/12)*Leases!$J116*Leases!$F115,0)+MAX((Expenses!FE$11-Leases!$K117/12)*Leases!$J117*Leases!$F115,0)+MAX((Expenses!FE$12-Leases!$K118/12)*Leases!$J118*Leases!$F115,0)+MAX((Expenses!FE$13-Leases!$K119/12)*Leases!$J119*Leases!$F115,0)))),0)</f>
        <v>0</v>
      </c>
      <c r="FH281" s="94">
        <f>IF(AND(FH$165&lt;=$E115,FH$165&gt;=EOMONTH($D115,0)),IF($G115="NNN",Expenses!FF$14*Leases!$F115,IF(Leases!$G115="FSG",0,IF(Leases!$G115="MG",SUMPRODUCT(Leases!$I115:$I119,Expenses!FF$9:FF$13)*Leases!$F115,MAX((Expenses!FF$9-Leases!$K115/12)*Leases!$J115*Leases!$F115,0)+MAX((Expenses!FF$10-Leases!$K116/12)*Leases!$J116*Leases!$F115,0)+MAX((Expenses!FF$11-Leases!$K117/12)*Leases!$J117*Leases!$F115,0)+MAX((Expenses!FF$12-Leases!$K118/12)*Leases!$J118*Leases!$F115,0)+MAX((Expenses!FF$13-Leases!$K119/12)*Leases!$J119*Leases!$F115,0)))),0)</f>
        <v>0</v>
      </c>
      <c r="FI281" s="94">
        <f>IF(AND(FI$165&lt;=$E115,FI$165&gt;=EOMONTH($D115,0)),IF($G115="NNN",Expenses!FG$14*Leases!$F115,IF(Leases!$G115="FSG",0,IF(Leases!$G115="MG",SUMPRODUCT(Leases!$I115:$I119,Expenses!FG$9:FG$13)*Leases!$F115,MAX((Expenses!FG$9-Leases!$K115/12)*Leases!$J115*Leases!$F115,0)+MAX((Expenses!FG$10-Leases!$K116/12)*Leases!$J116*Leases!$F115,0)+MAX((Expenses!FG$11-Leases!$K117/12)*Leases!$J117*Leases!$F115,0)+MAX((Expenses!FG$12-Leases!$K118/12)*Leases!$J118*Leases!$F115,0)+MAX((Expenses!FG$13-Leases!$K119/12)*Leases!$J119*Leases!$F115,0)))),0)</f>
        <v>0</v>
      </c>
      <c r="FJ281" s="94">
        <f>IF(AND(FJ$165&lt;=$E115,FJ$165&gt;=EOMONTH($D115,0)),IF($G115="NNN",Expenses!FH$14*Leases!$F115,IF(Leases!$G115="FSG",0,IF(Leases!$G115="MG",SUMPRODUCT(Leases!$I115:$I119,Expenses!FH$9:FH$13)*Leases!$F115,MAX((Expenses!FH$9-Leases!$K115/12)*Leases!$J115*Leases!$F115,0)+MAX((Expenses!FH$10-Leases!$K116/12)*Leases!$J116*Leases!$F115,0)+MAX((Expenses!FH$11-Leases!$K117/12)*Leases!$J117*Leases!$F115,0)+MAX((Expenses!FH$12-Leases!$K118/12)*Leases!$J118*Leases!$F115,0)+MAX((Expenses!FH$13-Leases!$K119/12)*Leases!$J119*Leases!$F115,0)))),0)</f>
        <v>0</v>
      </c>
      <c r="FK281" s="94">
        <f>IF(AND(FK$165&lt;=$E115,FK$165&gt;=EOMONTH($D115,0)),IF($G115="NNN",Expenses!FI$14*Leases!$F115,IF(Leases!$G115="FSG",0,IF(Leases!$G115="MG",SUMPRODUCT(Leases!$I115:$I119,Expenses!FI$9:FI$13)*Leases!$F115,MAX((Expenses!FI$9-Leases!$K115/12)*Leases!$J115*Leases!$F115,0)+MAX((Expenses!FI$10-Leases!$K116/12)*Leases!$J116*Leases!$F115,0)+MAX((Expenses!FI$11-Leases!$K117/12)*Leases!$J117*Leases!$F115,0)+MAX((Expenses!FI$12-Leases!$K118/12)*Leases!$J118*Leases!$F115,0)+MAX((Expenses!FI$13-Leases!$K119/12)*Leases!$J119*Leases!$F115,0)))),0)</f>
        <v>0</v>
      </c>
      <c r="FL281" s="94">
        <f>IF(AND(FL$165&lt;=$E115,FL$165&gt;=EOMONTH($D115,0)),IF($G115="NNN",Expenses!FJ$14*Leases!$F115,IF(Leases!$G115="FSG",0,IF(Leases!$G115="MG",SUMPRODUCT(Leases!$I115:$I119,Expenses!FJ$9:FJ$13)*Leases!$F115,MAX((Expenses!FJ$9-Leases!$K115/12)*Leases!$J115*Leases!$F115,0)+MAX((Expenses!FJ$10-Leases!$K116/12)*Leases!$J116*Leases!$F115,0)+MAX((Expenses!FJ$11-Leases!$K117/12)*Leases!$J117*Leases!$F115,0)+MAX((Expenses!FJ$12-Leases!$K118/12)*Leases!$J118*Leases!$F115,0)+MAX((Expenses!FJ$13-Leases!$K119/12)*Leases!$J119*Leases!$F115,0)))),0)</f>
        <v>0</v>
      </c>
      <c r="FM281" s="94">
        <f>IF(AND(FM$165&lt;=$E115,FM$165&gt;=EOMONTH($D115,0)),IF($G115="NNN",Expenses!FK$14*Leases!$F115,IF(Leases!$G115="FSG",0,IF(Leases!$G115="MG",SUMPRODUCT(Leases!$I115:$I119,Expenses!FK$9:FK$13)*Leases!$F115,MAX((Expenses!FK$9-Leases!$K115/12)*Leases!$J115*Leases!$F115,0)+MAX((Expenses!FK$10-Leases!$K116/12)*Leases!$J116*Leases!$F115,0)+MAX((Expenses!FK$11-Leases!$K117/12)*Leases!$J117*Leases!$F115,0)+MAX((Expenses!FK$12-Leases!$K118/12)*Leases!$J118*Leases!$F115,0)+MAX((Expenses!FK$13-Leases!$K119/12)*Leases!$J119*Leases!$F115,0)))),0)</f>
        <v>0</v>
      </c>
      <c r="FN281" s="94">
        <f>IF(AND(FN$165&lt;=$E115,FN$165&gt;=EOMONTH($D115,0)),IF($G115="NNN",Expenses!FL$14*Leases!$F115,IF(Leases!$G115="FSG",0,IF(Leases!$G115="MG",SUMPRODUCT(Leases!$I115:$I119,Expenses!FL$9:FL$13)*Leases!$F115,MAX((Expenses!FL$9-Leases!$K115/12)*Leases!$J115*Leases!$F115,0)+MAX((Expenses!FL$10-Leases!$K116/12)*Leases!$J116*Leases!$F115,0)+MAX((Expenses!FL$11-Leases!$K117/12)*Leases!$J117*Leases!$F115,0)+MAX((Expenses!FL$12-Leases!$K118/12)*Leases!$J118*Leases!$F115,0)+MAX((Expenses!FL$13-Leases!$K119/12)*Leases!$J119*Leases!$F115,0)))),0)</f>
        <v>0</v>
      </c>
      <c r="FO281" s="94">
        <f>IF(AND(FO$165&lt;=$E115,FO$165&gt;=EOMONTH($D115,0)),IF($G115="NNN",Expenses!FM$14*Leases!$F115,IF(Leases!$G115="FSG",0,IF(Leases!$G115="MG",SUMPRODUCT(Leases!$I115:$I119,Expenses!FM$9:FM$13)*Leases!$F115,MAX((Expenses!FM$9-Leases!$K115/12)*Leases!$J115*Leases!$F115,0)+MAX((Expenses!FM$10-Leases!$K116/12)*Leases!$J116*Leases!$F115,0)+MAX((Expenses!FM$11-Leases!$K117/12)*Leases!$J117*Leases!$F115,0)+MAX((Expenses!FM$12-Leases!$K118/12)*Leases!$J118*Leases!$F115,0)+MAX((Expenses!FM$13-Leases!$K119/12)*Leases!$J119*Leases!$F115,0)))),0)</f>
        <v>0</v>
      </c>
      <c r="FP281" s="94">
        <f>IF(AND(FP$165&lt;=$E115,FP$165&gt;=EOMONTH($D115,0)),IF($G115="NNN",Expenses!FN$14*Leases!$F115,IF(Leases!$G115="FSG",0,IF(Leases!$G115="MG",SUMPRODUCT(Leases!$I115:$I119,Expenses!FN$9:FN$13)*Leases!$F115,MAX((Expenses!FN$9-Leases!$K115/12)*Leases!$J115*Leases!$F115,0)+MAX((Expenses!FN$10-Leases!$K116/12)*Leases!$J116*Leases!$F115,0)+MAX((Expenses!FN$11-Leases!$K117/12)*Leases!$J117*Leases!$F115,0)+MAX((Expenses!FN$12-Leases!$K118/12)*Leases!$J118*Leases!$F115,0)+MAX((Expenses!FN$13-Leases!$K119/12)*Leases!$J119*Leases!$F115,0)))),0)</f>
        <v>0</v>
      </c>
      <c r="FQ281" s="94">
        <f>IF(AND(FQ$165&lt;=$E115,FQ$165&gt;=EOMONTH($D115,0)),IF($G115="NNN",Expenses!FO$14*Leases!$F115,IF(Leases!$G115="FSG",0,IF(Leases!$G115="MG",SUMPRODUCT(Leases!$I115:$I119,Expenses!FO$9:FO$13)*Leases!$F115,MAX((Expenses!FO$9-Leases!$K115/12)*Leases!$J115*Leases!$F115,0)+MAX((Expenses!FO$10-Leases!$K116/12)*Leases!$J116*Leases!$F115,0)+MAX((Expenses!FO$11-Leases!$K117/12)*Leases!$J117*Leases!$F115,0)+MAX((Expenses!FO$12-Leases!$K118/12)*Leases!$J118*Leases!$F115,0)+MAX((Expenses!FO$13-Leases!$K119/12)*Leases!$J119*Leases!$F115,0)))),0)</f>
        <v>0</v>
      </c>
      <c r="FR281" s="94">
        <f>IF(AND(FR$165&lt;=$E115,FR$165&gt;=EOMONTH($D115,0)),IF($G115="NNN",Expenses!FP$14*Leases!$F115,IF(Leases!$G115="FSG",0,IF(Leases!$G115="MG",SUMPRODUCT(Leases!$I115:$I119,Expenses!FP$9:FP$13)*Leases!$F115,MAX((Expenses!FP$9-Leases!$K115/12)*Leases!$J115*Leases!$F115,0)+MAX((Expenses!FP$10-Leases!$K116/12)*Leases!$J116*Leases!$F115,0)+MAX((Expenses!FP$11-Leases!$K117/12)*Leases!$J117*Leases!$F115,0)+MAX((Expenses!FP$12-Leases!$K118/12)*Leases!$J118*Leases!$F115,0)+MAX((Expenses!FP$13-Leases!$K119/12)*Leases!$J119*Leases!$F115,0)))),0)</f>
        <v>0</v>
      </c>
      <c r="FS281" s="94">
        <f>IF(AND(FS$165&lt;=$E115,FS$165&gt;=EOMONTH($D115,0)),IF($G115="NNN",Expenses!FQ$14*Leases!$F115,IF(Leases!$G115="FSG",0,IF(Leases!$G115="MG",SUMPRODUCT(Leases!$I115:$I119,Expenses!FQ$9:FQ$13)*Leases!$F115,MAX((Expenses!FQ$9-Leases!$K115/12)*Leases!$J115*Leases!$F115,0)+MAX((Expenses!FQ$10-Leases!$K116/12)*Leases!$J116*Leases!$F115,0)+MAX((Expenses!FQ$11-Leases!$K117/12)*Leases!$J117*Leases!$F115,0)+MAX((Expenses!FQ$12-Leases!$K118/12)*Leases!$J118*Leases!$F115,0)+MAX((Expenses!FQ$13-Leases!$K119/12)*Leases!$J119*Leases!$F115,0)))),0)</f>
        <v>0</v>
      </c>
      <c r="FT281" s="94">
        <f>IF(AND(FT$165&lt;=$E115,FT$165&gt;=EOMONTH($D115,0)),IF($G115="NNN",Expenses!FR$14*Leases!$F115,IF(Leases!$G115="FSG",0,IF(Leases!$G115="MG",SUMPRODUCT(Leases!$I115:$I119,Expenses!FR$9:FR$13)*Leases!$F115,MAX((Expenses!FR$9-Leases!$K115/12)*Leases!$J115*Leases!$F115,0)+MAX((Expenses!FR$10-Leases!$K116/12)*Leases!$J116*Leases!$F115,0)+MAX((Expenses!FR$11-Leases!$K117/12)*Leases!$J117*Leases!$F115,0)+MAX((Expenses!FR$12-Leases!$K118/12)*Leases!$J118*Leases!$F115,0)+MAX((Expenses!FR$13-Leases!$K119/12)*Leases!$J119*Leases!$F115,0)))),0)</f>
        <v>0</v>
      </c>
      <c r="FU281" s="94">
        <f>IF(AND(FU$165&lt;=$E115,FU$165&gt;=EOMONTH($D115,0)),IF($G115="NNN",Expenses!FS$14*Leases!$F115,IF(Leases!$G115="FSG",0,IF(Leases!$G115="MG",SUMPRODUCT(Leases!$I115:$I119,Expenses!FS$9:FS$13)*Leases!$F115,MAX((Expenses!FS$9-Leases!$K115/12)*Leases!$J115*Leases!$F115,0)+MAX((Expenses!FS$10-Leases!$K116/12)*Leases!$J116*Leases!$F115,0)+MAX((Expenses!FS$11-Leases!$K117/12)*Leases!$J117*Leases!$F115,0)+MAX((Expenses!FS$12-Leases!$K118/12)*Leases!$J118*Leases!$F115,0)+MAX((Expenses!FS$13-Leases!$K119/12)*Leases!$J119*Leases!$F115,0)))),0)</f>
        <v>0</v>
      </c>
      <c r="FV281" s="94">
        <f>IF(AND(FV$165&lt;=$E115,FV$165&gt;=EOMONTH($D115,0)),IF($G115="NNN",Expenses!FT$14*Leases!$F115,IF(Leases!$G115="FSG",0,IF(Leases!$G115="MG",SUMPRODUCT(Leases!$I115:$I119,Expenses!FT$9:FT$13)*Leases!$F115,MAX((Expenses!FT$9-Leases!$K115/12)*Leases!$J115*Leases!$F115,0)+MAX((Expenses!FT$10-Leases!$K116/12)*Leases!$J116*Leases!$F115,0)+MAX((Expenses!FT$11-Leases!$K117/12)*Leases!$J117*Leases!$F115,0)+MAX((Expenses!FT$12-Leases!$K118/12)*Leases!$J118*Leases!$F115,0)+MAX((Expenses!FT$13-Leases!$K119/12)*Leases!$J119*Leases!$F115,0)))),0)</f>
        <v>0</v>
      </c>
      <c r="FW281" s="94">
        <f>IF(AND(FW$165&lt;=$E115,FW$165&gt;=EOMONTH($D115,0)),IF($G115="NNN",Expenses!FU$14*Leases!$F115,IF(Leases!$G115="FSG",0,IF(Leases!$G115="MG",SUMPRODUCT(Leases!$I115:$I119,Expenses!FU$9:FU$13)*Leases!$F115,MAX((Expenses!FU$9-Leases!$K115/12)*Leases!$J115*Leases!$F115,0)+MAX((Expenses!FU$10-Leases!$K116/12)*Leases!$J116*Leases!$F115,0)+MAX((Expenses!FU$11-Leases!$K117/12)*Leases!$J117*Leases!$F115,0)+MAX((Expenses!FU$12-Leases!$K118/12)*Leases!$J118*Leases!$F115,0)+MAX((Expenses!FU$13-Leases!$K119/12)*Leases!$J119*Leases!$F115,0)))),0)</f>
        <v>0</v>
      </c>
      <c r="FX281" s="94">
        <f>IF(AND(FX$165&lt;=$E115,FX$165&gt;=EOMONTH($D115,0)),IF($G115="NNN",Expenses!FV$14*Leases!$F115,IF(Leases!$G115="FSG",0,IF(Leases!$G115="MG",SUMPRODUCT(Leases!$I115:$I119,Expenses!FV$9:FV$13)*Leases!$F115,MAX((Expenses!FV$9-Leases!$K115/12)*Leases!$J115*Leases!$F115,0)+MAX((Expenses!FV$10-Leases!$K116/12)*Leases!$J116*Leases!$F115,0)+MAX((Expenses!FV$11-Leases!$K117/12)*Leases!$J117*Leases!$F115,0)+MAX((Expenses!FV$12-Leases!$K118/12)*Leases!$J118*Leases!$F115,0)+MAX((Expenses!FV$13-Leases!$K119/12)*Leases!$J119*Leases!$F115,0)))),0)</f>
        <v>0</v>
      </c>
      <c r="FY281" s="94">
        <f>IF(AND(FY$165&lt;=$E115,FY$165&gt;=EOMONTH($D115,0)),IF($G115="NNN",Expenses!FW$14*Leases!$F115,IF(Leases!$G115="FSG",0,IF(Leases!$G115="MG",SUMPRODUCT(Leases!$I115:$I119,Expenses!FW$9:FW$13)*Leases!$F115,MAX((Expenses!FW$9-Leases!$K115/12)*Leases!$J115*Leases!$F115,0)+MAX((Expenses!FW$10-Leases!$K116/12)*Leases!$J116*Leases!$F115,0)+MAX((Expenses!FW$11-Leases!$K117/12)*Leases!$J117*Leases!$F115,0)+MAX((Expenses!FW$12-Leases!$K118/12)*Leases!$J118*Leases!$F115,0)+MAX((Expenses!FW$13-Leases!$K119/12)*Leases!$J119*Leases!$F115,0)))),0)</f>
        <v>0</v>
      </c>
      <c r="FZ281" s="94">
        <f>IF(AND(FZ$165&lt;=$E115,FZ$165&gt;=EOMONTH($D115,0)),IF($G115="NNN",Expenses!FX$14*Leases!$F115,IF(Leases!$G115="FSG",0,IF(Leases!$G115="MG",SUMPRODUCT(Leases!$I115:$I119,Expenses!FX$9:FX$13)*Leases!$F115,MAX((Expenses!FX$9-Leases!$K115/12)*Leases!$J115*Leases!$F115,0)+MAX((Expenses!FX$10-Leases!$K116/12)*Leases!$J116*Leases!$F115,0)+MAX((Expenses!FX$11-Leases!$K117/12)*Leases!$J117*Leases!$F115,0)+MAX((Expenses!FX$12-Leases!$K118/12)*Leases!$J118*Leases!$F115,0)+MAX((Expenses!FX$13-Leases!$K119/12)*Leases!$J119*Leases!$F115,0)))),0)</f>
        <v>0</v>
      </c>
      <c r="GA281" s="94">
        <f>IF(AND(GA$165&lt;=$E115,GA$165&gt;=EOMONTH($D115,0)),IF($G115="NNN",Expenses!FY$14*Leases!$F115,IF(Leases!$G115="FSG",0,IF(Leases!$G115="MG",SUMPRODUCT(Leases!$I115:$I119,Expenses!FY$9:FY$13)*Leases!$F115,MAX((Expenses!FY$9-Leases!$K115/12)*Leases!$J115*Leases!$F115,0)+MAX((Expenses!FY$10-Leases!$K116/12)*Leases!$J116*Leases!$F115,0)+MAX((Expenses!FY$11-Leases!$K117/12)*Leases!$J117*Leases!$F115,0)+MAX((Expenses!FY$12-Leases!$K118/12)*Leases!$J118*Leases!$F115,0)+MAX((Expenses!FY$13-Leases!$K119/12)*Leases!$J119*Leases!$F115,0)))),0)</f>
        <v>0</v>
      </c>
      <c r="GB281" s="94">
        <f>IF(AND(GB$165&lt;=$E115,GB$165&gt;=EOMONTH($D115,0)),IF($G115="NNN",Expenses!FZ$14*Leases!$F115,IF(Leases!$G115="FSG",0,IF(Leases!$G115="MG",SUMPRODUCT(Leases!$I115:$I119,Expenses!FZ$9:FZ$13)*Leases!$F115,MAX((Expenses!FZ$9-Leases!$K115/12)*Leases!$J115*Leases!$F115,0)+MAX((Expenses!FZ$10-Leases!$K116/12)*Leases!$J116*Leases!$F115,0)+MAX((Expenses!FZ$11-Leases!$K117/12)*Leases!$J117*Leases!$F115,0)+MAX((Expenses!FZ$12-Leases!$K118/12)*Leases!$J118*Leases!$F115,0)+MAX((Expenses!FZ$13-Leases!$K119/12)*Leases!$J119*Leases!$F115,0)))),0)</f>
        <v>0</v>
      </c>
      <c r="GC281" s="94">
        <f>IF(AND(GC$165&lt;=$E115,GC$165&gt;=EOMONTH($D115,0)),IF($G115="NNN",Expenses!GA$14*Leases!$F115,IF(Leases!$G115="FSG",0,IF(Leases!$G115="MG",SUMPRODUCT(Leases!$I115:$I119,Expenses!GA$9:GA$13)*Leases!$F115,MAX((Expenses!GA$9-Leases!$K115/12)*Leases!$J115*Leases!$F115,0)+MAX((Expenses!GA$10-Leases!$K116/12)*Leases!$J116*Leases!$F115,0)+MAX((Expenses!GA$11-Leases!$K117/12)*Leases!$J117*Leases!$F115,0)+MAX((Expenses!GA$12-Leases!$K118/12)*Leases!$J118*Leases!$F115,0)+MAX((Expenses!GA$13-Leases!$K119/12)*Leases!$J119*Leases!$F115,0)))),0)</f>
        <v>0</v>
      </c>
      <c r="GD281" s="94">
        <f>IF(AND(GD$165&lt;=$E115,GD$165&gt;=EOMONTH($D115,0)),IF($G115="NNN",Expenses!GB$14*Leases!$F115,IF(Leases!$G115="FSG",0,IF(Leases!$G115="MG",SUMPRODUCT(Leases!$I115:$I119,Expenses!GB$9:GB$13)*Leases!$F115,MAX((Expenses!GB$9-Leases!$K115/12)*Leases!$J115*Leases!$F115,0)+MAX((Expenses!GB$10-Leases!$K116/12)*Leases!$J116*Leases!$F115,0)+MAX((Expenses!GB$11-Leases!$K117/12)*Leases!$J117*Leases!$F115,0)+MAX((Expenses!GB$12-Leases!$K118/12)*Leases!$J118*Leases!$F115,0)+MAX((Expenses!GB$13-Leases!$K119/12)*Leases!$J119*Leases!$F115,0)))),0)</f>
        <v>0</v>
      </c>
      <c r="GE281" s="94">
        <f>IF(AND(GE$165&lt;=$E115,GE$165&gt;=EOMONTH($D115,0)),IF($G115="NNN",Expenses!GC$14*Leases!$F115,IF(Leases!$G115="FSG",0,IF(Leases!$G115="MG",SUMPRODUCT(Leases!$I115:$I119,Expenses!GC$9:GC$13)*Leases!$F115,MAX((Expenses!GC$9-Leases!$K115/12)*Leases!$J115*Leases!$F115,0)+MAX((Expenses!GC$10-Leases!$K116/12)*Leases!$J116*Leases!$F115,0)+MAX((Expenses!GC$11-Leases!$K117/12)*Leases!$J117*Leases!$F115,0)+MAX((Expenses!GC$12-Leases!$K118/12)*Leases!$J118*Leases!$F115,0)+MAX((Expenses!GC$13-Leases!$K119/12)*Leases!$J119*Leases!$F115,0)))),0)</f>
        <v>0</v>
      </c>
      <c r="GF281" s="94">
        <f>IF(AND(GF$165&lt;=$E115,GF$165&gt;=EOMONTH($D115,0)),IF($G115="NNN",Expenses!GD$14*Leases!$F115,IF(Leases!$G115="FSG",0,IF(Leases!$G115="MG",SUMPRODUCT(Leases!$I115:$I119,Expenses!GD$9:GD$13)*Leases!$F115,MAX((Expenses!GD$9-Leases!$K115/12)*Leases!$J115*Leases!$F115,0)+MAX((Expenses!GD$10-Leases!$K116/12)*Leases!$J116*Leases!$F115,0)+MAX((Expenses!GD$11-Leases!$K117/12)*Leases!$J117*Leases!$F115,0)+MAX((Expenses!GD$12-Leases!$K118/12)*Leases!$J118*Leases!$F115,0)+MAX((Expenses!GD$13-Leases!$K119/12)*Leases!$J119*Leases!$F115,0)))),0)</f>
        <v>0</v>
      </c>
      <c r="GG281" s="94">
        <f>IF(AND(GG$165&lt;=$E115,GG$165&gt;=EOMONTH($D115,0)),IF($G115="NNN",Expenses!GE$14*Leases!$F115,IF(Leases!$G115="FSG",0,IF(Leases!$G115="MG",SUMPRODUCT(Leases!$I115:$I119,Expenses!GE$9:GE$13)*Leases!$F115,MAX((Expenses!GE$9-Leases!$K115/12)*Leases!$J115*Leases!$F115,0)+MAX((Expenses!GE$10-Leases!$K116/12)*Leases!$J116*Leases!$F115,0)+MAX((Expenses!GE$11-Leases!$K117/12)*Leases!$J117*Leases!$F115,0)+MAX((Expenses!GE$12-Leases!$K118/12)*Leases!$J118*Leases!$F115,0)+MAX((Expenses!GE$13-Leases!$K119/12)*Leases!$J119*Leases!$F115,0)))),0)</f>
        <v>0</v>
      </c>
      <c r="GH281" s="94">
        <f>IF(AND(GH$165&lt;=$E115,GH$165&gt;=EOMONTH($D115,0)),IF($G115="NNN",Expenses!GF$14*Leases!$F115,IF(Leases!$G115="FSG",0,IF(Leases!$G115="MG",SUMPRODUCT(Leases!$I115:$I119,Expenses!GF$9:GF$13)*Leases!$F115,MAX((Expenses!GF$9-Leases!$K115/12)*Leases!$J115*Leases!$F115,0)+MAX((Expenses!GF$10-Leases!$K116/12)*Leases!$J116*Leases!$F115,0)+MAX((Expenses!GF$11-Leases!$K117/12)*Leases!$J117*Leases!$F115,0)+MAX((Expenses!GF$12-Leases!$K118/12)*Leases!$J118*Leases!$F115,0)+MAX((Expenses!GF$13-Leases!$K119/12)*Leases!$J119*Leases!$F115,0)))),0)</f>
        <v>0</v>
      </c>
      <c r="GI281" s="94">
        <f>IF(AND(GI$165&lt;=$E115,GI$165&gt;=EOMONTH($D115,0)),IF($G115="NNN",Expenses!GG$14*Leases!$F115,IF(Leases!$G115="FSG",0,IF(Leases!$G115="MG",SUMPRODUCT(Leases!$I115:$I119,Expenses!GG$9:GG$13)*Leases!$F115,MAX((Expenses!GG$9-Leases!$K115/12)*Leases!$J115*Leases!$F115,0)+MAX((Expenses!GG$10-Leases!$K116/12)*Leases!$J116*Leases!$F115,0)+MAX((Expenses!GG$11-Leases!$K117/12)*Leases!$J117*Leases!$F115,0)+MAX((Expenses!GG$12-Leases!$K118/12)*Leases!$J118*Leases!$F115,0)+MAX((Expenses!GG$13-Leases!$K119/12)*Leases!$J119*Leases!$F115,0)))),0)</f>
        <v>0</v>
      </c>
      <c r="GJ281" s="94">
        <f>IF(AND(GJ$165&lt;=$E115,GJ$165&gt;=EOMONTH($D115,0)),IF($G115="NNN",Expenses!GH$14*Leases!$F115,IF(Leases!$G115="FSG",0,IF(Leases!$G115="MG",SUMPRODUCT(Leases!$I115:$I119,Expenses!GH$9:GH$13)*Leases!$F115,MAX((Expenses!GH$9-Leases!$K115/12)*Leases!$J115*Leases!$F115,0)+MAX((Expenses!GH$10-Leases!$K116/12)*Leases!$J116*Leases!$F115,0)+MAX((Expenses!GH$11-Leases!$K117/12)*Leases!$J117*Leases!$F115,0)+MAX((Expenses!GH$12-Leases!$K118/12)*Leases!$J118*Leases!$F115,0)+MAX((Expenses!GH$13-Leases!$K119/12)*Leases!$J119*Leases!$F115,0)))),0)</f>
        <v>0</v>
      </c>
      <c r="GK281" s="94">
        <f>IF(AND(GK$165&lt;=$E115,GK$165&gt;=EOMONTH($D115,0)),IF($G115="NNN",Expenses!GI$14*Leases!$F115,IF(Leases!$G115="FSG",0,IF(Leases!$G115="MG",SUMPRODUCT(Leases!$I115:$I119,Expenses!GI$9:GI$13)*Leases!$F115,MAX((Expenses!GI$9-Leases!$K115/12)*Leases!$J115*Leases!$F115,0)+MAX((Expenses!GI$10-Leases!$K116/12)*Leases!$J116*Leases!$F115,0)+MAX((Expenses!GI$11-Leases!$K117/12)*Leases!$J117*Leases!$F115,0)+MAX((Expenses!GI$12-Leases!$K118/12)*Leases!$J118*Leases!$F115,0)+MAX((Expenses!GI$13-Leases!$K119/12)*Leases!$J119*Leases!$F115,0)))),0)</f>
        <v>0</v>
      </c>
      <c r="GL281" s="94">
        <f>IF(AND(GL$165&lt;=$E115,GL$165&gt;=EOMONTH($D115,0)),IF($G115="NNN",Expenses!GJ$14*Leases!$F115,IF(Leases!$G115="FSG",0,IF(Leases!$G115="MG",SUMPRODUCT(Leases!$I115:$I119,Expenses!GJ$9:GJ$13)*Leases!$F115,MAX((Expenses!GJ$9-Leases!$K115/12)*Leases!$J115*Leases!$F115,0)+MAX((Expenses!GJ$10-Leases!$K116/12)*Leases!$J116*Leases!$F115,0)+MAX((Expenses!GJ$11-Leases!$K117/12)*Leases!$J117*Leases!$F115,0)+MAX((Expenses!GJ$12-Leases!$K118/12)*Leases!$J118*Leases!$F115,0)+MAX((Expenses!GJ$13-Leases!$K119/12)*Leases!$J119*Leases!$F115,0)))),0)</f>
        <v>0</v>
      </c>
      <c r="GM281" s="94">
        <f>IF(AND(GM$165&lt;=$E115,GM$165&gt;=EOMONTH($D115,0)),IF($G115="NNN",Expenses!GK$14*Leases!$F115,IF(Leases!$G115="FSG",0,IF(Leases!$G115="MG",SUMPRODUCT(Leases!$I115:$I119,Expenses!GK$9:GK$13)*Leases!$F115,MAX((Expenses!GK$9-Leases!$K115/12)*Leases!$J115*Leases!$F115,0)+MAX((Expenses!GK$10-Leases!$K116/12)*Leases!$J116*Leases!$F115,0)+MAX((Expenses!GK$11-Leases!$K117/12)*Leases!$J117*Leases!$F115,0)+MAX((Expenses!GK$12-Leases!$K118/12)*Leases!$J118*Leases!$F115,0)+MAX((Expenses!GK$13-Leases!$K119/12)*Leases!$J119*Leases!$F115,0)))),0)</f>
        <v>0</v>
      </c>
      <c r="GN281" s="94">
        <f>IF(AND(GN$165&lt;=$E115,GN$165&gt;=EOMONTH($D115,0)),IF($G115="NNN",Expenses!GL$14*Leases!$F115,IF(Leases!$G115="FSG",0,IF(Leases!$G115="MG",SUMPRODUCT(Leases!$I115:$I119,Expenses!GL$9:GL$13)*Leases!$F115,MAX((Expenses!GL$9-Leases!$K115/12)*Leases!$J115*Leases!$F115,0)+MAX((Expenses!GL$10-Leases!$K116/12)*Leases!$J116*Leases!$F115,0)+MAX((Expenses!GL$11-Leases!$K117/12)*Leases!$J117*Leases!$F115,0)+MAX((Expenses!GL$12-Leases!$K118/12)*Leases!$J118*Leases!$F115,0)+MAX((Expenses!GL$13-Leases!$K119/12)*Leases!$J119*Leases!$F115,0)))),0)</f>
        <v>0</v>
      </c>
      <c r="GO281" s="94">
        <f>IF(AND(GO$165&lt;=$E115,GO$165&gt;=EOMONTH($D115,0)),IF($G115="NNN",Expenses!GM$14*Leases!$F115,IF(Leases!$G115="FSG",0,IF(Leases!$G115="MG",SUMPRODUCT(Leases!$I115:$I119,Expenses!GM$9:GM$13)*Leases!$F115,MAX((Expenses!GM$9-Leases!$K115/12)*Leases!$J115*Leases!$F115,0)+MAX((Expenses!GM$10-Leases!$K116/12)*Leases!$J116*Leases!$F115,0)+MAX((Expenses!GM$11-Leases!$K117/12)*Leases!$J117*Leases!$F115,0)+MAX((Expenses!GM$12-Leases!$K118/12)*Leases!$J118*Leases!$F115,0)+MAX((Expenses!GM$13-Leases!$K119/12)*Leases!$J119*Leases!$F115,0)))),0)</f>
        <v>0</v>
      </c>
      <c r="GP281" s="94">
        <f>IF(AND(GP$165&lt;=$E115,GP$165&gt;=EOMONTH($D115,0)),IF($G115="NNN",Expenses!GN$14*Leases!$F115,IF(Leases!$G115="FSG",0,IF(Leases!$G115="MG",SUMPRODUCT(Leases!$I115:$I119,Expenses!GN$9:GN$13)*Leases!$F115,MAX((Expenses!GN$9-Leases!$K115/12)*Leases!$J115*Leases!$F115,0)+MAX((Expenses!GN$10-Leases!$K116/12)*Leases!$J116*Leases!$F115,0)+MAX((Expenses!GN$11-Leases!$K117/12)*Leases!$J117*Leases!$F115,0)+MAX((Expenses!GN$12-Leases!$K118/12)*Leases!$J118*Leases!$F115,0)+MAX((Expenses!GN$13-Leases!$K119/12)*Leases!$J119*Leases!$F115,0)))),0)</f>
        <v>0</v>
      </c>
      <c r="GQ281" s="94">
        <f>IF(AND(GQ$165&lt;=$E115,GQ$165&gt;=EOMONTH($D115,0)),IF($G115="NNN",Expenses!GO$14*Leases!$F115,IF(Leases!$G115="FSG",0,IF(Leases!$G115="MG",SUMPRODUCT(Leases!$I115:$I119,Expenses!GO$9:GO$13)*Leases!$F115,MAX((Expenses!GO$9-Leases!$K115/12)*Leases!$J115*Leases!$F115,0)+MAX((Expenses!GO$10-Leases!$K116/12)*Leases!$J116*Leases!$F115,0)+MAX((Expenses!GO$11-Leases!$K117/12)*Leases!$J117*Leases!$F115,0)+MAX((Expenses!GO$12-Leases!$K118/12)*Leases!$J118*Leases!$F115,0)+MAX((Expenses!GO$13-Leases!$K119/12)*Leases!$J119*Leases!$F115,0)))),0)</f>
        <v>0</v>
      </c>
      <c r="GR281" s="94">
        <f>IF(AND(GR$165&lt;=$E115,GR$165&gt;=EOMONTH($D115,0)),IF($G115="NNN",Expenses!GP$14*Leases!$F115,IF(Leases!$G115="FSG",0,IF(Leases!$G115="MG",SUMPRODUCT(Leases!$I115:$I119,Expenses!GP$9:GP$13)*Leases!$F115,MAX((Expenses!GP$9-Leases!$K115/12)*Leases!$J115*Leases!$F115,0)+MAX((Expenses!GP$10-Leases!$K116/12)*Leases!$J116*Leases!$F115,0)+MAX((Expenses!GP$11-Leases!$K117/12)*Leases!$J117*Leases!$F115,0)+MAX((Expenses!GP$12-Leases!$K118/12)*Leases!$J118*Leases!$F115,0)+MAX((Expenses!GP$13-Leases!$K119/12)*Leases!$J119*Leases!$F115,0)))),0)</f>
        <v>0</v>
      </c>
      <c r="GS281" s="94">
        <f>IF(AND(GS$165&lt;=$E115,GS$165&gt;=EOMONTH($D115,0)),IF($G115="NNN",Expenses!GQ$14*Leases!$F115,IF(Leases!$G115="FSG",0,IF(Leases!$G115="MG",SUMPRODUCT(Leases!$I115:$I119,Expenses!GQ$9:GQ$13)*Leases!$F115,MAX((Expenses!GQ$9-Leases!$K115/12)*Leases!$J115*Leases!$F115,0)+MAX((Expenses!GQ$10-Leases!$K116/12)*Leases!$J116*Leases!$F115,0)+MAX((Expenses!GQ$11-Leases!$K117/12)*Leases!$J117*Leases!$F115,0)+MAX((Expenses!GQ$12-Leases!$K118/12)*Leases!$J118*Leases!$F115,0)+MAX((Expenses!GQ$13-Leases!$K119/12)*Leases!$J119*Leases!$F115,0)))),0)</f>
        <v>0</v>
      </c>
      <c r="GT281" s="94">
        <f>IF(AND(GT$165&lt;=$E115,GT$165&gt;=EOMONTH($D115,0)),IF($G115="NNN",Expenses!GR$14*Leases!$F115,IF(Leases!$G115="FSG",0,IF(Leases!$G115="MG",SUMPRODUCT(Leases!$I115:$I119,Expenses!GR$9:GR$13)*Leases!$F115,MAX((Expenses!GR$9-Leases!$K115/12)*Leases!$J115*Leases!$F115,0)+MAX((Expenses!GR$10-Leases!$K116/12)*Leases!$J116*Leases!$F115,0)+MAX((Expenses!GR$11-Leases!$K117/12)*Leases!$J117*Leases!$F115,0)+MAX((Expenses!GR$12-Leases!$K118/12)*Leases!$J118*Leases!$F115,0)+MAX((Expenses!GR$13-Leases!$K119/12)*Leases!$J119*Leases!$F115,0)))),0)</f>
        <v>0</v>
      </c>
      <c r="GU281" s="94">
        <f>IF(AND(GU$165&lt;=$E115,GU$165&gt;=EOMONTH($D115,0)),IF($G115="NNN",Expenses!GS$14*Leases!$F115,IF(Leases!$G115="FSG",0,IF(Leases!$G115="MG",SUMPRODUCT(Leases!$I115:$I119,Expenses!GS$9:GS$13)*Leases!$F115,MAX((Expenses!GS$9-Leases!$K115/12)*Leases!$J115*Leases!$F115,0)+MAX((Expenses!GS$10-Leases!$K116/12)*Leases!$J116*Leases!$F115,0)+MAX((Expenses!GS$11-Leases!$K117/12)*Leases!$J117*Leases!$F115,0)+MAX((Expenses!GS$12-Leases!$K118/12)*Leases!$J118*Leases!$F115,0)+MAX((Expenses!GS$13-Leases!$K119/12)*Leases!$J119*Leases!$F115,0)))),0)</f>
        <v>0</v>
      </c>
      <c r="GV281" s="94">
        <f>IF(AND(GV$165&lt;=$E115,GV$165&gt;=EOMONTH($D115,0)),IF($G115="NNN",Expenses!GT$14*Leases!$F115,IF(Leases!$G115="FSG",0,IF(Leases!$G115="MG",SUMPRODUCT(Leases!$I115:$I119,Expenses!GT$9:GT$13)*Leases!$F115,MAX((Expenses!GT$9-Leases!$K115/12)*Leases!$J115*Leases!$F115,0)+MAX((Expenses!GT$10-Leases!$K116/12)*Leases!$J116*Leases!$F115,0)+MAX((Expenses!GT$11-Leases!$K117/12)*Leases!$J117*Leases!$F115,0)+MAX((Expenses!GT$12-Leases!$K118/12)*Leases!$J118*Leases!$F115,0)+MAX((Expenses!GT$13-Leases!$K119/12)*Leases!$J119*Leases!$F115,0)))),0)</f>
        <v>0</v>
      </c>
      <c r="GW281" s="94">
        <f>IF(AND(GW$165&lt;=$E115,GW$165&gt;=EOMONTH($D115,0)),IF($G115="NNN",Expenses!GU$14*Leases!$F115,IF(Leases!$G115="FSG",0,IF(Leases!$G115="MG",SUMPRODUCT(Leases!$I115:$I119,Expenses!GU$9:GU$13)*Leases!$F115,MAX((Expenses!GU$9-Leases!$K115/12)*Leases!$J115*Leases!$F115,0)+MAX((Expenses!GU$10-Leases!$K116/12)*Leases!$J116*Leases!$F115,0)+MAX((Expenses!GU$11-Leases!$K117/12)*Leases!$J117*Leases!$F115,0)+MAX((Expenses!GU$12-Leases!$K118/12)*Leases!$J118*Leases!$F115,0)+MAX((Expenses!GU$13-Leases!$K119/12)*Leases!$J119*Leases!$F115,0)))),0)</f>
        <v>0</v>
      </c>
      <c r="GX281" s="94">
        <f>IF(AND(GX$165&lt;=$E115,GX$165&gt;=EOMONTH($D115,0)),IF($G115="NNN",Expenses!GV$14*Leases!$F115,IF(Leases!$G115="FSG",0,IF(Leases!$G115="MG",SUMPRODUCT(Leases!$I115:$I119,Expenses!GV$9:GV$13)*Leases!$F115,MAX((Expenses!GV$9-Leases!$K115/12)*Leases!$J115*Leases!$F115,0)+MAX((Expenses!GV$10-Leases!$K116/12)*Leases!$J116*Leases!$F115,0)+MAX((Expenses!GV$11-Leases!$K117/12)*Leases!$J117*Leases!$F115,0)+MAX((Expenses!GV$12-Leases!$K118/12)*Leases!$J118*Leases!$F115,0)+MAX((Expenses!GV$13-Leases!$K119/12)*Leases!$J119*Leases!$F115,0)))),0)</f>
        <v>0</v>
      </c>
      <c r="GY281" s="94">
        <f>IF(AND(GY$165&lt;=$E115,GY$165&gt;=EOMONTH($D115,0)),IF($G115="NNN",Expenses!GW$14*Leases!$F115,IF(Leases!$G115="FSG",0,IF(Leases!$G115="MG",SUMPRODUCT(Leases!$I115:$I119,Expenses!GW$9:GW$13)*Leases!$F115,MAX((Expenses!GW$9-Leases!$K115/12)*Leases!$J115*Leases!$F115,0)+MAX((Expenses!GW$10-Leases!$K116/12)*Leases!$J116*Leases!$F115,0)+MAX((Expenses!GW$11-Leases!$K117/12)*Leases!$J117*Leases!$F115,0)+MAX((Expenses!GW$12-Leases!$K118/12)*Leases!$J118*Leases!$F115,0)+MAX((Expenses!GW$13-Leases!$K119/12)*Leases!$J119*Leases!$F115,0)))),0)</f>
        <v>0</v>
      </c>
      <c r="GZ281" s="94">
        <f>IF(AND(GZ$165&lt;=$E115,GZ$165&gt;=EOMONTH($D115,0)),IF($G115="NNN",Expenses!GX$14*Leases!$F115,IF(Leases!$G115="FSG",0,IF(Leases!$G115="MG",SUMPRODUCT(Leases!$I115:$I119,Expenses!GX$9:GX$13)*Leases!$F115,MAX((Expenses!GX$9-Leases!$K115/12)*Leases!$J115*Leases!$F115,0)+MAX((Expenses!GX$10-Leases!$K116/12)*Leases!$J116*Leases!$F115,0)+MAX((Expenses!GX$11-Leases!$K117/12)*Leases!$J117*Leases!$F115,0)+MAX((Expenses!GX$12-Leases!$K118/12)*Leases!$J118*Leases!$F115,0)+MAX((Expenses!GX$13-Leases!$K119/12)*Leases!$J119*Leases!$F115,0)))),0)</f>
        <v>0</v>
      </c>
      <c r="HA281" s="94">
        <f>IF(AND(HA$165&lt;=$E115,HA$165&gt;=EOMONTH($D115,0)),IF($G115="NNN",Expenses!GY$14*Leases!$F115,IF(Leases!$G115="FSG",0,IF(Leases!$G115="MG",SUMPRODUCT(Leases!$I115:$I119,Expenses!GY$9:GY$13)*Leases!$F115,MAX((Expenses!GY$9-Leases!$K115/12)*Leases!$J115*Leases!$F115,0)+MAX((Expenses!GY$10-Leases!$K116/12)*Leases!$J116*Leases!$F115,0)+MAX((Expenses!GY$11-Leases!$K117/12)*Leases!$J117*Leases!$F115,0)+MAX((Expenses!GY$12-Leases!$K118/12)*Leases!$J118*Leases!$F115,0)+MAX((Expenses!GY$13-Leases!$K119/12)*Leases!$J119*Leases!$F115,0)))),0)</f>
        <v>0</v>
      </c>
      <c r="HB281" s="94">
        <f>IF(AND(HB$165&lt;=$E115,HB$165&gt;=EOMONTH($D115,0)),IF($G115="NNN",Expenses!GZ$14*Leases!$F115,IF(Leases!$G115="FSG",0,IF(Leases!$G115="MG",SUMPRODUCT(Leases!$I115:$I119,Expenses!GZ$9:GZ$13)*Leases!$F115,MAX((Expenses!GZ$9-Leases!$K115/12)*Leases!$J115*Leases!$F115,0)+MAX((Expenses!GZ$10-Leases!$K116/12)*Leases!$J116*Leases!$F115,0)+MAX((Expenses!GZ$11-Leases!$K117/12)*Leases!$J117*Leases!$F115,0)+MAX((Expenses!GZ$12-Leases!$K118/12)*Leases!$J118*Leases!$F115,0)+MAX((Expenses!GZ$13-Leases!$K119/12)*Leases!$J119*Leases!$F115,0)))),0)</f>
        <v>0</v>
      </c>
      <c r="HC281" s="94">
        <f>IF(AND(HC$165&lt;=$E115,HC$165&gt;=EOMONTH($D115,0)),IF($G115="NNN",Expenses!HA$14*Leases!$F115,IF(Leases!$G115="FSG",0,IF(Leases!$G115="MG",SUMPRODUCT(Leases!$I115:$I119,Expenses!HA$9:HA$13)*Leases!$F115,MAX((Expenses!HA$9-Leases!$K115/12)*Leases!$J115*Leases!$F115,0)+MAX((Expenses!HA$10-Leases!$K116/12)*Leases!$J116*Leases!$F115,0)+MAX((Expenses!HA$11-Leases!$K117/12)*Leases!$J117*Leases!$F115,0)+MAX((Expenses!HA$12-Leases!$K118/12)*Leases!$J118*Leases!$F115,0)+MAX((Expenses!HA$13-Leases!$K119/12)*Leases!$J119*Leases!$F115,0)))),0)</f>
        <v>0</v>
      </c>
      <c r="HD281" s="94">
        <f>IF(AND(HD$165&lt;=$E115,HD$165&gt;=EOMONTH($D115,0)),IF($G115="NNN",Expenses!HB$14*Leases!$F115,IF(Leases!$G115="FSG",0,IF(Leases!$G115="MG",SUMPRODUCT(Leases!$I115:$I119,Expenses!HB$9:HB$13)*Leases!$F115,MAX((Expenses!HB$9-Leases!$K115/12)*Leases!$J115*Leases!$F115,0)+MAX((Expenses!HB$10-Leases!$K116/12)*Leases!$J116*Leases!$F115,0)+MAX((Expenses!HB$11-Leases!$K117/12)*Leases!$J117*Leases!$F115,0)+MAX((Expenses!HB$12-Leases!$K118/12)*Leases!$J118*Leases!$F115,0)+MAX((Expenses!HB$13-Leases!$K119/12)*Leases!$J119*Leases!$F115,0)))),0)</f>
        <v>0</v>
      </c>
      <c r="HE281" s="94">
        <f>IF(AND(HE$165&lt;=$E115,HE$165&gt;=EOMONTH($D115,0)),IF($G115="NNN",Expenses!HC$14*Leases!$F115,IF(Leases!$G115="FSG",0,IF(Leases!$G115="MG",SUMPRODUCT(Leases!$I115:$I119,Expenses!HC$9:HC$13)*Leases!$F115,MAX((Expenses!HC$9-Leases!$K115/12)*Leases!$J115*Leases!$F115,0)+MAX((Expenses!HC$10-Leases!$K116/12)*Leases!$J116*Leases!$F115,0)+MAX((Expenses!HC$11-Leases!$K117/12)*Leases!$J117*Leases!$F115,0)+MAX((Expenses!HC$12-Leases!$K118/12)*Leases!$J118*Leases!$F115,0)+MAX((Expenses!HC$13-Leases!$K119/12)*Leases!$J119*Leases!$F115,0)))),0)</f>
        <v>0</v>
      </c>
      <c r="HF281" s="94">
        <f>IF(AND(HF$165&lt;=$E115,HF$165&gt;=EOMONTH($D115,0)),IF($G115="NNN",Expenses!HD$14*Leases!$F115,IF(Leases!$G115="FSG",0,IF(Leases!$G115="MG",SUMPRODUCT(Leases!$I115:$I119,Expenses!HD$9:HD$13)*Leases!$F115,MAX((Expenses!HD$9-Leases!$K115/12)*Leases!$J115*Leases!$F115,0)+MAX((Expenses!HD$10-Leases!$K116/12)*Leases!$J116*Leases!$F115,0)+MAX((Expenses!HD$11-Leases!$K117/12)*Leases!$J117*Leases!$F115,0)+MAX((Expenses!HD$12-Leases!$K118/12)*Leases!$J118*Leases!$F115,0)+MAX((Expenses!HD$13-Leases!$K119/12)*Leases!$J119*Leases!$F115,0)))),0)</f>
        <v>0</v>
      </c>
      <c r="HG281" s="94">
        <f>IF(AND(HG$165&lt;=$E115,HG$165&gt;=EOMONTH($D115,0)),IF($G115="NNN",Expenses!HE$14*Leases!$F115,IF(Leases!$G115="FSG",0,IF(Leases!$G115="MG",SUMPRODUCT(Leases!$I115:$I119,Expenses!HE$9:HE$13)*Leases!$F115,MAX((Expenses!HE$9-Leases!$K115/12)*Leases!$J115*Leases!$F115,0)+MAX((Expenses!HE$10-Leases!$K116/12)*Leases!$J116*Leases!$F115,0)+MAX((Expenses!HE$11-Leases!$K117/12)*Leases!$J117*Leases!$F115,0)+MAX((Expenses!HE$12-Leases!$K118/12)*Leases!$J118*Leases!$F115,0)+MAX((Expenses!HE$13-Leases!$K119/12)*Leases!$J119*Leases!$F115,0)))),0)</f>
        <v>0</v>
      </c>
      <c r="HH281" s="94">
        <f>IF(AND(HH$165&lt;=$E115,HH$165&gt;=EOMONTH($D115,0)),IF($G115="NNN",Expenses!HF$14*Leases!$F115,IF(Leases!$G115="FSG",0,IF(Leases!$G115="MG",SUMPRODUCT(Leases!$I115:$I119,Expenses!HF$9:HF$13)*Leases!$F115,MAX((Expenses!HF$9-Leases!$K115/12)*Leases!$J115*Leases!$F115,0)+MAX((Expenses!HF$10-Leases!$K116/12)*Leases!$J116*Leases!$F115,0)+MAX((Expenses!HF$11-Leases!$K117/12)*Leases!$J117*Leases!$F115,0)+MAX((Expenses!HF$12-Leases!$K118/12)*Leases!$J118*Leases!$F115,0)+MAX((Expenses!HF$13-Leases!$K119/12)*Leases!$J119*Leases!$F115,0)))),0)</f>
        <v>0</v>
      </c>
      <c r="HI281" s="94">
        <f>IF(AND(HI$165&lt;=$E115,HI$165&gt;=EOMONTH($D115,0)),IF($G115="NNN",Expenses!HG$14*Leases!$F115,IF(Leases!$G115="FSG",0,IF(Leases!$G115="MG",SUMPRODUCT(Leases!$I115:$I119,Expenses!HG$9:HG$13)*Leases!$F115,MAX((Expenses!HG$9-Leases!$K115/12)*Leases!$J115*Leases!$F115,0)+MAX((Expenses!HG$10-Leases!$K116/12)*Leases!$J116*Leases!$F115,0)+MAX((Expenses!HG$11-Leases!$K117/12)*Leases!$J117*Leases!$F115,0)+MAX((Expenses!HG$12-Leases!$K118/12)*Leases!$J118*Leases!$F115,0)+MAX((Expenses!HG$13-Leases!$K119/12)*Leases!$J119*Leases!$F115,0)))),0)</f>
        <v>0</v>
      </c>
      <c r="HJ281" s="94">
        <f>IF(AND(HJ$165&lt;=$E115,HJ$165&gt;=EOMONTH($D115,0)),IF($G115="NNN",Expenses!HH$14*Leases!$F115,IF(Leases!$G115="FSG",0,IF(Leases!$G115="MG",SUMPRODUCT(Leases!$I115:$I119,Expenses!HH$9:HH$13)*Leases!$F115,MAX((Expenses!HH$9-Leases!$K115/12)*Leases!$J115*Leases!$F115,0)+MAX((Expenses!HH$10-Leases!$K116/12)*Leases!$J116*Leases!$F115,0)+MAX((Expenses!HH$11-Leases!$K117/12)*Leases!$J117*Leases!$F115,0)+MAX((Expenses!HH$12-Leases!$K118/12)*Leases!$J118*Leases!$F115,0)+MAX((Expenses!HH$13-Leases!$K119/12)*Leases!$J119*Leases!$F115,0)))),0)</f>
        <v>0</v>
      </c>
      <c r="HK281" s="94">
        <f>IF(AND(HK$165&lt;=$E115,HK$165&gt;=EOMONTH($D115,0)),IF($G115="NNN",Expenses!HI$14*Leases!$F115,IF(Leases!$G115="FSG",0,IF(Leases!$G115="MG",SUMPRODUCT(Leases!$I115:$I119,Expenses!HI$9:HI$13)*Leases!$F115,MAX((Expenses!HI$9-Leases!$K115/12)*Leases!$J115*Leases!$F115,0)+MAX((Expenses!HI$10-Leases!$K116/12)*Leases!$J116*Leases!$F115,0)+MAX((Expenses!HI$11-Leases!$K117/12)*Leases!$J117*Leases!$F115,0)+MAX((Expenses!HI$12-Leases!$K118/12)*Leases!$J118*Leases!$F115,0)+MAX((Expenses!HI$13-Leases!$K119/12)*Leases!$J119*Leases!$F115,0)))),0)</f>
        <v>0</v>
      </c>
      <c r="HL281" s="94">
        <f>IF(AND(HL$165&lt;=$E115,HL$165&gt;=EOMONTH($D115,0)),IF($G115="NNN",Expenses!HJ$14*Leases!$F115,IF(Leases!$G115="FSG",0,IF(Leases!$G115="MG",SUMPRODUCT(Leases!$I115:$I119,Expenses!HJ$9:HJ$13)*Leases!$F115,MAX((Expenses!HJ$9-Leases!$K115/12)*Leases!$J115*Leases!$F115,0)+MAX((Expenses!HJ$10-Leases!$K116/12)*Leases!$J116*Leases!$F115,0)+MAX((Expenses!HJ$11-Leases!$K117/12)*Leases!$J117*Leases!$F115,0)+MAX((Expenses!HJ$12-Leases!$K118/12)*Leases!$J118*Leases!$F115,0)+MAX((Expenses!HJ$13-Leases!$K119/12)*Leases!$J119*Leases!$F115,0)))),0)</f>
        <v>0</v>
      </c>
      <c r="HM281" s="94">
        <f>IF(AND(HM$165&lt;=$E115,HM$165&gt;=EOMONTH($D115,0)),IF($G115="NNN",Expenses!HK$14*Leases!$F115,IF(Leases!$G115="FSG",0,IF(Leases!$G115="MG",SUMPRODUCT(Leases!$I115:$I119,Expenses!HK$9:HK$13)*Leases!$F115,MAX((Expenses!HK$9-Leases!$K115/12)*Leases!$J115*Leases!$F115,0)+MAX((Expenses!HK$10-Leases!$K116/12)*Leases!$J116*Leases!$F115,0)+MAX((Expenses!HK$11-Leases!$K117/12)*Leases!$J117*Leases!$F115,0)+MAX((Expenses!HK$12-Leases!$K118/12)*Leases!$J118*Leases!$F115,0)+MAX((Expenses!HK$13-Leases!$K119/12)*Leases!$J119*Leases!$F115,0)))),0)</f>
        <v>0</v>
      </c>
      <c r="HN281" s="94">
        <f>IF(AND(HN$165&lt;=$E115,HN$165&gt;=EOMONTH($D115,0)),IF($G115="NNN",Expenses!HL$14*Leases!$F115,IF(Leases!$G115="FSG",0,IF(Leases!$G115="MG",SUMPRODUCT(Leases!$I115:$I119,Expenses!HL$9:HL$13)*Leases!$F115,MAX((Expenses!HL$9-Leases!$K115/12)*Leases!$J115*Leases!$F115,0)+MAX((Expenses!HL$10-Leases!$K116/12)*Leases!$J116*Leases!$F115,0)+MAX((Expenses!HL$11-Leases!$K117/12)*Leases!$J117*Leases!$F115,0)+MAX((Expenses!HL$12-Leases!$K118/12)*Leases!$J118*Leases!$F115,0)+MAX((Expenses!HL$13-Leases!$K119/12)*Leases!$J119*Leases!$F115,0)))),0)</f>
        <v>0</v>
      </c>
      <c r="HO281" s="94">
        <f>IF(AND(HO$165&lt;=$E115,HO$165&gt;=EOMONTH($D115,0)),IF($G115="NNN",Expenses!HM$14*Leases!$F115,IF(Leases!$G115="FSG",0,IF(Leases!$G115="MG",SUMPRODUCT(Leases!$I115:$I119,Expenses!HM$9:HM$13)*Leases!$F115,MAX((Expenses!HM$9-Leases!$K115/12)*Leases!$J115*Leases!$F115,0)+MAX((Expenses!HM$10-Leases!$K116/12)*Leases!$J116*Leases!$F115,0)+MAX((Expenses!HM$11-Leases!$K117/12)*Leases!$J117*Leases!$F115,0)+MAX((Expenses!HM$12-Leases!$K118/12)*Leases!$J118*Leases!$F115,0)+MAX((Expenses!HM$13-Leases!$K119/12)*Leases!$J119*Leases!$F115,0)))),0)</f>
        <v>0</v>
      </c>
      <c r="HP281" s="94">
        <f>IF(AND(HP$165&lt;=$E115,HP$165&gt;=EOMONTH($D115,0)),IF($G115="NNN",Expenses!HN$14*Leases!$F115,IF(Leases!$G115="FSG",0,IF(Leases!$G115="MG",SUMPRODUCT(Leases!$I115:$I119,Expenses!HN$9:HN$13)*Leases!$F115,MAX((Expenses!HN$9-Leases!$K115/12)*Leases!$J115*Leases!$F115,0)+MAX((Expenses!HN$10-Leases!$K116/12)*Leases!$J116*Leases!$F115,0)+MAX((Expenses!HN$11-Leases!$K117/12)*Leases!$J117*Leases!$F115,0)+MAX((Expenses!HN$12-Leases!$K118/12)*Leases!$J118*Leases!$F115,0)+MAX((Expenses!HN$13-Leases!$K119/12)*Leases!$J119*Leases!$F115,0)))),0)</f>
        <v>0</v>
      </c>
      <c r="HQ281" s="94">
        <f>IF(AND(HQ$165&lt;=$E115,HQ$165&gt;=EOMONTH($D115,0)),IF($G115="NNN",Expenses!HO$14*Leases!$F115,IF(Leases!$G115="FSG",0,IF(Leases!$G115="MG",SUMPRODUCT(Leases!$I115:$I119,Expenses!HO$9:HO$13)*Leases!$F115,MAX((Expenses!HO$9-Leases!$K115/12)*Leases!$J115*Leases!$F115,0)+MAX((Expenses!HO$10-Leases!$K116/12)*Leases!$J116*Leases!$F115,0)+MAX((Expenses!HO$11-Leases!$K117/12)*Leases!$J117*Leases!$F115,0)+MAX((Expenses!HO$12-Leases!$K118/12)*Leases!$J118*Leases!$F115,0)+MAX((Expenses!HO$13-Leases!$K119/12)*Leases!$J119*Leases!$F115,0)))),0)</f>
        <v>0</v>
      </c>
      <c r="HR281" s="94">
        <f>IF(AND(HR$165&lt;=$E115,HR$165&gt;=EOMONTH($D115,0)),IF($G115="NNN",Expenses!HP$14*Leases!$F115,IF(Leases!$G115="FSG",0,IF(Leases!$G115="MG",SUMPRODUCT(Leases!$I115:$I119,Expenses!HP$9:HP$13)*Leases!$F115,MAX((Expenses!HP$9-Leases!$K115/12)*Leases!$J115*Leases!$F115,0)+MAX((Expenses!HP$10-Leases!$K116/12)*Leases!$J116*Leases!$F115,0)+MAX((Expenses!HP$11-Leases!$K117/12)*Leases!$J117*Leases!$F115,0)+MAX((Expenses!HP$12-Leases!$K118/12)*Leases!$J118*Leases!$F115,0)+MAX((Expenses!HP$13-Leases!$K119/12)*Leases!$J119*Leases!$F115,0)))),0)</f>
        <v>0</v>
      </c>
      <c r="HS281" s="94">
        <f>IF(AND(HS$165&lt;=$E115,HS$165&gt;=EOMONTH($D115,0)),IF($G115="NNN",Expenses!HQ$14*Leases!$F115,IF(Leases!$G115="FSG",0,IF(Leases!$G115="MG",SUMPRODUCT(Leases!$I115:$I119,Expenses!HQ$9:HQ$13)*Leases!$F115,MAX((Expenses!HQ$9-Leases!$K115/12)*Leases!$J115*Leases!$F115,0)+MAX((Expenses!HQ$10-Leases!$K116/12)*Leases!$J116*Leases!$F115,0)+MAX((Expenses!HQ$11-Leases!$K117/12)*Leases!$J117*Leases!$F115,0)+MAX((Expenses!HQ$12-Leases!$K118/12)*Leases!$J118*Leases!$F115,0)+MAX((Expenses!HQ$13-Leases!$K119/12)*Leases!$J119*Leases!$F115,0)))),0)</f>
        <v>0</v>
      </c>
      <c r="HT281" s="94">
        <f>IF(AND(HT$165&lt;=$E115,HT$165&gt;=EOMONTH($D115,0)),IF($G115="NNN",Expenses!HR$14*Leases!$F115,IF(Leases!$G115="FSG",0,IF(Leases!$G115="MG",SUMPRODUCT(Leases!$I115:$I119,Expenses!HR$9:HR$13)*Leases!$F115,MAX((Expenses!HR$9-Leases!$K115/12)*Leases!$J115*Leases!$F115,0)+MAX((Expenses!HR$10-Leases!$K116/12)*Leases!$J116*Leases!$F115,0)+MAX((Expenses!HR$11-Leases!$K117/12)*Leases!$J117*Leases!$F115,0)+MAX((Expenses!HR$12-Leases!$K118/12)*Leases!$J118*Leases!$F115,0)+MAX((Expenses!HR$13-Leases!$K119/12)*Leases!$J119*Leases!$F115,0)))),0)</f>
        <v>0</v>
      </c>
      <c r="HU281" s="94">
        <f>IF(AND(HU$165&lt;=$E115,HU$165&gt;=EOMONTH($D115,0)),IF($G115="NNN",Expenses!HS$14*Leases!$F115,IF(Leases!$G115="FSG",0,IF(Leases!$G115="MG",SUMPRODUCT(Leases!$I115:$I119,Expenses!HS$9:HS$13)*Leases!$F115,MAX((Expenses!HS$9-Leases!$K115/12)*Leases!$J115*Leases!$F115,0)+MAX((Expenses!HS$10-Leases!$K116/12)*Leases!$J116*Leases!$F115,0)+MAX((Expenses!HS$11-Leases!$K117/12)*Leases!$J117*Leases!$F115,0)+MAX((Expenses!HS$12-Leases!$K118/12)*Leases!$J118*Leases!$F115,0)+MAX((Expenses!HS$13-Leases!$K119/12)*Leases!$J119*Leases!$F115,0)))),0)</f>
        <v>0</v>
      </c>
      <c r="HV281" s="94">
        <f>IF(AND(HV$165&lt;=$E115,HV$165&gt;=EOMONTH($D115,0)),IF($G115="NNN",Expenses!HT$14*Leases!$F115,IF(Leases!$G115="FSG",0,IF(Leases!$G115="MG",SUMPRODUCT(Leases!$I115:$I119,Expenses!HT$9:HT$13)*Leases!$F115,MAX((Expenses!HT$9-Leases!$K115/12)*Leases!$J115*Leases!$F115,0)+MAX((Expenses!HT$10-Leases!$K116/12)*Leases!$J116*Leases!$F115,0)+MAX((Expenses!HT$11-Leases!$K117/12)*Leases!$J117*Leases!$F115,0)+MAX((Expenses!HT$12-Leases!$K118/12)*Leases!$J118*Leases!$F115,0)+MAX((Expenses!HT$13-Leases!$K119/12)*Leases!$J119*Leases!$F115,0)))),0)</f>
        <v>0</v>
      </c>
      <c r="HW281" s="94">
        <f>IF(AND(HW$165&lt;=$E115,HW$165&gt;=EOMONTH($D115,0)),IF($G115="NNN",Expenses!HU$14*Leases!$F115,IF(Leases!$G115="FSG",0,IF(Leases!$G115="MG",SUMPRODUCT(Leases!$I115:$I119,Expenses!HU$9:HU$13)*Leases!$F115,MAX((Expenses!HU$9-Leases!$K115/12)*Leases!$J115*Leases!$F115,0)+MAX((Expenses!HU$10-Leases!$K116/12)*Leases!$J116*Leases!$F115,0)+MAX((Expenses!HU$11-Leases!$K117/12)*Leases!$J117*Leases!$F115,0)+MAX((Expenses!HU$12-Leases!$K118/12)*Leases!$J118*Leases!$F115,0)+MAX((Expenses!HU$13-Leases!$K119/12)*Leases!$J119*Leases!$F115,0)))),0)</f>
        <v>0</v>
      </c>
      <c r="HX281" s="94">
        <f>IF(AND(HX$165&lt;=$E115,HX$165&gt;=EOMONTH($D115,0)),IF($G115="NNN",Expenses!HV$14*Leases!$F115,IF(Leases!$G115="FSG",0,IF(Leases!$G115="MG",SUMPRODUCT(Leases!$I115:$I119,Expenses!HV$9:HV$13)*Leases!$F115,MAX((Expenses!HV$9-Leases!$K115/12)*Leases!$J115*Leases!$F115,0)+MAX((Expenses!HV$10-Leases!$K116/12)*Leases!$J116*Leases!$F115,0)+MAX((Expenses!HV$11-Leases!$K117/12)*Leases!$J117*Leases!$F115,0)+MAX((Expenses!HV$12-Leases!$K118/12)*Leases!$J118*Leases!$F115,0)+MAX((Expenses!HV$13-Leases!$K119/12)*Leases!$J119*Leases!$F115,0)))),0)</f>
        <v>0</v>
      </c>
      <c r="HY281" s="94">
        <f>IF(AND(HY$165&lt;=$E115,HY$165&gt;=EOMONTH($D115,0)),IF($G115="NNN",Expenses!HW$14*Leases!$F115,IF(Leases!$G115="FSG",0,IF(Leases!$G115="MG",SUMPRODUCT(Leases!$I115:$I119,Expenses!HW$9:HW$13)*Leases!$F115,MAX((Expenses!HW$9-Leases!$K115/12)*Leases!$J115*Leases!$F115,0)+MAX((Expenses!HW$10-Leases!$K116/12)*Leases!$J116*Leases!$F115,0)+MAX((Expenses!HW$11-Leases!$K117/12)*Leases!$J117*Leases!$F115,0)+MAX((Expenses!HW$12-Leases!$K118/12)*Leases!$J118*Leases!$F115,0)+MAX((Expenses!HW$13-Leases!$K119/12)*Leases!$J119*Leases!$F115,0)))),0)</f>
        <v>0</v>
      </c>
      <c r="HZ281" s="94">
        <f>IF(AND(HZ$165&lt;=$E115,HZ$165&gt;=EOMONTH($D115,0)),IF($G115="NNN",Expenses!HX$14*Leases!$F115,IF(Leases!$G115="FSG",0,IF(Leases!$G115="MG",SUMPRODUCT(Leases!$I115:$I119,Expenses!HX$9:HX$13)*Leases!$F115,MAX((Expenses!HX$9-Leases!$K115/12)*Leases!$J115*Leases!$F115,0)+MAX((Expenses!HX$10-Leases!$K116/12)*Leases!$J116*Leases!$F115,0)+MAX((Expenses!HX$11-Leases!$K117/12)*Leases!$J117*Leases!$F115,0)+MAX((Expenses!HX$12-Leases!$K118/12)*Leases!$J118*Leases!$F115,0)+MAX((Expenses!HX$13-Leases!$K119/12)*Leases!$J119*Leases!$F115,0)))),0)</f>
        <v>0</v>
      </c>
      <c r="IA281" s="94">
        <f>IF(AND(IA$165&lt;=$E115,IA$165&gt;=EOMONTH($D115,0)),IF($G115="NNN",Expenses!HY$14*Leases!$F115,IF(Leases!$G115="FSG",0,IF(Leases!$G115="MG",SUMPRODUCT(Leases!$I115:$I119,Expenses!HY$9:HY$13)*Leases!$F115,MAX((Expenses!HY$9-Leases!$K115/12)*Leases!$J115*Leases!$F115,0)+MAX((Expenses!HY$10-Leases!$K116/12)*Leases!$J116*Leases!$F115,0)+MAX((Expenses!HY$11-Leases!$K117/12)*Leases!$J117*Leases!$F115,0)+MAX((Expenses!HY$12-Leases!$K118/12)*Leases!$J118*Leases!$F115,0)+MAX((Expenses!HY$13-Leases!$K119/12)*Leases!$J119*Leases!$F115,0)))),0)</f>
        <v>0</v>
      </c>
      <c r="IB281" s="94">
        <f>IF(AND(IB$165&lt;=$E115,IB$165&gt;=EOMONTH($D115,0)),IF($G115="NNN",Expenses!HZ$14*Leases!$F115,IF(Leases!$G115="FSG",0,IF(Leases!$G115="MG",SUMPRODUCT(Leases!$I115:$I119,Expenses!HZ$9:HZ$13)*Leases!$F115,MAX((Expenses!HZ$9-Leases!$K115/12)*Leases!$J115*Leases!$F115,0)+MAX((Expenses!HZ$10-Leases!$K116/12)*Leases!$J116*Leases!$F115,0)+MAX((Expenses!HZ$11-Leases!$K117/12)*Leases!$J117*Leases!$F115,0)+MAX((Expenses!HZ$12-Leases!$K118/12)*Leases!$J118*Leases!$F115,0)+MAX((Expenses!HZ$13-Leases!$K119/12)*Leases!$J119*Leases!$F115,0)))),0)</f>
        <v>0</v>
      </c>
      <c r="IC281" s="94">
        <f>IF(AND(IC$165&lt;=$E115,IC$165&gt;=EOMONTH($D115,0)),IF($G115="NNN",Expenses!IA$14*Leases!$F115,IF(Leases!$G115="FSG",0,IF(Leases!$G115="MG",SUMPRODUCT(Leases!$I115:$I119,Expenses!IA$9:IA$13)*Leases!$F115,MAX((Expenses!IA$9-Leases!$K115/12)*Leases!$J115*Leases!$F115,0)+MAX((Expenses!IA$10-Leases!$K116/12)*Leases!$J116*Leases!$F115,0)+MAX((Expenses!IA$11-Leases!$K117/12)*Leases!$J117*Leases!$F115,0)+MAX((Expenses!IA$12-Leases!$K118/12)*Leases!$J118*Leases!$F115,0)+MAX((Expenses!IA$13-Leases!$K119/12)*Leases!$J119*Leases!$F115,0)))),0)</f>
        <v>0</v>
      </c>
      <c r="ID281" s="94">
        <f>IF(AND(ID$165&lt;=$E115,ID$165&gt;=EOMONTH($D115,0)),IF($G115="NNN",Expenses!IB$14*Leases!$F115,IF(Leases!$G115="FSG",0,IF(Leases!$G115="MG",SUMPRODUCT(Leases!$I115:$I119,Expenses!IB$9:IB$13)*Leases!$F115,MAX((Expenses!IB$9-Leases!$K115/12)*Leases!$J115*Leases!$F115,0)+MAX((Expenses!IB$10-Leases!$K116/12)*Leases!$J116*Leases!$F115,0)+MAX((Expenses!IB$11-Leases!$K117/12)*Leases!$J117*Leases!$F115,0)+MAX((Expenses!IB$12-Leases!$K118/12)*Leases!$J118*Leases!$F115,0)+MAX((Expenses!IB$13-Leases!$K119/12)*Leases!$J119*Leases!$F115,0)))),0)</f>
        <v>0</v>
      </c>
      <c r="IE281" s="94">
        <f>IF(AND(IE$165&lt;=$E115,IE$165&gt;=EOMONTH($D115,0)),IF($G115="NNN",Expenses!IC$14*Leases!$F115,IF(Leases!$G115="FSG",0,IF(Leases!$G115="MG",SUMPRODUCT(Leases!$I115:$I119,Expenses!IC$9:IC$13)*Leases!$F115,MAX((Expenses!IC$9-Leases!$K115/12)*Leases!$J115*Leases!$F115,0)+MAX((Expenses!IC$10-Leases!$K116/12)*Leases!$J116*Leases!$F115,0)+MAX((Expenses!IC$11-Leases!$K117/12)*Leases!$J117*Leases!$F115,0)+MAX((Expenses!IC$12-Leases!$K118/12)*Leases!$J118*Leases!$F115,0)+MAX((Expenses!IC$13-Leases!$K119/12)*Leases!$J119*Leases!$F115,0)))),0)</f>
        <v>0</v>
      </c>
      <c r="IF281" s="94">
        <f>IF(AND(IF$165&lt;=$E115,IF$165&gt;=EOMONTH($D115,0)),IF($G115="NNN",Expenses!ID$14*Leases!$F115,IF(Leases!$G115="FSG",0,IF(Leases!$G115="MG",SUMPRODUCT(Leases!$I115:$I119,Expenses!ID$9:ID$13)*Leases!$F115,MAX((Expenses!ID$9-Leases!$K115/12)*Leases!$J115*Leases!$F115,0)+MAX((Expenses!ID$10-Leases!$K116/12)*Leases!$J116*Leases!$F115,0)+MAX((Expenses!ID$11-Leases!$K117/12)*Leases!$J117*Leases!$F115,0)+MAX((Expenses!ID$12-Leases!$K118/12)*Leases!$J118*Leases!$F115,0)+MAX((Expenses!ID$13-Leases!$K119/12)*Leases!$J119*Leases!$F115,0)))),0)</f>
        <v>0</v>
      </c>
      <c r="IG281" s="94">
        <f>IF(AND(IG$165&lt;=$E115,IG$165&gt;=EOMONTH($D115,0)),IF($G115="NNN",Expenses!IE$14*Leases!$F115,IF(Leases!$G115="FSG",0,IF(Leases!$G115="MG",SUMPRODUCT(Leases!$I115:$I119,Expenses!IE$9:IE$13)*Leases!$F115,MAX((Expenses!IE$9-Leases!$K115/12)*Leases!$J115*Leases!$F115,0)+MAX((Expenses!IE$10-Leases!$K116/12)*Leases!$J116*Leases!$F115,0)+MAX((Expenses!IE$11-Leases!$K117/12)*Leases!$J117*Leases!$F115,0)+MAX((Expenses!IE$12-Leases!$K118/12)*Leases!$J118*Leases!$F115,0)+MAX((Expenses!IE$13-Leases!$K119/12)*Leases!$J119*Leases!$F115,0)))),0)</f>
        <v>0</v>
      </c>
      <c r="IH281" s="94">
        <f>IF(AND(IH$165&lt;=$E115,IH$165&gt;=EOMONTH($D115,0)),IF($G115="NNN",Expenses!IF$14*Leases!$F115,IF(Leases!$G115="FSG",0,IF(Leases!$G115="MG",SUMPRODUCT(Leases!$I115:$I119,Expenses!IF$9:IF$13)*Leases!$F115,MAX((Expenses!IF$9-Leases!$K115/12)*Leases!$J115*Leases!$F115,0)+MAX((Expenses!IF$10-Leases!$K116/12)*Leases!$J116*Leases!$F115,0)+MAX((Expenses!IF$11-Leases!$K117/12)*Leases!$J117*Leases!$F115,0)+MAX((Expenses!IF$12-Leases!$K118/12)*Leases!$J118*Leases!$F115,0)+MAX((Expenses!IF$13-Leases!$K119/12)*Leases!$J119*Leases!$F115,0)))),0)</f>
        <v>0</v>
      </c>
      <c r="II281" s="94">
        <f>IF(AND(II$165&lt;=$E115,II$165&gt;=EOMONTH($D115,0)),IF($G115="NNN",Expenses!IG$14*Leases!$F115,IF(Leases!$G115="FSG",0,IF(Leases!$G115="MG",SUMPRODUCT(Leases!$I115:$I119,Expenses!IG$9:IG$13)*Leases!$F115,MAX((Expenses!IG$9-Leases!$K115/12)*Leases!$J115*Leases!$F115,0)+MAX((Expenses!IG$10-Leases!$K116/12)*Leases!$J116*Leases!$F115,0)+MAX((Expenses!IG$11-Leases!$K117/12)*Leases!$J117*Leases!$F115,0)+MAX((Expenses!IG$12-Leases!$K118/12)*Leases!$J118*Leases!$F115,0)+MAX((Expenses!IG$13-Leases!$K119/12)*Leases!$J119*Leases!$F115,0)))),0)</f>
        <v>0</v>
      </c>
      <c r="IJ281" s="94">
        <f>IF(AND(IJ$165&lt;=$E115,IJ$165&gt;=EOMONTH($D115,0)),IF($G115="NNN",Expenses!IH$14*Leases!$F115,IF(Leases!$G115="FSG",0,IF(Leases!$G115="MG",SUMPRODUCT(Leases!$I115:$I119,Expenses!IH$9:IH$13)*Leases!$F115,MAX((Expenses!IH$9-Leases!$K115/12)*Leases!$J115*Leases!$F115,0)+MAX((Expenses!IH$10-Leases!$K116/12)*Leases!$J116*Leases!$F115,0)+MAX((Expenses!IH$11-Leases!$K117/12)*Leases!$J117*Leases!$F115,0)+MAX((Expenses!IH$12-Leases!$K118/12)*Leases!$J118*Leases!$F115,0)+MAX((Expenses!IH$13-Leases!$K119/12)*Leases!$J119*Leases!$F115,0)))),0)</f>
        <v>0</v>
      </c>
      <c r="IK281" s="94">
        <f>IF(AND(IK$165&lt;=$E115,IK$165&gt;=EOMONTH($D115,0)),IF($G115="NNN",Expenses!II$14*Leases!$F115,IF(Leases!$G115="FSG",0,IF(Leases!$G115="MG",SUMPRODUCT(Leases!$I115:$I119,Expenses!II$9:II$13)*Leases!$F115,MAX((Expenses!II$9-Leases!$K115/12)*Leases!$J115*Leases!$F115,0)+MAX((Expenses!II$10-Leases!$K116/12)*Leases!$J116*Leases!$F115,0)+MAX((Expenses!II$11-Leases!$K117/12)*Leases!$J117*Leases!$F115,0)+MAX((Expenses!II$12-Leases!$K118/12)*Leases!$J118*Leases!$F115,0)+MAX((Expenses!II$13-Leases!$K119/12)*Leases!$J119*Leases!$F115,0)))),0)</f>
        <v>0</v>
      </c>
      <c r="IL281" s="94">
        <f>IF(AND(IL$165&lt;=$E115,IL$165&gt;=EOMONTH($D115,0)),IF($G115="NNN",Expenses!IJ$14*Leases!$F115,IF(Leases!$G115="FSG",0,IF(Leases!$G115="MG",SUMPRODUCT(Leases!$I115:$I119,Expenses!IJ$9:IJ$13)*Leases!$F115,MAX((Expenses!IJ$9-Leases!$K115/12)*Leases!$J115*Leases!$F115,0)+MAX((Expenses!IJ$10-Leases!$K116/12)*Leases!$J116*Leases!$F115,0)+MAX((Expenses!IJ$11-Leases!$K117/12)*Leases!$J117*Leases!$F115,0)+MAX((Expenses!IJ$12-Leases!$K118/12)*Leases!$J118*Leases!$F115,0)+MAX((Expenses!IJ$13-Leases!$K119/12)*Leases!$J119*Leases!$F115,0)))),0)</f>
        <v>0</v>
      </c>
      <c r="IM281" s="94">
        <f>IF(AND(IM$165&lt;=$E115,IM$165&gt;=EOMONTH($D115,0)),IF($G115="NNN",Expenses!IK$14*Leases!$F115,IF(Leases!$G115="FSG",0,IF(Leases!$G115="MG",SUMPRODUCT(Leases!$I115:$I119,Expenses!IK$9:IK$13)*Leases!$F115,MAX((Expenses!IK$9-Leases!$K115/12)*Leases!$J115*Leases!$F115,0)+MAX((Expenses!IK$10-Leases!$K116/12)*Leases!$J116*Leases!$F115,0)+MAX((Expenses!IK$11-Leases!$K117/12)*Leases!$J117*Leases!$F115,0)+MAX((Expenses!IK$12-Leases!$K118/12)*Leases!$J118*Leases!$F115,0)+MAX((Expenses!IK$13-Leases!$K119/12)*Leases!$J119*Leases!$F115,0)))),0)</f>
        <v>0</v>
      </c>
      <c r="IN281" s="94">
        <f>IF(AND(IN$165&lt;=$E115,IN$165&gt;=EOMONTH($D115,0)),IF($G115="NNN",Expenses!IL$14*Leases!$F115,IF(Leases!$G115="FSG",0,IF(Leases!$G115="MG",SUMPRODUCT(Leases!$I115:$I119,Expenses!IL$9:IL$13)*Leases!$F115,MAX((Expenses!IL$9-Leases!$K115/12)*Leases!$J115*Leases!$F115,0)+MAX((Expenses!IL$10-Leases!$K116/12)*Leases!$J116*Leases!$F115,0)+MAX((Expenses!IL$11-Leases!$K117/12)*Leases!$J117*Leases!$F115,0)+MAX((Expenses!IL$12-Leases!$K118/12)*Leases!$J118*Leases!$F115,0)+MAX((Expenses!IL$13-Leases!$K119/12)*Leases!$J119*Leases!$F115,0)))),0)</f>
        <v>0</v>
      </c>
      <c r="IO281" s="94">
        <f>IF(AND(IO$165&lt;=$E115,IO$165&gt;=EOMONTH($D115,0)),IF($G115="NNN",Expenses!IM$14*Leases!$F115,IF(Leases!$G115="FSG",0,IF(Leases!$G115="MG",SUMPRODUCT(Leases!$I115:$I119,Expenses!IM$9:IM$13)*Leases!$F115,MAX((Expenses!IM$9-Leases!$K115/12)*Leases!$J115*Leases!$F115,0)+MAX((Expenses!IM$10-Leases!$K116/12)*Leases!$J116*Leases!$F115,0)+MAX((Expenses!IM$11-Leases!$K117/12)*Leases!$J117*Leases!$F115,0)+MAX((Expenses!IM$12-Leases!$K118/12)*Leases!$J118*Leases!$F115,0)+MAX((Expenses!IM$13-Leases!$K119/12)*Leases!$J119*Leases!$F115,0)))),0)</f>
        <v>0</v>
      </c>
      <c r="IP281" s="94">
        <f>IF(AND(IP$165&lt;=$E115,IP$165&gt;=EOMONTH($D115,0)),IF($G115="NNN",Expenses!IN$14*Leases!$F115,IF(Leases!$G115="FSG",0,IF(Leases!$G115="MG",SUMPRODUCT(Leases!$I115:$I119,Expenses!IN$9:IN$13)*Leases!$F115,MAX((Expenses!IN$9-Leases!$K115/12)*Leases!$J115*Leases!$F115,0)+MAX((Expenses!IN$10-Leases!$K116/12)*Leases!$J116*Leases!$F115,0)+MAX((Expenses!IN$11-Leases!$K117/12)*Leases!$J117*Leases!$F115,0)+MAX((Expenses!IN$12-Leases!$K118/12)*Leases!$J118*Leases!$F115,0)+MAX((Expenses!IN$13-Leases!$K119/12)*Leases!$J119*Leases!$F115,0)))),0)</f>
        <v>0</v>
      </c>
      <c r="IQ281" s="94">
        <f>IF(AND(IQ$165&lt;=$E115,IQ$165&gt;=EOMONTH($D115,0)),IF($G115="NNN",Expenses!IO$14*Leases!$F115,IF(Leases!$G115="FSG",0,IF(Leases!$G115="MG",SUMPRODUCT(Leases!$I115:$I119,Expenses!IO$9:IO$13)*Leases!$F115,MAX((Expenses!IO$9-Leases!$K115/12)*Leases!$J115*Leases!$F115,0)+MAX((Expenses!IO$10-Leases!$K116/12)*Leases!$J116*Leases!$F115,0)+MAX((Expenses!IO$11-Leases!$K117/12)*Leases!$J117*Leases!$F115,0)+MAX((Expenses!IO$12-Leases!$K118/12)*Leases!$J118*Leases!$F115,0)+MAX((Expenses!IO$13-Leases!$K119/12)*Leases!$J119*Leases!$F115,0)))),0)</f>
        <v>0</v>
      </c>
      <c r="IR281" s="94">
        <f>IF(AND(IR$165&lt;=$E115,IR$165&gt;=EOMONTH($D115,0)),IF($G115="NNN",Expenses!IP$14*Leases!$F115,IF(Leases!$G115="FSG",0,IF(Leases!$G115="MG",SUMPRODUCT(Leases!$I115:$I119,Expenses!IP$9:IP$13)*Leases!$F115,MAX((Expenses!IP$9-Leases!$K115/12)*Leases!$J115*Leases!$F115,0)+MAX((Expenses!IP$10-Leases!$K116/12)*Leases!$J116*Leases!$F115,0)+MAX((Expenses!IP$11-Leases!$K117/12)*Leases!$J117*Leases!$F115,0)+MAX((Expenses!IP$12-Leases!$K118/12)*Leases!$J118*Leases!$F115,0)+MAX((Expenses!IP$13-Leases!$K119/12)*Leases!$J119*Leases!$F115,0)))),0)</f>
        <v>0</v>
      </c>
      <c r="IS281" s="94">
        <f>IF(AND(IS$165&lt;=$E115,IS$165&gt;=EOMONTH($D115,0)),IF($G115="NNN",Expenses!IQ$14*Leases!$F115,IF(Leases!$G115="FSG",0,IF(Leases!$G115="MG",SUMPRODUCT(Leases!$I115:$I119,Expenses!IQ$9:IQ$13)*Leases!$F115,MAX((Expenses!IQ$9-Leases!$K115/12)*Leases!$J115*Leases!$F115,0)+MAX((Expenses!IQ$10-Leases!$K116/12)*Leases!$J116*Leases!$F115,0)+MAX((Expenses!IQ$11-Leases!$K117/12)*Leases!$J117*Leases!$F115,0)+MAX((Expenses!IQ$12-Leases!$K118/12)*Leases!$J118*Leases!$F115,0)+MAX((Expenses!IQ$13-Leases!$K119/12)*Leases!$J119*Leases!$F115,0)))),0)</f>
        <v>0</v>
      </c>
      <c r="IT281" s="94">
        <f>IF(AND(IT$165&lt;=$E115,IT$165&gt;=EOMONTH($D115,0)),IF($G115="NNN",Expenses!IR$14*Leases!$F115,IF(Leases!$G115="FSG",0,IF(Leases!$G115="MG",SUMPRODUCT(Leases!$I115:$I119,Expenses!IR$9:IR$13)*Leases!$F115,MAX((Expenses!IR$9-Leases!$K115/12)*Leases!$J115*Leases!$F115,0)+MAX((Expenses!IR$10-Leases!$K116/12)*Leases!$J116*Leases!$F115,0)+MAX((Expenses!IR$11-Leases!$K117/12)*Leases!$J117*Leases!$F115,0)+MAX((Expenses!IR$12-Leases!$K118/12)*Leases!$J118*Leases!$F115,0)+MAX((Expenses!IR$13-Leases!$K119/12)*Leases!$J119*Leases!$F115,0)))),0)</f>
        <v>0</v>
      </c>
      <c r="IU281" s="94">
        <f>IF(AND(IU$165&lt;=$E115,IU$165&gt;=EOMONTH($D115,0)),IF($G115="NNN",Expenses!IS$14*Leases!$F115,IF(Leases!$G115="FSG",0,IF(Leases!$G115="MG",SUMPRODUCT(Leases!$I115:$I119,Expenses!IS$9:IS$13)*Leases!$F115,MAX((Expenses!IS$9-Leases!$K115/12)*Leases!$J115*Leases!$F115,0)+MAX((Expenses!IS$10-Leases!$K116/12)*Leases!$J116*Leases!$F115,0)+MAX((Expenses!IS$11-Leases!$K117/12)*Leases!$J117*Leases!$F115,0)+MAX((Expenses!IS$12-Leases!$K118/12)*Leases!$J118*Leases!$F115,0)+MAX((Expenses!IS$13-Leases!$K119/12)*Leases!$J119*Leases!$F115,0)))),0)</f>
        <v>0</v>
      </c>
      <c r="IV281" s="94">
        <f>IF(AND(IV$165&lt;=$E115,IV$165&gt;=EOMONTH($D115,0)),IF($G115="NNN",Expenses!IT$14*Leases!$F115,IF(Leases!$G115="FSG",0,IF(Leases!$G115="MG",SUMPRODUCT(Leases!$I115:$I119,Expenses!IT$9:IT$13)*Leases!$F115,MAX((Expenses!IT$9-Leases!$K115/12)*Leases!$J115*Leases!$F115,0)+MAX((Expenses!IT$10-Leases!$K116/12)*Leases!$J116*Leases!$F115,0)+MAX((Expenses!IT$11-Leases!$K117/12)*Leases!$J117*Leases!$F115,0)+MAX((Expenses!IT$12-Leases!$K118/12)*Leases!$J118*Leases!$F115,0)+MAX((Expenses!IT$13-Leases!$K119/12)*Leases!$J119*Leases!$F115,0)))),0)</f>
        <v>0</v>
      </c>
      <c r="IW281" s="94">
        <f>IF(AND(IW$165&lt;=$E115,IW$165&gt;=EOMONTH($D115,0)),IF($G115="NNN",Expenses!IU$14*Leases!$F115,IF(Leases!$G115="FSG",0,IF(Leases!$G115="MG",SUMPRODUCT(Leases!$I115:$I119,Expenses!IU$9:IU$13)*Leases!$F115,MAX((Expenses!IU$9-Leases!$K115/12)*Leases!$J115*Leases!$F115,0)+MAX((Expenses!IU$10-Leases!$K116/12)*Leases!$J116*Leases!$F115,0)+MAX((Expenses!IU$11-Leases!$K117/12)*Leases!$J117*Leases!$F115,0)+MAX((Expenses!IU$12-Leases!$K118/12)*Leases!$J118*Leases!$F115,0)+MAX((Expenses!IU$13-Leases!$K119/12)*Leases!$J119*Leases!$F115,0)))),0)</f>
        <v>0</v>
      </c>
      <c r="IX281" s="94">
        <f>IF(AND(IX$165&lt;=$E115,IX$165&gt;=EOMONTH($D115,0)),IF($G115="NNN",Expenses!IV$14*Leases!$F115,IF(Leases!$G115="FSG",0,IF(Leases!$G115="MG",SUMPRODUCT(Leases!$I115:$I119,Expenses!IV$9:IV$13)*Leases!$F115,MAX((Expenses!IV$9-Leases!$K115/12)*Leases!$J115*Leases!$F115,0)+MAX((Expenses!IV$10-Leases!$K116/12)*Leases!$J116*Leases!$F115,0)+MAX((Expenses!IV$11-Leases!$K117/12)*Leases!$J117*Leases!$F115,0)+MAX((Expenses!IV$12-Leases!$K118/12)*Leases!$J118*Leases!$F115,0)+MAX((Expenses!IV$13-Leases!$K119/12)*Leases!$J119*Leases!$F115,0)))),0)</f>
        <v>0</v>
      </c>
      <c r="IY281" s="94">
        <f>IF(AND(IY$165&lt;=$E115,IY$165&gt;=EOMONTH($D115,0)),IF($G115="NNN",Expenses!IW$14*Leases!$F115,IF(Leases!$G115="FSG",0,IF(Leases!$G115="MG",SUMPRODUCT(Leases!$I115:$I119,Expenses!IW$9:IW$13)*Leases!$F115,MAX((Expenses!IW$9-Leases!$K115/12)*Leases!$J115*Leases!$F115,0)+MAX((Expenses!IW$10-Leases!$K116/12)*Leases!$J116*Leases!$F115,0)+MAX((Expenses!IW$11-Leases!$K117/12)*Leases!$J117*Leases!$F115,0)+MAX((Expenses!IW$12-Leases!$K118/12)*Leases!$J118*Leases!$F115,0)+MAX((Expenses!IW$13-Leases!$K119/12)*Leases!$J119*Leases!$F115,0)))),0)</f>
        <v>0</v>
      </c>
      <c r="IZ281" s="94">
        <f>IF(AND(IZ$165&lt;=$E115,IZ$165&gt;=EOMONTH($D115,0)),IF($G115="NNN",Expenses!IX$14*Leases!$F115,IF(Leases!$G115="FSG",0,IF(Leases!$G115="MG",SUMPRODUCT(Leases!$I115:$I119,Expenses!IX$9:IX$13)*Leases!$F115,MAX((Expenses!IX$9-Leases!$K115/12)*Leases!$J115*Leases!$F115,0)+MAX((Expenses!IX$10-Leases!$K116/12)*Leases!$J116*Leases!$F115,0)+MAX((Expenses!IX$11-Leases!$K117/12)*Leases!$J117*Leases!$F115,0)+MAX((Expenses!IX$12-Leases!$K118/12)*Leases!$J118*Leases!$F115,0)+MAX((Expenses!IX$13-Leases!$K119/12)*Leases!$J119*Leases!$F115,0)))),0)</f>
        <v>0</v>
      </c>
      <c r="JA281" s="94">
        <f>IF(AND(JA$165&lt;=$E115,JA$165&gt;=EOMONTH($D115,0)),IF($G115="NNN",Expenses!IY$14*Leases!$F115,IF(Leases!$G115="FSG",0,IF(Leases!$G115="MG",SUMPRODUCT(Leases!$I115:$I119,Expenses!IY$9:IY$13)*Leases!$F115,MAX((Expenses!IY$9-Leases!$K115/12)*Leases!$J115*Leases!$F115,0)+MAX((Expenses!IY$10-Leases!$K116/12)*Leases!$J116*Leases!$F115,0)+MAX((Expenses!IY$11-Leases!$K117/12)*Leases!$J117*Leases!$F115,0)+MAX((Expenses!IY$12-Leases!$K118/12)*Leases!$J118*Leases!$F115,0)+MAX((Expenses!IY$13-Leases!$K119/12)*Leases!$J119*Leases!$F115,0)))),0)</f>
        <v>0</v>
      </c>
      <c r="JB281" s="94">
        <f>IF(AND(JB$165&lt;=$E115,JB$165&gt;=EOMONTH($D115,0)),IF($G115="NNN",Expenses!IZ$14*Leases!$F115,IF(Leases!$G115="FSG",0,IF(Leases!$G115="MG",SUMPRODUCT(Leases!$I115:$I119,Expenses!IZ$9:IZ$13)*Leases!$F115,MAX((Expenses!IZ$9-Leases!$K115/12)*Leases!$J115*Leases!$F115,0)+MAX((Expenses!IZ$10-Leases!$K116/12)*Leases!$J116*Leases!$F115,0)+MAX((Expenses!IZ$11-Leases!$K117/12)*Leases!$J117*Leases!$F115,0)+MAX((Expenses!IZ$12-Leases!$K118/12)*Leases!$J118*Leases!$F115,0)+MAX((Expenses!IZ$13-Leases!$K119/12)*Leases!$J119*Leases!$F115,0)))),0)</f>
        <v>0</v>
      </c>
      <c r="JC281" s="94">
        <f>IF(AND(JC$165&lt;=$E115,JC$165&gt;=EOMONTH($D115,0)),IF($G115="NNN",Expenses!JA$14*Leases!$F115,IF(Leases!$G115="FSG",0,IF(Leases!$G115="MG",SUMPRODUCT(Leases!$I115:$I119,Expenses!JA$9:JA$13)*Leases!$F115,MAX((Expenses!JA$9-Leases!$K115/12)*Leases!$J115*Leases!$F115,0)+MAX((Expenses!JA$10-Leases!$K116/12)*Leases!$J116*Leases!$F115,0)+MAX((Expenses!JA$11-Leases!$K117/12)*Leases!$J117*Leases!$F115,0)+MAX((Expenses!JA$12-Leases!$K118/12)*Leases!$J118*Leases!$F115,0)+MAX((Expenses!JA$13-Leases!$K119/12)*Leases!$J119*Leases!$F115,0)))),0)</f>
        <v>0</v>
      </c>
      <c r="JD281" s="94">
        <f>IF(AND(JD$165&lt;=$E115,JD$165&gt;=EOMONTH($D115,0)),IF($G115="NNN",Expenses!JB$14*Leases!$F115,IF(Leases!$G115="FSG",0,IF(Leases!$G115="MG",SUMPRODUCT(Leases!$I115:$I119,Expenses!JB$9:JB$13)*Leases!$F115,MAX((Expenses!JB$9-Leases!$K115/12)*Leases!$J115*Leases!$F115,0)+MAX((Expenses!JB$10-Leases!$K116/12)*Leases!$J116*Leases!$F115,0)+MAX((Expenses!JB$11-Leases!$K117/12)*Leases!$J117*Leases!$F115,0)+MAX((Expenses!JB$12-Leases!$K118/12)*Leases!$J118*Leases!$F115,0)+MAX((Expenses!JB$13-Leases!$K119/12)*Leases!$J119*Leases!$F115,0)))),0)</f>
        <v>0</v>
      </c>
      <c r="JE281" s="94">
        <f>IF(AND(JE$165&lt;=$E115,JE$165&gt;=EOMONTH($D115,0)),IF($G115="NNN",Expenses!JC$14*Leases!$F115,IF(Leases!$G115="FSG",0,IF(Leases!$G115="MG",SUMPRODUCT(Leases!$I115:$I119,Expenses!JC$9:JC$13)*Leases!$F115,MAX((Expenses!JC$9-Leases!$K115/12)*Leases!$J115*Leases!$F115,0)+MAX((Expenses!JC$10-Leases!$K116/12)*Leases!$J116*Leases!$F115,0)+MAX((Expenses!JC$11-Leases!$K117/12)*Leases!$J117*Leases!$F115,0)+MAX((Expenses!JC$12-Leases!$K118/12)*Leases!$J118*Leases!$F115,0)+MAX((Expenses!JC$13-Leases!$K119/12)*Leases!$J119*Leases!$F115,0)))),0)</f>
        <v>0</v>
      </c>
      <c r="JF281" s="94">
        <f>IF(AND(JF$165&lt;=$E115,JF$165&gt;=EOMONTH($D115,0)),IF($G115="NNN",Expenses!JD$14*Leases!$F115,IF(Leases!$G115="FSG",0,IF(Leases!$G115="MG",SUMPRODUCT(Leases!$I115:$I119,Expenses!JD$9:JD$13)*Leases!$F115,MAX((Expenses!JD$9-Leases!$K115/12)*Leases!$J115*Leases!$F115,0)+MAX((Expenses!JD$10-Leases!$K116/12)*Leases!$J116*Leases!$F115,0)+MAX((Expenses!JD$11-Leases!$K117/12)*Leases!$J117*Leases!$F115,0)+MAX((Expenses!JD$12-Leases!$K118/12)*Leases!$J118*Leases!$F115,0)+MAX((Expenses!JD$13-Leases!$K119/12)*Leases!$J119*Leases!$F115,0)))),0)</f>
        <v>0</v>
      </c>
      <c r="JG281" s="94">
        <f>IF(AND(JG$165&lt;=$E115,JG$165&gt;=EOMONTH($D115,0)),IF($G115="NNN",Expenses!JE$14*Leases!$F115,IF(Leases!$G115="FSG",0,IF(Leases!$G115="MG",SUMPRODUCT(Leases!$I115:$I119,Expenses!JE$9:JE$13)*Leases!$F115,MAX((Expenses!JE$9-Leases!$K115/12)*Leases!$J115*Leases!$F115,0)+MAX((Expenses!JE$10-Leases!$K116/12)*Leases!$J116*Leases!$F115,0)+MAX((Expenses!JE$11-Leases!$K117/12)*Leases!$J117*Leases!$F115,0)+MAX((Expenses!JE$12-Leases!$K118/12)*Leases!$J118*Leases!$F115,0)+MAX((Expenses!JE$13-Leases!$K119/12)*Leases!$J119*Leases!$F115,0)))),0)</f>
        <v>0</v>
      </c>
      <c r="JH281" s="94">
        <f>IF(AND(JH$165&lt;=$E115,JH$165&gt;=EOMONTH($D115,0)),IF($G115="NNN",Expenses!JF$14*Leases!$F115,IF(Leases!$G115="FSG",0,IF(Leases!$G115="MG",SUMPRODUCT(Leases!$I115:$I119,Expenses!JF$9:JF$13)*Leases!$F115,MAX((Expenses!JF$9-Leases!$K115/12)*Leases!$J115*Leases!$F115,0)+MAX((Expenses!JF$10-Leases!$K116/12)*Leases!$J116*Leases!$F115,0)+MAX((Expenses!JF$11-Leases!$K117/12)*Leases!$J117*Leases!$F115,0)+MAX((Expenses!JF$12-Leases!$K118/12)*Leases!$J118*Leases!$F115,0)+MAX((Expenses!JF$13-Leases!$K119/12)*Leases!$J119*Leases!$F115,0)))),0)</f>
        <v>0</v>
      </c>
      <c r="JI281" s="94">
        <f>IF(AND(JI$165&lt;=$E115,JI$165&gt;=EOMONTH($D115,0)),IF($G115="NNN",Expenses!JG$14*Leases!$F115,IF(Leases!$G115="FSG",0,IF(Leases!$G115="MG",SUMPRODUCT(Leases!$I115:$I119,Expenses!JG$9:JG$13)*Leases!$F115,MAX((Expenses!JG$9-Leases!$K115/12)*Leases!$J115*Leases!$F115,0)+MAX((Expenses!JG$10-Leases!$K116/12)*Leases!$J116*Leases!$F115,0)+MAX((Expenses!JG$11-Leases!$K117/12)*Leases!$J117*Leases!$F115,0)+MAX((Expenses!JG$12-Leases!$K118/12)*Leases!$J118*Leases!$F115,0)+MAX((Expenses!JG$13-Leases!$K119/12)*Leases!$J119*Leases!$F115,0)))),0)</f>
        <v>0</v>
      </c>
      <c r="JJ281" s="94">
        <f>IF(AND(JJ$165&lt;=$E115,JJ$165&gt;=EOMONTH($D115,0)),IF($G115="NNN",Expenses!JH$14*Leases!$F115,IF(Leases!$G115="FSG",0,IF(Leases!$G115="MG",SUMPRODUCT(Leases!$I115:$I119,Expenses!JH$9:JH$13)*Leases!$F115,MAX((Expenses!JH$9-Leases!$K115/12)*Leases!$J115*Leases!$F115,0)+MAX((Expenses!JH$10-Leases!$K116/12)*Leases!$J116*Leases!$F115,0)+MAX((Expenses!JH$11-Leases!$K117/12)*Leases!$J117*Leases!$F115,0)+MAX((Expenses!JH$12-Leases!$K118/12)*Leases!$J118*Leases!$F115,0)+MAX((Expenses!JH$13-Leases!$K119/12)*Leases!$J119*Leases!$F115,0)))),0)</f>
        <v>0</v>
      </c>
      <c r="JK281" s="94">
        <f>IF(AND(JK$165&lt;=$E115,JK$165&gt;=EOMONTH($D115,0)),IF($G115="NNN",Expenses!JI$14*Leases!$F115,IF(Leases!$G115="FSG",0,IF(Leases!$G115="MG",SUMPRODUCT(Leases!$I115:$I119,Expenses!JI$9:JI$13)*Leases!$F115,MAX((Expenses!JI$9-Leases!$K115/12)*Leases!$J115*Leases!$F115,0)+MAX((Expenses!JI$10-Leases!$K116/12)*Leases!$J116*Leases!$F115,0)+MAX((Expenses!JI$11-Leases!$K117/12)*Leases!$J117*Leases!$F115,0)+MAX((Expenses!JI$12-Leases!$K118/12)*Leases!$J118*Leases!$F115,0)+MAX((Expenses!JI$13-Leases!$K119/12)*Leases!$J119*Leases!$F115,0)))),0)</f>
        <v>0</v>
      </c>
      <c r="JL281" s="94">
        <f>IF(AND(JL$165&lt;=$E115,JL$165&gt;=EOMONTH($D115,0)),IF($G115="NNN",Expenses!JJ$14*Leases!$F115,IF(Leases!$G115="FSG",0,IF(Leases!$G115="MG",SUMPRODUCT(Leases!$I115:$I119,Expenses!JJ$9:JJ$13)*Leases!$F115,MAX((Expenses!JJ$9-Leases!$K115/12)*Leases!$J115*Leases!$F115,0)+MAX((Expenses!JJ$10-Leases!$K116/12)*Leases!$J116*Leases!$F115,0)+MAX((Expenses!JJ$11-Leases!$K117/12)*Leases!$J117*Leases!$F115,0)+MAX((Expenses!JJ$12-Leases!$K118/12)*Leases!$J118*Leases!$F115,0)+MAX((Expenses!JJ$13-Leases!$K119/12)*Leases!$J119*Leases!$F115,0)))),0)</f>
        <v>0</v>
      </c>
      <c r="JM281" s="94">
        <f>IF(AND(JM$165&lt;=$E115,JM$165&gt;=EOMONTH($D115,0)),IF($G115="NNN",Expenses!JK$14*Leases!$F115,IF(Leases!$G115="FSG",0,IF(Leases!$G115="MG",SUMPRODUCT(Leases!$I115:$I119,Expenses!JK$9:JK$13)*Leases!$F115,MAX((Expenses!JK$9-Leases!$K115/12)*Leases!$J115*Leases!$F115,0)+MAX((Expenses!JK$10-Leases!$K116/12)*Leases!$J116*Leases!$F115,0)+MAX((Expenses!JK$11-Leases!$K117/12)*Leases!$J117*Leases!$F115,0)+MAX((Expenses!JK$12-Leases!$K118/12)*Leases!$J118*Leases!$F115,0)+MAX((Expenses!JK$13-Leases!$K119/12)*Leases!$J119*Leases!$F115,0)))),0)</f>
        <v>0</v>
      </c>
      <c r="JN281" s="94">
        <f>IF(AND(JN$165&lt;=$E115,JN$165&gt;=EOMONTH($D115,0)),IF($G115="NNN",Expenses!JL$14*Leases!$F115,IF(Leases!$G115="FSG",0,IF(Leases!$G115="MG",SUMPRODUCT(Leases!$I115:$I119,Expenses!JL$9:JL$13)*Leases!$F115,MAX((Expenses!JL$9-Leases!$K115/12)*Leases!$J115*Leases!$F115,0)+MAX((Expenses!JL$10-Leases!$K116/12)*Leases!$J116*Leases!$F115,0)+MAX((Expenses!JL$11-Leases!$K117/12)*Leases!$J117*Leases!$F115,0)+MAX((Expenses!JL$12-Leases!$K118/12)*Leases!$J118*Leases!$F115,0)+MAX((Expenses!JL$13-Leases!$K119/12)*Leases!$J119*Leases!$F115,0)))),0)</f>
        <v>0</v>
      </c>
      <c r="JO281" s="94">
        <f>IF(AND(JO$165&lt;=$E115,JO$165&gt;=EOMONTH($D115,0)),IF($G115="NNN",Expenses!JM$14*Leases!$F115,IF(Leases!$G115="FSG",0,IF(Leases!$G115="MG",SUMPRODUCT(Leases!$I115:$I119,Expenses!JM$9:JM$13)*Leases!$F115,MAX((Expenses!JM$9-Leases!$K115/12)*Leases!$J115*Leases!$F115,0)+MAX((Expenses!JM$10-Leases!$K116/12)*Leases!$J116*Leases!$F115,0)+MAX((Expenses!JM$11-Leases!$K117/12)*Leases!$J117*Leases!$F115,0)+MAX((Expenses!JM$12-Leases!$K118/12)*Leases!$J118*Leases!$F115,0)+MAX((Expenses!JM$13-Leases!$K119/12)*Leases!$J119*Leases!$F115,0)))),0)</f>
        <v>0</v>
      </c>
      <c r="JP281" s="94">
        <f>IF(AND(JP$165&lt;=$E115,JP$165&gt;=EOMONTH($D115,0)),IF($G115="NNN",Expenses!JN$14*Leases!$F115,IF(Leases!$G115="FSG",0,IF(Leases!$G115="MG",SUMPRODUCT(Leases!$I115:$I119,Expenses!JN$9:JN$13)*Leases!$F115,MAX((Expenses!JN$9-Leases!$K115/12)*Leases!$J115*Leases!$F115,0)+MAX((Expenses!JN$10-Leases!$K116/12)*Leases!$J116*Leases!$F115,0)+MAX((Expenses!JN$11-Leases!$K117/12)*Leases!$J117*Leases!$F115,0)+MAX((Expenses!JN$12-Leases!$K118/12)*Leases!$J118*Leases!$F115,0)+MAX((Expenses!JN$13-Leases!$K119/12)*Leases!$J119*Leases!$F115,0)))),0)</f>
        <v>0</v>
      </c>
      <c r="JQ281" s="94">
        <f>IF(AND(JQ$165&lt;=$E115,JQ$165&gt;=EOMONTH($D115,0)),IF($G115="NNN",Expenses!JO$14*Leases!$F115,IF(Leases!$G115="FSG",0,IF(Leases!$G115="MG",SUMPRODUCT(Leases!$I115:$I119,Expenses!JO$9:JO$13)*Leases!$F115,MAX((Expenses!JO$9-Leases!$K115/12)*Leases!$J115*Leases!$F115,0)+MAX((Expenses!JO$10-Leases!$K116/12)*Leases!$J116*Leases!$F115,0)+MAX((Expenses!JO$11-Leases!$K117/12)*Leases!$J117*Leases!$F115,0)+MAX((Expenses!JO$12-Leases!$K118/12)*Leases!$J118*Leases!$F115,0)+MAX((Expenses!JO$13-Leases!$K119/12)*Leases!$J119*Leases!$F115,0)))),0)</f>
        <v>0</v>
      </c>
      <c r="JR281" s="94">
        <f>IF(AND(JR$165&lt;=$E115,JR$165&gt;=EOMONTH($D115,0)),IF($G115="NNN",Expenses!JP$14*Leases!$F115,IF(Leases!$G115="FSG",0,IF(Leases!$G115="MG",SUMPRODUCT(Leases!$I115:$I119,Expenses!JP$9:JP$13)*Leases!$F115,MAX((Expenses!JP$9-Leases!$K115/12)*Leases!$J115*Leases!$F115,0)+MAX((Expenses!JP$10-Leases!$K116/12)*Leases!$J116*Leases!$F115,0)+MAX((Expenses!JP$11-Leases!$K117/12)*Leases!$J117*Leases!$F115,0)+MAX((Expenses!JP$12-Leases!$K118/12)*Leases!$J118*Leases!$F115,0)+MAX((Expenses!JP$13-Leases!$K119/12)*Leases!$J119*Leases!$F115,0)))),0)</f>
        <v>0</v>
      </c>
      <c r="JS281" s="94">
        <f>IF(AND(JS$165&lt;=$E115,JS$165&gt;=EOMONTH($D115,0)),IF($G115="NNN",Expenses!JQ$14*Leases!$F115,IF(Leases!$G115="FSG",0,IF(Leases!$G115="MG",SUMPRODUCT(Leases!$I115:$I119,Expenses!JQ$9:JQ$13)*Leases!$F115,MAX((Expenses!JQ$9-Leases!$K115/12)*Leases!$J115*Leases!$F115,0)+MAX((Expenses!JQ$10-Leases!$K116/12)*Leases!$J116*Leases!$F115,0)+MAX((Expenses!JQ$11-Leases!$K117/12)*Leases!$J117*Leases!$F115,0)+MAX((Expenses!JQ$12-Leases!$K118/12)*Leases!$J118*Leases!$F115,0)+MAX((Expenses!JQ$13-Leases!$K119/12)*Leases!$J119*Leases!$F115,0)))),0)</f>
        <v>0</v>
      </c>
      <c r="JT281" s="94">
        <f>IF(AND(JT$165&lt;=$E115,JT$165&gt;=EOMONTH($D115,0)),IF($G115="NNN",Expenses!JR$14*Leases!$F115,IF(Leases!$G115="FSG",0,IF(Leases!$G115="MG",SUMPRODUCT(Leases!$I115:$I119,Expenses!JR$9:JR$13)*Leases!$F115,MAX((Expenses!JR$9-Leases!$K115/12)*Leases!$J115*Leases!$F115,0)+MAX((Expenses!JR$10-Leases!$K116/12)*Leases!$J116*Leases!$F115,0)+MAX((Expenses!JR$11-Leases!$K117/12)*Leases!$J117*Leases!$F115,0)+MAX((Expenses!JR$12-Leases!$K118/12)*Leases!$J118*Leases!$F115,0)+MAX((Expenses!JR$13-Leases!$K119/12)*Leases!$J119*Leases!$F115,0)))),0)</f>
        <v>0</v>
      </c>
      <c r="JU281" s="94">
        <f>IF(AND(JU$165&lt;=$E115,JU$165&gt;=EOMONTH($D115,0)),IF($G115="NNN",Expenses!JS$14*Leases!$F115,IF(Leases!$G115="FSG",0,IF(Leases!$G115="MG",SUMPRODUCT(Leases!$I115:$I119,Expenses!JS$9:JS$13)*Leases!$F115,MAX((Expenses!JS$9-Leases!$K115/12)*Leases!$J115*Leases!$F115,0)+MAX((Expenses!JS$10-Leases!$K116/12)*Leases!$J116*Leases!$F115,0)+MAX((Expenses!JS$11-Leases!$K117/12)*Leases!$J117*Leases!$F115,0)+MAX((Expenses!JS$12-Leases!$K118/12)*Leases!$J118*Leases!$F115,0)+MAX((Expenses!JS$13-Leases!$K119/12)*Leases!$J119*Leases!$F115,0)))),0)</f>
        <v>0</v>
      </c>
      <c r="JV281" s="94">
        <f>IF(AND(JV$165&lt;=$E115,JV$165&gt;=EOMONTH($D115,0)),IF($G115="NNN",Expenses!JT$14*Leases!$F115,IF(Leases!$G115="FSG",0,IF(Leases!$G115="MG",SUMPRODUCT(Leases!$I115:$I119,Expenses!JT$9:JT$13)*Leases!$F115,MAX((Expenses!JT$9-Leases!$K115/12)*Leases!$J115*Leases!$F115,0)+MAX((Expenses!JT$10-Leases!$K116/12)*Leases!$J116*Leases!$F115,0)+MAX((Expenses!JT$11-Leases!$K117/12)*Leases!$J117*Leases!$F115,0)+MAX((Expenses!JT$12-Leases!$K118/12)*Leases!$J118*Leases!$F115,0)+MAX((Expenses!JT$13-Leases!$K119/12)*Leases!$J119*Leases!$F115,0)))),0)</f>
        <v>0</v>
      </c>
      <c r="JW281" s="94">
        <f>IF(AND(JW$165&lt;=$E115,JW$165&gt;=EOMONTH($D115,0)),IF($G115="NNN",Expenses!JU$14*Leases!$F115,IF(Leases!$G115="FSG",0,IF(Leases!$G115="MG",SUMPRODUCT(Leases!$I115:$I119,Expenses!JU$9:JU$13)*Leases!$F115,MAX((Expenses!JU$9-Leases!$K115/12)*Leases!$J115*Leases!$F115,0)+MAX((Expenses!JU$10-Leases!$K116/12)*Leases!$J116*Leases!$F115,0)+MAX((Expenses!JU$11-Leases!$K117/12)*Leases!$J117*Leases!$F115,0)+MAX((Expenses!JU$12-Leases!$K118/12)*Leases!$J118*Leases!$F115,0)+MAX((Expenses!JU$13-Leases!$K119/12)*Leases!$J119*Leases!$F115,0)))),0)</f>
        <v>0</v>
      </c>
      <c r="JX281" s="94">
        <f>IF(AND(JX$165&lt;=$E115,JX$165&gt;=EOMONTH($D115,0)),IF($G115="NNN",Expenses!JV$14*Leases!$F115,IF(Leases!$G115="FSG",0,IF(Leases!$G115="MG",SUMPRODUCT(Leases!$I115:$I119,Expenses!JV$9:JV$13)*Leases!$F115,MAX((Expenses!JV$9-Leases!$K115/12)*Leases!$J115*Leases!$F115,0)+MAX((Expenses!JV$10-Leases!$K116/12)*Leases!$J116*Leases!$F115,0)+MAX((Expenses!JV$11-Leases!$K117/12)*Leases!$J117*Leases!$F115,0)+MAX((Expenses!JV$12-Leases!$K118/12)*Leases!$J118*Leases!$F115,0)+MAX((Expenses!JV$13-Leases!$K119/12)*Leases!$J119*Leases!$F115,0)))),0)</f>
        <v>0</v>
      </c>
      <c r="JY281" s="94">
        <f>IF(AND(JY$165&lt;=$E115,JY$165&gt;=EOMONTH($D115,0)),IF($G115="NNN",Expenses!JW$14*Leases!$F115,IF(Leases!$G115="FSG",0,IF(Leases!$G115="MG",SUMPRODUCT(Leases!$I115:$I119,Expenses!JW$9:JW$13)*Leases!$F115,MAX((Expenses!JW$9-Leases!$K115/12)*Leases!$J115*Leases!$F115,0)+MAX((Expenses!JW$10-Leases!$K116/12)*Leases!$J116*Leases!$F115,0)+MAX((Expenses!JW$11-Leases!$K117/12)*Leases!$J117*Leases!$F115,0)+MAX((Expenses!JW$12-Leases!$K118/12)*Leases!$J118*Leases!$F115,0)+MAX((Expenses!JW$13-Leases!$K119/12)*Leases!$J119*Leases!$F115,0)))),0)</f>
        <v>0</v>
      </c>
      <c r="JZ281" s="94">
        <f>IF(AND(JZ$165&lt;=$E115,JZ$165&gt;=EOMONTH($D115,0)),IF($G115="NNN",Expenses!JX$14*Leases!$F115,IF(Leases!$G115="FSG",0,IF(Leases!$G115="MG",SUMPRODUCT(Leases!$I115:$I119,Expenses!JX$9:JX$13)*Leases!$F115,MAX((Expenses!JX$9-Leases!$K115/12)*Leases!$J115*Leases!$F115,0)+MAX((Expenses!JX$10-Leases!$K116/12)*Leases!$J116*Leases!$F115,0)+MAX((Expenses!JX$11-Leases!$K117/12)*Leases!$J117*Leases!$F115,0)+MAX((Expenses!JX$12-Leases!$K118/12)*Leases!$J118*Leases!$F115,0)+MAX((Expenses!JX$13-Leases!$K119/12)*Leases!$J119*Leases!$F115,0)))),0)</f>
        <v>0</v>
      </c>
      <c r="KA281" s="94">
        <f>IF(AND(KA$165&lt;=$E115,KA$165&gt;=EOMONTH($D115,0)),IF($G115="NNN",Expenses!JY$14*Leases!$F115,IF(Leases!$G115="FSG",0,IF(Leases!$G115="MG",SUMPRODUCT(Leases!$I115:$I119,Expenses!JY$9:JY$13)*Leases!$F115,MAX((Expenses!JY$9-Leases!$K115/12)*Leases!$J115*Leases!$F115,0)+MAX((Expenses!JY$10-Leases!$K116/12)*Leases!$J116*Leases!$F115,0)+MAX((Expenses!JY$11-Leases!$K117/12)*Leases!$J117*Leases!$F115,0)+MAX((Expenses!JY$12-Leases!$K118/12)*Leases!$J118*Leases!$F115,0)+MAX((Expenses!JY$13-Leases!$K119/12)*Leases!$J119*Leases!$F115,0)))),0)</f>
        <v>0</v>
      </c>
      <c r="KB281" s="94">
        <f>IF(AND(KB$165&lt;=$E115,KB$165&gt;=EOMONTH($D115,0)),IF($G115="NNN",Expenses!JZ$14*Leases!$F115,IF(Leases!$G115="FSG",0,IF(Leases!$G115="MG",SUMPRODUCT(Leases!$I115:$I119,Expenses!JZ$9:JZ$13)*Leases!$F115,MAX((Expenses!JZ$9-Leases!$K115/12)*Leases!$J115*Leases!$F115,0)+MAX((Expenses!JZ$10-Leases!$K116/12)*Leases!$J116*Leases!$F115,0)+MAX((Expenses!JZ$11-Leases!$K117/12)*Leases!$J117*Leases!$F115,0)+MAX((Expenses!JZ$12-Leases!$K118/12)*Leases!$J118*Leases!$F115,0)+MAX((Expenses!JZ$13-Leases!$K119/12)*Leases!$J119*Leases!$F115,0)))),0)</f>
        <v>0</v>
      </c>
      <c r="KC281" s="94">
        <f>IF(AND(KC$165&lt;=$E115,KC$165&gt;=EOMONTH($D115,0)),IF($G115="NNN",Expenses!KA$14*Leases!$F115,IF(Leases!$G115="FSG",0,IF(Leases!$G115="MG",SUMPRODUCT(Leases!$I115:$I119,Expenses!KA$9:KA$13)*Leases!$F115,MAX((Expenses!KA$9-Leases!$K115/12)*Leases!$J115*Leases!$F115,0)+MAX((Expenses!KA$10-Leases!$K116/12)*Leases!$J116*Leases!$F115,0)+MAX((Expenses!KA$11-Leases!$K117/12)*Leases!$J117*Leases!$F115,0)+MAX((Expenses!KA$12-Leases!$K118/12)*Leases!$J118*Leases!$F115,0)+MAX((Expenses!KA$13-Leases!$K119/12)*Leases!$J119*Leases!$F115,0)))),0)</f>
        <v>0</v>
      </c>
      <c r="KD281" s="94">
        <f>IF(AND(KD$165&lt;=$E115,KD$165&gt;=EOMONTH($D115,0)),IF($G115="NNN",Expenses!KB$14*Leases!$F115,IF(Leases!$G115="FSG",0,IF(Leases!$G115="MG",SUMPRODUCT(Leases!$I115:$I119,Expenses!KB$9:KB$13)*Leases!$F115,MAX((Expenses!KB$9-Leases!$K115/12)*Leases!$J115*Leases!$F115,0)+MAX((Expenses!KB$10-Leases!$K116/12)*Leases!$J116*Leases!$F115,0)+MAX((Expenses!KB$11-Leases!$K117/12)*Leases!$J117*Leases!$F115,0)+MAX((Expenses!KB$12-Leases!$K118/12)*Leases!$J118*Leases!$F115,0)+MAX((Expenses!KB$13-Leases!$K119/12)*Leases!$J119*Leases!$F115,0)))),0)</f>
        <v>0</v>
      </c>
      <c r="KE281" s="94">
        <f>IF(AND(KE$165&lt;=$E115,KE$165&gt;=EOMONTH($D115,0)),IF($G115="NNN",Expenses!KC$14*Leases!$F115,IF(Leases!$G115="FSG",0,IF(Leases!$G115="MG",SUMPRODUCT(Leases!$I115:$I119,Expenses!KC$9:KC$13)*Leases!$F115,MAX((Expenses!KC$9-Leases!$K115/12)*Leases!$J115*Leases!$F115,0)+MAX((Expenses!KC$10-Leases!$K116/12)*Leases!$J116*Leases!$F115,0)+MAX((Expenses!KC$11-Leases!$K117/12)*Leases!$J117*Leases!$F115,0)+MAX((Expenses!KC$12-Leases!$K118/12)*Leases!$J118*Leases!$F115,0)+MAX((Expenses!KC$13-Leases!$K119/12)*Leases!$J119*Leases!$F115,0)))),0)</f>
        <v>0</v>
      </c>
      <c r="KF281" s="94">
        <f>IF(AND(KF$165&lt;=$E115,KF$165&gt;=EOMONTH($D115,0)),IF($G115="NNN",Expenses!KD$14*Leases!$F115,IF(Leases!$G115="FSG",0,IF(Leases!$G115="MG",SUMPRODUCT(Leases!$I115:$I119,Expenses!KD$9:KD$13)*Leases!$F115,MAX((Expenses!KD$9-Leases!$K115/12)*Leases!$J115*Leases!$F115,0)+MAX((Expenses!KD$10-Leases!$K116/12)*Leases!$J116*Leases!$F115,0)+MAX((Expenses!KD$11-Leases!$K117/12)*Leases!$J117*Leases!$F115,0)+MAX((Expenses!KD$12-Leases!$K118/12)*Leases!$J118*Leases!$F115,0)+MAX((Expenses!KD$13-Leases!$K119/12)*Leases!$J119*Leases!$F115,0)))),0)</f>
        <v>0</v>
      </c>
      <c r="KG281" s="94">
        <f>IF(AND(KG$165&lt;=$E115,KG$165&gt;=EOMONTH($D115,0)),IF($G115="NNN",Expenses!KE$14*Leases!$F115,IF(Leases!$G115="FSG",0,IF(Leases!$G115="MG",SUMPRODUCT(Leases!$I115:$I119,Expenses!KE$9:KE$13)*Leases!$F115,MAX((Expenses!KE$9-Leases!$K115/12)*Leases!$J115*Leases!$F115,0)+MAX((Expenses!KE$10-Leases!$K116/12)*Leases!$J116*Leases!$F115,0)+MAX((Expenses!KE$11-Leases!$K117/12)*Leases!$J117*Leases!$F115,0)+MAX((Expenses!KE$12-Leases!$K118/12)*Leases!$J118*Leases!$F115,0)+MAX((Expenses!KE$13-Leases!$K119/12)*Leases!$J119*Leases!$F115,0)))),0)</f>
        <v>0</v>
      </c>
      <c r="KH281" s="94">
        <f>IF(AND(KH$165&lt;=$E115,KH$165&gt;=EOMONTH($D115,0)),IF($G115="NNN",Expenses!KF$14*Leases!$F115,IF(Leases!$G115="FSG",0,IF(Leases!$G115="MG",SUMPRODUCT(Leases!$I115:$I119,Expenses!KF$9:KF$13)*Leases!$F115,MAX((Expenses!KF$9-Leases!$K115/12)*Leases!$J115*Leases!$F115,0)+MAX((Expenses!KF$10-Leases!$K116/12)*Leases!$J116*Leases!$F115,0)+MAX((Expenses!KF$11-Leases!$K117/12)*Leases!$J117*Leases!$F115,0)+MAX((Expenses!KF$12-Leases!$K118/12)*Leases!$J118*Leases!$F115,0)+MAX((Expenses!KF$13-Leases!$K119/12)*Leases!$J119*Leases!$F115,0)))),0)</f>
        <v>0</v>
      </c>
      <c r="KI281" s="94">
        <f>IF(AND(KI$165&lt;=$E115,KI$165&gt;=EOMONTH($D115,0)),IF($G115="NNN",Expenses!KG$14*Leases!$F115,IF(Leases!$G115="FSG",0,IF(Leases!$G115="MG",SUMPRODUCT(Leases!$I115:$I119,Expenses!KG$9:KG$13)*Leases!$F115,MAX((Expenses!KG$9-Leases!$K115/12)*Leases!$J115*Leases!$F115,0)+MAX((Expenses!KG$10-Leases!$K116/12)*Leases!$J116*Leases!$F115,0)+MAX((Expenses!KG$11-Leases!$K117/12)*Leases!$J117*Leases!$F115,0)+MAX((Expenses!KG$12-Leases!$K118/12)*Leases!$J118*Leases!$F115,0)+MAX((Expenses!KG$13-Leases!$K119/12)*Leases!$J119*Leases!$F115,0)))),0)</f>
        <v>0</v>
      </c>
      <c r="KJ281" s="94">
        <f>IF(AND(KJ$165&lt;=$E115,KJ$165&gt;=EOMONTH($D115,0)),IF($G115="NNN",Expenses!KH$14*Leases!$F115,IF(Leases!$G115="FSG",0,IF(Leases!$G115="MG",SUMPRODUCT(Leases!$I115:$I119,Expenses!KH$9:KH$13)*Leases!$F115,MAX((Expenses!KH$9-Leases!$K115/12)*Leases!$J115*Leases!$F115,0)+MAX((Expenses!KH$10-Leases!$K116/12)*Leases!$J116*Leases!$F115,0)+MAX((Expenses!KH$11-Leases!$K117/12)*Leases!$J117*Leases!$F115,0)+MAX((Expenses!KH$12-Leases!$K118/12)*Leases!$J118*Leases!$F115,0)+MAX((Expenses!KH$13-Leases!$K119/12)*Leases!$J119*Leases!$F115,0)))),0)</f>
        <v>0</v>
      </c>
      <c r="KK281" s="94">
        <f>IF(AND(KK$165&lt;=$E115,KK$165&gt;=EOMONTH($D115,0)),IF($G115="NNN",Expenses!KI$14*Leases!$F115,IF(Leases!$G115="FSG",0,IF(Leases!$G115="MG",SUMPRODUCT(Leases!$I115:$I119,Expenses!KI$9:KI$13)*Leases!$F115,MAX((Expenses!KI$9-Leases!$K115/12)*Leases!$J115*Leases!$F115,0)+MAX((Expenses!KI$10-Leases!$K116/12)*Leases!$J116*Leases!$F115,0)+MAX((Expenses!KI$11-Leases!$K117/12)*Leases!$J117*Leases!$F115,0)+MAX((Expenses!KI$12-Leases!$K118/12)*Leases!$J118*Leases!$F115,0)+MAX((Expenses!KI$13-Leases!$K119/12)*Leases!$J119*Leases!$F115,0)))),0)</f>
        <v>0</v>
      </c>
      <c r="KL281" s="94">
        <f>IF(AND(KL$165&lt;=$E115,KL$165&gt;=EOMONTH($D115,0)),IF($G115="NNN",Expenses!KJ$14*Leases!$F115,IF(Leases!$G115="FSG",0,IF(Leases!$G115="MG",SUMPRODUCT(Leases!$I115:$I119,Expenses!KJ$9:KJ$13)*Leases!$F115,MAX((Expenses!KJ$9-Leases!$K115/12)*Leases!$J115*Leases!$F115,0)+MAX((Expenses!KJ$10-Leases!$K116/12)*Leases!$J116*Leases!$F115,0)+MAX((Expenses!KJ$11-Leases!$K117/12)*Leases!$J117*Leases!$F115,0)+MAX((Expenses!KJ$12-Leases!$K118/12)*Leases!$J118*Leases!$F115,0)+MAX((Expenses!KJ$13-Leases!$K119/12)*Leases!$J119*Leases!$F115,0)))),0)</f>
        <v>0</v>
      </c>
      <c r="KM281" s="94">
        <f>IF(AND(KM$165&lt;=$E115,KM$165&gt;=EOMONTH($D115,0)),IF($G115="NNN",Expenses!KK$14*Leases!$F115,IF(Leases!$G115="FSG",0,IF(Leases!$G115="MG",SUMPRODUCT(Leases!$I115:$I119,Expenses!KK$9:KK$13)*Leases!$F115,MAX((Expenses!KK$9-Leases!$K115/12)*Leases!$J115*Leases!$F115,0)+MAX((Expenses!KK$10-Leases!$K116/12)*Leases!$J116*Leases!$F115,0)+MAX((Expenses!KK$11-Leases!$K117/12)*Leases!$J117*Leases!$F115,0)+MAX((Expenses!KK$12-Leases!$K118/12)*Leases!$J118*Leases!$F115,0)+MAX((Expenses!KK$13-Leases!$K119/12)*Leases!$J119*Leases!$F115,0)))),0)</f>
        <v>0</v>
      </c>
      <c r="KN281" s="94">
        <f>IF(AND(KN$165&lt;=$E115,KN$165&gt;=EOMONTH($D115,0)),IF($G115="NNN",Expenses!KL$14*Leases!$F115,IF(Leases!$G115="FSG",0,IF(Leases!$G115="MG",SUMPRODUCT(Leases!$I115:$I119,Expenses!KL$9:KL$13)*Leases!$F115,MAX((Expenses!KL$9-Leases!$K115/12)*Leases!$J115*Leases!$F115,0)+MAX((Expenses!KL$10-Leases!$K116/12)*Leases!$J116*Leases!$F115,0)+MAX((Expenses!KL$11-Leases!$K117/12)*Leases!$J117*Leases!$F115,0)+MAX((Expenses!KL$12-Leases!$K118/12)*Leases!$J118*Leases!$F115,0)+MAX((Expenses!KL$13-Leases!$K119/12)*Leases!$J119*Leases!$F115,0)))),0)</f>
        <v>0</v>
      </c>
      <c r="KO281" s="94">
        <f>IF(AND(KO$165&lt;=$E115,KO$165&gt;=EOMONTH($D115,0)),IF($G115="NNN",Expenses!KM$14*Leases!$F115,IF(Leases!$G115="FSG",0,IF(Leases!$G115="MG",SUMPRODUCT(Leases!$I115:$I119,Expenses!KM$9:KM$13)*Leases!$F115,MAX((Expenses!KM$9-Leases!$K115/12)*Leases!$J115*Leases!$F115,0)+MAX((Expenses!KM$10-Leases!$K116/12)*Leases!$J116*Leases!$F115,0)+MAX((Expenses!KM$11-Leases!$K117/12)*Leases!$J117*Leases!$F115,0)+MAX((Expenses!KM$12-Leases!$K118/12)*Leases!$J118*Leases!$F115,0)+MAX((Expenses!KM$13-Leases!$K119/12)*Leases!$J119*Leases!$F115,0)))),0)</f>
        <v>0</v>
      </c>
      <c r="KP281" s="94">
        <f>IF(AND(KP$165&lt;=$E115,KP$165&gt;=EOMONTH($D115,0)),IF($G115="NNN",Expenses!KN$14*Leases!$F115,IF(Leases!$G115="FSG",0,IF(Leases!$G115="MG",SUMPRODUCT(Leases!$I115:$I119,Expenses!KN$9:KN$13)*Leases!$F115,MAX((Expenses!KN$9-Leases!$K115/12)*Leases!$J115*Leases!$F115,0)+MAX((Expenses!KN$10-Leases!$K116/12)*Leases!$J116*Leases!$F115,0)+MAX((Expenses!KN$11-Leases!$K117/12)*Leases!$J117*Leases!$F115,0)+MAX((Expenses!KN$12-Leases!$K118/12)*Leases!$J118*Leases!$F115,0)+MAX((Expenses!KN$13-Leases!$K119/12)*Leases!$J119*Leases!$F115,0)))),0)</f>
        <v>0</v>
      </c>
      <c r="KQ281" s="94">
        <f>IF(AND(KQ$165&lt;=$E115,KQ$165&gt;=EOMONTH($D115,0)),IF($G115="NNN",Expenses!KO$14*Leases!$F115,IF(Leases!$G115="FSG",0,IF(Leases!$G115="MG",SUMPRODUCT(Leases!$I115:$I119,Expenses!KO$9:KO$13)*Leases!$F115,MAX((Expenses!KO$9-Leases!$K115/12)*Leases!$J115*Leases!$F115,0)+MAX((Expenses!KO$10-Leases!$K116/12)*Leases!$J116*Leases!$F115,0)+MAX((Expenses!KO$11-Leases!$K117/12)*Leases!$J117*Leases!$F115,0)+MAX((Expenses!KO$12-Leases!$K118/12)*Leases!$J118*Leases!$F115,0)+MAX((Expenses!KO$13-Leases!$K119/12)*Leases!$J119*Leases!$F115,0)))),0)</f>
        <v>0</v>
      </c>
      <c r="KR281" s="94">
        <f>IF(AND(KR$165&lt;=$E115,KR$165&gt;=EOMONTH($D115,0)),IF($G115="NNN",Expenses!KP$14*Leases!$F115,IF(Leases!$G115="FSG",0,IF(Leases!$G115="MG",SUMPRODUCT(Leases!$I115:$I119,Expenses!KP$9:KP$13)*Leases!$F115,MAX((Expenses!KP$9-Leases!$K115/12)*Leases!$J115*Leases!$F115,0)+MAX((Expenses!KP$10-Leases!$K116/12)*Leases!$J116*Leases!$F115,0)+MAX((Expenses!KP$11-Leases!$K117/12)*Leases!$J117*Leases!$F115,0)+MAX((Expenses!KP$12-Leases!$K118/12)*Leases!$J118*Leases!$F115,0)+MAX((Expenses!KP$13-Leases!$K119/12)*Leases!$J119*Leases!$F115,0)))),0)</f>
        <v>0</v>
      </c>
      <c r="KS281" s="94">
        <f>IF(AND(KS$165&lt;=$E115,KS$165&gt;=EOMONTH($D115,0)),IF($G115="NNN",Expenses!KQ$14*Leases!$F115,IF(Leases!$G115="FSG",0,IF(Leases!$G115="MG",SUMPRODUCT(Leases!$I115:$I119,Expenses!KQ$9:KQ$13)*Leases!$F115,MAX((Expenses!KQ$9-Leases!$K115/12)*Leases!$J115*Leases!$F115,0)+MAX((Expenses!KQ$10-Leases!$K116/12)*Leases!$J116*Leases!$F115,0)+MAX((Expenses!KQ$11-Leases!$K117/12)*Leases!$J117*Leases!$F115,0)+MAX((Expenses!KQ$12-Leases!$K118/12)*Leases!$J118*Leases!$F115,0)+MAX((Expenses!KQ$13-Leases!$K119/12)*Leases!$J119*Leases!$F115,0)))),0)</f>
        <v>0</v>
      </c>
      <c r="KT281" s="94">
        <f>IF(AND(KT$165&lt;=$E115,KT$165&gt;=EOMONTH($D115,0)),IF($G115="NNN",Expenses!KR$14*Leases!$F115,IF(Leases!$G115="FSG",0,IF(Leases!$G115="MG",SUMPRODUCT(Leases!$I115:$I119,Expenses!KR$9:KR$13)*Leases!$F115,MAX((Expenses!KR$9-Leases!$K115/12)*Leases!$J115*Leases!$F115,0)+MAX((Expenses!KR$10-Leases!$K116/12)*Leases!$J116*Leases!$F115,0)+MAX((Expenses!KR$11-Leases!$K117/12)*Leases!$J117*Leases!$F115,0)+MAX((Expenses!KR$12-Leases!$K118/12)*Leases!$J118*Leases!$F115,0)+MAX((Expenses!KR$13-Leases!$K119/12)*Leases!$J119*Leases!$F115,0)))),0)</f>
        <v>0</v>
      </c>
      <c r="KU281" s="94">
        <f>IF(AND(KU$165&lt;=$E115,KU$165&gt;=EOMONTH($D115,0)),IF($G115="NNN",Expenses!KS$14*Leases!$F115,IF(Leases!$G115="FSG",0,IF(Leases!$G115="MG",SUMPRODUCT(Leases!$I115:$I119,Expenses!KS$9:KS$13)*Leases!$F115,MAX((Expenses!KS$9-Leases!$K115/12)*Leases!$J115*Leases!$F115,0)+MAX((Expenses!KS$10-Leases!$K116/12)*Leases!$J116*Leases!$F115,0)+MAX((Expenses!KS$11-Leases!$K117/12)*Leases!$J117*Leases!$F115,0)+MAX((Expenses!KS$12-Leases!$K118/12)*Leases!$J118*Leases!$F115,0)+MAX((Expenses!KS$13-Leases!$K119/12)*Leases!$J119*Leases!$F115,0)))),0)</f>
        <v>0</v>
      </c>
      <c r="KV281" s="94">
        <f>IF(AND(KV$165&lt;=$E115,KV$165&gt;=EOMONTH($D115,0)),IF($G115="NNN",Expenses!KT$14*Leases!$F115,IF(Leases!$G115="FSG",0,IF(Leases!$G115="MG",SUMPRODUCT(Leases!$I115:$I119,Expenses!KT$9:KT$13)*Leases!$F115,MAX((Expenses!KT$9-Leases!$K115/12)*Leases!$J115*Leases!$F115,0)+MAX((Expenses!KT$10-Leases!$K116/12)*Leases!$J116*Leases!$F115,0)+MAX((Expenses!KT$11-Leases!$K117/12)*Leases!$J117*Leases!$F115,0)+MAX((Expenses!KT$12-Leases!$K118/12)*Leases!$J118*Leases!$F115,0)+MAX((Expenses!KT$13-Leases!$K119/12)*Leases!$J119*Leases!$F115,0)))),0)</f>
        <v>0</v>
      </c>
      <c r="KW281" s="94">
        <f>IF(AND(KW$165&lt;=$E115,KW$165&gt;=EOMONTH($D115,0)),IF($G115="NNN",Expenses!KU$14*Leases!$F115,IF(Leases!$G115="FSG",0,IF(Leases!$G115="MG",SUMPRODUCT(Leases!$I115:$I119,Expenses!KU$9:KU$13)*Leases!$F115,MAX((Expenses!KU$9-Leases!$K115/12)*Leases!$J115*Leases!$F115,0)+MAX((Expenses!KU$10-Leases!$K116/12)*Leases!$J116*Leases!$F115,0)+MAX((Expenses!KU$11-Leases!$K117/12)*Leases!$J117*Leases!$F115,0)+MAX((Expenses!KU$12-Leases!$K118/12)*Leases!$J118*Leases!$F115,0)+MAX((Expenses!KU$13-Leases!$K119/12)*Leases!$J119*Leases!$F115,0)))),0)</f>
        <v>0</v>
      </c>
      <c r="KX281" s="94">
        <f>IF(AND(KX$165&lt;=$E115,KX$165&gt;=EOMONTH($D115,0)),IF($G115="NNN",Expenses!KV$14*Leases!$F115,IF(Leases!$G115="FSG",0,IF(Leases!$G115="MG",SUMPRODUCT(Leases!$I115:$I119,Expenses!KV$9:KV$13)*Leases!$F115,MAX((Expenses!KV$9-Leases!$K115/12)*Leases!$J115*Leases!$F115,0)+MAX((Expenses!KV$10-Leases!$K116/12)*Leases!$J116*Leases!$F115,0)+MAX((Expenses!KV$11-Leases!$K117/12)*Leases!$J117*Leases!$F115,0)+MAX((Expenses!KV$12-Leases!$K118/12)*Leases!$J118*Leases!$F115,0)+MAX((Expenses!KV$13-Leases!$K119/12)*Leases!$J119*Leases!$F115,0)))),0)</f>
        <v>0</v>
      </c>
      <c r="KY281" s="94">
        <f>IF(AND(KY$165&lt;=$E115,KY$165&gt;=EOMONTH($D115,0)),IF($G115="NNN",Expenses!KW$14*Leases!$F115,IF(Leases!$G115="FSG",0,IF(Leases!$G115="MG",SUMPRODUCT(Leases!$I115:$I119,Expenses!KW$9:KW$13)*Leases!$F115,MAX((Expenses!KW$9-Leases!$K115/12)*Leases!$J115*Leases!$F115,0)+MAX((Expenses!KW$10-Leases!$K116/12)*Leases!$J116*Leases!$F115,0)+MAX((Expenses!KW$11-Leases!$K117/12)*Leases!$J117*Leases!$F115,0)+MAX((Expenses!KW$12-Leases!$K118/12)*Leases!$J118*Leases!$F115,0)+MAX((Expenses!KW$13-Leases!$K119/12)*Leases!$J119*Leases!$F115,0)))),0)</f>
        <v>0</v>
      </c>
      <c r="KZ281" s="94">
        <f>IF(AND(KZ$165&lt;=$E115,KZ$165&gt;=EOMONTH($D115,0)),IF($G115="NNN",Expenses!KX$14*Leases!$F115,IF(Leases!$G115="FSG",0,IF(Leases!$G115="MG",SUMPRODUCT(Leases!$I115:$I119,Expenses!KX$9:KX$13)*Leases!$F115,MAX((Expenses!KX$9-Leases!$K115/12)*Leases!$J115*Leases!$F115,0)+MAX((Expenses!KX$10-Leases!$K116/12)*Leases!$J116*Leases!$F115,0)+MAX((Expenses!KX$11-Leases!$K117/12)*Leases!$J117*Leases!$F115,0)+MAX((Expenses!KX$12-Leases!$K118/12)*Leases!$J118*Leases!$F115,0)+MAX((Expenses!KX$13-Leases!$K119/12)*Leases!$J119*Leases!$F115,0)))),0)</f>
        <v>0</v>
      </c>
      <c r="LA281" s="94">
        <f>IF(AND(LA$165&lt;=$E115,LA$165&gt;=EOMONTH($D115,0)),IF($G115="NNN",Expenses!KY$14*Leases!$F115,IF(Leases!$G115="FSG",0,IF(Leases!$G115="MG",SUMPRODUCT(Leases!$I115:$I119,Expenses!KY$9:KY$13)*Leases!$F115,MAX((Expenses!KY$9-Leases!$K115/12)*Leases!$J115*Leases!$F115,0)+MAX((Expenses!KY$10-Leases!$K116/12)*Leases!$J116*Leases!$F115,0)+MAX((Expenses!KY$11-Leases!$K117/12)*Leases!$J117*Leases!$F115,0)+MAX((Expenses!KY$12-Leases!$K118/12)*Leases!$J118*Leases!$F115,0)+MAX((Expenses!KY$13-Leases!$K119/12)*Leases!$J119*Leases!$F115,0)))),0)</f>
        <v>0</v>
      </c>
      <c r="LB281" s="94">
        <f>IF(AND(LB$165&lt;=$E115,LB$165&gt;=EOMONTH($D115,0)),IF($G115="NNN",Expenses!KZ$14*Leases!$F115,IF(Leases!$G115="FSG",0,IF(Leases!$G115="MG",SUMPRODUCT(Leases!$I115:$I119,Expenses!KZ$9:KZ$13)*Leases!$F115,MAX((Expenses!KZ$9-Leases!$K115/12)*Leases!$J115*Leases!$F115,0)+MAX((Expenses!KZ$10-Leases!$K116/12)*Leases!$J116*Leases!$F115,0)+MAX((Expenses!KZ$11-Leases!$K117/12)*Leases!$J117*Leases!$F115,0)+MAX((Expenses!KZ$12-Leases!$K118/12)*Leases!$J118*Leases!$F115,0)+MAX((Expenses!KZ$13-Leases!$K119/12)*Leases!$J119*Leases!$F115,0)))),0)</f>
        <v>0</v>
      </c>
      <c r="LC281" s="94">
        <f>IF(AND(LC$165&lt;=$E115,LC$165&gt;=EOMONTH($D115,0)),IF($G115="NNN",Expenses!LA$14*Leases!$F115,IF(Leases!$G115="FSG",0,IF(Leases!$G115="MG",SUMPRODUCT(Leases!$I115:$I119,Expenses!LA$9:LA$13)*Leases!$F115,MAX((Expenses!LA$9-Leases!$K115/12)*Leases!$J115*Leases!$F115,0)+MAX((Expenses!LA$10-Leases!$K116/12)*Leases!$J116*Leases!$F115,0)+MAX((Expenses!LA$11-Leases!$K117/12)*Leases!$J117*Leases!$F115,0)+MAX((Expenses!LA$12-Leases!$K118/12)*Leases!$J118*Leases!$F115,0)+MAX((Expenses!LA$13-Leases!$K119/12)*Leases!$J119*Leases!$F115,0)))),0)</f>
        <v>0</v>
      </c>
      <c r="LD281" s="94">
        <f>IF(AND(LD$165&lt;=$E115,LD$165&gt;=EOMONTH($D115,0)),IF($G115="NNN",Expenses!LB$14*Leases!$F115,IF(Leases!$G115="FSG",0,IF(Leases!$G115="MG",SUMPRODUCT(Leases!$I115:$I119,Expenses!LB$9:LB$13)*Leases!$F115,MAX((Expenses!LB$9-Leases!$K115/12)*Leases!$J115*Leases!$F115,0)+MAX((Expenses!LB$10-Leases!$K116/12)*Leases!$J116*Leases!$F115,0)+MAX((Expenses!LB$11-Leases!$K117/12)*Leases!$J117*Leases!$F115,0)+MAX((Expenses!LB$12-Leases!$K118/12)*Leases!$J118*Leases!$F115,0)+MAX((Expenses!LB$13-Leases!$K119/12)*Leases!$J119*Leases!$F115,0)))),0)</f>
        <v>0</v>
      </c>
      <c r="LE281" s="94">
        <f>IF(AND(LE$165&lt;=$E115,LE$165&gt;=EOMONTH($D115,0)),IF($G115="NNN",Expenses!LC$14*Leases!$F115,IF(Leases!$G115="FSG",0,IF(Leases!$G115="MG",SUMPRODUCT(Leases!$I115:$I119,Expenses!LC$9:LC$13)*Leases!$F115,MAX((Expenses!LC$9-Leases!$K115/12)*Leases!$J115*Leases!$F115,0)+MAX((Expenses!LC$10-Leases!$K116/12)*Leases!$J116*Leases!$F115,0)+MAX((Expenses!LC$11-Leases!$K117/12)*Leases!$J117*Leases!$F115,0)+MAX((Expenses!LC$12-Leases!$K118/12)*Leases!$J118*Leases!$F115,0)+MAX((Expenses!LC$13-Leases!$K119/12)*Leases!$J119*Leases!$F115,0)))),0)</f>
        <v>0</v>
      </c>
      <c r="LF281" s="94">
        <f>IF(AND(LF$165&lt;=$E115,LF$165&gt;=EOMONTH($D115,0)),IF($G115="NNN",Expenses!LD$14*Leases!$F115,IF(Leases!$G115="FSG",0,IF(Leases!$G115="MG",SUMPRODUCT(Leases!$I115:$I119,Expenses!LD$9:LD$13)*Leases!$F115,MAX((Expenses!LD$9-Leases!$K115/12)*Leases!$J115*Leases!$F115,0)+MAX((Expenses!LD$10-Leases!$K116/12)*Leases!$J116*Leases!$F115,0)+MAX((Expenses!LD$11-Leases!$K117/12)*Leases!$J117*Leases!$F115,0)+MAX((Expenses!LD$12-Leases!$K118/12)*Leases!$J118*Leases!$F115,0)+MAX((Expenses!LD$13-Leases!$K119/12)*Leases!$J119*Leases!$F115,0)))),0)</f>
        <v>0</v>
      </c>
      <c r="LG281" s="94">
        <f>IF(AND(LG$165&lt;=$E115,LG$165&gt;=EOMONTH($D115,0)),IF($G115="NNN",Expenses!LE$14*Leases!$F115,IF(Leases!$G115="FSG",0,IF(Leases!$G115="MG",SUMPRODUCT(Leases!$I115:$I119,Expenses!LE$9:LE$13)*Leases!$F115,MAX((Expenses!LE$9-Leases!$K115/12)*Leases!$J115*Leases!$F115,0)+MAX((Expenses!LE$10-Leases!$K116/12)*Leases!$J116*Leases!$F115,0)+MAX((Expenses!LE$11-Leases!$K117/12)*Leases!$J117*Leases!$F115,0)+MAX((Expenses!LE$12-Leases!$K118/12)*Leases!$J118*Leases!$F115,0)+MAX((Expenses!LE$13-Leases!$K119/12)*Leases!$J119*Leases!$F115,0)))),0)</f>
        <v>0</v>
      </c>
      <c r="LH281" s="94">
        <f>IF(AND(LH$165&lt;=$E115,LH$165&gt;=EOMONTH($D115,0)),IF($G115="NNN",Expenses!LF$14*Leases!$F115,IF(Leases!$G115="FSG",0,IF(Leases!$G115="MG",SUMPRODUCT(Leases!$I115:$I119,Expenses!LF$9:LF$13)*Leases!$F115,MAX((Expenses!LF$9-Leases!$K115/12)*Leases!$J115*Leases!$F115,0)+MAX((Expenses!LF$10-Leases!$K116/12)*Leases!$J116*Leases!$F115,0)+MAX((Expenses!LF$11-Leases!$K117/12)*Leases!$J117*Leases!$F115,0)+MAX((Expenses!LF$12-Leases!$K118/12)*Leases!$J118*Leases!$F115,0)+MAX((Expenses!LF$13-Leases!$K119/12)*Leases!$J119*Leases!$F115,0)))),0)</f>
        <v>0</v>
      </c>
      <c r="LI281" s="94">
        <f>IF(AND(LI$165&lt;=$E115,LI$165&gt;=EOMONTH($D115,0)),IF($G115="NNN",Expenses!LG$14*Leases!$F115,IF(Leases!$G115="FSG",0,IF(Leases!$G115="MG",SUMPRODUCT(Leases!$I115:$I119,Expenses!LG$9:LG$13)*Leases!$F115,MAX((Expenses!LG$9-Leases!$K115/12)*Leases!$J115*Leases!$F115,0)+MAX((Expenses!LG$10-Leases!$K116/12)*Leases!$J116*Leases!$F115,0)+MAX((Expenses!LG$11-Leases!$K117/12)*Leases!$J117*Leases!$F115,0)+MAX((Expenses!LG$12-Leases!$K118/12)*Leases!$J118*Leases!$F115,0)+MAX((Expenses!LG$13-Leases!$K119/12)*Leases!$J119*Leases!$F115,0)))),0)</f>
        <v>0</v>
      </c>
      <c r="LJ281" s="94">
        <f>IF(AND(LJ$165&lt;=$E115,LJ$165&gt;=EOMONTH($D115,0)),IF($G115="NNN",Expenses!LH$14*Leases!$F115,IF(Leases!$G115="FSG",0,IF(Leases!$G115="MG",SUMPRODUCT(Leases!$I115:$I119,Expenses!LH$9:LH$13)*Leases!$F115,MAX((Expenses!LH$9-Leases!$K115/12)*Leases!$J115*Leases!$F115,0)+MAX((Expenses!LH$10-Leases!$K116/12)*Leases!$J116*Leases!$F115,0)+MAX((Expenses!LH$11-Leases!$K117/12)*Leases!$J117*Leases!$F115,0)+MAX((Expenses!LH$12-Leases!$K118/12)*Leases!$J118*Leases!$F115,0)+MAX((Expenses!LH$13-Leases!$K119/12)*Leases!$J119*Leases!$F115,0)))),0)</f>
        <v>0</v>
      </c>
      <c r="LK281" s="94">
        <f>IF(AND(LK$165&lt;=$E115,LK$165&gt;=EOMONTH($D115,0)),IF($G115="NNN",Expenses!LI$14*Leases!$F115,IF(Leases!$G115="FSG",0,IF(Leases!$G115="MG",SUMPRODUCT(Leases!$I115:$I119,Expenses!LI$9:LI$13)*Leases!$F115,MAX((Expenses!LI$9-Leases!$K115/12)*Leases!$J115*Leases!$F115,0)+MAX((Expenses!LI$10-Leases!$K116/12)*Leases!$J116*Leases!$F115,0)+MAX((Expenses!LI$11-Leases!$K117/12)*Leases!$J117*Leases!$F115,0)+MAX((Expenses!LI$12-Leases!$K118/12)*Leases!$J118*Leases!$F115,0)+MAX((Expenses!LI$13-Leases!$K119/12)*Leases!$J119*Leases!$F115,0)))),0)</f>
        <v>0</v>
      </c>
      <c r="LL281" s="94">
        <f>IF(AND(LL$165&lt;=$E115,LL$165&gt;=EOMONTH($D115,0)),IF($G115="NNN",Expenses!LJ$14*Leases!$F115,IF(Leases!$G115="FSG",0,IF(Leases!$G115="MG",SUMPRODUCT(Leases!$I115:$I119,Expenses!LJ$9:LJ$13)*Leases!$F115,MAX((Expenses!LJ$9-Leases!$K115/12)*Leases!$J115*Leases!$F115,0)+MAX((Expenses!LJ$10-Leases!$K116/12)*Leases!$J116*Leases!$F115,0)+MAX((Expenses!LJ$11-Leases!$K117/12)*Leases!$J117*Leases!$F115,0)+MAX((Expenses!LJ$12-Leases!$K118/12)*Leases!$J118*Leases!$F115,0)+MAX((Expenses!LJ$13-Leases!$K119/12)*Leases!$J119*Leases!$F115,0)))),0)</f>
        <v>0</v>
      </c>
      <c r="LM281" s="94">
        <f>IF(AND(LM$165&lt;=$E115,LM$165&gt;=EOMONTH($D115,0)),IF($G115="NNN",Expenses!LK$14*Leases!$F115,IF(Leases!$G115="FSG",0,IF(Leases!$G115="MG",SUMPRODUCT(Leases!$I115:$I119,Expenses!LK$9:LK$13)*Leases!$F115,MAX((Expenses!LK$9-Leases!$K115/12)*Leases!$J115*Leases!$F115,0)+MAX((Expenses!LK$10-Leases!$K116/12)*Leases!$J116*Leases!$F115,0)+MAX((Expenses!LK$11-Leases!$K117/12)*Leases!$J117*Leases!$F115,0)+MAX((Expenses!LK$12-Leases!$K118/12)*Leases!$J118*Leases!$F115,0)+MAX((Expenses!LK$13-Leases!$K119/12)*Leases!$J119*Leases!$F115,0)))),0)</f>
        <v>0</v>
      </c>
      <c r="LN281" s="94">
        <f>IF(AND(LN$165&lt;=$E115,LN$165&gt;=EOMONTH($D115,0)),IF($G115="NNN",Expenses!LL$14*Leases!$F115,IF(Leases!$G115="FSG",0,IF(Leases!$G115="MG",SUMPRODUCT(Leases!$I115:$I119,Expenses!LL$9:LL$13)*Leases!$F115,MAX((Expenses!LL$9-Leases!$K115/12)*Leases!$J115*Leases!$F115,0)+MAX((Expenses!LL$10-Leases!$K116/12)*Leases!$J116*Leases!$F115,0)+MAX((Expenses!LL$11-Leases!$K117/12)*Leases!$J117*Leases!$F115,0)+MAX((Expenses!LL$12-Leases!$K118/12)*Leases!$J118*Leases!$F115,0)+MAX((Expenses!LL$13-Leases!$K119/12)*Leases!$J119*Leases!$F115,0)))),0)</f>
        <v>0</v>
      </c>
      <c r="LO281" s="94">
        <f>IF(AND(LO$165&lt;=$E115,LO$165&gt;=EOMONTH($D115,0)),IF($G115="NNN",Expenses!LM$14*Leases!$F115,IF(Leases!$G115="FSG",0,IF(Leases!$G115="MG",SUMPRODUCT(Leases!$I115:$I119,Expenses!LM$9:LM$13)*Leases!$F115,MAX((Expenses!LM$9-Leases!$K115/12)*Leases!$J115*Leases!$F115,0)+MAX((Expenses!LM$10-Leases!$K116/12)*Leases!$J116*Leases!$F115,0)+MAX((Expenses!LM$11-Leases!$K117/12)*Leases!$J117*Leases!$F115,0)+MAX((Expenses!LM$12-Leases!$K118/12)*Leases!$J118*Leases!$F115,0)+MAX((Expenses!LM$13-Leases!$K119/12)*Leases!$J119*Leases!$F115,0)))),0)</f>
        <v>0</v>
      </c>
      <c r="LP281" s="94">
        <f>IF(AND(LP$165&lt;=$E115,LP$165&gt;=EOMONTH($D115,0)),IF($G115="NNN",Expenses!LN$14*Leases!$F115,IF(Leases!$G115="FSG",0,IF(Leases!$G115="MG",SUMPRODUCT(Leases!$I115:$I119,Expenses!LN$9:LN$13)*Leases!$F115,MAX((Expenses!LN$9-Leases!$K115/12)*Leases!$J115*Leases!$F115,0)+MAX((Expenses!LN$10-Leases!$K116/12)*Leases!$J116*Leases!$F115,0)+MAX((Expenses!LN$11-Leases!$K117/12)*Leases!$J117*Leases!$F115,0)+MAX((Expenses!LN$12-Leases!$K118/12)*Leases!$J118*Leases!$F115,0)+MAX((Expenses!LN$13-Leases!$K119/12)*Leases!$J119*Leases!$F115,0)))),0)</f>
        <v>0</v>
      </c>
      <c r="LQ281" s="94">
        <f>IF(AND(LQ$165&lt;=$E115,LQ$165&gt;=EOMONTH($D115,0)),IF($G115="NNN",Expenses!LO$14*Leases!$F115,IF(Leases!$G115="FSG",0,IF(Leases!$G115="MG",SUMPRODUCT(Leases!$I115:$I119,Expenses!LO$9:LO$13)*Leases!$F115,MAX((Expenses!LO$9-Leases!$K115/12)*Leases!$J115*Leases!$F115,0)+MAX((Expenses!LO$10-Leases!$K116/12)*Leases!$J116*Leases!$F115,0)+MAX((Expenses!LO$11-Leases!$K117/12)*Leases!$J117*Leases!$F115,0)+MAX((Expenses!LO$12-Leases!$K118/12)*Leases!$J118*Leases!$F115,0)+MAX((Expenses!LO$13-Leases!$K119/12)*Leases!$J119*Leases!$F115,0)))),0)</f>
        <v>0</v>
      </c>
      <c r="LR281" s="94">
        <f>IF(AND(LR$165&lt;=$E115,LR$165&gt;=EOMONTH($D115,0)),IF($G115="NNN",Expenses!LP$14*Leases!$F115,IF(Leases!$G115="FSG",0,IF(Leases!$G115="MG",SUMPRODUCT(Leases!$I115:$I119,Expenses!LP$9:LP$13)*Leases!$F115,MAX((Expenses!LP$9-Leases!$K115/12)*Leases!$J115*Leases!$F115,0)+MAX((Expenses!LP$10-Leases!$K116/12)*Leases!$J116*Leases!$F115,0)+MAX((Expenses!LP$11-Leases!$K117/12)*Leases!$J117*Leases!$F115,0)+MAX((Expenses!LP$12-Leases!$K118/12)*Leases!$J118*Leases!$F115,0)+MAX((Expenses!LP$13-Leases!$K119/12)*Leases!$J119*Leases!$F115,0)))),0)</f>
        <v>0</v>
      </c>
      <c r="LS281" s="94">
        <f>IF(AND(LS$165&lt;=$E115,LS$165&gt;=EOMONTH($D115,0)),IF($G115="NNN",Expenses!LQ$14*Leases!$F115,IF(Leases!$G115="FSG",0,IF(Leases!$G115="MG",SUMPRODUCT(Leases!$I115:$I119,Expenses!LQ$9:LQ$13)*Leases!$F115,MAX((Expenses!LQ$9-Leases!$K115/12)*Leases!$J115*Leases!$F115,0)+MAX((Expenses!LQ$10-Leases!$K116/12)*Leases!$J116*Leases!$F115,0)+MAX((Expenses!LQ$11-Leases!$K117/12)*Leases!$J117*Leases!$F115,0)+MAX((Expenses!LQ$12-Leases!$K118/12)*Leases!$J118*Leases!$F115,0)+MAX((Expenses!LQ$13-Leases!$K119/12)*Leases!$J119*Leases!$F115,0)))),0)</f>
        <v>0</v>
      </c>
      <c r="LT281" s="94">
        <f>IF(AND(LT$165&lt;=$E115,LT$165&gt;=EOMONTH($D115,0)),IF($G115="NNN",Expenses!LR$14*Leases!$F115,IF(Leases!$G115="FSG",0,IF(Leases!$G115="MG",SUMPRODUCT(Leases!$I115:$I119,Expenses!LR$9:LR$13)*Leases!$F115,MAX((Expenses!LR$9-Leases!$K115/12)*Leases!$J115*Leases!$F115,0)+MAX((Expenses!LR$10-Leases!$K116/12)*Leases!$J116*Leases!$F115,0)+MAX((Expenses!LR$11-Leases!$K117/12)*Leases!$J117*Leases!$F115,0)+MAX((Expenses!LR$12-Leases!$K118/12)*Leases!$J118*Leases!$F115,0)+MAX((Expenses!LR$13-Leases!$K119/12)*Leases!$J119*Leases!$F115,0)))),0)</f>
        <v>0</v>
      </c>
      <c r="LU281" s="94">
        <f>IF(AND(LU$165&lt;=$E115,LU$165&gt;=EOMONTH($D115,0)),IF($G115="NNN",Expenses!LS$14*Leases!$F115,IF(Leases!$G115="FSG",0,IF(Leases!$G115="MG",SUMPRODUCT(Leases!$I115:$I119,Expenses!LS$9:LS$13)*Leases!$F115,MAX((Expenses!LS$9-Leases!$K115/12)*Leases!$J115*Leases!$F115,0)+MAX((Expenses!LS$10-Leases!$K116/12)*Leases!$J116*Leases!$F115,0)+MAX((Expenses!LS$11-Leases!$K117/12)*Leases!$J117*Leases!$F115,0)+MAX((Expenses!LS$12-Leases!$K118/12)*Leases!$J118*Leases!$F115,0)+MAX((Expenses!LS$13-Leases!$K119/12)*Leases!$J119*Leases!$F115,0)))),0)</f>
        <v>0</v>
      </c>
      <c r="LV281" s="94">
        <f>IF(AND(LV$165&lt;=$E115,LV$165&gt;=EOMONTH($D115,0)),IF($G115="NNN",Expenses!LT$14*Leases!$F115,IF(Leases!$G115="FSG",0,IF(Leases!$G115="MG",SUMPRODUCT(Leases!$I115:$I119,Expenses!LT$9:LT$13)*Leases!$F115,MAX((Expenses!LT$9-Leases!$K115/12)*Leases!$J115*Leases!$F115,0)+MAX((Expenses!LT$10-Leases!$K116/12)*Leases!$J116*Leases!$F115,0)+MAX((Expenses!LT$11-Leases!$K117/12)*Leases!$J117*Leases!$F115,0)+MAX((Expenses!LT$12-Leases!$K118/12)*Leases!$J118*Leases!$F115,0)+MAX((Expenses!LT$13-Leases!$K119/12)*Leases!$J119*Leases!$F115,0)))),0)</f>
        <v>0</v>
      </c>
      <c r="LW281" s="94">
        <f>IF(AND(LW$165&lt;=$E115,LW$165&gt;=EOMONTH($D115,0)),IF($G115="NNN",Expenses!LU$14*Leases!$F115,IF(Leases!$G115="FSG",0,IF(Leases!$G115="MG",SUMPRODUCT(Leases!$I115:$I119,Expenses!LU$9:LU$13)*Leases!$F115,MAX((Expenses!LU$9-Leases!$K115/12)*Leases!$J115*Leases!$F115,0)+MAX((Expenses!LU$10-Leases!$K116/12)*Leases!$J116*Leases!$F115,0)+MAX((Expenses!LU$11-Leases!$K117/12)*Leases!$J117*Leases!$F115,0)+MAX((Expenses!LU$12-Leases!$K118/12)*Leases!$J118*Leases!$F115,0)+MAX((Expenses!LU$13-Leases!$K119/12)*Leases!$J119*Leases!$F115,0)))),0)</f>
        <v>0</v>
      </c>
      <c r="LX281" s="94">
        <f>IF(AND(LX$165&lt;=$E115,LX$165&gt;=EOMONTH($D115,0)),IF($G115="NNN",Expenses!LV$14*Leases!$F115,IF(Leases!$G115="FSG",0,IF(Leases!$G115="MG",SUMPRODUCT(Leases!$I115:$I119,Expenses!LV$9:LV$13)*Leases!$F115,MAX((Expenses!LV$9-Leases!$K115/12)*Leases!$J115*Leases!$F115,0)+MAX((Expenses!LV$10-Leases!$K116/12)*Leases!$J116*Leases!$F115,0)+MAX((Expenses!LV$11-Leases!$K117/12)*Leases!$J117*Leases!$F115,0)+MAX((Expenses!LV$12-Leases!$K118/12)*Leases!$J118*Leases!$F115,0)+MAX((Expenses!LV$13-Leases!$K119/12)*Leases!$J119*Leases!$F115,0)))),0)</f>
        <v>0</v>
      </c>
      <c r="LY281" s="94">
        <f>IF(AND(LY$165&lt;=$E115,LY$165&gt;=EOMONTH($D115,0)),IF($G115="NNN",Expenses!LW$14*Leases!$F115,IF(Leases!$G115="FSG",0,IF(Leases!$G115="MG",SUMPRODUCT(Leases!$I115:$I119,Expenses!LW$9:LW$13)*Leases!$F115,MAX((Expenses!LW$9-Leases!$K115/12)*Leases!$J115*Leases!$F115,0)+MAX((Expenses!LW$10-Leases!$K116/12)*Leases!$J116*Leases!$F115,0)+MAX((Expenses!LW$11-Leases!$K117/12)*Leases!$J117*Leases!$F115,0)+MAX((Expenses!LW$12-Leases!$K118/12)*Leases!$J118*Leases!$F115,0)+MAX((Expenses!LW$13-Leases!$K119/12)*Leases!$J119*Leases!$F115,0)))),0)</f>
        <v>0</v>
      </c>
      <c r="LZ281" s="94">
        <f>IF(AND(LZ$165&lt;=$E115,LZ$165&gt;=EOMONTH($D115,0)),IF($G115="NNN",Expenses!LX$14*Leases!$F115,IF(Leases!$G115="FSG",0,IF(Leases!$G115="MG",SUMPRODUCT(Leases!$I115:$I119,Expenses!LX$9:LX$13)*Leases!$F115,MAX((Expenses!LX$9-Leases!$K115/12)*Leases!$J115*Leases!$F115,0)+MAX((Expenses!LX$10-Leases!$K116/12)*Leases!$J116*Leases!$F115,0)+MAX((Expenses!LX$11-Leases!$K117/12)*Leases!$J117*Leases!$F115,0)+MAX((Expenses!LX$12-Leases!$K118/12)*Leases!$J118*Leases!$F115,0)+MAX((Expenses!LX$13-Leases!$K119/12)*Leases!$J119*Leases!$F115,0)))),0)</f>
        <v>0</v>
      </c>
      <c r="MA281" s="94">
        <f>IF(AND(MA$165&lt;=$E115,MA$165&gt;=EOMONTH($D115,0)),IF($G115="NNN",Expenses!LY$14*Leases!$F115,IF(Leases!$G115="FSG",0,IF(Leases!$G115="MG",SUMPRODUCT(Leases!$I115:$I119,Expenses!LY$9:LY$13)*Leases!$F115,MAX((Expenses!LY$9-Leases!$K115/12)*Leases!$J115*Leases!$F115,0)+MAX((Expenses!LY$10-Leases!$K116/12)*Leases!$J116*Leases!$F115,0)+MAX((Expenses!LY$11-Leases!$K117/12)*Leases!$J117*Leases!$F115,0)+MAX((Expenses!LY$12-Leases!$K118/12)*Leases!$J118*Leases!$F115,0)+MAX((Expenses!LY$13-Leases!$K119/12)*Leases!$J119*Leases!$F115,0)))),0)</f>
        <v>0</v>
      </c>
      <c r="MB281" s="94">
        <f>IF(AND(MB$165&lt;=$E115,MB$165&gt;=EOMONTH($D115,0)),IF($G115="NNN",Expenses!LZ$14*Leases!$F115,IF(Leases!$G115="FSG",0,IF(Leases!$G115="MG",SUMPRODUCT(Leases!$I115:$I119,Expenses!LZ$9:LZ$13)*Leases!$F115,MAX((Expenses!LZ$9-Leases!$K115/12)*Leases!$J115*Leases!$F115,0)+MAX((Expenses!LZ$10-Leases!$K116/12)*Leases!$J116*Leases!$F115,0)+MAX((Expenses!LZ$11-Leases!$K117/12)*Leases!$J117*Leases!$F115,0)+MAX((Expenses!LZ$12-Leases!$K118/12)*Leases!$J118*Leases!$F115,0)+MAX((Expenses!LZ$13-Leases!$K119/12)*Leases!$J119*Leases!$F115,0)))),0)</f>
        <v>0</v>
      </c>
      <c r="MC281" s="94">
        <f>IF(AND(MC$165&lt;=$E115,MC$165&gt;=EOMONTH($D115,0)),IF($G115="NNN",Expenses!MA$14*Leases!$F115,IF(Leases!$G115="FSG",0,IF(Leases!$G115="MG",SUMPRODUCT(Leases!$I115:$I119,Expenses!MA$9:MA$13)*Leases!$F115,MAX((Expenses!MA$9-Leases!$K115/12)*Leases!$J115*Leases!$F115,0)+MAX((Expenses!MA$10-Leases!$K116/12)*Leases!$J116*Leases!$F115,0)+MAX((Expenses!MA$11-Leases!$K117/12)*Leases!$J117*Leases!$F115,0)+MAX((Expenses!MA$12-Leases!$K118/12)*Leases!$J118*Leases!$F115,0)+MAX((Expenses!MA$13-Leases!$K119/12)*Leases!$J119*Leases!$F115,0)))),0)</f>
        <v>0</v>
      </c>
      <c r="MD281" s="94">
        <f>IF(AND(MD$165&lt;=$E115,MD$165&gt;=EOMONTH($D115,0)),IF($G115="NNN",Expenses!MB$14*Leases!$F115,IF(Leases!$G115="FSG",0,IF(Leases!$G115="MG",SUMPRODUCT(Leases!$I115:$I119,Expenses!MB$9:MB$13)*Leases!$F115,MAX((Expenses!MB$9-Leases!$K115/12)*Leases!$J115*Leases!$F115,0)+MAX((Expenses!MB$10-Leases!$K116/12)*Leases!$J116*Leases!$F115,0)+MAX((Expenses!MB$11-Leases!$K117/12)*Leases!$J117*Leases!$F115,0)+MAX((Expenses!MB$12-Leases!$K118/12)*Leases!$J118*Leases!$F115,0)+MAX((Expenses!MB$13-Leases!$K119/12)*Leases!$J119*Leases!$F115,0)))),0)</f>
        <v>0</v>
      </c>
      <c r="ME281" s="94">
        <f>IF(AND(ME$165&lt;=$E115,ME$165&gt;=EOMONTH($D115,0)),IF($G115="NNN",Expenses!MC$14*Leases!$F115,IF(Leases!$G115="FSG",0,IF(Leases!$G115="MG",SUMPRODUCT(Leases!$I115:$I119,Expenses!MC$9:MC$13)*Leases!$F115,MAX((Expenses!MC$9-Leases!$K115/12)*Leases!$J115*Leases!$F115,0)+MAX((Expenses!MC$10-Leases!$K116/12)*Leases!$J116*Leases!$F115,0)+MAX((Expenses!MC$11-Leases!$K117/12)*Leases!$J117*Leases!$F115,0)+MAX((Expenses!MC$12-Leases!$K118/12)*Leases!$J118*Leases!$F115,0)+MAX((Expenses!MC$13-Leases!$K119/12)*Leases!$J119*Leases!$F115,0)))),0)</f>
        <v>0</v>
      </c>
      <c r="MF281" s="94">
        <f>IF(AND(MF$165&lt;=$E115,MF$165&gt;=EOMONTH($D115,0)),IF($G115="NNN",Expenses!MD$14*Leases!$F115,IF(Leases!$G115="FSG",0,IF(Leases!$G115="MG",SUMPRODUCT(Leases!$I115:$I119,Expenses!MD$9:MD$13)*Leases!$F115,MAX((Expenses!MD$9-Leases!$K115/12)*Leases!$J115*Leases!$F115,0)+MAX((Expenses!MD$10-Leases!$K116/12)*Leases!$J116*Leases!$F115,0)+MAX((Expenses!MD$11-Leases!$K117/12)*Leases!$J117*Leases!$F115,0)+MAX((Expenses!MD$12-Leases!$K118/12)*Leases!$J118*Leases!$F115,0)+MAX((Expenses!MD$13-Leases!$K119/12)*Leases!$J119*Leases!$F115,0)))),0)</f>
        <v>0</v>
      </c>
      <c r="MG281" s="94">
        <f>IF(AND(MG$165&lt;=$E115,MG$165&gt;=EOMONTH($D115,0)),IF($G115="NNN",Expenses!ME$14*Leases!$F115,IF(Leases!$G115="FSG",0,IF(Leases!$G115="MG",SUMPRODUCT(Leases!$I115:$I119,Expenses!ME$9:ME$13)*Leases!$F115,MAX((Expenses!ME$9-Leases!$K115/12)*Leases!$J115*Leases!$F115,0)+MAX((Expenses!ME$10-Leases!$K116/12)*Leases!$J116*Leases!$F115,0)+MAX((Expenses!ME$11-Leases!$K117/12)*Leases!$J117*Leases!$F115,0)+MAX((Expenses!ME$12-Leases!$K118/12)*Leases!$J118*Leases!$F115,0)+MAX((Expenses!ME$13-Leases!$K119/12)*Leases!$J119*Leases!$F115,0)))),0)</f>
        <v>0</v>
      </c>
      <c r="MH281" s="94">
        <f>IF(AND(MH$165&lt;=$E115,MH$165&gt;=EOMONTH($D115,0)),IF($G115="NNN",Expenses!MF$14*Leases!$F115,IF(Leases!$G115="FSG",0,IF(Leases!$G115="MG",SUMPRODUCT(Leases!$I115:$I119,Expenses!MF$9:MF$13)*Leases!$F115,MAX((Expenses!MF$9-Leases!$K115/12)*Leases!$J115*Leases!$F115,0)+MAX((Expenses!MF$10-Leases!$K116/12)*Leases!$J116*Leases!$F115,0)+MAX((Expenses!MF$11-Leases!$K117/12)*Leases!$J117*Leases!$F115,0)+MAX((Expenses!MF$12-Leases!$K118/12)*Leases!$J118*Leases!$F115,0)+MAX((Expenses!MF$13-Leases!$K119/12)*Leases!$J119*Leases!$F115,0)))),0)</f>
        <v>0</v>
      </c>
      <c r="MI281" s="94">
        <f>IF(AND(MI$165&lt;=$E115,MI$165&gt;=EOMONTH($D115,0)),IF($G115="NNN",Expenses!MG$14*Leases!$F115,IF(Leases!$G115="FSG",0,IF(Leases!$G115="MG",SUMPRODUCT(Leases!$I115:$I119,Expenses!MG$9:MG$13)*Leases!$F115,MAX((Expenses!MG$9-Leases!$K115/12)*Leases!$J115*Leases!$F115,0)+MAX((Expenses!MG$10-Leases!$K116/12)*Leases!$J116*Leases!$F115,0)+MAX((Expenses!MG$11-Leases!$K117/12)*Leases!$J117*Leases!$F115,0)+MAX((Expenses!MG$12-Leases!$K118/12)*Leases!$J118*Leases!$F115,0)+MAX((Expenses!MG$13-Leases!$K119/12)*Leases!$J119*Leases!$F115,0)))),0)</f>
        <v>0</v>
      </c>
      <c r="MJ281" s="94">
        <f>IF(AND(MJ$165&lt;=$E115,MJ$165&gt;=EOMONTH($D115,0)),IF($G115="NNN",Expenses!MH$14*Leases!$F115,IF(Leases!$G115="FSG",0,IF(Leases!$G115="MG",SUMPRODUCT(Leases!$I115:$I119,Expenses!MH$9:MH$13)*Leases!$F115,MAX((Expenses!MH$9-Leases!$K115/12)*Leases!$J115*Leases!$F115,0)+MAX((Expenses!MH$10-Leases!$K116/12)*Leases!$J116*Leases!$F115,0)+MAX((Expenses!MH$11-Leases!$K117/12)*Leases!$J117*Leases!$F115,0)+MAX((Expenses!MH$12-Leases!$K118/12)*Leases!$J118*Leases!$F115,0)+MAX((Expenses!MH$13-Leases!$K119/12)*Leases!$J119*Leases!$F115,0)))),0)</f>
        <v>0</v>
      </c>
      <c r="MK281" s="94">
        <f>IF(AND(MK$165&lt;=$E115,MK$165&gt;=EOMONTH($D115,0)),IF($G115="NNN",Expenses!MI$14*Leases!$F115,IF(Leases!$G115="FSG",0,IF(Leases!$G115="MG",SUMPRODUCT(Leases!$I115:$I119,Expenses!MI$9:MI$13)*Leases!$F115,MAX((Expenses!MI$9-Leases!$K115/12)*Leases!$J115*Leases!$F115,0)+MAX((Expenses!MI$10-Leases!$K116/12)*Leases!$J116*Leases!$F115,0)+MAX((Expenses!MI$11-Leases!$K117/12)*Leases!$J117*Leases!$F115,0)+MAX((Expenses!MI$12-Leases!$K118/12)*Leases!$J118*Leases!$F115,0)+MAX((Expenses!MI$13-Leases!$K119/12)*Leases!$J119*Leases!$F115,0)))),0)</f>
        <v>0</v>
      </c>
      <c r="ML281" s="94">
        <f>IF(AND(ML$165&lt;=$E115,ML$165&gt;=EOMONTH($D115,0)),IF($G115="NNN",Expenses!MJ$14*Leases!$F115,IF(Leases!$G115="FSG",0,IF(Leases!$G115="MG",SUMPRODUCT(Leases!$I115:$I119,Expenses!MJ$9:MJ$13)*Leases!$F115,MAX((Expenses!MJ$9-Leases!$K115/12)*Leases!$J115*Leases!$F115,0)+MAX((Expenses!MJ$10-Leases!$K116/12)*Leases!$J116*Leases!$F115,0)+MAX((Expenses!MJ$11-Leases!$K117/12)*Leases!$J117*Leases!$F115,0)+MAX((Expenses!MJ$12-Leases!$K118/12)*Leases!$J118*Leases!$F115,0)+MAX((Expenses!MJ$13-Leases!$K119/12)*Leases!$J119*Leases!$F115,0)))),0)</f>
        <v>0</v>
      </c>
      <c r="MM281" s="94">
        <f>IF(AND(MM$165&lt;=$E115,MM$165&gt;=EOMONTH($D115,0)),IF($G115="NNN",Expenses!MK$14*Leases!$F115,IF(Leases!$G115="FSG",0,IF(Leases!$G115="MG",SUMPRODUCT(Leases!$I115:$I119,Expenses!MK$9:MK$13)*Leases!$F115,MAX((Expenses!MK$9-Leases!$K115/12)*Leases!$J115*Leases!$F115,0)+MAX((Expenses!MK$10-Leases!$K116/12)*Leases!$J116*Leases!$F115,0)+MAX((Expenses!MK$11-Leases!$K117/12)*Leases!$J117*Leases!$F115,0)+MAX((Expenses!MK$12-Leases!$K118/12)*Leases!$J118*Leases!$F115,0)+MAX((Expenses!MK$13-Leases!$K119/12)*Leases!$J119*Leases!$F115,0)))),0)</f>
        <v>0</v>
      </c>
      <c r="MN281" s="94">
        <f>IF(AND(MN$165&lt;=$E115,MN$165&gt;=EOMONTH($D115,0)),IF($G115="NNN",Expenses!ML$14*Leases!$F115,IF(Leases!$G115="FSG",0,IF(Leases!$G115="MG",SUMPRODUCT(Leases!$I115:$I119,Expenses!ML$9:ML$13)*Leases!$F115,MAX((Expenses!ML$9-Leases!$K115/12)*Leases!$J115*Leases!$F115,0)+MAX((Expenses!ML$10-Leases!$K116/12)*Leases!$J116*Leases!$F115,0)+MAX((Expenses!ML$11-Leases!$K117/12)*Leases!$J117*Leases!$F115,0)+MAX((Expenses!ML$12-Leases!$K118/12)*Leases!$J118*Leases!$F115,0)+MAX((Expenses!ML$13-Leases!$K119/12)*Leases!$J119*Leases!$F115,0)))),0)</f>
        <v>0</v>
      </c>
      <c r="MO281" s="94">
        <f>IF(AND(MO$165&lt;=$E115,MO$165&gt;=EOMONTH($D115,0)),IF($G115="NNN",Expenses!MM$14*Leases!$F115,IF(Leases!$G115="FSG",0,IF(Leases!$G115="MG",SUMPRODUCT(Leases!$I115:$I119,Expenses!MM$9:MM$13)*Leases!$F115,MAX((Expenses!MM$9-Leases!$K115/12)*Leases!$J115*Leases!$F115,0)+MAX((Expenses!MM$10-Leases!$K116/12)*Leases!$J116*Leases!$F115,0)+MAX((Expenses!MM$11-Leases!$K117/12)*Leases!$J117*Leases!$F115,0)+MAX((Expenses!MM$12-Leases!$K118/12)*Leases!$J118*Leases!$F115,0)+MAX((Expenses!MM$13-Leases!$K119/12)*Leases!$J119*Leases!$F115,0)))),0)</f>
        <v>0</v>
      </c>
      <c r="MP281" s="94">
        <f>IF(AND(MP$165&lt;=$E115,MP$165&gt;=EOMONTH($D115,0)),IF($G115="NNN",Expenses!MN$14*Leases!$F115,IF(Leases!$G115="FSG",0,IF(Leases!$G115="MG",SUMPRODUCT(Leases!$I115:$I119,Expenses!MN$9:MN$13)*Leases!$F115,MAX((Expenses!MN$9-Leases!$K115/12)*Leases!$J115*Leases!$F115,0)+MAX((Expenses!MN$10-Leases!$K116/12)*Leases!$J116*Leases!$F115,0)+MAX((Expenses!MN$11-Leases!$K117/12)*Leases!$J117*Leases!$F115,0)+MAX((Expenses!MN$12-Leases!$K118/12)*Leases!$J118*Leases!$F115,0)+MAX((Expenses!MN$13-Leases!$K119/12)*Leases!$J119*Leases!$F115,0)))),0)</f>
        <v>0</v>
      </c>
      <c r="MQ281" s="94">
        <f>IF(AND(MQ$165&lt;=$E115,MQ$165&gt;=EOMONTH($D115,0)),IF($G115="NNN",Expenses!MO$14*Leases!$F115,IF(Leases!$G115="FSG",0,IF(Leases!$G115="MG",SUMPRODUCT(Leases!$I115:$I119,Expenses!MO$9:MO$13)*Leases!$F115,MAX((Expenses!MO$9-Leases!$K115/12)*Leases!$J115*Leases!$F115,0)+MAX((Expenses!MO$10-Leases!$K116/12)*Leases!$J116*Leases!$F115,0)+MAX((Expenses!MO$11-Leases!$K117/12)*Leases!$J117*Leases!$F115,0)+MAX((Expenses!MO$12-Leases!$K118/12)*Leases!$J118*Leases!$F115,0)+MAX((Expenses!MO$13-Leases!$K119/12)*Leases!$J119*Leases!$F115,0)))),0)</f>
        <v>0</v>
      </c>
      <c r="MR281" s="94">
        <f>IF(AND(MR$165&lt;=$E115,MR$165&gt;=EOMONTH($D115,0)),IF($G115="NNN",Expenses!MP$14*Leases!$F115,IF(Leases!$G115="FSG",0,IF(Leases!$G115="MG",SUMPRODUCT(Leases!$I115:$I119,Expenses!MP$9:MP$13)*Leases!$F115,MAX((Expenses!MP$9-Leases!$K115/12)*Leases!$J115*Leases!$F115,0)+MAX((Expenses!MP$10-Leases!$K116/12)*Leases!$J116*Leases!$F115,0)+MAX((Expenses!MP$11-Leases!$K117/12)*Leases!$J117*Leases!$F115,0)+MAX((Expenses!MP$12-Leases!$K118/12)*Leases!$J118*Leases!$F115,0)+MAX((Expenses!MP$13-Leases!$K119/12)*Leases!$J119*Leases!$F115,0)))),0)</f>
        <v>0</v>
      </c>
      <c r="MS281" s="94">
        <f>IF(AND(MS$165&lt;=$E115,MS$165&gt;=EOMONTH($D115,0)),IF($G115="NNN",Expenses!MQ$14*Leases!$F115,IF(Leases!$G115="FSG",0,IF(Leases!$G115="MG",SUMPRODUCT(Leases!$I115:$I119,Expenses!MQ$9:MQ$13)*Leases!$F115,MAX((Expenses!MQ$9-Leases!$K115/12)*Leases!$J115*Leases!$F115,0)+MAX((Expenses!MQ$10-Leases!$K116/12)*Leases!$J116*Leases!$F115,0)+MAX((Expenses!MQ$11-Leases!$K117/12)*Leases!$J117*Leases!$F115,0)+MAX((Expenses!MQ$12-Leases!$K118/12)*Leases!$J118*Leases!$F115,0)+MAX((Expenses!MQ$13-Leases!$K119/12)*Leases!$J119*Leases!$F115,0)))),0)</f>
        <v>0</v>
      </c>
      <c r="MT281" s="94">
        <f>IF(AND(MT$165&lt;=$E115,MT$165&gt;=EOMONTH($D115,0)),IF($G115="NNN",Expenses!MR$14*Leases!$F115,IF(Leases!$G115="FSG",0,IF(Leases!$G115="MG",SUMPRODUCT(Leases!$I115:$I119,Expenses!MR$9:MR$13)*Leases!$F115,MAX((Expenses!MR$9-Leases!$K115/12)*Leases!$J115*Leases!$F115,0)+MAX((Expenses!MR$10-Leases!$K116/12)*Leases!$J116*Leases!$F115,0)+MAX((Expenses!MR$11-Leases!$K117/12)*Leases!$J117*Leases!$F115,0)+MAX((Expenses!MR$12-Leases!$K118/12)*Leases!$J118*Leases!$F115,0)+MAX((Expenses!MR$13-Leases!$K119/12)*Leases!$J119*Leases!$F115,0)))),0)</f>
        <v>0</v>
      </c>
      <c r="MU281" s="94">
        <f>IF(AND(MU$165&lt;=$E115,MU$165&gt;=EOMONTH($D115,0)),IF($G115="NNN",Expenses!MS$14*Leases!$F115,IF(Leases!$G115="FSG",0,IF(Leases!$G115="MG",SUMPRODUCT(Leases!$I115:$I119,Expenses!MS$9:MS$13)*Leases!$F115,MAX((Expenses!MS$9-Leases!$K115/12)*Leases!$J115*Leases!$F115,0)+MAX((Expenses!MS$10-Leases!$K116/12)*Leases!$J116*Leases!$F115,0)+MAX((Expenses!MS$11-Leases!$K117/12)*Leases!$J117*Leases!$F115,0)+MAX((Expenses!MS$12-Leases!$K118/12)*Leases!$J118*Leases!$F115,0)+MAX((Expenses!MS$13-Leases!$K119/12)*Leases!$J119*Leases!$F115,0)))),0)</f>
        <v>0</v>
      </c>
      <c r="MV281" s="94">
        <f>IF(AND(MV$165&lt;=$E115,MV$165&gt;=EOMONTH($D115,0)),IF($G115="NNN",Expenses!MT$14*Leases!$F115,IF(Leases!$G115="FSG",0,IF(Leases!$G115="MG",SUMPRODUCT(Leases!$I115:$I119,Expenses!MT$9:MT$13)*Leases!$F115,MAX((Expenses!MT$9-Leases!$K115/12)*Leases!$J115*Leases!$F115,0)+MAX((Expenses!MT$10-Leases!$K116/12)*Leases!$J116*Leases!$F115,0)+MAX((Expenses!MT$11-Leases!$K117/12)*Leases!$J117*Leases!$F115,0)+MAX((Expenses!MT$12-Leases!$K118/12)*Leases!$J118*Leases!$F115,0)+MAX((Expenses!MT$13-Leases!$K119/12)*Leases!$J119*Leases!$F115,0)))),0)</f>
        <v>0</v>
      </c>
      <c r="MW281" s="94">
        <f>IF(AND(MW$165&lt;=$E115,MW$165&gt;=EOMONTH($D115,0)),IF($G115="NNN",Expenses!MU$14*Leases!$F115,IF(Leases!$G115="FSG",0,IF(Leases!$G115="MG",SUMPRODUCT(Leases!$I115:$I119,Expenses!MU$9:MU$13)*Leases!$F115,MAX((Expenses!MU$9-Leases!$K115/12)*Leases!$J115*Leases!$F115,0)+MAX((Expenses!MU$10-Leases!$K116/12)*Leases!$J116*Leases!$F115,0)+MAX((Expenses!MU$11-Leases!$K117/12)*Leases!$J117*Leases!$F115,0)+MAX((Expenses!MU$12-Leases!$K118/12)*Leases!$J118*Leases!$F115,0)+MAX((Expenses!MU$13-Leases!$K119/12)*Leases!$J119*Leases!$F115,0)))),0)</f>
        <v>0</v>
      </c>
      <c r="MX281" s="94">
        <f>IF(AND(MX$165&lt;=$E115,MX$165&gt;=EOMONTH($D115,0)),IF($G115="NNN",Expenses!MV$14*Leases!$F115,IF(Leases!$G115="FSG",0,IF(Leases!$G115="MG",SUMPRODUCT(Leases!$I115:$I119,Expenses!MV$9:MV$13)*Leases!$F115,MAX((Expenses!MV$9-Leases!$K115/12)*Leases!$J115*Leases!$F115,0)+MAX((Expenses!MV$10-Leases!$K116/12)*Leases!$J116*Leases!$F115,0)+MAX((Expenses!MV$11-Leases!$K117/12)*Leases!$J117*Leases!$F115,0)+MAX((Expenses!MV$12-Leases!$K118/12)*Leases!$J118*Leases!$F115,0)+MAX((Expenses!MV$13-Leases!$K119/12)*Leases!$J119*Leases!$F115,0)))),0)</f>
        <v>0</v>
      </c>
      <c r="MY281" s="94">
        <f>IF(AND(MY$165&lt;=$E115,MY$165&gt;=EOMONTH($D115,0)),IF($G115="NNN",Expenses!MW$14*Leases!$F115,IF(Leases!$G115="FSG",0,IF(Leases!$G115="MG",SUMPRODUCT(Leases!$I115:$I119,Expenses!MW$9:MW$13)*Leases!$F115,MAX((Expenses!MW$9-Leases!$K115/12)*Leases!$J115*Leases!$F115,0)+MAX((Expenses!MW$10-Leases!$K116/12)*Leases!$J116*Leases!$F115,0)+MAX((Expenses!MW$11-Leases!$K117/12)*Leases!$J117*Leases!$F115,0)+MAX((Expenses!MW$12-Leases!$K118/12)*Leases!$J118*Leases!$F115,0)+MAX((Expenses!MW$13-Leases!$K119/12)*Leases!$J119*Leases!$F115,0)))),0)</f>
        <v>0</v>
      </c>
      <c r="MZ281" s="94">
        <f>IF(AND(MZ$165&lt;=$E115,MZ$165&gt;=EOMONTH($D115,0)),IF($G115="NNN",Expenses!MX$14*Leases!$F115,IF(Leases!$G115="FSG",0,IF(Leases!$G115="MG",SUMPRODUCT(Leases!$I115:$I119,Expenses!MX$9:MX$13)*Leases!$F115,MAX((Expenses!MX$9-Leases!$K115/12)*Leases!$J115*Leases!$F115,0)+MAX((Expenses!MX$10-Leases!$K116/12)*Leases!$J116*Leases!$F115,0)+MAX((Expenses!MX$11-Leases!$K117/12)*Leases!$J117*Leases!$F115,0)+MAX((Expenses!MX$12-Leases!$K118/12)*Leases!$J118*Leases!$F115,0)+MAX((Expenses!MX$13-Leases!$K119/12)*Leases!$J119*Leases!$F115,0)))),0)</f>
        <v>0</v>
      </c>
      <c r="NA281" s="94">
        <f>IF(AND(NA$165&lt;=$E115,NA$165&gt;=EOMONTH($D115,0)),IF($G115="NNN",Expenses!MY$14*Leases!$F115,IF(Leases!$G115="FSG",0,IF(Leases!$G115="MG",SUMPRODUCT(Leases!$I115:$I119,Expenses!MY$9:MY$13)*Leases!$F115,MAX((Expenses!MY$9-Leases!$K115/12)*Leases!$J115*Leases!$F115,0)+MAX((Expenses!MY$10-Leases!$K116/12)*Leases!$J116*Leases!$F115,0)+MAX((Expenses!MY$11-Leases!$K117/12)*Leases!$J117*Leases!$F115,0)+MAX((Expenses!MY$12-Leases!$K118/12)*Leases!$J118*Leases!$F115,0)+MAX((Expenses!MY$13-Leases!$K119/12)*Leases!$J119*Leases!$F115,0)))),0)</f>
        <v>0</v>
      </c>
      <c r="NB281" s="94">
        <f>IF(AND(NB$165&lt;=$E115,NB$165&gt;=EOMONTH($D115,0)),IF($G115="NNN",Expenses!MZ$14*Leases!$F115,IF(Leases!$G115="FSG",0,IF(Leases!$G115="MG",SUMPRODUCT(Leases!$I115:$I119,Expenses!MZ$9:MZ$13)*Leases!$F115,MAX((Expenses!MZ$9-Leases!$K115/12)*Leases!$J115*Leases!$F115,0)+MAX((Expenses!MZ$10-Leases!$K116/12)*Leases!$J116*Leases!$F115,0)+MAX((Expenses!MZ$11-Leases!$K117/12)*Leases!$J117*Leases!$F115,0)+MAX((Expenses!MZ$12-Leases!$K118/12)*Leases!$J118*Leases!$F115,0)+MAX((Expenses!MZ$13-Leases!$K119/12)*Leases!$J119*Leases!$F115,0)))),0)</f>
        <v>0</v>
      </c>
      <c r="NC281" s="94">
        <f>IF(AND(NC$165&lt;=$E115,NC$165&gt;=EOMONTH($D115,0)),IF($G115="NNN",Expenses!NA$14*Leases!$F115,IF(Leases!$G115="FSG",0,IF(Leases!$G115="MG",SUMPRODUCT(Leases!$I115:$I119,Expenses!NA$9:NA$13)*Leases!$F115,MAX((Expenses!NA$9-Leases!$K115/12)*Leases!$J115*Leases!$F115,0)+MAX((Expenses!NA$10-Leases!$K116/12)*Leases!$J116*Leases!$F115,0)+MAX((Expenses!NA$11-Leases!$K117/12)*Leases!$J117*Leases!$F115,0)+MAX((Expenses!NA$12-Leases!$K118/12)*Leases!$J118*Leases!$F115,0)+MAX((Expenses!NA$13-Leases!$K119/12)*Leases!$J119*Leases!$F115,0)))),0)</f>
        <v>0</v>
      </c>
      <c r="ND281" s="94">
        <f>IF(AND(ND$165&lt;=$E115,ND$165&gt;=EOMONTH($D115,0)),IF($G115="NNN",Expenses!NB$14*Leases!$F115,IF(Leases!$G115="FSG",0,IF(Leases!$G115="MG",SUMPRODUCT(Leases!$I115:$I119,Expenses!NB$9:NB$13)*Leases!$F115,MAX((Expenses!NB$9-Leases!$K115/12)*Leases!$J115*Leases!$F115,0)+MAX((Expenses!NB$10-Leases!$K116/12)*Leases!$J116*Leases!$F115,0)+MAX((Expenses!NB$11-Leases!$K117/12)*Leases!$J117*Leases!$F115,0)+MAX((Expenses!NB$12-Leases!$K118/12)*Leases!$J118*Leases!$F115,0)+MAX((Expenses!NB$13-Leases!$K119/12)*Leases!$J119*Leases!$F115,0)))),0)</f>
        <v>0</v>
      </c>
      <c r="NE281" s="94">
        <f>IF(AND(NE$165&lt;=$E115,NE$165&gt;=EOMONTH($D115,0)),IF($G115="NNN",Expenses!NC$14*Leases!$F115,IF(Leases!$G115="FSG",0,IF(Leases!$G115="MG",SUMPRODUCT(Leases!$I115:$I119,Expenses!NC$9:NC$13)*Leases!$F115,MAX((Expenses!NC$9-Leases!$K115/12)*Leases!$J115*Leases!$F115,0)+MAX((Expenses!NC$10-Leases!$K116/12)*Leases!$J116*Leases!$F115,0)+MAX((Expenses!NC$11-Leases!$K117/12)*Leases!$J117*Leases!$F115,0)+MAX((Expenses!NC$12-Leases!$K118/12)*Leases!$J118*Leases!$F115,0)+MAX((Expenses!NC$13-Leases!$K119/12)*Leases!$J119*Leases!$F115,0)))),0)</f>
        <v>0</v>
      </c>
      <c r="NF281" s="94">
        <f>IF(AND(NF$165&lt;=$E115,NF$165&gt;=EOMONTH($D115,0)),IF($G115="NNN",Expenses!ND$14*Leases!$F115,IF(Leases!$G115="FSG",0,IF(Leases!$G115="MG",SUMPRODUCT(Leases!$I115:$I119,Expenses!ND$9:ND$13)*Leases!$F115,MAX((Expenses!ND$9-Leases!$K115/12)*Leases!$J115*Leases!$F115,0)+MAX((Expenses!ND$10-Leases!$K116/12)*Leases!$J116*Leases!$F115,0)+MAX((Expenses!ND$11-Leases!$K117/12)*Leases!$J117*Leases!$F115,0)+MAX((Expenses!ND$12-Leases!$K118/12)*Leases!$J118*Leases!$F115,0)+MAX((Expenses!ND$13-Leases!$K119/12)*Leases!$J119*Leases!$F115,0)))),0)</f>
        <v>0</v>
      </c>
      <c r="NG281" s="94">
        <f>IF(AND(NG$165&lt;=$E115,NG$165&gt;=EOMONTH($D115,0)),IF($G115="NNN",Expenses!NE$14*Leases!$F115,IF(Leases!$G115="FSG",0,IF(Leases!$G115="MG",SUMPRODUCT(Leases!$I115:$I119,Expenses!NE$9:NE$13)*Leases!$F115,MAX((Expenses!NE$9-Leases!$K115/12)*Leases!$J115*Leases!$F115,0)+MAX((Expenses!NE$10-Leases!$K116/12)*Leases!$J116*Leases!$F115,0)+MAX((Expenses!NE$11-Leases!$K117/12)*Leases!$J117*Leases!$F115,0)+MAX((Expenses!NE$12-Leases!$K118/12)*Leases!$J118*Leases!$F115,0)+MAX((Expenses!NE$13-Leases!$K119/12)*Leases!$J119*Leases!$F115,0)))),0)</f>
        <v>0</v>
      </c>
      <c r="NH281" s="94">
        <f>IF(AND(NH$165&lt;=$E115,NH$165&gt;=EOMONTH($D115,0)),IF($G115="NNN",Expenses!NF$14*Leases!$F115,IF(Leases!$G115="FSG",0,IF(Leases!$G115="MG",SUMPRODUCT(Leases!$I115:$I119,Expenses!NF$9:NF$13)*Leases!$F115,MAX((Expenses!NF$9-Leases!$K115/12)*Leases!$J115*Leases!$F115,0)+MAX((Expenses!NF$10-Leases!$K116/12)*Leases!$J116*Leases!$F115,0)+MAX((Expenses!NF$11-Leases!$K117/12)*Leases!$J117*Leases!$F115,0)+MAX((Expenses!NF$12-Leases!$K118/12)*Leases!$J118*Leases!$F115,0)+MAX((Expenses!NF$13-Leases!$K119/12)*Leases!$J119*Leases!$F115,0)))),0)</f>
        <v>0</v>
      </c>
      <c r="NI281" s="94">
        <f>IF(AND(NI$165&lt;=$E115,NI$165&gt;=EOMONTH($D115,0)),IF($G115="NNN",Expenses!NG$14*Leases!$F115,IF(Leases!$G115="FSG",0,IF(Leases!$G115="MG",SUMPRODUCT(Leases!$I115:$I119,Expenses!NG$9:NG$13)*Leases!$F115,MAX((Expenses!NG$9-Leases!$K115/12)*Leases!$J115*Leases!$F115,0)+MAX((Expenses!NG$10-Leases!$K116/12)*Leases!$J116*Leases!$F115,0)+MAX((Expenses!NG$11-Leases!$K117/12)*Leases!$J117*Leases!$F115,0)+MAX((Expenses!NG$12-Leases!$K118/12)*Leases!$J118*Leases!$F115,0)+MAX((Expenses!NG$13-Leases!$K119/12)*Leases!$J119*Leases!$F115,0)))),0)</f>
        <v>0</v>
      </c>
      <c r="NJ281" s="94">
        <f>IF(AND(NJ$165&lt;=$E115,NJ$165&gt;=EOMONTH($D115,0)),IF($G115="NNN",Expenses!NH$14*Leases!$F115,IF(Leases!$G115="FSG",0,IF(Leases!$G115="MG",SUMPRODUCT(Leases!$I115:$I119,Expenses!NH$9:NH$13)*Leases!$F115,MAX((Expenses!NH$9-Leases!$K115/12)*Leases!$J115*Leases!$F115,0)+MAX((Expenses!NH$10-Leases!$K116/12)*Leases!$J116*Leases!$F115,0)+MAX((Expenses!NH$11-Leases!$K117/12)*Leases!$J117*Leases!$F115,0)+MAX((Expenses!NH$12-Leases!$K118/12)*Leases!$J118*Leases!$F115,0)+MAX((Expenses!NH$13-Leases!$K119/12)*Leases!$J119*Leases!$F115,0)))),0)</f>
        <v>0</v>
      </c>
      <c r="NK281" s="97">
        <f>IF(AND(NK$165&lt;=$E115,NK$165&gt;=EOMONTH($D115,0)),IF($G115="NNN",Expenses!NI$14*Leases!$F115,IF(Leases!$G115="FSG",0,IF(Leases!$G115="MG",SUMPRODUCT(Leases!$I115:$I119,Expenses!NI$9:NI$13)*Leases!$F115,MAX((Expenses!NI$9-Leases!$K115/12)*Leases!$J115*Leases!$F115,0)+MAX((Expenses!NI$10-Leases!$K116/12)*Leases!$J116*Leases!$F115,0)+MAX((Expenses!NI$11-Leases!$K117/12)*Leases!$J117*Leases!$F115,0)+MAX((Expenses!NI$12-Leases!$K118/12)*Leases!$J118*Leases!$F115,0)+MAX((Expenses!NI$13-Leases!$K119/12)*Leases!$J119*Leases!$F115,0)))),0)</f>
        <v>0</v>
      </c>
    </row>
    <row r="282" spans="1:375" x14ac:dyDescent="0.25">
      <c r="A282" s="96">
        <f>SUMIF($D$163:$NK$163,"&lt;="&amp;Summary!$B$3,Leases!D282:NK282)</f>
        <v>0</v>
      </c>
      <c r="B282" s="23" t="s">
        <v>99</v>
      </c>
      <c r="C282" s="45" t="s">
        <v>23</v>
      </c>
      <c r="D282" s="94">
        <f t="shared" ref="D282:BO282" si="2664">IF(OR($AL115=0,D$165&gt;$E115,D$165&lt;EOMONTH($D115,0)),0,IF(((($AJ115*((1+$AN115)^(D$163-1))/12))-(D280/$AM115))*$AM115&lt;0,0,((($AJ115*((1+$AN115)^(D$163-1))/12))-(D280/$AM115))*$AM115))</f>
        <v>0</v>
      </c>
      <c r="E282" s="94">
        <f t="shared" si="2664"/>
        <v>0</v>
      </c>
      <c r="F282" s="94">
        <f t="shared" si="2664"/>
        <v>0</v>
      </c>
      <c r="G282" s="94">
        <f t="shared" si="2664"/>
        <v>0</v>
      </c>
      <c r="H282" s="94">
        <f t="shared" si="2664"/>
        <v>0</v>
      </c>
      <c r="I282" s="94">
        <f t="shared" si="2664"/>
        <v>0</v>
      </c>
      <c r="J282" s="94">
        <f t="shared" si="2664"/>
        <v>0</v>
      </c>
      <c r="K282" s="94">
        <f t="shared" si="2664"/>
        <v>0</v>
      </c>
      <c r="L282" s="94">
        <f t="shared" si="2664"/>
        <v>0</v>
      </c>
      <c r="M282" s="94">
        <f t="shared" si="2664"/>
        <v>0</v>
      </c>
      <c r="N282" s="94">
        <f t="shared" si="2664"/>
        <v>0</v>
      </c>
      <c r="O282" s="94">
        <f t="shared" si="2664"/>
        <v>0</v>
      </c>
      <c r="P282" s="94">
        <f t="shared" si="2664"/>
        <v>0</v>
      </c>
      <c r="Q282" s="94">
        <f t="shared" si="2664"/>
        <v>0</v>
      </c>
      <c r="R282" s="94">
        <f t="shared" si="2664"/>
        <v>0</v>
      </c>
      <c r="S282" s="94">
        <f t="shared" si="2664"/>
        <v>0</v>
      </c>
      <c r="T282" s="94">
        <f t="shared" si="2664"/>
        <v>0</v>
      </c>
      <c r="U282" s="94">
        <f t="shared" si="2664"/>
        <v>0</v>
      </c>
      <c r="V282" s="94">
        <f t="shared" si="2664"/>
        <v>0</v>
      </c>
      <c r="W282" s="94">
        <f t="shared" si="2664"/>
        <v>0</v>
      </c>
      <c r="X282" s="94">
        <f t="shared" si="2664"/>
        <v>0</v>
      </c>
      <c r="Y282" s="94">
        <f t="shared" si="2664"/>
        <v>0</v>
      </c>
      <c r="Z282" s="94">
        <f t="shared" si="2664"/>
        <v>0</v>
      </c>
      <c r="AA282" s="94">
        <f t="shared" si="2664"/>
        <v>0</v>
      </c>
      <c r="AB282" s="94">
        <f t="shared" si="2664"/>
        <v>0</v>
      </c>
      <c r="AC282" s="94">
        <f t="shared" si="2664"/>
        <v>0</v>
      </c>
      <c r="AD282" s="94">
        <f t="shared" si="2664"/>
        <v>0</v>
      </c>
      <c r="AE282" s="94">
        <f t="shared" si="2664"/>
        <v>0</v>
      </c>
      <c r="AF282" s="94">
        <f t="shared" si="2664"/>
        <v>0</v>
      </c>
      <c r="AG282" s="94">
        <f t="shared" si="2664"/>
        <v>0</v>
      </c>
      <c r="AH282" s="94">
        <f t="shared" si="2664"/>
        <v>0</v>
      </c>
      <c r="AI282" s="94">
        <f t="shared" si="2664"/>
        <v>0</v>
      </c>
      <c r="AJ282" s="94">
        <f t="shared" si="2664"/>
        <v>0</v>
      </c>
      <c r="AK282" s="94">
        <f t="shared" si="2664"/>
        <v>0</v>
      </c>
      <c r="AL282" s="94">
        <f t="shared" si="2664"/>
        <v>0</v>
      </c>
      <c r="AM282" s="94">
        <f t="shared" si="2664"/>
        <v>0</v>
      </c>
      <c r="AN282" s="94">
        <f t="shared" si="2664"/>
        <v>0</v>
      </c>
      <c r="AO282" s="94">
        <f t="shared" si="2664"/>
        <v>0</v>
      </c>
      <c r="AP282" s="94">
        <f t="shared" si="2664"/>
        <v>0</v>
      </c>
      <c r="AQ282" s="94">
        <f t="shared" si="2664"/>
        <v>0</v>
      </c>
      <c r="AR282" s="94">
        <f t="shared" si="2664"/>
        <v>0</v>
      </c>
      <c r="AS282" s="94">
        <f t="shared" si="2664"/>
        <v>0</v>
      </c>
      <c r="AT282" s="94">
        <f t="shared" si="2664"/>
        <v>0</v>
      </c>
      <c r="AU282" s="94">
        <f t="shared" si="2664"/>
        <v>0</v>
      </c>
      <c r="AV282" s="94">
        <f t="shared" si="2664"/>
        <v>0</v>
      </c>
      <c r="AW282" s="94">
        <f t="shared" si="2664"/>
        <v>0</v>
      </c>
      <c r="AX282" s="94">
        <f t="shared" si="2664"/>
        <v>0</v>
      </c>
      <c r="AY282" s="94">
        <f t="shared" si="2664"/>
        <v>0</v>
      </c>
      <c r="AZ282" s="94">
        <f t="shared" si="2664"/>
        <v>0</v>
      </c>
      <c r="BA282" s="94">
        <f t="shared" si="2664"/>
        <v>0</v>
      </c>
      <c r="BB282" s="94">
        <f t="shared" si="2664"/>
        <v>0</v>
      </c>
      <c r="BC282" s="94">
        <f t="shared" si="2664"/>
        <v>0</v>
      </c>
      <c r="BD282" s="94">
        <f t="shared" si="2664"/>
        <v>0</v>
      </c>
      <c r="BE282" s="94">
        <f t="shared" si="2664"/>
        <v>0</v>
      </c>
      <c r="BF282" s="94">
        <f t="shared" si="2664"/>
        <v>0</v>
      </c>
      <c r="BG282" s="94">
        <f t="shared" si="2664"/>
        <v>0</v>
      </c>
      <c r="BH282" s="94">
        <f t="shared" si="2664"/>
        <v>0</v>
      </c>
      <c r="BI282" s="94">
        <f t="shared" si="2664"/>
        <v>0</v>
      </c>
      <c r="BJ282" s="94">
        <f t="shared" si="2664"/>
        <v>0</v>
      </c>
      <c r="BK282" s="94">
        <f t="shared" si="2664"/>
        <v>0</v>
      </c>
      <c r="BL282" s="94">
        <f t="shared" si="2664"/>
        <v>0</v>
      </c>
      <c r="BM282" s="94">
        <f t="shared" si="2664"/>
        <v>0</v>
      </c>
      <c r="BN282" s="94">
        <f t="shared" si="2664"/>
        <v>0</v>
      </c>
      <c r="BO282" s="94">
        <f t="shared" si="2664"/>
        <v>0</v>
      </c>
      <c r="BP282" s="94">
        <f t="shared" ref="BP282:EA282" si="2665">IF(OR($AL115=0,BP$165&gt;$E115,BP$165&lt;EOMONTH($D115,0)),0,IF(((($AJ115*((1+$AN115)^(BP$163-1))/12))-(BP280/$AM115))*$AM115&lt;0,0,((($AJ115*((1+$AN115)^(BP$163-1))/12))-(BP280/$AM115))*$AM115))</f>
        <v>0</v>
      </c>
      <c r="BQ282" s="94">
        <f t="shared" si="2665"/>
        <v>0</v>
      </c>
      <c r="BR282" s="94">
        <f t="shared" si="2665"/>
        <v>0</v>
      </c>
      <c r="BS282" s="94">
        <f t="shared" si="2665"/>
        <v>0</v>
      </c>
      <c r="BT282" s="94">
        <f t="shared" si="2665"/>
        <v>0</v>
      </c>
      <c r="BU282" s="94">
        <f t="shared" si="2665"/>
        <v>0</v>
      </c>
      <c r="BV282" s="94">
        <f t="shared" si="2665"/>
        <v>0</v>
      </c>
      <c r="BW282" s="94">
        <f t="shared" si="2665"/>
        <v>0</v>
      </c>
      <c r="BX282" s="94">
        <f t="shared" si="2665"/>
        <v>0</v>
      </c>
      <c r="BY282" s="94">
        <f t="shared" si="2665"/>
        <v>0</v>
      </c>
      <c r="BZ282" s="94">
        <f t="shared" si="2665"/>
        <v>0</v>
      </c>
      <c r="CA282" s="94">
        <f t="shared" si="2665"/>
        <v>0</v>
      </c>
      <c r="CB282" s="94">
        <f t="shared" si="2665"/>
        <v>0</v>
      </c>
      <c r="CC282" s="94">
        <f t="shared" si="2665"/>
        <v>0</v>
      </c>
      <c r="CD282" s="94">
        <f t="shared" si="2665"/>
        <v>0</v>
      </c>
      <c r="CE282" s="94">
        <f t="shared" si="2665"/>
        <v>0</v>
      </c>
      <c r="CF282" s="94">
        <f t="shared" si="2665"/>
        <v>0</v>
      </c>
      <c r="CG282" s="94">
        <f t="shared" si="2665"/>
        <v>0</v>
      </c>
      <c r="CH282" s="94">
        <f t="shared" si="2665"/>
        <v>0</v>
      </c>
      <c r="CI282" s="94">
        <f t="shared" si="2665"/>
        <v>0</v>
      </c>
      <c r="CJ282" s="94">
        <f t="shared" si="2665"/>
        <v>0</v>
      </c>
      <c r="CK282" s="94">
        <f t="shared" si="2665"/>
        <v>0</v>
      </c>
      <c r="CL282" s="94">
        <f t="shared" si="2665"/>
        <v>0</v>
      </c>
      <c r="CM282" s="94">
        <f t="shared" si="2665"/>
        <v>0</v>
      </c>
      <c r="CN282" s="94">
        <f t="shared" si="2665"/>
        <v>0</v>
      </c>
      <c r="CO282" s="94">
        <f t="shared" si="2665"/>
        <v>0</v>
      </c>
      <c r="CP282" s="94">
        <f t="shared" si="2665"/>
        <v>0</v>
      </c>
      <c r="CQ282" s="94">
        <f t="shared" si="2665"/>
        <v>0</v>
      </c>
      <c r="CR282" s="94">
        <f t="shared" si="2665"/>
        <v>0</v>
      </c>
      <c r="CS282" s="94">
        <f t="shared" si="2665"/>
        <v>0</v>
      </c>
      <c r="CT282" s="94">
        <f t="shared" si="2665"/>
        <v>0</v>
      </c>
      <c r="CU282" s="94">
        <f t="shared" si="2665"/>
        <v>0</v>
      </c>
      <c r="CV282" s="94">
        <f t="shared" si="2665"/>
        <v>0</v>
      </c>
      <c r="CW282" s="94">
        <f t="shared" si="2665"/>
        <v>0</v>
      </c>
      <c r="CX282" s="94">
        <f t="shared" si="2665"/>
        <v>0</v>
      </c>
      <c r="CY282" s="94">
        <f t="shared" si="2665"/>
        <v>0</v>
      </c>
      <c r="CZ282" s="94">
        <f t="shared" si="2665"/>
        <v>0</v>
      </c>
      <c r="DA282" s="94">
        <f t="shared" si="2665"/>
        <v>0</v>
      </c>
      <c r="DB282" s="94">
        <f t="shared" si="2665"/>
        <v>0</v>
      </c>
      <c r="DC282" s="94">
        <f t="shared" si="2665"/>
        <v>0</v>
      </c>
      <c r="DD282" s="94">
        <f t="shared" si="2665"/>
        <v>0</v>
      </c>
      <c r="DE282" s="94">
        <f t="shared" si="2665"/>
        <v>0</v>
      </c>
      <c r="DF282" s="94">
        <f t="shared" si="2665"/>
        <v>0</v>
      </c>
      <c r="DG282" s="94">
        <f t="shared" si="2665"/>
        <v>0</v>
      </c>
      <c r="DH282" s="94">
        <f t="shared" si="2665"/>
        <v>0</v>
      </c>
      <c r="DI282" s="94">
        <f t="shared" si="2665"/>
        <v>0</v>
      </c>
      <c r="DJ282" s="94">
        <f t="shared" si="2665"/>
        <v>0</v>
      </c>
      <c r="DK282" s="94">
        <f t="shared" si="2665"/>
        <v>0</v>
      </c>
      <c r="DL282" s="94">
        <f t="shared" si="2665"/>
        <v>0</v>
      </c>
      <c r="DM282" s="94">
        <f t="shared" si="2665"/>
        <v>0</v>
      </c>
      <c r="DN282" s="94">
        <f t="shared" si="2665"/>
        <v>0</v>
      </c>
      <c r="DO282" s="94">
        <f t="shared" si="2665"/>
        <v>0</v>
      </c>
      <c r="DP282" s="94">
        <f t="shared" si="2665"/>
        <v>0</v>
      </c>
      <c r="DQ282" s="94">
        <f t="shared" si="2665"/>
        <v>0</v>
      </c>
      <c r="DR282" s="94">
        <f t="shared" si="2665"/>
        <v>0</v>
      </c>
      <c r="DS282" s="94">
        <f t="shared" si="2665"/>
        <v>0</v>
      </c>
      <c r="DT282" s="94">
        <f t="shared" si="2665"/>
        <v>0</v>
      </c>
      <c r="DU282" s="94">
        <f t="shared" si="2665"/>
        <v>0</v>
      </c>
      <c r="DV282" s="94">
        <f t="shared" si="2665"/>
        <v>0</v>
      </c>
      <c r="DW282" s="94">
        <f t="shared" si="2665"/>
        <v>0</v>
      </c>
      <c r="DX282" s="94">
        <f t="shared" si="2665"/>
        <v>0</v>
      </c>
      <c r="DY282" s="94">
        <f t="shared" si="2665"/>
        <v>0</v>
      </c>
      <c r="DZ282" s="94">
        <f t="shared" si="2665"/>
        <v>0</v>
      </c>
      <c r="EA282" s="94">
        <f t="shared" si="2665"/>
        <v>0</v>
      </c>
      <c r="EB282" s="94">
        <f t="shared" ref="EB282:GM282" si="2666">IF(OR($AL115=0,EB$165&gt;$E115,EB$165&lt;EOMONTH($D115,0)),0,IF(((($AJ115*((1+$AN115)^(EB$163-1))/12))-(EB280/$AM115))*$AM115&lt;0,0,((($AJ115*((1+$AN115)^(EB$163-1))/12))-(EB280/$AM115))*$AM115))</f>
        <v>0</v>
      </c>
      <c r="EC282" s="94">
        <f t="shared" si="2666"/>
        <v>0</v>
      </c>
      <c r="ED282" s="94">
        <f t="shared" si="2666"/>
        <v>0</v>
      </c>
      <c r="EE282" s="94">
        <f t="shared" si="2666"/>
        <v>0</v>
      </c>
      <c r="EF282" s="94">
        <f t="shared" si="2666"/>
        <v>0</v>
      </c>
      <c r="EG282" s="94">
        <f t="shared" si="2666"/>
        <v>0</v>
      </c>
      <c r="EH282" s="94">
        <f t="shared" si="2666"/>
        <v>0</v>
      </c>
      <c r="EI282" s="94">
        <f t="shared" si="2666"/>
        <v>0</v>
      </c>
      <c r="EJ282" s="94">
        <f t="shared" si="2666"/>
        <v>0</v>
      </c>
      <c r="EK282" s="94">
        <f t="shared" si="2666"/>
        <v>0</v>
      </c>
      <c r="EL282" s="94">
        <f t="shared" si="2666"/>
        <v>0</v>
      </c>
      <c r="EM282" s="94">
        <f t="shared" si="2666"/>
        <v>0</v>
      </c>
      <c r="EN282" s="94">
        <f t="shared" si="2666"/>
        <v>0</v>
      </c>
      <c r="EO282" s="94">
        <f t="shared" si="2666"/>
        <v>0</v>
      </c>
      <c r="EP282" s="94">
        <f t="shared" si="2666"/>
        <v>0</v>
      </c>
      <c r="EQ282" s="94">
        <f t="shared" si="2666"/>
        <v>0</v>
      </c>
      <c r="ER282" s="94">
        <f t="shared" si="2666"/>
        <v>0</v>
      </c>
      <c r="ES282" s="94">
        <f t="shared" si="2666"/>
        <v>0</v>
      </c>
      <c r="ET282" s="94">
        <f t="shared" si="2666"/>
        <v>0</v>
      </c>
      <c r="EU282" s="94">
        <f t="shared" si="2666"/>
        <v>0</v>
      </c>
      <c r="EV282" s="94">
        <f t="shared" si="2666"/>
        <v>0</v>
      </c>
      <c r="EW282" s="94">
        <f t="shared" si="2666"/>
        <v>0</v>
      </c>
      <c r="EX282" s="94">
        <f t="shared" si="2666"/>
        <v>0</v>
      </c>
      <c r="EY282" s="94">
        <f t="shared" si="2666"/>
        <v>0</v>
      </c>
      <c r="EZ282" s="94">
        <f t="shared" si="2666"/>
        <v>0</v>
      </c>
      <c r="FA282" s="94">
        <f t="shared" si="2666"/>
        <v>0</v>
      </c>
      <c r="FB282" s="94">
        <f t="shared" si="2666"/>
        <v>0</v>
      </c>
      <c r="FC282" s="94">
        <f t="shared" si="2666"/>
        <v>0</v>
      </c>
      <c r="FD282" s="94">
        <f t="shared" si="2666"/>
        <v>0</v>
      </c>
      <c r="FE282" s="94">
        <f t="shared" si="2666"/>
        <v>0</v>
      </c>
      <c r="FF282" s="94">
        <f t="shared" si="2666"/>
        <v>0</v>
      </c>
      <c r="FG282" s="94">
        <f t="shared" si="2666"/>
        <v>0</v>
      </c>
      <c r="FH282" s="94">
        <f t="shared" si="2666"/>
        <v>0</v>
      </c>
      <c r="FI282" s="94">
        <f t="shared" si="2666"/>
        <v>0</v>
      </c>
      <c r="FJ282" s="94">
        <f t="shared" si="2666"/>
        <v>0</v>
      </c>
      <c r="FK282" s="94">
        <f t="shared" si="2666"/>
        <v>0</v>
      </c>
      <c r="FL282" s="94">
        <f t="shared" si="2666"/>
        <v>0</v>
      </c>
      <c r="FM282" s="94">
        <f t="shared" si="2666"/>
        <v>0</v>
      </c>
      <c r="FN282" s="94">
        <f t="shared" si="2666"/>
        <v>0</v>
      </c>
      <c r="FO282" s="94">
        <f t="shared" si="2666"/>
        <v>0</v>
      </c>
      <c r="FP282" s="94">
        <f t="shared" si="2666"/>
        <v>0</v>
      </c>
      <c r="FQ282" s="94">
        <f t="shared" si="2666"/>
        <v>0</v>
      </c>
      <c r="FR282" s="94">
        <f t="shared" si="2666"/>
        <v>0</v>
      </c>
      <c r="FS282" s="94">
        <f t="shared" si="2666"/>
        <v>0</v>
      </c>
      <c r="FT282" s="94">
        <f t="shared" si="2666"/>
        <v>0</v>
      </c>
      <c r="FU282" s="94">
        <f t="shared" si="2666"/>
        <v>0</v>
      </c>
      <c r="FV282" s="94">
        <f t="shared" si="2666"/>
        <v>0</v>
      </c>
      <c r="FW282" s="94">
        <f t="shared" si="2666"/>
        <v>0</v>
      </c>
      <c r="FX282" s="94">
        <f t="shared" si="2666"/>
        <v>0</v>
      </c>
      <c r="FY282" s="94">
        <f t="shared" si="2666"/>
        <v>0</v>
      </c>
      <c r="FZ282" s="94">
        <f t="shared" si="2666"/>
        <v>0</v>
      </c>
      <c r="GA282" s="94">
        <f t="shared" si="2666"/>
        <v>0</v>
      </c>
      <c r="GB282" s="94">
        <f t="shared" si="2666"/>
        <v>0</v>
      </c>
      <c r="GC282" s="94">
        <f t="shared" si="2666"/>
        <v>0</v>
      </c>
      <c r="GD282" s="94">
        <f t="shared" si="2666"/>
        <v>0</v>
      </c>
      <c r="GE282" s="94">
        <f t="shared" si="2666"/>
        <v>0</v>
      </c>
      <c r="GF282" s="94">
        <f t="shared" si="2666"/>
        <v>0</v>
      </c>
      <c r="GG282" s="94">
        <f t="shared" si="2666"/>
        <v>0</v>
      </c>
      <c r="GH282" s="94">
        <f t="shared" si="2666"/>
        <v>0</v>
      </c>
      <c r="GI282" s="94">
        <f t="shared" si="2666"/>
        <v>0</v>
      </c>
      <c r="GJ282" s="94">
        <f t="shared" si="2666"/>
        <v>0</v>
      </c>
      <c r="GK282" s="94">
        <f t="shared" si="2666"/>
        <v>0</v>
      </c>
      <c r="GL282" s="94">
        <f t="shared" si="2666"/>
        <v>0</v>
      </c>
      <c r="GM282" s="94">
        <f t="shared" si="2666"/>
        <v>0</v>
      </c>
      <c r="GN282" s="94">
        <f t="shared" ref="GN282:IY282" si="2667">IF(OR($AL115=0,GN$165&gt;$E115,GN$165&lt;EOMONTH($D115,0)),0,IF(((($AJ115*((1+$AN115)^(GN$163-1))/12))-(GN280/$AM115))*$AM115&lt;0,0,((($AJ115*((1+$AN115)^(GN$163-1))/12))-(GN280/$AM115))*$AM115))</f>
        <v>0</v>
      </c>
      <c r="GO282" s="94">
        <f t="shared" si="2667"/>
        <v>0</v>
      </c>
      <c r="GP282" s="94">
        <f t="shared" si="2667"/>
        <v>0</v>
      </c>
      <c r="GQ282" s="94">
        <f t="shared" si="2667"/>
        <v>0</v>
      </c>
      <c r="GR282" s="94">
        <f t="shared" si="2667"/>
        <v>0</v>
      </c>
      <c r="GS282" s="94">
        <f t="shared" si="2667"/>
        <v>0</v>
      </c>
      <c r="GT282" s="94">
        <f t="shared" si="2667"/>
        <v>0</v>
      </c>
      <c r="GU282" s="94">
        <f t="shared" si="2667"/>
        <v>0</v>
      </c>
      <c r="GV282" s="94">
        <f t="shared" si="2667"/>
        <v>0</v>
      </c>
      <c r="GW282" s="94">
        <f t="shared" si="2667"/>
        <v>0</v>
      </c>
      <c r="GX282" s="94">
        <f t="shared" si="2667"/>
        <v>0</v>
      </c>
      <c r="GY282" s="94">
        <f t="shared" si="2667"/>
        <v>0</v>
      </c>
      <c r="GZ282" s="94">
        <f t="shared" si="2667"/>
        <v>0</v>
      </c>
      <c r="HA282" s="94">
        <f t="shared" si="2667"/>
        <v>0</v>
      </c>
      <c r="HB282" s="94">
        <f t="shared" si="2667"/>
        <v>0</v>
      </c>
      <c r="HC282" s="94">
        <f t="shared" si="2667"/>
        <v>0</v>
      </c>
      <c r="HD282" s="94">
        <f t="shared" si="2667"/>
        <v>0</v>
      </c>
      <c r="HE282" s="94">
        <f t="shared" si="2667"/>
        <v>0</v>
      </c>
      <c r="HF282" s="94">
        <f t="shared" si="2667"/>
        <v>0</v>
      </c>
      <c r="HG282" s="94">
        <f t="shared" si="2667"/>
        <v>0</v>
      </c>
      <c r="HH282" s="94">
        <f t="shared" si="2667"/>
        <v>0</v>
      </c>
      <c r="HI282" s="94">
        <f t="shared" si="2667"/>
        <v>0</v>
      </c>
      <c r="HJ282" s="94">
        <f t="shared" si="2667"/>
        <v>0</v>
      </c>
      <c r="HK282" s="94">
        <f t="shared" si="2667"/>
        <v>0</v>
      </c>
      <c r="HL282" s="94">
        <f t="shared" si="2667"/>
        <v>0</v>
      </c>
      <c r="HM282" s="94">
        <f t="shared" si="2667"/>
        <v>0</v>
      </c>
      <c r="HN282" s="94">
        <f t="shared" si="2667"/>
        <v>0</v>
      </c>
      <c r="HO282" s="94">
        <f t="shared" si="2667"/>
        <v>0</v>
      </c>
      <c r="HP282" s="94">
        <f t="shared" si="2667"/>
        <v>0</v>
      </c>
      <c r="HQ282" s="94">
        <f t="shared" si="2667"/>
        <v>0</v>
      </c>
      <c r="HR282" s="94">
        <f t="shared" si="2667"/>
        <v>0</v>
      </c>
      <c r="HS282" s="94">
        <f t="shared" si="2667"/>
        <v>0</v>
      </c>
      <c r="HT282" s="94">
        <f t="shared" si="2667"/>
        <v>0</v>
      </c>
      <c r="HU282" s="94">
        <f t="shared" si="2667"/>
        <v>0</v>
      </c>
      <c r="HV282" s="94">
        <f t="shared" si="2667"/>
        <v>0</v>
      </c>
      <c r="HW282" s="94">
        <f t="shared" si="2667"/>
        <v>0</v>
      </c>
      <c r="HX282" s="94">
        <f t="shared" si="2667"/>
        <v>0</v>
      </c>
      <c r="HY282" s="94">
        <f t="shared" si="2667"/>
        <v>0</v>
      </c>
      <c r="HZ282" s="94">
        <f t="shared" si="2667"/>
        <v>0</v>
      </c>
      <c r="IA282" s="94">
        <f t="shared" si="2667"/>
        <v>0</v>
      </c>
      <c r="IB282" s="94">
        <f t="shared" si="2667"/>
        <v>0</v>
      </c>
      <c r="IC282" s="94">
        <f t="shared" si="2667"/>
        <v>0</v>
      </c>
      <c r="ID282" s="94">
        <f t="shared" si="2667"/>
        <v>0</v>
      </c>
      <c r="IE282" s="94">
        <f t="shared" si="2667"/>
        <v>0</v>
      </c>
      <c r="IF282" s="94">
        <f t="shared" si="2667"/>
        <v>0</v>
      </c>
      <c r="IG282" s="94">
        <f t="shared" si="2667"/>
        <v>0</v>
      </c>
      <c r="IH282" s="94">
        <f t="shared" si="2667"/>
        <v>0</v>
      </c>
      <c r="II282" s="94">
        <f t="shared" si="2667"/>
        <v>0</v>
      </c>
      <c r="IJ282" s="94">
        <f t="shared" si="2667"/>
        <v>0</v>
      </c>
      <c r="IK282" s="94">
        <f t="shared" si="2667"/>
        <v>0</v>
      </c>
      <c r="IL282" s="94">
        <f t="shared" si="2667"/>
        <v>0</v>
      </c>
      <c r="IM282" s="94">
        <f t="shared" si="2667"/>
        <v>0</v>
      </c>
      <c r="IN282" s="94">
        <f t="shared" si="2667"/>
        <v>0</v>
      </c>
      <c r="IO282" s="94">
        <f t="shared" si="2667"/>
        <v>0</v>
      </c>
      <c r="IP282" s="94">
        <f t="shared" si="2667"/>
        <v>0</v>
      </c>
      <c r="IQ282" s="94">
        <f t="shared" si="2667"/>
        <v>0</v>
      </c>
      <c r="IR282" s="94">
        <f t="shared" si="2667"/>
        <v>0</v>
      </c>
      <c r="IS282" s="94">
        <f t="shared" si="2667"/>
        <v>0</v>
      </c>
      <c r="IT282" s="94">
        <f t="shared" si="2667"/>
        <v>0</v>
      </c>
      <c r="IU282" s="94">
        <f t="shared" si="2667"/>
        <v>0</v>
      </c>
      <c r="IV282" s="94">
        <f t="shared" si="2667"/>
        <v>0</v>
      </c>
      <c r="IW282" s="94">
        <f t="shared" si="2667"/>
        <v>0</v>
      </c>
      <c r="IX282" s="94">
        <f t="shared" si="2667"/>
        <v>0</v>
      </c>
      <c r="IY282" s="94">
        <f t="shared" si="2667"/>
        <v>0</v>
      </c>
      <c r="IZ282" s="94">
        <f t="shared" ref="IZ282:LK282" si="2668">IF(OR($AL115=0,IZ$165&gt;$E115,IZ$165&lt;EOMONTH($D115,0)),0,IF(((($AJ115*((1+$AN115)^(IZ$163-1))/12))-(IZ280/$AM115))*$AM115&lt;0,0,((($AJ115*((1+$AN115)^(IZ$163-1))/12))-(IZ280/$AM115))*$AM115))</f>
        <v>0</v>
      </c>
      <c r="JA282" s="94">
        <f t="shared" si="2668"/>
        <v>0</v>
      </c>
      <c r="JB282" s="94">
        <f t="shared" si="2668"/>
        <v>0</v>
      </c>
      <c r="JC282" s="94">
        <f t="shared" si="2668"/>
        <v>0</v>
      </c>
      <c r="JD282" s="94">
        <f t="shared" si="2668"/>
        <v>0</v>
      </c>
      <c r="JE282" s="94">
        <f t="shared" si="2668"/>
        <v>0</v>
      </c>
      <c r="JF282" s="94">
        <f t="shared" si="2668"/>
        <v>0</v>
      </c>
      <c r="JG282" s="94">
        <f t="shared" si="2668"/>
        <v>0</v>
      </c>
      <c r="JH282" s="94">
        <f t="shared" si="2668"/>
        <v>0</v>
      </c>
      <c r="JI282" s="94">
        <f t="shared" si="2668"/>
        <v>0</v>
      </c>
      <c r="JJ282" s="94">
        <f t="shared" si="2668"/>
        <v>0</v>
      </c>
      <c r="JK282" s="94">
        <f t="shared" si="2668"/>
        <v>0</v>
      </c>
      <c r="JL282" s="94">
        <f t="shared" si="2668"/>
        <v>0</v>
      </c>
      <c r="JM282" s="94">
        <f t="shared" si="2668"/>
        <v>0</v>
      </c>
      <c r="JN282" s="94">
        <f t="shared" si="2668"/>
        <v>0</v>
      </c>
      <c r="JO282" s="94">
        <f t="shared" si="2668"/>
        <v>0</v>
      </c>
      <c r="JP282" s="94">
        <f t="shared" si="2668"/>
        <v>0</v>
      </c>
      <c r="JQ282" s="94">
        <f t="shared" si="2668"/>
        <v>0</v>
      </c>
      <c r="JR282" s="94">
        <f t="shared" si="2668"/>
        <v>0</v>
      </c>
      <c r="JS282" s="94">
        <f t="shared" si="2668"/>
        <v>0</v>
      </c>
      <c r="JT282" s="94">
        <f t="shared" si="2668"/>
        <v>0</v>
      </c>
      <c r="JU282" s="94">
        <f t="shared" si="2668"/>
        <v>0</v>
      </c>
      <c r="JV282" s="94">
        <f t="shared" si="2668"/>
        <v>0</v>
      </c>
      <c r="JW282" s="94">
        <f t="shared" si="2668"/>
        <v>0</v>
      </c>
      <c r="JX282" s="94">
        <f t="shared" si="2668"/>
        <v>0</v>
      </c>
      <c r="JY282" s="94">
        <f t="shared" si="2668"/>
        <v>0</v>
      </c>
      <c r="JZ282" s="94">
        <f t="shared" si="2668"/>
        <v>0</v>
      </c>
      <c r="KA282" s="94">
        <f t="shared" si="2668"/>
        <v>0</v>
      </c>
      <c r="KB282" s="94">
        <f t="shared" si="2668"/>
        <v>0</v>
      </c>
      <c r="KC282" s="94">
        <f t="shared" si="2668"/>
        <v>0</v>
      </c>
      <c r="KD282" s="94">
        <f t="shared" si="2668"/>
        <v>0</v>
      </c>
      <c r="KE282" s="94">
        <f t="shared" si="2668"/>
        <v>0</v>
      </c>
      <c r="KF282" s="94">
        <f t="shared" si="2668"/>
        <v>0</v>
      </c>
      <c r="KG282" s="94">
        <f t="shared" si="2668"/>
        <v>0</v>
      </c>
      <c r="KH282" s="94">
        <f t="shared" si="2668"/>
        <v>0</v>
      </c>
      <c r="KI282" s="94">
        <f t="shared" si="2668"/>
        <v>0</v>
      </c>
      <c r="KJ282" s="94">
        <f t="shared" si="2668"/>
        <v>0</v>
      </c>
      <c r="KK282" s="94">
        <f t="shared" si="2668"/>
        <v>0</v>
      </c>
      <c r="KL282" s="94">
        <f t="shared" si="2668"/>
        <v>0</v>
      </c>
      <c r="KM282" s="94">
        <f t="shared" si="2668"/>
        <v>0</v>
      </c>
      <c r="KN282" s="94">
        <f t="shared" si="2668"/>
        <v>0</v>
      </c>
      <c r="KO282" s="94">
        <f t="shared" si="2668"/>
        <v>0</v>
      </c>
      <c r="KP282" s="94">
        <f t="shared" si="2668"/>
        <v>0</v>
      </c>
      <c r="KQ282" s="94">
        <f t="shared" si="2668"/>
        <v>0</v>
      </c>
      <c r="KR282" s="94">
        <f t="shared" si="2668"/>
        <v>0</v>
      </c>
      <c r="KS282" s="94">
        <f t="shared" si="2668"/>
        <v>0</v>
      </c>
      <c r="KT282" s="94">
        <f t="shared" si="2668"/>
        <v>0</v>
      </c>
      <c r="KU282" s="94">
        <f t="shared" si="2668"/>
        <v>0</v>
      </c>
      <c r="KV282" s="94">
        <f t="shared" si="2668"/>
        <v>0</v>
      </c>
      <c r="KW282" s="94">
        <f t="shared" si="2668"/>
        <v>0</v>
      </c>
      <c r="KX282" s="94">
        <f t="shared" si="2668"/>
        <v>0</v>
      </c>
      <c r="KY282" s="94">
        <f t="shared" si="2668"/>
        <v>0</v>
      </c>
      <c r="KZ282" s="94">
        <f t="shared" si="2668"/>
        <v>0</v>
      </c>
      <c r="LA282" s="94">
        <f t="shared" si="2668"/>
        <v>0</v>
      </c>
      <c r="LB282" s="94">
        <f t="shared" si="2668"/>
        <v>0</v>
      </c>
      <c r="LC282" s="94">
        <f t="shared" si="2668"/>
        <v>0</v>
      </c>
      <c r="LD282" s="94">
        <f t="shared" si="2668"/>
        <v>0</v>
      </c>
      <c r="LE282" s="94">
        <f t="shared" si="2668"/>
        <v>0</v>
      </c>
      <c r="LF282" s="94">
        <f t="shared" si="2668"/>
        <v>0</v>
      </c>
      <c r="LG282" s="94">
        <f t="shared" si="2668"/>
        <v>0</v>
      </c>
      <c r="LH282" s="94">
        <f t="shared" si="2668"/>
        <v>0</v>
      </c>
      <c r="LI282" s="94">
        <f t="shared" si="2668"/>
        <v>0</v>
      </c>
      <c r="LJ282" s="94">
        <f t="shared" si="2668"/>
        <v>0</v>
      </c>
      <c r="LK282" s="94">
        <f t="shared" si="2668"/>
        <v>0</v>
      </c>
      <c r="LL282" s="94">
        <f t="shared" ref="LL282:NK282" si="2669">IF(OR($AL115=0,LL$165&gt;$E115,LL$165&lt;EOMONTH($D115,0)),0,IF(((($AJ115*((1+$AN115)^(LL$163-1))/12))-(LL280/$AM115))*$AM115&lt;0,0,((($AJ115*((1+$AN115)^(LL$163-1))/12))-(LL280/$AM115))*$AM115))</f>
        <v>0</v>
      </c>
      <c r="LM282" s="94">
        <f t="shared" si="2669"/>
        <v>0</v>
      </c>
      <c r="LN282" s="94">
        <f t="shared" si="2669"/>
        <v>0</v>
      </c>
      <c r="LO282" s="94">
        <f t="shared" si="2669"/>
        <v>0</v>
      </c>
      <c r="LP282" s="94">
        <f t="shared" si="2669"/>
        <v>0</v>
      </c>
      <c r="LQ282" s="94">
        <f t="shared" si="2669"/>
        <v>0</v>
      </c>
      <c r="LR282" s="94">
        <f t="shared" si="2669"/>
        <v>0</v>
      </c>
      <c r="LS282" s="94">
        <f t="shared" si="2669"/>
        <v>0</v>
      </c>
      <c r="LT282" s="94">
        <f t="shared" si="2669"/>
        <v>0</v>
      </c>
      <c r="LU282" s="94">
        <f t="shared" si="2669"/>
        <v>0</v>
      </c>
      <c r="LV282" s="94">
        <f t="shared" si="2669"/>
        <v>0</v>
      </c>
      <c r="LW282" s="94">
        <f t="shared" si="2669"/>
        <v>0</v>
      </c>
      <c r="LX282" s="94">
        <f t="shared" si="2669"/>
        <v>0</v>
      </c>
      <c r="LY282" s="94">
        <f t="shared" si="2669"/>
        <v>0</v>
      </c>
      <c r="LZ282" s="94">
        <f t="shared" si="2669"/>
        <v>0</v>
      </c>
      <c r="MA282" s="94">
        <f t="shared" si="2669"/>
        <v>0</v>
      </c>
      <c r="MB282" s="94">
        <f t="shared" si="2669"/>
        <v>0</v>
      </c>
      <c r="MC282" s="94">
        <f t="shared" si="2669"/>
        <v>0</v>
      </c>
      <c r="MD282" s="94">
        <f t="shared" si="2669"/>
        <v>0</v>
      </c>
      <c r="ME282" s="94">
        <f t="shared" si="2669"/>
        <v>0</v>
      </c>
      <c r="MF282" s="94">
        <f t="shared" si="2669"/>
        <v>0</v>
      </c>
      <c r="MG282" s="94">
        <f t="shared" si="2669"/>
        <v>0</v>
      </c>
      <c r="MH282" s="94">
        <f t="shared" si="2669"/>
        <v>0</v>
      </c>
      <c r="MI282" s="94">
        <f t="shared" si="2669"/>
        <v>0</v>
      </c>
      <c r="MJ282" s="94">
        <f t="shared" si="2669"/>
        <v>0</v>
      </c>
      <c r="MK282" s="94">
        <f t="shared" si="2669"/>
        <v>0</v>
      </c>
      <c r="ML282" s="94">
        <f t="shared" si="2669"/>
        <v>0</v>
      </c>
      <c r="MM282" s="94">
        <f t="shared" si="2669"/>
        <v>0</v>
      </c>
      <c r="MN282" s="94">
        <f t="shared" si="2669"/>
        <v>0</v>
      </c>
      <c r="MO282" s="94">
        <f t="shared" si="2669"/>
        <v>0</v>
      </c>
      <c r="MP282" s="94">
        <f t="shared" si="2669"/>
        <v>0</v>
      </c>
      <c r="MQ282" s="94">
        <f t="shared" si="2669"/>
        <v>0</v>
      </c>
      <c r="MR282" s="94">
        <f t="shared" si="2669"/>
        <v>0</v>
      </c>
      <c r="MS282" s="94">
        <f t="shared" si="2669"/>
        <v>0</v>
      </c>
      <c r="MT282" s="94">
        <f t="shared" si="2669"/>
        <v>0</v>
      </c>
      <c r="MU282" s="94">
        <f t="shared" si="2669"/>
        <v>0</v>
      </c>
      <c r="MV282" s="94">
        <f t="shared" si="2669"/>
        <v>0</v>
      </c>
      <c r="MW282" s="94">
        <f t="shared" si="2669"/>
        <v>0</v>
      </c>
      <c r="MX282" s="94">
        <f t="shared" si="2669"/>
        <v>0</v>
      </c>
      <c r="MY282" s="94">
        <f t="shared" si="2669"/>
        <v>0</v>
      </c>
      <c r="MZ282" s="94">
        <f t="shared" si="2669"/>
        <v>0</v>
      </c>
      <c r="NA282" s="94">
        <f t="shared" si="2669"/>
        <v>0</v>
      </c>
      <c r="NB282" s="94">
        <f t="shared" si="2669"/>
        <v>0</v>
      </c>
      <c r="NC282" s="94">
        <f t="shared" si="2669"/>
        <v>0</v>
      </c>
      <c r="ND282" s="94">
        <f t="shared" si="2669"/>
        <v>0</v>
      </c>
      <c r="NE282" s="94">
        <f t="shared" si="2669"/>
        <v>0</v>
      </c>
      <c r="NF282" s="94">
        <f t="shared" si="2669"/>
        <v>0</v>
      </c>
      <c r="NG282" s="94">
        <f t="shared" si="2669"/>
        <v>0</v>
      </c>
      <c r="NH282" s="94">
        <f t="shared" si="2669"/>
        <v>0</v>
      </c>
      <c r="NI282" s="94">
        <f t="shared" si="2669"/>
        <v>0</v>
      </c>
      <c r="NJ282" s="94">
        <f t="shared" si="2669"/>
        <v>0</v>
      </c>
      <c r="NK282" s="97">
        <f t="shared" si="2669"/>
        <v>0</v>
      </c>
    </row>
    <row r="283" spans="1:375" x14ac:dyDescent="0.25">
      <c r="A283" s="96">
        <f>SUMIF($D$163:$NK$163,"&lt;="&amp;Summary!$B$3,Leases!D283:NK283)</f>
        <v>0</v>
      </c>
      <c r="B283" s="23" t="s">
        <v>100</v>
      </c>
      <c r="C283" s="45" t="s">
        <v>21</v>
      </c>
      <c r="D283" s="94">
        <f t="shared" ref="D283:BO283" si="2670">IF(AND(D$165&gt;=EOMONTH($D115,0),D$165&lt;EOMONTH($D115,$S115)),-D280,0)</f>
        <v>0</v>
      </c>
      <c r="E283" s="94">
        <f t="shared" si="2670"/>
        <v>0</v>
      </c>
      <c r="F283" s="94">
        <f t="shared" si="2670"/>
        <v>0</v>
      </c>
      <c r="G283" s="94">
        <f t="shared" si="2670"/>
        <v>0</v>
      </c>
      <c r="H283" s="94">
        <f t="shared" si="2670"/>
        <v>0</v>
      </c>
      <c r="I283" s="94">
        <f t="shared" si="2670"/>
        <v>0</v>
      </c>
      <c r="J283" s="94">
        <f t="shared" si="2670"/>
        <v>0</v>
      </c>
      <c r="K283" s="94">
        <f t="shared" si="2670"/>
        <v>0</v>
      </c>
      <c r="L283" s="94">
        <f t="shared" si="2670"/>
        <v>0</v>
      </c>
      <c r="M283" s="94">
        <f t="shared" si="2670"/>
        <v>0</v>
      </c>
      <c r="N283" s="94">
        <f t="shared" si="2670"/>
        <v>0</v>
      </c>
      <c r="O283" s="94">
        <f t="shared" si="2670"/>
        <v>0</v>
      </c>
      <c r="P283" s="94">
        <f t="shared" si="2670"/>
        <v>0</v>
      </c>
      <c r="Q283" s="94">
        <f t="shared" si="2670"/>
        <v>0</v>
      </c>
      <c r="R283" s="94">
        <f t="shared" si="2670"/>
        <v>0</v>
      </c>
      <c r="S283" s="94">
        <f t="shared" si="2670"/>
        <v>0</v>
      </c>
      <c r="T283" s="94">
        <f t="shared" si="2670"/>
        <v>0</v>
      </c>
      <c r="U283" s="94">
        <f t="shared" si="2670"/>
        <v>0</v>
      </c>
      <c r="V283" s="94">
        <f t="shared" si="2670"/>
        <v>0</v>
      </c>
      <c r="W283" s="94">
        <f t="shared" si="2670"/>
        <v>0</v>
      </c>
      <c r="X283" s="94">
        <f t="shared" si="2670"/>
        <v>0</v>
      </c>
      <c r="Y283" s="94">
        <f t="shared" si="2670"/>
        <v>0</v>
      </c>
      <c r="Z283" s="94">
        <f t="shared" si="2670"/>
        <v>0</v>
      </c>
      <c r="AA283" s="94">
        <f t="shared" si="2670"/>
        <v>0</v>
      </c>
      <c r="AB283" s="94">
        <f t="shared" si="2670"/>
        <v>0</v>
      </c>
      <c r="AC283" s="94">
        <f t="shared" si="2670"/>
        <v>0</v>
      </c>
      <c r="AD283" s="94">
        <f t="shared" si="2670"/>
        <v>0</v>
      </c>
      <c r="AE283" s="94">
        <f t="shared" si="2670"/>
        <v>0</v>
      </c>
      <c r="AF283" s="94">
        <f t="shared" si="2670"/>
        <v>0</v>
      </c>
      <c r="AG283" s="94">
        <f t="shared" si="2670"/>
        <v>0</v>
      </c>
      <c r="AH283" s="94">
        <f t="shared" si="2670"/>
        <v>0</v>
      </c>
      <c r="AI283" s="94">
        <f t="shared" si="2670"/>
        <v>0</v>
      </c>
      <c r="AJ283" s="94">
        <f t="shared" si="2670"/>
        <v>0</v>
      </c>
      <c r="AK283" s="94">
        <f t="shared" si="2670"/>
        <v>0</v>
      </c>
      <c r="AL283" s="94">
        <f t="shared" si="2670"/>
        <v>0</v>
      </c>
      <c r="AM283" s="94">
        <f t="shared" si="2670"/>
        <v>0</v>
      </c>
      <c r="AN283" s="94">
        <f t="shared" si="2670"/>
        <v>0</v>
      </c>
      <c r="AO283" s="94">
        <f t="shared" si="2670"/>
        <v>0</v>
      </c>
      <c r="AP283" s="94">
        <f t="shared" si="2670"/>
        <v>0</v>
      </c>
      <c r="AQ283" s="94">
        <f t="shared" si="2670"/>
        <v>0</v>
      </c>
      <c r="AR283" s="94">
        <f t="shared" si="2670"/>
        <v>0</v>
      </c>
      <c r="AS283" s="94">
        <f t="shared" si="2670"/>
        <v>0</v>
      </c>
      <c r="AT283" s="94">
        <f t="shared" si="2670"/>
        <v>0</v>
      </c>
      <c r="AU283" s="94">
        <f t="shared" si="2670"/>
        <v>0</v>
      </c>
      <c r="AV283" s="94">
        <f t="shared" si="2670"/>
        <v>0</v>
      </c>
      <c r="AW283" s="94">
        <f t="shared" si="2670"/>
        <v>0</v>
      </c>
      <c r="AX283" s="94">
        <f t="shared" si="2670"/>
        <v>0</v>
      </c>
      <c r="AY283" s="94">
        <f t="shared" si="2670"/>
        <v>0</v>
      </c>
      <c r="AZ283" s="94">
        <f t="shared" si="2670"/>
        <v>0</v>
      </c>
      <c r="BA283" s="94">
        <f t="shared" si="2670"/>
        <v>0</v>
      </c>
      <c r="BB283" s="94">
        <f t="shared" si="2670"/>
        <v>0</v>
      </c>
      <c r="BC283" s="94">
        <f t="shared" si="2670"/>
        <v>0</v>
      </c>
      <c r="BD283" s="94">
        <f t="shared" si="2670"/>
        <v>0</v>
      </c>
      <c r="BE283" s="94">
        <f t="shared" si="2670"/>
        <v>0</v>
      </c>
      <c r="BF283" s="94">
        <f t="shared" si="2670"/>
        <v>0</v>
      </c>
      <c r="BG283" s="94">
        <f t="shared" si="2670"/>
        <v>0</v>
      </c>
      <c r="BH283" s="94">
        <f t="shared" si="2670"/>
        <v>0</v>
      </c>
      <c r="BI283" s="94">
        <f t="shared" si="2670"/>
        <v>0</v>
      </c>
      <c r="BJ283" s="94">
        <f t="shared" si="2670"/>
        <v>0</v>
      </c>
      <c r="BK283" s="94">
        <f t="shared" si="2670"/>
        <v>0</v>
      </c>
      <c r="BL283" s="94">
        <f t="shared" si="2670"/>
        <v>0</v>
      </c>
      <c r="BM283" s="94">
        <f t="shared" si="2670"/>
        <v>0</v>
      </c>
      <c r="BN283" s="94">
        <f t="shared" si="2670"/>
        <v>0</v>
      </c>
      <c r="BO283" s="94">
        <f t="shared" si="2670"/>
        <v>0</v>
      </c>
      <c r="BP283" s="94">
        <f t="shared" ref="BP283:EA283" si="2671">IF(AND(BP$165&gt;=EOMONTH($D115,0),BP$165&lt;EOMONTH($D115,$S115)),-BP280,0)</f>
        <v>0</v>
      </c>
      <c r="BQ283" s="94">
        <f t="shared" si="2671"/>
        <v>0</v>
      </c>
      <c r="BR283" s="94">
        <f t="shared" si="2671"/>
        <v>0</v>
      </c>
      <c r="BS283" s="94">
        <f t="shared" si="2671"/>
        <v>0</v>
      </c>
      <c r="BT283" s="94">
        <f t="shared" si="2671"/>
        <v>0</v>
      </c>
      <c r="BU283" s="94">
        <f t="shared" si="2671"/>
        <v>0</v>
      </c>
      <c r="BV283" s="94">
        <f t="shared" si="2671"/>
        <v>0</v>
      </c>
      <c r="BW283" s="94">
        <f t="shared" si="2671"/>
        <v>0</v>
      </c>
      <c r="BX283" s="94">
        <f t="shared" si="2671"/>
        <v>0</v>
      </c>
      <c r="BY283" s="94">
        <f t="shared" si="2671"/>
        <v>0</v>
      </c>
      <c r="BZ283" s="94">
        <f t="shared" si="2671"/>
        <v>0</v>
      </c>
      <c r="CA283" s="94">
        <f t="shared" si="2671"/>
        <v>0</v>
      </c>
      <c r="CB283" s="94">
        <f t="shared" si="2671"/>
        <v>0</v>
      </c>
      <c r="CC283" s="94">
        <f t="shared" si="2671"/>
        <v>0</v>
      </c>
      <c r="CD283" s="94">
        <f t="shared" si="2671"/>
        <v>0</v>
      </c>
      <c r="CE283" s="94">
        <f t="shared" si="2671"/>
        <v>0</v>
      </c>
      <c r="CF283" s="94">
        <f t="shared" si="2671"/>
        <v>0</v>
      </c>
      <c r="CG283" s="94">
        <f t="shared" si="2671"/>
        <v>0</v>
      </c>
      <c r="CH283" s="94">
        <f t="shared" si="2671"/>
        <v>0</v>
      </c>
      <c r="CI283" s="94">
        <f t="shared" si="2671"/>
        <v>0</v>
      </c>
      <c r="CJ283" s="94">
        <f t="shared" si="2671"/>
        <v>0</v>
      </c>
      <c r="CK283" s="94">
        <f t="shared" si="2671"/>
        <v>0</v>
      </c>
      <c r="CL283" s="94">
        <f t="shared" si="2671"/>
        <v>0</v>
      </c>
      <c r="CM283" s="94">
        <f t="shared" si="2671"/>
        <v>0</v>
      </c>
      <c r="CN283" s="94">
        <f t="shared" si="2671"/>
        <v>0</v>
      </c>
      <c r="CO283" s="94">
        <f t="shared" si="2671"/>
        <v>0</v>
      </c>
      <c r="CP283" s="94">
        <f t="shared" si="2671"/>
        <v>0</v>
      </c>
      <c r="CQ283" s="94">
        <f t="shared" si="2671"/>
        <v>0</v>
      </c>
      <c r="CR283" s="94">
        <f t="shared" si="2671"/>
        <v>0</v>
      </c>
      <c r="CS283" s="94">
        <f t="shared" si="2671"/>
        <v>0</v>
      </c>
      <c r="CT283" s="94">
        <f t="shared" si="2671"/>
        <v>0</v>
      </c>
      <c r="CU283" s="94">
        <f t="shared" si="2671"/>
        <v>0</v>
      </c>
      <c r="CV283" s="94">
        <f t="shared" si="2671"/>
        <v>0</v>
      </c>
      <c r="CW283" s="94">
        <f t="shared" si="2671"/>
        <v>0</v>
      </c>
      <c r="CX283" s="94">
        <f t="shared" si="2671"/>
        <v>0</v>
      </c>
      <c r="CY283" s="94">
        <f t="shared" si="2671"/>
        <v>0</v>
      </c>
      <c r="CZ283" s="94">
        <f t="shared" si="2671"/>
        <v>0</v>
      </c>
      <c r="DA283" s="94">
        <f t="shared" si="2671"/>
        <v>0</v>
      </c>
      <c r="DB283" s="94">
        <f t="shared" si="2671"/>
        <v>0</v>
      </c>
      <c r="DC283" s="94">
        <f t="shared" si="2671"/>
        <v>0</v>
      </c>
      <c r="DD283" s="94">
        <f t="shared" si="2671"/>
        <v>0</v>
      </c>
      <c r="DE283" s="94">
        <f t="shared" si="2671"/>
        <v>0</v>
      </c>
      <c r="DF283" s="94">
        <f t="shared" si="2671"/>
        <v>0</v>
      </c>
      <c r="DG283" s="94">
        <f t="shared" si="2671"/>
        <v>0</v>
      </c>
      <c r="DH283" s="94">
        <f t="shared" si="2671"/>
        <v>0</v>
      </c>
      <c r="DI283" s="94">
        <f t="shared" si="2671"/>
        <v>0</v>
      </c>
      <c r="DJ283" s="94">
        <f t="shared" si="2671"/>
        <v>0</v>
      </c>
      <c r="DK283" s="94">
        <f t="shared" si="2671"/>
        <v>0</v>
      </c>
      <c r="DL283" s="94">
        <f t="shared" si="2671"/>
        <v>0</v>
      </c>
      <c r="DM283" s="94">
        <f t="shared" si="2671"/>
        <v>0</v>
      </c>
      <c r="DN283" s="94">
        <f t="shared" si="2671"/>
        <v>0</v>
      </c>
      <c r="DO283" s="94">
        <f t="shared" si="2671"/>
        <v>0</v>
      </c>
      <c r="DP283" s="94">
        <f t="shared" si="2671"/>
        <v>0</v>
      </c>
      <c r="DQ283" s="94">
        <f t="shared" si="2671"/>
        <v>0</v>
      </c>
      <c r="DR283" s="94">
        <f t="shared" si="2671"/>
        <v>0</v>
      </c>
      <c r="DS283" s="94">
        <f t="shared" si="2671"/>
        <v>0</v>
      </c>
      <c r="DT283" s="94">
        <f t="shared" si="2671"/>
        <v>0</v>
      </c>
      <c r="DU283" s="94">
        <f t="shared" si="2671"/>
        <v>0</v>
      </c>
      <c r="DV283" s="94">
        <f t="shared" si="2671"/>
        <v>0</v>
      </c>
      <c r="DW283" s="94">
        <f t="shared" si="2671"/>
        <v>0</v>
      </c>
      <c r="DX283" s="94">
        <f t="shared" si="2671"/>
        <v>0</v>
      </c>
      <c r="DY283" s="94">
        <f t="shared" si="2671"/>
        <v>0</v>
      </c>
      <c r="DZ283" s="94">
        <f t="shared" si="2671"/>
        <v>0</v>
      </c>
      <c r="EA283" s="94">
        <f t="shared" si="2671"/>
        <v>0</v>
      </c>
      <c r="EB283" s="94">
        <f t="shared" ref="EB283:GM283" si="2672">IF(AND(EB$165&gt;=EOMONTH($D115,0),EB$165&lt;EOMONTH($D115,$S115)),-EB280,0)</f>
        <v>0</v>
      </c>
      <c r="EC283" s="94">
        <f t="shared" si="2672"/>
        <v>0</v>
      </c>
      <c r="ED283" s="94">
        <f t="shared" si="2672"/>
        <v>0</v>
      </c>
      <c r="EE283" s="94">
        <f t="shared" si="2672"/>
        <v>0</v>
      </c>
      <c r="EF283" s="94">
        <f t="shared" si="2672"/>
        <v>0</v>
      </c>
      <c r="EG283" s="94">
        <f t="shared" si="2672"/>
        <v>0</v>
      </c>
      <c r="EH283" s="94">
        <f t="shared" si="2672"/>
        <v>0</v>
      </c>
      <c r="EI283" s="94">
        <f t="shared" si="2672"/>
        <v>0</v>
      </c>
      <c r="EJ283" s="94">
        <f t="shared" si="2672"/>
        <v>0</v>
      </c>
      <c r="EK283" s="94">
        <f t="shared" si="2672"/>
        <v>0</v>
      </c>
      <c r="EL283" s="94">
        <f t="shared" si="2672"/>
        <v>0</v>
      </c>
      <c r="EM283" s="94">
        <f t="shared" si="2672"/>
        <v>0</v>
      </c>
      <c r="EN283" s="94">
        <f t="shared" si="2672"/>
        <v>0</v>
      </c>
      <c r="EO283" s="94">
        <f t="shared" si="2672"/>
        <v>0</v>
      </c>
      <c r="EP283" s="94">
        <f t="shared" si="2672"/>
        <v>0</v>
      </c>
      <c r="EQ283" s="94">
        <f t="shared" si="2672"/>
        <v>0</v>
      </c>
      <c r="ER283" s="94">
        <f t="shared" si="2672"/>
        <v>0</v>
      </c>
      <c r="ES283" s="94">
        <f t="shared" si="2672"/>
        <v>0</v>
      </c>
      <c r="ET283" s="94">
        <f t="shared" si="2672"/>
        <v>0</v>
      </c>
      <c r="EU283" s="94">
        <f t="shared" si="2672"/>
        <v>0</v>
      </c>
      <c r="EV283" s="94">
        <f t="shared" si="2672"/>
        <v>0</v>
      </c>
      <c r="EW283" s="94">
        <f t="shared" si="2672"/>
        <v>0</v>
      </c>
      <c r="EX283" s="94">
        <f t="shared" si="2672"/>
        <v>0</v>
      </c>
      <c r="EY283" s="94">
        <f t="shared" si="2672"/>
        <v>0</v>
      </c>
      <c r="EZ283" s="94">
        <f t="shared" si="2672"/>
        <v>0</v>
      </c>
      <c r="FA283" s="94">
        <f t="shared" si="2672"/>
        <v>0</v>
      </c>
      <c r="FB283" s="94">
        <f t="shared" si="2672"/>
        <v>0</v>
      </c>
      <c r="FC283" s="94">
        <f t="shared" si="2672"/>
        <v>0</v>
      </c>
      <c r="FD283" s="94">
        <f t="shared" si="2672"/>
        <v>0</v>
      </c>
      <c r="FE283" s="94">
        <f t="shared" si="2672"/>
        <v>0</v>
      </c>
      <c r="FF283" s="94">
        <f t="shared" si="2672"/>
        <v>0</v>
      </c>
      <c r="FG283" s="94">
        <f t="shared" si="2672"/>
        <v>0</v>
      </c>
      <c r="FH283" s="94">
        <f t="shared" si="2672"/>
        <v>0</v>
      </c>
      <c r="FI283" s="94">
        <f t="shared" si="2672"/>
        <v>0</v>
      </c>
      <c r="FJ283" s="94">
        <f t="shared" si="2672"/>
        <v>0</v>
      </c>
      <c r="FK283" s="94">
        <f t="shared" si="2672"/>
        <v>0</v>
      </c>
      <c r="FL283" s="94">
        <f t="shared" si="2672"/>
        <v>0</v>
      </c>
      <c r="FM283" s="94">
        <f t="shared" si="2672"/>
        <v>0</v>
      </c>
      <c r="FN283" s="94">
        <f t="shared" si="2672"/>
        <v>0</v>
      </c>
      <c r="FO283" s="94">
        <f t="shared" si="2672"/>
        <v>0</v>
      </c>
      <c r="FP283" s="94">
        <f t="shared" si="2672"/>
        <v>0</v>
      </c>
      <c r="FQ283" s="94">
        <f t="shared" si="2672"/>
        <v>0</v>
      </c>
      <c r="FR283" s="94">
        <f t="shared" si="2672"/>
        <v>0</v>
      </c>
      <c r="FS283" s="94">
        <f t="shared" si="2672"/>
        <v>0</v>
      </c>
      <c r="FT283" s="94">
        <f t="shared" si="2672"/>
        <v>0</v>
      </c>
      <c r="FU283" s="94">
        <f t="shared" si="2672"/>
        <v>0</v>
      </c>
      <c r="FV283" s="94">
        <f t="shared" si="2672"/>
        <v>0</v>
      </c>
      <c r="FW283" s="94">
        <f t="shared" si="2672"/>
        <v>0</v>
      </c>
      <c r="FX283" s="94">
        <f t="shared" si="2672"/>
        <v>0</v>
      </c>
      <c r="FY283" s="94">
        <f t="shared" si="2672"/>
        <v>0</v>
      </c>
      <c r="FZ283" s="94">
        <f t="shared" si="2672"/>
        <v>0</v>
      </c>
      <c r="GA283" s="94">
        <f t="shared" si="2672"/>
        <v>0</v>
      </c>
      <c r="GB283" s="94">
        <f t="shared" si="2672"/>
        <v>0</v>
      </c>
      <c r="GC283" s="94">
        <f t="shared" si="2672"/>
        <v>0</v>
      </c>
      <c r="GD283" s="94">
        <f t="shared" si="2672"/>
        <v>0</v>
      </c>
      <c r="GE283" s="94">
        <f t="shared" si="2672"/>
        <v>0</v>
      </c>
      <c r="GF283" s="94">
        <f t="shared" si="2672"/>
        <v>0</v>
      </c>
      <c r="GG283" s="94">
        <f t="shared" si="2672"/>
        <v>0</v>
      </c>
      <c r="GH283" s="94">
        <f t="shared" si="2672"/>
        <v>0</v>
      </c>
      <c r="GI283" s="94">
        <f t="shared" si="2672"/>
        <v>0</v>
      </c>
      <c r="GJ283" s="94">
        <f t="shared" si="2672"/>
        <v>0</v>
      </c>
      <c r="GK283" s="94">
        <f t="shared" si="2672"/>
        <v>0</v>
      </c>
      <c r="GL283" s="94">
        <f t="shared" si="2672"/>
        <v>0</v>
      </c>
      <c r="GM283" s="94">
        <f t="shared" si="2672"/>
        <v>0</v>
      </c>
      <c r="GN283" s="94">
        <f t="shared" ref="GN283:IY283" si="2673">IF(AND(GN$165&gt;=EOMONTH($D115,0),GN$165&lt;EOMONTH($D115,$S115)),-GN280,0)</f>
        <v>0</v>
      </c>
      <c r="GO283" s="94">
        <f t="shared" si="2673"/>
        <v>0</v>
      </c>
      <c r="GP283" s="94">
        <f t="shared" si="2673"/>
        <v>0</v>
      </c>
      <c r="GQ283" s="94">
        <f t="shared" si="2673"/>
        <v>0</v>
      </c>
      <c r="GR283" s="94">
        <f t="shared" si="2673"/>
        <v>0</v>
      </c>
      <c r="GS283" s="94">
        <f t="shared" si="2673"/>
        <v>0</v>
      </c>
      <c r="GT283" s="94">
        <f t="shared" si="2673"/>
        <v>0</v>
      </c>
      <c r="GU283" s="94">
        <f t="shared" si="2673"/>
        <v>0</v>
      </c>
      <c r="GV283" s="94">
        <f t="shared" si="2673"/>
        <v>0</v>
      </c>
      <c r="GW283" s="94">
        <f t="shared" si="2673"/>
        <v>0</v>
      </c>
      <c r="GX283" s="94">
        <f t="shared" si="2673"/>
        <v>0</v>
      </c>
      <c r="GY283" s="94">
        <f t="shared" si="2673"/>
        <v>0</v>
      </c>
      <c r="GZ283" s="94">
        <f t="shared" si="2673"/>
        <v>0</v>
      </c>
      <c r="HA283" s="94">
        <f t="shared" si="2673"/>
        <v>0</v>
      </c>
      <c r="HB283" s="94">
        <f t="shared" si="2673"/>
        <v>0</v>
      </c>
      <c r="HC283" s="94">
        <f t="shared" si="2673"/>
        <v>0</v>
      </c>
      <c r="HD283" s="94">
        <f t="shared" si="2673"/>
        <v>0</v>
      </c>
      <c r="HE283" s="94">
        <f t="shared" si="2673"/>
        <v>0</v>
      </c>
      <c r="HF283" s="94">
        <f t="shared" si="2673"/>
        <v>0</v>
      </c>
      <c r="HG283" s="94">
        <f t="shared" si="2673"/>
        <v>0</v>
      </c>
      <c r="HH283" s="94">
        <f t="shared" si="2673"/>
        <v>0</v>
      </c>
      <c r="HI283" s="94">
        <f t="shared" si="2673"/>
        <v>0</v>
      </c>
      <c r="HJ283" s="94">
        <f t="shared" si="2673"/>
        <v>0</v>
      </c>
      <c r="HK283" s="94">
        <f t="shared" si="2673"/>
        <v>0</v>
      </c>
      <c r="HL283" s="94">
        <f t="shared" si="2673"/>
        <v>0</v>
      </c>
      <c r="HM283" s="94">
        <f t="shared" si="2673"/>
        <v>0</v>
      </c>
      <c r="HN283" s="94">
        <f t="shared" si="2673"/>
        <v>0</v>
      </c>
      <c r="HO283" s="94">
        <f t="shared" si="2673"/>
        <v>0</v>
      </c>
      <c r="HP283" s="94">
        <f t="shared" si="2673"/>
        <v>0</v>
      </c>
      <c r="HQ283" s="94">
        <f t="shared" si="2673"/>
        <v>0</v>
      </c>
      <c r="HR283" s="94">
        <f t="shared" si="2673"/>
        <v>0</v>
      </c>
      <c r="HS283" s="94">
        <f t="shared" si="2673"/>
        <v>0</v>
      </c>
      <c r="HT283" s="94">
        <f t="shared" si="2673"/>
        <v>0</v>
      </c>
      <c r="HU283" s="94">
        <f t="shared" si="2673"/>
        <v>0</v>
      </c>
      <c r="HV283" s="94">
        <f t="shared" si="2673"/>
        <v>0</v>
      </c>
      <c r="HW283" s="94">
        <f t="shared" si="2673"/>
        <v>0</v>
      </c>
      <c r="HX283" s="94">
        <f t="shared" si="2673"/>
        <v>0</v>
      </c>
      <c r="HY283" s="94">
        <f t="shared" si="2673"/>
        <v>0</v>
      </c>
      <c r="HZ283" s="94">
        <f t="shared" si="2673"/>
        <v>0</v>
      </c>
      <c r="IA283" s="94">
        <f t="shared" si="2673"/>
        <v>0</v>
      </c>
      <c r="IB283" s="94">
        <f t="shared" si="2673"/>
        <v>0</v>
      </c>
      <c r="IC283" s="94">
        <f t="shared" si="2673"/>
        <v>0</v>
      </c>
      <c r="ID283" s="94">
        <f t="shared" si="2673"/>
        <v>0</v>
      </c>
      <c r="IE283" s="94">
        <f t="shared" si="2673"/>
        <v>0</v>
      </c>
      <c r="IF283" s="94">
        <f t="shared" si="2673"/>
        <v>0</v>
      </c>
      <c r="IG283" s="94">
        <f t="shared" si="2673"/>
        <v>0</v>
      </c>
      <c r="IH283" s="94">
        <f t="shared" si="2673"/>
        <v>0</v>
      </c>
      <c r="II283" s="94">
        <f t="shared" si="2673"/>
        <v>0</v>
      </c>
      <c r="IJ283" s="94">
        <f t="shared" si="2673"/>
        <v>0</v>
      </c>
      <c r="IK283" s="94">
        <f t="shared" si="2673"/>
        <v>0</v>
      </c>
      <c r="IL283" s="94">
        <f t="shared" si="2673"/>
        <v>0</v>
      </c>
      <c r="IM283" s="94">
        <f t="shared" si="2673"/>
        <v>0</v>
      </c>
      <c r="IN283" s="94">
        <f t="shared" si="2673"/>
        <v>0</v>
      </c>
      <c r="IO283" s="94">
        <f t="shared" si="2673"/>
        <v>0</v>
      </c>
      <c r="IP283" s="94">
        <f t="shared" si="2673"/>
        <v>0</v>
      </c>
      <c r="IQ283" s="94">
        <f t="shared" si="2673"/>
        <v>0</v>
      </c>
      <c r="IR283" s="94">
        <f t="shared" si="2673"/>
        <v>0</v>
      </c>
      <c r="IS283" s="94">
        <f t="shared" si="2673"/>
        <v>0</v>
      </c>
      <c r="IT283" s="94">
        <f t="shared" si="2673"/>
        <v>0</v>
      </c>
      <c r="IU283" s="94">
        <f t="shared" si="2673"/>
        <v>0</v>
      </c>
      <c r="IV283" s="94">
        <f t="shared" si="2673"/>
        <v>0</v>
      </c>
      <c r="IW283" s="94">
        <f t="shared" si="2673"/>
        <v>0</v>
      </c>
      <c r="IX283" s="94">
        <f t="shared" si="2673"/>
        <v>0</v>
      </c>
      <c r="IY283" s="94">
        <f t="shared" si="2673"/>
        <v>0</v>
      </c>
      <c r="IZ283" s="94">
        <f t="shared" ref="IZ283:LK283" si="2674">IF(AND(IZ$165&gt;=EOMONTH($D115,0),IZ$165&lt;EOMONTH($D115,$S115)),-IZ280,0)</f>
        <v>0</v>
      </c>
      <c r="JA283" s="94">
        <f t="shared" si="2674"/>
        <v>0</v>
      </c>
      <c r="JB283" s="94">
        <f t="shared" si="2674"/>
        <v>0</v>
      </c>
      <c r="JC283" s="94">
        <f t="shared" si="2674"/>
        <v>0</v>
      </c>
      <c r="JD283" s="94">
        <f t="shared" si="2674"/>
        <v>0</v>
      </c>
      <c r="JE283" s="94">
        <f t="shared" si="2674"/>
        <v>0</v>
      </c>
      <c r="JF283" s="94">
        <f t="shared" si="2674"/>
        <v>0</v>
      </c>
      <c r="JG283" s="94">
        <f t="shared" si="2674"/>
        <v>0</v>
      </c>
      <c r="JH283" s="94">
        <f t="shared" si="2674"/>
        <v>0</v>
      </c>
      <c r="JI283" s="94">
        <f t="shared" si="2674"/>
        <v>0</v>
      </c>
      <c r="JJ283" s="94">
        <f t="shared" si="2674"/>
        <v>0</v>
      </c>
      <c r="JK283" s="94">
        <f t="shared" si="2674"/>
        <v>0</v>
      </c>
      <c r="JL283" s="94">
        <f t="shared" si="2674"/>
        <v>0</v>
      </c>
      <c r="JM283" s="94">
        <f t="shared" si="2674"/>
        <v>0</v>
      </c>
      <c r="JN283" s="94">
        <f t="shared" si="2674"/>
        <v>0</v>
      </c>
      <c r="JO283" s="94">
        <f t="shared" si="2674"/>
        <v>0</v>
      </c>
      <c r="JP283" s="94">
        <f t="shared" si="2674"/>
        <v>0</v>
      </c>
      <c r="JQ283" s="94">
        <f t="shared" si="2674"/>
        <v>0</v>
      </c>
      <c r="JR283" s="94">
        <f t="shared" si="2674"/>
        <v>0</v>
      </c>
      <c r="JS283" s="94">
        <f t="shared" si="2674"/>
        <v>0</v>
      </c>
      <c r="JT283" s="94">
        <f t="shared" si="2674"/>
        <v>0</v>
      </c>
      <c r="JU283" s="94">
        <f t="shared" si="2674"/>
        <v>0</v>
      </c>
      <c r="JV283" s="94">
        <f t="shared" si="2674"/>
        <v>0</v>
      </c>
      <c r="JW283" s="94">
        <f t="shared" si="2674"/>
        <v>0</v>
      </c>
      <c r="JX283" s="94">
        <f t="shared" si="2674"/>
        <v>0</v>
      </c>
      <c r="JY283" s="94">
        <f t="shared" si="2674"/>
        <v>0</v>
      </c>
      <c r="JZ283" s="94">
        <f t="shared" si="2674"/>
        <v>0</v>
      </c>
      <c r="KA283" s="94">
        <f t="shared" si="2674"/>
        <v>0</v>
      </c>
      <c r="KB283" s="94">
        <f t="shared" si="2674"/>
        <v>0</v>
      </c>
      <c r="KC283" s="94">
        <f t="shared" si="2674"/>
        <v>0</v>
      </c>
      <c r="KD283" s="94">
        <f t="shared" si="2674"/>
        <v>0</v>
      </c>
      <c r="KE283" s="94">
        <f t="shared" si="2674"/>
        <v>0</v>
      </c>
      <c r="KF283" s="94">
        <f t="shared" si="2674"/>
        <v>0</v>
      </c>
      <c r="KG283" s="94">
        <f t="shared" si="2674"/>
        <v>0</v>
      </c>
      <c r="KH283" s="94">
        <f t="shared" si="2674"/>
        <v>0</v>
      </c>
      <c r="KI283" s="94">
        <f t="shared" si="2674"/>
        <v>0</v>
      </c>
      <c r="KJ283" s="94">
        <f t="shared" si="2674"/>
        <v>0</v>
      </c>
      <c r="KK283" s="94">
        <f t="shared" si="2674"/>
        <v>0</v>
      </c>
      <c r="KL283" s="94">
        <f t="shared" si="2674"/>
        <v>0</v>
      </c>
      <c r="KM283" s="94">
        <f t="shared" si="2674"/>
        <v>0</v>
      </c>
      <c r="KN283" s="94">
        <f t="shared" si="2674"/>
        <v>0</v>
      </c>
      <c r="KO283" s="94">
        <f t="shared" si="2674"/>
        <v>0</v>
      </c>
      <c r="KP283" s="94">
        <f t="shared" si="2674"/>
        <v>0</v>
      </c>
      <c r="KQ283" s="94">
        <f t="shared" si="2674"/>
        <v>0</v>
      </c>
      <c r="KR283" s="94">
        <f t="shared" si="2674"/>
        <v>0</v>
      </c>
      <c r="KS283" s="94">
        <f t="shared" si="2674"/>
        <v>0</v>
      </c>
      <c r="KT283" s="94">
        <f t="shared" si="2674"/>
        <v>0</v>
      </c>
      <c r="KU283" s="94">
        <f t="shared" si="2674"/>
        <v>0</v>
      </c>
      <c r="KV283" s="94">
        <f t="shared" si="2674"/>
        <v>0</v>
      </c>
      <c r="KW283" s="94">
        <f t="shared" si="2674"/>
        <v>0</v>
      </c>
      <c r="KX283" s="94">
        <f t="shared" si="2674"/>
        <v>0</v>
      </c>
      <c r="KY283" s="94">
        <f t="shared" si="2674"/>
        <v>0</v>
      </c>
      <c r="KZ283" s="94">
        <f t="shared" si="2674"/>
        <v>0</v>
      </c>
      <c r="LA283" s="94">
        <f t="shared" si="2674"/>
        <v>0</v>
      </c>
      <c r="LB283" s="94">
        <f t="shared" si="2674"/>
        <v>0</v>
      </c>
      <c r="LC283" s="94">
        <f t="shared" si="2674"/>
        <v>0</v>
      </c>
      <c r="LD283" s="94">
        <f t="shared" si="2674"/>
        <v>0</v>
      </c>
      <c r="LE283" s="94">
        <f t="shared" si="2674"/>
        <v>0</v>
      </c>
      <c r="LF283" s="94">
        <f t="shared" si="2674"/>
        <v>0</v>
      </c>
      <c r="LG283" s="94">
        <f t="shared" si="2674"/>
        <v>0</v>
      </c>
      <c r="LH283" s="94">
        <f t="shared" si="2674"/>
        <v>0</v>
      </c>
      <c r="LI283" s="94">
        <f t="shared" si="2674"/>
        <v>0</v>
      </c>
      <c r="LJ283" s="94">
        <f t="shared" si="2674"/>
        <v>0</v>
      </c>
      <c r="LK283" s="94">
        <f t="shared" si="2674"/>
        <v>0</v>
      </c>
      <c r="LL283" s="94">
        <f t="shared" ref="LL283:NK283" si="2675">IF(AND(LL$165&gt;=EOMONTH($D115,0),LL$165&lt;EOMONTH($D115,$S115)),-LL280,0)</f>
        <v>0</v>
      </c>
      <c r="LM283" s="94">
        <f t="shared" si="2675"/>
        <v>0</v>
      </c>
      <c r="LN283" s="94">
        <f t="shared" si="2675"/>
        <v>0</v>
      </c>
      <c r="LO283" s="94">
        <f t="shared" si="2675"/>
        <v>0</v>
      </c>
      <c r="LP283" s="94">
        <f t="shared" si="2675"/>
        <v>0</v>
      </c>
      <c r="LQ283" s="94">
        <f t="shared" si="2675"/>
        <v>0</v>
      </c>
      <c r="LR283" s="94">
        <f t="shared" si="2675"/>
        <v>0</v>
      </c>
      <c r="LS283" s="94">
        <f t="shared" si="2675"/>
        <v>0</v>
      </c>
      <c r="LT283" s="94">
        <f t="shared" si="2675"/>
        <v>0</v>
      </c>
      <c r="LU283" s="94">
        <f t="shared" si="2675"/>
        <v>0</v>
      </c>
      <c r="LV283" s="94">
        <f t="shared" si="2675"/>
        <v>0</v>
      </c>
      <c r="LW283" s="94">
        <f t="shared" si="2675"/>
        <v>0</v>
      </c>
      <c r="LX283" s="94">
        <f t="shared" si="2675"/>
        <v>0</v>
      </c>
      <c r="LY283" s="94">
        <f t="shared" si="2675"/>
        <v>0</v>
      </c>
      <c r="LZ283" s="94">
        <f t="shared" si="2675"/>
        <v>0</v>
      </c>
      <c r="MA283" s="94">
        <f t="shared" si="2675"/>
        <v>0</v>
      </c>
      <c r="MB283" s="94">
        <f t="shared" si="2675"/>
        <v>0</v>
      </c>
      <c r="MC283" s="94">
        <f t="shared" si="2675"/>
        <v>0</v>
      </c>
      <c r="MD283" s="94">
        <f t="shared" si="2675"/>
        <v>0</v>
      </c>
      <c r="ME283" s="94">
        <f t="shared" si="2675"/>
        <v>0</v>
      </c>
      <c r="MF283" s="94">
        <f t="shared" si="2675"/>
        <v>0</v>
      </c>
      <c r="MG283" s="94">
        <f t="shared" si="2675"/>
        <v>0</v>
      </c>
      <c r="MH283" s="94">
        <f t="shared" si="2675"/>
        <v>0</v>
      </c>
      <c r="MI283" s="94">
        <f t="shared" si="2675"/>
        <v>0</v>
      </c>
      <c r="MJ283" s="94">
        <f t="shared" si="2675"/>
        <v>0</v>
      </c>
      <c r="MK283" s="94">
        <f t="shared" si="2675"/>
        <v>0</v>
      </c>
      <c r="ML283" s="94">
        <f t="shared" si="2675"/>
        <v>0</v>
      </c>
      <c r="MM283" s="94">
        <f t="shared" si="2675"/>
        <v>0</v>
      </c>
      <c r="MN283" s="94">
        <f t="shared" si="2675"/>
        <v>0</v>
      </c>
      <c r="MO283" s="94">
        <f t="shared" si="2675"/>
        <v>0</v>
      </c>
      <c r="MP283" s="94">
        <f t="shared" si="2675"/>
        <v>0</v>
      </c>
      <c r="MQ283" s="94">
        <f t="shared" si="2675"/>
        <v>0</v>
      </c>
      <c r="MR283" s="94">
        <f t="shared" si="2675"/>
        <v>0</v>
      </c>
      <c r="MS283" s="94">
        <f t="shared" si="2675"/>
        <v>0</v>
      </c>
      <c r="MT283" s="94">
        <f t="shared" si="2675"/>
        <v>0</v>
      </c>
      <c r="MU283" s="94">
        <f t="shared" si="2675"/>
        <v>0</v>
      </c>
      <c r="MV283" s="94">
        <f t="shared" si="2675"/>
        <v>0</v>
      </c>
      <c r="MW283" s="94">
        <f t="shared" si="2675"/>
        <v>0</v>
      </c>
      <c r="MX283" s="94">
        <f t="shared" si="2675"/>
        <v>0</v>
      </c>
      <c r="MY283" s="94">
        <f t="shared" si="2675"/>
        <v>0</v>
      </c>
      <c r="MZ283" s="94">
        <f t="shared" si="2675"/>
        <v>0</v>
      </c>
      <c r="NA283" s="94">
        <f t="shared" si="2675"/>
        <v>0</v>
      </c>
      <c r="NB283" s="94">
        <f t="shared" si="2675"/>
        <v>0</v>
      </c>
      <c r="NC283" s="94">
        <f t="shared" si="2675"/>
        <v>0</v>
      </c>
      <c r="ND283" s="94">
        <f t="shared" si="2675"/>
        <v>0</v>
      </c>
      <c r="NE283" s="94">
        <f t="shared" si="2675"/>
        <v>0</v>
      </c>
      <c r="NF283" s="94">
        <f t="shared" si="2675"/>
        <v>0</v>
      </c>
      <c r="NG283" s="94">
        <f t="shared" si="2675"/>
        <v>0</v>
      </c>
      <c r="NH283" s="94">
        <f t="shared" si="2675"/>
        <v>0</v>
      </c>
      <c r="NI283" s="94">
        <f t="shared" si="2675"/>
        <v>0</v>
      </c>
      <c r="NJ283" s="94">
        <f t="shared" si="2675"/>
        <v>0</v>
      </c>
      <c r="NK283" s="97">
        <f t="shared" si="2675"/>
        <v>0</v>
      </c>
    </row>
    <row r="284" spans="1:375" x14ac:dyDescent="0.25">
      <c r="A284" s="96">
        <f>SUMIF($D$163:$NK$163,"&lt;="&amp;Summary!$B$3,Leases!D284:NK284)</f>
        <v>0</v>
      </c>
      <c r="B284" s="23" t="s">
        <v>98</v>
      </c>
      <c r="C284" s="45" t="s">
        <v>27</v>
      </c>
      <c r="D284" s="94">
        <f t="shared" ref="D284:BO284" si="2676">IF(OR(D$165&lt;=EOMONTH($E115,$R115*(1-$O115)),D$165&gt;EOMONTH($E115,$P115*12*(1-$O115)+$Q115*12*$O115+$R115*(1-$O115))),0,FV($W115,ROUNDDOWN(YEARFRAC($D$165,D$165,1),0),,-($U115*(1-$O115)+$V115*$O115)*$B115/12,0))</f>
        <v>0</v>
      </c>
      <c r="E284" s="94">
        <f t="shared" si="2676"/>
        <v>0</v>
      </c>
      <c r="F284" s="94">
        <f t="shared" si="2676"/>
        <v>0</v>
      </c>
      <c r="G284" s="94">
        <f t="shared" si="2676"/>
        <v>0</v>
      </c>
      <c r="H284" s="94">
        <f t="shared" si="2676"/>
        <v>0</v>
      </c>
      <c r="I284" s="94">
        <f t="shared" si="2676"/>
        <v>0</v>
      </c>
      <c r="J284" s="94">
        <f t="shared" si="2676"/>
        <v>0</v>
      </c>
      <c r="K284" s="94">
        <f t="shared" si="2676"/>
        <v>0</v>
      </c>
      <c r="L284" s="94">
        <f t="shared" si="2676"/>
        <v>0</v>
      </c>
      <c r="M284" s="94">
        <f t="shared" si="2676"/>
        <v>0</v>
      </c>
      <c r="N284" s="94">
        <f t="shared" si="2676"/>
        <v>0</v>
      </c>
      <c r="O284" s="94">
        <f t="shared" si="2676"/>
        <v>0</v>
      </c>
      <c r="P284" s="94">
        <f t="shared" si="2676"/>
        <v>0</v>
      </c>
      <c r="Q284" s="94">
        <f t="shared" si="2676"/>
        <v>0</v>
      </c>
      <c r="R284" s="94">
        <f t="shared" si="2676"/>
        <v>0</v>
      </c>
      <c r="S284" s="94">
        <f t="shared" si="2676"/>
        <v>0</v>
      </c>
      <c r="T284" s="94">
        <f t="shared" si="2676"/>
        <v>0</v>
      </c>
      <c r="U284" s="94">
        <f t="shared" si="2676"/>
        <v>0</v>
      </c>
      <c r="V284" s="94">
        <f t="shared" si="2676"/>
        <v>0</v>
      </c>
      <c r="W284" s="94">
        <f t="shared" si="2676"/>
        <v>0</v>
      </c>
      <c r="X284" s="94">
        <f t="shared" si="2676"/>
        <v>0</v>
      </c>
      <c r="Y284" s="94">
        <f t="shared" si="2676"/>
        <v>0</v>
      </c>
      <c r="Z284" s="94">
        <f t="shared" si="2676"/>
        <v>0</v>
      </c>
      <c r="AA284" s="94">
        <f t="shared" si="2676"/>
        <v>0</v>
      </c>
      <c r="AB284" s="94">
        <f t="shared" si="2676"/>
        <v>0</v>
      </c>
      <c r="AC284" s="94">
        <f t="shared" si="2676"/>
        <v>0</v>
      </c>
      <c r="AD284" s="94">
        <f t="shared" si="2676"/>
        <v>0</v>
      </c>
      <c r="AE284" s="94">
        <f t="shared" si="2676"/>
        <v>0</v>
      </c>
      <c r="AF284" s="94">
        <f t="shared" si="2676"/>
        <v>0</v>
      </c>
      <c r="AG284" s="94">
        <f t="shared" si="2676"/>
        <v>0</v>
      </c>
      <c r="AH284" s="94">
        <f t="shared" si="2676"/>
        <v>0</v>
      </c>
      <c r="AI284" s="94">
        <f t="shared" si="2676"/>
        <v>0</v>
      </c>
      <c r="AJ284" s="94">
        <f t="shared" si="2676"/>
        <v>0</v>
      </c>
      <c r="AK284" s="94">
        <f t="shared" si="2676"/>
        <v>0</v>
      </c>
      <c r="AL284" s="94">
        <f t="shared" si="2676"/>
        <v>0</v>
      </c>
      <c r="AM284" s="94">
        <f t="shared" si="2676"/>
        <v>0</v>
      </c>
      <c r="AN284" s="94">
        <f t="shared" si="2676"/>
        <v>0</v>
      </c>
      <c r="AO284" s="94">
        <f t="shared" si="2676"/>
        <v>0</v>
      </c>
      <c r="AP284" s="94">
        <f t="shared" si="2676"/>
        <v>0</v>
      </c>
      <c r="AQ284" s="94">
        <f t="shared" si="2676"/>
        <v>0</v>
      </c>
      <c r="AR284" s="94">
        <f t="shared" si="2676"/>
        <v>0</v>
      </c>
      <c r="AS284" s="94">
        <f t="shared" si="2676"/>
        <v>0</v>
      </c>
      <c r="AT284" s="94">
        <f t="shared" si="2676"/>
        <v>0</v>
      </c>
      <c r="AU284" s="94">
        <f t="shared" si="2676"/>
        <v>0</v>
      </c>
      <c r="AV284" s="94">
        <f t="shared" si="2676"/>
        <v>0</v>
      </c>
      <c r="AW284" s="94">
        <f t="shared" si="2676"/>
        <v>0</v>
      </c>
      <c r="AX284" s="94">
        <f t="shared" si="2676"/>
        <v>0</v>
      </c>
      <c r="AY284" s="94">
        <f t="shared" si="2676"/>
        <v>0</v>
      </c>
      <c r="AZ284" s="94">
        <f t="shared" si="2676"/>
        <v>0</v>
      </c>
      <c r="BA284" s="94">
        <f t="shared" si="2676"/>
        <v>0</v>
      </c>
      <c r="BB284" s="94">
        <f t="shared" si="2676"/>
        <v>0</v>
      </c>
      <c r="BC284" s="94">
        <f t="shared" si="2676"/>
        <v>0</v>
      </c>
      <c r="BD284" s="94">
        <f t="shared" si="2676"/>
        <v>0</v>
      </c>
      <c r="BE284" s="94">
        <f t="shared" si="2676"/>
        <v>0</v>
      </c>
      <c r="BF284" s="94">
        <f t="shared" si="2676"/>
        <v>0</v>
      </c>
      <c r="BG284" s="94">
        <f t="shared" si="2676"/>
        <v>0</v>
      </c>
      <c r="BH284" s="94">
        <f t="shared" si="2676"/>
        <v>0</v>
      </c>
      <c r="BI284" s="94">
        <f t="shared" si="2676"/>
        <v>0</v>
      </c>
      <c r="BJ284" s="94">
        <f t="shared" si="2676"/>
        <v>0</v>
      </c>
      <c r="BK284" s="94">
        <f t="shared" si="2676"/>
        <v>0</v>
      </c>
      <c r="BL284" s="94">
        <f t="shared" si="2676"/>
        <v>0</v>
      </c>
      <c r="BM284" s="94">
        <f t="shared" si="2676"/>
        <v>0</v>
      </c>
      <c r="BN284" s="94">
        <f t="shared" si="2676"/>
        <v>0</v>
      </c>
      <c r="BO284" s="94">
        <f t="shared" si="2676"/>
        <v>0</v>
      </c>
      <c r="BP284" s="94">
        <f t="shared" ref="BP284:EA284" si="2677">IF(OR(BP$165&lt;=EOMONTH($E115,$R115*(1-$O115)),BP$165&gt;EOMONTH($E115,$P115*12*(1-$O115)+$Q115*12*$O115+$R115*(1-$O115))),0,FV($W115,ROUNDDOWN(YEARFRAC($D$165,BP$165,1),0),,-($U115*(1-$O115)+$V115*$O115)*$B115/12,0))</f>
        <v>0</v>
      </c>
      <c r="BQ284" s="94">
        <f t="shared" si="2677"/>
        <v>0</v>
      </c>
      <c r="BR284" s="94">
        <f t="shared" si="2677"/>
        <v>0</v>
      </c>
      <c r="BS284" s="94">
        <f t="shared" si="2677"/>
        <v>0</v>
      </c>
      <c r="BT284" s="94">
        <f t="shared" si="2677"/>
        <v>0</v>
      </c>
      <c r="BU284" s="94">
        <f t="shared" si="2677"/>
        <v>0</v>
      </c>
      <c r="BV284" s="94">
        <f t="shared" si="2677"/>
        <v>0</v>
      </c>
      <c r="BW284" s="94">
        <f t="shared" si="2677"/>
        <v>0</v>
      </c>
      <c r="BX284" s="94">
        <f t="shared" si="2677"/>
        <v>0</v>
      </c>
      <c r="BY284" s="94">
        <f t="shared" si="2677"/>
        <v>0</v>
      </c>
      <c r="BZ284" s="94">
        <f t="shared" si="2677"/>
        <v>0</v>
      </c>
      <c r="CA284" s="94">
        <f t="shared" si="2677"/>
        <v>0</v>
      </c>
      <c r="CB284" s="94">
        <f t="shared" si="2677"/>
        <v>0</v>
      </c>
      <c r="CC284" s="94">
        <f t="shared" si="2677"/>
        <v>0</v>
      </c>
      <c r="CD284" s="94">
        <f t="shared" si="2677"/>
        <v>0</v>
      </c>
      <c r="CE284" s="94">
        <f t="shared" si="2677"/>
        <v>0</v>
      </c>
      <c r="CF284" s="94">
        <f t="shared" si="2677"/>
        <v>0</v>
      </c>
      <c r="CG284" s="94">
        <f t="shared" si="2677"/>
        <v>0</v>
      </c>
      <c r="CH284" s="94">
        <f t="shared" si="2677"/>
        <v>0</v>
      </c>
      <c r="CI284" s="94">
        <f t="shared" si="2677"/>
        <v>0</v>
      </c>
      <c r="CJ284" s="94">
        <f t="shared" si="2677"/>
        <v>0</v>
      </c>
      <c r="CK284" s="94">
        <f t="shared" si="2677"/>
        <v>0</v>
      </c>
      <c r="CL284" s="94">
        <f t="shared" si="2677"/>
        <v>0</v>
      </c>
      <c r="CM284" s="94">
        <f t="shared" si="2677"/>
        <v>0</v>
      </c>
      <c r="CN284" s="94">
        <f t="shared" si="2677"/>
        <v>0</v>
      </c>
      <c r="CO284" s="94">
        <f t="shared" si="2677"/>
        <v>0</v>
      </c>
      <c r="CP284" s="94">
        <f t="shared" si="2677"/>
        <v>0</v>
      </c>
      <c r="CQ284" s="94">
        <f t="shared" si="2677"/>
        <v>0</v>
      </c>
      <c r="CR284" s="94">
        <f t="shared" si="2677"/>
        <v>0</v>
      </c>
      <c r="CS284" s="94">
        <f t="shared" si="2677"/>
        <v>0</v>
      </c>
      <c r="CT284" s="94">
        <f t="shared" si="2677"/>
        <v>0</v>
      </c>
      <c r="CU284" s="94">
        <f t="shared" si="2677"/>
        <v>0</v>
      </c>
      <c r="CV284" s="94">
        <f t="shared" si="2677"/>
        <v>0</v>
      </c>
      <c r="CW284" s="94">
        <f t="shared" si="2677"/>
        <v>0</v>
      </c>
      <c r="CX284" s="94">
        <f t="shared" si="2677"/>
        <v>0</v>
      </c>
      <c r="CY284" s="94">
        <f t="shared" si="2677"/>
        <v>0</v>
      </c>
      <c r="CZ284" s="94">
        <f t="shared" si="2677"/>
        <v>0</v>
      </c>
      <c r="DA284" s="94">
        <f t="shared" si="2677"/>
        <v>0</v>
      </c>
      <c r="DB284" s="94">
        <f t="shared" si="2677"/>
        <v>0</v>
      </c>
      <c r="DC284" s="94">
        <f t="shared" si="2677"/>
        <v>0</v>
      </c>
      <c r="DD284" s="94">
        <f t="shared" si="2677"/>
        <v>0</v>
      </c>
      <c r="DE284" s="94">
        <f t="shared" si="2677"/>
        <v>0</v>
      </c>
      <c r="DF284" s="94">
        <f t="shared" si="2677"/>
        <v>0</v>
      </c>
      <c r="DG284" s="94">
        <f t="shared" si="2677"/>
        <v>0</v>
      </c>
      <c r="DH284" s="94">
        <f t="shared" si="2677"/>
        <v>0</v>
      </c>
      <c r="DI284" s="94">
        <f t="shared" si="2677"/>
        <v>0</v>
      </c>
      <c r="DJ284" s="94">
        <f t="shared" si="2677"/>
        <v>0</v>
      </c>
      <c r="DK284" s="94">
        <f t="shared" si="2677"/>
        <v>0</v>
      </c>
      <c r="DL284" s="94">
        <f t="shared" si="2677"/>
        <v>0</v>
      </c>
      <c r="DM284" s="94">
        <f t="shared" si="2677"/>
        <v>0</v>
      </c>
      <c r="DN284" s="94">
        <f t="shared" si="2677"/>
        <v>0</v>
      </c>
      <c r="DO284" s="94">
        <f t="shared" si="2677"/>
        <v>0</v>
      </c>
      <c r="DP284" s="94">
        <f t="shared" si="2677"/>
        <v>0</v>
      </c>
      <c r="DQ284" s="94">
        <f t="shared" si="2677"/>
        <v>0</v>
      </c>
      <c r="DR284" s="94">
        <f t="shared" si="2677"/>
        <v>0</v>
      </c>
      <c r="DS284" s="94">
        <f t="shared" si="2677"/>
        <v>0</v>
      </c>
      <c r="DT284" s="94">
        <f t="shared" si="2677"/>
        <v>0</v>
      </c>
      <c r="DU284" s="94">
        <f t="shared" si="2677"/>
        <v>0</v>
      </c>
      <c r="DV284" s="94">
        <f t="shared" si="2677"/>
        <v>0</v>
      </c>
      <c r="DW284" s="94">
        <f t="shared" si="2677"/>
        <v>0</v>
      </c>
      <c r="DX284" s="94">
        <f t="shared" si="2677"/>
        <v>0</v>
      </c>
      <c r="DY284" s="94">
        <f t="shared" si="2677"/>
        <v>0</v>
      </c>
      <c r="DZ284" s="94">
        <f t="shared" si="2677"/>
        <v>0</v>
      </c>
      <c r="EA284" s="94">
        <f t="shared" si="2677"/>
        <v>0</v>
      </c>
      <c r="EB284" s="94">
        <f t="shared" ref="EB284:GM284" si="2678">IF(OR(EB$165&lt;=EOMONTH($E115,$R115*(1-$O115)),EB$165&gt;EOMONTH($E115,$P115*12*(1-$O115)+$Q115*12*$O115+$R115*(1-$O115))),0,FV($W115,ROUNDDOWN(YEARFRAC($D$165,EB$165,1),0),,-($U115*(1-$O115)+$V115*$O115)*$B115/12,0))</f>
        <v>0</v>
      </c>
      <c r="EC284" s="94">
        <f t="shared" si="2678"/>
        <v>0</v>
      </c>
      <c r="ED284" s="94">
        <f t="shared" si="2678"/>
        <v>0</v>
      </c>
      <c r="EE284" s="94">
        <f t="shared" si="2678"/>
        <v>0</v>
      </c>
      <c r="EF284" s="94">
        <f t="shared" si="2678"/>
        <v>0</v>
      </c>
      <c r="EG284" s="94">
        <f t="shared" si="2678"/>
        <v>0</v>
      </c>
      <c r="EH284" s="94">
        <f t="shared" si="2678"/>
        <v>0</v>
      </c>
      <c r="EI284" s="94">
        <f t="shared" si="2678"/>
        <v>0</v>
      </c>
      <c r="EJ284" s="94">
        <f t="shared" si="2678"/>
        <v>0</v>
      </c>
      <c r="EK284" s="94">
        <f t="shared" si="2678"/>
        <v>0</v>
      </c>
      <c r="EL284" s="94">
        <f t="shared" si="2678"/>
        <v>0</v>
      </c>
      <c r="EM284" s="94">
        <f t="shared" si="2678"/>
        <v>0</v>
      </c>
      <c r="EN284" s="94">
        <f t="shared" si="2678"/>
        <v>0</v>
      </c>
      <c r="EO284" s="94">
        <f t="shared" si="2678"/>
        <v>0</v>
      </c>
      <c r="EP284" s="94">
        <f t="shared" si="2678"/>
        <v>0</v>
      </c>
      <c r="EQ284" s="94">
        <f t="shared" si="2678"/>
        <v>0</v>
      </c>
      <c r="ER284" s="94">
        <f t="shared" si="2678"/>
        <v>0</v>
      </c>
      <c r="ES284" s="94">
        <f t="shared" si="2678"/>
        <v>0</v>
      </c>
      <c r="ET284" s="94">
        <f t="shared" si="2678"/>
        <v>0</v>
      </c>
      <c r="EU284" s="94">
        <f t="shared" si="2678"/>
        <v>0</v>
      </c>
      <c r="EV284" s="94">
        <f t="shared" si="2678"/>
        <v>0</v>
      </c>
      <c r="EW284" s="94">
        <f t="shared" si="2678"/>
        <v>0</v>
      </c>
      <c r="EX284" s="94">
        <f t="shared" si="2678"/>
        <v>0</v>
      </c>
      <c r="EY284" s="94">
        <f t="shared" si="2678"/>
        <v>0</v>
      </c>
      <c r="EZ284" s="94">
        <f t="shared" si="2678"/>
        <v>0</v>
      </c>
      <c r="FA284" s="94">
        <f t="shared" si="2678"/>
        <v>0</v>
      </c>
      <c r="FB284" s="94">
        <f t="shared" si="2678"/>
        <v>0</v>
      </c>
      <c r="FC284" s="94">
        <f t="shared" si="2678"/>
        <v>0</v>
      </c>
      <c r="FD284" s="94">
        <f t="shared" si="2678"/>
        <v>0</v>
      </c>
      <c r="FE284" s="94">
        <f t="shared" si="2678"/>
        <v>0</v>
      </c>
      <c r="FF284" s="94">
        <f t="shared" si="2678"/>
        <v>0</v>
      </c>
      <c r="FG284" s="94">
        <f t="shared" si="2678"/>
        <v>0</v>
      </c>
      <c r="FH284" s="94">
        <f t="shared" si="2678"/>
        <v>0</v>
      </c>
      <c r="FI284" s="94">
        <f t="shared" si="2678"/>
        <v>0</v>
      </c>
      <c r="FJ284" s="94">
        <f t="shared" si="2678"/>
        <v>0</v>
      </c>
      <c r="FK284" s="94">
        <f t="shared" si="2678"/>
        <v>0</v>
      </c>
      <c r="FL284" s="94">
        <f t="shared" si="2678"/>
        <v>0</v>
      </c>
      <c r="FM284" s="94">
        <f t="shared" si="2678"/>
        <v>0</v>
      </c>
      <c r="FN284" s="94">
        <f t="shared" si="2678"/>
        <v>0</v>
      </c>
      <c r="FO284" s="94">
        <f t="shared" si="2678"/>
        <v>0</v>
      </c>
      <c r="FP284" s="94">
        <f t="shared" si="2678"/>
        <v>0</v>
      </c>
      <c r="FQ284" s="94">
        <f t="shared" si="2678"/>
        <v>0</v>
      </c>
      <c r="FR284" s="94">
        <f t="shared" si="2678"/>
        <v>0</v>
      </c>
      <c r="FS284" s="94">
        <f t="shared" si="2678"/>
        <v>0</v>
      </c>
      <c r="FT284" s="94">
        <f t="shared" si="2678"/>
        <v>0</v>
      </c>
      <c r="FU284" s="94">
        <f t="shared" si="2678"/>
        <v>0</v>
      </c>
      <c r="FV284" s="94">
        <f t="shared" si="2678"/>
        <v>0</v>
      </c>
      <c r="FW284" s="94">
        <f t="shared" si="2678"/>
        <v>0</v>
      </c>
      <c r="FX284" s="94">
        <f t="shared" si="2678"/>
        <v>0</v>
      </c>
      <c r="FY284" s="94">
        <f t="shared" si="2678"/>
        <v>0</v>
      </c>
      <c r="FZ284" s="94">
        <f t="shared" si="2678"/>
        <v>0</v>
      </c>
      <c r="GA284" s="94">
        <f t="shared" si="2678"/>
        <v>0</v>
      </c>
      <c r="GB284" s="94">
        <f t="shared" si="2678"/>
        <v>0</v>
      </c>
      <c r="GC284" s="94">
        <f t="shared" si="2678"/>
        <v>0</v>
      </c>
      <c r="GD284" s="94">
        <f t="shared" si="2678"/>
        <v>0</v>
      </c>
      <c r="GE284" s="94">
        <f t="shared" si="2678"/>
        <v>0</v>
      </c>
      <c r="GF284" s="94">
        <f t="shared" si="2678"/>
        <v>0</v>
      </c>
      <c r="GG284" s="94">
        <f t="shared" si="2678"/>
        <v>0</v>
      </c>
      <c r="GH284" s="94">
        <f t="shared" si="2678"/>
        <v>0</v>
      </c>
      <c r="GI284" s="94">
        <f t="shared" si="2678"/>
        <v>0</v>
      </c>
      <c r="GJ284" s="94">
        <f t="shared" si="2678"/>
        <v>0</v>
      </c>
      <c r="GK284" s="94">
        <f t="shared" si="2678"/>
        <v>0</v>
      </c>
      <c r="GL284" s="94">
        <f t="shared" si="2678"/>
        <v>0</v>
      </c>
      <c r="GM284" s="94">
        <f t="shared" si="2678"/>
        <v>0</v>
      </c>
      <c r="GN284" s="94">
        <f t="shared" ref="GN284:IY284" si="2679">IF(OR(GN$165&lt;=EOMONTH($E115,$R115*(1-$O115)),GN$165&gt;EOMONTH($E115,$P115*12*(1-$O115)+$Q115*12*$O115+$R115*(1-$O115))),0,FV($W115,ROUNDDOWN(YEARFRAC($D$165,GN$165,1),0),,-($U115*(1-$O115)+$V115*$O115)*$B115/12,0))</f>
        <v>0</v>
      </c>
      <c r="GO284" s="94">
        <f t="shared" si="2679"/>
        <v>0</v>
      </c>
      <c r="GP284" s="94">
        <f t="shared" si="2679"/>
        <v>0</v>
      </c>
      <c r="GQ284" s="94">
        <f t="shared" si="2679"/>
        <v>0</v>
      </c>
      <c r="GR284" s="94">
        <f t="shared" si="2679"/>
        <v>0</v>
      </c>
      <c r="GS284" s="94">
        <f t="shared" si="2679"/>
        <v>0</v>
      </c>
      <c r="GT284" s="94">
        <f t="shared" si="2679"/>
        <v>0</v>
      </c>
      <c r="GU284" s="94">
        <f t="shared" si="2679"/>
        <v>0</v>
      </c>
      <c r="GV284" s="94">
        <f t="shared" si="2679"/>
        <v>0</v>
      </c>
      <c r="GW284" s="94">
        <f t="shared" si="2679"/>
        <v>0</v>
      </c>
      <c r="GX284" s="94">
        <f t="shared" si="2679"/>
        <v>0</v>
      </c>
      <c r="GY284" s="94">
        <f t="shared" si="2679"/>
        <v>0</v>
      </c>
      <c r="GZ284" s="94">
        <f t="shared" si="2679"/>
        <v>0</v>
      </c>
      <c r="HA284" s="94">
        <f t="shared" si="2679"/>
        <v>0</v>
      </c>
      <c r="HB284" s="94">
        <f t="shared" si="2679"/>
        <v>0</v>
      </c>
      <c r="HC284" s="94">
        <f t="shared" si="2679"/>
        <v>0</v>
      </c>
      <c r="HD284" s="94">
        <f t="shared" si="2679"/>
        <v>0</v>
      </c>
      <c r="HE284" s="94">
        <f t="shared" si="2679"/>
        <v>0</v>
      </c>
      <c r="HF284" s="94">
        <f t="shared" si="2679"/>
        <v>0</v>
      </c>
      <c r="HG284" s="94">
        <f t="shared" si="2679"/>
        <v>0</v>
      </c>
      <c r="HH284" s="94">
        <f t="shared" si="2679"/>
        <v>0</v>
      </c>
      <c r="HI284" s="94">
        <f t="shared" si="2679"/>
        <v>0</v>
      </c>
      <c r="HJ284" s="94">
        <f t="shared" si="2679"/>
        <v>0</v>
      </c>
      <c r="HK284" s="94">
        <f t="shared" si="2679"/>
        <v>0</v>
      </c>
      <c r="HL284" s="94">
        <f t="shared" si="2679"/>
        <v>0</v>
      </c>
      <c r="HM284" s="94">
        <f t="shared" si="2679"/>
        <v>0</v>
      </c>
      <c r="HN284" s="94">
        <f t="shared" si="2679"/>
        <v>0</v>
      </c>
      <c r="HO284" s="94">
        <f t="shared" si="2679"/>
        <v>0</v>
      </c>
      <c r="HP284" s="94">
        <f t="shared" si="2679"/>
        <v>0</v>
      </c>
      <c r="HQ284" s="94">
        <f t="shared" si="2679"/>
        <v>0</v>
      </c>
      <c r="HR284" s="94">
        <f t="shared" si="2679"/>
        <v>0</v>
      </c>
      <c r="HS284" s="94">
        <f t="shared" si="2679"/>
        <v>0</v>
      </c>
      <c r="HT284" s="94">
        <f t="shared" si="2679"/>
        <v>0</v>
      </c>
      <c r="HU284" s="94">
        <f t="shared" si="2679"/>
        <v>0</v>
      </c>
      <c r="HV284" s="94">
        <f t="shared" si="2679"/>
        <v>0</v>
      </c>
      <c r="HW284" s="94">
        <f t="shared" si="2679"/>
        <v>0</v>
      </c>
      <c r="HX284" s="94">
        <f t="shared" si="2679"/>
        <v>0</v>
      </c>
      <c r="HY284" s="94">
        <f t="shared" si="2679"/>
        <v>0</v>
      </c>
      <c r="HZ284" s="94">
        <f t="shared" si="2679"/>
        <v>0</v>
      </c>
      <c r="IA284" s="94">
        <f t="shared" si="2679"/>
        <v>0</v>
      </c>
      <c r="IB284" s="94">
        <f t="shared" si="2679"/>
        <v>0</v>
      </c>
      <c r="IC284" s="94">
        <f t="shared" si="2679"/>
        <v>0</v>
      </c>
      <c r="ID284" s="94">
        <f t="shared" si="2679"/>
        <v>0</v>
      </c>
      <c r="IE284" s="94">
        <f t="shared" si="2679"/>
        <v>0</v>
      </c>
      <c r="IF284" s="94">
        <f t="shared" si="2679"/>
        <v>0</v>
      </c>
      <c r="IG284" s="94">
        <f t="shared" si="2679"/>
        <v>0</v>
      </c>
      <c r="IH284" s="94">
        <f t="shared" si="2679"/>
        <v>0</v>
      </c>
      <c r="II284" s="94">
        <f t="shared" si="2679"/>
        <v>0</v>
      </c>
      <c r="IJ284" s="94">
        <f t="shared" si="2679"/>
        <v>0</v>
      </c>
      <c r="IK284" s="94">
        <f t="shared" si="2679"/>
        <v>0</v>
      </c>
      <c r="IL284" s="94">
        <f t="shared" si="2679"/>
        <v>0</v>
      </c>
      <c r="IM284" s="94">
        <f t="shared" si="2679"/>
        <v>0</v>
      </c>
      <c r="IN284" s="94">
        <f t="shared" si="2679"/>
        <v>0</v>
      </c>
      <c r="IO284" s="94">
        <f t="shared" si="2679"/>
        <v>0</v>
      </c>
      <c r="IP284" s="94">
        <f t="shared" si="2679"/>
        <v>0</v>
      </c>
      <c r="IQ284" s="94">
        <f t="shared" si="2679"/>
        <v>0</v>
      </c>
      <c r="IR284" s="94">
        <f t="shared" si="2679"/>
        <v>0</v>
      </c>
      <c r="IS284" s="94">
        <f t="shared" si="2679"/>
        <v>0</v>
      </c>
      <c r="IT284" s="94">
        <f t="shared" si="2679"/>
        <v>0</v>
      </c>
      <c r="IU284" s="94">
        <f t="shared" si="2679"/>
        <v>0</v>
      </c>
      <c r="IV284" s="94">
        <f t="shared" si="2679"/>
        <v>0</v>
      </c>
      <c r="IW284" s="94">
        <f t="shared" si="2679"/>
        <v>0</v>
      </c>
      <c r="IX284" s="94">
        <f t="shared" si="2679"/>
        <v>0</v>
      </c>
      <c r="IY284" s="94">
        <f t="shared" si="2679"/>
        <v>0</v>
      </c>
      <c r="IZ284" s="94">
        <f t="shared" ref="IZ284:LK284" si="2680">IF(OR(IZ$165&lt;=EOMONTH($E115,$R115*(1-$O115)),IZ$165&gt;EOMONTH($E115,$P115*12*(1-$O115)+$Q115*12*$O115+$R115*(1-$O115))),0,FV($W115,ROUNDDOWN(YEARFRAC($D$165,IZ$165,1),0),,-($U115*(1-$O115)+$V115*$O115)*$B115/12,0))</f>
        <v>0</v>
      </c>
      <c r="JA284" s="94">
        <f t="shared" si="2680"/>
        <v>0</v>
      </c>
      <c r="JB284" s="94">
        <f t="shared" si="2680"/>
        <v>0</v>
      </c>
      <c r="JC284" s="94">
        <f t="shared" si="2680"/>
        <v>0</v>
      </c>
      <c r="JD284" s="94">
        <f t="shared" si="2680"/>
        <v>0</v>
      </c>
      <c r="JE284" s="94">
        <f t="shared" si="2680"/>
        <v>0</v>
      </c>
      <c r="JF284" s="94">
        <f t="shared" si="2680"/>
        <v>0</v>
      </c>
      <c r="JG284" s="94">
        <f t="shared" si="2680"/>
        <v>0</v>
      </c>
      <c r="JH284" s="94">
        <f t="shared" si="2680"/>
        <v>0</v>
      </c>
      <c r="JI284" s="94">
        <f t="shared" si="2680"/>
        <v>0</v>
      </c>
      <c r="JJ284" s="94">
        <f t="shared" si="2680"/>
        <v>0</v>
      </c>
      <c r="JK284" s="94">
        <f t="shared" si="2680"/>
        <v>0</v>
      </c>
      <c r="JL284" s="94">
        <f t="shared" si="2680"/>
        <v>0</v>
      </c>
      <c r="JM284" s="94">
        <f t="shared" si="2680"/>
        <v>0</v>
      </c>
      <c r="JN284" s="94">
        <f t="shared" si="2680"/>
        <v>0</v>
      </c>
      <c r="JO284" s="94">
        <f t="shared" si="2680"/>
        <v>0</v>
      </c>
      <c r="JP284" s="94">
        <f t="shared" si="2680"/>
        <v>0</v>
      </c>
      <c r="JQ284" s="94">
        <f t="shared" si="2680"/>
        <v>0</v>
      </c>
      <c r="JR284" s="94">
        <f t="shared" si="2680"/>
        <v>0</v>
      </c>
      <c r="JS284" s="94">
        <f t="shared" si="2680"/>
        <v>0</v>
      </c>
      <c r="JT284" s="94">
        <f t="shared" si="2680"/>
        <v>0</v>
      </c>
      <c r="JU284" s="94">
        <f t="shared" si="2680"/>
        <v>0</v>
      </c>
      <c r="JV284" s="94">
        <f t="shared" si="2680"/>
        <v>0</v>
      </c>
      <c r="JW284" s="94">
        <f t="shared" si="2680"/>
        <v>0</v>
      </c>
      <c r="JX284" s="94">
        <f t="shared" si="2680"/>
        <v>0</v>
      </c>
      <c r="JY284" s="94">
        <f t="shared" si="2680"/>
        <v>0</v>
      </c>
      <c r="JZ284" s="94">
        <f t="shared" si="2680"/>
        <v>0</v>
      </c>
      <c r="KA284" s="94">
        <f t="shared" si="2680"/>
        <v>0</v>
      </c>
      <c r="KB284" s="94">
        <f t="shared" si="2680"/>
        <v>0</v>
      </c>
      <c r="KC284" s="94">
        <f t="shared" si="2680"/>
        <v>0</v>
      </c>
      <c r="KD284" s="94">
        <f t="shared" si="2680"/>
        <v>0</v>
      </c>
      <c r="KE284" s="94">
        <f t="shared" si="2680"/>
        <v>0</v>
      </c>
      <c r="KF284" s="94">
        <f t="shared" si="2680"/>
        <v>0</v>
      </c>
      <c r="KG284" s="94">
        <f t="shared" si="2680"/>
        <v>0</v>
      </c>
      <c r="KH284" s="94">
        <f t="shared" si="2680"/>
        <v>0</v>
      </c>
      <c r="KI284" s="94">
        <f t="shared" si="2680"/>
        <v>0</v>
      </c>
      <c r="KJ284" s="94">
        <f t="shared" si="2680"/>
        <v>0</v>
      </c>
      <c r="KK284" s="94">
        <f t="shared" si="2680"/>
        <v>0</v>
      </c>
      <c r="KL284" s="94">
        <f t="shared" si="2680"/>
        <v>0</v>
      </c>
      <c r="KM284" s="94">
        <f t="shared" si="2680"/>
        <v>0</v>
      </c>
      <c r="KN284" s="94">
        <f t="shared" si="2680"/>
        <v>0</v>
      </c>
      <c r="KO284" s="94">
        <f t="shared" si="2680"/>
        <v>0</v>
      </c>
      <c r="KP284" s="94">
        <f t="shared" si="2680"/>
        <v>0</v>
      </c>
      <c r="KQ284" s="94">
        <f t="shared" si="2680"/>
        <v>0</v>
      </c>
      <c r="KR284" s="94">
        <f t="shared" si="2680"/>
        <v>0</v>
      </c>
      <c r="KS284" s="94">
        <f t="shared" si="2680"/>
        <v>0</v>
      </c>
      <c r="KT284" s="94">
        <f t="shared" si="2680"/>
        <v>0</v>
      </c>
      <c r="KU284" s="94">
        <f t="shared" si="2680"/>
        <v>0</v>
      </c>
      <c r="KV284" s="94">
        <f t="shared" si="2680"/>
        <v>0</v>
      </c>
      <c r="KW284" s="94">
        <f t="shared" si="2680"/>
        <v>0</v>
      </c>
      <c r="KX284" s="94">
        <f t="shared" si="2680"/>
        <v>0</v>
      </c>
      <c r="KY284" s="94">
        <f t="shared" si="2680"/>
        <v>0</v>
      </c>
      <c r="KZ284" s="94">
        <f t="shared" si="2680"/>
        <v>0</v>
      </c>
      <c r="LA284" s="94">
        <f t="shared" si="2680"/>
        <v>0</v>
      </c>
      <c r="LB284" s="94">
        <f t="shared" si="2680"/>
        <v>0</v>
      </c>
      <c r="LC284" s="94">
        <f t="shared" si="2680"/>
        <v>0</v>
      </c>
      <c r="LD284" s="94">
        <f t="shared" si="2680"/>
        <v>0</v>
      </c>
      <c r="LE284" s="94">
        <f t="shared" si="2680"/>
        <v>0</v>
      </c>
      <c r="LF284" s="94">
        <f t="shared" si="2680"/>
        <v>0</v>
      </c>
      <c r="LG284" s="94">
        <f t="shared" si="2680"/>
        <v>0</v>
      </c>
      <c r="LH284" s="94">
        <f t="shared" si="2680"/>
        <v>0</v>
      </c>
      <c r="LI284" s="94">
        <f t="shared" si="2680"/>
        <v>0</v>
      </c>
      <c r="LJ284" s="94">
        <f t="shared" si="2680"/>
        <v>0</v>
      </c>
      <c r="LK284" s="94">
        <f t="shared" si="2680"/>
        <v>0</v>
      </c>
      <c r="LL284" s="94">
        <f t="shared" ref="LL284:NK284" si="2681">IF(OR(LL$165&lt;=EOMONTH($E115,$R115*(1-$O115)),LL$165&gt;EOMONTH($E115,$P115*12*(1-$O115)+$Q115*12*$O115+$R115*(1-$O115))),0,FV($W115,ROUNDDOWN(YEARFRAC($D$165,LL$165,1),0),,-($U115*(1-$O115)+$V115*$O115)*$B115/12,0))</f>
        <v>0</v>
      </c>
      <c r="LM284" s="94">
        <f t="shared" si="2681"/>
        <v>0</v>
      </c>
      <c r="LN284" s="94">
        <f t="shared" si="2681"/>
        <v>0</v>
      </c>
      <c r="LO284" s="94">
        <f t="shared" si="2681"/>
        <v>0</v>
      </c>
      <c r="LP284" s="94">
        <f t="shared" si="2681"/>
        <v>0</v>
      </c>
      <c r="LQ284" s="94">
        <f t="shared" si="2681"/>
        <v>0</v>
      </c>
      <c r="LR284" s="94">
        <f t="shared" si="2681"/>
        <v>0</v>
      </c>
      <c r="LS284" s="94">
        <f t="shared" si="2681"/>
        <v>0</v>
      </c>
      <c r="LT284" s="94">
        <f t="shared" si="2681"/>
        <v>0</v>
      </c>
      <c r="LU284" s="94">
        <f t="shared" si="2681"/>
        <v>0</v>
      </c>
      <c r="LV284" s="94">
        <f t="shared" si="2681"/>
        <v>0</v>
      </c>
      <c r="LW284" s="94">
        <f t="shared" si="2681"/>
        <v>0</v>
      </c>
      <c r="LX284" s="94">
        <f t="shared" si="2681"/>
        <v>0</v>
      </c>
      <c r="LY284" s="94">
        <f t="shared" si="2681"/>
        <v>0</v>
      </c>
      <c r="LZ284" s="94">
        <f t="shared" si="2681"/>
        <v>0</v>
      </c>
      <c r="MA284" s="94">
        <f t="shared" si="2681"/>
        <v>0</v>
      </c>
      <c r="MB284" s="94">
        <f t="shared" si="2681"/>
        <v>0</v>
      </c>
      <c r="MC284" s="94">
        <f t="shared" si="2681"/>
        <v>0</v>
      </c>
      <c r="MD284" s="94">
        <f t="shared" si="2681"/>
        <v>0</v>
      </c>
      <c r="ME284" s="94">
        <f t="shared" si="2681"/>
        <v>0</v>
      </c>
      <c r="MF284" s="94">
        <f t="shared" si="2681"/>
        <v>0</v>
      </c>
      <c r="MG284" s="94">
        <f t="shared" si="2681"/>
        <v>0</v>
      </c>
      <c r="MH284" s="94">
        <f t="shared" si="2681"/>
        <v>0</v>
      </c>
      <c r="MI284" s="94">
        <f t="shared" si="2681"/>
        <v>0</v>
      </c>
      <c r="MJ284" s="94">
        <f t="shared" si="2681"/>
        <v>0</v>
      </c>
      <c r="MK284" s="94">
        <f t="shared" si="2681"/>
        <v>0</v>
      </c>
      <c r="ML284" s="94">
        <f t="shared" si="2681"/>
        <v>0</v>
      </c>
      <c r="MM284" s="94">
        <f t="shared" si="2681"/>
        <v>0</v>
      </c>
      <c r="MN284" s="94">
        <f t="shared" si="2681"/>
        <v>0</v>
      </c>
      <c r="MO284" s="94">
        <f t="shared" si="2681"/>
        <v>0</v>
      </c>
      <c r="MP284" s="94">
        <f t="shared" si="2681"/>
        <v>0</v>
      </c>
      <c r="MQ284" s="94">
        <f t="shared" si="2681"/>
        <v>0</v>
      </c>
      <c r="MR284" s="94">
        <f t="shared" si="2681"/>
        <v>0</v>
      </c>
      <c r="MS284" s="94">
        <f t="shared" si="2681"/>
        <v>0</v>
      </c>
      <c r="MT284" s="94">
        <f t="shared" si="2681"/>
        <v>0</v>
      </c>
      <c r="MU284" s="94">
        <f t="shared" si="2681"/>
        <v>0</v>
      </c>
      <c r="MV284" s="94">
        <f t="shared" si="2681"/>
        <v>0</v>
      </c>
      <c r="MW284" s="94">
        <f t="shared" si="2681"/>
        <v>0</v>
      </c>
      <c r="MX284" s="94">
        <f t="shared" si="2681"/>
        <v>0</v>
      </c>
      <c r="MY284" s="94">
        <f t="shared" si="2681"/>
        <v>0</v>
      </c>
      <c r="MZ284" s="94">
        <f t="shared" si="2681"/>
        <v>0</v>
      </c>
      <c r="NA284" s="94">
        <f t="shared" si="2681"/>
        <v>0</v>
      </c>
      <c r="NB284" s="94">
        <f t="shared" si="2681"/>
        <v>0</v>
      </c>
      <c r="NC284" s="94">
        <f t="shared" si="2681"/>
        <v>0</v>
      </c>
      <c r="ND284" s="94">
        <f t="shared" si="2681"/>
        <v>0</v>
      </c>
      <c r="NE284" s="94">
        <f t="shared" si="2681"/>
        <v>0</v>
      </c>
      <c r="NF284" s="94">
        <f t="shared" si="2681"/>
        <v>0</v>
      </c>
      <c r="NG284" s="94">
        <f t="shared" si="2681"/>
        <v>0</v>
      </c>
      <c r="NH284" s="94">
        <f t="shared" si="2681"/>
        <v>0</v>
      </c>
      <c r="NI284" s="94">
        <f t="shared" si="2681"/>
        <v>0</v>
      </c>
      <c r="NJ284" s="94">
        <f t="shared" si="2681"/>
        <v>0</v>
      </c>
      <c r="NK284" s="97">
        <f t="shared" si="2681"/>
        <v>0</v>
      </c>
    </row>
    <row r="285" spans="1:375" x14ac:dyDescent="0.25">
      <c r="A285" s="96">
        <f>SUMIF($D$163:$NK$163,"&lt;="&amp;Summary!$B$3,Leases!D285:NK285)</f>
        <v>0</v>
      </c>
      <c r="B285" s="23" t="s">
        <v>100</v>
      </c>
      <c r="C285" s="45" t="s">
        <v>28</v>
      </c>
      <c r="D285" s="94">
        <f t="shared" ref="D285" si="2682">IF(AND(D$165&gt;EOMONTH($E115,$R115*(1-$O115)),D$165&lt;=EOMONTH($E115,$R115*(1-$O115)+$S115*(1-$O115)+$T115*$O115)),-D284,0)</f>
        <v>0</v>
      </c>
      <c r="E285" s="94">
        <f t="shared" ref="E285" si="2683">IF(AND(E$165&gt;EOMONTH($E115,$R115*(1-$O115)),E$165&lt;=EOMONTH($E115,$R115*(1-$O115)+$S115*(1-$O115)+$T115*$O115)),-E284,0)</f>
        <v>0</v>
      </c>
      <c r="F285" s="94">
        <f t="shared" ref="F285" si="2684">IF(AND(F$165&gt;EOMONTH($E115,$R115*(1-$O115)),F$165&lt;=EOMONTH($E115,$R115*(1-$O115)+$S115*(1-$O115)+$T115*$O115)),-F284,0)</f>
        <v>0</v>
      </c>
      <c r="G285" s="94">
        <f t="shared" ref="G285" si="2685">IF(AND(G$165&gt;EOMONTH($E115,$R115*(1-$O115)),G$165&lt;=EOMONTH($E115,$R115*(1-$O115)+$S115*(1-$O115)+$T115*$O115)),-G284,0)</f>
        <v>0</v>
      </c>
      <c r="H285" s="94">
        <f t="shared" ref="H285" si="2686">IF(AND(H$165&gt;EOMONTH($E115,$R115*(1-$O115)),H$165&lt;=EOMONTH($E115,$R115*(1-$O115)+$S115*(1-$O115)+$T115*$O115)),-H284,0)</f>
        <v>0</v>
      </c>
      <c r="I285" s="94">
        <f t="shared" ref="I285" si="2687">IF(AND(I$165&gt;EOMONTH($E115,$R115*(1-$O115)),I$165&lt;=EOMONTH($E115,$R115*(1-$O115)+$S115*(1-$O115)+$T115*$O115)),-I284,0)</f>
        <v>0</v>
      </c>
      <c r="J285" s="94">
        <f t="shared" ref="J285" si="2688">IF(AND(J$165&gt;EOMONTH($E115,$R115*(1-$O115)),J$165&lt;=EOMONTH($E115,$R115*(1-$O115)+$S115*(1-$O115)+$T115*$O115)),-J284,0)</f>
        <v>0</v>
      </c>
      <c r="K285" s="94">
        <f t="shared" ref="K285" si="2689">IF(AND(K$165&gt;EOMONTH($E115,$R115*(1-$O115)),K$165&lt;=EOMONTH($E115,$R115*(1-$O115)+$S115*(1-$O115)+$T115*$O115)),-K284,0)</f>
        <v>0</v>
      </c>
      <c r="L285" s="94">
        <f t="shared" ref="L285" si="2690">IF(AND(L$165&gt;EOMONTH($E115,$R115*(1-$O115)),L$165&lt;=EOMONTH($E115,$R115*(1-$O115)+$S115*(1-$O115)+$T115*$O115)),-L284,0)</f>
        <v>0</v>
      </c>
      <c r="M285" s="94">
        <f t="shared" ref="M285" si="2691">IF(AND(M$165&gt;EOMONTH($E115,$R115*(1-$O115)),M$165&lt;=EOMONTH($E115,$R115*(1-$O115)+$S115*(1-$O115)+$T115*$O115)),-M284,0)</f>
        <v>0</v>
      </c>
      <c r="N285" s="94">
        <f t="shared" ref="N285" si="2692">IF(AND(N$165&gt;EOMONTH($E115,$R115*(1-$O115)),N$165&lt;=EOMONTH($E115,$R115*(1-$O115)+$S115*(1-$O115)+$T115*$O115)),-N284,0)</f>
        <v>0</v>
      </c>
      <c r="O285" s="94">
        <f t="shared" ref="O285" si="2693">IF(AND(O$165&gt;EOMONTH($E115,$R115*(1-$O115)),O$165&lt;=EOMONTH($E115,$R115*(1-$O115)+$S115*(1-$O115)+$T115*$O115)),-O284,0)</f>
        <v>0</v>
      </c>
      <c r="P285" s="94">
        <f t="shared" ref="P285" si="2694">IF(AND(P$165&gt;EOMONTH($E115,$R115*(1-$O115)),P$165&lt;=EOMONTH($E115,$R115*(1-$O115)+$S115*(1-$O115)+$T115*$O115)),-P284,0)</f>
        <v>0</v>
      </c>
      <c r="Q285" s="94">
        <f t="shared" ref="Q285" si="2695">IF(AND(Q$165&gt;EOMONTH($E115,$R115*(1-$O115)),Q$165&lt;=EOMONTH($E115,$R115*(1-$O115)+$S115*(1-$O115)+$T115*$O115)),-Q284,0)</f>
        <v>0</v>
      </c>
      <c r="R285" s="94">
        <f t="shared" ref="R285" si="2696">IF(AND(R$165&gt;EOMONTH($E115,$R115*(1-$O115)),R$165&lt;=EOMONTH($E115,$R115*(1-$O115)+$S115*(1-$O115)+$T115*$O115)),-R284,0)</f>
        <v>0</v>
      </c>
      <c r="S285" s="94">
        <f t="shared" ref="S285" si="2697">IF(AND(S$165&gt;EOMONTH($E115,$R115*(1-$O115)),S$165&lt;=EOMONTH($E115,$R115*(1-$O115)+$S115*(1-$O115)+$T115*$O115)),-S284,0)</f>
        <v>0</v>
      </c>
      <c r="T285" s="94">
        <f t="shared" ref="T285" si="2698">IF(AND(T$165&gt;EOMONTH($E115,$R115*(1-$O115)),T$165&lt;=EOMONTH($E115,$R115*(1-$O115)+$S115*(1-$O115)+$T115*$O115)),-T284,0)</f>
        <v>0</v>
      </c>
      <c r="U285" s="94">
        <f t="shared" ref="U285" si="2699">IF(AND(U$165&gt;EOMONTH($E115,$R115*(1-$O115)),U$165&lt;=EOMONTH($E115,$R115*(1-$O115)+$S115*(1-$O115)+$T115*$O115)),-U284,0)</f>
        <v>0</v>
      </c>
      <c r="V285" s="94">
        <f t="shared" ref="V285" si="2700">IF(AND(V$165&gt;EOMONTH($E115,$R115*(1-$O115)),V$165&lt;=EOMONTH($E115,$R115*(1-$O115)+$S115*(1-$O115)+$T115*$O115)),-V284,0)</f>
        <v>0</v>
      </c>
      <c r="W285" s="94">
        <f t="shared" ref="W285" si="2701">IF(AND(W$165&gt;EOMONTH($E115,$R115*(1-$O115)),W$165&lt;=EOMONTH($E115,$R115*(1-$O115)+$S115*(1-$O115)+$T115*$O115)),-W284,0)</f>
        <v>0</v>
      </c>
      <c r="X285" s="94">
        <f t="shared" ref="X285" si="2702">IF(AND(X$165&gt;EOMONTH($E115,$R115*(1-$O115)),X$165&lt;=EOMONTH($E115,$R115*(1-$O115)+$S115*(1-$O115)+$T115*$O115)),-X284,0)</f>
        <v>0</v>
      </c>
      <c r="Y285" s="94">
        <f t="shared" ref="Y285" si="2703">IF(AND(Y$165&gt;EOMONTH($E115,$R115*(1-$O115)),Y$165&lt;=EOMONTH($E115,$R115*(1-$O115)+$S115*(1-$O115)+$T115*$O115)),-Y284,0)</f>
        <v>0</v>
      </c>
      <c r="Z285" s="94">
        <f t="shared" ref="Z285" si="2704">IF(AND(Z$165&gt;EOMONTH($E115,$R115*(1-$O115)),Z$165&lt;=EOMONTH($E115,$R115*(1-$O115)+$S115*(1-$O115)+$T115*$O115)),-Z284,0)</f>
        <v>0</v>
      </c>
      <c r="AA285" s="94">
        <f t="shared" ref="AA285" si="2705">IF(AND(AA$165&gt;EOMONTH($E115,$R115*(1-$O115)),AA$165&lt;=EOMONTH($E115,$R115*(1-$O115)+$S115*(1-$O115)+$T115*$O115)),-AA284,0)</f>
        <v>0</v>
      </c>
      <c r="AB285" s="94">
        <f t="shared" ref="AB285" si="2706">IF(AND(AB$165&gt;EOMONTH($E115,$R115*(1-$O115)),AB$165&lt;=EOMONTH($E115,$R115*(1-$O115)+$S115*(1-$O115)+$T115*$O115)),-AB284,0)</f>
        <v>0</v>
      </c>
      <c r="AC285" s="94">
        <f t="shared" ref="AC285" si="2707">IF(AND(AC$165&gt;EOMONTH($E115,$R115*(1-$O115)),AC$165&lt;=EOMONTH($E115,$R115*(1-$O115)+$S115*(1-$O115)+$T115*$O115)),-AC284,0)</f>
        <v>0</v>
      </c>
      <c r="AD285" s="94">
        <f t="shared" ref="AD285" si="2708">IF(AND(AD$165&gt;EOMONTH($E115,$R115*(1-$O115)),AD$165&lt;=EOMONTH($E115,$R115*(1-$O115)+$S115*(1-$O115)+$T115*$O115)),-AD284,0)</f>
        <v>0</v>
      </c>
      <c r="AE285" s="94">
        <f t="shared" ref="AE285" si="2709">IF(AND(AE$165&gt;EOMONTH($E115,$R115*(1-$O115)),AE$165&lt;=EOMONTH($E115,$R115*(1-$O115)+$S115*(1-$O115)+$T115*$O115)),-AE284,0)</f>
        <v>0</v>
      </c>
      <c r="AF285" s="94">
        <f t="shared" ref="AF285" si="2710">IF(AND(AF$165&gt;EOMONTH($E115,$R115*(1-$O115)),AF$165&lt;=EOMONTH($E115,$R115*(1-$O115)+$S115*(1-$O115)+$T115*$O115)),-AF284,0)</f>
        <v>0</v>
      </c>
      <c r="AG285" s="94">
        <f t="shared" ref="AG285" si="2711">IF(AND(AG$165&gt;EOMONTH($E115,$R115*(1-$O115)),AG$165&lt;=EOMONTH($E115,$R115*(1-$O115)+$S115*(1-$O115)+$T115*$O115)),-AG284,0)</f>
        <v>0</v>
      </c>
      <c r="AH285" s="94">
        <f t="shared" ref="AH285" si="2712">IF(AND(AH$165&gt;EOMONTH($E115,$R115*(1-$O115)),AH$165&lt;=EOMONTH($E115,$R115*(1-$O115)+$S115*(1-$O115)+$T115*$O115)),-AH284,0)</f>
        <v>0</v>
      </c>
      <c r="AI285" s="94">
        <f t="shared" ref="AI285" si="2713">IF(AND(AI$165&gt;EOMONTH($E115,$R115*(1-$O115)),AI$165&lt;=EOMONTH($E115,$R115*(1-$O115)+$S115*(1-$O115)+$T115*$O115)),-AI284,0)</f>
        <v>0</v>
      </c>
      <c r="AJ285" s="94">
        <f t="shared" ref="AJ285" si="2714">IF(AND(AJ$165&gt;EOMONTH($E115,$R115*(1-$O115)),AJ$165&lt;=EOMONTH($E115,$R115*(1-$O115)+$S115*(1-$O115)+$T115*$O115)),-AJ284,0)</f>
        <v>0</v>
      </c>
      <c r="AK285" s="94">
        <f t="shared" ref="AK285" si="2715">IF(AND(AK$165&gt;EOMONTH($E115,$R115*(1-$O115)),AK$165&lt;=EOMONTH($E115,$R115*(1-$O115)+$S115*(1-$O115)+$T115*$O115)),-AK284,0)</f>
        <v>0</v>
      </c>
      <c r="AL285" s="94">
        <f t="shared" ref="AL285" si="2716">IF(AND(AL$165&gt;EOMONTH($E115,$R115*(1-$O115)),AL$165&lt;=EOMONTH($E115,$R115*(1-$O115)+$S115*(1-$O115)+$T115*$O115)),-AL284,0)</f>
        <v>0</v>
      </c>
      <c r="AM285" s="94">
        <f t="shared" ref="AM285" si="2717">IF(AND(AM$165&gt;EOMONTH($E115,$R115*(1-$O115)),AM$165&lt;=EOMONTH($E115,$R115*(1-$O115)+$S115*(1-$O115)+$T115*$O115)),-AM284,0)</f>
        <v>0</v>
      </c>
      <c r="AN285" s="94">
        <f t="shared" ref="AN285" si="2718">IF(AND(AN$165&gt;EOMONTH($E115,$R115*(1-$O115)),AN$165&lt;=EOMONTH($E115,$R115*(1-$O115)+$S115*(1-$O115)+$T115*$O115)),-AN284,0)</f>
        <v>0</v>
      </c>
      <c r="AO285" s="94">
        <f t="shared" ref="AO285" si="2719">IF(AND(AO$165&gt;EOMONTH($E115,$R115*(1-$O115)),AO$165&lt;=EOMONTH($E115,$R115*(1-$O115)+$S115*(1-$O115)+$T115*$O115)),-AO284,0)</f>
        <v>0</v>
      </c>
      <c r="AP285" s="94">
        <f t="shared" ref="AP285" si="2720">IF(AND(AP$165&gt;EOMONTH($E115,$R115*(1-$O115)),AP$165&lt;=EOMONTH($E115,$R115*(1-$O115)+$S115*(1-$O115)+$T115*$O115)),-AP284,0)</f>
        <v>0</v>
      </c>
      <c r="AQ285" s="94">
        <f t="shared" ref="AQ285" si="2721">IF(AND(AQ$165&gt;EOMONTH($E115,$R115*(1-$O115)),AQ$165&lt;=EOMONTH($E115,$R115*(1-$O115)+$S115*(1-$O115)+$T115*$O115)),-AQ284,0)</f>
        <v>0</v>
      </c>
      <c r="AR285" s="94">
        <f t="shared" ref="AR285" si="2722">IF(AND(AR$165&gt;EOMONTH($E115,$R115*(1-$O115)),AR$165&lt;=EOMONTH($E115,$R115*(1-$O115)+$S115*(1-$O115)+$T115*$O115)),-AR284,0)</f>
        <v>0</v>
      </c>
      <c r="AS285" s="94">
        <f t="shared" ref="AS285" si="2723">IF(AND(AS$165&gt;EOMONTH($E115,$R115*(1-$O115)),AS$165&lt;=EOMONTH($E115,$R115*(1-$O115)+$S115*(1-$O115)+$T115*$O115)),-AS284,0)</f>
        <v>0</v>
      </c>
      <c r="AT285" s="94">
        <f t="shared" ref="AT285" si="2724">IF(AND(AT$165&gt;EOMONTH($E115,$R115*(1-$O115)),AT$165&lt;=EOMONTH($E115,$R115*(1-$O115)+$S115*(1-$O115)+$T115*$O115)),-AT284,0)</f>
        <v>0</v>
      </c>
      <c r="AU285" s="94">
        <f t="shared" ref="AU285" si="2725">IF(AND(AU$165&gt;EOMONTH($E115,$R115*(1-$O115)),AU$165&lt;=EOMONTH($E115,$R115*(1-$O115)+$S115*(1-$O115)+$T115*$O115)),-AU284,0)</f>
        <v>0</v>
      </c>
      <c r="AV285" s="94">
        <f t="shared" ref="AV285" si="2726">IF(AND(AV$165&gt;EOMONTH($E115,$R115*(1-$O115)),AV$165&lt;=EOMONTH($E115,$R115*(1-$O115)+$S115*(1-$O115)+$T115*$O115)),-AV284,0)</f>
        <v>0</v>
      </c>
      <c r="AW285" s="94">
        <f t="shared" ref="AW285" si="2727">IF(AND(AW$165&gt;EOMONTH($E115,$R115*(1-$O115)),AW$165&lt;=EOMONTH($E115,$R115*(1-$O115)+$S115*(1-$O115)+$T115*$O115)),-AW284,0)</f>
        <v>0</v>
      </c>
      <c r="AX285" s="94">
        <f t="shared" ref="AX285" si="2728">IF(AND(AX$165&gt;EOMONTH($E115,$R115*(1-$O115)),AX$165&lt;=EOMONTH($E115,$R115*(1-$O115)+$S115*(1-$O115)+$T115*$O115)),-AX284,0)</f>
        <v>0</v>
      </c>
      <c r="AY285" s="94">
        <f t="shared" ref="AY285" si="2729">IF(AND(AY$165&gt;EOMONTH($E115,$R115*(1-$O115)),AY$165&lt;=EOMONTH($E115,$R115*(1-$O115)+$S115*(1-$O115)+$T115*$O115)),-AY284,0)</f>
        <v>0</v>
      </c>
      <c r="AZ285" s="94">
        <f t="shared" ref="AZ285" si="2730">IF(AND(AZ$165&gt;EOMONTH($E115,$R115*(1-$O115)),AZ$165&lt;=EOMONTH($E115,$R115*(1-$O115)+$S115*(1-$O115)+$T115*$O115)),-AZ284,0)</f>
        <v>0</v>
      </c>
      <c r="BA285" s="94">
        <f t="shared" ref="BA285" si="2731">IF(AND(BA$165&gt;EOMONTH($E115,$R115*(1-$O115)),BA$165&lt;=EOMONTH($E115,$R115*(1-$O115)+$S115*(1-$O115)+$T115*$O115)),-BA284,0)</f>
        <v>0</v>
      </c>
      <c r="BB285" s="94">
        <f t="shared" ref="BB285" si="2732">IF(AND(BB$165&gt;EOMONTH($E115,$R115*(1-$O115)),BB$165&lt;=EOMONTH($E115,$R115*(1-$O115)+$S115*(1-$O115)+$T115*$O115)),-BB284,0)</f>
        <v>0</v>
      </c>
      <c r="BC285" s="94">
        <f t="shared" ref="BC285" si="2733">IF(AND(BC$165&gt;EOMONTH($E115,$R115*(1-$O115)),BC$165&lt;=EOMONTH($E115,$R115*(1-$O115)+$S115*(1-$O115)+$T115*$O115)),-BC284,0)</f>
        <v>0</v>
      </c>
      <c r="BD285" s="94">
        <f t="shared" ref="BD285" si="2734">IF(AND(BD$165&gt;EOMONTH($E115,$R115*(1-$O115)),BD$165&lt;=EOMONTH($E115,$R115*(1-$O115)+$S115*(1-$O115)+$T115*$O115)),-BD284,0)</f>
        <v>0</v>
      </c>
      <c r="BE285" s="94">
        <f t="shared" ref="BE285" si="2735">IF(AND(BE$165&gt;EOMONTH($E115,$R115*(1-$O115)),BE$165&lt;=EOMONTH($E115,$R115*(1-$O115)+$S115*(1-$O115)+$T115*$O115)),-BE284,0)</f>
        <v>0</v>
      </c>
      <c r="BF285" s="94">
        <f t="shared" ref="BF285" si="2736">IF(AND(BF$165&gt;EOMONTH($E115,$R115*(1-$O115)),BF$165&lt;=EOMONTH($E115,$R115*(1-$O115)+$S115*(1-$O115)+$T115*$O115)),-BF284,0)</f>
        <v>0</v>
      </c>
      <c r="BG285" s="94">
        <f t="shared" ref="BG285" si="2737">IF(AND(BG$165&gt;EOMONTH($E115,$R115*(1-$O115)),BG$165&lt;=EOMONTH($E115,$R115*(1-$O115)+$S115*(1-$O115)+$T115*$O115)),-BG284,0)</f>
        <v>0</v>
      </c>
      <c r="BH285" s="94">
        <f t="shared" ref="BH285" si="2738">IF(AND(BH$165&gt;EOMONTH($E115,$R115*(1-$O115)),BH$165&lt;=EOMONTH($E115,$R115*(1-$O115)+$S115*(1-$O115)+$T115*$O115)),-BH284,0)</f>
        <v>0</v>
      </c>
      <c r="BI285" s="94">
        <f t="shared" ref="BI285" si="2739">IF(AND(BI$165&gt;EOMONTH($E115,$R115*(1-$O115)),BI$165&lt;=EOMONTH($E115,$R115*(1-$O115)+$S115*(1-$O115)+$T115*$O115)),-BI284,0)</f>
        <v>0</v>
      </c>
      <c r="BJ285" s="94">
        <f t="shared" ref="BJ285" si="2740">IF(AND(BJ$165&gt;EOMONTH($E115,$R115*(1-$O115)),BJ$165&lt;=EOMONTH($E115,$R115*(1-$O115)+$S115*(1-$O115)+$T115*$O115)),-BJ284,0)</f>
        <v>0</v>
      </c>
      <c r="BK285" s="94">
        <f t="shared" ref="BK285" si="2741">IF(AND(BK$165&gt;EOMONTH($E115,$R115*(1-$O115)),BK$165&lt;=EOMONTH($E115,$R115*(1-$O115)+$S115*(1-$O115)+$T115*$O115)),-BK284,0)</f>
        <v>0</v>
      </c>
      <c r="BL285" s="94">
        <f t="shared" ref="BL285" si="2742">IF(AND(BL$165&gt;EOMONTH($E115,$R115*(1-$O115)),BL$165&lt;=EOMONTH($E115,$R115*(1-$O115)+$S115*(1-$O115)+$T115*$O115)),-BL284,0)</f>
        <v>0</v>
      </c>
      <c r="BM285" s="94">
        <f t="shared" ref="BM285" si="2743">IF(AND(BM$165&gt;EOMONTH($E115,$R115*(1-$O115)),BM$165&lt;=EOMONTH($E115,$R115*(1-$O115)+$S115*(1-$O115)+$T115*$O115)),-BM284,0)</f>
        <v>0</v>
      </c>
      <c r="BN285" s="94">
        <f t="shared" ref="BN285" si="2744">IF(AND(BN$165&gt;EOMONTH($E115,$R115*(1-$O115)),BN$165&lt;=EOMONTH($E115,$R115*(1-$O115)+$S115*(1-$O115)+$T115*$O115)),-BN284,0)</f>
        <v>0</v>
      </c>
      <c r="BO285" s="94">
        <f t="shared" ref="BO285" si="2745">IF(AND(BO$165&gt;EOMONTH($E115,$R115*(1-$O115)),BO$165&lt;=EOMONTH($E115,$R115*(1-$O115)+$S115*(1-$O115)+$T115*$O115)),-BO284,0)</f>
        <v>0</v>
      </c>
      <c r="BP285" s="94">
        <f t="shared" ref="BP285" si="2746">IF(AND(BP$165&gt;EOMONTH($E115,$R115*(1-$O115)),BP$165&lt;=EOMONTH($E115,$R115*(1-$O115)+$S115*(1-$O115)+$T115*$O115)),-BP284,0)</f>
        <v>0</v>
      </c>
      <c r="BQ285" s="94">
        <f t="shared" ref="BQ285" si="2747">IF(AND(BQ$165&gt;EOMONTH($E115,$R115*(1-$O115)),BQ$165&lt;=EOMONTH($E115,$R115*(1-$O115)+$S115*(1-$O115)+$T115*$O115)),-BQ284,0)</f>
        <v>0</v>
      </c>
      <c r="BR285" s="94">
        <f t="shared" ref="BR285" si="2748">IF(AND(BR$165&gt;EOMONTH($E115,$R115*(1-$O115)),BR$165&lt;=EOMONTH($E115,$R115*(1-$O115)+$S115*(1-$O115)+$T115*$O115)),-BR284,0)</f>
        <v>0</v>
      </c>
      <c r="BS285" s="94">
        <f t="shared" ref="BS285" si="2749">IF(AND(BS$165&gt;EOMONTH($E115,$R115*(1-$O115)),BS$165&lt;=EOMONTH($E115,$R115*(1-$O115)+$S115*(1-$O115)+$T115*$O115)),-BS284,0)</f>
        <v>0</v>
      </c>
      <c r="BT285" s="94">
        <f t="shared" ref="BT285" si="2750">IF(AND(BT$165&gt;EOMONTH($E115,$R115*(1-$O115)),BT$165&lt;=EOMONTH($E115,$R115*(1-$O115)+$S115*(1-$O115)+$T115*$O115)),-BT284,0)</f>
        <v>0</v>
      </c>
      <c r="BU285" s="94">
        <f t="shared" ref="BU285" si="2751">IF(AND(BU$165&gt;EOMONTH($E115,$R115*(1-$O115)),BU$165&lt;=EOMONTH($E115,$R115*(1-$O115)+$S115*(1-$O115)+$T115*$O115)),-BU284,0)</f>
        <v>0</v>
      </c>
      <c r="BV285" s="94">
        <f t="shared" ref="BV285" si="2752">IF(AND(BV$165&gt;EOMONTH($E115,$R115*(1-$O115)),BV$165&lt;=EOMONTH($E115,$R115*(1-$O115)+$S115*(1-$O115)+$T115*$O115)),-BV284,0)</f>
        <v>0</v>
      </c>
      <c r="BW285" s="94">
        <f t="shared" ref="BW285" si="2753">IF(AND(BW$165&gt;EOMONTH($E115,$R115*(1-$O115)),BW$165&lt;=EOMONTH($E115,$R115*(1-$O115)+$S115*(1-$O115)+$T115*$O115)),-BW284,0)</f>
        <v>0</v>
      </c>
      <c r="BX285" s="94">
        <f t="shared" ref="BX285" si="2754">IF(AND(BX$165&gt;EOMONTH($E115,$R115*(1-$O115)),BX$165&lt;=EOMONTH($E115,$R115*(1-$O115)+$S115*(1-$O115)+$T115*$O115)),-BX284,0)</f>
        <v>0</v>
      </c>
      <c r="BY285" s="94">
        <f t="shared" ref="BY285" si="2755">IF(AND(BY$165&gt;EOMONTH($E115,$R115*(1-$O115)),BY$165&lt;=EOMONTH($E115,$R115*(1-$O115)+$S115*(1-$O115)+$T115*$O115)),-BY284,0)</f>
        <v>0</v>
      </c>
      <c r="BZ285" s="94">
        <f t="shared" ref="BZ285" si="2756">IF(AND(BZ$165&gt;EOMONTH($E115,$R115*(1-$O115)),BZ$165&lt;=EOMONTH($E115,$R115*(1-$O115)+$S115*(1-$O115)+$T115*$O115)),-BZ284,0)</f>
        <v>0</v>
      </c>
      <c r="CA285" s="94">
        <f t="shared" ref="CA285" si="2757">IF(AND(CA$165&gt;EOMONTH($E115,$R115*(1-$O115)),CA$165&lt;=EOMONTH($E115,$R115*(1-$O115)+$S115*(1-$O115)+$T115*$O115)),-CA284,0)</f>
        <v>0</v>
      </c>
      <c r="CB285" s="94">
        <f t="shared" ref="CB285" si="2758">IF(AND(CB$165&gt;EOMONTH($E115,$R115*(1-$O115)),CB$165&lt;=EOMONTH($E115,$R115*(1-$O115)+$S115*(1-$O115)+$T115*$O115)),-CB284,0)</f>
        <v>0</v>
      </c>
      <c r="CC285" s="94">
        <f t="shared" ref="CC285" si="2759">IF(AND(CC$165&gt;EOMONTH($E115,$R115*(1-$O115)),CC$165&lt;=EOMONTH($E115,$R115*(1-$O115)+$S115*(1-$O115)+$T115*$O115)),-CC284,0)</f>
        <v>0</v>
      </c>
      <c r="CD285" s="94">
        <f t="shared" ref="CD285" si="2760">IF(AND(CD$165&gt;EOMONTH($E115,$R115*(1-$O115)),CD$165&lt;=EOMONTH($E115,$R115*(1-$O115)+$S115*(1-$O115)+$T115*$O115)),-CD284,0)</f>
        <v>0</v>
      </c>
      <c r="CE285" s="94">
        <f t="shared" ref="CE285" si="2761">IF(AND(CE$165&gt;EOMONTH($E115,$R115*(1-$O115)),CE$165&lt;=EOMONTH($E115,$R115*(1-$O115)+$S115*(1-$O115)+$T115*$O115)),-CE284,0)</f>
        <v>0</v>
      </c>
      <c r="CF285" s="94">
        <f t="shared" ref="CF285" si="2762">IF(AND(CF$165&gt;EOMONTH($E115,$R115*(1-$O115)),CF$165&lt;=EOMONTH($E115,$R115*(1-$O115)+$S115*(1-$O115)+$T115*$O115)),-CF284,0)</f>
        <v>0</v>
      </c>
      <c r="CG285" s="94">
        <f t="shared" ref="CG285" si="2763">IF(AND(CG$165&gt;EOMONTH($E115,$R115*(1-$O115)),CG$165&lt;=EOMONTH($E115,$R115*(1-$O115)+$S115*(1-$O115)+$T115*$O115)),-CG284,0)</f>
        <v>0</v>
      </c>
      <c r="CH285" s="94">
        <f t="shared" ref="CH285" si="2764">IF(AND(CH$165&gt;EOMONTH($E115,$R115*(1-$O115)),CH$165&lt;=EOMONTH($E115,$R115*(1-$O115)+$S115*(1-$O115)+$T115*$O115)),-CH284,0)</f>
        <v>0</v>
      </c>
      <c r="CI285" s="94">
        <f t="shared" ref="CI285" si="2765">IF(AND(CI$165&gt;EOMONTH($E115,$R115*(1-$O115)),CI$165&lt;=EOMONTH($E115,$R115*(1-$O115)+$S115*(1-$O115)+$T115*$O115)),-CI284,0)</f>
        <v>0</v>
      </c>
      <c r="CJ285" s="94">
        <f t="shared" ref="CJ285" si="2766">IF(AND(CJ$165&gt;EOMONTH($E115,$R115*(1-$O115)),CJ$165&lt;=EOMONTH($E115,$R115*(1-$O115)+$S115*(1-$O115)+$T115*$O115)),-CJ284,0)</f>
        <v>0</v>
      </c>
      <c r="CK285" s="94">
        <f t="shared" ref="CK285" si="2767">IF(AND(CK$165&gt;EOMONTH($E115,$R115*(1-$O115)),CK$165&lt;=EOMONTH($E115,$R115*(1-$O115)+$S115*(1-$O115)+$T115*$O115)),-CK284,0)</f>
        <v>0</v>
      </c>
      <c r="CL285" s="94">
        <f t="shared" ref="CL285" si="2768">IF(AND(CL$165&gt;EOMONTH($E115,$R115*(1-$O115)),CL$165&lt;=EOMONTH($E115,$R115*(1-$O115)+$S115*(1-$O115)+$T115*$O115)),-CL284,0)</f>
        <v>0</v>
      </c>
      <c r="CM285" s="94">
        <f t="shared" ref="CM285" si="2769">IF(AND(CM$165&gt;EOMONTH($E115,$R115*(1-$O115)),CM$165&lt;=EOMONTH($E115,$R115*(1-$O115)+$S115*(1-$O115)+$T115*$O115)),-CM284,0)</f>
        <v>0</v>
      </c>
      <c r="CN285" s="94">
        <f t="shared" ref="CN285" si="2770">IF(AND(CN$165&gt;EOMONTH($E115,$R115*(1-$O115)),CN$165&lt;=EOMONTH($E115,$R115*(1-$O115)+$S115*(1-$O115)+$T115*$O115)),-CN284,0)</f>
        <v>0</v>
      </c>
      <c r="CO285" s="94">
        <f t="shared" ref="CO285" si="2771">IF(AND(CO$165&gt;EOMONTH($E115,$R115*(1-$O115)),CO$165&lt;=EOMONTH($E115,$R115*(1-$O115)+$S115*(1-$O115)+$T115*$O115)),-CO284,0)</f>
        <v>0</v>
      </c>
      <c r="CP285" s="94">
        <f t="shared" ref="CP285" si="2772">IF(AND(CP$165&gt;EOMONTH($E115,$R115*(1-$O115)),CP$165&lt;=EOMONTH($E115,$R115*(1-$O115)+$S115*(1-$O115)+$T115*$O115)),-CP284,0)</f>
        <v>0</v>
      </c>
      <c r="CQ285" s="94">
        <f t="shared" ref="CQ285" si="2773">IF(AND(CQ$165&gt;EOMONTH($E115,$R115*(1-$O115)),CQ$165&lt;=EOMONTH($E115,$R115*(1-$O115)+$S115*(1-$O115)+$T115*$O115)),-CQ284,0)</f>
        <v>0</v>
      </c>
      <c r="CR285" s="94">
        <f t="shared" ref="CR285" si="2774">IF(AND(CR$165&gt;EOMONTH($E115,$R115*(1-$O115)),CR$165&lt;=EOMONTH($E115,$R115*(1-$O115)+$S115*(1-$O115)+$T115*$O115)),-CR284,0)</f>
        <v>0</v>
      </c>
      <c r="CS285" s="94">
        <f t="shared" ref="CS285" si="2775">IF(AND(CS$165&gt;EOMONTH($E115,$R115*(1-$O115)),CS$165&lt;=EOMONTH($E115,$R115*(1-$O115)+$S115*(1-$O115)+$T115*$O115)),-CS284,0)</f>
        <v>0</v>
      </c>
      <c r="CT285" s="94">
        <f t="shared" ref="CT285" si="2776">IF(AND(CT$165&gt;EOMONTH($E115,$R115*(1-$O115)),CT$165&lt;=EOMONTH($E115,$R115*(1-$O115)+$S115*(1-$O115)+$T115*$O115)),-CT284,0)</f>
        <v>0</v>
      </c>
      <c r="CU285" s="94">
        <f t="shared" ref="CU285" si="2777">IF(AND(CU$165&gt;EOMONTH($E115,$R115*(1-$O115)),CU$165&lt;=EOMONTH($E115,$R115*(1-$O115)+$S115*(1-$O115)+$T115*$O115)),-CU284,0)</f>
        <v>0</v>
      </c>
      <c r="CV285" s="94">
        <f t="shared" ref="CV285" si="2778">IF(AND(CV$165&gt;EOMONTH($E115,$R115*(1-$O115)),CV$165&lt;=EOMONTH($E115,$R115*(1-$O115)+$S115*(1-$O115)+$T115*$O115)),-CV284,0)</f>
        <v>0</v>
      </c>
      <c r="CW285" s="94">
        <f t="shared" ref="CW285" si="2779">IF(AND(CW$165&gt;EOMONTH($E115,$R115*(1-$O115)),CW$165&lt;=EOMONTH($E115,$R115*(1-$O115)+$S115*(1-$O115)+$T115*$O115)),-CW284,0)</f>
        <v>0</v>
      </c>
      <c r="CX285" s="94">
        <f t="shared" ref="CX285" si="2780">IF(AND(CX$165&gt;EOMONTH($E115,$R115*(1-$O115)),CX$165&lt;=EOMONTH($E115,$R115*(1-$O115)+$S115*(1-$O115)+$T115*$O115)),-CX284,0)</f>
        <v>0</v>
      </c>
      <c r="CY285" s="94">
        <f t="shared" ref="CY285" si="2781">IF(AND(CY$165&gt;EOMONTH($E115,$R115*(1-$O115)),CY$165&lt;=EOMONTH($E115,$R115*(1-$O115)+$S115*(1-$O115)+$T115*$O115)),-CY284,0)</f>
        <v>0</v>
      </c>
      <c r="CZ285" s="94">
        <f t="shared" ref="CZ285" si="2782">IF(AND(CZ$165&gt;EOMONTH($E115,$R115*(1-$O115)),CZ$165&lt;=EOMONTH($E115,$R115*(1-$O115)+$S115*(1-$O115)+$T115*$O115)),-CZ284,0)</f>
        <v>0</v>
      </c>
      <c r="DA285" s="94">
        <f t="shared" ref="DA285" si="2783">IF(AND(DA$165&gt;EOMONTH($E115,$R115*(1-$O115)),DA$165&lt;=EOMONTH($E115,$R115*(1-$O115)+$S115*(1-$O115)+$T115*$O115)),-DA284,0)</f>
        <v>0</v>
      </c>
      <c r="DB285" s="94">
        <f t="shared" ref="DB285" si="2784">IF(AND(DB$165&gt;EOMONTH($E115,$R115*(1-$O115)),DB$165&lt;=EOMONTH($E115,$R115*(1-$O115)+$S115*(1-$O115)+$T115*$O115)),-DB284,0)</f>
        <v>0</v>
      </c>
      <c r="DC285" s="94">
        <f t="shared" ref="DC285" si="2785">IF(AND(DC$165&gt;EOMONTH($E115,$R115*(1-$O115)),DC$165&lt;=EOMONTH($E115,$R115*(1-$O115)+$S115*(1-$O115)+$T115*$O115)),-DC284,0)</f>
        <v>0</v>
      </c>
      <c r="DD285" s="94">
        <f t="shared" ref="DD285" si="2786">IF(AND(DD$165&gt;EOMONTH($E115,$R115*(1-$O115)),DD$165&lt;=EOMONTH($E115,$R115*(1-$O115)+$S115*(1-$O115)+$T115*$O115)),-DD284,0)</f>
        <v>0</v>
      </c>
      <c r="DE285" s="94">
        <f t="shared" ref="DE285" si="2787">IF(AND(DE$165&gt;EOMONTH($E115,$R115*(1-$O115)),DE$165&lt;=EOMONTH($E115,$R115*(1-$O115)+$S115*(1-$O115)+$T115*$O115)),-DE284,0)</f>
        <v>0</v>
      </c>
      <c r="DF285" s="94">
        <f t="shared" ref="DF285" si="2788">IF(AND(DF$165&gt;EOMONTH($E115,$R115*(1-$O115)),DF$165&lt;=EOMONTH($E115,$R115*(1-$O115)+$S115*(1-$O115)+$T115*$O115)),-DF284,0)</f>
        <v>0</v>
      </c>
      <c r="DG285" s="94">
        <f t="shared" ref="DG285" si="2789">IF(AND(DG$165&gt;EOMONTH($E115,$R115*(1-$O115)),DG$165&lt;=EOMONTH($E115,$R115*(1-$O115)+$S115*(1-$O115)+$T115*$O115)),-DG284,0)</f>
        <v>0</v>
      </c>
      <c r="DH285" s="94">
        <f t="shared" ref="DH285" si="2790">IF(AND(DH$165&gt;EOMONTH($E115,$R115*(1-$O115)),DH$165&lt;=EOMONTH($E115,$R115*(1-$O115)+$S115*(1-$O115)+$T115*$O115)),-DH284,0)</f>
        <v>0</v>
      </c>
      <c r="DI285" s="94">
        <f t="shared" ref="DI285" si="2791">IF(AND(DI$165&gt;EOMONTH($E115,$R115*(1-$O115)),DI$165&lt;=EOMONTH($E115,$R115*(1-$O115)+$S115*(1-$O115)+$T115*$O115)),-DI284,0)</f>
        <v>0</v>
      </c>
      <c r="DJ285" s="94">
        <f t="shared" ref="DJ285" si="2792">IF(AND(DJ$165&gt;EOMONTH($E115,$R115*(1-$O115)),DJ$165&lt;=EOMONTH($E115,$R115*(1-$O115)+$S115*(1-$O115)+$T115*$O115)),-DJ284,0)</f>
        <v>0</v>
      </c>
      <c r="DK285" s="94">
        <f t="shared" ref="DK285" si="2793">IF(AND(DK$165&gt;EOMONTH($E115,$R115*(1-$O115)),DK$165&lt;=EOMONTH($E115,$R115*(1-$O115)+$S115*(1-$O115)+$T115*$O115)),-DK284,0)</f>
        <v>0</v>
      </c>
      <c r="DL285" s="94">
        <f t="shared" ref="DL285" si="2794">IF(AND(DL$165&gt;EOMONTH($E115,$R115*(1-$O115)),DL$165&lt;=EOMONTH($E115,$R115*(1-$O115)+$S115*(1-$O115)+$T115*$O115)),-DL284,0)</f>
        <v>0</v>
      </c>
      <c r="DM285" s="94">
        <f t="shared" ref="DM285" si="2795">IF(AND(DM$165&gt;EOMONTH($E115,$R115*(1-$O115)),DM$165&lt;=EOMONTH($E115,$R115*(1-$O115)+$S115*(1-$O115)+$T115*$O115)),-DM284,0)</f>
        <v>0</v>
      </c>
      <c r="DN285" s="94">
        <f t="shared" ref="DN285" si="2796">IF(AND(DN$165&gt;EOMONTH($E115,$R115*(1-$O115)),DN$165&lt;=EOMONTH($E115,$R115*(1-$O115)+$S115*(1-$O115)+$T115*$O115)),-DN284,0)</f>
        <v>0</v>
      </c>
      <c r="DO285" s="94">
        <f t="shared" ref="DO285" si="2797">IF(AND(DO$165&gt;EOMONTH($E115,$R115*(1-$O115)),DO$165&lt;=EOMONTH($E115,$R115*(1-$O115)+$S115*(1-$O115)+$T115*$O115)),-DO284,0)</f>
        <v>0</v>
      </c>
      <c r="DP285" s="94">
        <f t="shared" ref="DP285" si="2798">IF(AND(DP$165&gt;EOMONTH($E115,$R115*(1-$O115)),DP$165&lt;=EOMONTH($E115,$R115*(1-$O115)+$S115*(1-$O115)+$T115*$O115)),-DP284,0)</f>
        <v>0</v>
      </c>
      <c r="DQ285" s="94">
        <f t="shared" ref="DQ285" si="2799">IF(AND(DQ$165&gt;EOMONTH($E115,$R115*(1-$O115)),DQ$165&lt;=EOMONTH($E115,$R115*(1-$O115)+$S115*(1-$O115)+$T115*$O115)),-DQ284,0)</f>
        <v>0</v>
      </c>
      <c r="DR285" s="94">
        <f t="shared" ref="DR285" si="2800">IF(AND(DR$165&gt;EOMONTH($E115,$R115*(1-$O115)),DR$165&lt;=EOMONTH($E115,$R115*(1-$O115)+$S115*(1-$O115)+$T115*$O115)),-DR284,0)</f>
        <v>0</v>
      </c>
      <c r="DS285" s="94">
        <f t="shared" ref="DS285" si="2801">IF(AND(DS$165&gt;EOMONTH($E115,$R115*(1-$O115)),DS$165&lt;=EOMONTH($E115,$R115*(1-$O115)+$S115*(1-$O115)+$T115*$O115)),-DS284,0)</f>
        <v>0</v>
      </c>
      <c r="DT285" s="94">
        <f t="shared" ref="DT285" si="2802">IF(AND(DT$165&gt;EOMONTH($E115,$R115*(1-$O115)),DT$165&lt;=EOMONTH($E115,$R115*(1-$O115)+$S115*(1-$O115)+$T115*$O115)),-DT284,0)</f>
        <v>0</v>
      </c>
      <c r="DU285" s="94">
        <f t="shared" ref="DU285" si="2803">IF(AND(DU$165&gt;EOMONTH($E115,$R115*(1-$O115)),DU$165&lt;=EOMONTH($E115,$R115*(1-$O115)+$S115*(1-$O115)+$T115*$O115)),-DU284,0)</f>
        <v>0</v>
      </c>
      <c r="DV285" s="94">
        <f t="shared" ref="DV285" si="2804">IF(AND(DV$165&gt;EOMONTH($E115,$R115*(1-$O115)),DV$165&lt;=EOMONTH($E115,$R115*(1-$O115)+$S115*(1-$O115)+$T115*$O115)),-DV284,0)</f>
        <v>0</v>
      </c>
      <c r="DW285" s="94">
        <f t="shared" ref="DW285" si="2805">IF(AND(DW$165&gt;EOMONTH($E115,$R115*(1-$O115)),DW$165&lt;=EOMONTH($E115,$R115*(1-$O115)+$S115*(1-$O115)+$T115*$O115)),-DW284,0)</f>
        <v>0</v>
      </c>
      <c r="DX285" s="94">
        <f t="shared" ref="DX285" si="2806">IF(AND(DX$165&gt;EOMONTH($E115,$R115*(1-$O115)),DX$165&lt;=EOMONTH($E115,$R115*(1-$O115)+$S115*(1-$O115)+$T115*$O115)),-DX284,0)</f>
        <v>0</v>
      </c>
      <c r="DY285" s="94">
        <f t="shared" ref="DY285" si="2807">IF(AND(DY$165&gt;EOMONTH($E115,$R115*(1-$O115)),DY$165&lt;=EOMONTH($E115,$R115*(1-$O115)+$S115*(1-$O115)+$T115*$O115)),-DY284,0)</f>
        <v>0</v>
      </c>
      <c r="DZ285" s="94">
        <f t="shared" ref="DZ285" si="2808">IF(AND(DZ$165&gt;EOMONTH($E115,$R115*(1-$O115)),DZ$165&lt;=EOMONTH($E115,$R115*(1-$O115)+$S115*(1-$O115)+$T115*$O115)),-DZ284,0)</f>
        <v>0</v>
      </c>
      <c r="EA285" s="94">
        <f t="shared" ref="EA285" si="2809">IF(AND(EA$165&gt;EOMONTH($E115,$R115*(1-$O115)),EA$165&lt;=EOMONTH($E115,$R115*(1-$O115)+$S115*(1-$O115)+$T115*$O115)),-EA284,0)</f>
        <v>0</v>
      </c>
      <c r="EB285" s="94">
        <f t="shared" ref="EB285" si="2810">IF(AND(EB$165&gt;EOMONTH($E115,$R115*(1-$O115)),EB$165&lt;=EOMONTH($E115,$R115*(1-$O115)+$S115*(1-$O115)+$T115*$O115)),-EB284,0)</f>
        <v>0</v>
      </c>
      <c r="EC285" s="94">
        <f t="shared" ref="EC285" si="2811">IF(AND(EC$165&gt;EOMONTH($E115,$R115*(1-$O115)),EC$165&lt;=EOMONTH($E115,$R115*(1-$O115)+$S115*(1-$O115)+$T115*$O115)),-EC284,0)</f>
        <v>0</v>
      </c>
      <c r="ED285" s="94">
        <f t="shared" ref="ED285" si="2812">IF(AND(ED$165&gt;EOMONTH($E115,$R115*(1-$O115)),ED$165&lt;=EOMONTH($E115,$R115*(1-$O115)+$S115*(1-$O115)+$T115*$O115)),-ED284,0)</f>
        <v>0</v>
      </c>
      <c r="EE285" s="94">
        <f t="shared" ref="EE285" si="2813">IF(AND(EE$165&gt;EOMONTH($E115,$R115*(1-$O115)),EE$165&lt;=EOMONTH($E115,$R115*(1-$O115)+$S115*(1-$O115)+$T115*$O115)),-EE284,0)</f>
        <v>0</v>
      </c>
      <c r="EF285" s="94">
        <f t="shared" ref="EF285" si="2814">IF(AND(EF$165&gt;EOMONTH($E115,$R115*(1-$O115)),EF$165&lt;=EOMONTH($E115,$R115*(1-$O115)+$S115*(1-$O115)+$T115*$O115)),-EF284,0)</f>
        <v>0</v>
      </c>
      <c r="EG285" s="94">
        <f t="shared" ref="EG285" si="2815">IF(AND(EG$165&gt;EOMONTH($E115,$R115*(1-$O115)),EG$165&lt;=EOMONTH($E115,$R115*(1-$O115)+$S115*(1-$O115)+$T115*$O115)),-EG284,0)</f>
        <v>0</v>
      </c>
      <c r="EH285" s="94">
        <f t="shared" ref="EH285" si="2816">IF(AND(EH$165&gt;EOMONTH($E115,$R115*(1-$O115)),EH$165&lt;=EOMONTH($E115,$R115*(1-$O115)+$S115*(1-$O115)+$T115*$O115)),-EH284,0)</f>
        <v>0</v>
      </c>
      <c r="EI285" s="94">
        <f t="shared" ref="EI285" si="2817">IF(AND(EI$165&gt;EOMONTH($E115,$R115*(1-$O115)),EI$165&lt;=EOMONTH($E115,$R115*(1-$O115)+$S115*(1-$O115)+$T115*$O115)),-EI284,0)</f>
        <v>0</v>
      </c>
      <c r="EJ285" s="94">
        <f t="shared" ref="EJ285" si="2818">IF(AND(EJ$165&gt;EOMONTH($E115,$R115*(1-$O115)),EJ$165&lt;=EOMONTH($E115,$R115*(1-$O115)+$S115*(1-$O115)+$T115*$O115)),-EJ284,0)</f>
        <v>0</v>
      </c>
      <c r="EK285" s="94">
        <f t="shared" ref="EK285" si="2819">IF(AND(EK$165&gt;EOMONTH($E115,$R115*(1-$O115)),EK$165&lt;=EOMONTH($E115,$R115*(1-$O115)+$S115*(1-$O115)+$T115*$O115)),-EK284,0)</f>
        <v>0</v>
      </c>
      <c r="EL285" s="94">
        <f t="shared" ref="EL285" si="2820">IF(AND(EL$165&gt;EOMONTH($E115,$R115*(1-$O115)),EL$165&lt;=EOMONTH($E115,$R115*(1-$O115)+$S115*(1-$O115)+$T115*$O115)),-EL284,0)</f>
        <v>0</v>
      </c>
      <c r="EM285" s="94">
        <f t="shared" ref="EM285" si="2821">IF(AND(EM$165&gt;EOMONTH($E115,$R115*(1-$O115)),EM$165&lt;=EOMONTH($E115,$R115*(1-$O115)+$S115*(1-$O115)+$T115*$O115)),-EM284,0)</f>
        <v>0</v>
      </c>
      <c r="EN285" s="94">
        <f t="shared" ref="EN285" si="2822">IF(AND(EN$165&gt;EOMONTH($E115,$R115*(1-$O115)),EN$165&lt;=EOMONTH($E115,$R115*(1-$O115)+$S115*(1-$O115)+$T115*$O115)),-EN284,0)</f>
        <v>0</v>
      </c>
      <c r="EO285" s="94">
        <f t="shared" ref="EO285" si="2823">IF(AND(EO$165&gt;EOMONTH($E115,$R115*(1-$O115)),EO$165&lt;=EOMONTH($E115,$R115*(1-$O115)+$S115*(1-$O115)+$T115*$O115)),-EO284,0)</f>
        <v>0</v>
      </c>
      <c r="EP285" s="94">
        <f t="shared" ref="EP285" si="2824">IF(AND(EP$165&gt;EOMONTH($E115,$R115*(1-$O115)),EP$165&lt;=EOMONTH($E115,$R115*(1-$O115)+$S115*(1-$O115)+$T115*$O115)),-EP284,0)</f>
        <v>0</v>
      </c>
      <c r="EQ285" s="94">
        <f t="shared" ref="EQ285" si="2825">IF(AND(EQ$165&gt;EOMONTH($E115,$R115*(1-$O115)),EQ$165&lt;=EOMONTH($E115,$R115*(1-$O115)+$S115*(1-$O115)+$T115*$O115)),-EQ284,0)</f>
        <v>0</v>
      </c>
      <c r="ER285" s="94">
        <f t="shared" ref="ER285" si="2826">IF(AND(ER$165&gt;EOMONTH($E115,$R115*(1-$O115)),ER$165&lt;=EOMONTH($E115,$R115*(1-$O115)+$S115*(1-$O115)+$T115*$O115)),-ER284,0)</f>
        <v>0</v>
      </c>
      <c r="ES285" s="94">
        <f t="shared" ref="ES285" si="2827">IF(AND(ES$165&gt;EOMONTH($E115,$R115*(1-$O115)),ES$165&lt;=EOMONTH($E115,$R115*(1-$O115)+$S115*(1-$O115)+$T115*$O115)),-ES284,0)</f>
        <v>0</v>
      </c>
      <c r="ET285" s="94">
        <f t="shared" ref="ET285" si="2828">IF(AND(ET$165&gt;EOMONTH($E115,$R115*(1-$O115)),ET$165&lt;=EOMONTH($E115,$R115*(1-$O115)+$S115*(1-$O115)+$T115*$O115)),-ET284,0)</f>
        <v>0</v>
      </c>
      <c r="EU285" s="94">
        <f t="shared" ref="EU285" si="2829">IF(AND(EU$165&gt;EOMONTH($E115,$R115*(1-$O115)),EU$165&lt;=EOMONTH($E115,$R115*(1-$O115)+$S115*(1-$O115)+$T115*$O115)),-EU284,0)</f>
        <v>0</v>
      </c>
      <c r="EV285" s="94">
        <f t="shared" ref="EV285" si="2830">IF(AND(EV$165&gt;EOMONTH($E115,$R115*(1-$O115)),EV$165&lt;=EOMONTH($E115,$R115*(1-$O115)+$S115*(1-$O115)+$T115*$O115)),-EV284,0)</f>
        <v>0</v>
      </c>
      <c r="EW285" s="94">
        <f t="shared" ref="EW285" si="2831">IF(AND(EW$165&gt;EOMONTH($E115,$R115*(1-$O115)),EW$165&lt;=EOMONTH($E115,$R115*(1-$O115)+$S115*(1-$O115)+$T115*$O115)),-EW284,0)</f>
        <v>0</v>
      </c>
      <c r="EX285" s="94">
        <f t="shared" ref="EX285" si="2832">IF(AND(EX$165&gt;EOMONTH($E115,$R115*(1-$O115)),EX$165&lt;=EOMONTH($E115,$R115*(1-$O115)+$S115*(1-$O115)+$T115*$O115)),-EX284,0)</f>
        <v>0</v>
      </c>
      <c r="EY285" s="94">
        <f t="shared" ref="EY285" si="2833">IF(AND(EY$165&gt;EOMONTH($E115,$R115*(1-$O115)),EY$165&lt;=EOMONTH($E115,$R115*(1-$O115)+$S115*(1-$O115)+$T115*$O115)),-EY284,0)</f>
        <v>0</v>
      </c>
      <c r="EZ285" s="94">
        <f t="shared" ref="EZ285" si="2834">IF(AND(EZ$165&gt;EOMONTH($E115,$R115*(1-$O115)),EZ$165&lt;=EOMONTH($E115,$R115*(1-$O115)+$S115*(1-$O115)+$T115*$O115)),-EZ284,0)</f>
        <v>0</v>
      </c>
      <c r="FA285" s="94">
        <f t="shared" ref="FA285" si="2835">IF(AND(FA$165&gt;EOMONTH($E115,$R115*(1-$O115)),FA$165&lt;=EOMONTH($E115,$R115*(1-$O115)+$S115*(1-$O115)+$T115*$O115)),-FA284,0)</f>
        <v>0</v>
      </c>
      <c r="FB285" s="94">
        <f t="shared" ref="FB285" si="2836">IF(AND(FB$165&gt;EOMONTH($E115,$R115*(1-$O115)),FB$165&lt;=EOMONTH($E115,$R115*(1-$O115)+$S115*(1-$O115)+$T115*$O115)),-FB284,0)</f>
        <v>0</v>
      </c>
      <c r="FC285" s="94">
        <f t="shared" ref="FC285" si="2837">IF(AND(FC$165&gt;EOMONTH($E115,$R115*(1-$O115)),FC$165&lt;=EOMONTH($E115,$R115*(1-$O115)+$S115*(1-$O115)+$T115*$O115)),-FC284,0)</f>
        <v>0</v>
      </c>
      <c r="FD285" s="94">
        <f t="shared" ref="FD285" si="2838">IF(AND(FD$165&gt;EOMONTH($E115,$R115*(1-$O115)),FD$165&lt;=EOMONTH($E115,$R115*(1-$O115)+$S115*(1-$O115)+$T115*$O115)),-FD284,0)</f>
        <v>0</v>
      </c>
      <c r="FE285" s="94">
        <f t="shared" ref="FE285" si="2839">IF(AND(FE$165&gt;EOMONTH($E115,$R115*(1-$O115)),FE$165&lt;=EOMONTH($E115,$R115*(1-$O115)+$S115*(1-$O115)+$T115*$O115)),-FE284,0)</f>
        <v>0</v>
      </c>
      <c r="FF285" s="94">
        <f t="shared" ref="FF285" si="2840">IF(AND(FF$165&gt;EOMONTH($E115,$R115*(1-$O115)),FF$165&lt;=EOMONTH($E115,$R115*(1-$O115)+$S115*(1-$O115)+$T115*$O115)),-FF284,0)</f>
        <v>0</v>
      </c>
      <c r="FG285" s="94">
        <f t="shared" ref="FG285" si="2841">IF(AND(FG$165&gt;EOMONTH($E115,$R115*(1-$O115)),FG$165&lt;=EOMONTH($E115,$R115*(1-$O115)+$S115*(1-$O115)+$T115*$O115)),-FG284,0)</f>
        <v>0</v>
      </c>
      <c r="FH285" s="94">
        <f t="shared" ref="FH285" si="2842">IF(AND(FH$165&gt;EOMONTH($E115,$R115*(1-$O115)),FH$165&lt;=EOMONTH($E115,$R115*(1-$O115)+$S115*(1-$O115)+$T115*$O115)),-FH284,0)</f>
        <v>0</v>
      </c>
      <c r="FI285" s="94">
        <f t="shared" ref="FI285" si="2843">IF(AND(FI$165&gt;EOMONTH($E115,$R115*(1-$O115)),FI$165&lt;=EOMONTH($E115,$R115*(1-$O115)+$S115*(1-$O115)+$T115*$O115)),-FI284,0)</f>
        <v>0</v>
      </c>
      <c r="FJ285" s="94">
        <f t="shared" ref="FJ285" si="2844">IF(AND(FJ$165&gt;EOMONTH($E115,$R115*(1-$O115)),FJ$165&lt;=EOMONTH($E115,$R115*(1-$O115)+$S115*(1-$O115)+$T115*$O115)),-FJ284,0)</f>
        <v>0</v>
      </c>
      <c r="FK285" s="94">
        <f t="shared" ref="FK285" si="2845">IF(AND(FK$165&gt;EOMONTH($E115,$R115*(1-$O115)),FK$165&lt;=EOMONTH($E115,$R115*(1-$O115)+$S115*(1-$O115)+$T115*$O115)),-FK284,0)</f>
        <v>0</v>
      </c>
      <c r="FL285" s="94">
        <f t="shared" ref="FL285" si="2846">IF(AND(FL$165&gt;EOMONTH($E115,$R115*(1-$O115)),FL$165&lt;=EOMONTH($E115,$R115*(1-$O115)+$S115*(1-$O115)+$T115*$O115)),-FL284,0)</f>
        <v>0</v>
      </c>
      <c r="FM285" s="94">
        <f t="shared" ref="FM285" si="2847">IF(AND(FM$165&gt;EOMONTH($E115,$R115*(1-$O115)),FM$165&lt;=EOMONTH($E115,$R115*(1-$O115)+$S115*(1-$O115)+$T115*$O115)),-FM284,0)</f>
        <v>0</v>
      </c>
      <c r="FN285" s="94">
        <f t="shared" ref="FN285" si="2848">IF(AND(FN$165&gt;EOMONTH($E115,$R115*(1-$O115)),FN$165&lt;=EOMONTH($E115,$R115*(1-$O115)+$S115*(1-$O115)+$T115*$O115)),-FN284,0)</f>
        <v>0</v>
      </c>
      <c r="FO285" s="94">
        <f t="shared" ref="FO285" si="2849">IF(AND(FO$165&gt;EOMONTH($E115,$R115*(1-$O115)),FO$165&lt;=EOMONTH($E115,$R115*(1-$O115)+$S115*(1-$O115)+$T115*$O115)),-FO284,0)</f>
        <v>0</v>
      </c>
      <c r="FP285" s="94">
        <f t="shared" ref="FP285" si="2850">IF(AND(FP$165&gt;EOMONTH($E115,$R115*(1-$O115)),FP$165&lt;=EOMONTH($E115,$R115*(1-$O115)+$S115*(1-$O115)+$T115*$O115)),-FP284,0)</f>
        <v>0</v>
      </c>
      <c r="FQ285" s="94">
        <f t="shared" ref="FQ285" si="2851">IF(AND(FQ$165&gt;EOMONTH($E115,$R115*(1-$O115)),FQ$165&lt;=EOMONTH($E115,$R115*(1-$O115)+$S115*(1-$O115)+$T115*$O115)),-FQ284,0)</f>
        <v>0</v>
      </c>
      <c r="FR285" s="94">
        <f t="shared" ref="FR285" si="2852">IF(AND(FR$165&gt;EOMONTH($E115,$R115*(1-$O115)),FR$165&lt;=EOMONTH($E115,$R115*(1-$O115)+$S115*(1-$O115)+$T115*$O115)),-FR284,0)</f>
        <v>0</v>
      </c>
      <c r="FS285" s="94">
        <f t="shared" ref="FS285" si="2853">IF(AND(FS$165&gt;EOMONTH($E115,$R115*(1-$O115)),FS$165&lt;=EOMONTH($E115,$R115*(1-$O115)+$S115*(1-$O115)+$T115*$O115)),-FS284,0)</f>
        <v>0</v>
      </c>
      <c r="FT285" s="94">
        <f t="shared" ref="FT285" si="2854">IF(AND(FT$165&gt;EOMONTH($E115,$R115*(1-$O115)),FT$165&lt;=EOMONTH($E115,$R115*(1-$O115)+$S115*(1-$O115)+$T115*$O115)),-FT284,0)</f>
        <v>0</v>
      </c>
      <c r="FU285" s="94">
        <f t="shared" ref="FU285" si="2855">IF(AND(FU$165&gt;EOMONTH($E115,$R115*(1-$O115)),FU$165&lt;=EOMONTH($E115,$R115*(1-$O115)+$S115*(1-$O115)+$T115*$O115)),-FU284,0)</f>
        <v>0</v>
      </c>
      <c r="FV285" s="94">
        <f t="shared" ref="FV285" si="2856">IF(AND(FV$165&gt;EOMONTH($E115,$R115*(1-$O115)),FV$165&lt;=EOMONTH($E115,$R115*(1-$O115)+$S115*(1-$O115)+$T115*$O115)),-FV284,0)</f>
        <v>0</v>
      </c>
      <c r="FW285" s="94">
        <f t="shared" ref="FW285" si="2857">IF(AND(FW$165&gt;EOMONTH($E115,$R115*(1-$O115)),FW$165&lt;=EOMONTH($E115,$R115*(1-$O115)+$S115*(1-$O115)+$T115*$O115)),-FW284,0)</f>
        <v>0</v>
      </c>
      <c r="FX285" s="94">
        <f t="shared" ref="FX285" si="2858">IF(AND(FX$165&gt;EOMONTH($E115,$R115*(1-$O115)),FX$165&lt;=EOMONTH($E115,$R115*(1-$O115)+$S115*(1-$O115)+$T115*$O115)),-FX284,0)</f>
        <v>0</v>
      </c>
      <c r="FY285" s="94">
        <f t="shared" ref="FY285" si="2859">IF(AND(FY$165&gt;EOMONTH($E115,$R115*(1-$O115)),FY$165&lt;=EOMONTH($E115,$R115*(1-$O115)+$S115*(1-$O115)+$T115*$O115)),-FY284,0)</f>
        <v>0</v>
      </c>
      <c r="FZ285" s="94">
        <f t="shared" ref="FZ285" si="2860">IF(AND(FZ$165&gt;EOMONTH($E115,$R115*(1-$O115)),FZ$165&lt;=EOMONTH($E115,$R115*(1-$O115)+$S115*(1-$O115)+$T115*$O115)),-FZ284,0)</f>
        <v>0</v>
      </c>
      <c r="GA285" s="94">
        <f t="shared" ref="GA285" si="2861">IF(AND(GA$165&gt;EOMONTH($E115,$R115*(1-$O115)),GA$165&lt;=EOMONTH($E115,$R115*(1-$O115)+$S115*(1-$O115)+$T115*$O115)),-GA284,0)</f>
        <v>0</v>
      </c>
      <c r="GB285" s="94">
        <f t="shared" ref="GB285" si="2862">IF(AND(GB$165&gt;EOMONTH($E115,$R115*(1-$O115)),GB$165&lt;=EOMONTH($E115,$R115*(1-$O115)+$S115*(1-$O115)+$T115*$O115)),-GB284,0)</f>
        <v>0</v>
      </c>
      <c r="GC285" s="94">
        <f t="shared" ref="GC285" si="2863">IF(AND(GC$165&gt;EOMONTH($E115,$R115*(1-$O115)),GC$165&lt;=EOMONTH($E115,$R115*(1-$O115)+$S115*(1-$O115)+$T115*$O115)),-GC284,0)</f>
        <v>0</v>
      </c>
      <c r="GD285" s="94">
        <f t="shared" ref="GD285" si="2864">IF(AND(GD$165&gt;EOMONTH($E115,$R115*(1-$O115)),GD$165&lt;=EOMONTH($E115,$R115*(1-$O115)+$S115*(1-$O115)+$T115*$O115)),-GD284,0)</f>
        <v>0</v>
      </c>
      <c r="GE285" s="94">
        <f t="shared" ref="GE285" si="2865">IF(AND(GE$165&gt;EOMONTH($E115,$R115*(1-$O115)),GE$165&lt;=EOMONTH($E115,$R115*(1-$O115)+$S115*(1-$O115)+$T115*$O115)),-GE284,0)</f>
        <v>0</v>
      </c>
      <c r="GF285" s="94">
        <f t="shared" ref="GF285" si="2866">IF(AND(GF$165&gt;EOMONTH($E115,$R115*(1-$O115)),GF$165&lt;=EOMONTH($E115,$R115*(1-$O115)+$S115*(1-$O115)+$T115*$O115)),-GF284,0)</f>
        <v>0</v>
      </c>
      <c r="GG285" s="94">
        <f t="shared" ref="GG285" si="2867">IF(AND(GG$165&gt;EOMONTH($E115,$R115*(1-$O115)),GG$165&lt;=EOMONTH($E115,$R115*(1-$O115)+$S115*(1-$O115)+$T115*$O115)),-GG284,0)</f>
        <v>0</v>
      </c>
      <c r="GH285" s="94">
        <f t="shared" ref="GH285" si="2868">IF(AND(GH$165&gt;EOMONTH($E115,$R115*(1-$O115)),GH$165&lt;=EOMONTH($E115,$R115*(1-$O115)+$S115*(1-$O115)+$T115*$O115)),-GH284,0)</f>
        <v>0</v>
      </c>
      <c r="GI285" s="94">
        <f t="shared" ref="GI285" si="2869">IF(AND(GI$165&gt;EOMONTH($E115,$R115*(1-$O115)),GI$165&lt;=EOMONTH($E115,$R115*(1-$O115)+$S115*(1-$O115)+$T115*$O115)),-GI284,0)</f>
        <v>0</v>
      </c>
      <c r="GJ285" s="94">
        <f t="shared" ref="GJ285" si="2870">IF(AND(GJ$165&gt;EOMONTH($E115,$R115*(1-$O115)),GJ$165&lt;=EOMONTH($E115,$R115*(1-$O115)+$S115*(1-$O115)+$T115*$O115)),-GJ284,0)</f>
        <v>0</v>
      </c>
      <c r="GK285" s="94">
        <f t="shared" ref="GK285" si="2871">IF(AND(GK$165&gt;EOMONTH($E115,$R115*(1-$O115)),GK$165&lt;=EOMONTH($E115,$R115*(1-$O115)+$S115*(1-$O115)+$T115*$O115)),-GK284,0)</f>
        <v>0</v>
      </c>
      <c r="GL285" s="94">
        <f t="shared" ref="GL285" si="2872">IF(AND(GL$165&gt;EOMONTH($E115,$R115*(1-$O115)),GL$165&lt;=EOMONTH($E115,$R115*(1-$O115)+$S115*(1-$O115)+$T115*$O115)),-GL284,0)</f>
        <v>0</v>
      </c>
      <c r="GM285" s="94">
        <f t="shared" ref="GM285" si="2873">IF(AND(GM$165&gt;EOMONTH($E115,$R115*(1-$O115)),GM$165&lt;=EOMONTH($E115,$R115*(1-$O115)+$S115*(1-$O115)+$T115*$O115)),-GM284,0)</f>
        <v>0</v>
      </c>
      <c r="GN285" s="94">
        <f t="shared" ref="GN285" si="2874">IF(AND(GN$165&gt;EOMONTH($E115,$R115*(1-$O115)),GN$165&lt;=EOMONTH($E115,$R115*(1-$O115)+$S115*(1-$O115)+$T115*$O115)),-GN284,0)</f>
        <v>0</v>
      </c>
      <c r="GO285" s="94">
        <f t="shared" ref="GO285" si="2875">IF(AND(GO$165&gt;EOMONTH($E115,$R115*(1-$O115)),GO$165&lt;=EOMONTH($E115,$R115*(1-$O115)+$S115*(1-$O115)+$T115*$O115)),-GO284,0)</f>
        <v>0</v>
      </c>
      <c r="GP285" s="94">
        <f t="shared" ref="GP285" si="2876">IF(AND(GP$165&gt;EOMONTH($E115,$R115*(1-$O115)),GP$165&lt;=EOMONTH($E115,$R115*(1-$O115)+$S115*(1-$O115)+$T115*$O115)),-GP284,0)</f>
        <v>0</v>
      </c>
      <c r="GQ285" s="94">
        <f t="shared" ref="GQ285" si="2877">IF(AND(GQ$165&gt;EOMONTH($E115,$R115*(1-$O115)),GQ$165&lt;=EOMONTH($E115,$R115*(1-$O115)+$S115*(1-$O115)+$T115*$O115)),-GQ284,0)</f>
        <v>0</v>
      </c>
      <c r="GR285" s="94">
        <f t="shared" ref="GR285" si="2878">IF(AND(GR$165&gt;EOMONTH($E115,$R115*(1-$O115)),GR$165&lt;=EOMONTH($E115,$R115*(1-$O115)+$S115*(1-$O115)+$T115*$O115)),-GR284,0)</f>
        <v>0</v>
      </c>
      <c r="GS285" s="94">
        <f t="shared" ref="GS285" si="2879">IF(AND(GS$165&gt;EOMONTH($E115,$R115*(1-$O115)),GS$165&lt;=EOMONTH($E115,$R115*(1-$O115)+$S115*(1-$O115)+$T115*$O115)),-GS284,0)</f>
        <v>0</v>
      </c>
      <c r="GT285" s="94">
        <f t="shared" ref="GT285" si="2880">IF(AND(GT$165&gt;EOMONTH($E115,$R115*(1-$O115)),GT$165&lt;=EOMONTH($E115,$R115*(1-$O115)+$S115*(1-$O115)+$T115*$O115)),-GT284,0)</f>
        <v>0</v>
      </c>
      <c r="GU285" s="94">
        <f t="shared" ref="GU285" si="2881">IF(AND(GU$165&gt;EOMONTH($E115,$R115*(1-$O115)),GU$165&lt;=EOMONTH($E115,$R115*(1-$O115)+$S115*(1-$O115)+$T115*$O115)),-GU284,0)</f>
        <v>0</v>
      </c>
      <c r="GV285" s="94">
        <f t="shared" ref="GV285" si="2882">IF(AND(GV$165&gt;EOMONTH($E115,$R115*(1-$O115)),GV$165&lt;=EOMONTH($E115,$R115*(1-$O115)+$S115*(1-$O115)+$T115*$O115)),-GV284,0)</f>
        <v>0</v>
      </c>
      <c r="GW285" s="94">
        <f t="shared" ref="GW285" si="2883">IF(AND(GW$165&gt;EOMONTH($E115,$R115*(1-$O115)),GW$165&lt;=EOMONTH($E115,$R115*(1-$O115)+$S115*(1-$O115)+$T115*$O115)),-GW284,0)</f>
        <v>0</v>
      </c>
      <c r="GX285" s="94">
        <f t="shared" ref="GX285" si="2884">IF(AND(GX$165&gt;EOMONTH($E115,$R115*(1-$O115)),GX$165&lt;=EOMONTH($E115,$R115*(1-$O115)+$S115*(1-$O115)+$T115*$O115)),-GX284,0)</f>
        <v>0</v>
      </c>
      <c r="GY285" s="94">
        <f t="shared" ref="GY285" si="2885">IF(AND(GY$165&gt;EOMONTH($E115,$R115*(1-$O115)),GY$165&lt;=EOMONTH($E115,$R115*(1-$O115)+$S115*(1-$O115)+$T115*$O115)),-GY284,0)</f>
        <v>0</v>
      </c>
      <c r="GZ285" s="94">
        <f t="shared" ref="GZ285" si="2886">IF(AND(GZ$165&gt;EOMONTH($E115,$R115*(1-$O115)),GZ$165&lt;=EOMONTH($E115,$R115*(1-$O115)+$S115*(1-$O115)+$T115*$O115)),-GZ284,0)</f>
        <v>0</v>
      </c>
      <c r="HA285" s="94">
        <f t="shared" ref="HA285" si="2887">IF(AND(HA$165&gt;EOMONTH($E115,$R115*(1-$O115)),HA$165&lt;=EOMONTH($E115,$R115*(1-$O115)+$S115*(1-$O115)+$T115*$O115)),-HA284,0)</f>
        <v>0</v>
      </c>
      <c r="HB285" s="94">
        <f t="shared" ref="HB285" si="2888">IF(AND(HB$165&gt;EOMONTH($E115,$R115*(1-$O115)),HB$165&lt;=EOMONTH($E115,$R115*(1-$O115)+$S115*(1-$O115)+$T115*$O115)),-HB284,0)</f>
        <v>0</v>
      </c>
      <c r="HC285" s="94">
        <f t="shared" ref="HC285" si="2889">IF(AND(HC$165&gt;EOMONTH($E115,$R115*(1-$O115)),HC$165&lt;=EOMONTH($E115,$R115*(1-$O115)+$S115*(1-$O115)+$T115*$O115)),-HC284,0)</f>
        <v>0</v>
      </c>
      <c r="HD285" s="94">
        <f t="shared" ref="HD285" si="2890">IF(AND(HD$165&gt;EOMONTH($E115,$R115*(1-$O115)),HD$165&lt;=EOMONTH($E115,$R115*(1-$O115)+$S115*(1-$O115)+$T115*$O115)),-HD284,0)</f>
        <v>0</v>
      </c>
      <c r="HE285" s="94">
        <f t="shared" ref="HE285" si="2891">IF(AND(HE$165&gt;EOMONTH($E115,$R115*(1-$O115)),HE$165&lt;=EOMONTH($E115,$R115*(1-$O115)+$S115*(1-$O115)+$T115*$O115)),-HE284,0)</f>
        <v>0</v>
      </c>
      <c r="HF285" s="94">
        <f t="shared" ref="HF285" si="2892">IF(AND(HF$165&gt;EOMONTH($E115,$R115*(1-$O115)),HF$165&lt;=EOMONTH($E115,$R115*(1-$O115)+$S115*(1-$O115)+$T115*$O115)),-HF284,0)</f>
        <v>0</v>
      </c>
      <c r="HG285" s="94">
        <f t="shared" ref="HG285" si="2893">IF(AND(HG$165&gt;EOMONTH($E115,$R115*(1-$O115)),HG$165&lt;=EOMONTH($E115,$R115*(1-$O115)+$S115*(1-$O115)+$T115*$O115)),-HG284,0)</f>
        <v>0</v>
      </c>
      <c r="HH285" s="94">
        <f t="shared" ref="HH285" si="2894">IF(AND(HH$165&gt;EOMONTH($E115,$R115*(1-$O115)),HH$165&lt;=EOMONTH($E115,$R115*(1-$O115)+$S115*(1-$O115)+$T115*$O115)),-HH284,0)</f>
        <v>0</v>
      </c>
      <c r="HI285" s="94">
        <f t="shared" ref="HI285" si="2895">IF(AND(HI$165&gt;EOMONTH($E115,$R115*(1-$O115)),HI$165&lt;=EOMONTH($E115,$R115*(1-$O115)+$S115*(1-$O115)+$T115*$O115)),-HI284,0)</f>
        <v>0</v>
      </c>
      <c r="HJ285" s="94">
        <f t="shared" ref="HJ285" si="2896">IF(AND(HJ$165&gt;EOMONTH($E115,$R115*(1-$O115)),HJ$165&lt;=EOMONTH($E115,$R115*(1-$O115)+$S115*(1-$O115)+$T115*$O115)),-HJ284,0)</f>
        <v>0</v>
      </c>
      <c r="HK285" s="94">
        <f t="shared" ref="HK285" si="2897">IF(AND(HK$165&gt;EOMONTH($E115,$R115*(1-$O115)),HK$165&lt;=EOMONTH($E115,$R115*(1-$O115)+$S115*(1-$O115)+$T115*$O115)),-HK284,0)</f>
        <v>0</v>
      </c>
      <c r="HL285" s="94">
        <f t="shared" ref="HL285" si="2898">IF(AND(HL$165&gt;EOMONTH($E115,$R115*(1-$O115)),HL$165&lt;=EOMONTH($E115,$R115*(1-$O115)+$S115*(1-$O115)+$T115*$O115)),-HL284,0)</f>
        <v>0</v>
      </c>
      <c r="HM285" s="94">
        <f t="shared" ref="HM285" si="2899">IF(AND(HM$165&gt;EOMONTH($E115,$R115*(1-$O115)),HM$165&lt;=EOMONTH($E115,$R115*(1-$O115)+$S115*(1-$O115)+$T115*$O115)),-HM284,0)</f>
        <v>0</v>
      </c>
      <c r="HN285" s="94">
        <f t="shared" ref="HN285" si="2900">IF(AND(HN$165&gt;EOMONTH($E115,$R115*(1-$O115)),HN$165&lt;=EOMONTH($E115,$R115*(1-$O115)+$S115*(1-$O115)+$T115*$O115)),-HN284,0)</f>
        <v>0</v>
      </c>
      <c r="HO285" s="94">
        <f t="shared" ref="HO285" si="2901">IF(AND(HO$165&gt;EOMONTH($E115,$R115*(1-$O115)),HO$165&lt;=EOMONTH($E115,$R115*(1-$O115)+$S115*(1-$O115)+$T115*$O115)),-HO284,0)</f>
        <v>0</v>
      </c>
      <c r="HP285" s="94">
        <f t="shared" ref="HP285" si="2902">IF(AND(HP$165&gt;EOMONTH($E115,$R115*(1-$O115)),HP$165&lt;=EOMONTH($E115,$R115*(1-$O115)+$S115*(1-$O115)+$T115*$O115)),-HP284,0)</f>
        <v>0</v>
      </c>
      <c r="HQ285" s="94">
        <f t="shared" ref="HQ285" si="2903">IF(AND(HQ$165&gt;EOMONTH($E115,$R115*(1-$O115)),HQ$165&lt;=EOMONTH($E115,$R115*(1-$O115)+$S115*(1-$O115)+$T115*$O115)),-HQ284,0)</f>
        <v>0</v>
      </c>
      <c r="HR285" s="94">
        <f t="shared" ref="HR285" si="2904">IF(AND(HR$165&gt;EOMONTH($E115,$R115*(1-$O115)),HR$165&lt;=EOMONTH($E115,$R115*(1-$O115)+$S115*(1-$O115)+$T115*$O115)),-HR284,0)</f>
        <v>0</v>
      </c>
      <c r="HS285" s="94">
        <f t="shared" ref="HS285" si="2905">IF(AND(HS$165&gt;EOMONTH($E115,$R115*(1-$O115)),HS$165&lt;=EOMONTH($E115,$R115*(1-$O115)+$S115*(1-$O115)+$T115*$O115)),-HS284,0)</f>
        <v>0</v>
      </c>
      <c r="HT285" s="94">
        <f t="shared" ref="HT285" si="2906">IF(AND(HT$165&gt;EOMONTH($E115,$R115*(1-$O115)),HT$165&lt;=EOMONTH($E115,$R115*(1-$O115)+$S115*(1-$O115)+$T115*$O115)),-HT284,0)</f>
        <v>0</v>
      </c>
      <c r="HU285" s="94">
        <f t="shared" ref="HU285" si="2907">IF(AND(HU$165&gt;EOMONTH($E115,$R115*(1-$O115)),HU$165&lt;=EOMONTH($E115,$R115*(1-$O115)+$S115*(1-$O115)+$T115*$O115)),-HU284,0)</f>
        <v>0</v>
      </c>
      <c r="HV285" s="94">
        <f t="shared" ref="HV285" si="2908">IF(AND(HV$165&gt;EOMONTH($E115,$R115*(1-$O115)),HV$165&lt;=EOMONTH($E115,$R115*(1-$O115)+$S115*(1-$O115)+$T115*$O115)),-HV284,0)</f>
        <v>0</v>
      </c>
      <c r="HW285" s="94">
        <f t="shared" ref="HW285" si="2909">IF(AND(HW$165&gt;EOMONTH($E115,$R115*(1-$O115)),HW$165&lt;=EOMONTH($E115,$R115*(1-$O115)+$S115*(1-$O115)+$T115*$O115)),-HW284,0)</f>
        <v>0</v>
      </c>
      <c r="HX285" s="94">
        <f t="shared" ref="HX285" si="2910">IF(AND(HX$165&gt;EOMONTH($E115,$R115*(1-$O115)),HX$165&lt;=EOMONTH($E115,$R115*(1-$O115)+$S115*(1-$O115)+$T115*$O115)),-HX284,0)</f>
        <v>0</v>
      </c>
      <c r="HY285" s="94">
        <f t="shared" ref="HY285" si="2911">IF(AND(HY$165&gt;EOMONTH($E115,$R115*(1-$O115)),HY$165&lt;=EOMONTH($E115,$R115*(1-$O115)+$S115*(1-$O115)+$T115*$O115)),-HY284,0)</f>
        <v>0</v>
      </c>
      <c r="HZ285" s="94">
        <f t="shared" ref="HZ285" si="2912">IF(AND(HZ$165&gt;EOMONTH($E115,$R115*(1-$O115)),HZ$165&lt;=EOMONTH($E115,$R115*(1-$O115)+$S115*(1-$O115)+$T115*$O115)),-HZ284,0)</f>
        <v>0</v>
      </c>
      <c r="IA285" s="94">
        <f t="shared" ref="IA285" si="2913">IF(AND(IA$165&gt;EOMONTH($E115,$R115*(1-$O115)),IA$165&lt;=EOMONTH($E115,$R115*(1-$O115)+$S115*(1-$O115)+$T115*$O115)),-IA284,0)</f>
        <v>0</v>
      </c>
      <c r="IB285" s="94">
        <f t="shared" ref="IB285" si="2914">IF(AND(IB$165&gt;EOMONTH($E115,$R115*(1-$O115)),IB$165&lt;=EOMONTH($E115,$R115*(1-$O115)+$S115*(1-$O115)+$T115*$O115)),-IB284,0)</f>
        <v>0</v>
      </c>
      <c r="IC285" s="94">
        <f t="shared" ref="IC285" si="2915">IF(AND(IC$165&gt;EOMONTH($E115,$R115*(1-$O115)),IC$165&lt;=EOMONTH($E115,$R115*(1-$O115)+$S115*(1-$O115)+$T115*$O115)),-IC284,0)</f>
        <v>0</v>
      </c>
      <c r="ID285" s="94">
        <f t="shared" ref="ID285" si="2916">IF(AND(ID$165&gt;EOMONTH($E115,$R115*(1-$O115)),ID$165&lt;=EOMONTH($E115,$R115*(1-$O115)+$S115*(1-$O115)+$T115*$O115)),-ID284,0)</f>
        <v>0</v>
      </c>
      <c r="IE285" s="94">
        <f t="shared" ref="IE285" si="2917">IF(AND(IE$165&gt;EOMONTH($E115,$R115*(1-$O115)),IE$165&lt;=EOMONTH($E115,$R115*(1-$O115)+$S115*(1-$O115)+$T115*$O115)),-IE284,0)</f>
        <v>0</v>
      </c>
      <c r="IF285" s="94">
        <f t="shared" ref="IF285" si="2918">IF(AND(IF$165&gt;EOMONTH($E115,$R115*(1-$O115)),IF$165&lt;=EOMONTH($E115,$R115*(1-$O115)+$S115*(1-$O115)+$T115*$O115)),-IF284,0)</f>
        <v>0</v>
      </c>
      <c r="IG285" s="94">
        <f t="shared" ref="IG285" si="2919">IF(AND(IG$165&gt;EOMONTH($E115,$R115*(1-$O115)),IG$165&lt;=EOMONTH($E115,$R115*(1-$O115)+$S115*(1-$O115)+$T115*$O115)),-IG284,0)</f>
        <v>0</v>
      </c>
      <c r="IH285" s="94">
        <f t="shared" ref="IH285" si="2920">IF(AND(IH$165&gt;EOMONTH($E115,$R115*(1-$O115)),IH$165&lt;=EOMONTH($E115,$R115*(1-$O115)+$S115*(1-$O115)+$T115*$O115)),-IH284,0)</f>
        <v>0</v>
      </c>
      <c r="II285" s="94">
        <f t="shared" ref="II285" si="2921">IF(AND(II$165&gt;EOMONTH($E115,$R115*(1-$O115)),II$165&lt;=EOMONTH($E115,$R115*(1-$O115)+$S115*(1-$O115)+$T115*$O115)),-II284,0)</f>
        <v>0</v>
      </c>
      <c r="IJ285" s="94">
        <f t="shared" ref="IJ285" si="2922">IF(AND(IJ$165&gt;EOMONTH($E115,$R115*(1-$O115)),IJ$165&lt;=EOMONTH($E115,$R115*(1-$O115)+$S115*(1-$O115)+$T115*$O115)),-IJ284,0)</f>
        <v>0</v>
      </c>
      <c r="IK285" s="94">
        <f t="shared" ref="IK285" si="2923">IF(AND(IK$165&gt;EOMONTH($E115,$R115*(1-$O115)),IK$165&lt;=EOMONTH($E115,$R115*(1-$O115)+$S115*(1-$O115)+$T115*$O115)),-IK284,0)</f>
        <v>0</v>
      </c>
      <c r="IL285" s="94">
        <f t="shared" ref="IL285" si="2924">IF(AND(IL$165&gt;EOMONTH($E115,$R115*(1-$O115)),IL$165&lt;=EOMONTH($E115,$R115*(1-$O115)+$S115*(1-$O115)+$T115*$O115)),-IL284,0)</f>
        <v>0</v>
      </c>
      <c r="IM285" s="94">
        <f t="shared" ref="IM285" si="2925">IF(AND(IM$165&gt;EOMONTH($E115,$R115*(1-$O115)),IM$165&lt;=EOMONTH($E115,$R115*(1-$O115)+$S115*(1-$O115)+$T115*$O115)),-IM284,0)</f>
        <v>0</v>
      </c>
      <c r="IN285" s="94">
        <f t="shared" ref="IN285" si="2926">IF(AND(IN$165&gt;EOMONTH($E115,$R115*(1-$O115)),IN$165&lt;=EOMONTH($E115,$R115*(1-$O115)+$S115*(1-$O115)+$T115*$O115)),-IN284,0)</f>
        <v>0</v>
      </c>
      <c r="IO285" s="94">
        <f t="shared" ref="IO285" si="2927">IF(AND(IO$165&gt;EOMONTH($E115,$R115*(1-$O115)),IO$165&lt;=EOMONTH($E115,$R115*(1-$O115)+$S115*(1-$O115)+$T115*$O115)),-IO284,0)</f>
        <v>0</v>
      </c>
      <c r="IP285" s="94">
        <f t="shared" ref="IP285" si="2928">IF(AND(IP$165&gt;EOMONTH($E115,$R115*(1-$O115)),IP$165&lt;=EOMONTH($E115,$R115*(1-$O115)+$S115*(1-$O115)+$T115*$O115)),-IP284,0)</f>
        <v>0</v>
      </c>
      <c r="IQ285" s="94">
        <f t="shared" ref="IQ285" si="2929">IF(AND(IQ$165&gt;EOMONTH($E115,$R115*(1-$O115)),IQ$165&lt;=EOMONTH($E115,$R115*(1-$O115)+$S115*(1-$O115)+$T115*$O115)),-IQ284,0)</f>
        <v>0</v>
      </c>
      <c r="IR285" s="94">
        <f t="shared" ref="IR285" si="2930">IF(AND(IR$165&gt;EOMONTH($E115,$R115*(1-$O115)),IR$165&lt;=EOMONTH($E115,$R115*(1-$O115)+$S115*(1-$O115)+$T115*$O115)),-IR284,0)</f>
        <v>0</v>
      </c>
      <c r="IS285" s="94">
        <f t="shared" ref="IS285" si="2931">IF(AND(IS$165&gt;EOMONTH($E115,$R115*(1-$O115)),IS$165&lt;=EOMONTH($E115,$R115*(1-$O115)+$S115*(1-$O115)+$T115*$O115)),-IS284,0)</f>
        <v>0</v>
      </c>
      <c r="IT285" s="94">
        <f t="shared" ref="IT285" si="2932">IF(AND(IT$165&gt;EOMONTH($E115,$R115*(1-$O115)),IT$165&lt;=EOMONTH($E115,$R115*(1-$O115)+$S115*(1-$O115)+$T115*$O115)),-IT284,0)</f>
        <v>0</v>
      </c>
      <c r="IU285" s="94">
        <f t="shared" ref="IU285" si="2933">IF(AND(IU$165&gt;EOMONTH($E115,$R115*(1-$O115)),IU$165&lt;=EOMONTH($E115,$R115*(1-$O115)+$S115*(1-$O115)+$T115*$O115)),-IU284,0)</f>
        <v>0</v>
      </c>
      <c r="IV285" s="94">
        <f t="shared" ref="IV285" si="2934">IF(AND(IV$165&gt;EOMONTH($E115,$R115*(1-$O115)),IV$165&lt;=EOMONTH($E115,$R115*(1-$O115)+$S115*(1-$O115)+$T115*$O115)),-IV284,0)</f>
        <v>0</v>
      </c>
      <c r="IW285" s="94">
        <f t="shared" ref="IW285" si="2935">IF(AND(IW$165&gt;EOMONTH($E115,$R115*(1-$O115)),IW$165&lt;=EOMONTH($E115,$R115*(1-$O115)+$S115*(1-$O115)+$T115*$O115)),-IW284,0)</f>
        <v>0</v>
      </c>
      <c r="IX285" s="94">
        <f t="shared" ref="IX285" si="2936">IF(AND(IX$165&gt;EOMONTH($E115,$R115*(1-$O115)),IX$165&lt;=EOMONTH($E115,$R115*(1-$O115)+$S115*(1-$O115)+$T115*$O115)),-IX284,0)</f>
        <v>0</v>
      </c>
      <c r="IY285" s="94">
        <f t="shared" ref="IY285" si="2937">IF(AND(IY$165&gt;EOMONTH($E115,$R115*(1-$O115)),IY$165&lt;=EOMONTH($E115,$R115*(1-$O115)+$S115*(1-$O115)+$T115*$O115)),-IY284,0)</f>
        <v>0</v>
      </c>
      <c r="IZ285" s="94">
        <f t="shared" ref="IZ285" si="2938">IF(AND(IZ$165&gt;EOMONTH($E115,$R115*(1-$O115)),IZ$165&lt;=EOMONTH($E115,$R115*(1-$O115)+$S115*(1-$O115)+$T115*$O115)),-IZ284,0)</f>
        <v>0</v>
      </c>
      <c r="JA285" s="94">
        <f t="shared" ref="JA285" si="2939">IF(AND(JA$165&gt;EOMONTH($E115,$R115*(1-$O115)),JA$165&lt;=EOMONTH($E115,$R115*(1-$O115)+$S115*(1-$O115)+$T115*$O115)),-JA284,0)</f>
        <v>0</v>
      </c>
      <c r="JB285" s="94">
        <f t="shared" ref="JB285" si="2940">IF(AND(JB$165&gt;EOMONTH($E115,$R115*(1-$O115)),JB$165&lt;=EOMONTH($E115,$R115*(1-$O115)+$S115*(1-$O115)+$T115*$O115)),-JB284,0)</f>
        <v>0</v>
      </c>
      <c r="JC285" s="94">
        <f t="shared" ref="JC285" si="2941">IF(AND(JC$165&gt;EOMONTH($E115,$R115*(1-$O115)),JC$165&lt;=EOMONTH($E115,$R115*(1-$O115)+$S115*(1-$O115)+$T115*$O115)),-JC284,0)</f>
        <v>0</v>
      </c>
      <c r="JD285" s="94">
        <f t="shared" ref="JD285" si="2942">IF(AND(JD$165&gt;EOMONTH($E115,$R115*(1-$O115)),JD$165&lt;=EOMONTH($E115,$R115*(1-$O115)+$S115*(1-$O115)+$T115*$O115)),-JD284,0)</f>
        <v>0</v>
      </c>
      <c r="JE285" s="94">
        <f t="shared" ref="JE285" si="2943">IF(AND(JE$165&gt;EOMONTH($E115,$R115*(1-$O115)),JE$165&lt;=EOMONTH($E115,$R115*(1-$O115)+$S115*(1-$O115)+$T115*$O115)),-JE284,0)</f>
        <v>0</v>
      </c>
      <c r="JF285" s="94">
        <f t="shared" ref="JF285" si="2944">IF(AND(JF$165&gt;EOMONTH($E115,$R115*(1-$O115)),JF$165&lt;=EOMONTH($E115,$R115*(1-$O115)+$S115*(1-$O115)+$T115*$O115)),-JF284,0)</f>
        <v>0</v>
      </c>
      <c r="JG285" s="94">
        <f t="shared" ref="JG285" si="2945">IF(AND(JG$165&gt;EOMONTH($E115,$R115*(1-$O115)),JG$165&lt;=EOMONTH($E115,$R115*(1-$O115)+$S115*(1-$O115)+$T115*$O115)),-JG284,0)</f>
        <v>0</v>
      </c>
      <c r="JH285" s="94">
        <f t="shared" ref="JH285" si="2946">IF(AND(JH$165&gt;EOMONTH($E115,$R115*(1-$O115)),JH$165&lt;=EOMONTH($E115,$R115*(1-$O115)+$S115*(1-$O115)+$T115*$O115)),-JH284,0)</f>
        <v>0</v>
      </c>
      <c r="JI285" s="94">
        <f t="shared" ref="JI285" si="2947">IF(AND(JI$165&gt;EOMONTH($E115,$R115*(1-$O115)),JI$165&lt;=EOMONTH($E115,$R115*(1-$O115)+$S115*(1-$O115)+$T115*$O115)),-JI284,0)</f>
        <v>0</v>
      </c>
      <c r="JJ285" s="94">
        <f t="shared" ref="JJ285" si="2948">IF(AND(JJ$165&gt;EOMONTH($E115,$R115*(1-$O115)),JJ$165&lt;=EOMONTH($E115,$R115*(1-$O115)+$S115*(1-$O115)+$T115*$O115)),-JJ284,0)</f>
        <v>0</v>
      </c>
      <c r="JK285" s="94">
        <f t="shared" ref="JK285" si="2949">IF(AND(JK$165&gt;EOMONTH($E115,$R115*(1-$O115)),JK$165&lt;=EOMONTH($E115,$R115*(1-$O115)+$S115*(1-$O115)+$T115*$O115)),-JK284,0)</f>
        <v>0</v>
      </c>
      <c r="JL285" s="94">
        <f t="shared" ref="JL285" si="2950">IF(AND(JL$165&gt;EOMONTH($E115,$R115*(1-$O115)),JL$165&lt;=EOMONTH($E115,$R115*(1-$O115)+$S115*(1-$O115)+$T115*$O115)),-JL284,0)</f>
        <v>0</v>
      </c>
      <c r="JM285" s="94">
        <f t="shared" ref="JM285" si="2951">IF(AND(JM$165&gt;EOMONTH($E115,$R115*(1-$O115)),JM$165&lt;=EOMONTH($E115,$R115*(1-$O115)+$S115*(1-$O115)+$T115*$O115)),-JM284,0)</f>
        <v>0</v>
      </c>
      <c r="JN285" s="94">
        <f t="shared" ref="JN285" si="2952">IF(AND(JN$165&gt;EOMONTH($E115,$R115*(1-$O115)),JN$165&lt;=EOMONTH($E115,$R115*(1-$O115)+$S115*(1-$O115)+$T115*$O115)),-JN284,0)</f>
        <v>0</v>
      </c>
      <c r="JO285" s="94">
        <f t="shared" ref="JO285" si="2953">IF(AND(JO$165&gt;EOMONTH($E115,$R115*(1-$O115)),JO$165&lt;=EOMONTH($E115,$R115*(1-$O115)+$S115*(1-$O115)+$T115*$O115)),-JO284,0)</f>
        <v>0</v>
      </c>
      <c r="JP285" s="94">
        <f t="shared" ref="JP285" si="2954">IF(AND(JP$165&gt;EOMONTH($E115,$R115*(1-$O115)),JP$165&lt;=EOMONTH($E115,$R115*(1-$O115)+$S115*(1-$O115)+$T115*$O115)),-JP284,0)</f>
        <v>0</v>
      </c>
      <c r="JQ285" s="94">
        <f t="shared" ref="JQ285" si="2955">IF(AND(JQ$165&gt;EOMONTH($E115,$R115*(1-$O115)),JQ$165&lt;=EOMONTH($E115,$R115*(1-$O115)+$S115*(1-$O115)+$T115*$O115)),-JQ284,0)</f>
        <v>0</v>
      </c>
      <c r="JR285" s="94">
        <f t="shared" ref="JR285" si="2956">IF(AND(JR$165&gt;EOMONTH($E115,$R115*(1-$O115)),JR$165&lt;=EOMONTH($E115,$R115*(1-$O115)+$S115*(1-$O115)+$T115*$O115)),-JR284,0)</f>
        <v>0</v>
      </c>
      <c r="JS285" s="94">
        <f t="shared" ref="JS285" si="2957">IF(AND(JS$165&gt;EOMONTH($E115,$R115*(1-$O115)),JS$165&lt;=EOMONTH($E115,$R115*(1-$O115)+$S115*(1-$O115)+$T115*$O115)),-JS284,0)</f>
        <v>0</v>
      </c>
      <c r="JT285" s="94">
        <f t="shared" ref="JT285" si="2958">IF(AND(JT$165&gt;EOMONTH($E115,$R115*(1-$O115)),JT$165&lt;=EOMONTH($E115,$R115*(1-$O115)+$S115*(1-$O115)+$T115*$O115)),-JT284,0)</f>
        <v>0</v>
      </c>
      <c r="JU285" s="94">
        <f t="shared" ref="JU285" si="2959">IF(AND(JU$165&gt;EOMONTH($E115,$R115*(1-$O115)),JU$165&lt;=EOMONTH($E115,$R115*(1-$O115)+$S115*(1-$O115)+$T115*$O115)),-JU284,0)</f>
        <v>0</v>
      </c>
      <c r="JV285" s="94">
        <f t="shared" ref="JV285" si="2960">IF(AND(JV$165&gt;EOMONTH($E115,$R115*(1-$O115)),JV$165&lt;=EOMONTH($E115,$R115*(1-$O115)+$S115*(1-$O115)+$T115*$O115)),-JV284,0)</f>
        <v>0</v>
      </c>
      <c r="JW285" s="94">
        <f t="shared" ref="JW285" si="2961">IF(AND(JW$165&gt;EOMONTH($E115,$R115*(1-$O115)),JW$165&lt;=EOMONTH($E115,$R115*(1-$O115)+$S115*(1-$O115)+$T115*$O115)),-JW284,0)</f>
        <v>0</v>
      </c>
      <c r="JX285" s="94">
        <f t="shared" ref="JX285" si="2962">IF(AND(JX$165&gt;EOMONTH($E115,$R115*(1-$O115)),JX$165&lt;=EOMONTH($E115,$R115*(1-$O115)+$S115*(1-$O115)+$T115*$O115)),-JX284,0)</f>
        <v>0</v>
      </c>
      <c r="JY285" s="94">
        <f t="shared" ref="JY285" si="2963">IF(AND(JY$165&gt;EOMONTH($E115,$R115*(1-$O115)),JY$165&lt;=EOMONTH($E115,$R115*(1-$O115)+$S115*(1-$O115)+$T115*$O115)),-JY284,0)</f>
        <v>0</v>
      </c>
      <c r="JZ285" s="94">
        <f t="shared" ref="JZ285" si="2964">IF(AND(JZ$165&gt;EOMONTH($E115,$R115*(1-$O115)),JZ$165&lt;=EOMONTH($E115,$R115*(1-$O115)+$S115*(1-$O115)+$T115*$O115)),-JZ284,0)</f>
        <v>0</v>
      </c>
      <c r="KA285" s="94">
        <f t="shared" ref="KA285" si="2965">IF(AND(KA$165&gt;EOMONTH($E115,$R115*(1-$O115)),KA$165&lt;=EOMONTH($E115,$R115*(1-$O115)+$S115*(1-$O115)+$T115*$O115)),-KA284,0)</f>
        <v>0</v>
      </c>
      <c r="KB285" s="94">
        <f t="shared" ref="KB285" si="2966">IF(AND(KB$165&gt;EOMONTH($E115,$R115*(1-$O115)),KB$165&lt;=EOMONTH($E115,$R115*(1-$O115)+$S115*(1-$O115)+$T115*$O115)),-KB284,0)</f>
        <v>0</v>
      </c>
      <c r="KC285" s="94">
        <f t="shared" ref="KC285" si="2967">IF(AND(KC$165&gt;EOMONTH($E115,$R115*(1-$O115)),KC$165&lt;=EOMONTH($E115,$R115*(1-$O115)+$S115*(1-$O115)+$T115*$O115)),-KC284,0)</f>
        <v>0</v>
      </c>
      <c r="KD285" s="94">
        <f t="shared" ref="KD285" si="2968">IF(AND(KD$165&gt;EOMONTH($E115,$R115*(1-$O115)),KD$165&lt;=EOMONTH($E115,$R115*(1-$O115)+$S115*(1-$O115)+$T115*$O115)),-KD284,0)</f>
        <v>0</v>
      </c>
      <c r="KE285" s="94">
        <f t="shared" ref="KE285" si="2969">IF(AND(KE$165&gt;EOMONTH($E115,$R115*(1-$O115)),KE$165&lt;=EOMONTH($E115,$R115*(1-$O115)+$S115*(1-$O115)+$T115*$O115)),-KE284,0)</f>
        <v>0</v>
      </c>
      <c r="KF285" s="94">
        <f t="shared" ref="KF285" si="2970">IF(AND(KF$165&gt;EOMONTH($E115,$R115*(1-$O115)),KF$165&lt;=EOMONTH($E115,$R115*(1-$O115)+$S115*(1-$O115)+$T115*$O115)),-KF284,0)</f>
        <v>0</v>
      </c>
      <c r="KG285" s="94">
        <f t="shared" ref="KG285" si="2971">IF(AND(KG$165&gt;EOMONTH($E115,$R115*(1-$O115)),KG$165&lt;=EOMONTH($E115,$R115*(1-$O115)+$S115*(1-$O115)+$T115*$O115)),-KG284,0)</f>
        <v>0</v>
      </c>
      <c r="KH285" s="94">
        <f t="shared" ref="KH285" si="2972">IF(AND(KH$165&gt;EOMONTH($E115,$R115*(1-$O115)),KH$165&lt;=EOMONTH($E115,$R115*(1-$O115)+$S115*(1-$O115)+$T115*$O115)),-KH284,0)</f>
        <v>0</v>
      </c>
      <c r="KI285" s="94">
        <f t="shared" ref="KI285" si="2973">IF(AND(KI$165&gt;EOMONTH($E115,$R115*(1-$O115)),KI$165&lt;=EOMONTH($E115,$R115*(1-$O115)+$S115*(1-$O115)+$T115*$O115)),-KI284,0)</f>
        <v>0</v>
      </c>
      <c r="KJ285" s="94">
        <f t="shared" ref="KJ285" si="2974">IF(AND(KJ$165&gt;EOMONTH($E115,$R115*(1-$O115)),KJ$165&lt;=EOMONTH($E115,$R115*(1-$O115)+$S115*(1-$O115)+$T115*$O115)),-KJ284,0)</f>
        <v>0</v>
      </c>
      <c r="KK285" s="94">
        <f t="shared" ref="KK285" si="2975">IF(AND(KK$165&gt;EOMONTH($E115,$R115*(1-$O115)),KK$165&lt;=EOMONTH($E115,$R115*(1-$O115)+$S115*(1-$O115)+$T115*$O115)),-KK284,0)</f>
        <v>0</v>
      </c>
      <c r="KL285" s="94">
        <f t="shared" ref="KL285" si="2976">IF(AND(KL$165&gt;EOMONTH($E115,$R115*(1-$O115)),KL$165&lt;=EOMONTH($E115,$R115*(1-$O115)+$S115*(1-$O115)+$T115*$O115)),-KL284,0)</f>
        <v>0</v>
      </c>
      <c r="KM285" s="94">
        <f t="shared" ref="KM285" si="2977">IF(AND(KM$165&gt;EOMONTH($E115,$R115*(1-$O115)),KM$165&lt;=EOMONTH($E115,$R115*(1-$O115)+$S115*(1-$O115)+$T115*$O115)),-KM284,0)</f>
        <v>0</v>
      </c>
      <c r="KN285" s="94">
        <f t="shared" ref="KN285" si="2978">IF(AND(KN$165&gt;EOMONTH($E115,$R115*(1-$O115)),KN$165&lt;=EOMONTH($E115,$R115*(1-$O115)+$S115*(1-$O115)+$T115*$O115)),-KN284,0)</f>
        <v>0</v>
      </c>
      <c r="KO285" s="94">
        <f t="shared" ref="KO285" si="2979">IF(AND(KO$165&gt;EOMONTH($E115,$R115*(1-$O115)),KO$165&lt;=EOMONTH($E115,$R115*(1-$O115)+$S115*(1-$O115)+$T115*$O115)),-KO284,0)</f>
        <v>0</v>
      </c>
      <c r="KP285" s="94">
        <f t="shared" ref="KP285" si="2980">IF(AND(KP$165&gt;EOMONTH($E115,$R115*(1-$O115)),KP$165&lt;=EOMONTH($E115,$R115*(1-$O115)+$S115*(1-$O115)+$T115*$O115)),-KP284,0)</f>
        <v>0</v>
      </c>
      <c r="KQ285" s="94">
        <f t="shared" ref="KQ285" si="2981">IF(AND(KQ$165&gt;EOMONTH($E115,$R115*(1-$O115)),KQ$165&lt;=EOMONTH($E115,$R115*(1-$O115)+$S115*(1-$O115)+$T115*$O115)),-KQ284,0)</f>
        <v>0</v>
      </c>
      <c r="KR285" s="94">
        <f t="shared" ref="KR285" si="2982">IF(AND(KR$165&gt;EOMONTH($E115,$R115*(1-$O115)),KR$165&lt;=EOMONTH($E115,$R115*(1-$O115)+$S115*(1-$O115)+$T115*$O115)),-KR284,0)</f>
        <v>0</v>
      </c>
      <c r="KS285" s="94">
        <f t="shared" ref="KS285" si="2983">IF(AND(KS$165&gt;EOMONTH($E115,$R115*(1-$O115)),KS$165&lt;=EOMONTH($E115,$R115*(1-$O115)+$S115*(1-$O115)+$T115*$O115)),-KS284,0)</f>
        <v>0</v>
      </c>
      <c r="KT285" s="94">
        <f t="shared" ref="KT285" si="2984">IF(AND(KT$165&gt;EOMONTH($E115,$R115*(1-$O115)),KT$165&lt;=EOMONTH($E115,$R115*(1-$O115)+$S115*(1-$O115)+$T115*$O115)),-KT284,0)</f>
        <v>0</v>
      </c>
      <c r="KU285" s="94">
        <f t="shared" ref="KU285" si="2985">IF(AND(KU$165&gt;EOMONTH($E115,$R115*(1-$O115)),KU$165&lt;=EOMONTH($E115,$R115*(1-$O115)+$S115*(1-$O115)+$T115*$O115)),-KU284,0)</f>
        <v>0</v>
      </c>
      <c r="KV285" s="94">
        <f t="shared" ref="KV285" si="2986">IF(AND(KV$165&gt;EOMONTH($E115,$R115*(1-$O115)),KV$165&lt;=EOMONTH($E115,$R115*(1-$O115)+$S115*(1-$O115)+$T115*$O115)),-KV284,0)</f>
        <v>0</v>
      </c>
      <c r="KW285" s="94">
        <f t="shared" ref="KW285" si="2987">IF(AND(KW$165&gt;EOMONTH($E115,$R115*(1-$O115)),KW$165&lt;=EOMONTH($E115,$R115*(1-$O115)+$S115*(1-$O115)+$T115*$O115)),-KW284,0)</f>
        <v>0</v>
      </c>
      <c r="KX285" s="94">
        <f t="shared" ref="KX285" si="2988">IF(AND(KX$165&gt;EOMONTH($E115,$R115*(1-$O115)),KX$165&lt;=EOMONTH($E115,$R115*(1-$O115)+$S115*(1-$O115)+$T115*$O115)),-KX284,0)</f>
        <v>0</v>
      </c>
      <c r="KY285" s="94">
        <f t="shared" ref="KY285" si="2989">IF(AND(KY$165&gt;EOMONTH($E115,$R115*(1-$O115)),KY$165&lt;=EOMONTH($E115,$R115*(1-$O115)+$S115*(1-$O115)+$T115*$O115)),-KY284,0)</f>
        <v>0</v>
      </c>
      <c r="KZ285" s="94">
        <f t="shared" ref="KZ285" si="2990">IF(AND(KZ$165&gt;EOMONTH($E115,$R115*(1-$O115)),KZ$165&lt;=EOMONTH($E115,$R115*(1-$O115)+$S115*(1-$O115)+$T115*$O115)),-KZ284,0)</f>
        <v>0</v>
      </c>
      <c r="LA285" s="94">
        <f t="shared" ref="LA285" si="2991">IF(AND(LA$165&gt;EOMONTH($E115,$R115*(1-$O115)),LA$165&lt;=EOMONTH($E115,$R115*(1-$O115)+$S115*(1-$O115)+$T115*$O115)),-LA284,0)</f>
        <v>0</v>
      </c>
      <c r="LB285" s="94">
        <f t="shared" ref="LB285" si="2992">IF(AND(LB$165&gt;EOMONTH($E115,$R115*(1-$O115)),LB$165&lt;=EOMONTH($E115,$R115*(1-$O115)+$S115*(1-$O115)+$T115*$O115)),-LB284,0)</f>
        <v>0</v>
      </c>
      <c r="LC285" s="94">
        <f t="shared" ref="LC285" si="2993">IF(AND(LC$165&gt;EOMONTH($E115,$R115*(1-$O115)),LC$165&lt;=EOMONTH($E115,$R115*(1-$O115)+$S115*(1-$O115)+$T115*$O115)),-LC284,0)</f>
        <v>0</v>
      </c>
      <c r="LD285" s="94">
        <f t="shared" ref="LD285" si="2994">IF(AND(LD$165&gt;EOMONTH($E115,$R115*(1-$O115)),LD$165&lt;=EOMONTH($E115,$R115*(1-$O115)+$S115*(1-$O115)+$T115*$O115)),-LD284,0)</f>
        <v>0</v>
      </c>
      <c r="LE285" s="94">
        <f t="shared" ref="LE285" si="2995">IF(AND(LE$165&gt;EOMONTH($E115,$R115*(1-$O115)),LE$165&lt;=EOMONTH($E115,$R115*(1-$O115)+$S115*(1-$O115)+$T115*$O115)),-LE284,0)</f>
        <v>0</v>
      </c>
      <c r="LF285" s="94">
        <f t="shared" ref="LF285" si="2996">IF(AND(LF$165&gt;EOMONTH($E115,$R115*(1-$O115)),LF$165&lt;=EOMONTH($E115,$R115*(1-$O115)+$S115*(1-$O115)+$T115*$O115)),-LF284,0)</f>
        <v>0</v>
      </c>
      <c r="LG285" s="94">
        <f t="shared" ref="LG285" si="2997">IF(AND(LG$165&gt;EOMONTH($E115,$R115*(1-$O115)),LG$165&lt;=EOMONTH($E115,$R115*(1-$O115)+$S115*(1-$O115)+$T115*$O115)),-LG284,0)</f>
        <v>0</v>
      </c>
      <c r="LH285" s="94">
        <f t="shared" ref="LH285" si="2998">IF(AND(LH$165&gt;EOMONTH($E115,$R115*(1-$O115)),LH$165&lt;=EOMONTH($E115,$R115*(1-$O115)+$S115*(1-$O115)+$T115*$O115)),-LH284,0)</f>
        <v>0</v>
      </c>
      <c r="LI285" s="94">
        <f t="shared" ref="LI285" si="2999">IF(AND(LI$165&gt;EOMONTH($E115,$R115*(1-$O115)),LI$165&lt;=EOMONTH($E115,$R115*(1-$O115)+$S115*(1-$O115)+$T115*$O115)),-LI284,0)</f>
        <v>0</v>
      </c>
      <c r="LJ285" s="94">
        <f t="shared" ref="LJ285" si="3000">IF(AND(LJ$165&gt;EOMONTH($E115,$R115*(1-$O115)),LJ$165&lt;=EOMONTH($E115,$R115*(1-$O115)+$S115*(1-$O115)+$T115*$O115)),-LJ284,0)</f>
        <v>0</v>
      </c>
      <c r="LK285" s="94">
        <f t="shared" ref="LK285" si="3001">IF(AND(LK$165&gt;EOMONTH($E115,$R115*(1-$O115)),LK$165&lt;=EOMONTH($E115,$R115*(1-$O115)+$S115*(1-$O115)+$T115*$O115)),-LK284,0)</f>
        <v>0</v>
      </c>
      <c r="LL285" s="94">
        <f t="shared" ref="LL285" si="3002">IF(AND(LL$165&gt;EOMONTH($E115,$R115*(1-$O115)),LL$165&lt;=EOMONTH($E115,$R115*(1-$O115)+$S115*(1-$O115)+$T115*$O115)),-LL284,0)</f>
        <v>0</v>
      </c>
      <c r="LM285" s="94">
        <f t="shared" ref="LM285" si="3003">IF(AND(LM$165&gt;EOMONTH($E115,$R115*(1-$O115)),LM$165&lt;=EOMONTH($E115,$R115*(1-$O115)+$S115*(1-$O115)+$T115*$O115)),-LM284,0)</f>
        <v>0</v>
      </c>
      <c r="LN285" s="94">
        <f t="shared" ref="LN285" si="3004">IF(AND(LN$165&gt;EOMONTH($E115,$R115*(1-$O115)),LN$165&lt;=EOMONTH($E115,$R115*(1-$O115)+$S115*(1-$O115)+$T115*$O115)),-LN284,0)</f>
        <v>0</v>
      </c>
      <c r="LO285" s="94">
        <f t="shared" ref="LO285" si="3005">IF(AND(LO$165&gt;EOMONTH($E115,$R115*(1-$O115)),LO$165&lt;=EOMONTH($E115,$R115*(1-$O115)+$S115*(1-$O115)+$T115*$O115)),-LO284,0)</f>
        <v>0</v>
      </c>
      <c r="LP285" s="94">
        <f t="shared" ref="LP285" si="3006">IF(AND(LP$165&gt;EOMONTH($E115,$R115*(1-$O115)),LP$165&lt;=EOMONTH($E115,$R115*(1-$O115)+$S115*(1-$O115)+$T115*$O115)),-LP284,0)</f>
        <v>0</v>
      </c>
      <c r="LQ285" s="94">
        <f t="shared" ref="LQ285" si="3007">IF(AND(LQ$165&gt;EOMONTH($E115,$R115*(1-$O115)),LQ$165&lt;=EOMONTH($E115,$R115*(1-$O115)+$S115*(1-$O115)+$T115*$O115)),-LQ284,0)</f>
        <v>0</v>
      </c>
      <c r="LR285" s="94">
        <f t="shared" ref="LR285" si="3008">IF(AND(LR$165&gt;EOMONTH($E115,$R115*(1-$O115)),LR$165&lt;=EOMONTH($E115,$R115*(1-$O115)+$S115*(1-$O115)+$T115*$O115)),-LR284,0)</f>
        <v>0</v>
      </c>
      <c r="LS285" s="94">
        <f t="shared" ref="LS285" si="3009">IF(AND(LS$165&gt;EOMONTH($E115,$R115*(1-$O115)),LS$165&lt;=EOMONTH($E115,$R115*(1-$O115)+$S115*(1-$O115)+$T115*$O115)),-LS284,0)</f>
        <v>0</v>
      </c>
      <c r="LT285" s="94">
        <f t="shared" ref="LT285" si="3010">IF(AND(LT$165&gt;EOMONTH($E115,$R115*(1-$O115)),LT$165&lt;=EOMONTH($E115,$R115*(1-$O115)+$S115*(1-$O115)+$T115*$O115)),-LT284,0)</f>
        <v>0</v>
      </c>
      <c r="LU285" s="94">
        <f t="shared" ref="LU285" si="3011">IF(AND(LU$165&gt;EOMONTH($E115,$R115*(1-$O115)),LU$165&lt;=EOMONTH($E115,$R115*(1-$O115)+$S115*(1-$O115)+$T115*$O115)),-LU284,0)</f>
        <v>0</v>
      </c>
      <c r="LV285" s="94">
        <f t="shared" ref="LV285" si="3012">IF(AND(LV$165&gt;EOMONTH($E115,$R115*(1-$O115)),LV$165&lt;=EOMONTH($E115,$R115*(1-$O115)+$S115*(1-$O115)+$T115*$O115)),-LV284,0)</f>
        <v>0</v>
      </c>
      <c r="LW285" s="94">
        <f t="shared" ref="LW285" si="3013">IF(AND(LW$165&gt;EOMONTH($E115,$R115*(1-$O115)),LW$165&lt;=EOMONTH($E115,$R115*(1-$O115)+$S115*(1-$O115)+$T115*$O115)),-LW284,0)</f>
        <v>0</v>
      </c>
      <c r="LX285" s="94">
        <f t="shared" ref="LX285" si="3014">IF(AND(LX$165&gt;EOMONTH($E115,$R115*(1-$O115)),LX$165&lt;=EOMONTH($E115,$R115*(1-$O115)+$S115*(1-$O115)+$T115*$O115)),-LX284,0)</f>
        <v>0</v>
      </c>
      <c r="LY285" s="94">
        <f t="shared" ref="LY285" si="3015">IF(AND(LY$165&gt;EOMONTH($E115,$R115*(1-$O115)),LY$165&lt;=EOMONTH($E115,$R115*(1-$O115)+$S115*(1-$O115)+$T115*$O115)),-LY284,0)</f>
        <v>0</v>
      </c>
      <c r="LZ285" s="94">
        <f t="shared" ref="LZ285" si="3016">IF(AND(LZ$165&gt;EOMONTH($E115,$R115*(1-$O115)),LZ$165&lt;=EOMONTH($E115,$R115*(1-$O115)+$S115*(1-$O115)+$T115*$O115)),-LZ284,0)</f>
        <v>0</v>
      </c>
      <c r="MA285" s="94">
        <f t="shared" ref="MA285" si="3017">IF(AND(MA$165&gt;EOMONTH($E115,$R115*(1-$O115)),MA$165&lt;=EOMONTH($E115,$R115*(1-$O115)+$S115*(1-$O115)+$T115*$O115)),-MA284,0)</f>
        <v>0</v>
      </c>
      <c r="MB285" s="94">
        <f t="shared" ref="MB285" si="3018">IF(AND(MB$165&gt;EOMONTH($E115,$R115*(1-$O115)),MB$165&lt;=EOMONTH($E115,$R115*(1-$O115)+$S115*(1-$O115)+$T115*$O115)),-MB284,0)</f>
        <v>0</v>
      </c>
      <c r="MC285" s="94">
        <f t="shared" ref="MC285" si="3019">IF(AND(MC$165&gt;EOMONTH($E115,$R115*(1-$O115)),MC$165&lt;=EOMONTH($E115,$R115*(1-$O115)+$S115*(1-$O115)+$T115*$O115)),-MC284,0)</f>
        <v>0</v>
      </c>
      <c r="MD285" s="94">
        <f t="shared" ref="MD285" si="3020">IF(AND(MD$165&gt;EOMONTH($E115,$R115*(1-$O115)),MD$165&lt;=EOMONTH($E115,$R115*(1-$O115)+$S115*(1-$O115)+$T115*$O115)),-MD284,0)</f>
        <v>0</v>
      </c>
      <c r="ME285" s="94">
        <f t="shared" ref="ME285" si="3021">IF(AND(ME$165&gt;EOMONTH($E115,$R115*(1-$O115)),ME$165&lt;=EOMONTH($E115,$R115*(1-$O115)+$S115*(1-$O115)+$T115*$O115)),-ME284,0)</f>
        <v>0</v>
      </c>
      <c r="MF285" s="94">
        <f t="shared" ref="MF285" si="3022">IF(AND(MF$165&gt;EOMONTH($E115,$R115*(1-$O115)),MF$165&lt;=EOMONTH($E115,$R115*(1-$O115)+$S115*(1-$O115)+$T115*$O115)),-MF284,0)</f>
        <v>0</v>
      </c>
      <c r="MG285" s="94">
        <f t="shared" ref="MG285" si="3023">IF(AND(MG$165&gt;EOMONTH($E115,$R115*(1-$O115)),MG$165&lt;=EOMONTH($E115,$R115*(1-$O115)+$S115*(1-$O115)+$T115*$O115)),-MG284,0)</f>
        <v>0</v>
      </c>
      <c r="MH285" s="94">
        <f t="shared" ref="MH285" si="3024">IF(AND(MH$165&gt;EOMONTH($E115,$R115*(1-$O115)),MH$165&lt;=EOMONTH($E115,$R115*(1-$O115)+$S115*(1-$O115)+$T115*$O115)),-MH284,0)</f>
        <v>0</v>
      </c>
      <c r="MI285" s="94">
        <f t="shared" ref="MI285" si="3025">IF(AND(MI$165&gt;EOMONTH($E115,$R115*(1-$O115)),MI$165&lt;=EOMONTH($E115,$R115*(1-$O115)+$S115*(1-$O115)+$T115*$O115)),-MI284,0)</f>
        <v>0</v>
      </c>
      <c r="MJ285" s="94">
        <f t="shared" ref="MJ285" si="3026">IF(AND(MJ$165&gt;EOMONTH($E115,$R115*(1-$O115)),MJ$165&lt;=EOMONTH($E115,$R115*(1-$O115)+$S115*(1-$O115)+$T115*$O115)),-MJ284,0)</f>
        <v>0</v>
      </c>
      <c r="MK285" s="94">
        <f t="shared" ref="MK285" si="3027">IF(AND(MK$165&gt;EOMONTH($E115,$R115*(1-$O115)),MK$165&lt;=EOMONTH($E115,$R115*(1-$O115)+$S115*(1-$O115)+$T115*$O115)),-MK284,0)</f>
        <v>0</v>
      </c>
      <c r="ML285" s="94">
        <f t="shared" ref="ML285" si="3028">IF(AND(ML$165&gt;EOMONTH($E115,$R115*(1-$O115)),ML$165&lt;=EOMONTH($E115,$R115*(1-$O115)+$S115*(1-$O115)+$T115*$O115)),-ML284,0)</f>
        <v>0</v>
      </c>
      <c r="MM285" s="94">
        <f t="shared" ref="MM285" si="3029">IF(AND(MM$165&gt;EOMONTH($E115,$R115*(1-$O115)),MM$165&lt;=EOMONTH($E115,$R115*(1-$O115)+$S115*(1-$O115)+$T115*$O115)),-MM284,0)</f>
        <v>0</v>
      </c>
      <c r="MN285" s="94">
        <f t="shared" ref="MN285" si="3030">IF(AND(MN$165&gt;EOMONTH($E115,$R115*(1-$O115)),MN$165&lt;=EOMONTH($E115,$R115*(1-$O115)+$S115*(1-$O115)+$T115*$O115)),-MN284,0)</f>
        <v>0</v>
      </c>
      <c r="MO285" s="94">
        <f t="shared" ref="MO285" si="3031">IF(AND(MO$165&gt;EOMONTH($E115,$R115*(1-$O115)),MO$165&lt;=EOMONTH($E115,$R115*(1-$O115)+$S115*(1-$O115)+$T115*$O115)),-MO284,0)</f>
        <v>0</v>
      </c>
      <c r="MP285" s="94">
        <f t="shared" ref="MP285" si="3032">IF(AND(MP$165&gt;EOMONTH($E115,$R115*(1-$O115)),MP$165&lt;=EOMONTH($E115,$R115*(1-$O115)+$S115*(1-$O115)+$T115*$O115)),-MP284,0)</f>
        <v>0</v>
      </c>
      <c r="MQ285" s="94">
        <f t="shared" ref="MQ285" si="3033">IF(AND(MQ$165&gt;EOMONTH($E115,$R115*(1-$O115)),MQ$165&lt;=EOMONTH($E115,$R115*(1-$O115)+$S115*(1-$O115)+$T115*$O115)),-MQ284,0)</f>
        <v>0</v>
      </c>
      <c r="MR285" s="94">
        <f t="shared" ref="MR285" si="3034">IF(AND(MR$165&gt;EOMONTH($E115,$R115*(1-$O115)),MR$165&lt;=EOMONTH($E115,$R115*(1-$O115)+$S115*(1-$O115)+$T115*$O115)),-MR284,0)</f>
        <v>0</v>
      </c>
      <c r="MS285" s="94">
        <f t="shared" ref="MS285" si="3035">IF(AND(MS$165&gt;EOMONTH($E115,$R115*(1-$O115)),MS$165&lt;=EOMONTH($E115,$R115*(1-$O115)+$S115*(1-$O115)+$T115*$O115)),-MS284,0)</f>
        <v>0</v>
      </c>
      <c r="MT285" s="94">
        <f t="shared" ref="MT285" si="3036">IF(AND(MT$165&gt;EOMONTH($E115,$R115*(1-$O115)),MT$165&lt;=EOMONTH($E115,$R115*(1-$O115)+$S115*(1-$O115)+$T115*$O115)),-MT284,0)</f>
        <v>0</v>
      </c>
      <c r="MU285" s="94">
        <f t="shared" ref="MU285" si="3037">IF(AND(MU$165&gt;EOMONTH($E115,$R115*(1-$O115)),MU$165&lt;=EOMONTH($E115,$R115*(1-$O115)+$S115*(1-$O115)+$T115*$O115)),-MU284,0)</f>
        <v>0</v>
      </c>
      <c r="MV285" s="94">
        <f t="shared" ref="MV285" si="3038">IF(AND(MV$165&gt;EOMONTH($E115,$R115*(1-$O115)),MV$165&lt;=EOMONTH($E115,$R115*(1-$O115)+$S115*(1-$O115)+$T115*$O115)),-MV284,0)</f>
        <v>0</v>
      </c>
      <c r="MW285" s="94">
        <f t="shared" ref="MW285" si="3039">IF(AND(MW$165&gt;EOMONTH($E115,$R115*(1-$O115)),MW$165&lt;=EOMONTH($E115,$R115*(1-$O115)+$S115*(1-$O115)+$T115*$O115)),-MW284,0)</f>
        <v>0</v>
      </c>
      <c r="MX285" s="94">
        <f t="shared" ref="MX285" si="3040">IF(AND(MX$165&gt;EOMONTH($E115,$R115*(1-$O115)),MX$165&lt;=EOMONTH($E115,$R115*(1-$O115)+$S115*(1-$O115)+$T115*$O115)),-MX284,0)</f>
        <v>0</v>
      </c>
      <c r="MY285" s="94">
        <f t="shared" ref="MY285" si="3041">IF(AND(MY$165&gt;EOMONTH($E115,$R115*(1-$O115)),MY$165&lt;=EOMONTH($E115,$R115*(1-$O115)+$S115*(1-$O115)+$T115*$O115)),-MY284,0)</f>
        <v>0</v>
      </c>
      <c r="MZ285" s="94">
        <f t="shared" ref="MZ285" si="3042">IF(AND(MZ$165&gt;EOMONTH($E115,$R115*(1-$O115)),MZ$165&lt;=EOMONTH($E115,$R115*(1-$O115)+$S115*(1-$O115)+$T115*$O115)),-MZ284,0)</f>
        <v>0</v>
      </c>
      <c r="NA285" s="94">
        <f t="shared" ref="NA285" si="3043">IF(AND(NA$165&gt;EOMONTH($E115,$R115*(1-$O115)),NA$165&lt;=EOMONTH($E115,$R115*(1-$O115)+$S115*(1-$O115)+$T115*$O115)),-NA284,0)</f>
        <v>0</v>
      </c>
      <c r="NB285" s="94">
        <f t="shared" ref="NB285" si="3044">IF(AND(NB$165&gt;EOMONTH($E115,$R115*(1-$O115)),NB$165&lt;=EOMONTH($E115,$R115*(1-$O115)+$S115*(1-$O115)+$T115*$O115)),-NB284,0)</f>
        <v>0</v>
      </c>
      <c r="NC285" s="94">
        <f t="shared" ref="NC285" si="3045">IF(AND(NC$165&gt;EOMONTH($E115,$R115*(1-$O115)),NC$165&lt;=EOMONTH($E115,$R115*(1-$O115)+$S115*(1-$O115)+$T115*$O115)),-NC284,0)</f>
        <v>0</v>
      </c>
      <c r="ND285" s="94">
        <f t="shared" ref="ND285" si="3046">IF(AND(ND$165&gt;EOMONTH($E115,$R115*(1-$O115)),ND$165&lt;=EOMONTH($E115,$R115*(1-$O115)+$S115*(1-$O115)+$T115*$O115)),-ND284,0)</f>
        <v>0</v>
      </c>
      <c r="NE285" s="94">
        <f t="shared" ref="NE285" si="3047">IF(AND(NE$165&gt;EOMONTH($E115,$R115*(1-$O115)),NE$165&lt;=EOMONTH($E115,$R115*(1-$O115)+$S115*(1-$O115)+$T115*$O115)),-NE284,0)</f>
        <v>0</v>
      </c>
      <c r="NF285" s="94">
        <f t="shared" ref="NF285" si="3048">IF(AND(NF$165&gt;EOMONTH($E115,$R115*(1-$O115)),NF$165&lt;=EOMONTH($E115,$R115*(1-$O115)+$S115*(1-$O115)+$T115*$O115)),-NF284,0)</f>
        <v>0</v>
      </c>
      <c r="NG285" s="94">
        <f t="shared" ref="NG285" si="3049">IF(AND(NG$165&gt;EOMONTH($E115,$R115*(1-$O115)),NG$165&lt;=EOMONTH($E115,$R115*(1-$O115)+$S115*(1-$O115)+$T115*$O115)),-NG284,0)</f>
        <v>0</v>
      </c>
      <c r="NH285" s="94">
        <f t="shared" ref="NH285" si="3050">IF(AND(NH$165&gt;EOMONTH($E115,$R115*(1-$O115)),NH$165&lt;=EOMONTH($E115,$R115*(1-$O115)+$S115*(1-$O115)+$T115*$O115)),-NH284,0)</f>
        <v>0</v>
      </c>
      <c r="NI285" s="94">
        <f t="shared" ref="NI285" si="3051">IF(AND(NI$165&gt;EOMONTH($E115,$R115*(1-$O115)),NI$165&lt;=EOMONTH($E115,$R115*(1-$O115)+$S115*(1-$O115)+$T115*$O115)),-NI284,0)</f>
        <v>0</v>
      </c>
      <c r="NJ285" s="94">
        <f t="shared" ref="NJ285" si="3052">IF(AND(NJ$165&gt;EOMONTH($E115,$R115*(1-$O115)),NJ$165&lt;=EOMONTH($E115,$R115*(1-$O115)+$S115*(1-$O115)+$T115*$O115)),-NJ284,0)</f>
        <v>0</v>
      </c>
      <c r="NK285" s="97">
        <f t="shared" ref="NK285" si="3053">IF(AND(NK$165&gt;EOMONTH($E115,$R115*(1-$O115)),NK$165&lt;=EOMONTH($E115,$R115*(1-$O115)+$S115*(1-$O115)+$T115*$O115)),-NK284,0)</f>
        <v>0</v>
      </c>
    </row>
    <row r="286" spans="1:375" x14ac:dyDescent="0.25">
      <c r="A286" s="96">
        <f ca="1">SUMIF($D$163:$NK$163,"&lt;="&amp;Summary!$B$3,Leases!D286:NK286)</f>
        <v>0</v>
      </c>
      <c r="B286" s="23" t="s">
        <v>55</v>
      </c>
      <c r="C286" s="45" t="s">
        <v>29</v>
      </c>
      <c r="D286" s="94">
        <f>IF(OR(D$165&lt;=EOMONTH($E115,$R115*(1-$O115)),D$165&gt;EOMONTH($E115,$P115*12*(1-$O115)+$Q115*12*$O115+$R115*(1-$O115))),0,IF($X115="NNN",Expenses!B$14*Leases!$F115,IF(Leases!$X115="FSG",0,IF(Leases!$X115="MG",SUMPRODUCT(Leases!$Z115:$Z119,Expenses!B$9:B$13)*Leases!$F115,MAX((Expenses!B$9-Leases!$AB115/12)*Leases!$AA115*Leases!$F115,0)+MAX((Expenses!B$10-Leases!$AB116/12)*Leases!$AA116*Leases!$F115,0)+MAX((Expenses!B$11-Leases!$AB117/12)*Leases!$AA117*Leases!$F115,0)+MAX((Expenses!B$12-Leases!$AB118/12)*Leases!$AA118*Leases!$F115,0)+MAX((Expenses!B$13-Leases!$AB119/12)*Leases!$AA119*Leases!$F115,0)))))</f>
        <v>0</v>
      </c>
      <c r="E286" s="94">
        <f>IF(OR(E$165&lt;=EOMONTH($E115,$R115*(1-$O115)),E$165&gt;EOMONTH($E115,$P115*12*(1-$O115)+$Q115*12*$O115+$R115*(1-$O115))),0,IF($X115="NNN",Expenses!C$14*Leases!$F115,IF(Leases!$X115="FSG",0,IF(Leases!$X115="MG",SUMPRODUCT(Leases!$Z115:$Z119,Expenses!C$9:C$13)*Leases!$F115,MAX((Expenses!C$9-Leases!$AB115/12)*Leases!$AA115*Leases!$F115,0)+MAX((Expenses!C$10-Leases!$AB116/12)*Leases!$AA116*Leases!$F115,0)+MAX((Expenses!C$11-Leases!$AB117/12)*Leases!$AA117*Leases!$F115,0)+MAX((Expenses!C$12-Leases!$AB118/12)*Leases!$AA118*Leases!$F115,0)+MAX((Expenses!C$13-Leases!$AB119/12)*Leases!$AA119*Leases!$F115,0)))))</f>
        <v>0</v>
      </c>
      <c r="F286" s="94">
        <f>IF(OR(F$165&lt;=EOMONTH($E115,$R115*(1-$O115)),F$165&gt;EOMONTH($E115,$P115*12*(1-$O115)+$Q115*12*$O115+$R115*(1-$O115))),0,IF($X115="NNN",Expenses!D$14*Leases!$F115,IF(Leases!$X115="FSG",0,IF(Leases!$X115="MG",SUMPRODUCT(Leases!$Z115:$Z119,Expenses!D$9:D$13)*Leases!$F115,MAX((Expenses!D$9-Leases!$AB115/12)*Leases!$AA115*Leases!$F115,0)+MAX((Expenses!D$10-Leases!$AB116/12)*Leases!$AA116*Leases!$F115,0)+MAX((Expenses!D$11-Leases!$AB117/12)*Leases!$AA117*Leases!$F115,0)+MAX((Expenses!D$12-Leases!$AB118/12)*Leases!$AA118*Leases!$F115,0)+MAX((Expenses!D$13-Leases!$AB119/12)*Leases!$AA119*Leases!$F115,0)))))</f>
        <v>0</v>
      </c>
      <c r="G286" s="94">
        <f>IF(OR(G$165&lt;=EOMONTH($E115,$R115*(1-$O115)),G$165&gt;EOMONTH($E115,$P115*12*(1-$O115)+$Q115*12*$O115+$R115*(1-$O115))),0,IF($X115="NNN",Expenses!E$14*Leases!$F115,IF(Leases!$X115="FSG",0,IF(Leases!$X115="MG",SUMPRODUCT(Leases!$Z115:$Z119,Expenses!E$9:E$13)*Leases!$F115,MAX((Expenses!E$9-Leases!$AB115/12)*Leases!$AA115*Leases!$F115,0)+MAX((Expenses!E$10-Leases!$AB116/12)*Leases!$AA116*Leases!$F115,0)+MAX((Expenses!E$11-Leases!$AB117/12)*Leases!$AA117*Leases!$F115,0)+MAX((Expenses!E$12-Leases!$AB118/12)*Leases!$AA118*Leases!$F115,0)+MAX((Expenses!E$13-Leases!$AB119/12)*Leases!$AA119*Leases!$F115,0)))))</f>
        <v>0</v>
      </c>
      <c r="H286" s="94">
        <f>IF(OR(H$165&lt;=EOMONTH($E115,$R115*(1-$O115)),H$165&gt;EOMONTH($E115,$P115*12*(1-$O115)+$Q115*12*$O115+$R115*(1-$O115))),0,IF($X115="NNN",Expenses!F$14*Leases!$F115,IF(Leases!$X115="FSG",0,IF(Leases!$X115="MG",SUMPRODUCT(Leases!$Z115:$Z119,Expenses!F$9:F$13)*Leases!$F115,MAX((Expenses!F$9-Leases!$AB115/12)*Leases!$AA115*Leases!$F115,0)+MAX((Expenses!F$10-Leases!$AB116/12)*Leases!$AA116*Leases!$F115,0)+MAX((Expenses!F$11-Leases!$AB117/12)*Leases!$AA117*Leases!$F115,0)+MAX((Expenses!F$12-Leases!$AB118/12)*Leases!$AA118*Leases!$F115,0)+MAX((Expenses!F$13-Leases!$AB119/12)*Leases!$AA119*Leases!$F115,0)))))</f>
        <v>0</v>
      </c>
      <c r="I286" s="94">
        <f>IF(OR(I$165&lt;=EOMONTH($E115,$R115*(1-$O115)),I$165&gt;EOMONTH($E115,$P115*12*(1-$O115)+$Q115*12*$O115+$R115*(1-$O115))),0,IF($X115="NNN",Expenses!G$14*Leases!$F115,IF(Leases!$X115="FSG",0,IF(Leases!$X115="MG",SUMPRODUCT(Leases!$Z115:$Z119,Expenses!G$9:G$13)*Leases!$F115,MAX((Expenses!G$9-Leases!$AB115/12)*Leases!$AA115*Leases!$F115,0)+MAX((Expenses!G$10-Leases!$AB116/12)*Leases!$AA116*Leases!$F115,0)+MAX((Expenses!G$11-Leases!$AB117/12)*Leases!$AA117*Leases!$F115,0)+MAX((Expenses!G$12-Leases!$AB118/12)*Leases!$AA118*Leases!$F115,0)+MAX((Expenses!G$13-Leases!$AB119/12)*Leases!$AA119*Leases!$F115,0)))))</f>
        <v>0</v>
      </c>
      <c r="J286" s="94">
        <f>IF(OR(J$165&lt;=EOMONTH($E115,$R115*(1-$O115)),J$165&gt;EOMONTH($E115,$P115*12*(1-$O115)+$Q115*12*$O115+$R115*(1-$O115))),0,IF($X115="NNN",Expenses!H$14*Leases!$F115,IF(Leases!$X115="FSG",0,IF(Leases!$X115="MG",SUMPRODUCT(Leases!$Z115:$Z119,Expenses!H$9:H$13)*Leases!$F115,MAX((Expenses!H$9-Leases!$AB115/12)*Leases!$AA115*Leases!$F115,0)+MAX((Expenses!H$10-Leases!$AB116/12)*Leases!$AA116*Leases!$F115,0)+MAX((Expenses!H$11-Leases!$AB117/12)*Leases!$AA117*Leases!$F115,0)+MAX((Expenses!H$12-Leases!$AB118/12)*Leases!$AA118*Leases!$F115,0)+MAX((Expenses!H$13-Leases!$AB119/12)*Leases!$AA119*Leases!$F115,0)))))</f>
        <v>0</v>
      </c>
      <c r="K286" s="94">
        <f>IF(OR(K$165&lt;=EOMONTH($E115,$R115*(1-$O115)),K$165&gt;EOMONTH($E115,$P115*12*(1-$O115)+$Q115*12*$O115+$R115*(1-$O115))),0,IF($X115="NNN",Expenses!I$14*Leases!$F115,IF(Leases!$X115="FSG",0,IF(Leases!$X115="MG",SUMPRODUCT(Leases!$Z115:$Z119,Expenses!I$9:I$13)*Leases!$F115,MAX((Expenses!I$9-Leases!$AB115/12)*Leases!$AA115*Leases!$F115,0)+MAX((Expenses!I$10-Leases!$AB116/12)*Leases!$AA116*Leases!$F115,0)+MAX((Expenses!I$11-Leases!$AB117/12)*Leases!$AA117*Leases!$F115,0)+MAX((Expenses!I$12-Leases!$AB118/12)*Leases!$AA118*Leases!$F115,0)+MAX((Expenses!I$13-Leases!$AB119/12)*Leases!$AA119*Leases!$F115,0)))))</f>
        <v>0</v>
      </c>
      <c r="L286" s="94">
        <f>IF(OR(L$165&lt;=EOMONTH($E115,$R115*(1-$O115)),L$165&gt;EOMONTH($E115,$P115*12*(1-$O115)+$Q115*12*$O115+$R115*(1-$O115))),0,IF($X115="NNN",Expenses!J$14*Leases!$F115,IF(Leases!$X115="FSG",0,IF(Leases!$X115="MG",SUMPRODUCT(Leases!$Z115:$Z119,Expenses!J$9:J$13)*Leases!$F115,MAX((Expenses!J$9-Leases!$AB115/12)*Leases!$AA115*Leases!$F115,0)+MAX((Expenses!J$10-Leases!$AB116/12)*Leases!$AA116*Leases!$F115,0)+MAX((Expenses!J$11-Leases!$AB117/12)*Leases!$AA117*Leases!$F115,0)+MAX((Expenses!J$12-Leases!$AB118/12)*Leases!$AA118*Leases!$F115,0)+MAX((Expenses!J$13-Leases!$AB119/12)*Leases!$AA119*Leases!$F115,0)))))</f>
        <v>0</v>
      </c>
      <c r="M286" s="94">
        <f>IF(OR(M$165&lt;=EOMONTH($E115,$R115*(1-$O115)),M$165&gt;EOMONTH($E115,$P115*12*(1-$O115)+$Q115*12*$O115+$R115*(1-$O115))),0,IF($X115="NNN",Expenses!K$14*Leases!$F115,IF(Leases!$X115="FSG",0,IF(Leases!$X115="MG",SUMPRODUCT(Leases!$Z115:$Z119,Expenses!K$9:K$13)*Leases!$F115,MAX((Expenses!K$9-Leases!$AB115/12)*Leases!$AA115*Leases!$F115,0)+MAX((Expenses!K$10-Leases!$AB116/12)*Leases!$AA116*Leases!$F115,0)+MAX((Expenses!K$11-Leases!$AB117/12)*Leases!$AA117*Leases!$F115,0)+MAX((Expenses!K$12-Leases!$AB118/12)*Leases!$AA118*Leases!$F115,0)+MAX((Expenses!K$13-Leases!$AB119/12)*Leases!$AA119*Leases!$F115,0)))))</f>
        <v>0</v>
      </c>
      <c r="N286" s="94">
        <f>IF(OR(N$165&lt;=EOMONTH($E115,$R115*(1-$O115)),N$165&gt;EOMONTH($E115,$P115*12*(1-$O115)+$Q115*12*$O115+$R115*(1-$O115))),0,IF($X115="NNN",Expenses!L$14*Leases!$F115,IF(Leases!$X115="FSG",0,IF(Leases!$X115="MG",SUMPRODUCT(Leases!$Z115:$Z119,Expenses!L$9:L$13)*Leases!$F115,MAX((Expenses!L$9-Leases!$AB115/12)*Leases!$AA115*Leases!$F115,0)+MAX((Expenses!L$10-Leases!$AB116/12)*Leases!$AA116*Leases!$F115,0)+MAX((Expenses!L$11-Leases!$AB117/12)*Leases!$AA117*Leases!$F115,0)+MAX((Expenses!L$12-Leases!$AB118/12)*Leases!$AA118*Leases!$F115,0)+MAX((Expenses!L$13-Leases!$AB119/12)*Leases!$AA119*Leases!$F115,0)))))</f>
        <v>0</v>
      </c>
      <c r="O286" s="94">
        <f>IF(OR(O$165&lt;=EOMONTH($E115,$R115*(1-$O115)),O$165&gt;EOMONTH($E115,$P115*12*(1-$O115)+$Q115*12*$O115+$R115*(1-$O115))),0,IF($X115="NNN",Expenses!M$14*Leases!$F115,IF(Leases!$X115="FSG",0,IF(Leases!$X115="MG",SUMPRODUCT(Leases!$Z115:$Z119,Expenses!M$9:M$13)*Leases!$F115,MAX((Expenses!M$9-Leases!$AB115/12)*Leases!$AA115*Leases!$F115,0)+MAX((Expenses!M$10-Leases!$AB116/12)*Leases!$AA116*Leases!$F115,0)+MAX((Expenses!M$11-Leases!$AB117/12)*Leases!$AA117*Leases!$F115,0)+MAX((Expenses!M$12-Leases!$AB118/12)*Leases!$AA118*Leases!$F115,0)+MAX((Expenses!M$13-Leases!$AB119/12)*Leases!$AA119*Leases!$F115,0)))))</f>
        <v>0</v>
      </c>
      <c r="P286" s="94">
        <f>IF(OR(P$165&lt;=EOMONTH($E115,$R115*(1-$O115)),P$165&gt;EOMONTH($E115,$P115*12*(1-$O115)+$Q115*12*$O115+$R115*(1-$O115))),0,IF($X115="NNN",Expenses!N$14*Leases!$F115,IF(Leases!$X115="FSG",0,IF(Leases!$X115="MG",SUMPRODUCT(Leases!$Z115:$Z119,Expenses!N$9:N$13)*Leases!$F115,MAX((Expenses!N$9-Leases!$AB115/12)*Leases!$AA115*Leases!$F115,0)+MAX((Expenses!N$10-Leases!$AB116/12)*Leases!$AA116*Leases!$F115,0)+MAX((Expenses!N$11-Leases!$AB117/12)*Leases!$AA117*Leases!$F115,0)+MAX((Expenses!N$12-Leases!$AB118/12)*Leases!$AA118*Leases!$F115,0)+MAX((Expenses!N$13-Leases!$AB119/12)*Leases!$AA119*Leases!$F115,0)))))</f>
        <v>0</v>
      </c>
      <c r="Q286" s="94">
        <f>IF(OR(Q$165&lt;=EOMONTH($E115,$R115*(1-$O115)),Q$165&gt;EOMONTH($E115,$P115*12*(1-$O115)+$Q115*12*$O115+$R115*(1-$O115))),0,IF($X115="NNN",Expenses!O$14*Leases!$F115,IF(Leases!$X115="FSG",0,IF(Leases!$X115="MG",SUMPRODUCT(Leases!$Z115:$Z119,Expenses!O$9:O$13)*Leases!$F115,MAX((Expenses!O$9-Leases!$AB115/12)*Leases!$AA115*Leases!$F115,0)+MAX((Expenses!O$10-Leases!$AB116/12)*Leases!$AA116*Leases!$F115,0)+MAX((Expenses!O$11-Leases!$AB117/12)*Leases!$AA117*Leases!$F115,0)+MAX((Expenses!O$12-Leases!$AB118/12)*Leases!$AA118*Leases!$F115,0)+MAX((Expenses!O$13-Leases!$AB119/12)*Leases!$AA119*Leases!$F115,0)))))</f>
        <v>0</v>
      </c>
      <c r="R286" s="94">
        <f>IF(OR(R$165&lt;=EOMONTH($E115,$R115*(1-$O115)),R$165&gt;EOMONTH($E115,$P115*12*(1-$O115)+$Q115*12*$O115+$R115*(1-$O115))),0,IF($X115="NNN",Expenses!P$14*Leases!$F115,IF(Leases!$X115="FSG",0,IF(Leases!$X115="MG",SUMPRODUCT(Leases!$Z115:$Z119,Expenses!P$9:P$13)*Leases!$F115,MAX((Expenses!P$9-Leases!$AB115/12)*Leases!$AA115*Leases!$F115,0)+MAX((Expenses!P$10-Leases!$AB116/12)*Leases!$AA116*Leases!$F115,0)+MAX((Expenses!P$11-Leases!$AB117/12)*Leases!$AA117*Leases!$F115,0)+MAX((Expenses!P$12-Leases!$AB118/12)*Leases!$AA118*Leases!$F115,0)+MAX((Expenses!P$13-Leases!$AB119/12)*Leases!$AA119*Leases!$F115,0)))))</f>
        <v>0</v>
      </c>
      <c r="S286" s="94">
        <f>IF(OR(S$165&lt;=EOMONTH($E115,$R115*(1-$O115)),S$165&gt;EOMONTH($E115,$P115*12*(1-$O115)+$Q115*12*$O115+$R115*(1-$O115))),0,IF($X115="NNN",Expenses!Q$14*Leases!$F115,IF(Leases!$X115="FSG",0,IF(Leases!$X115="MG",SUMPRODUCT(Leases!$Z115:$Z119,Expenses!Q$9:Q$13)*Leases!$F115,MAX((Expenses!Q$9-Leases!$AB115/12)*Leases!$AA115*Leases!$F115,0)+MAX((Expenses!Q$10-Leases!$AB116/12)*Leases!$AA116*Leases!$F115,0)+MAX((Expenses!Q$11-Leases!$AB117/12)*Leases!$AA117*Leases!$F115,0)+MAX((Expenses!Q$12-Leases!$AB118/12)*Leases!$AA118*Leases!$F115,0)+MAX((Expenses!Q$13-Leases!$AB119/12)*Leases!$AA119*Leases!$F115,0)))))</f>
        <v>0</v>
      </c>
      <c r="T286" s="94">
        <f>IF(OR(T$165&lt;=EOMONTH($E115,$R115*(1-$O115)),T$165&gt;EOMONTH($E115,$P115*12*(1-$O115)+$Q115*12*$O115+$R115*(1-$O115))),0,IF($X115="NNN",Expenses!R$14*Leases!$F115,IF(Leases!$X115="FSG",0,IF(Leases!$X115="MG",SUMPRODUCT(Leases!$Z115:$Z119,Expenses!R$9:R$13)*Leases!$F115,MAX((Expenses!R$9-Leases!$AB115/12)*Leases!$AA115*Leases!$F115,0)+MAX((Expenses!R$10-Leases!$AB116/12)*Leases!$AA116*Leases!$F115,0)+MAX((Expenses!R$11-Leases!$AB117/12)*Leases!$AA117*Leases!$F115,0)+MAX((Expenses!R$12-Leases!$AB118/12)*Leases!$AA118*Leases!$F115,0)+MAX((Expenses!R$13-Leases!$AB119/12)*Leases!$AA119*Leases!$F115,0)))))</f>
        <v>0</v>
      </c>
      <c r="U286" s="94">
        <f>IF(OR(U$165&lt;=EOMONTH($E115,$R115*(1-$O115)),U$165&gt;EOMONTH($E115,$P115*12*(1-$O115)+$Q115*12*$O115+$R115*(1-$O115))),0,IF($X115="NNN",Expenses!S$14*Leases!$F115,IF(Leases!$X115="FSG",0,IF(Leases!$X115="MG",SUMPRODUCT(Leases!$Z115:$Z119,Expenses!S$9:S$13)*Leases!$F115,MAX((Expenses!S$9-Leases!$AB115/12)*Leases!$AA115*Leases!$F115,0)+MAX((Expenses!S$10-Leases!$AB116/12)*Leases!$AA116*Leases!$F115,0)+MAX((Expenses!S$11-Leases!$AB117/12)*Leases!$AA117*Leases!$F115,0)+MAX((Expenses!S$12-Leases!$AB118/12)*Leases!$AA118*Leases!$F115,0)+MAX((Expenses!S$13-Leases!$AB119/12)*Leases!$AA119*Leases!$F115,0)))))</f>
        <v>0</v>
      </c>
      <c r="V286" s="94">
        <f>IF(OR(V$165&lt;=EOMONTH($E115,$R115*(1-$O115)),V$165&gt;EOMONTH($E115,$P115*12*(1-$O115)+$Q115*12*$O115+$R115*(1-$O115))),0,IF($X115="NNN",Expenses!T$14*Leases!$F115,IF(Leases!$X115="FSG",0,IF(Leases!$X115="MG",SUMPRODUCT(Leases!$Z115:$Z119,Expenses!T$9:T$13)*Leases!$F115,MAX((Expenses!T$9-Leases!$AB115/12)*Leases!$AA115*Leases!$F115,0)+MAX((Expenses!T$10-Leases!$AB116/12)*Leases!$AA116*Leases!$F115,0)+MAX((Expenses!T$11-Leases!$AB117/12)*Leases!$AA117*Leases!$F115,0)+MAX((Expenses!T$12-Leases!$AB118/12)*Leases!$AA118*Leases!$F115,0)+MAX((Expenses!T$13-Leases!$AB119/12)*Leases!$AA119*Leases!$F115,0)))))</f>
        <v>0</v>
      </c>
      <c r="W286" s="94">
        <f>IF(OR(W$165&lt;=EOMONTH($E115,$R115*(1-$O115)),W$165&gt;EOMONTH($E115,$P115*12*(1-$O115)+$Q115*12*$O115+$R115*(1-$O115))),0,IF($X115="NNN",Expenses!U$14*Leases!$F115,IF(Leases!$X115="FSG",0,IF(Leases!$X115="MG",SUMPRODUCT(Leases!$Z115:$Z119,Expenses!U$9:U$13)*Leases!$F115,MAX((Expenses!U$9-Leases!$AB115/12)*Leases!$AA115*Leases!$F115,0)+MAX((Expenses!U$10-Leases!$AB116/12)*Leases!$AA116*Leases!$F115,0)+MAX((Expenses!U$11-Leases!$AB117/12)*Leases!$AA117*Leases!$F115,0)+MAX((Expenses!U$12-Leases!$AB118/12)*Leases!$AA118*Leases!$F115,0)+MAX((Expenses!U$13-Leases!$AB119/12)*Leases!$AA119*Leases!$F115,0)))))</f>
        <v>0</v>
      </c>
      <c r="X286" s="94">
        <f>IF(OR(X$165&lt;=EOMONTH($E115,$R115*(1-$O115)),X$165&gt;EOMONTH($E115,$P115*12*(1-$O115)+$Q115*12*$O115+$R115*(1-$O115))),0,IF($X115="NNN",Expenses!V$14*Leases!$F115,IF(Leases!$X115="FSG",0,IF(Leases!$X115="MG",SUMPRODUCT(Leases!$Z115:$Z119,Expenses!V$9:V$13)*Leases!$F115,MAX((Expenses!V$9-Leases!$AB115/12)*Leases!$AA115*Leases!$F115,0)+MAX((Expenses!V$10-Leases!$AB116/12)*Leases!$AA116*Leases!$F115,0)+MAX((Expenses!V$11-Leases!$AB117/12)*Leases!$AA117*Leases!$F115,0)+MAX((Expenses!V$12-Leases!$AB118/12)*Leases!$AA118*Leases!$F115,0)+MAX((Expenses!V$13-Leases!$AB119/12)*Leases!$AA119*Leases!$F115,0)))))</f>
        <v>0</v>
      </c>
      <c r="Y286" s="94">
        <f>IF(OR(Y$165&lt;=EOMONTH($E115,$R115*(1-$O115)),Y$165&gt;EOMONTH($E115,$P115*12*(1-$O115)+$Q115*12*$O115+$R115*(1-$O115))),0,IF($X115="NNN",Expenses!W$14*Leases!$F115,IF(Leases!$X115="FSG",0,IF(Leases!$X115="MG",SUMPRODUCT(Leases!$Z115:$Z119,Expenses!W$9:W$13)*Leases!$F115,MAX((Expenses!W$9-Leases!$AB115/12)*Leases!$AA115*Leases!$F115,0)+MAX((Expenses!W$10-Leases!$AB116/12)*Leases!$AA116*Leases!$F115,0)+MAX((Expenses!W$11-Leases!$AB117/12)*Leases!$AA117*Leases!$F115,0)+MAX((Expenses!W$12-Leases!$AB118/12)*Leases!$AA118*Leases!$F115,0)+MAX((Expenses!W$13-Leases!$AB119/12)*Leases!$AA119*Leases!$F115,0)))))</f>
        <v>0</v>
      </c>
      <c r="Z286" s="94">
        <f>IF(OR(Z$165&lt;=EOMONTH($E115,$R115*(1-$O115)),Z$165&gt;EOMONTH($E115,$P115*12*(1-$O115)+$Q115*12*$O115+$R115*(1-$O115))),0,IF($X115="NNN",Expenses!X$14*Leases!$F115,IF(Leases!$X115="FSG",0,IF(Leases!$X115="MG",SUMPRODUCT(Leases!$Z115:$Z119,Expenses!X$9:X$13)*Leases!$F115,MAX((Expenses!X$9-Leases!$AB115/12)*Leases!$AA115*Leases!$F115,0)+MAX((Expenses!X$10-Leases!$AB116/12)*Leases!$AA116*Leases!$F115,0)+MAX((Expenses!X$11-Leases!$AB117/12)*Leases!$AA117*Leases!$F115,0)+MAX((Expenses!X$12-Leases!$AB118/12)*Leases!$AA118*Leases!$F115,0)+MAX((Expenses!X$13-Leases!$AB119/12)*Leases!$AA119*Leases!$F115,0)))))</f>
        <v>0</v>
      </c>
      <c r="AA286" s="94">
        <f>IF(OR(AA$165&lt;=EOMONTH($E115,$R115*(1-$O115)),AA$165&gt;EOMONTH($E115,$P115*12*(1-$O115)+$Q115*12*$O115+$R115*(1-$O115))),0,IF($X115="NNN",Expenses!Y$14*Leases!$F115,IF(Leases!$X115="FSG",0,IF(Leases!$X115="MG",SUMPRODUCT(Leases!$Z115:$Z119,Expenses!Y$9:Y$13)*Leases!$F115,MAX((Expenses!Y$9-Leases!$AB115/12)*Leases!$AA115*Leases!$F115,0)+MAX((Expenses!Y$10-Leases!$AB116/12)*Leases!$AA116*Leases!$F115,0)+MAX((Expenses!Y$11-Leases!$AB117/12)*Leases!$AA117*Leases!$F115,0)+MAX((Expenses!Y$12-Leases!$AB118/12)*Leases!$AA118*Leases!$F115,0)+MAX((Expenses!Y$13-Leases!$AB119/12)*Leases!$AA119*Leases!$F115,0)))))</f>
        <v>0</v>
      </c>
      <c r="AB286" s="94">
        <f>IF(OR(AB$165&lt;=EOMONTH($E115,$R115*(1-$O115)),AB$165&gt;EOMONTH($E115,$P115*12*(1-$O115)+$Q115*12*$O115+$R115*(1-$O115))),0,IF($X115="NNN",Expenses!Z$14*Leases!$F115,IF(Leases!$X115="FSG",0,IF(Leases!$X115="MG",SUMPRODUCT(Leases!$Z115:$Z119,Expenses!Z$9:Z$13)*Leases!$F115,MAX((Expenses!Z$9-Leases!$AB115/12)*Leases!$AA115*Leases!$F115,0)+MAX((Expenses!Z$10-Leases!$AB116/12)*Leases!$AA116*Leases!$F115,0)+MAX((Expenses!Z$11-Leases!$AB117/12)*Leases!$AA117*Leases!$F115,0)+MAX((Expenses!Z$12-Leases!$AB118/12)*Leases!$AA118*Leases!$F115,0)+MAX((Expenses!Z$13-Leases!$AB119/12)*Leases!$AA119*Leases!$F115,0)))))</f>
        <v>0</v>
      </c>
      <c r="AC286" s="94">
        <f>IF(OR(AC$165&lt;=EOMONTH($E115,$R115*(1-$O115)),AC$165&gt;EOMONTH($E115,$P115*12*(1-$O115)+$Q115*12*$O115+$R115*(1-$O115))),0,IF($X115="NNN",Expenses!AA$14*Leases!$F115,IF(Leases!$X115="FSG",0,IF(Leases!$X115="MG",SUMPRODUCT(Leases!$Z115:$Z119,Expenses!AA$9:AA$13)*Leases!$F115,MAX((Expenses!AA$9-Leases!$AB115/12)*Leases!$AA115*Leases!$F115,0)+MAX((Expenses!AA$10-Leases!$AB116/12)*Leases!$AA116*Leases!$F115,0)+MAX((Expenses!AA$11-Leases!$AB117/12)*Leases!$AA117*Leases!$F115,0)+MAX((Expenses!AA$12-Leases!$AB118/12)*Leases!$AA118*Leases!$F115,0)+MAX((Expenses!AA$13-Leases!$AB119/12)*Leases!$AA119*Leases!$F115,0)))))</f>
        <v>0</v>
      </c>
      <c r="AD286" s="94">
        <f>IF(OR(AD$165&lt;=EOMONTH($E115,$R115*(1-$O115)),AD$165&gt;EOMONTH($E115,$P115*12*(1-$O115)+$Q115*12*$O115+$R115*(1-$O115))),0,IF($X115="NNN",Expenses!AB$14*Leases!$F115,IF(Leases!$X115="FSG",0,IF(Leases!$X115="MG",SUMPRODUCT(Leases!$Z115:$Z119,Expenses!AB$9:AB$13)*Leases!$F115,MAX((Expenses!AB$9-Leases!$AB115/12)*Leases!$AA115*Leases!$F115,0)+MAX((Expenses!AB$10-Leases!$AB116/12)*Leases!$AA116*Leases!$F115,0)+MAX((Expenses!AB$11-Leases!$AB117/12)*Leases!$AA117*Leases!$F115,0)+MAX((Expenses!AB$12-Leases!$AB118/12)*Leases!$AA118*Leases!$F115,0)+MAX((Expenses!AB$13-Leases!$AB119/12)*Leases!$AA119*Leases!$F115,0)))))</f>
        <v>0</v>
      </c>
      <c r="AE286" s="94">
        <f>IF(OR(AE$165&lt;=EOMONTH($E115,$R115*(1-$O115)),AE$165&gt;EOMONTH($E115,$P115*12*(1-$O115)+$Q115*12*$O115+$R115*(1-$O115))),0,IF($X115="NNN",Expenses!AC$14*Leases!$F115,IF(Leases!$X115="FSG",0,IF(Leases!$X115="MG",SUMPRODUCT(Leases!$Z115:$Z119,Expenses!AC$9:AC$13)*Leases!$F115,MAX((Expenses!AC$9-Leases!$AB115/12)*Leases!$AA115*Leases!$F115,0)+MAX((Expenses!AC$10-Leases!$AB116/12)*Leases!$AA116*Leases!$F115,0)+MAX((Expenses!AC$11-Leases!$AB117/12)*Leases!$AA117*Leases!$F115,0)+MAX((Expenses!AC$12-Leases!$AB118/12)*Leases!$AA118*Leases!$F115,0)+MAX((Expenses!AC$13-Leases!$AB119/12)*Leases!$AA119*Leases!$F115,0)))))</f>
        <v>0</v>
      </c>
      <c r="AF286" s="94">
        <f>IF(OR(AF$165&lt;=EOMONTH($E115,$R115*(1-$O115)),AF$165&gt;EOMONTH($E115,$P115*12*(1-$O115)+$Q115*12*$O115+$R115*(1-$O115))),0,IF($X115="NNN",Expenses!AD$14*Leases!$F115,IF(Leases!$X115="FSG",0,IF(Leases!$X115="MG",SUMPRODUCT(Leases!$Z115:$Z119,Expenses!AD$9:AD$13)*Leases!$F115,MAX((Expenses!AD$9-Leases!$AB115/12)*Leases!$AA115*Leases!$F115,0)+MAX((Expenses!AD$10-Leases!$AB116/12)*Leases!$AA116*Leases!$F115,0)+MAX((Expenses!AD$11-Leases!$AB117/12)*Leases!$AA117*Leases!$F115,0)+MAX((Expenses!AD$12-Leases!$AB118/12)*Leases!$AA118*Leases!$F115,0)+MAX((Expenses!AD$13-Leases!$AB119/12)*Leases!$AA119*Leases!$F115,0)))))</f>
        <v>0</v>
      </c>
      <c r="AG286" s="94">
        <f>IF(OR(AG$165&lt;=EOMONTH($E115,$R115*(1-$O115)),AG$165&gt;EOMONTH($E115,$P115*12*(1-$O115)+$Q115*12*$O115+$R115*(1-$O115))),0,IF($X115="NNN",Expenses!AE$14*Leases!$F115,IF(Leases!$X115="FSG",0,IF(Leases!$X115="MG",SUMPRODUCT(Leases!$Z115:$Z119,Expenses!AE$9:AE$13)*Leases!$F115,MAX((Expenses!AE$9-Leases!$AB115/12)*Leases!$AA115*Leases!$F115,0)+MAX((Expenses!AE$10-Leases!$AB116/12)*Leases!$AA116*Leases!$F115,0)+MAX((Expenses!AE$11-Leases!$AB117/12)*Leases!$AA117*Leases!$F115,0)+MAX((Expenses!AE$12-Leases!$AB118/12)*Leases!$AA118*Leases!$F115,0)+MAX((Expenses!AE$13-Leases!$AB119/12)*Leases!$AA119*Leases!$F115,0)))))</f>
        <v>0</v>
      </c>
      <c r="AH286" s="94">
        <f>IF(OR(AH$165&lt;=EOMONTH($E115,$R115*(1-$O115)),AH$165&gt;EOMONTH($E115,$P115*12*(1-$O115)+$Q115*12*$O115+$R115*(1-$O115))),0,IF($X115="NNN",Expenses!AF$14*Leases!$F115,IF(Leases!$X115="FSG",0,IF(Leases!$X115="MG",SUMPRODUCT(Leases!$Z115:$Z119,Expenses!AF$9:AF$13)*Leases!$F115,MAX((Expenses!AF$9-Leases!$AB115/12)*Leases!$AA115*Leases!$F115,0)+MAX((Expenses!AF$10-Leases!$AB116/12)*Leases!$AA116*Leases!$F115,0)+MAX((Expenses!AF$11-Leases!$AB117/12)*Leases!$AA117*Leases!$F115,0)+MAX((Expenses!AF$12-Leases!$AB118/12)*Leases!$AA118*Leases!$F115,0)+MAX((Expenses!AF$13-Leases!$AB119/12)*Leases!$AA119*Leases!$F115,0)))))</f>
        <v>0</v>
      </c>
      <c r="AI286" s="94">
        <f>IF(OR(AI$165&lt;=EOMONTH($E115,$R115*(1-$O115)),AI$165&gt;EOMONTH($E115,$P115*12*(1-$O115)+$Q115*12*$O115+$R115*(1-$O115))),0,IF($X115="NNN",Expenses!AG$14*Leases!$F115,IF(Leases!$X115="FSG",0,IF(Leases!$X115="MG",SUMPRODUCT(Leases!$Z115:$Z119,Expenses!AG$9:AG$13)*Leases!$F115,MAX((Expenses!AG$9-Leases!$AB115/12)*Leases!$AA115*Leases!$F115,0)+MAX((Expenses!AG$10-Leases!$AB116/12)*Leases!$AA116*Leases!$F115,0)+MAX((Expenses!AG$11-Leases!$AB117/12)*Leases!$AA117*Leases!$F115,0)+MAX((Expenses!AG$12-Leases!$AB118/12)*Leases!$AA118*Leases!$F115,0)+MAX((Expenses!AG$13-Leases!$AB119/12)*Leases!$AA119*Leases!$F115,0)))))</f>
        <v>0</v>
      </c>
      <c r="AJ286" s="94">
        <f>IF(OR(AJ$165&lt;=EOMONTH($E115,$R115*(1-$O115)),AJ$165&gt;EOMONTH($E115,$P115*12*(1-$O115)+$Q115*12*$O115+$R115*(1-$O115))),0,IF($X115="NNN",Expenses!AH$14*Leases!$F115,IF(Leases!$X115="FSG",0,IF(Leases!$X115="MG",SUMPRODUCT(Leases!$Z115:$Z119,Expenses!AH$9:AH$13)*Leases!$F115,MAX((Expenses!AH$9-Leases!$AB115/12)*Leases!$AA115*Leases!$F115,0)+MAX((Expenses!AH$10-Leases!$AB116/12)*Leases!$AA116*Leases!$F115,0)+MAX((Expenses!AH$11-Leases!$AB117/12)*Leases!$AA117*Leases!$F115,0)+MAX((Expenses!AH$12-Leases!$AB118/12)*Leases!$AA118*Leases!$F115,0)+MAX((Expenses!AH$13-Leases!$AB119/12)*Leases!$AA119*Leases!$F115,0)))))</f>
        <v>0</v>
      </c>
      <c r="AK286" s="94">
        <f>IF(OR(AK$165&lt;=EOMONTH($E115,$R115*(1-$O115)),AK$165&gt;EOMONTH($E115,$P115*12*(1-$O115)+$Q115*12*$O115+$R115*(1-$O115))),0,IF($X115="NNN",Expenses!AI$14*Leases!$F115,IF(Leases!$X115="FSG",0,IF(Leases!$X115="MG",SUMPRODUCT(Leases!$Z115:$Z119,Expenses!AI$9:AI$13)*Leases!$F115,MAX((Expenses!AI$9-Leases!$AB115/12)*Leases!$AA115*Leases!$F115,0)+MAX((Expenses!AI$10-Leases!$AB116/12)*Leases!$AA116*Leases!$F115,0)+MAX((Expenses!AI$11-Leases!$AB117/12)*Leases!$AA117*Leases!$F115,0)+MAX((Expenses!AI$12-Leases!$AB118/12)*Leases!$AA118*Leases!$F115,0)+MAX((Expenses!AI$13-Leases!$AB119/12)*Leases!$AA119*Leases!$F115,0)))))</f>
        <v>0</v>
      </c>
      <c r="AL286" s="94">
        <f>IF(OR(AL$165&lt;=EOMONTH($E115,$R115*(1-$O115)),AL$165&gt;EOMONTH($E115,$P115*12*(1-$O115)+$Q115*12*$O115+$R115*(1-$O115))),0,IF($X115="NNN",Expenses!AJ$14*Leases!$F115,IF(Leases!$X115="FSG",0,IF(Leases!$X115="MG",SUMPRODUCT(Leases!$Z115:$Z119,Expenses!AJ$9:AJ$13)*Leases!$F115,MAX((Expenses!AJ$9-Leases!$AB115/12)*Leases!$AA115*Leases!$F115,0)+MAX((Expenses!AJ$10-Leases!$AB116/12)*Leases!$AA116*Leases!$F115,0)+MAX((Expenses!AJ$11-Leases!$AB117/12)*Leases!$AA117*Leases!$F115,0)+MAX((Expenses!AJ$12-Leases!$AB118/12)*Leases!$AA118*Leases!$F115,0)+MAX((Expenses!AJ$13-Leases!$AB119/12)*Leases!$AA119*Leases!$F115,0)))))</f>
        <v>0</v>
      </c>
      <c r="AM286" s="94">
        <f>IF(OR(AM$165&lt;=EOMONTH($E115,$R115*(1-$O115)),AM$165&gt;EOMONTH($E115,$P115*12*(1-$O115)+$Q115*12*$O115+$R115*(1-$O115))),0,IF($X115="NNN",Expenses!AK$14*Leases!$F115,IF(Leases!$X115="FSG",0,IF(Leases!$X115="MG",SUMPRODUCT(Leases!$Z115:$Z119,Expenses!AK$9:AK$13)*Leases!$F115,MAX((Expenses!AK$9-Leases!$AB115/12)*Leases!$AA115*Leases!$F115,0)+MAX((Expenses!AK$10-Leases!$AB116/12)*Leases!$AA116*Leases!$F115,0)+MAX((Expenses!AK$11-Leases!$AB117/12)*Leases!$AA117*Leases!$F115,0)+MAX((Expenses!AK$12-Leases!$AB118/12)*Leases!$AA118*Leases!$F115,0)+MAX((Expenses!AK$13-Leases!$AB119/12)*Leases!$AA119*Leases!$F115,0)))))</f>
        <v>0</v>
      </c>
      <c r="AN286" s="94">
        <f>IF(OR(AN$165&lt;=EOMONTH($E115,$R115*(1-$O115)),AN$165&gt;EOMONTH($E115,$P115*12*(1-$O115)+$Q115*12*$O115+$R115*(1-$O115))),0,IF($X115="NNN",Expenses!AL$14*Leases!$F115,IF(Leases!$X115="FSG",0,IF(Leases!$X115="MG",SUMPRODUCT(Leases!$Z115:$Z119,Expenses!AL$9:AL$13)*Leases!$F115,MAX((Expenses!AL$9-Leases!$AB115/12)*Leases!$AA115*Leases!$F115,0)+MAX((Expenses!AL$10-Leases!$AB116/12)*Leases!$AA116*Leases!$F115,0)+MAX((Expenses!AL$11-Leases!$AB117/12)*Leases!$AA117*Leases!$F115,0)+MAX((Expenses!AL$12-Leases!$AB118/12)*Leases!$AA118*Leases!$F115,0)+MAX((Expenses!AL$13-Leases!$AB119/12)*Leases!$AA119*Leases!$F115,0)))))</f>
        <v>0</v>
      </c>
      <c r="AO286" s="94">
        <f>IF(OR(AO$165&lt;=EOMONTH($E115,$R115*(1-$O115)),AO$165&gt;EOMONTH($E115,$P115*12*(1-$O115)+$Q115*12*$O115+$R115*(1-$O115))),0,IF($X115="NNN",Expenses!AM$14*Leases!$F115,IF(Leases!$X115="FSG",0,IF(Leases!$X115="MG",SUMPRODUCT(Leases!$Z115:$Z119,Expenses!AM$9:AM$13)*Leases!$F115,MAX((Expenses!AM$9-Leases!$AB115/12)*Leases!$AA115*Leases!$F115,0)+MAX((Expenses!AM$10-Leases!$AB116/12)*Leases!$AA116*Leases!$F115,0)+MAX((Expenses!AM$11-Leases!$AB117/12)*Leases!$AA117*Leases!$F115,0)+MAX((Expenses!AM$12-Leases!$AB118/12)*Leases!$AA118*Leases!$F115,0)+MAX((Expenses!AM$13-Leases!$AB119/12)*Leases!$AA119*Leases!$F115,0)))))</f>
        <v>0</v>
      </c>
      <c r="AP286" s="94">
        <f>IF(OR(AP$165&lt;=EOMONTH($E115,$R115*(1-$O115)),AP$165&gt;EOMONTH($E115,$P115*12*(1-$O115)+$Q115*12*$O115+$R115*(1-$O115))),0,IF($X115="NNN",Expenses!AN$14*Leases!$F115,IF(Leases!$X115="FSG",0,IF(Leases!$X115="MG",SUMPRODUCT(Leases!$Z115:$Z119,Expenses!AN$9:AN$13)*Leases!$F115,MAX((Expenses!AN$9-Leases!$AB115/12)*Leases!$AA115*Leases!$F115,0)+MAX((Expenses!AN$10-Leases!$AB116/12)*Leases!$AA116*Leases!$F115,0)+MAX((Expenses!AN$11-Leases!$AB117/12)*Leases!$AA117*Leases!$F115,0)+MAX((Expenses!AN$12-Leases!$AB118/12)*Leases!$AA118*Leases!$F115,0)+MAX((Expenses!AN$13-Leases!$AB119/12)*Leases!$AA119*Leases!$F115,0)))))</f>
        <v>0</v>
      </c>
      <c r="AQ286" s="94">
        <f>IF(OR(AQ$165&lt;=EOMONTH($E115,$R115*(1-$O115)),AQ$165&gt;EOMONTH($E115,$P115*12*(1-$O115)+$Q115*12*$O115+$R115*(1-$O115))),0,IF($X115="NNN",Expenses!AO$14*Leases!$F115,IF(Leases!$X115="FSG",0,IF(Leases!$X115="MG",SUMPRODUCT(Leases!$Z115:$Z119,Expenses!AO$9:AO$13)*Leases!$F115,MAX((Expenses!AO$9-Leases!$AB115/12)*Leases!$AA115*Leases!$F115,0)+MAX((Expenses!AO$10-Leases!$AB116/12)*Leases!$AA116*Leases!$F115,0)+MAX((Expenses!AO$11-Leases!$AB117/12)*Leases!$AA117*Leases!$F115,0)+MAX((Expenses!AO$12-Leases!$AB118/12)*Leases!$AA118*Leases!$F115,0)+MAX((Expenses!AO$13-Leases!$AB119/12)*Leases!$AA119*Leases!$F115,0)))))</f>
        <v>0</v>
      </c>
      <c r="AR286" s="94">
        <f>IF(OR(AR$165&lt;=EOMONTH($E115,$R115*(1-$O115)),AR$165&gt;EOMONTH($E115,$P115*12*(1-$O115)+$Q115*12*$O115+$R115*(1-$O115))),0,IF($X115="NNN",Expenses!AP$14*Leases!$F115,IF(Leases!$X115="FSG",0,IF(Leases!$X115="MG",SUMPRODUCT(Leases!$Z115:$Z119,Expenses!AP$9:AP$13)*Leases!$F115,MAX((Expenses!AP$9-Leases!$AB115/12)*Leases!$AA115*Leases!$F115,0)+MAX((Expenses!AP$10-Leases!$AB116/12)*Leases!$AA116*Leases!$F115,0)+MAX((Expenses!AP$11-Leases!$AB117/12)*Leases!$AA117*Leases!$F115,0)+MAX((Expenses!AP$12-Leases!$AB118/12)*Leases!$AA118*Leases!$F115,0)+MAX((Expenses!AP$13-Leases!$AB119/12)*Leases!$AA119*Leases!$F115,0)))))</f>
        <v>0</v>
      </c>
      <c r="AS286" s="94">
        <f>IF(OR(AS$165&lt;=EOMONTH($E115,$R115*(1-$O115)),AS$165&gt;EOMONTH($E115,$P115*12*(1-$O115)+$Q115*12*$O115+$R115*(1-$O115))),0,IF($X115="NNN",Expenses!AQ$14*Leases!$F115,IF(Leases!$X115="FSG",0,IF(Leases!$X115="MG",SUMPRODUCT(Leases!$Z115:$Z119,Expenses!AQ$9:AQ$13)*Leases!$F115,MAX((Expenses!AQ$9-Leases!$AB115/12)*Leases!$AA115*Leases!$F115,0)+MAX((Expenses!AQ$10-Leases!$AB116/12)*Leases!$AA116*Leases!$F115,0)+MAX((Expenses!AQ$11-Leases!$AB117/12)*Leases!$AA117*Leases!$F115,0)+MAX((Expenses!AQ$12-Leases!$AB118/12)*Leases!$AA118*Leases!$F115,0)+MAX((Expenses!AQ$13-Leases!$AB119/12)*Leases!$AA119*Leases!$F115,0)))))</f>
        <v>0</v>
      </c>
      <c r="AT286" s="94">
        <f>IF(OR(AT$165&lt;=EOMONTH($E115,$R115*(1-$O115)),AT$165&gt;EOMONTH($E115,$P115*12*(1-$O115)+$Q115*12*$O115+$R115*(1-$O115))),0,IF($X115="NNN",Expenses!AR$14*Leases!$F115,IF(Leases!$X115="FSG",0,IF(Leases!$X115="MG",SUMPRODUCT(Leases!$Z115:$Z119,Expenses!AR$9:AR$13)*Leases!$F115,MAX((Expenses!AR$9-Leases!$AB115/12)*Leases!$AA115*Leases!$F115,0)+MAX((Expenses!AR$10-Leases!$AB116/12)*Leases!$AA116*Leases!$F115,0)+MAX((Expenses!AR$11-Leases!$AB117/12)*Leases!$AA117*Leases!$F115,0)+MAX((Expenses!AR$12-Leases!$AB118/12)*Leases!$AA118*Leases!$F115,0)+MAX((Expenses!AR$13-Leases!$AB119/12)*Leases!$AA119*Leases!$F115,0)))))</f>
        <v>0</v>
      </c>
      <c r="AU286" s="94">
        <f>IF(OR(AU$165&lt;=EOMONTH($E115,$R115*(1-$O115)),AU$165&gt;EOMONTH($E115,$P115*12*(1-$O115)+$Q115*12*$O115+$R115*(1-$O115))),0,IF($X115="NNN",Expenses!AS$14*Leases!$F115,IF(Leases!$X115="FSG",0,IF(Leases!$X115="MG",SUMPRODUCT(Leases!$Z115:$Z119,Expenses!AS$9:AS$13)*Leases!$F115,MAX((Expenses!AS$9-Leases!$AB115/12)*Leases!$AA115*Leases!$F115,0)+MAX((Expenses!AS$10-Leases!$AB116/12)*Leases!$AA116*Leases!$F115,0)+MAX((Expenses!AS$11-Leases!$AB117/12)*Leases!$AA117*Leases!$F115,0)+MAX((Expenses!AS$12-Leases!$AB118/12)*Leases!$AA118*Leases!$F115,0)+MAX((Expenses!AS$13-Leases!$AB119/12)*Leases!$AA119*Leases!$F115,0)))))</f>
        <v>0</v>
      </c>
      <c r="AV286" s="94">
        <f>IF(OR(AV$165&lt;=EOMONTH($E115,$R115*(1-$O115)),AV$165&gt;EOMONTH($E115,$P115*12*(1-$O115)+$Q115*12*$O115+$R115*(1-$O115))),0,IF($X115="NNN",Expenses!AT$14*Leases!$F115,IF(Leases!$X115="FSG",0,IF(Leases!$X115="MG",SUMPRODUCT(Leases!$Z115:$Z119,Expenses!AT$9:AT$13)*Leases!$F115,MAX((Expenses!AT$9-Leases!$AB115/12)*Leases!$AA115*Leases!$F115,0)+MAX((Expenses!AT$10-Leases!$AB116/12)*Leases!$AA116*Leases!$F115,0)+MAX((Expenses!AT$11-Leases!$AB117/12)*Leases!$AA117*Leases!$F115,0)+MAX((Expenses!AT$12-Leases!$AB118/12)*Leases!$AA118*Leases!$F115,0)+MAX((Expenses!AT$13-Leases!$AB119/12)*Leases!$AA119*Leases!$F115,0)))))</f>
        <v>0</v>
      </c>
      <c r="AW286" s="94">
        <f>IF(OR(AW$165&lt;=EOMONTH($E115,$R115*(1-$O115)),AW$165&gt;EOMONTH($E115,$P115*12*(1-$O115)+$Q115*12*$O115+$R115*(1-$O115))),0,IF($X115="NNN",Expenses!AU$14*Leases!$F115,IF(Leases!$X115="FSG",0,IF(Leases!$X115="MG",SUMPRODUCT(Leases!$Z115:$Z119,Expenses!AU$9:AU$13)*Leases!$F115,MAX((Expenses!AU$9-Leases!$AB115/12)*Leases!$AA115*Leases!$F115,0)+MAX((Expenses!AU$10-Leases!$AB116/12)*Leases!$AA116*Leases!$F115,0)+MAX((Expenses!AU$11-Leases!$AB117/12)*Leases!$AA117*Leases!$F115,0)+MAX((Expenses!AU$12-Leases!$AB118/12)*Leases!$AA118*Leases!$F115,0)+MAX((Expenses!AU$13-Leases!$AB119/12)*Leases!$AA119*Leases!$F115,0)))))</f>
        <v>0</v>
      </c>
      <c r="AX286" s="94">
        <f>IF(OR(AX$165&lt;=EOMONTH($E115,$R115*(1-$O115)),AX$165&gt;EOMONTH($E115,$P115*12*(1-$O115)+$Q115*12*$O115+$R115*(1-$O115))),0,IF($X115="NNN",Expenses!AV$14*Leases!$F115,IF(Leases!$X115="FSG",0,IF(Leases!$X115="MG",SUMPRODUCT(Leases!$Z115:$Z119,Expenses!AV$9:AV$13)*Leases!$F115,MAX((Expenses!AV$9-Leases!$AB115/12)*Leases!$AA115*Leases!$F115,0)+MAX((Expenses!AV$10-Leases!$AB116/12)*Leases!$AA116*Leases!$F115,0)+MAX((Expenses!AV$11-Leases!$AB117/12)*Leases!$AA117*Leases!$F115,0)+MAX((Expenses!AV$12-Leases!$AB118/12)*Leases!$AA118*Leases!$F115,0)+MAX((Expenses!AV$13-Leases!$AB119/12)*Leases!$AA119*Leases!$F115,0)))))</f>
        <v>0</v>
      </c>
      <c r="AY286" s="94">
        <f>IF(OR(AY$165&lt;=EOMONTH($E115,$R115*(1-$O115)),AY$165&gt;EOMONTH($E115,$P115*12*(1-$O115)+$Q115*12*$O115+$R115*(1-$O115))),0,IF($X115="NNN",Expenses!AW$14*Leases!$F115,IF(Leases!$X115="FSG",0,IF(Leases!$X115="MG",SUMPRODUCT(Leases!$Z115:$Z119,Expenses!AW$9:AW$13)*Leases!$F115,MAX((Expenses!AW$9-Leases!$AB115/12)*Leases!$AA115*Leases!$F115,0)+MAX((Expenses!AW$10-Leases!$AB116/12)*Leases!$AA116*Leases!$F115,0)+MAX((Expenses!AW$11-Leases!$AB117/12)*Leases!$AA117*Leases!$F115,0)+MAX((Expenses!AW$12-Leases!$AB118/12)*Leases!$AA118*Leases!$F115,0)+MAX((Expenses!AW$13-Leases!$AB119/12)*Leases!$AA119*Leases!$F115,0)))))</f>
        <v>0</v>
      </c>
      <c r="AZ286" s="94">
        <f>IF(OR(AZ$165&lt;=EOMONTH($E115,$R115*(1-$O115)),AZ$165&gt;EOMONTH($E115,$P115*12*(1-$O115)+$Q115*12*$O115+$R115*(1-$O115))),0,IF($X115="NNN",Expenses!AX$14*Leases!$F115,IF(Leases!$X115="FSG",0,IF(Leases!$X115="MG",SUMPRODUCT(Leases!$Z115:$Z119,Expenses!AX$9:AX$13)*Leases!$F115,MAX((Expenses!AX$9-Leases!$AB115/12)*Leases!$AA115*Leases!$F115,0)+MAX((Expenses!AX$10-Leases!$AB116/12)*Leases!$AA116*Leases!$F115,0)+MAX((Expenses!AX$11-Leases!$AB117/12)*Leases!$AA117*Leases!$F115,0)+MAX((Expenses!AX$12-Leases!$AB118/12)*Leases!$AA118*Leases!$F115,0)+MAX((Expenses!AX$13-Leases!$AB119/12)*Leases!$AA119*Leases!$F115,0)))))</f>
        <v>0</v>
      </c>
      <c r="BA286" s="94">
        <f>IF(OR(BA$165&lt;=EOMONTH($E115,$R115*(1-$O115)),BA$165&gt;EOMONTH($E115,$P115*12*(1-$O115)+$Q115*12*$O115+$R115*(1-$O115))),0,IF($X115="NNN",Expenses!AY$14*Leases!$F115,IF(Leases!$X115="FSG",0,IF(Leases!$X115="MG",SUMPRODUCT(Leases!$Z115:$Z119,Expenses!AY$9:AY$13)*Leases!$F115,MAX((Expenses!AY$9-Leases!$AB115/12)*Leases!$AA115*Leases!$F115,0)+MAX((Expenses!AY$10-Leases!$AB116/12)*Leases!$AA116*Leases!$F115,0)+MAX((Expenses!AY$11-Leases!$AB117/12)*Leases!$AA117*Leases!$F115,0)+MAX((Expenses!AY$12-Leases!$AB118/12)*Leases!$AA118*Leases!$F115,0)+MAX((Expenses!AY$13-Leases!$AB119/12)*Leases!$AA119*Leases!$F115,0)))))</f>
        <v>0</v>
      </c>
      <c r="BB286" s="94">
        <f>IF(OR(BB$165&lt;=EOMONTH($E115,$R115*(1-$O115)),BB$165&gt;EOMONTH($E115,$P115*12*(1-$O115)+$Q115*12*$O115+$R115*(1-$O115))),0,IF($X115="NNN",Expenses!AZ$14*Leases!$F115,IF(Leases!$X115="FSG",0,IF(Leases!$X115="MG",SUMPRODUCT(Leases!$Z115:$Z119,Expenses!AZ$9:AZ$13)*Leases!$F115,MAX((Expenses!AZ$9-Leases!$AB115/12)*Leases!$AA115*Leases!$F115,0)+MAX((Expenses!AZ$10-Leases!$AB116/12)*Leases!$AA116*Leases!$F115,0)+MAX((Expenses!AZ$11-Leases!$AB117/12)*Leases!$AA117*Leases!$F115,0)+MAX((Expenses!AZ$12-Leases!$AB118/12)*Leases!$AA118*Leases!$F115,0)+MAX((Expenses!AZ$13-Leases!$AB119/12)*Leases!$AA119*Leases!$F115,0)))))</f>
        <v>0</v>
      </c>
      <c r="BC286" s="94">
        <f>IF(OR(BC$165&lt;=EOMONTH($E115,$R115*(1-$O115)),BC$165&gt;EOMONTH($E115,$P115*12*(1-$O115)+$Q115*12*$O115+$R115*(1-$O115))),0,IF($X115="NNN",Expenses!BA$14*Leases!$F115,IF(Leases!$X115="FSG",0,IF(Leases!$X115="MG",SUMPRODUCT(Leases!$Z115:$Z119,Expenses!BA$9:BA$13)*Leases!$F115,MAX((Expenses!BA$9-Leases!$AB115/12)*Leases!$AA115*Leases!$F115,0)+MAX((Expenses!BA$10-Leases!$AB116/12)*Leases!$AA116*Leases!$F115,0)+MAX((Expenses!BA$11-Leases!$AB117/12)*Leases!$AA117*Leases!$F115,0)+MAX((Expenses!BA$12-Leases!$AB118/12)*Leases!$AA118*Leases!$F115,0)+MAX((Expenses!BA$13-Leases!$AB119/12)*Leases!$AA119*Leases!$F115,0)))))</f>
        <v>0</v>
      </c>
      <c r="BD286" s="94">
        <f>IF(OR(BD$165&lt;=EOMONTH($E115,$R115*(1-$O115)),BD$165&gt;EOMONTH($E115,$P115*12*(1-$O115)+$Q115*12*$O115+$R115*(1-$O115))),0,IF($X115="NNN",Expenses!BB$14*Leases!$F115,IF(Leases!$X115="FSG",0,IF(Leases!$X115="MG",SUMPRODUCT(Leases!$Z115:$Z119,Expenses!BB$9:BB$13)*Leases!$F115,MAX((Expenses!BB$9-Leases!$AB115/12)*Leases!$AA115*Leases!$F115,0)+MAX((Expenses!BB$10-Leases!$AB116/12)*Leases!$AA116*Leases!$F115,0)+MAX((Expenses!BB$11-Leases!$AB117/12)*Leases!$AA117*Leases!$F115,0)+MAX((Expenses!BB$12-Leases!$AB118/12)*Leases!$AA118*Leases!$F115,0)+MAX((Expenses!BB$13-Leases!$AB119/12)*Leases!$AA119*Leases!$F115,0)))))</f>
        <v>0</v>
      </c>
      <c r="BE286" s="94">
        <f>IF(OR(BE$165&lt;=EOMONTH($E115,$R115*(1-$O115)),BE$165&gt;EOMONTH($E115,$P115*12*(1-$O115)+$Q115*12*$O115+$R115*(1-$O115))),0,IF($X115="NNN",Expenses!BC$14*Leases!$F115,IF(Leases!$X115="FSG",0,IF(Leases!$X115="MG",SUMPRODUCT(Leases!$Z115:$Z119,Expenses!BC$9:BC$13)*Leases!$F115,MAX((Expenses!BC$9-Leases!$AB115/12)*Leases!$AA115*Leases!$F115,0)+MAX((Expenses!BC$10-Leases!$AB116/12)*Leases!$AA116*Leases!$F115,0)+MAX((Expenses!BC$11-Leases!$AB117/12)*Leases!$AA117*Leases!$F115,0)+MAX((Expenses!BC$12-Leases!$AB118/12)*Leases!$AA118*Leases!$F115,0)+MAX((Expenses!BC$13-Leases!$AB119/12)*Leases!$AA119*Leases!$F115,0)))))</f>
        <v>0</v>
      </c>
      <c r="BF286" s="94">
        <f>IF(OR(BF$165&lt;=EOMONTH($E115,$R115*(1-$O115)),BF$165&gt;EOMONTH($E115,$P115*12*(1-$O115)+$Q115*12*$O115+$R115*(1-$O115))),0,IF($X115="NNN",Expenses!BD$14*Leases!$F115,IF(Leases!$X115="FSG",0,IF(Leases!$X115="MG",SUMPRODUCT(Leases!$Z115:$Z119,Expenses!BD$9:BD$13)*Leases!$F115,MAX((Expenses!BD$9-Leases!$AB115/12)*Leases!$AA115*Leases!$F115,0)+MAX((Expenses!BD$10-Leases!$AB116/12)*Leases!$AA116*Leases!$F115,0)+MAX((Expenses!BD$11-Leases!$AB117/12)*Leases!$AA117*Leases!$F115,0)+MAX((Expenses!BD$12-Leases!$AB118/12)*Leases!$AA118*Leases!$F115,0)+MAX((Expenses!BD$13-Leases!$AB119/12)*Leases!$AA119*Leases!$F115,0)))))</f>
        <v>0</v>
      </c>
      <c r="BG286" s="94">
        <f>IF(OR(BG$165&lt;=EOMONTH($E115,$R115*(1-$O115)),BG$165&gt;EOMONTH($E115,$P115*12*(1-$O115)+$Q115*12*$O115+$R115*(1-$O115))),0,IF($X115="NNN",Expenses!BE$14*Leases!$F115,IF(Leases!$X115="FSG",0,IF(Leases!$X115="MG",SUMPRODUCT(Leases!$Z115:$Z119,Expenses!BE$9:BE$13)*Leases!$F115,MAX((Expenses!BE$9-Leases!$AB115/12)*Leases!$AA115*Leases!$F115,0)+MAX((Expenses!BE$10-Leases!$AB116/12)*Leases!$AA116*Leases!$F115,0)+MAX((Expenses!BE$11-Leases!$AB117/12)*Leases!$AA117*Leases!$F115,0)+MAX((Expenses!BE$12-Leases!$AB118/12)*Leases!$AA118*Leases!$F115,0)+MAX((Expenses!BE$13-Leases!$AB119/12)*Leases!$AA119*Leases!$F115,0)))))</f>
        <v>0</v>
      </c>
      <c r="BH286" s="94">
        <f>IF(OR(BH$165&lt;=EOMONTH($E115,$R115*(1-$O115)),BH$165&gt;EOMONTH($E115,$P115*12*(1-$O115)+$Q115*12*$O115+$R115*(1-$O115))),0,IF($X115="NNN",Expenses!BF$14*Leases!$F115,IF(Leases!$X115="FSG",0,IF(Leases!$X115="MG",SUMPRODUCT(Leases!$Z115:$Z119,Expenses!BF$9:BF$13)*Leases!$F115,MAX((Expenses!BF$9-Leases!$AB115/12)*Leases!$AA115*Leases!$F115,0)+MAX((Expenses!BF$10-Leases!$AB116/12)*Leases!$AA116*Leases!$F115,0)+MAX((Expenses!BF$11-Leases!$AB117/12)*Leases!$AA117*Leases!$F115,0)+MAX((Expenses!BF$12-Leases!$AB118/12)*Leases!$AA118*Leases!$F115,0)+MAX((Expenses!BF$13-Leases!$AB119/12)*Leases!$AA119*Leases!$F115,0)))))</f>
        <v>0</v>
      </c>
      <c r="BI286" s="94">
        <f>IF(OR(BI$165&lt;=EOMONTH($E115,$R115*(1-$O115)),BI$165&gt;EOMONTH($E115,$P115*12*(1-$O115)+$Q115*12*$O115+$R115*(1-$O115))),0,IF($X115="NNN",Expenses!BG$14*Leases!$F115,IF(Leases!$X115="FSG",0,IF(Leases!$X115="MG",SUMPRODUCT(Leases!$Z115:$Z119,Expenses!BG$9:BG$13)*Leases!$F115,MAX((Expenses!BG$9-Leases!$AB115/12)*Leases!$AA115*Leases!$F115,0)+MAX((Expenses!BG$10-Leases!$AB116/12)*Leases!$AA116*Leases!$F115,0)+MAX((Expenses!BG$11-Leases!$AB117/12)*Leases!$AA117*Leases!$F115,0)+MAX((Expenses!BG$12-Leases!$AB118/12)*Leases!$AA118*Leases!$F115,0)+MAX((Expenses!BG$13-Leases!$AB119/12)*Leases!$AA119*Leases!$F115,0)))))</f>
        <v>0</v>
      </c>
      <c r="BJ286" s="94">
        <f>IF(OR(BJ$165&lt;=EOMONTH($E115,$R115*(1-$O115)),BJ$165&gt;EOMONTH($E115,$P115*12*(1-$O115)+$Q115*12*$O115+$R115*(1-$O115))),0,IF($X115="NNN",Expenses!BH$14*Leases!$F115,IF(Leases!$X115="FSG",0,IF(Leases!$X115="MG",SUMPRODUCT(Leases!$Z115:$Z119,Expenses!BH$9:BH$13)*Leases!$F115,MAX((Expenses!BH$9-Leases!$AB115/12)*Leases!$AA115*Leases!$F115,0)+MAX((Expenses!BH$10-Leases!$AB116/12)*Leases!$AA116*Leases!$F115,0)+MAX((Expenses!BH$11-Leases!$AB117/12)*Leases!$AA117*Leases!$F115,0)+MAX((Expenses!BH$12-Leases!$AB118/12)*Leases!$AA118*Leases!$F115,0)+MAX((Expenses!BH$13-Leases!$AB119/12)*Leases!$AA119*Leases!$F115,0)))))</f>
        <v>0</v>
      </c>
      <c r="BK286" s="94">
        <f>IF(OR(BK$165&lt;=EOMONTH($E115,$R115*(1-$O115)),BK$165&gt;EOMONTH($E115,$P115*12*(1-$O115)+$Q115*12*$O115+$R115*(1-$O115))),0,IF($X115="NNN",Expenses!BI$14*Leases!$F115,IF(Leases!$X115="FSG",0,IF(Leases!$X115="MG",SUMPRODUCT(Leases!$Z115:$Z119,Expenses!BI$9:BI$13)*Leases!$F115,MAX((Expenses!BI$9-Leases!$AB115/12)*Leases!$AA115*Leases!$F115,0)+MAX((Expenses!BI$10-Leases!$AB116/12)*Leases!$AA116*Leases!$F115,0)+MAX((Expenses!BI$11-Leases!$AB117/12)*Leases!$AA117*Leases!$F115,0)+MAX((Expenses!BI$12-Leases!$AB118/12)*Leases!$AA118*Leases!$F115,0)+MAX((Expenses!BI$13-Leases!$AB119/12)*Leases!$AA119*Leases!$F115,0)))))</f>
        <v>0</v>
      </c>
      <c r="BL286" s="94">
        <f>IF(OR(BL$165&lt;=EOMONTH($E115,$R115*(1-$O115)),BL$165&gt;EOMONTH($E115,$P115*12*(1-$O115)+$Q115*12*$O115+$R115*(1-$O115))),0,IF($X115="NNN",Expenses!BJ$14*Leases!$F115,IF(Leases!$X115="FSG",0,IF(Leases!$X115="MG",SUMPRODUCT(Leases!$Z115:$Z119,Expenses!BJ$9:BJ$13)*Leases!$F115,MAX((Expenses!BJ$9-Leases!$AB115/12)*Leases!$AA115*Leases!$F115,0)+MAX((Expenses!BJ$10-Leases!$AB116/12)*Leases!$AA116*Leases!$F115,0)+MAX((Expenses!BJ$11-Leases!$AB117/12)*Leases!$AA117*Leases!$F115,0)+MAX((Expenses!BJ$12-Leases!$AB118/12)*Leases!$AA118*Leases!$F115,0)+MAX((Expenses!BJ$13-Leases!$AB119/12)*Leases!$AA119*Leases!$F115,0)))))</f>
        <v>0</v>
      </c>
      <c r="BM286" s="94">
        <f>IF(OR(BM$165&lt;=EOMONTH($E115,$R115*(1-$O115)),BM$165&gt;EOMONTH($E115,$P115*12*(1-$O115)+$Q115*12*$O115+$R115*(1-$O115))),0,IF($X115="NNN",Expenses!BK$14*Leases!$F115,IF(Leases!$X115="FSG",0,IF(Leases!$X115="MG",SUMPRODUCT(Leases!$Z115:$Z119,Expenses!BK$9:BK$13)*Leases!$F115,MAX((Expenses!BK$9-Leases!$AB115/12)*Leases!$AA115*Leases!$F115,0)+MAX((Expenses!BK$10-Leases!$AB116/12)*Leases!$AA116*Leases!$F115,0)+MAX((Expenses!BK$11-Leases!$AB117/12)*Leases!$AA117*Leases!$F115,0)+MAX((Expenses!BK$12-Leases!$AB118/12)*Leases!$AA118*Leases!$F115,0)+MAX((Expenses!BK$13-Leases!$AB119/12)*Leases!$AA119*Leases!$F115,0)))))</f>
        <v>0</v>
      </c>
      <c r="BN286" s="94">
        <f>IF(OR(BN$165&lt;=EOMONTH($E115,$R115*(1-$O115)),BN$165&gt;EOMONTH($E115,$P115*12*(1-$O115)+$Q115*12*$O115+$R115*(1-$O115))),0,IF($X115="NNN",Expenses!BL$14*Leases!$F115,IF(Leases!$X115="FSG",0,IF(Leases!$X115="MG",SUMPRODUCT(Leases!$Z115:$Z119,Expenses!BL$9:BL$13)*Leases!$F115,MAX((Expenses!BL$9-Leases!$AB115/12)*Leases!$AA115*Leases!$F115,0)+MAX((Expenses!BL$10-Leases!$AB116/12)*Leases!$AA116*Leases!$F115,0)+MAX((Expenses!BL$11-Leases!$AB117/12)*Leases!$AA117*Leases!$F115,0)+MAX((Expenses!BL$12-Leases!$AB118/12)*Leases!$AA118*Leases!$F115,0)+MAX((Expenses!BL$13-Leases!$AB119/12)*Leases!$AA119*Leases!$F115,0)))))</f>
        <v>0</v>
      </c>
      <c r="BO286" s="94">
        <f>IF(OR(BO$165&lt;=EOMONTH($E115,$R115*(1-$O115)),BO$165&gt;EOMONTH($E115,$P115*12*(1-$O115)+$Q115*12*$O115+$R115*(1-$O115))),0,IF($X115="NNN",Expenses!BM$14*Leases!$F115,IF(Leases!$X115="FSG",0,IF(Leases!$X115="MG",SUMPRODUCT(Leases!$Z115:$Z119,Expenses!BM$9:BM$13)*Leases!$F115,MAX((Expenses!BM$9-Leases!$AB115/12)*Leases!$AA115*Leases!$F115,0)+MAX((Expenses!BM$10-Leases!$AB116/12)*Leases!$AA116*Leases!$F115,0)+MAX((Expenses!BM$11-Leases!$AB117/12)*Leases!$AA117*Leases!$F115,0)+MAX((Expenses!BM$12-Leases!$AB118/12)*Leases!$AA118*Leases!$F115,0)+MAX((Expenses!BM$13-Leases!$AB119/12)*Leases!$AA119*Leases!$F115,0)))))</f>
        <v>0</v>
      </c>
      <c r="BP286" s="94">
        <f>IF(OR(BP$165&lt;=EOMONTH($E115,$R115*(1-$O115)),BP$165&gt;EOMONTH($E115,$P115*12*(1-$O115)+$Q115*12*$O115+$R115*(1-$O115))),0,IF($X115="NNN",Expenses!BN$14*Leases!$F115,IF(Leases!$X115="FSG",0,IF(Leases!$X115="MG",SUMPRODUCT(Leases!$Z115:$Z119,Expenses!BN$9:BN$13)*Leases!$F115,MAX((Expenses!BN$9-Leases!$AB115/12)*Leases!$AA115*Leases!$F115,0)+MAX((Expenses!BN$10-Leases!$AB116/12)*Leases!$AA116*Leases!$F115,0)+MAX((Expenses!BN$11-Leases!$AB117/12)*Leases!$AA117*Leases!$F115,0)+MAX((Expenses!BN$12-Leases!$AB118/12)*Leases!$AA118*Leases!$F115,0)+MAX((Expenses!BN$13-Leases!$AB119/12)*Leases!$AA119*Leases!$F115,0)))))</f>
        <v>0</v>
      </c>
      <c r="BQ286" s="94">
        <f ca="1">IF(OR(BQ$165&lt;=EOMONTH($E115,$R115*(1-$O115)),BQ$165&gt;EOMONTH($E115,$P115*12*(1-$O115)+$Q115*12*$O115+$R115*(1-$O115))),0,IF($X115="NNN",Expenses!BO$14*Leases!$F115,IF(Leases!$X115="FSG",0,IF(Leases!$X115="MG",SUMPRODUCT(Leases!$Z115:$Z119,Expenses!BO$9:BO$13)*Leases!$F115,MAX((Expenses!BO$9-Leases!$AB115/12)*Leases!$AA115*Leases!$F115,0)+MAX((Expenses!BO$10-Leases!$AB116/12)*Leases!$AA116*Leases!$F115,0)+MAX((Expenses!BO$11-Leases!$AB117/12)*Leases!$AA117*Leases!$F115,0)+MAX((Expenses!BO$12-Leases!$AB118/12)*Leases!$AA118*Leases!$F115,0)+MAX((Expenses!BO$13-Leases!$AB119/12)*Leases!$AA119*Leases!$F115,0)))))</f>
        <v>0</v>
      </c>
      <c r="BR286" s="94">
        <f ca="1">IF(OR(BR$165&lt;=EOMONTH($E115,$R115*(1-$O115)),BR$165&gt;EOMONTH($E115,$P115*12*(1-$O115)+$Q115*12*$O115+$R115*(1-$O115))),0,IF($X115="NNN",Expenses!BP$14*Leases!$F115,IF(Leases!$X115="FSG",0,IF(Leases!$X115="MG",SUMPRODUCT(Leases!$Z115:$Z119,Expenses!BP$9:BP$13)*Leases!$F115,MAX((Expenses!BP$9-Leases!$AB115/12)*Leases!$AA115*Leases!$F115,0)+MAX((Expenses!BP$10-Leases!$AB116/12)*Leases!$AA116*Leases!$F115,0)+MAX((Expenses!BP$11-Leases!$AB117/12)*Leases!$AA117*Leases!$F115,0)+MAX((Expenses!BP$12-Leases!$AB118/12)*Leases!$AA118*Leases!$F115,0)+MAX((Expenses!BP$13-Leases!$AB119/12)*Leases!$AA119*Leases!$F115,0)))))</f>
        <v>0</v>
      </c>
      <c r="BS286" s="94">
        <f ca="1">IF(OR(BS$165&lt;=EOMONTH($E115,$R115*(1-$O115)),BS$165&gt;EOMONTH($E115,$P115*12*(1-$O115)+$Q115*12*$O115+$R115*(1-$O115))),0,IF($X115="NNN",Expenses!BQ$14*Leases!$F115,IF(Leases!$X115="FSG",0,IF(Leases!$X115="MG",SUMPRODUCT(Leases!$Z115:$Z119,Expenses!BQ$9:BQ$13)*Leases!$F115,MAX((Expenses!BQ$9-Leases!$AB115/12)*Leases!$AA115*Leases!$F115,0)+MAX((Expenses!BQ$10-Leases!$AB116/12)*Leases!$AA116*Leases!$F115,0)+MAX((Expenses!BQ$11-Leases!$AB117/12)*Leases!$AA117*Leases!$F115,0)+MAX((Expenses!BQ$12-Leases!$AB118/12)*Leases!$AA118*Leases!$F115,0)+MAX((Expenses!BQ$13-Leases!$AB119/12)*Leases!$AA119*Leases!$F115,0)))))</f>
        <v>0</v>
      </c>
      <c r="BT286" s="94">
        <f ca="1">IF(OR(BT$165&lt;=EOMONTH($E115,$R115*(1-$O115)),BT$165&gt;EOMONTH($E115,$P115*12*(1-$O115)+$Q115*12*$O115+$R115*(1-$O115))),0,IF($X115="NNN",Expenses!BR$14*Leases!$F115,IF(Leases!$X115="FSG",0,IF(Leases!$X115="MG",SUMPRODUCT(Leases!$Z115:$Z119,Expenses!BR$9:BR$13)*Leases!$F115,MAX((Expenses!BR$9-Leases!$AB115/12)*Leases!$AA115*Leases!$F115,0)+MAX((Expenses!BR$10-Leases!$AB116/12)*Leases!$AA116*Leases!$F115,0)+MAX((Expenses!BR$11-Leases!$AB117/12)*Leases!$AA117*Leases!$F115,0)+MAX((Expenses!BR$12-Leases!$AB118/12)*Leases!$AA118*Leases!$F115,0)+MAX((Expenses!BR$13-Leases!$AB119/12)*Leases!$AA119*Leases!$F115,0)))))</f>
        <v>0</v>
      </c>
      <c r="BU286" s="94">
        <f ca="1">IF(OR(BU$165&lt;=EOMONTH($E115,$R115*(1-$O115)),BU$165&gt;EOMONTH($E115,$P115*12*(1-$O115)+$Q115*12*$O115+$R115*(1-$O115))),0,IF($X115="NNN",Expenses!BS$14*Leases!$F115,IF(Leases!$X115="FSG",0,IF(Leases!$X115="MG",SUMPRODUCT(Leases!$Z115:$Z119,Expenses!BS$9:BS$13)*Leases!$F115,MAX((Expenses!BS$9-Leases!$AB115/12)*Leases!$AA115*Leases!$F115,0)+MAX((Expenses!BS$10-Leases!$AB116/12)*Leases!$AA116*Leases!$F115,0)+MAX((Expenses!BS$11-Leases!$AB117/12)*Leases!$AA117*Leases!$F115,0)+MAX((Expenses!BS$12-Leases!$AB118/12)*Leases!$AA118*Leases!$F115,0)+MAX((Expenses!BS$13-Leases!$AB119/12)*Leases!$AA119*Leases!$F115,0)))))</f>
        <v>0</v>
      </c>
      <c r="BV286" s="94">
        <f ca="1">IF(OR(BV$165&lt;=EOMONTH($E115,$R115*(1-$O115)),BV$165&gt;EOMONTH($E115,$P115*12*(1-$O115)+$Q115*12*$O115+$R115*(1-$O115))),0,IF($X115="NNN",Expenses!BT$14*Leases!$F115,IF(Leases!$X115="FSG",0,IF(Leases!$X115="MG",SUMPRODUCT(Leases!$Z115:$Z119,Expenses!BT$9:BT$13)*Leases!$F115,MAX((Expenses!BT$9-Leases!$AB115/12)*Leases!$AA115*Leases!$F115,0)+MAX((Expenses!BT$10-Leases!$AB116/12)*Leases!$AA116*Leases!$F115,0)+MAX((Expenses!BT$11-Leases!$AB117/12)*Leases!$AA117*Leases!$F115,0)+MAX((Expenses!BT$12-Leases!$AB118/12)*Leases!$AA118*Leases!$F115,0)+MAX((Expenses!BT$13-Leases!$AB119/12)*Leases!$AA119*Leases!$F115,0)))))</f>
        <v>0</v>
      </c>
      <c r="BW286" s="94">
        <f ca="1">IF(OR(BW$165&lt;=EOMONTH($E115,$R115*(1-$O115)),BW$165&gt;EOMONTH($E115,$P115*12*(1-$O115)+$Q115*12*$O115+$R115*(1-$O115))),0,IF($X115="NNN",Expenses!BU$14*Leases!$F115,IF(Leases!$X115="FSG",0,IF(Leases!$X115="MG",SUMPRODUCT(Leases!$Z115:$Z119,Expenses!BU$9:BU$13)*Leases!$F115,MAX((Expenses!BU$9-Leases!$AB115/12)*Leases!$AA115*Leases!$F115,0)+MAX((Expenses!BU$10-Leases!$AB116/12)*Leases!$AA116*Leases!$F115,0)+MAX((Expenses!BU$11-Leases!$AB117/12)*Leases!$AA117*Leases!$F115,0)+MAX((Expenses!BU$12-Leases!$AB118/12)*Leases!$AA118*Leases!$F115,0)+MAX((Expenses!BU$13-Leases!$AB119/12)*Leases!$AA119*Leases!$F115,0)))))</f>
        <v>0</v>
      </c>
      <c r="BX286" s="94">
        <f ca="1">IF(OR(BX$165&lt;=EOMONTH($E115,$R115*(1-$O115)),BX$165&gt;EOMONTH($E115,$P115*12*(1-$O115)+$Q115*12*$O115+$R115*(1-$O115))),0,IF($X115="NNN",Expenses!BV$14*Leases!$F115,IF(Leases!$X115="FSG",0,IF(Leases!$X115="MG",SUMPRODUCT(Leases!$Z115:$Z119,Expenses!BV$9:BV$13)*Leases!$F115,MAX((Expenses!BV$9-Leases!$AB115/12)*Leases!$AA115*Leases!$F115,0)+MAX((Expenses!BV$10-Leases!$AB116/12)*Leases!$AA116*Leases!$F115,0)+MAX((Expenses!BV$11-Leases!$AB117/12)*Leases!$AA117*Leases!$F115,0)+MAX((Expenses!BV$12-Leases!$AB118/12)*Leases!$AA118*Leases!$F115,0)+MAX((Expenses!BV$13-Leases!$AB119/12)*Leases!$AA119*Leases!$F115,0)))))</f>
        <v>0</v>
      </c>
      <c r="BY286" s="94">
        <f ca="1">IF(OR(BY$165&lt;=EOMONTH($E115,$R115*(1-$O115)),BY$165&gt;EOMONTH($E115,$P115*12*(1-$O115)+$Q115*12*$O115+$R115*(1-$O115))),0,IF($X115="NNN",Expenses!BW$14*Leases!$F115,IF(Leases!$X115="FSG",0,IF(Leases!$X115="MG",SUMPRODUCT(Leases!$Z115:$Z119,Expenses!BW$9:BW$13)*Leases!$F115,MAX((Expenses!BW$9-Leases!$AB115/12)*Leases!$AA115*Leases!$F115,0)+MAX((Expenses!BW$10-Leases!$AB116/12)*Leases!$AA116*Leases!$F115,0)+MAX((Expenses!BW$11-Leases!$AB117/12)*Leases!$AA117*Leases!$F115,0)+MAX((Expenses!BW$12-Leases!$AB118/12)*Leases!$AA118*Leases!$F115,0)+MAX((Expenses!BW$13-Leases!$AB119/12)*Leases!$AA119*Leases!$F115,0)))))</f>
        <v>0</v>
      </c>
      <c r="BZ286" s="94">
        <f ca="1">IF(OR(BZ$165&lt;=EOMONTH($E115,$R115*(1-$O115)),BZ$165&gt;EOMONTH($E115,$P115*12*(1-$O115)+$Q115*12*$O115+$R115*(1-$O115))),0,IF($X115="NNN",Expenses!BX$14*Leases!$F115,IF(Leases!$X115="FSG",0,IF(Leases!$X115="MG",SUMPRODUCT(Leases!$Z115:$Z119,Expenses!BX$9:BX$13)*Leases!$F115,MAX((Expenses!BX$9-Leases!$AB115/12)*Leases!$AA115*Leases!$F115,0)+MAX((Expenses!BX$10-Leases!$AB116/12)*Leases!$AA116*Leases!$F115,0)+MAX((Expenses!BX$11-Leases!$AB117/12)*Leases!$AA117*Leases!$F115,0)+MAX((Expenses!BX$12-Leases!$AB118/12)*Leases!$AA118*Leases!$F115,0)+MAX((Expenses!BX$13-Leases!$AB119/12)*Leases!$AA119*Leases!$F115,0)))))</f>
        <v>0</v>
      </c>
      <c r="CA286" s="94">
        <f ca="1">IF(OR(CA$165&lt;=EOMONTH($E115,$R115*(1-$O115)),CA$165&gt;EOMONTH($E115,$P115*12*(1-$O115)+$Q115*12*$O115+$R115*(1-$O115))),0,IF($X115="NNN",Expenses!BY$14*Leases!$F115,IF(Leases!$X115="FSG",0,IF(Leases!$X115="MG",SUMPRODUCT(Leases!$Z115:$Z119,Expenses!BY$9:BY$13)*Leases!$F115,MAX((Expenses!BY$9-Leases!$AB115/12)*Leases!$AA115*Leases!$F115,0)+MAX((Expenses!BY$10-Leases!$AB116/12)*Leases!$AA116*Leases!$F115,0)+MAX((Expenses!BY$11-Leases!$AB117/12)*Leases!$AA117*Leases!$F115,0)+MAX((Expenses!BY$12-Leases!$AB118/12)*Leases!$AA118*Leases!$F115,0)+MAX((Expenses!BY$13-Leases!$AB119/12)*Leases!$AA119*Leases!$F115,0)))))</f>
        <v>0</v>
      </c>
      <c r="CB286" s="94">
        <f ca="1">IF(OR(CB$165&lt;=EOMONTH($E115,$R115*(1-$O115)),CB$165&gt;EOMONTH($E115,$P115*12*(1-$O115)+$Q115*12*$O115+$R115*(1-$O115))),0,IF($X115="NNN",Expenses!BZ$14*Leases!$F115,IF(Leases!$X115="FSG",0,IF(Leases!$X115="MG",SUMPRODUCT(Leases!$Z115:$Z119,Expenses!BZ$9:BZ$13)*Leases!$F115,MAX((Expenses!BZ$9-Leases!$AB115/12)*Leases!$AA115*Leases!$F115,0)+MAX((Expenses!BZ$10-Leases!$AB116/12)*Leases!$AA116*Leases!$F115,0)+MAX((Expenses!BZ$11-Leases!$AB117/12)*Leases!$AA117*Leases!$F115,0)+MAX((Expenses!BZ$12-Leases!$AB118/12)*Leases!$AA118*Leases!$F115,0)+MAX((Expenses!BZ$13-Leases!$AB119/12)*Leases!$AA119*Leases!$F115,0)))))</f>
        <v>0</v>
      </c>
      <c r="CC286" s="94">
        <f ca="1">IF(OR(CC$165&lt;=EOMONTH($E115,$R115*(1-$O115)),CC$165&gt;EOMONTH($E115,$P115*12*(1-$O115)+$Q115*12*$O115+$R115*(1-$O115))),0,IF($X115="NNN",Expenses!CA$14*Leases!$F115,IF(Leases!$X115="FSG",0,IF(Leases!$X115="MG",SUMPRODUCT(Leases!$Z115:$Z119,Expenses!CA$9:CA$13)*Leases!$F115,MAX((Expenses!CA$9-Leases!$AB115/12)*Leases!$AA115*Leases!$F115,0)+MAX((Expenses!CA$10-Leases!$AB116/12)*Leases!$AA116*Leases!$F115,0)+MAX((Expenses!CA$11-Leases!$AB117/12)*Leases!$AA117*Leases!$F115,0)+MAX((Expenses!CA$12-Leases!$AB118/12)*Leases!$AA118*Leases!$F115,0)+MAX((Expenses!CA$13-Leases!$AB119/12)*Leases!$AA119*Leases!$F115,0)))))</f>
        <v>0</v>
      </c>
      <c r="CD286" s="94">
        <f ca="1">IF(OR(CD$165&lt;=EOMONTH($E115,$R115*(1-$O115)),CD$165&gt;EOMONTH($E115,$P115*12*(1-$O115)+$Q115*12*$O115+$R115*(1-$O115))),0,IF($X115="NNN",Expenses!CB$14*Leases!$F115,IF(Leases!$X115="FSG",0,IF(Leases!$X115="MG",SUMPRODUCT(Leases!$Z115:$Z119,Expenses!CB$9:CB$13)*Leases!$F115,MAX((Expenses!CB$9-Leases!$AB115/12)*Leases!$AA115*Leases!$F115,0)+MAX((Expenses!CB$10-Leases!$AB116/12)*Leases!$AA116*Leases!$F115,0)+MAX((Expenses!CB$11-Leases!$AB117/12)*Leases!$AA117*Leases!$F115,0)+MAX((Expenses!CB$12-Leases!$AB118/12)*Leases!$AA118*Leases!$F115,0)+MAX((Expenses!CB$13-Leases!$AB119/12)*Leases!$AA119*Leases!$F115,0)))))</f>
        <v>0</v>
      </c>
      <c r="CE286" s="94">
        <f ca="1">IF(OR(CE$165&lt;=EOMONTH($E115,$R115*(1-$O115)),CE$165&gt;EOMONTH($E115,$P115*12*(1-$O115)+$Q115*12*$O115+$R115*(1-$O115))),0,IF($X115="NNN",Expenses!CC$14*Leases!$F115,IF(Leases!$X115="FSG",0,IF(Leases!$X115="MG",SUMPRODUCT(Leases!$Z115:$Z119,Expenses!CC$9:CC$13)*Leases!$F115,MAX((Expenses!CC$9-Leases!$AB115/12)*Leases!$AA115*Leases!$F115,0)+MAX((Expenses!CC$10-Leases!$AB116/12)*Leases!$AA116*Leases!$F115,0)+MAX((Expenses!CC$11-Leases!$AB117/12)*Leases!$AA117*Leases!$F115,0)+MAX((Expenses!CC$12-Leases!$AB118/12)*Leases!$AA118*Leases!$F115,0)+MAX((Expenses!CC$13-Leases!$AB119/12)*Leases!$AA119*Leases!$F115,0)))))</f>
        <v>0</v>
      </c>
      <c r="CF286" s="94">
        <f ca="1">IF(OR(CF$165&lt;=EOMONTH($E115,$R115*(1-$O115)),CF$165&gt;EOMONTH($E115,$P115*12*(1-$O115)+$Q115*12*$O115+$R115*(1-$O115))),0,IF($X115="NNN",Expenses!CD$14*Leases!$F115,IF(Leases!$X115="FSG",0,IF(Leases!$X115="MG",SUMPRODUCT(Leases!$Z115:$Z119,Expenses!CD$9:CD$13)*Leases!$F115,MAX((Expenses!CD$9-Leases!$AB115/12)*Leases!$AA115*Leases!$F115,0)+MAX((Expenses!CD$10-Leases!$AB116/12)*Leases!$AA116*Leases!$F115,0)+MAX((Expenses!CD$11-Leases!$AB117/12)*Leases!$AA117*Leases!$F115,0)+MAX((Expenses!CD$12-Leases!$AB118/12)*Leases!$AA118*Leases!$F115,0)+MAX((Expenses!CD$13-Leases!$AB119/12)*Leases!$AA119*Leases!$F115,0)))))</f>
        <v>0</v>
      </c>
      <c r="CG286" s="94">
        <f ca="1">IF(OR(CG$165&lt;=EOMONTH($E115,$R115*(1-$O115)),CG$165&gt;EOMONTH($E115,$P115*12*(1-$O115)+$Q115*12*$O115+$R115*(1-$O115))),0,IF($X115="NNN",Expenses!CE$14*Leases!$F115,IF(Leases!$X115="FSG",0,IF(Leases!$X115="MG",SUMPRODUCT(Leases!$Z115:$Z119,Expenses!CE$9:CE$13)*Leases!$F115,MAX((Expenses!CE$9-Leases!$AB115/12)*Leases!$AA115*Leases!$F115,0)+MAX((Expenses!CE$10-Leases!$AB116/12)*Leases!$AA116*Leases!$F115,0)+MAX((Expenses!CE$11-Leases!$AB117/12)*Leases!$AA117*Leases!$F115,0)+MAX((Expenses!CE$12-Leases!$AB118/12)*Leases!$AA118*Leases!$F115,0)+MAX((Expenses!CE$13-Leases!$AB119/12)*Leases!$AA119*Leases!$F115,0)))))</f>
        <v>0</v>
      </c>
      <c r="CH286" s="94">
        <f ca="1">IF(OR(CH$165&lt;=EOMONTH($E115,$R115*(1-$O115)),CH$165&gt;EOMONTH($E115,$P115*12*(1-$O115)+$Q115*12*$O115+$R115*(1-$O115))),0,IF($X115="NNN",Expenses!CF$14*Leases!$F115,IF(Leases!$X115="FSG",0,IF(Leases!$X115="MG",SUMPRODUCT(Leases!$Z115:$Z119,Expenses!CF$9:CF$13)*Leases!$F115,MAX((Expenses!CF$9-Leases!$AB115/12)*Leases!$AA115*Leases!$F115,0)+MAX((Expenses!CF$10-Leases!$AB116/12)*Leases!$AA116*Leases!$F115,0)+MAX((Expenses!CF$11-Leases!$AB117/12)*Leases!$AA117*Leases!$F115,0)+MAX((Expenses!CF$12-Leases!$AB118/12)*Leases!$AA118*Leases!$F115,0)+MAX((Expenses!CF$13-Leases!$AB119/12)*Leases!$AA119*Leases!$F115,0)))))</f>
        <v>0</v>
      </c>
      <c r="CI286" s="94">
        <f ca="1">IF(OR(CI$165&lt;=EOMONTH($E115,$R115*(1-$O115)),CI$165&gt;EOMONTH($E115,$P115*12*(1-$O115)+$Q115*12*$O115+$R115*(1-$O115))),0,IF($X115="NNN",Expenses!CG$14*Leases!$F115,IF(Leases!$X115="FSG",0,IF(Leases!$X115="MG",SUMPRODUCT(Leases!$Z115:$Z119,Expenses!CG$9:CG$13)*Leases!$F115,MAX((Expenses!CG$9-Leases!$AB115/12)*Leases!$AA115*Leases!$F115,0)+MAX((Expenses!CG$10-Leases!$AB116/12)*Leases!$AA116*Leases!$F115,0)+MAX((Expenses!CG$11-Leases!$AB117/12)*Leases!$AA117*Leases!$F115,0)+MAX((Expenses!CG$12-Leases!$AB118/12)*Leases!$AA118*Leases!$F115,0)+MAX((Expenses!CG$13-Leases!$AB119/12)*Leases!$AA119*Leases!$F115,0)))))</f>
        <v>0</v>
      </c>
      <c r="CJ286" s="94">
        <f ca="1">IF(OR(CJ$165&lt;=EOMONTH($E115,$R115*(1-$O115)),CJ$165&gt;EOMONTH($E115,$P115*12*(1-$O115)+$Q115*12*$O115+$R115*(1-$O115))),0,IF($X115="NNN",Expenses!CH$14*Leases!$F115,IF(Leases!$X115="FSG",0,IF(Leases!$X115="MG",SUMPRODUCT(Leases!$Z115:$Z119,Expenses!CH$9:CH$13)*Leases!$F115,MAX((Expenses!CH$9-Leases!$AB115/12)*Leases!$AA115*Leases!$F115,0)+MAX((Expenses!CH$10-Leases!$AB116/12)*Leases!$AA116*Leases!$F115,0)+MAX((Expenses!CH$11-Leases!$AB117/12)*Leases!$AA117*Leases!$F115,0)+MAX((Expenses!CH$12-Leases!$AB118/12)*Leases!$AA118*Leases!$F115,0)+MAX((Expenses!CH$13-Leases!$AB119/12)*Leases!$AA119*Leases!$F115,0)))))</f>
        <v>0</v>
      </c>
      <c r="CK286" s="94">
        <f ca="1">IF(OR(CK$165&lt;=EOMONTH($E115,$R115*(1-$O115)),CK$165&gt;EOMONTH($E115,$P115*12*(1-$O115)+$Q115*12*$O115+$R115*(1-$O115))),0,IF($X115="NNN",Expenses!CI$14*Leases!$F115,IF(Leases!$X115="FSG",0,IF(Leases!$X115="MG",SUMPRODUCT(Leases!$Z115:$Z119,Expenses!CI$9:CI$13)*Leases!$F115,MAX((Expenses!CI$9-Leases!$AB115/12)*Leases!$AA115*Leases!$F115,0)+MAX((Expenses!CI$10-Leases!$AB116/12)*Leases!$AA116*Leases!$F115,0)+MAX((Expenses!CI$11-Leases!$AB117/12)*Leases!$AA117*Leases!$F115,0)+MAX((Expenses!CI$12-Leases!$AB118/12)*Leases!$AA118*Leases!$F115,0)+MAX((Expenses!CI$13-Leases!$AB119/12)*Leases!$AA119*Leases!$F115,0)))))</f>
        <v>0</v>
      </c>
      <c r="CL286" s="94">
        <f ca="1">IF(OR(CL$165&lt;=EOMONTH($E115,$R115*(1-$O115)),CL$165&gt;EOMONTH($E115,$P115*12*(1-$O115)+$Q115*12*$O115+$R115*(1-$O115))),0,IF($X115="NNN",Expenses!CJ$14*Leases!$F115,IF(Leases!$X115="FSG",0,IF(Leases!$X115="MG",SUMPRODUCT(Leases!$Z115:$Z119,Expenses!CJ$9:CJ$13)*Leases!$F115,MAX((Expenses!CJ$9-Leases!$AB115/12)*Leases!$AA115*Leases!$F115,0)+MAX((Expenses!CJ$10-Leases!$AB116/12)*Leases!$AA116*Leases!$F115,0)+MAX((Expenses!CJ$11-Leases!$AB117/12)*Leases!$AA117*Leases!$F115,0)+MAX((Expenses!CJ$12-Leases!$AB118/12)*Leases!$AA118*Leases!$F115,0)+MAX((Expenses!CJ$13-Leases!$AB119/12)*Leases!$AA119*Leases!$F115,0)))))</f>
        <v>0</v>
      </c>
      <c r="CM286" s="94">
        <f ca="1">IF(OR(CM$165&lt;=EOMONTH($E115,$R115*(1-$O115)),CM$165&gt;EOMONTH($E115,$P115*12*(1-$O115)+$Q115*12*$O115+$R115*(1-$O115))),0,IF($X115="NNN",Expenses!CK$14*Leases!$F115,IF(Leases!$X115="FSG",0,IF(Leases!$X115="MG",SUMPRODUCT(Leases!$Z115:$Z119,Expenses!CK$9:CK$13)*Leases!$F115,MAX((Expenses!CK$9-Leases!$AB115/12)*Leases!$AA115*Leases!$F115,0)+MAX((Expenses!CK$10-Leases!$AB116/12)*Leases!$AA116*Leases!$F115,0)+MAX((Expenses!CK$11-Leases!$AB117/12)*Leases!$AA117*Leases!$F115,0)+MAX((Expenses!CK$12-Leases!$AB118/12)*Leases!$AA118*Leases!$F115,0)+MAX((Expenses!CK$13-Leases!$AB119/12)*Leases!$AA119*Leases!$F115,0)))))</f>
        <v>0</v>
      </c>
      <c r="CN286" s="94">
        <f ca="1">IF(OR(CN$165&lt;=EOMONTH($E115,$R115*(1-$O115)),CN$165&gt;EOMONTH($E115,$P115*12*(1-$O115)+$Q115*12*$O115+$R115*(1-$O115))),0,IF($X115="NNN",Expenses!CL$14*Leases!$F115,IF(Leases!$X115="FSG",0,IF(Leases!$X115="MG",SUMPRODUCT(Leases!$Z115:$Z119,Expenses!CL$9:CL$13)*Leases!$F115,MAX((Expenses!CL$9-Leases!$AB115/12)*Leases!$AA115*Leases!$F115,0)+MAX((Expenses!CL$10-Leases!$AB116/12)*Leases!$AA116*Leases!$F115,0)+MAX((Expenses!CL$11-Leases!$AB117/12)*Leases!$AA117*Leases!$F115,0)+MAX((Expenses!CL$12-Leases!$AB118/12)*Leases!$AA118*Leases!$F115,0)+MAX((Expenses!CL$13-Leases!$AB119/12)*Leases!$AA119*Leases!$F115,0)))))</f>
        <v>0</v>
      </c>
      <c r="CO286" s="94">
        <f ca="1">IF(OR(CO$165&lt;=EOMONTH($E115,$R115*(1-$O115)),CO$165&gt;EOMONTH($E115,$P115*12*(1-$O115)+$Q115*12*$O115+$R115*(1-$O115))),0,IF($X115="NNN",Expenses!CM$14*Leases!$F115,IF(Leases!$X115="FSG",0,IF(Leases!$X115="MG",SUMPRODUCT(Leases!$Z115:$Z119,Expenses!CM$9:CM$13)*Leases!$F115,MAX((Expenses!CM$9-Leases!$AB115/12)*Leases!$AA115*Leases!$F115,0)+MAX((Expenses!CM$10-Leases!$AB116/12)*Leases!$AA116*Leases!$F115,0)+MAX((Expenses!CM$11-Leases!$AB117/12)*Leases!$AA117*Leases!$F115,0)+MAX((Expenses!CM$12-Leases!$AB118/12)*Leases!$AA118*Leases!$F115,0)+MAX((Expenses!CM$13-Leases!$AB119/12)*Leases!$AA119*Leases!$F115,0)))))</f>
        <v>0</v>
      </c>
      <c r="CP286" s="94">
        <f ca="1">IF(OR(CP$165&lt;=EOMONTH($E115,$R115*(1-$O115)),CP$165&gt;EOMONTH($E115,$P115*12*(1-$O115)+$Q115*12*$O115+$R115*(1-$O115))),0,IF($X115="NNN",Expenses!CN$14*Leases!$F115,IF(Leases!$X115="FSG",0,IF(Leases!$X115="MG",SUMPRODUCT(Leases!$Z115:$Z119,Expenses!CN$9:CN$13)*Leases!$F115,MAX((Expenses!CN$9-Leases!$AB115/12)*Leases!$AA115*Leases!$F115,0)+MAX((Expenses!CN$10-Leases!$AB116/12)*Leases!$AA116*Leases!$F115,0)+MAX((Expenses!CN$11-Leases!$AB117/12)*Leases!$AA117*Leases!$F115,0)+MAX((Expenses!CN$12-Leases!$AB118/12)*Leases!$AA118*Leases!$F115,0)+MAX((Expenses!CN$13-Leases!$AB119/12)*Leases!$AA119*Leases!$F115,0)))))</f>
        <v>0</v>
      </c>
      <c r="CQ286" s="94">
        <f ca="1">IF(OR(CQ$165&lt;=EOMONTH($E115,$R115*(1-$O115)),CQ$165&gt;EOMONTH($E115,$P115*12*(1-$O115)+$Q115*12*$O115+$R115*(1-$O115))),0,IF($X115="NNN",Expenses!CO$14*Leases!$F115,IF(Leases!$X115="FSG",0,IF(Leases!$X115="MG",SUMPRODUCT(Leases!$Z115:$Z119,Expenses!CO$9:CO$13)*Leases!$F115,MAX((Expenses!CO$9-Leases!$AB115/12)*Leases!$AA115*Leases!$F115,0)+MAX((Expenses!CO$10-Leases!$AB116/12)*Leases!$AA116*Leases!$F115,0)+MAX((Expenses!CO$11-Leases!$AB117/12)*Leases!$AA117*Leases!$F115,0)+MAX((Expenses!CO$12-Leases!$AB118/12)*Leases!$AA118*Leases!$F115,0)+MAX((Expenses!CO$13-Leases!$AB119/12)*Leases!$AA119*Leases!$F115,0)))))</f>
        <v>0</v>
      </c>
      <c r="CR286" s="94">
        <f ca="1">IF(OR(CR$165&lt;=EOMONTH($E115,$R115*(1-$O115)),CR$165&gt;EOMONTH($E115,$P115*12*(1-$O115)+$Q115*12*$O115+$R115*(1-$O115))),0,IF($X115="NNN",Expenses!CP$14*Leases!$F115,IF(Leases!$X115="FSG",0,IF(Leases!$X115="MG",SUMPRODUCT(Leases!$Z115:$Z119,Expenses!CP$9:CP$13)*Leases!$F115,MAX((Expenses!CP$9-Leases!$AB115/12)*Leases!$AA115*Leases!$F115,0)+MAX((Expenses!CP$10-Leases!$AB116/12)*Leases!$AA116*Leases!$F115,0)+MAX((Expenses!CP$11-Leases!$AB117/12)*Leases!$AA117*Leases!$F115,0)+MAX((Expenses!CP$12-Leases!$AB118/12)*Leases!$AA118*Leases!$F115,0)+MAX((Expenses!CP$13-Leases!$AB119/12)*Leases!$AA119*Leases!$F115,0)))))</f>
        <v>0</v>
      </c>
      <c r="CS286" s="94">
        <f ca="1">IF(OR(CS$165&lt;=EOMONTH($E115,$R115*(1-$O115)),CS$165&gt;EOMONTH($E115,$P115*12*(1-$O115)+$Q115*12*$O115+$R115*(1-$O115))),0,IF($X115="NNN",Expenses!CQ$14*Leases!$F115,IF(Leases!$X115="FSG",0,IF(Leases!$X115="MG",SUMPRODUCT(Leases!$Z115:$Z119,Expenses!CQ$9:CQ$13)*Leases!$F115,MAX((Expenses!CQ$9-Leases!$AB115/12)*Leases!$AA115*Leases!$F115,0)+MAX((Expenses!CQ$10-Leases!$AB116/12)*Leases!$AA116*Leases!$F115,0)+MAX((Expenses!CQ$11-Leases!$AB117/12)*Leases!$AA117*Leases!$F115,0)+MAX((Expenses!CQ$12-Leases!$AB118/12)*Leases!$AA118*Leases!$F115,0)+MAX((Expenses!CQ$13-Leases!$AB119/12)*Leases!$AA119*Leases!$F115,0)))))</f>
        <v>0</v>
      </c>
      <c r="CT286" s="94">
        <f ca="1">IF(OR(CT$165&lt;=EOMONTH($E115,$R115*(1-$O115)),CT$165&gt;EOMONTH($E115,$P115*12*(1-$O115)+$Q115*12*$O115+$R115*(1-$O115))),0,IF($X115="NNN",Expenses!CR$14*Leases!$F115,IF(Leases!$X115="FSG",0,IF(Leases!$X115="MG",SUMPRODUCT(Leases!$Z115:$Z119,Expenses!CR$9:CR$13)*Leases!$F115,MAX((Expenses!CR$9-Leases!$AB115/12)*Leases!$AA115*Leases!$F115,0)+MAX((Expenses!CR$10-Leases!$AB116/12)*Leases!$AA116*Leases!$F115,0)+MAX((Expenses!CR$11-Leases!$AB117/12)*Leases!$AA117*Leases!$F115,0)+MAX((Expenses!CR$12-Leases!$AB118/12)*Leases!$AA118*Leases!$F115,0)+MAX((Expenses!CR$13-Leases!$AB119/12)*Leases!$AA119*Leases!$F115,0)))))</f>
        <v>0</v>
      </c>
      <c r="CU286" s="94">
        <f ca="1">IF(OR(CU$165&lt;=EOMONTH($E115,$R115*(1-$O115)),CU$165&gt;EOMONTH($E115,$P115*12*(1-$O115)+$Q115*12*$O115+$R115*(1-$O115))),0,IF($X115="NNN",Expenses!CS$14*Leases!$F115,IF(Leases!$X115="FSG",0,IF(Leases!$X115="MG",SUMPRODUCT(Leases!$Z115:$Z119,Expenses!CS$9:CS$13)*Leases!$F115,MAX((Expenses!CS$9-Leases!$AB115/12)*Leases!$AA115*Leases!$F115,0)+MAX((Expenses!CS$10-Leases!$AB116/12)*Leases!$AA116*Leases!$F115,0)+MAX((Expenses!CS$11-Leases!$AB117/12)*Leases!$AA117*Leases!$F115,0)+MAX((Expenses!CS$12-Leases!$AB118/12)*Leases!$AA118*Leases!$F115,0)+MAX((Expenses!CS$13-Leases!$AB119/12)*Leases!$AA119*Leases!$F115,0)))))</f>
        <v>0</v>
      </c>
      <c r="CV286" s="94">
        <f ca="1">IF(OR(CV$165&lt;=EOMONTH($E115,$R115*(1-$O115)),CV$165&gt;EOMONTH($E115,$P115*12*(1-$O115)+$Q115*12*$O115+$R115*(1-$O115))),0,IF($X115="NNN",Expenses!CT$14*Leases!$F115,IF(Leases!$X115="FSG",0,IF(Leases!$X115="MG",SUMPRODUCT(Leases!$Z115:$Z119,Expenses!CT$9:CT$13)*Leases!$F115,MAX((Expenses!CT$9-Leases!$AB115/12)*Leases!$AA115*Leases!$F115,0)+MAX((Expenses!CT$10-Leases!$AB116/12)*Leases!$AA116*Leases!$F115,0)+MAX((Expenses!CT$11-Leases!$AB117/12)*Leases!$AA117*Leases!$F115,0)+MAX((Expenses!CT$12-Leases!$AB118/12)*Leases!$AA118*Leases!$F115,0)+MAX((Expenses!CT$13-Leases!$AB119/12)*Leases!$AA119*Leases!$F115,0)))))</f>
        <v>0</v>
      </c>
      <c r="CW286" s="94">
        <f ca="1">IF(OR(CW$165&lt;=EOMONTH($E115,$R115*(1-$O115)),CW$165&gt;EOMONTH($E115,$P115*12*(1-$O115)+$Q115*12*$O115+$R115*(1-$O115))),0,IF($X115="NNN",Expenses!CU$14*Leases!$F115,IF(Leases!$X115="FSG",0,IF(Leases!$X115="MG",SUMPRODUCT(Leases!$Z115:$Z119,Expenses!CU$9:CU$13)*Leases!$F115,MAX((Expenses!CU$9-Leases!$AB115/12)*Leases!$AA115*Leases!$F115,0)+MAX((Expenses!CU$10-Leases!$AB116/12)*Leases!$AA116*Leases!$F115,0)+MAX((Expenses!CU$11-Leases!$AB117/12)*Leases!$AA117*Leases!$F115,0)+MAX((Expenses!CU$12-Leases!$AB118/12)*Leases!$AA118*Leases!$F115,0)+MAX((Expenses!CU$13-Leases!$AB119/12)*Leases!$AA119*Leases!$F115,0)))))</f>
        <v>0</v>
      </c>
      <c r="CX286" s="94">
        <f ca="1">IF(OR(CX$165&lt;=EOMONTH($E115,$R115*(1-$O115)),CX$165&gt;EOMONTH($E115,$P115*12*(1-$O115)+$Q115*12*$O115+$R115*(1-$O115))),0,IF($X115="NNN",Expenses!CV$14*Leases!$F115,IF(Leases!$X115="FSG",0,IF(Leases!$X115="MG",SUMPRODUCT(Leases!$Z115:$Z119,Expenses!CV$9:CV$13)*Leases!$F115,MAX((Expenses!CV$9-Leases!$AB115/12)*Leases!$AA115*Leases!$F115,0)+MAX((Expenses!CV$10-Leases!$AB116/12)*Leases!$AA116*Leases!$F115,0)+MAX((Expenses!CV$11-Leases!$AB117/12)*Leases!$AA117*Leases!$F115,0)+MAX((Expenses!CV$12-Leases!$AB118/12)*Leases!$AA118*Leases!$F115,0)+MAX((Expenses!CV$13-Leases!$AB119/12)*Leases!$AA119*Leases!$F115,0)))))</f>
        <v>0</v>
      </c>
      <c r="CY286" s="94">
        <f ca="1">IF(OR(CY$165&lt;=EOMONTH($E115,$R115*(1-$O115)),CY$165&gt;EOMONTH($E115,$P115*12*(1-$O115)+$Q115*12*$O115+$R115*(1-$O115))),0,IF($X115="NNN",Expenses!CW$14*Leases!$F115,IF(Leases!$X115="FSG",0,IF(Leases!$X115="MG",SUMPRODUCT(Leases!$Z115:$Z119,Expenses!CW$9:CW$13)*Leases!$F115,MAX((Expenses!CW$9-Leases!$AB115/12)*Leases!$AA115*Leases!$F115,0)+MAX((Expenses!CW$10-Leases!$AB116/12)*Leases!$AA116*Leases!$F115,0)+MAX((Expenses!CW$11-Leases!$AB117/12)*Leases!$AA117*Leases!$F115,0)+MAX((Expenses!CW$12-Leases!$AB118/12)*Leases!$AA118*Leases!$F115,0)+MAX((Expenses!CW$13-Leases!$AB119/12)*Leases!$AA119*Leases!$F115,0)))))</f>
        <v>0</v>
      </c>
      <c r="CZ286" s="94">
        <f ca="1">IF(OR(CZ$165&lt;=EOMONTH($E115,$R115*(1-$O115)),CZ$165&gt;EOMONTH($E115,$P115*12*(1-$O115)+$Q115*12*$O115+$R115*(1-$O115))),0,IF($X115="NNN",Expenses!CX$14*Leases!$F115,IF(Leases!$X115="FSG",0,IF(Leases!$X115="MG",SUMPRODUCT(Leases!$Z115:$Z119,Expenses!CX$9:CX$13)*Leases!$F115,MAX((Expenses!CX$9-Leases!$AB115/12)*Leases!$AA115*Leases!$F115,0)+MAX((Expenses!CX$10-Leases!$AB116/12)*Leases!$AA116*Leases!$F115,0)+MAX((Expenses!CX$11-Leases!$AB117/12)*Leases!$AA117*Leases!$F115,0)+MAX((Expenses!CX$12-Leases!$AB118/12)*Leases!$AA118*Leases!$F115,0)+MAX((Expenses!CX$13-Leases!$AB119/12)*Leases!$AA119*Leases!$F115,0)))))</f>
        <v>0</v>
      </c>
      <c r="DA286" s="94">
        <f ca="1">IF(OR(DA$165&lt;=EOMONTH($E115,$R115*(1-$O115)),DA$165&gt;EOMONTH($E115,$P115*12*(1-$O115)+$Q115*12*$O115+$R115*(1-$O115))),0,IF($X115="NNN",Expenses!CY$14*Leases!$F115,IF(Leases!$X115="FSG",0,IF(Leases!$X115="MG",SUMPRODUCT(Leases!$Z115:$Z119,Expenses!CY$9:CY$13)*Leases!$F115,MAX((Expenses!CY$9-Leases!$AB115/12)*Leases!$AA115*Leases!$F115,0)+MAX((Expenses!CY$10-Leases!$AB116/12)*Leases!$AA116*Leases!$F115,0)+MAX((Expenses!CY$11-Leases!$AB117/12)*Leases!$AA117*Leases!$F115,0)+MAX((Expenses!CY$12-Leases!$AB118/12)*Leases!$AA118*Leases!$F115,0)+MAX((Expenses!CY$13-Leases!$AB119/12)*Leases!$AA119*Leases!$F115,0)))))</f>
        <v>0</v>
      </c>
      <c r="DB286" s="94">
        <f ca="1">IF(OR(DB$165&lt;=EOMONTH($E115,$R115*(1-$O115)),DB$165&gt;EOMONTH($E115,$P115*12*(1-$O115)+$Q115*12*$O115+$R115*(1-$O115))),0,IF($X115="NNN",Expenses!CZ$14*Leases!$F115,IF(Leases!$X115="FSG",0,IF(Leases!$X115="MG",SUMPRODUCT(Leases!$Z115:$Z119,Expenses!CZ$9:CZ$13)*Leases!$F115,MAX((Expenses!CZ$9-Leases!$AB115/12)*Leases!$AA115*Leases!$F115,0)+MAX((Expenses!CZ$10-Leases!$AB116/12)*Leases!$AA116*Leases!$F115,0)+MAX((Expenses!CZ$11-Leases!$AB117/12)*Leases!$AA117*Leases!$F115,0)+MAX((Expenses!CZ$12-Leases!$AB118/12)*Leases!$AA118*Leases!$F115,0)+MAX((Expenses!CZ$13-Leases!$AB119/12)*Leases!$AA119*Leases!$F115,0)))))</f>
        <v>0</v>
      </c>
      <c r="DC286" s="94">
        <f ca="1">IF(OR(DC$165&lt;=EOMONTH($E115,$R115*(1-$O115)),DC$165&gt;EOMONTH($E115,$P115*12*(1-$O115)+$Q115*12*$O115+$R115*(1-$O115))),0,IF($X115="NNN",Expenses!DA$14*Leases!$F115,IF(Leases!$X115="FSG",0,IF(Leases!$X115="MG",SUMPRODUCT(Leases!$Z115:$Z119,Expenses!DA$9:DA$13)*Leases!$F115,MAX((Expenses!DA$9-Leases!$AB115/12)*Leases!$AA115*Leases!$F115,0)+MAX((Expenses!DA$10-Leases!$AB116/12)*Leases!$AA116*Leases!$F115,0)+MAX((Expenses!DA$11-Leases!$AB117/12)*Leases!$AA117*Leases!$F115,0)+MAX((Expenses!DA$12-Leases!$AB118/12)*Leases!$AA118*Leases!$F115,0)+MAX((Expenses!DA$13-Leases!$AB119/12)*Leases!$AA119*Leases!$F115,0)))))</f>
        <v>0</v>
      </c>
      <c r="DD286" s="94">
        <f ca="1">IF(OR(DD$165&lt;=EOMONTH($E115,$R115*(1-$O115)),DD$165&gt;EOMONTH($E115,$P115*12*(1-$O115)+$Q115*12*$O115+$R115*(1-$O115))),0,IF($X115="NNN",Expenses!DB$14*Leases!$F115,IF(Leases!$X115="FSG",0,IF(Leases!$X115="MG",SUMPRODUCT(Leases!$Z115:$Z119,Expenses!DB$9:DB$13)*Leases!$F115,MAX((Expenses!DB$9-Leases!$AB115/12)*Leases!$AA115*Leases!$F115,0)+MAX((Expenses!DB$10-Leases!$AB116/12)*Leases!$AA116*Leases!$F115,0)+MAX((Expenses!DB$11-Leases!$AB117/12)*Leases!$AA117*Leases!$F115,0)+MAX((Expenses!DB$12-Leases!$AB118/12)*Leases!$AA118*Leases!$F115,0)+MAX((Expenses!DB$13-Leases!$AB119/12)*Leases!$AA119*Leases!$F115,0)))))</f>
        <v>0</v>
      </c>
      <c r="DE286" s="94">
        <f ca="1">IF(OR(DE$165&lt;=EOMONTH($E115,$R115*(1-$O115)),DE$165&gt;EOMONTH($E115,$P115*12*(1-$O115)+$Q115*12*$O115+$R115*(1-$O115))),0,IF($X115="NNN",Expenses!DC$14*Leases!$F115,IF(Leases!$X115="FSG",0,IF(Leases!$X115="MG",SUMPRODUCT(Leases!$Z115:$Z119,Expenses!DC$9:DC$13)*Leases!$F115,MAX((Expenses!DC$9-Leases!$AB115/12)*Leases!$AA115*Leases!$F115,0)+MAX((Expenses!DC$10-Leases!$AB116/12)*Leases!$AA116*Leases!$F115,0)+MAX((Expenses!DC$11-Leases!$AB117/12)*Leases!$AA117*Leases!$F115,0)+MAX((Expenses!DC$12-Leases!$AB118/12)*Leases!$AA118*Leases!$F115,0)+MAX((Expenses!DC$13-Leases!$AB119/12)*Leases!$AA119*Leases!$F115,0)))))</f>
        <v>0</v>
      </c>
      <c r="DF286" s="94">
        <f ca="1">IF(OR(DF$165&lt;=EOMONTH($E115,$R115*(1-$O115)),DF$165&gt;EOMONTH($E115,$P115*12*(1-$O115)+$Q115*12*$O115+$R115*(1-$O115))),0,IF($X115="NNN",Expenses!DD$14*Leases!$F115,IF(Leases!$X115="FSG",0,IF(Leases!$X115="MG",SUMPRODUCT(Leases!$Z115:$Z119,Expenses!DD$9:DD$13)*Leases!$F115,MAX((Expenses!DD$9-Leases!$AB115/12)*Leases!$AA115*Leases!$F115,0)+MAX((Expenses!DD$10-Leases!$AB116/12)*Leases!$AA116*Leases!$F115,0)+MAX((Expenses!DD$11-Leases!$AB117/12)*Leases!$AA117*Leases!$F115,0)+MAX((Expenses!DD$12-Leases!$AB118/12)*Leases!$AA118*Leases!$F115,0)+MAX((Expenses!DD$13-Leases!$AB119/12)*Leases!$AA119*Leases!$F115,0)))))</f>
        <v>0</v>
      </c>
      <c r="DG286" s="94">
        <f ca="1">IF(OR(DG$165&lt;=EOMONTH($E115,$R115*(1-$O115)),DG$165&gt;EOMONTH($E115,$P115*12*(1-$O115)+$Q115*12*$O115+$R115*(1-$O115))),0,IF($X115="NNN",Expenses!DE$14*Leases!$F115,IF(Leases!$X115="FSG",0,IF(Leases!$X115="MG",SUMPRODUCT(Leases!$Z115:$Z119,Expenses!DE$9:DE$13)*Leases!$F115,MAX((Expenses!DE$9-Leases!$AB115/12)*Leases!$AA115*Leases!$F115,0)+MAX((Expenses!DE$10-Leases!$AB116/12)*Leases!$AA116*Leases!$F115,0)+MAX((Expenses!DE$11-Leases!$AB117/12)*Leases!$AA117*Leases!$F115,0)+MAX((Expenses!DE$12-Leases!$AB118/12)*Leases!$AA118*Leases!$F115,0)+MAX((Expenses!DE$13-Leases!$AB119/12)*Leases!$AA119*Leases!$F115,0)))))</f>
        <v>0</v>
      </c>
      <c r="DH286" s="94">
        <f ca="1">IF(OR(DH$165&lt;=EOMONTH($E115,$R115*(1-$O115)),DH$165&gt;EOMONTH($E115,$P115*12*(1-$O115)+$Q115*12*$O115+$R115*(1-$O115))),0,IF($X115="NNN",Expenses!DF$14*Leases!$F115,IF(Leases!$X115="FSG",0,IF(Leases!$X115="MG",SUMPRODUCT(Leases!$Z115:$Z119,Expenses!DF$9:DF$13)*Leases!$F115,MAX((Expenses!DF$9-Leases!$AB115/12)*Leases!$AA115*Leases!$F115,0)+MAX((Expenses!DF$10-Leases!$AB116/12)*Leases!$AA116*Leases!$F115,0)+MAX((Expenses!DF$11-Leases!$AB117/12)*Leases!$AA117*Leases!$F115,0)+MAX((Expenses!DF$12-Leases!$AB118/12)*Leases!$AA118*Leases!$F115,0)+MAX((Expenses!DF$13-Leases!$AB119/12)*Leases!$AA119*Leases!$F115,0)))))</f>
        <v>0</v>
      </c>
      <c r="DI286" s="94">
        <f ca="1">IF(OR(DI$165&lt;=EOMONTH($E115,$R115*(1-$O115)),DI$165&gt;EOMONTH($E115,$P115*12*(1-$O115)+$Q115*12*$O115+$R115*(1-$O115))),0,IF($X115="NNN",Expenses!DG$14*Leases!$F115,IF(Leases!$X115="FSG",0,IF(Leases!$X115="MG",SUMPRODUCT(Leases!$Z115:$Z119,Expenses!DG$9:DG$13)*Leases!$F115,MAX((Expenses!DG$9-Leases!$AB115/12)*Leases!$AA115*Leases!$F115,0)+MAX((Expenses!DG$10-Leases!$AB116/12)*Leases!$AA116*Leases!$F115,0)+MAX((Expenses!DG$11-Leases!$AB117/12)*Leases!$AA117*Leases!$F115,0)+MAX((Expenses!DG$12-Leases!$AB118/12)*Leases!$AA118*Leases!$F115,0)+MAX((Expenses!DG$13-Leases!$AB119/12)*Leases!$AA119*Leases!$F115,0)))))</f>
        <v>0</v>
      </c>
      <c r="DJ286" s="94">
        <f ca="1">IF(OR(DJ$165&lt;=EOMONTH($E115,$R115*(1-$O115)),DJ$165&gt;EOMONTH($E115,$P115*12*(1-$O115)+$Q115*12*$O115+$R115*(1-$O115))),0,IF($X115="NNN",Expenses!DH$14*Leases!$F115,IF(Leases!$X115="FSG",0,IF(Leases!$X115="MG",SUMPRODUCT(Leases!$Z115:$Z119,Expenses!DH$9:DH$13)*Leases!$F115,MAX((Expenses!DH$9-Leases!$AB115/12)*Leases!$AA115*Leases!$F115,0)+MAX((Expenses!DH$10-Leases!$AB116/12)*Leases!$AA116*Leases!$F115,0)+MAX((Expenses!DH$11-Leases!$AB117/12)*Leases!$AA117*Leases!$F115,0)+MAX((Expenses!DH$12-Leases!$AB118/12)*Leases!$AA118*Leases!$F115,0)+MAX((Expenses!DH$13-Leases!$AB119/12)*Leases!$AA119*Leases!$F115,0)))))</f>
        <v>0</v>
      </c>
      <c r="DK286" s="94">
        <f ca="1">IF(OR(DK$165&lt;=EOMONTH($E115,$R115*(1-$O115)),DK$165&gt;EOMONTH($E115,$P115*12*(1-$O115)+$Q115*12*$O115+$R115*(1-$O115))),0,IF($X115="NNN",Expenses!DI$14*Leases!$F115,IF(Leases!$X115="FSG",0,IF(Leases!$X115="MG",SUMPRODUCT(Leases!$Z115:$Z119,Expenses!DI$9:DI$13)*Leases!$F115,MAX((Expenses!DI$9-Leases!$AB115/12)*Leases!$AA115*Leases!$F115,0)+MAX((Expenses!DI$10-Leases!$AB116/12)*Leases!$AA116*Leases!$F115,0)+MAX((Expenses!DI$11-Leases!$AB117/12)*Leases!$AA117*Leases!$F115,0)+MAX((Expenses!DI$12-Leases!$AB118/12)*Leases!$AA118*Leases!$F115,0)+MAX((Expenses!DI$13-Leases!$AB119/12)*Leases!$AA119*Leases!$F115,0)))))</f>
        <v>0</v>
      </c>
      <c r="DL286" s="94">
        <f ca="1">IF(OR(DL$165&lt;=EOMONTH($E115,$R115*(1-$O115)),DL$165&gt;EOMONTH($E115,$P115*12*(1-$O115)+$Q115*12*$O115+$R115*(1-$O115))),0,IF($X115="NNN",Expenses!DJ$14*Leases!$F115,IF(Leases!$X115="FSG",0,IF(Leases!$X115="MG",SUMPRODUCT(Leases!$Z115:$Z119,Expenses!DJ$9:DJ$13)*Leases!$F115,MAX((Expenses!DJ$9-Leases!$AB115/12)*Leases!$AA115*Leases!$F115,0)+MAX((Expenses!DJ$10-Leases!$AB116/12)*Leases!$AA116*Leases!$F115,0)+MAX((Expenses!DJ$11-Leases!$AB117/12)*Leases!$AA117*Leases!$F115,0)+MAX((Expenses!DJ$12-Leases!$AB118/12)*Leases!$AA118*Leases!$F115,0)+MAX((Expenses!DJ$13-Leases!$AB119/12)*Leases!$AA119*Leases!$F115,0)))))</f>
        <v>0</v>
      </c>
      <c r="DM286" s="94">
        <f ca="1">IF(OR(DM$165&lt;=EOMONTH($E115,$R115*(1-$O115)),DM$165&gt;EOMONTH($E115,$P115*12*(1-$O115)+$Q115*12*$O115+$R115*(1-$O115))),0,IF($X115="NNN",Expenses!DK$14*Leases!$F115,IF(Leases!$X115="FSG",0,IF(Leases!$X115="MG",SUMPRODUCT(Leases!$Z115:$Z119,Expenses!DK$9:DK$13)*Leases!$F115,MAX((Expenses!DK$9-Leases!$AB115/12)*Leases!$AA115*Leases!$F115,0)+MAX((Expenses!DK$10-Leases!$AB116/12)*Leases!$AA116*Leases!$F115,0)+MAX((Expenses!DK$11-Leases!$AB117/12)*Leases!$AA117*Leases!$F115,0)+MAX((Expenses!DK$12-Leases!$AB118/12)*Leases!$AA118*Leases!$F115,0)+MAX((Expenses!DK$13-Leases!$AB119/12)*Leases!$AA119*Leases!$F115,0)))))</f>
        <v>0</v>
      </c>
      <c r="DN286" s="94">
        <f ca="1">IF(OR(DN$165&lt;=EOMONTH($E115,$R115*(1-$O115)),DN$165&gt;EOMONTH($E115,$P115*12*(1-$O115)+$Q115*12*$O115+$R115*(1-$O115))),0,IF($X115="NNN",Expenses!DL$14*Leases!$F115,IF(Leases!$X115="FSG",0,IF(Leases!$X115="MG",SUMPRODUCT(Leases!$Z115:$Z119,Expenses!DL$9:DL$13)*Leases!$F115,MAX((Expenses!DL$9-Leases!$AB115/12)*Leases!$AA115*Leases!$F115,0)+MAX((Expenses!DL$10-Leases!$AB116/12)*Leases!$AA116*Leases!$F115,0)+MAX((Expenses!DL$11-Leases!$AB117/12)*Leases!$AA117*Leases!$F115,0)+MAX((Expenses!DL$12-Leases!$AB118/12)*Leases!$AA118*Leases!$F115,0)+MAX((Expenses!DL$13-Leases!$AB119/12)*Leases!$AA119*Leases!$F115,0)))))</f>
        <v>0</v>
      </c>
      <c r="DO286" s="94">
        <f ca="1">IF(OR(DO$165&lt;=EOMONTH($E115,$R115*(1-$O115)),DO$165&gt;EOMONTH($E115,$P115*12*(1-$O115)+$Q115*12*$O115+$R115*(1-$O115))),0,IF($X115="NNN",Expenses!DM$14*Leases!$F115,IF(Leases!$X115="FSG",0,IF(Leases!$X115="MG",SUMPRODUCT(Leases!$Z115:$Z119,Expenses!DM$9:DM$13)*Leases!$F115,MAX((Expenses!DM$9-Leases!$AB115/12)*Leases!$AA115*Leases!$F115,0)+MAX((Expenses!DM$10-Leases!$AB116/12)*Leases!$AA116*Leases!$F115,0)+MAX((Expenses!DM$11-Leases!$AB117/12)*Leases!$AA117*Leases!$F115,0)+MAX((Expenses!DM$12-Leases!$AB118/12)*Leases!$AA118*Leases!$F115,0)+MAX((Expenses!DM$13-Leases!$AB119/12)*Leases!$AA119*Leases!$F115,0)))))</f>
        <v>0</v>
      </c>
      <c r="DP286" s="94">
        <f ca="1">IF(OR(DP$165&lt;=EOMONTH($E115,$R115*(1-$O115)),DP$165&gt;EOMONTH($E115,$P115*12*(1-$O115)+$Q115*12*$O115+$R115*(1-$O115))),0,IF($X115="NNN",Expenses!DN$14*Leases!$F115,IF(Leases!$X115="FSG",0,IF(Leases!$X115="MG",SUMPRODUCT(Leases!$Z115:$Z119,Expenses!DN$9:DN$13)*Leases!$F115,MAX((Expenses!DN$9-Leases!$AB115/12)*Leases!$AA115*Leases!$F115,0)+MAX((Expenses!DN$10-Leases!$AB116/12)*Leases!$AA116*Leases!$F115,0)+MAX((Expenses!DN$11-Leases!$AB117/12)*Leases!$AA117*Leases!$F115,0)+MAX((Expenses!DN$12-Leases!$AB118/12)*Leases!$AA118*Leases!$F115,0)+MAX((Expenses!DN$13-Leases!$AB119/12)*Leases!$AA119*Leases!$F115,0)))))</f>
        <v>0</v>
      </c>
      <c r="DQ286" s="94">
        <f ca="1">IF(OR(DQ$165&lt;=EOMONTH($E115,$R115*(1-$O115)),DQ$165&gt;EOMONTH($E115,$P115*12*(1-$O115)+$Q115*12*$O115+$R115*(1-$O115))),0,IF($X115="NNN",Expenses!DO$14*Leases!$F115,IF(Leases!$X115="FSG",0,IF(Leases!$X115="MG",SUMPRODUCT(Leases!$Z115:$Z119,Expenses!DO$9:DO$13)*Leases!$F115,MAX((Expenses!DO$9-Leases!$AB115/12)*Leases!$AA115*Leases!$F115,0)+MAX((Expenses!DO$10-Leases!$AB116/12)*Leases!$AA116*Leases!$F115,0)+MAX((Expenses!DO$11-Leases!$AB117/12)*Leases!$AA117*Leases!$F115,0)+MAX((Expenses!DO$12-Leases!$AB118/12)*Leases!$AA118*Leases!$F115,0)+MAX((Expenses!DO$13-Leases!$AB119/12)*Leases!$AA119*Leases!$F115,0)))))</f>
        <v>0</v>
      </c>
      <c r="DR286" s="94">
        <f ca="1">IF(OR(DR$165&lt;=EOMONTH($E115,$R115*(1-$O115)),DR$165&gt;EOMONTH($E115,$P115*12*(1-$O115)+$Q115*12*$O115+$R115*(1-$O115))),0,IF($X115="NNN",Expenses!DP$14*Leases!$F115,IF(Leases!$X115="FSG",0,IF(Leases!$X115="MG",SUMPRODUCT(Leases!$Z115:$Z119,Expenses!DP$9:DP$13)*Leases!$F115,MAX((Expenses!DP$9-Leases!$AB115/12)*Leases!$AA115*Leases!$F115,0)+MAX((Expenses!DP$10-Leases!$AB116/12)*Leases!$AA116*Leases!$F115,0)+MAX((Expenses!DP$11-Leases!$AB117/12)*Leases!$AA117*Leases!$F115,0)+MAX((Expenses!DP$12-Leases!$AB118/12)*Leases!$AA118*Leases!$F115,0)+MAX((Expenses!DP$13-Leases!$AB119/12)*Leases!$AA119*Leases!$F115,0)))))</f>
        <v>0</v>
      </c>
      <c r="DS286" s="94">
        <f ca="1">IF(OR(DS$165&lt;=EOMONTH($E115,$R115*(1-$O115)),DS$165&gt;EOMONTH($E115,$P115*12*(1-$O115)+$Q115*12*$O115+$R115*(1-$O115))),0,IF($X115="NNN",Expenses!DQ$14*Leases!$F115,IF(Leases!$X115="FSG",0,IF(Leases!$X115="MG",SUMPRODUCT(Leases!$Z115:$Z119,Expenses!DQ$9:DQ$13)*Leases!$F115,MAX((Expenses!DQ$9-Leases!$AB115/12)*Leases!$AA115*Leases!$F115,0)+MAX((Expenses!DQ$10-Leases!$AB116/12)*Leases!$AA116*Leases!$F115,0)+MAX((Expenses!DQ$11-Leases!$AB117/12)*Leases!$AA117*Leases!$F115,0)+MAX((Expenses!DQ$12-Leases!$AB118/12)*Leases!$AA118*Leases!$F115,0)+MAX((Expenses!DQ$13-Leases!$AB119/12)*Leases!$AA119*Leases!$F115,0)))))</f>
        <v>0</v>
      </c>
      <c r="DT286" s="94">
        <f ca="1">IF(OR(DT$165&lt;=EOMONTH($E115,$R115*(1-$O115)),DT$165&gt;EOMONTH($E115,$P115*12*(1-$O115)+$Q115*12*$O115+$R115*(1-$O115))),0,IF($X115="NNN",Expenses!DR$14*Leases!$F115,IF(Leases!$X115="FSG",0,IF(Leases!$X115="MG",SUMPRODUCT(Leases!$Z115:$Z119,Expenses!DR$9:DR$13)*Leases!$F115,MAX((Expenses!DR$9-Leases!$AB115/12)*Leases!$AA115*Leases!$F115,0)+MAX((Expenses!DR$10-Leases!$AB116/12)*Leases!$AA116*Leases!$F115,0)+MAX((Expenses!DR$11-Leases!$AB117/12)*Leases!$AA117*Leases!$F115,0)+MAX((Expenses!DR$12-Leases!$AB118/12)*Leases!$AA118*Leases!$F115,0)+MAX((Expenses!DR$13-Leases!$AB119/12)*Leases!$AA119*Leases!$F115,0)))))</f>
        <v>0</v>
      </c>
      <c r="DU286" s="94">
        <f ca="1">IF(OR(DU$165&lt;=EOMONTH($E115,$R115*(1-$O115)),DU$165&gt;EOMONTH($E115,$P115*12*(1-$O115)+$Q115*12*$O115+$R115*(1-$O115))),0,IF($X115="NNN",Expenses!DS$14*Leases!$F115,IF(Leases!$X115="FSG",0,IF(Leases!$X115="MG",SUMPRODUCT(Leases!$Z115:$Z119,Expenses!DS$9:DS$13)*Leases!$F115,MAX((Expenses!DS$9-Leases!$AB115/12)*Leases!$AA115*Leases!$F115,0)+MAX((Expenses!DS$10-Leases!$AB116/12)*Leases!$AA116*Leases!$F115,0)+MAX((Expenses!DS$11-Leases!$AB117/12)*Leases!$AA117*Leases!$F115,0)+MAX((Expenses!DS$12-Leases!$AB118/12)*Leases!$AA118*Leases!$F115,0)+MAX((Expenses!DS$13-Leases!$AB119/12)*Leases!$AA119*Leases!$F115,0)))))</f>
        <v>0</v>
      </c>
      <c r="DV286" s="94">
        <f ca="1">IF(OR(DV$165&lt;=EOMONTH($E115,$R115*(1-$O115)),DV$165&gt;EOMONTH($E115,$P115*12*(1-$O115)+$Q115*12*$O115+$R115*(1-$O115))),0,IF($X115="NNN",Expenses!DT$14*Leases!$F115,IF(Leases!$X115="FSG",0,IF(Leases!$X115="MG",SUMPRODUCT(Leases!$Z115:$Z119,Expenses!DT$9:DT$13)*Leases!$F115,MAX((Expenses!DT$9-Leases!$AB115/12)*Leases!$AA115*Leases!$F115,0)+MAX((Expenses!DT$10-Leases!$AB116/12)*Leases!$AA116*Leases!$F115,0)+MAX((Expenses!DT$11-Leases!$AB117/12)*Leases!$AA117*Leases!$F115,0)+MAX((Expenses!DT$12-Leases!$AB118/12)*Leases!$AA118*Leases!$F115,0)+MAX((Expenses!DT$13-Leases!$AB119/12)*Leases!$AA119*Leases!$F115,0)))))</f>
        <v>0</v>
      </c>
      <c r="DW286" s="94">
        <f ca="1">IF(OR(DW$165&lt;=EOMONTH($E115,$R115*(1-$O115)),DW$165&gt;EOMONTH($E115,$P115*12*(1-$O115)+$Q115*12*$O115+$R115*(1-$O115))),0,IF($X115="NNN",Expenses!DU$14*Leases!$F115,IF(Leases!$X115="FSG",0,IF(Leases!$X115="MG",SUMPRODUCT(Leases!$Z115:$Z119,Expenses!DU$9:DU$13)*Leases!$F115,MAX((Expenses!DU$9-Leases!$AB115/12)*Leases!$AA115*Leases!$F115,0)+MAX((Expenses!DU$10-Leases!$AB116/12)*Leases!$AA116*Leases!$F115,0)+MAX((Expenses!DU$11-Leases!$AB117/12)*Leases!$AA117*Leases!$F115,0)+MAX((Expenses!DU$12-Leases!$AB118/12)*Leases!$AA118*Leases!$F115,0)+MAX((Expenses!DU$13-Leases!$AB119/12)*Leases!$AA119*Leases!$F115,0)))))</f>
        <v>0</v>
      </c>
      <c r="DX286" s="94">
        <f ca="1">IF(OR(DX$165&lt;=EOMONTH($E115,$R115*(1-$O115)),DX$165&gt;EOMONTH($E115,$P115*12*(1-$O115)+$Q115*12*$O115+$R115*(1-$O115))),0,IF($X115="NNN",Expenses!DV$14*Leases!$F115,IF(Leases!$X115="FSG",0,IF(Leases!$X115="MG",SUMPRODUCT(Leases!$Z115:$Z119,Expenses!DV$9:DV$13)*Leases!$F115,MAX((Expenses!DV$9-Leases!$AB115/12)*Leases!$AA115*Leases!$F115,0)+MAX((Expenses!DV$10-Leases!$AB116/12)*Leases!$AA116*Leases!$F115,0)+MAX((Expenses!DV$11-Leases!$AB117/12)*Leases!$AA117*Leases!$F115,0)+MAX((Expenses!DV$12-Leases!$AB118/12)*Leases!$AA118*Leases!$F115,0)+MAX((Expenses!DV$13-Leases!$AB119/12)*Leases!$AA119*Leases!$F115,0)))))</f>
        <v>0</v>
      </c>
      <c r="DY286" s="94">
        <f ca="1">IF(OR(DY$165&lt;=EOMONTH($E115,$R115*(1-$O115)),DY$165&gt;EOMONTH($E115,$P115*12*(1-$O115)+$Q115*12*$O115+$R115*(1-$O115))),0,IF($X115="NNN",Expenses!DW$14*Leases!$F115,IF(Leases!$X115="FSG",0,IF(Leases!$X115="MG",SUMPRODUCT(Leases!$Z115:$Z119,Expenses!DW$9:DW$13)*Leases!$F115,MAX((Expenses!DW$9-Leases!$AB115/12)*Leases!$AA115*Leases!$F115,0)+MAX((Expenses!DW$10-Leases!$AB116/12)*Leases!$AA116*Leases!$F115,0)+MAX((Expenses!DW$11-Leases!$AB117/12)*Leases!$AA117*Leases!$F115,0)+MAX((Expenses!DW$12-Leases!$AB118/12)*Leases!$AA118*Leases!$F115,0)+MAX((Expenses!DW$13-Leases!$AB119/12)*Leases!$AA119*Leases!$F115,0)))))</f>
        <v>0</v>
      </c>
      <c r="DZ286" s="94">
        <f ca="1">IF(OR(DZ$165&lt;=EOMONTH($E115,$R115*(1-$O115)),DZ$165&gt;EOMONTH($E115,$P115*12*(1-$O115)+$Q115*12*$O115+$R115*(1-$O115))),0,IF($X115="NNN",Expenses!DX$14*Leases!$F115,IF(Leases!$X115="FSG",0,IF(Leases!$X115="MG",SUMPRODUCT(Leases!$Z115:$Z119,Expenses!DX$9:DX$13)*Leases!$F115,MAX((Expenses!DX$9-Leases!$AB115/12)*Leases!$AA115*Leases!$F115,0)+MAX((Expenses!DX$10-Leases!$AB116/12)*Leases!$AA116*Leases!$F115,0)+MAX((Expenses!DX$11-Leases!$AB117/12)*Leases!$AA117*Leases!$F115,0)+MAX((Expenses!DX$12-Leases!$AB118/12)*Leases!$AA118*Leases!$F115,0)+MAX((Expenses!DX$13-Leases!$AB119/12)*Leases!$AA119*Leases!$F115,0)))))</f>
        <v>0</v>
      </c>
      <c r="EA286" s="94">
        <f ca="1">IF(OR(EA$165&lt;=EOMONTH($E115,$R115*(1-$O115)),EA$165&gt;EOMONTH($E115,$P115*12*(1-$O115)+$Q115*12*$O115+$R115*(1-$O115))),0,IF($X115="NNN",Expenses!DY$14*Leases!$F115,IF(Leases!$X115="FSG",0,IF(Leases!$X115="MG",SUMPRODUCT(Leases!$Z115:$Z119,Expenses!DY$9:DY$13)*Leases!$F115,MAX((Expenses!DY$9-Leases!$AB115/12)*Leases!$AA115*Leases!$F115,0)+MAX((Expenses!DY$10-Leases!$AB116/12)*Leases!$AA116*Leases!$F115,0)+MAX((Expenses!DY$11-Leases!$AB117/12)*Leases!$AA117*Leases!$F115,0)+MAX((Expenses!DY$12-Leases!$AB118/12)*Leases!$AA118*Leases!$F115,0)+MAX((Expenses!DY$13-Leases!$AB119/12)*Leases!$AA119*Leases!$F115,0)))))</f>
        <v>0</v>
      </c>
      <c r="EB286" s="94">
        <f ca="1">IF(OR(EB$165&lt;=EOMONTH($E115,$R115*(1-$O115)),EB$165&gt;EOMONTH($E115,$P115*12*(1-$O115)+$Q115*12*$O115+$R115*(1-$O115))),0,IF($X115="NNN",Expenses!DZ$14*Leases!$F115,IF(Leases!$X115="FSG",0,IF(Leases!$X115="MG",SUMPRODUCT(Leases!$Z115:$Z119,Expenses!DZ$9:DZ$13)*Leases!$F115,MAX((Expenses!DZ$9-Leases!$AB115/12)*Leases!$AA115*Leases!$F115,0)+MAX((Expenses!DZ$10-Leases!$AB116/12)*Leases!$AA116*Leases!$F115,0)+MAX((Expenses!DZ$11-Leases!$AB117/12)*Leases!$AA117*Leases!$F115,0)+MAX((Expenses!DZ$12-Leases!$AB118/12)*Leases!$AA118*Leases!$F115,0)+MAX((Expenses!DZ$13-Leases!$AB119/12)*Leases!$AA119*Leases!$F115,0)))))</f>
        <v>0</v>
      </c>
      <c r="EC286" s="94">
        <f ca="1">IF(OR(EC$165&lt;=EOMONTH($E115,$R115*(1-$O115)),EC$165&gt;EOMONTH($E115,$P115*12*(1-$O115)+$Q115*12*$O115+$R115*(1-$O115))),0,IF($X115="NNN",Expenses!EA$14*Leases!$F115,IF(Leases!$X115="FSG",0,IF(Leases!$X115="MG",SUMPRODUCT(Leases!$Z115:$Z119,Expenses!EA$9:EA$13)*Leases!$F115,MAX((Expenses!EA$9-Leases!$AB115/12)*Leases!$AA115*Leases!$F115,0)+MAX((Expenses!EA$10-Leases!$AB116/12)*Leases!$AA116*Leases!$F115,0)+MAX((Expenses!EA$11-Leases!$AB117/12)*Leases!$AA117*Leases!$F115,0)+MAX((Expenses!EA$12-Leases!$AB118/12)*Leases!$AA118*Leases!$F115,0)+MAX((Expenses!EA$13-Leases!$AB119/12)*Leases!$AA119*Leases!$F115,0)))))</f>
        <v>0</v>
      </c>
      <c r="ED286" s="94">
        <f ca="1">IF(OR(ED$165&lt;=EOMONTH($E115,$R115*(1-$O115)),ED$165&gt;EOMONTH($E115,$P115*12*(1-$O115)+$Q115*12*$O115+$R115*(1-$O115))),0,IF($X115="NNN",Expenses!EB$14*Leases!$F115,IF(Leases!$X115="FSG",0,IF(Leases!$X115="MG",SUMPRODUCT(Leases!$Z115:$Z119,Expenses!EB$9:EB$13)*Leases!$F115,MAX((Expenses!EB$9-Leases!$AB115/12)*Leases!$AA115*Leases!$F115,0)+MAX((Expenses!EB$10-Leases!$AB116/12)*Leases!$AA116*Leases!$F115,0)+MAX((Expenses!EB$11-Leases!$AB117/12)*Leases!$AA117*Leases!$F115,0)+MAX((Expenses!EB$12-Leases!$AB118/12)*Leases!$AA118*Leases!$F115,0)+MAX((Expenses!EB$13-Leases!$AB119/12)*Leases!$AA119*Leases!$F115,0)))))</f>
        <v>0</v>
      </c>
      <c r="EE286" s="94">
        <f ca="1">IF(OR(EE$165&lt;=EOMONTH($E115,$R115*(1-$O115)),EE$165&gt;EOMONTH($E115,$P115*12*(1-$O115)+$Q115*12*$O115+$R115*(1-$O115))),0,IF($X115="NNN",Expenses!EC$14*Leases!$F115,IF(Leases!$X115="FSG",0,IF(Leases!$X115="MG",SUMPRODUCT(Leases!$Z115:$Z119,Expenses!EC$9:EC$13)*Leases!$F115,MAX((Expenses!EC$9-Leases!$AB115/12)*Leases!$AA115*Leases!$F115,0)+MAX((Expenses!EC$10-Leases!$AB116/12)*Leases!$AA116*Leases!$F115,0)+MAX((Expenses!EC$11-Leases!$AB117/12)*Leases!$AA117*Leases!$F115,0)+MAX((Expenses!EC$12-Leases!$AB118/12)*Leases!$AA118*Leases!$F115,0)+MAX((Expenses!EC$13-Leases!$AB119/12)*Leases!$AA119*Leases!$F115,0)))))</f>
        <v>0</v>
      </c>
      <c r="EF286" s="94">
        <f>IF(OR(EF$165&lt;=EOMONTH($E115,$R115*(1-$O115)),EF$165&gt;EOMONTH($E115,$P115*12*(1-$O115)+$Q115*12*$O115+$R115*(1-$O115))),0,IF($X115="NNN",Expenses!ED$14*Leases!$F115,IF(Leases!$X115="FSG",0,IF(Leases!$X115="MG",SUMPRODUCT(Leases!$Z115:$Z119,Expenses!ED$9:ED$13)*Leases!$F115,MAX((Expenses!ED$9-Leases!$AB115/12)*Leases!$AA115*Leases!$F115,0)+MAX((Expenses!ED$10-Leases!$AB116/12)*Leases!$AA116*Leases!$F115,0)+MAX((Expenses!ED$11-Leases!$AB117/12)*Leases!$AA117*Leases!$F115,0)+MAX((Expenses!ED$12-Leases!$AB118/12)*Leases!$AA118*Leases!$F115,0)+MAX((Expenses!ED$13-Leases!$AB119/12)*Leases!$AA119*Leases!$F115,0)))))</f>
        <v>0</v>
      </c>
      <c r="EG286" s="94">
        <f>IF(OR(EG$165&lt;=EOMONTH($E115,$R115*(1-$O115)),EG$165&gt;EOMONTH($E115,$P115*12*(1-$O115)+$Q115*12*$O115+$R115*(1-$O115))),0,IF($X115="NNN",Expenses!EE$14*Leases!$F115,IF(Leases!$X115="FSG",0,IF(Leases!$X115="MG",SUMPRODUCT(Leases!$Z115:$Z119,Expenses!EE$9:EE$13)*Leases!$F115,MAX((Expenses!EE$9-Leases!$AB115/12)*Leases!$AA115*Leases!$F115,0)+MAX((Expenses!EE$10-Leases!$AB116/12)*Leases!$AA116*Leases!$F115,0)+MAX((Expenses!EE$11-Leases!$AB117/12)*Leases!$AA117*Leases!$F115,0)+MAX((Expenses!EE$12-Leases!$AB118/12)*Leases!$AA118*Leases!$F115,0)+MAX((Expenses!EE$13-Leases!$AB119/12)*Leases!$AA119*Leases!$F115,0)))))</f>
        <v>0</v>
      </c>
      <c r="EH286" s="94">
        <f>IF(OR(EH$165&lt;=EOMONTH($E115,$R115*(1-$O115)),EH$165&gt;EOMONTH($E115,$P115*12*(1-$O115)+$Q115*12*$O115+$R115*(1-$O115))),0,IF($X115="NNN",Expenses!EF$14*Leases!$F115,IF(Leases!$X115="FSG",0,IF(Leases!$X115="MG",SUMPRODUCT(Leases!$Z115:$Z119,Expenses!EF$9:EF$13)*Leases!$F115,MAX((Expenses!EF$9-Leases!$AB115/12)*Leases!$AA115*Leases!$F115,0)+MAX((Expenses!EF$10-Leases!$AB116/12)*Leases!$AA116*Leases!$F115,0)+MAX((Expenses!EF$11-Leases!$AB117/12)*Leases!$AA117*Leases!$F115,0)+MAX((Expenses!EF$12-Leases!$AB118/12)*Leases!$AA118*Leases!$F115,0)+MAX((Expenses!EF$13-Leases!$AB119/12)*Leases!$AA119*Leases!$F115,0)))))</f>
        <v>0</v>
      </c>
      <c r="EI286" s="94">
        <f>IF(OR(EI$165&lt;=EOMONTH($E115,$R115*(1-$O115)),EI$165&gt;EOMONTH($E115,$P115*12*(1-$O115)+$Q115*12*$O115+$R115*(1-$O115))),0,IF($X115="NNN",Expenses!EG$14*Leases!$F115,IF(Leases!$X115="FSG",0,IF(Leases!$X115="MG",SUMPRODUCT(Leases!$Z115:$Z119,Expenses!EG$9:EG$13)*Leases!$F115,MAX((Expenses!EG$9-Leases!$AB115/12)*Leases!$AA115*Leases!$F115,0)+MAX((Expenses!EG$10-Leases!$AB116/12)*Leases!$AA116*Leases!$F115,0)+MAX((Expenses!EG$11-Leases!$AB117/12)*Leases!$AA117*Leases!$F115,0)+MAX((Expenses!EG$12-Leases!$AB118/12)*Leases!$AA118*Leases!$F115,0)+MAX((Expenses!EG$13-Leases!$AB119/12)*Leases!$AA119*Leases!$F115,0)))))</f>
        <v>0</v>
      </c>
      <c r="EJ286" s="94">
        <f>IF(OR(EJ$165&lt;=EOMONTH($E115,$R115*(1-$O115)),EJ$165&gt;EOMONTH($E115,$P115*12*(1-$O115)+$Q115*12*$O115+$R115*(1-$O115))),0,IF($X115="NNN",Expenses!EH$14*Leases!$F115,IF(Leases!$X115="FSG",0,IF(Leases!$X115="MG",SUMPRODUCT(Leases!$Z115:$Z119,Expenses!EH$9:EH$13)*Leases!$F115,MAX((Expenses!EH$9-Leases!$AB115/12)*Leases!$AA115*Leases!$F115,0)+MAX((Expenses!EH$10-Leases!$AB116/12)*Leases!$AA116*Leases!$F115,0)+MAX((Expenses!EH$11-Leases!$AB117/12)*Leases!$AA117*Leases!$F115,0)+MAX((Expenses!EH$12-Leases!$AB118/12)*Leases!$AA118*Leases!$F115,0)+MAX((Expenses!EH$13-Leases!$AB119/12)*Leases!$AA119*Leases!$F115,0)))))</f>
        <v>0</v>
      </c>
      <c r="EK286" s="94">
        <f>IF(OR(EK$165&lt;=EOMONTH($E115,$R115*(1-$O115)),EK$165&gt;EOMONTH($E115,$P115*12*(1-$O115)+$Q115*12*$O115+$R115*(1-$O115))),0,IF($X115="NNN",Expenses!EI$14*Leases!$F115,IF(Leases!$X115="FSG",0,IF(Leases!$X115="MG",SUMPRODUCT(Leases!$Z115:$Z119,Expenses!EI$9:EI$13)*Leases!$F115,MAX((Expenses!EI$9-Leases!$AB115/12)*Leases!$AA115*Leases!$F115,0)+MAX((Expenses!EI$10-Leases!$AB116/12)*Leases!$AA116*Leases!$F115,0)+MAX((Expenses!EI$11-Leases!$AB117/12)*Leases!$AA117*Leases!$F115,0)+MAX((Expenses!EI$12-Leases!$AB118/12)*Leases!$AA118*Leases!$F115,0)+MAX((Expenses!EI$13-Leases!$AB119/12)*Leases!$AA119*Leases!$F115,0)))))</f>
        <v>0</v>
      </c>
      <c r="EL286" s="94">
        <f>IF(OR(EL$165&lt;=EOMONTH($E115,$R115*(1-$O115)),EL$165&gt;EOMONTH($E115,$P115*12*(1-$O115)+$Q115*12*$O115+$R115*(1-$O115))),0,IF($X115="NNN",Expenses!EJ$14*Leases!$F115,IF(Leases!$X115="FSG",0,IF(Leases!$X115="MG",SUMPRODUCT(Leases!$Z115:$Z119,Expenses!EJ$9:EJ$13)*Leases!$F115,MAX((Expenses!EJ$9-Leases!$AB115/12)*Leases!$AA115*Leases!$F115,0)+MAX((Expenses!EJ$10-Leases!$AB116/12)*Leases!$AA116*Leases!$F115,0)+MAX((Expenses!EJ$11-Leases!$AB117/12)*Leases!$AA117*Leases!$F115,0)+MAX((Expenses!EJ$12-Leases!$AB118/12)*Leases!$AA118*Leases!$F115,0)+MAX((Expenses!EJ$13-Leases!$AB119/12)*Leases!$AA119*Leases!$F115,0)))))</f>
        <v>0</v>
      </c>
      <c r="EM286" s="94">
        <f>IF(OR(EM$165&lt;=EOMONTH($E115,$R115*(1-$O115)),EM$165&gt;EOMONTH($E115,$P115*12*(1-$O115)+$Q115*12*$O115+$R115*(1-$O115))),0,IF($X115="NNN",Expenses!EK$14*Leases!$F115,IF(Leases!$X115="FSG",0,IF(Leases!$X115="MG",SUMPRODUCT(Leases!$Z115:$Z119,Expenses!EK$9:EK$13)*Leases!$F115,MAX((Expenses!EK$9-Leases!$AB115/12)*Leases!$AA115*Leases!$F115,0)+MAX((Expenses!EK$10-Leases!$AB116/12)*Leases!$AA116*Leases!$F115,0)+MAX((Expenses!EK$11-Leases!$AB117/12)*Leases!$AA117*Leases!$F115,0)+MAX((Expenses!EK$12-Leases!$AB118/12)*Leases!$AA118*Leases!$F115,0)+MAX((Expenses!EK$13-Leases!$AB119/12)*Leases!$AA119*Leases!$F115,0)))))</f>
        <v>0</v>
      </c>
      <c r="EN286" s="94">
        <f>IF(OR(EN$165&lt;=EOMONTH($E115,$R115*(1-$O115)),EN$165&gt;EOMONTH($E115,$P115*12*(1-$O115)+$Q115*12*$O115+$R115*(1-$O115))),0,IF($X115="NNN",Expenses!EL$14*Leases!$F115,IF(Leases!$X115="FSG",0,IF(Leases!$X115="MG",SUMPRODUCT(Leases!$Z115:$Z119,Expenses!EL$9:EL$13)*Leases!$F115,MAX((Expenses!EL$9-Leases!$AB115/12)*Leases!$AA115*Leases!$F115,0)+MAX((Expenses!EL$10-Leases!$AB116/12)*Leases!$AA116*Leases!$F115,0)+MAX((Expenses!EL$11-Leases!$AB117/12)*Leases!$AA117*Leases!$F115,0)+MAX((Expenses!EL$12-Leases!$AB118/12)*Leases!$AA118*Leases!$F115,0)+MAX((Expenses!EL$13-Leases!$AB119/12)*Leases!$AA119*Leases!$F115,0)))))</f>
        <v>0</v>
      </c>
      <c r="EO286" s="94">
        <f>IF(OR(EO$165&lt;=EOMONTH($E115,$R115*(1-$O115)),EO$165&gt;EOMONTH($E115,$P115*12*(1-$O115)+$Q115*12*$O115+$R115*(1-$O115))),0,IF($X115="NNN",Expenses!EM$14*Leases!$F115,IF(Leases!$X115="FSG",0,IF(Leases!$X115="MG",SUMPRODUCT(Leases!$Z115:$Z119,Expenses!EM$9:EM$13)*Leases!$F115,MAX((Expenses!EM$9-Leases!$AB115/12)*Leases!$AA115*Leases!$F115,0)+MAX((Expenses!EM$10-Leases!$AB116/12)*Leases!$AA116*Leases!$F115,0)+MAX((Expenses!EM$11-Leases!$AB117/12)*Leases!$AA117*Leases!$F115,0)+MAX((Expenses!EM$12-Leases!$AB118/12)*Leases!$AA118*Leases!$F115,0)+MAX((Expenses!EM$13-Leases!$AB119/12)*Leases!$AA119*Leases!$F115,0)))))</f>
        <v>0</v>
      </c>
      <c r="EP286" s="94">
        <f>IF(OR(EP$165&lt;=EOMONTH($E115,$R115*(1-$O115)),EP$165&gt;EOMONTH($E115,$P115*12*(1-$O115)+$Q115*12*$O115+$R115*(1-$O115))),0,IF($X115="NNN",Expenses!EN$14*Leases!$F115,IF(Leases!$X115="FSG",0,IF(Leases!$X115="MG",SUMPRODUCT(Leases!$Z115:$Z119,Expenses!EN$9:EN$13)*Leases!$F115,MAX((Expenses!EN$9-Leases!$AB115/12)*Leases!$AA115*Leases!$F115,0)+MAX((Expenses!EN$10-Leases!$AB116/12)*Leases!$AA116*Leases!$F115,0)+MAX((Expenses!EN$11-Leases!$AB117/12)*Leases!$AA117*Leases!$F115,0)+MAX((Expenses!EN$12-Leases!$AB118/12)*Leases!$AA118*Leases!$F115,0)+MAX((Expenses!EN$13-Leases!$AB119/12)*Leases!$AA119*Leases!$F115,0)))))</f>
        <v>0</v>
      </c>
      <c r="EQ286" s="94">
        <f>IF(OR(EQ$165&lt;=EOMONTH($E115,$R115*(1-$O115)),EQ$165&gt;EOMONTH($E115,$P115*12*(1-$O115)+$Q115*12*$O115+$R115*(1-$O115))),0,IF($X115="NNN",Expenses!EO$14*Leases!$F115,IF(Leases!$X115="FSG",0,IF(Leases!$X115="MG",SUMPRODUCT(Leases!$Z115:$Z119,Expenses!EO$9:EO$13)*Leases!$F115,MAX((Expenses!EO$9-Leases!$AB115/12)*Leases!$AA115*Leases!$F115,0)+MAX((Expenses!EO$10-Leases!$AB116/12)*Leases!$AA116*Leases!$F115,0)+MAX((Expenses!EO$11-Leases!$AB117/12)*Leases!$AA117*Leases!$F115,0)+MAX((Expenses!EO$12-Leases!$AB118/12)*Leases!$AA118*Leases!$F115,0)+MAX((Expenses!EO$13-Leases!$AB119/12)*Leases!$AA119*Leases!$F115,0)))))</f>
        <v>0</v>
      </c>
      <c r="ER286" s="94">
        <f>IF(OR(ER$165&lt;=EOMONTH($E115,$R115*(1-$O115)),ER$165&gt;EOMONTH($E115,$P115*12*(1-$O115)+$Q115*12*$O115+$R115*(1-$O115))),0,IF($X115="NNN",Expenses!EP$14*Leases!$F115,IF(Leases!$X115="FSG",0,IF(Leases!$X115="MG",SUMPRODUCT(Leases!$Z115:$Z119,Expenses!EP$9:EP$13)*Leases!$F115,MAX((Expenses!EP$9-Leases!$AB115/12)*Leases!$AA115*Leases!$F115,0)+MAX((Expenses!EP$10-Leases!$AB116/12)*Leases!$AA116*Leases!$F115,0)+MAX((Expenses!EP$11-Leases!$AB117/12)*Leases!$AA117*Leases!$F115,0)+MAX((Expenses!EP$12-Leases!$AB118/12)*Leases!$AA118*Leases!$F115,0)+MAX((Expenses!EP$13-Leases!$AB119/12)*Leases!$AA119*Leases!$F115,0)))))</f>
        <v>0</v>
      </c>
      <c r="ES286" s="94">
        <f>IF(OR(ES$165&lt;=EOMONTH($E115,$R115*(1-$O115)),ES$165&gt;EOMONTH($E115,$P115*12*(1-$O115)+$Q115*12*$O115+$R115*(1-$O115))),0,IF($X115="NNN",Expenses!EQ$14*Leases!$F115,IF(Leases!$X115="FSG",0,IF(Leases!$X115="MG",SUMPRODUCT(Leases!$Z115:$Z119,Expenses!EQ$9:EQ$13)*Leases!$F115,MAX((Expenses!EQ$9-Leases!$AB115/12)*Leases!$AA115*Leases!$F115,0)+MAX((Expenses!EQ$10-Leases!$AB116/12)*Leases!$AA116*Leases!$F115,0)+MAX((Expenses!EQ$11-Leases!$AB117/12)*Leases!$AA117*Leases!$F115,0)+MAX((Expenses!EQ$12-Leases!$AB118/12)*Leases!$AA118*Leases!$F115,0)+MAX((Expenses!EQ$13-Leases!$AB119/12)*Leases!$AA119*Leases!$F115,0)))))</f>
        <v>0</v>
      </c>
      <c r="ET286" s="94">
        <f>IF(OR(ET$165&lt;=EOMONTH($E115,$R115*(1-$O115)),ET$165&gt;EOMONTH($E115,$P115*12*(1-$O115)+$Q115*12*$O115+$R115*(1-$O115))),0,IF($X115="NNN",Expenses!ER$14*Leases!$F115,IF(Leases!$X115="FSG",0,IF(Leases!$X115="MG",SUMPRODUCT(Leases!$Z115:$Z119,Expenses!ER$9:ER$13)*Leases!$F115,MAX((Expenses!ER$9-Leases!$AB115/12)*Leases!$AA115*Leases!$F115,0)+MAX((Expenses!ER$10-Leases!$AB116/12)*Leases!$AA116*Leases!$F115,0)+MAX((Expenses!ER$11-Leases!$AB117/12)*Leases!$AA117*Leases!$F115,0)+MAX((Expenses!ER$12-Leases!$AB118/12)*Leases!$AA118*Leases!$F115,0)+MAX((Expenses!ER$13-Leases!$AB119/12)*Leases!$AA119*Leases!$F115,0)))))</f>
        <v>0</v>
      </c>
      <c r="EU286" s="94">
        <f>IF(OR(EU$165&lt;=EOMONTH($E115,$R115*(1-$O115)),EU$165&gt;EOMONTH($E115,$P115*12*(1-$O115)+$Q115*12*$O115+$R115*(1-$O115))),0,IF($X115="NNN",Expenses!ES$14*Leases!$F115,IF(Leases!$X115="FSG",0,IF(Leases!$X115="MG",SUMPRODUCT(Leases!$Z115:$Z119,Expenses!ES$9:ES$13)*Leases!$F115,MAX((Expenses!ES$9-Leases!$AB115/12)*Leases!$AA115*Leases!$F115,0)+MAX((Expenses!ES$10-Leases!$AB116/12)*Leases!$AA116*Leases!$F115,0)+MAX((Expenses!ES$11-Leases!$AB117/12)*Leases!$AA117*Leases!$F115,0)+MAX((Expenses!ES$12-Leases!$AB118/12)*Leases!$AA118*Leases!$F115,0)+MAX((Expenses!ES$13-Leases!$AB119/12)*Leases!$AA119*Leases!$F115,0)))))</f>
        <v>0</v>
      </c>
      <c r="EV286" s="94">
        <f>IF(OR(EV$165&lt;=EOMONTH($E115,$R115*(1-$O115)),EV$165&gt;EOMONTH($E115,$P115*12*(1-$O115)+$Q115*12*$O115+$R115*(1-$O115))),0,IF($X115="NNN",Expenses!ET$14*Leases!$F115,IF(Leases!$X115="FSG",0,IF(Leases!$X115="MG",SUMPRODUCT(Leases!$Z115:$Z119,Expenses!ET$9:ET$13)*Leases!$F115,MAX((Expenses!ET$9-Leases!$AB115/12)*Leases!$AA115*Leases!$F115,0)+MAX((Expenses!ET$10-Leases!$AB116/12)*Leases!$AA116*Leases!$F115,0)+MAX((Expenses!ET$11-Leases!$AB117/12)*Leases!$AA117*Leases!$F115,0)+MAX((Expenses!ET$12-Leases!$AB118/12)*Leases!$AA118*Leases!$F115,0)+MAX((Expenses!ET$13-Leases!$AB119/12)*Leases!$AA119*Leases!$F115,0)))))</f>
        <v>0</v>
      </c>
      <c r="EW286" s="94">
        <f>IF(OR(EW$165&lt;=EOMONTH($E115,$R115*(1-$O115)),EW$165&gt;EOMONTH($E115,$P115*12*(1-$O115)+$Q115*12*$O115+$R115*(1-$O115))),0,IF($X115="NNN",Expenses!EU$14*Leases!$F115,IF(Leases!$X115="FSG",0,IF(Leases!$X115="MG",SUMPRODUCT(Leases!$Z115:$Z119,Expenses!EU$9:EU$13)*Leases!$F115,MAX((Expenses!EU$9-Leases!$AB115/12)*Leases!$AA115*Leases!$F115,0)+MAX((Expenses!EU$10-Leases!$AB116/12)*Leases!$AA116*Leases!$F115,0)+MAX((Expenses!EU$11-Leases!$AB117/12)*Leases!$AA117*Leases!$F115,0)+MAX((Expenses!EU$12-Leases!$AB118/12)*Leases!$AA118*Leases!$F115,0)+MAX((Expenses!EU$13-Leases!$AB119/12)*Leases!$AA119*Leases!$F115,0)))))</f>
        <v>0</v>
      </c>
      <c r="EX286" s="94">
        <f>IF(OR(EX$165&lt;=EOMONTH($E115,$R115*(1-$O115)),EX$165&gt;EOMONTH($E115,$P115*12*(1-$O115)+$Q115*12*$O115+$R115*(1-$O115))),0,IF($X115="NNN",Expenses!EV$14*Leases!$F115,IF(Leases!$X115="FSG",0,IF(Leases!$X115="MG",SUMPRODUCT(Leases!$Z115:$Z119,Expenses!EV$9:EV$13)*Leases!$F115,MAX((Expenses!EV$9-Leases!$AB115/12)*Leases!$AA115*Leases!$F115,0)+MAX((Expenses!EV$10-Leases!$AB116/12)*Leases!$AA116*Leases!$F115,0)+MAX((Expenses!EV$11-Leases!$AB117/12)*Leases!$AA117*Leases!$F115,0)+MAX((Expenses!EV$12-Leases!$AB118/12)*Leases!$AA118*Leases!$F115,0)+MAX((Expenses!EV$13-Leases!$AB119/12)*Leases!$AA119*Leases!$F115,0)))))</f>
        <v>0</v>
      </c>
      <c r="EY286" s="94">
        <f>IF(OR(EY$165&lt;=EOMONTH($E115,$R115*(1-$O115)),EY$165&gt;EOMONTH($E115,$P115*12*(1-$O115)+$Q115*12*$O115+$R115*(1-$O115))),0,IF($X115="NNN",Expenses!EW$14*Leases!$F115,IF(Leases!$X115="FSG",0,IF(Leases!$X115="MG",SUMPRODUCT(Leases!$Z115:$Z119,Expenses!EW$9:EW$13)*Leases!$F115,MAX((Expenses!EW$9-Leases!$AB115/12)*Leases!$AA115*Leases!$F115,0)+MAX((Expenses!EW$10-Leases!$AB116/12)*Leases!$AA116*Leases!$F115,0)+MAX((Expenses!EW$11-Leases!$AB117/12)*Leases!$AA117*Leases!$F115,0)+MAX((Expenses!EW$12-Leases!$AB118/12)*Leases!$AA118*Leases!$F115,0)+MAX((Expenses!EW$13-Leases!$AB119/12)*Leases!$AA119*Leases!$F115,0)))))</f>
        <v>0</v>
      </c>
      <c r="EZ286" s="94">
        <f>IF(OR(EZ$165&lt;=EOMONTH($E115,$R115*(1-$O115)),EZ$165&gt;EOMONTH($E115,$P115*12*(1-$O115)+$Q115*12*$O115+$R115*(1-$O115))),0,IF($X115="NNN",Expenses!EX$14*Leases!$F115,IF(Leases!$X115="FSG",0,IF(Leases!$X115="MG",SUMPRODUCT(Leases!$Z115:$Z119,Expenses!EX$9:EX$13)*Leases!$F115,MAX((Expenses!EX$9-Leases!$AB115/12)*Leases!$AA115*Leases!$F115,0)+MAX((Expenses!EX$10-Leases!$AB116/12)*Leases!$AA116*Leases!$F115,0)+MAX((Expenses!EX$11-Leases!$AB117/12)*Leases!$AA117*Leases!$F115,0)+MAX((Expenses!EX$12-Leases!$AB118/12)*Leases!$AA118*Leases!$F115,0)+MAX((Expenses!EX$13-Leases!$AB119/12)*Leases!$AA119*Leases!$F115,0)))))</f>
        <v>0</v>
      </c>
      <c r="FA286" s="94">
        <f>IF(OR(FA$165&lt;=EOMONTH($E115,$R115*(1-$O115)),FA$165&gt;EOMONTH($E115,$P115*12*(1-$O115)+$Q115*12*$O115+$R115*(1-$O115))),0,IF($X115="NNN",Expenses!EY$14*Leases!$F115,IF(Leases!$X115="FSG",0,IF(Leases!$X115="MG",SUMPRODUCT(Leases!$Z115:$Z119,Expenses!EY$9:EY$13)*Leases!$F115,MAX((Expenses!EY$9-Leases!$AB115/12)*Leases!$AA115*Leases!$F115,0)+MAX((Expenses!EY$10-Leases!$AB116/12)*Leases!$AA116*Leases!$F115,0)+MAX((Expenses!EY$11-Leases!$AB117/12)*Leases!$AA117*Leases!$F115,0)+MAX((Expenses!EY$12-Leases!$AB118/12)*Leases!$AA118*Leases!$F115,0)+MAX((Expenses!EY$13-Leases!$AB119/12)*Leases!$AA119*Leases!$F115,0)))))</f>
        <v>0</v>
      </c>
      <c r="FB286" s="94">
        <f>IF(OR(FB$165&lt;=EOMONTH($E115,$R115*(1-$O115)),FB$165&gt;EOMONTH($E115,$P115*12*(1-$O115)+$Q115*12*$O115+$R115*(1-$O115))),0,IF($X115="NNN",Expenses!EZ$14*Leases!$F115,IF(Leases!$X115="FSG",0,IF(Leases!$X115="MG",SUMPRODUCT(Leases!$Z115:$Z119,Expenses!EZ$9:EZ$13)*Leases!$F115,MAX((Expenses!EZ$9-Leases!$AB115/12)*Leases!$AA115*Leases!$F115,0)+MAX((Expenses!EZ$10-Leases!$AB116/12)*Leases!$AA116*Leases!$F115,0)+MAX((Expenses!EZ$11-Leases!$AB117/12)*Leases!$AA117*Leases!$F115,0)+MAX((Expenses!EZ$12-Leases!$AB118/12)*Leases!$AA118*Leases!$F115,0)+MAX((Expenses!EZ$13-Leases!$AB119/12)*Leases!$AA119*Leases!$F115,0)))))</f>
        <v>0</v>
      </c>
      <c r="FC286" s="94">
        <f>IF(OR(FC$165&lt;=EOMONTH($E115,$R115*(1-$O115)),FC$165&gt;EOMONTH($E115,$P115*12*(1-$O115)+$Q115*12*$O115+$R115*(1-$O115))),0,IF($X115="NNN",Expenses!FA$14*Leases!$F115,IF(Leases!$X115="FSG",0,IF(Leases!$X115="MG",SUMPRODUCT(Leases!$Z115:$Z119,Expenses!FA$9:FA$13)*Leases!$F115,MAX((Expenses!FA$9-Leases!$AB115/12)*Leases!$AA115*Leases!$F115,0)+MAX((Expenses!FA$10-Leases!$AB116/12)*Leases!$AA116*Leases!$F115,0)+MAX((Expenses!FA$11-Leases!$AB117/12)*Leases!$AA117*Leases!$F115,0)+MAX((Expenses!FA$12-Leases!$AB118/12)*Leases!$AA118*Leases!$F115,0)+MAX((Expenses!FA$13-Leases!$AB119/12)*Leases!$AA119*Leases!$F115,0)))))</f>
        <v>0</v>
      </c>
      <c r="FD286" s="94">
        <f>IF(OR(FD$165&lt;=EOMONTH($E115,$R115*(1-$O115)),FD$165&gt;EOMONTH($E115,$P115*12*(1-$O115)+$Q115*12*$O115+$R115*(1-$O115))),0,IF($X115="NNN",Expenses!FB$14*Leases!$F115,IF(Leases!$X115="FSG",0,IF(Leases!$X115="MG",SUMPRODUCT(Leases!$Z115:$Z119,Expenses!FB$9:FB$13)*Leases!$F115,MAX((Expenses!FB$9-Leases!$AB115/12)*Leases!$AA115*Leases!$F115,0)+MAX((Expenses!FB$10-Leases!$AB116/12)*Leases!$AA116*Leases!$F115,0)+MAX((Expenses!FB$11-Leases!$AB117/12)*Leases!$AA117*Leases!$F115,0)+MAX((Expenses!FB$12-Leases!$AB118/12)*Leases!$AA118*Leases!$F115,0)+MAX((Expenses!FB$13-Leases!$AB119/12)*Leases!$AA119*Leases!$F115,0)))))</f>
        <v>0</v>
      </c>
      <c r="FE286" s="94">
        <f>IF(OR(FE$165&lt;=EOMONTH($E115,$R115*(1-$O115)),FE$165&gt;EOMONTH($E115,$P115*12*(1-$O115)+$Q115*12*$O115+$R115*(1-$O115))),0,IF($X115="NNN",Expenses!FC$14*Leases!$F115,IF(Leases!$X115="FSG",0,IF(Leases!$X115="MG",SUMPRODUCT(Leases!$Z115:$Z119,Expenses!FC$9:FC$13)*Leases!$F115,MAX((Expenses!FC$9-Leases!$AB115/12)*Leases!$AA115*Leases!$F115,0)+MAX((Expenses!FC$10-Leases!$AB116/12)*Leases!$AA116*Leases!$F115,0)+MAX((Expenses!FC$11-Leases!$AB117/12)*Leases!$AA117*Leases!$F115,0)+MAX((Expenses!FC$12-Leases!$AB118/12)*Leases!$AA118*Leases!$F115,0)+MAX((Expenses!FC$13-Leases!$AB119/12)*Leases!$AA119*Leases!$F115,0)))))</f>
        <v>0</v>
      </c>
      <c r="FF286" s="94">
        <f>IF(OR(FF$165&lt;=EOMONTH($E115,$R115*(1-$O115)),FF$165&gt;EOMONTH($E115,$P115*12*(1-$O115)+$Q115*12*$O115+$R115*(1-$O115))),0,IF($X115="NNN",Expenses!FD$14*Leases!$F115,IF(Leases!$X115="FSG",0,IF(Leases!$X115="MG",SUMPRODUCT(Leases!$Z115:$Z119,Expenses!FD$9:FD$13)*Leases!$F115,MAX((Expenses!FD$9-Leases!$AB115/12)*Leases!$AA115*Leases!$F115,0)+MAX((Expenses!FD$10-Leases!$AB116/12)*Leases!$AA116*Leases!$F115,0)+MAX((Expenses!FD$11-Leases!$AB117/12)*Leases!$AA117*Leases!$F115,0)+MAX((Expenses!FD$12-Leases!$AB118/12)*Leases!$AA118*Leases!$F115,0)+MAX((Expenses!FD$13-Leases!$AB119/12)*Leases!$AA119*Leases!$F115,0)))))</f>
        <v>0</v>
      </c>
      <c r="FG286" s="94">
        <f>IF(OR(FG$165&lt;=EOMONTH($E115,$R115*(1-$O115)),FG$165&gt;EOMONTH($E115,$P115*12*(1-$O115)+$Q115*12*$O115+$R115*(1-$O115))),0,IF($X115="NNN",Expenses!FE$14*Leases!$F115,IF(Leases!$X115="FSG",0,IF(Leases!$X115="MG",SUMPRODUCT(Leases!$Z115:$Z119,Expenses!FE$9:FE$13)*Leases!$F115,MAX((Expenses!FE$9-Leases!$AB115/12)*Leases!$AA115*Leases!$F115,0)+MAX((Expenses!FE$10-Leases!$AB116/12)*Leases!$AA116*Leases!$F115,0)+MAX((Expenses!FE$11-Leases!$AB117/12)*Leases!$AA117*Leases!$F115,0)+MAX((Expenses!FE$12-Leases!$AB118/12)*Leases!$AA118*Leases!$F115,0)+MAX((Expenses!FE$13-Leases!$AB119/12)*Leases!$AA119*Leases!$F115,0)))))</f>
        <v>0</v>
      </c>
      <c r="FH286" s="94">
        <f>IF(OR(FH$165&lt;=EOMONTH($E115,$R115*(1-$O115)),FH$165&gt;EOMONTH($E115,$P115*12*(1-$O115)+$Q115*12*$O115+$R115*(1-$O115))),0,IF($X115="NNN",Expenses!FF$14*Leases!$F115,IF(Leases!$X115="FSG",0,IF(Leases!$X115="MG",SUMPRODUCT(Leases!$Z115:$Z119,Expenses!FF$9:FF$13)*Leases!$F115,MAX((Expenses!FF$9-Leases!$AB115/12)*Leases!$AA115*Leases!$F115,0)+MAX((Expenses!FF$10-Leases!$AB116/12)*Leases!$AA116*Leases!$F115,0)+MAX((Expenses!FF$11-Leases!$AB117/12)*Leases!$AA117*Leases!$F115,0)+MAX((Expenses!FF$12-Leases!$AB118/12)*Leases!$AA118*Leases!$F115,0)+MAX((Expenses!FF$13-Leases!$AB119/12)*Leases!$AA119*Leases!$F115,0)))))</f>
        <v>0</v>
      </c>
      <c r="FI286" s="94">
        <f>IF(OR(FI$165&lt;=EOMONTH($E115,$R115*(1-$O115)),FI$165&gt;EOMONTH($E115,$P115*12*(1-$O115)+$Q115*12*$O115+$R115*(1-$O115))),0,IF($X115="NNN",Expenses!FG$14*Leases!$F115,IF(Leases!$X115="FSG",0,IF(Leases!$X115="MG",SUMPRODUCT(Leases!$Z115:$Z119,Expenses!FG$9:FG$13)*Leases!$F115,MAX((Expenses!FG$9-Leases!$AB115/12)*Leases!$AA115*Leases!$F115,0)+MAX((Expenses!FG$10-Leases!$AB116/12)*Leases!$AA116*Leases!$F115,0)+MAX((Expenses!FG$11-Leases!$AB117/12)*Leases!$AA117*Leases!$F115,0)+MAX((Expenses!FG$12-Leases!$AB118/12)*Leases!$AA118*Leases!$F115,0)+MAX((Expenses!FG$13-Leases!$AB119/12)*Leases!$AA119*Leases!$F115,0)))))</f>
        <v>0</v>
      </c>
      <c r="FJ286" s="94">
        <f>IF(OR(FJ$165&lt;=EOMONTH($E115,$R115*(1-$O115)),FJ$165&gt;EOMONTH($E115,$P115*12*(1-$O115)+$Q115*12*$O115+$R115*(1-$O115))),0,IF($X115="NNN",Expenses!FH$14*Leases!$F115,IF(Leases!$X115="FSG",0,IF(Leases!$X115="MG",SUMPRODUCT(Leases!$Z115:$Z119,Expenses!FH$9:FH$13)*Leases!$F115,MAX((Expenses!FH$9-Leases!$AB115/12)*Leases!$AA115*Leases!$F115,0)+MAX((Expenses!FH$10-Leases!$AB116/12)*Leases!$AA116*Leases!$F115,0)+MAX((Expenses!FH$11-Leases!$AB117/12)*Leases!$AA117*Leases!$F115,0)+MAX((Expenses!FH$12-Leases!$AB118/12)*Leases!$AA118*Leases!$F115,0)+MAX((Expenses!FH$13-Leases!$AB119/12)*Leases!$AA119*Leases!$F115,0)))))</f>
        <v>0</v>
      </c>
      <c r="FK286" s="94">
        <f>IF(OR(FK$165&lt;=EOMONTH($E115,$R115*(1-$O115)),FK$165&gt;EOMONTH($E115,$P115*12*(1-$O115)+$Q115*12*$O115+$R115*(1-$O115))),0,IF($X115="NNN",Expenses!FI$14*Leases!$F115,IF(Leases!$X115="FSG",0,IF(Leases!$X115="MG",SUMPRODUCT(Leases!$Z115:$Z119,Expenses!FI$9:FI$13)*Leases!$F115,MAX((Expenses!FI$9-Leases!$AB115/12)*Leases!$AA115*Leases!$F115,0)+MAX((Expenses!FI$10-Leases!$AB116/12)*Leases!$AA116*Leases!$F115,0)+MAX((Expenses!FI$11-Leases!$AB117/12)*Leases!$AA117*Leases!$F115,0)+MAX((Expenses!FI$12-Leases!$AB118/12)*Leases!$AA118*Leases!$F115,0)+MAX((Expenses!FI$13-Leases!$AB119/12)*Leases!$AA119*Leases!$F115,0)))))</f>
        <v>0</v>
      </c>
      <c r="FL286" s="94">
        <f>IF(OR(FL$165&lt;=EOMONTH($E115,$R115*(1-$O115)),FL$165&gt;EOMONTH($E115,$P115*12*(1-$O115)+$Q115*12*$O115+$R115*(1-$O115))),0,IF($X115="NNN",Expenses!FJ$14*Leases!$F115,IF(Leases!$X115="FSG",0,IF(Leases!$X115="MG",SUMPRODUCT(Leases!$Z115:$Z119,Expenses!FJ$9:FJ$13)*Leases!$F115,MAX((Expenses!FJ$9-Leases!$AB115/12)*Leases!$AA115*Leases!$F115,0)+MAX((Expenses!FJ$10-Leases!$AB116/12)*Leases!$AA116*Leases!$F115,0)+MAX((Expenses!FJ$11-Leases!$AB117/12)*Leases!$AA117*Leases!$F115,0)+MAX((Expenses!FJ$12-Leases!$AB118/12)*Leases!$AA118*Leases!$F115,0)+MAX((Expenses!FJ$13-Leases!$AB119/12)*Leases!$AA119*Leases!$F115,0)))))</f>
        <v>0</v>
      </c>
      <c r="FM286" s="94">
        <f>IF(OR(FM$165&lt;=EOMONTH($E115,$R115*(1-$O115)),FM$165&gt;EOMONTH($E115,$P115*12*(1-$O115)+$Q115*12*$O115+$R115*(1-$O115))),0,IF($X115="NNN",Expenses!FK$14*Leases!$F115,IF(Leases!$X115="FSG",0,IF(Leases!$X115="MG",SUMPRODUCT(Leases!$Z115:$Z119,Expenses!FK$9:FK$13)*Leases!$F115,MAX((Expenses!FK$9-Leases!$AB115/12)*Leases!$AA115*Leases!$F115,0)+MAX((Expenses!FK$10-Leases!$AB116/12)*Leases!$AA116*Leases!$F115,0)+MAX((Expenses!FK$11-Leases!$AB117/12)*Leases!$AA117*Leases!$F115,0)+MAX((Expenses!FK$12-Leases!$AB118/12)*Leases!$AA118*Leases!$F115,0)+MAX((Expenses!FK$13-Leases!$AB119/12)*Leases!$AA119*Leases!$F115,0)))))</f>
        <v>0</v>
      </c>
      <c r="FN286" s="94">
        <f>IF(OR(FN$165&lt;=EOMONTH($E115,$R115*(1-$O115)),FN$165&gt;EOMONTH($E115,$P115*12*(1-$O115)+$Q115*12*$O115+$R115*(1-$O115))),0,IF($X115="NNN",Expenses!FL$14*Leases!$F115,IF(Leases!$X115="FSG",0,IF(Leases!$X115="MG",SUMPRODUCT(Leases!$Z115:$Z119,Expenses!FL$9:FL$13)*Leases!$F115,MAX((Expenses!FL$9-Leases!$AB115/12)*Leases!$AA115*Leases!$F115,0)+MAX((Expenses!FL$10-Leases!$AB116/12)*Leases!$AA116*Leases!$F115,0)+MAX((Expenses!FL$11-Leases!$AB117/12)*Leases!$AA117*Leases!$F115,0)+MAX((Expenses!FL$12-Leases!$AB118/12)*Leases!$AA118*Leases!$F115,0)+MAX((Expenses!FL$13-Leases!$AB119/12)*Leases!$AA119*Leases!$F115,0)))))</f>
        <v>0</v>
      </c>
      <c r="FO286" s="94">
        <f>IF(OR(FO$165&lt;=EOMONTH($E115,$R115*(1-$O115)),FO$165&gt;EOMONTH($E115,$P115*12*(1-$O115)+$Q115*12*$O115+$R115*(1-$O115))),0,IF($X115="NNN",Expenses!FM$14*Leases!$F115,IF(Leases!$X115="FSG",0,IF(Leases!$X115="MG",SUMPRODUCT(Leases!$Z115:$Z119,Expenses!FM$9:FM$13)*Leases!$F115,MAX((Expenses!FM$9-Leases!$AB115/12)*Leases!$AA115*Leases!$F115,0)+MAX((Expenses!FM$10-Leases!$AB116/12)*Leases!$AA116*Leases!$F115,0)+MAX((Expenses!FM$11-Leases!$AB117/12)*Leases!$AA117*Leases!$F115,0)+MAX((Expenses!FM$12-Leases!$AB118/12)*Leases!$AA118*Leases!$F115,0)+MAX((Expenses!FM$13-Leases!$AB119/12)*Leases!$AA119*Leases!$F115,0)))))</f>
        <v>0</v>
      </c>
      <c r="FP286" s="94">
        <f>IF(OR(FP$165&lt;=EOMONTH($E115,$R115*(1-$O115)),FP$165&gt;EOMONTH($E115,$P115*12*(1-$O115)+$Q115*12*$O115+$R115*(1-$O115))),0,IF($X115="NNN",Expenses!FN$14*Leases!$F115,IF(Leases!$X115="FSG",0,IF(Leases!$X115="MG",SUMPRODUCT(Leases!$Z115:$Z119,Expenses!FN$9:FN$13)*Leases!$F115,MAX((Expenses!FN$9-Leases!$AB115/12)*Leases!$AA115*Leases!$F115,0)+MAX((Expenses!FN$10-Leases!$AB116/12)*Leases!$AA116*Leases!$F115,0)+MAX((Expenses!FN$11-Leases!$AB117/12)*Leases!$AA117*Leases!$F115,0)+MAX((Expenses!FN$12-Leases!$AB118/12)*Leases!$AA118*Leases!$F115,0)+MAX((Expenses!FN$13-Leases!$AB119/12)*Leases!$AA119*Leases!$F115,0)))))</f>
        <v>0</v>
      </c>
      <c r="FQ286" s="94">
        <f>IF(OR(FQ$165&lt;=EOMONTH($E115,$R115*(1-$O115)),FQ$165&gt;EOMONTH($E115,$P115*12*(1-$O115)+$Q115*12*$O115+$R115*(1-$O115))),0,IF($X115="NNN",Expenses!FO$14*Leases!$F115,IF(Leases!$X115="FSG",0,IF(Leases!$X115="MG",SUMPRODUCT(Leases!$Z115:$Z119,Expenses!FO$9:FO$13)*Leases!$F115,MAX((Expenses!FO$9-Leases!$AB115/12)*Leases!$AA115*Leases!$F115,0)+MAX((Expenses!FO$10-Leases!$AB116/12)*Leases!$AA116*Leases!$F115,0)+MAX((Expenses!FO$11-Leases!$AB117/12)*Leases!$AA117*Leases!$F115,0)+MAX((Expenses!FO$12-Leases!$AB118/12)*Leases!$AA118*Leases!$F115,0)+MAX((Expenses!FO$13-Leases!$AB119/12)*Leases!$AA119*Leases!$F115,0)))))</f>
        <v>0</v>
      </c>
      <c r="FR286" s="94">
        <f>IF(OR(FR$165&lt;=EOMONTH($E115,$R115*(1-$O115)),FR$165&gt;EOMONTH($E115,$P115*12*(1-$O115)+$Q115*12*$O115+$R115*(1-$O115))),0,IF($X115="NNN",Expenses!FP$14*Leases!$F115,IF(Leases!$X115="FSG",0,IF(Leases!$X115="MG",SUMPRODUCT(Leases!$Z115:$Z119,Expenses!FP$9:FP$13)*Leases!$F115,MAX((Expenses!FP$9-Leases!$AB115/12)*Leases!$AA115*Leases!$F115,0)+MAX((Expenses!FP$10-Leases!$AB116/12)*Leases!$AA116*Leases!$F115,0)+MAX((Expenses!FP$11-Leases!$AB117/12)*Leases!$AA117*Leases!$F115,0)+MAX((Expenses!FP$12-Leases!$AB118/12)*Leases!$AA118*Leases!$F115,0)+MAX((Expenses!FP$13-Leases!$AB119/12)*Leases!$AA119*Leases!$F115,0)))))</f>
        <v>0</v>
      </c>
      <c r="FS286" s="94">
        <f>IF(OR(FS$165&lt;=EOMONTH($E115,$R115*(1-$O115)),FS$165&gt;EOMONTH($E115,$P115*12*(1-$O115)+$Q115*12*$O115+$R115*(1-$O115))),0,IF($X115="NNN",Expenses!FQ$14*Leases!$F115,IF(Leases!$X115="FSG",0,IF(Leases!$X115="MG",SUMPRODUCT(Leases!$Z115:$Z119,Expenses!FQ$9:FQ$13)*Leases!$F115,MAX((Expenses!FQ$9-Leases!$AB115/12)*Leases!$AA115*Leases!$F115,0)+MAX((Expenses!FQ$10-Leases!$AB116/12)*Leases!$AA116*Leases!$F115,0)+MAX((Expenses!FQ$11-Leases!$AB117/12)*Leases!$AA117*Leases!$F115,0)+MAX((Expenses!FQ$12-Leases!$AB118/12)*Leases!$AA118*Leases!$F115,0)+MAX((Expenses!FQ$13-Leases!$AB119/12)*Leases!$AA119*Leases!$F115,0)))))</f>
        <v>0</v>
      </c>
      <c r="FT286" s="94">
        <f>IF(OR(FT$165&lt;=EOMONTH($E115,$R115*(1-$O115)),FT$165&gt;EOMONTH($E115,$P115*12*(1-$O115)+$Q115*12*$O115+$R115*(1-$O115))),0,IF($X115="NNN",Expenses!FR$14*Leases!$F115,IF(Leases!$X115="FSG",0,IF(Leases!$X115="MG",SUMPRODUCT(Leases!$Z115:$Z119,Expenses!FR$9:FR$13)*Leases!$F115,MAX((Expenses!FR$9-Leases!$AB115/12)*Leases!$AA115*Leases!$F115,0)+MAX((Expenses!FR$10-Leases!$AB116/12)*Leases!$AA116*Leases!$F115,0)+MAX((Expenses!FR$11-Leases!$AB117/12)*Leases!$AA117*Leases!$F115,0)+MAX((Expenses!FR$12-Leases!$AB118/12)*Leases!$AA118*Leases!$F115,0)+MAX((Expenses!FR$13-Leases!$AB119/12)*Leases!$AA119*Leases!$F115,0)))))</f>
        <v>0</v>
      </c>
      <c r="FU286" s="94">
        <f>IF(OR(FU$165&lt;=EOMONTH($E115,$R115*(1-$O115)),FU$165&gt;EOMONTH($E115,$P115*12*(1-$O115)+$Q115*12*$O115+$R115*(1-$O115))),0,IF($X115="NNN",Expenses!FS$14*Leases!$F115,IF(Leases!$X115="FSG",0,IF(Leases!$X115="MG",SUMPRODUCT(Leases!$Z115:$Z119,Expenses!FS$9:FS$13)*Leases!$F115,MAX((Expenses!FS$9-Leases!$AB115/12)*Leases!$AA115*Leases!$F115,0)+MAX((Expenses!FS$10-Leases!$AB116/12)*Leases!$AA116*Leases!$F115,0)+MAX((Expenses!FS$11-Leases!$AB117/12)*Leases!$AA117*Leases!$F115,0)+MAX((Expenses!FS$12-Leases!$AB118/12)*Leases!$AA118*Leases!$F115,0)+MAX((Expenses!FS$13-Leases!$AB119/12)*Leases!$AA119*Leases!$F115,0)))))</f>
        <v>0</v>
      </c>
      <c r="FV286" s="94">
        <f>IF(OR(FV$165&lt;=EOMONTH($E115,$R115*(1-$O115)),FV$165&gt;EOMONTH($E115,$P115*12*(1-$O115)+$Q115*12*$O115+$R115*(1-$O115))),0,IF($X115="NNN",Expenses!FT$14*Leases!$F115,IF(Leases!$X115="FSG",0,IF(Leases!$X115="MG",SUMPRODUCT(Leases!$Z115:$Z119,Expenses!FT$9:FT$13)*Leases!$F115,MAX((Expenses!FT$9-Leases!$AB115/12)*Leases!$AA115*Leases!$F115,0)+MAX((Expenses!FT$10-Leases!$AB116/12)*Leases!$AA116*Leases!$F115,0)+MAX((Expenses!FT$11-Leases!$AB117/12)*Leases!$AA117*Leases!$F115,0)+MAX((Expenses!FT$12-Leases!$AB118/12)*Leases!$AA118*Leases!$F115,0)+MAX((Expenses!FT$13-Leases!$AB119/12)*Leases!$AA119*Leases!$F115,0)))))</f>
        <v>0</v>
      </c>
      <c r="FW286" s="94">
        <f>IF(OR(FW$165&lt;=EOMONTH($E115,$R115*(1-$O115)),FW$165&gt;EOMONTH($E115,$P115*12*(1-$O115)+$Q115*12*$O115+$R115*(1-$O115))),0,IF($X115="NNN",Expenses!FU$14*Leases!$F115,IF(Leases!$X115="FSG",0,IF(Leases!$X115="MG",SUMPRODUCT(Leases!$Z115:$Z119,Expenses!FU$9:FU$13)*Leases!$F115,MAX((Expenses!FU$9-Leases!$AB115/12)*Leases!$AA115*Leases!$F115,0)+MAX((Expenses!FU$10-Leases!$AB116/12)*Leases!$AA116*Leases!$F115,0)+MAX((Expenses!FU$11-Leases!$AB117/12)*Leases!$AA117*Leases!$F115,0)+MAX((Expenses!FU$12-Leases!$AB118/12)*Leases!$AA118*Leases!$F115,0)+MAX((Expenses!FU$13-Leases!$AB119/12)*Leases!$AA119*Leases!$F115,0)))))</f>
        <v>0</v>
      </c>
      <c r="FX286" s="94">
        <f>IF(OR(FX$165&lt;=EOMONTH($E115,$R115*(1-$O115)),FX$165&gt;EOMONTH($E115,$P115*12*(1-$O115)+$Q115*12*$O115+$R115*(1-$O115))),0,IF($X115="NNN",Expenses!FV$14*Leases!$F115,IF(Leases!$X115="FSG",0,IF(Leases!$X115="MG",SUMPRODUCT(Leases!$Z115:$Z119,Expenses!FV$9:FV$13)*Leases!$F115,MAX((Expenses!FV$9-Leases!$AB115/12)*Leases!$AA115*Leases!$F115,0)+MAX((Expenses!FV$10-Leases!$AB116/12)*Leases!$AA116*Leases!$F115,0)+MAX((Expenses!FV$11-Leases!$AB117/12)*Leases!$AA117*Leases!$F115,0)+MAX((Expenses!FV$12-Leases!$AB118/12)*Leases!$AA118*Leases!$F115,0)+MAX((Expenses!FV$13-Leases!$AB119/12)*Leases!$AA119*Leases!$F115,0)))))</f>
        <v>0</v>
      </c>
      <c r="FY286" s="94">
        <f>IF(OR(FY$165&lt;=EOMONTH($E115,$R115*(1-$O115)),FY$165&gt;EOMONTH($E115,$P115*12*(1-$O115)+$Q115*12*$O115+$R115*(1-$O115))),0,IF($X115="NNN",Expenses!FW$14*Leases!$F115,IF(Leases!$X115="FSG",0,IF(Leases!$X115="MG",SUMPRODUCT(Leases!$Z115:$Z119,Expenses!FW$9:FW$13)*Leases!$F115,MAX((Expenses!FW$9-Leases!$AB115/12)*Leases!$AA115*Leases!$F115,0)+MAX((Expenses!FW$10-Leases!$AB116/12)*Leases!$AA116*Leases!$F115,0)+MAX((Expenses!FW$11-Leases!$AB117/12)*Leases!$AA117*Leases!$F115,0)+MAX((Expenses!FW$12-Leases!$AB118/12)*Leases!$AA118*Leases!$F115,0)+MAX((Expenses!FW$13-Leases!$AB119/12)*Leases!$AA119*Leases!$F115,0)))))</f>
        <v>0</v>
      </c>
      <c r="FZ286" s="94">
        <f>IF(OR(FZ$165&lt;=EOMONTH($E115,$R115*(1-$O115)),FZ$165&gt;EOMONTH($E115,$P115*12*(1-$O115)+$Q115*12*$O115+$R115*(1-$O115))),0,IF($X115="NNN",Expenses!FX$14*Leases!$F115,IF(Leases!$X115="FSG",0,IF(Leases!$X115="MG",SUMPRODUCT(Leases!$Z115:$Z119,Expenses!FX$9:FX$13)*Leases!$F115,MAX((Expenses!FX$9-Leases!$AB115/12)*Leases!$AA115*Leases!$F115,0)+MAX((Expenses!FX$10-Leases!$AB116/12)*Leases!$AA116*Leases!$F115,0)+MAX((Expenses!FX$11-Leases!$AB117/12)*Leases!$AA117*Leases!$F115,0)+MAX((Expenses!FX$12-Leases!$AB118/12)*Leases!$AA118*Leases!$F115,0)+MAX((Expenses!FX$13-Leases!$AB119/12)*Leases!$AA119*Leases!$F115,0)))))</f>
        <v>0</v>
      </c>
      <c r="GA286" s="94">
        <f>IF(OR(GA$165&lt;=EOMONTH($E115,$R115*(1-$O115)),GA$165&gt;EOMONTH($E115,$P115*12*(1-$O115)+$Q115*12*$O115+$R115*(1-$O115))),0,IF($X115="NNN",Expenses!FY$14*Leases!$F115,IF(Leases!$X115="FSG",0,IF(Leases!$X115="MG",SUMPRODUCT(Leases!$Z115:$Z119,Expenses!FY$9:FY$13)*Leases!$F115,MAX((Expenses!FY$9-Leases!$AB115/12)*Leases!$AA115*Leases!$F115,0)+MAX((Expenses!FY$10-Leases!$AB116/12)*Leases!$AA116*Leases!$F115,0)+MAX((Expenses!FY$11-Leases!$AB117/12)*Leases!$AA117*Leases!$F115,0)+MAX((Expenses!FY$12-Leases!$AB118/12)*Leases!$AA118*Leases!$F115,0)+MAX((Expenses!FY$13-Leases!$AB119/12)*Leases!$AA119*Leases!$F115,0)))))</f>
        <v>0</v>
      </c>
      <c r="GB286" s="94">
        <f>IF(OR(GB$165&lt;=EOMONTH($E115,$R115*(1-$O115)),GB$165&gt;EOMONTH($E115,$P115*12*(1-$O115)+$Q115*12*$O115+$R115*(1-$O115))),0,IF($X115="NNN",Expenses!FZ$14*Leases!$F115,IF(Leases!$X115="FSG",0,IF(Leases!$X115="MG",SUMPRODUCT(Leases!$Z115:$Z119,Expenses!FZ$9:FZ$13)*Leases!$F115,MAX((Expenses!FZ$9-Leases!$AB115/12)*Leases!$AA115*Leases!$F115,0)+MAX((Expenses!FZ$10-Leases!$AB116/12)*Leases!$AA116*Leases!$F115,0)+MAX((Expenses!FZ$11-Leases!$AB117/12)*Leases!$AA117*Leases!$F115,0)+MAX((Expenses!FZ$12-Leases!$AB118/12)*Leases!$AA118*Leases!$F115,0)+MAX((Expenses!FZ$13-Leases!$AB119/12)*Leases!$AA119*Leases!$F115,0)))))</f>
        <v>0</v>
      </c>
      <c r="GC286" s="94">
        <f>IF(OR(GC$165&lt;=EOMONTH($E115,$R115*(1-$O115)),GC$165&gt;EOMONTH($E115,$P115*12*(1-$O115)+$Q115*12*$O115+$R115*(1-$O115))),0,IF($X115="NNN",Expenses!GA$14*Leases!$F115,IF(Leases!$X115="FSG",0,IF(Leases!$X115="MG",SUMPRODUCT(Leases!$Z115:$Z119,Expenses!GA$9:GA$13)*Leases!$F115,MAX((Expenses!GA$9-Leases!$AB115/12)*Leases!$AA115*Leases!$F115,0)+MAX((Expenses!GA$10-Leases!$AB116/12)*Leases!$AA116*Leases!$F115,0)+MAX((Expenses!GA$11-Leases!$AB117/12)*Leases!$AA117*Leases!$F115,0)+MAX((Expenses!GA$12-Leases!$AB118/12)*Leases!$AA118*Leases!$F115,0)+MAX((Expenses!GA$13-Leases!$AB119/12)*Leases!$AA119*Leases!$F115,0)))))</f>
        <v>0</v>
      </c>
      <c r="GD286" s="94">
        <f>IF(OR(GD$165&lt;=EOMONTH($E115,$R115*(1-$O115)),GD$165&gt;EOMONTH($E115,$P115*12*(1-$O115)+$Q115*12*$O115+$R115*(1-$O115))),0,IF($X115="NNN",Expenses!GB$14*Leases!$F115,IF(Leases!$X115="FSG",0,IF(Leases!$X115="MG",SUMPRODUCT(Leases!$Z115:$Z119,Expenses!GB$9:GB$13)*Leases!$F115,MAX((Expenses!GB$9-Leases!$AB115/12)*Leases!$AA115*Leases!$F115,0)+MAX((Expenses!GB$10-Leases!$AB116/12)*Leases!$AA116*Leases!$F115,0)+MAX((Expenses!GB$11-Leases!$AB117/12)*Leases!$AA117*Leases!$F115,0)+MAX((Expenses!GB$12-Leases!$AB118/12)*Leases!$AA118*Leases!$F115,0)+MAX((Expenses!GB$13-Leases!$AB119/12)*Leases!$AA119*Leases!$F115,0)))))</f>
        <v>0</v>
      </c>
      <c r="GE286" s="94">
        <f>IF(OR(GE$165&lt;=EOMONTH($E115,$R115*(1-$O115)),GE$165&gt;EOMONTH($E115,$P115*12*(1-$O115)+$Q115*12*$O115+$R115*(1-$O115))),0,IF($X115="NNN",Expenses!GC$14*Leases!$F115,IF(Leases!$X115="FSG",0,IF(Leases!$X115="MG",SUMPRODUCT(Leases!$Z115:$Z119,Expenses!GC$9:GC$13)*Leases!$F115,MAX((Expenses!GC$9-Leases!$AB115/12)*Leases!$AA115*Leases!$F115,0)+MAX((Expenses!GC$10-Leases!$AB116/12)*Leases!$AA116*Leases!$F115,0)+MAX((Expenses!GC$11-Leases!$AB117/12)*Leases!$AA117*Leases!$F115,0)+MAX((Expenses!GC$12-Leases!$AB118/12)*Leases!$AA118*Leases!$F115,0)+MAX((Expenses!GC$13-Leases!$AB119/12)*Leases!$AA119*Leases!$F115,0)))))</f>
        <v>0</v>
      </c>
      <c r="GF286" s="94">
        <f>IF(OR(GF$165&lt;=EOMONTH($E115,$R115*(1-$O115)),GF$165&gt;EOMONTH($E115,$P115*12*(1-$O115)+$Q115*12*$O115+$R115*(1-$O115))),0,IF($X115="NNN",Expenses!GD$14*Leases!$F115,IF(Leases!$X115="FSG",0,IF(Leases!$X115="MG",SUMPRODUCT(Leases!$Z115:$Z119,Expenses!GD$9:GD$13)*Leases!$F115,MAX((Expenses!GD$9-Leases!$AB115/12)*Leases!$AA115*Leases!$F115,0)+MAX((Expenses!GD$10-Leases!$AB116/12)*Leases!$AA116*Leases!$F115,0)+MAX((Expenses!GD$11-Leases!$AB117/12)*Leases!$AA117*Leases!$F115,0)+MAX((Expenses!GD$12-Leases!$AB118/12)*Leases!$AA118*Leases!$F115,0)+MAX((Expenses!GD$13-Leases!$AB119/12)*Leases!$AA119*Leases!$F115,0)))))</f>
        <v>0</v>
      </c>
      <c r="GG286" s="94">
        <f>IF(OR(GG$165&lt;=EOMONTH($E115,$R115*(1-$O115)),GG$165&gt;EOMONTH($E115,$P115*12*(1-$O115)+$Q115*12*$O115+$R115*(1-$O115))),0,IF($X115="NNN",Expenses!GE$14*Leases!$F115,IF(Leases!$X115="FSG",0,IF(Leases!$X115="MG",SUMPRODUCT(Leases!$Z115:$Z119,Expenses!GE$9:GE$13)*Leases!$F115,MAX((Expenses!GE$9-Leases!$AB115/12)*Leases!$AA115*Leases!$F115,0)+MAX((Expenses!GE$10-Leases!$AB116/12)*Leases!$AA116*Leases!$F115,0)+MAX((Expenses!GE$11-Leases!$AB117/12)*Leases!$AA117*Leases!$F115,0)+MAX((Expenses!GE$12-Leases!$AB118/12)*Leases!$AA118*Leases!$F115,0)+MAX((Expenses!GE$13-Leases!$AB119/12)*Leases!$AA119*Leases!$F115,0)))))</f>
        <v>0</v>
      </c>
      <c r="GH286" s="94">
        <f>IF(OR(GH$165&lt;=EOMONTH($E115,$R115*(1-$O115)),GH$165&gt;EOMONTH($E115,$P115*12*(1-$O115)+$Q115*12*$O115+$R115*(1-$O115))),0,IF($X115="NNN",Expenses!GF$14*Leases!$F115,IF(Leases!$X115="FSG",0,IF(Leases!$X115="MG",SUMPRODUCT(Leases!$Z115:$Z119,Expenses!GF$9:GF$13)*Leases!$F115,MAX((Expenses!GF$9-Leases!$AB115/12)*Leases!$AA115*Leases!$F115,0)+MAX((Expenses!GF$10-Leases!$AB116/12)*Leases!$AA116*Leases!$F115,0)+MAX((Expenses!GF$11-Leases!$AB117/12)*Leases!$AA117*Leases!$F115,0)+MAX((Expenses!GF$12-Leases!$AB118/12)*Leases!$AA118*Leases!$F115,0)+MAX((Expenses!GF$13-Leases!$AB119/12)*Leases!$AA119*Leases!$F115,0)))))</f>
        <v>0</v>
      </c>
      <c r="GI286" s="94">
        <f>IF(OR(GI$165&lt;=EOMONTH($E115,$R115*(1-$O115)),GI$165&gt;EOMONTH($E115,$P115*12*(1-$O115)+$Q115*12*$O115+$R115*(1-$O115))),0,IF($X115="NNN",Expenses!GG$14*Leases!$F115,IF(Leases!$X115="FSG",0,IF(Leases!$X115="MG",SUMPRODUCT(Leases!$Z115:$Z119,Expenses!GG$9:GG$13)*Leases!$F115,MAX((Expenses!GG$9-Leases!$AB115/12)*Leases!$AA115*Leases!$F115,0)+MAX((Expenses!GG$10-Leases!$AB116/12)*Leases!$AA116*Leases!$F115,0)+MAX((Expenses!GG$11-Leases!$AB117/12)*Leases!$AA117*Leases!$F115,0)+MAX((Expenses!GG$12-Leases!$AB118/12)*Leases!$AA118*Leases!$F115,0)+MAX((Expenses!GG$13-Leases!$AB119/12)*Leases!$AA119*Leases!$F115,0)))))</f>
        <v>0</v>
      </c>
      <c r="GJ286" s="94">
        <f>IF(OR(GJ$165&lt;=EOMONTH($E115,$R115*(1-$O115)),GJ$165&gt;EOMONTH($E115,$P115*12*(1-$O115)+$Q115*12*$O115+$R115*(1-$O115))),0,IF($X115="NNN",Expenses!GH$14*Leases!$F115,IF(Leases!$X115="FSG",0,IF(Leases!$X115="MG",SUMPRODUCT(Leases!$Z115:$Z119,Expenses!GH$9:GH$13)*Leases!$F115,MAX((Expenses!GH$9-Leases!$AB115/12)*Leases!$AA115*Leases!$F115,0)+MAX((Expenses!GH$10-Leases!$AB116/12)*Leases!$AA116*Leases!$F115,0)+MAX((Expenses!GH$11-Leases!$AB117/12)*Leases!$AA117*Leases!$F115,0)+MAX((Expenses!GH$12-Leases!$AB118/12)*Leases!$AA118*Leases!$F115,0)+MAX((Expenses!GH$13-Leases!$AB119/12)*Leases!$AA119*Leases!$F115,0)))))</f>
        <v>0</v>
      </c>
      <c r="GK286" s="94">
        <f>IF(OR(GK$165&lt;=EOMONTH($E115,$R115*(1-$O115)),GK$165&gt;EOMONTH($E115,$P115*12*(1-$O115)+$Q115*12*$O115+$R115*(1-$O115))),0,IF($X115="NNN",Expenses!GI$14*Leases!$F115,IF(Leases!$X115="FSG",0,IF(Leases!$X115="MG",SUMPRODUCT(Leases!$Z115:$Z119,Expenses!GI$9:GI$13)*Leases!$F115,MAX((Expenses!GI$9-Leases!$AB115/12)*Leases!$AA115*Leases!$F115,0)+MAX((Expenses!GI$10-Leases!$AB116/12)*Leases!$AA116*Leases!$F115,0)+MAX((Expenses!GI$11-Leases!$AB117/12)*Leases!$AA117*Leases!$F115,0)+MAX((Expenses!GI$12-Leases!$AB118/12)*Leases!$AA118*Leases!$F115,0)+MAX((Expenses!GI$13-Leases!$AB119/12)*Leases!$AA119*Leases!$F115,0)))))</f>
        <v>0</v>
      </c>
      <c r="GL286" s="94">
        <f>IF(OR(GL$165&lt;=EOMONTH($E115,$R115*(1-$O115)),GL$165&gt;EOMONTH($E115,$P115*12*(1-$O115)+$Q115*12*$O115+$R115*(1-$O115))),0,IF($X115="NNN",Expenses!GJ$14*Leases!$F115,IF(Leases!$X115="FSG",0,IF(Leases!$X115="MG",SUMPRODUCT(Leases!$Z115:$Z119,Expenses!GJ$9:GJ$13)*Leases!$F115,MAX((Expenses!GJ$9-Leases!$AB115/12)*Leases!$AA115*Leases!$F115,0)+MAX((Expenses!GJ$10-Leases!$AB116/12)*Leases!$AA116*Leases!$F115,0)+MAX((Expenses!GJ$11-Leases!$AB117/12)*Leases!$AA117*Leases!$F115,0)+MAX((Expenses!GJ$12-Leases!$AB118/12)*Leases!$AA118*Leases!$F115,0)+MAX((Expenses!GJ$13-Leases!$AB119/12)*Leases!$AA119*Leases!$F115,0)))))</f>
        <v>0</v>
      </c>
      <c r="GM286" s="94">
        <f>IF(OR(GM$165&lt;=EOMONTH($E115,$R115*(1-$O115)),GM$165&gt;EOMONTH($E115,$P115*12*(1-$O115)+$Q115*12*$O115+$R115*(1-$O115))),0,IF($X115="NNN",Expenses!GK$14*Leases!$F115,IF(Leases!$X115="FSG",0,IF(Leases!$X115="MG",SUMPRODUCT(Leases!$Z115:$Z119,Expenses!GK$9:GK$13)*Leases!$F115,MAX((Expenses!GK$9-Leases!$AB115/12)*Leases!$AA115*Leases!$F115,0)+MAX((Expenses!GK$10-Leases!$AB116/12)*Leases!$AA116*Leases!$F115,0)+MAX((Expenses!GK$11-Leases!$AB117/12)*Leases!$AA117*Leases!$F115,0)+MAX((Expenses!GK$12-Leases!$AB118/12)*Leases!$AA118*Leases!$F115,0)+MAX((Expenses!GK$13-Leases!$AB119/12)*Leases!$AA119*Leases!$F115,0)))))</f>
        <v>0</v>
      </c>
      <c r="GN286" s="94">
        <f>IF(OR(GN$165&lt;=EOMONTH($E115,$R115*(1-$O115)),GN$165&gt;EOMONTH($E115,$P115*12*(1-$O115)+$Q115*12*$O115+$R115*(1-$O115))),0,IF($X115="NNN",Expenses!GL$14*Leases!$F115,IF(Leases!$X115="FSG",0,IF(Leases!$X115="MG",SUMPRODUCT(Leases!$Z115:$Z119,Expenses!GL$9:GL$13)*Leases!$F115,MAX((Expenses!GL$9-Leases!$AB115/12)*Leases!$AA115*Leases!$F115,0)+MAX((Expenses!GL$10-Leases!$AB116/12)*Leases!$AA116*Leases!$F115,0)+MAX((Expenses!GL$11-Leases!$AB117/12)*Leases!$AA117*Leases!$F115,0)+MAX((Expenses!GL$12-Leases!$AB118/12)*Leases!$AA118*Leases!$F115,0)+MAX((Expenses!GL$13-Leases!$AB119/12)*Leases!$AA119*Leases!$F115,0)))))</f>
        <v>0</v>
      </c>
      <c r="GO286" s="94">
        <f>IF(OR(GO$165&lt;=EOMONTH($E115,$R115*(1-$O115)),GO$165&gt;EOMONTH($E115,$P115*12*(1-$O115)+$Q115*12*$O115+$R115*(1-$O115))),0,IF($X115="NNN",Expenses!GM$14*Leases!$F115,IF(Leases!$X115="FSG",0,IF(Leases!$X115="MG",SUMPRODUCT(Leases!$Z115:$Z119,Expenses!GM$9:GM$13)*Leases!$F115,MAX((Expenses!GM$9-Leases!$AB115/12)*Leases!$AA115*Leases!$F115,0)+MAX((Expenses!GM$10-Leases!$AB116/12)*Leases!$AA116*Leases!$F115,0)+MAX((Expenses!GM$11-Leases!$AB117/12)*Leases!$AA117*Leases!$F115,0)+MAX((Expenses!GM$12-Leases!$AB118/12)*Leases!$AA118*Leases!$F115,0)+MAX((Expenses!GM$13-Leases!$AB119/12)*Leases!$AA119*Leases!$F115,0)))))</f>
        <v>0</v>
      </c>
      <c r="GP286" s="94">
        <f>IF(OR(GP$165&lt;=EOMONTH($E115,$R115*(1-$O115)),GP$165&gt;EOMONTH($E115,$P115*12*(1-$O115)+$Q115*12*$O115+$R115*(1-$O115))),0,IF($X115="NNN",Expenses!GN$14*Leases!$F115,IF(Leases!$X115="FSG",0,IF(Leases!$X115="MG",SUMPRODUCT(Leases!$Z115:$Z119,Expenses!GN$9:GN$13)*Leases!$F115,MAX((Expenses!GN$9-Leases!$AB115/12)*Leases!$AA115*Leases!$F115,0)+MAX((Expenses!GN$10-Leases!$AB116/12)*Leases!$AA116*Leases!$F115,0)+MAX((Expenses!GN$11-Leases!$AB117/12)*Leases!$AA117*Leases!$F115,0)+MAX((Expenses!GN$12-Leases!$AB118/12)*Leases!$AA118*Leases!$F115,0)+MAX((Expenses!GN$13-Leases!$AB119/12)*Leases!$AA119*Leases!$F115,0)))))</f>
        <v>0</v>
      </c>
      <c r="GQ286" s="94">
        <f>IF(OR(GQ$165&lt;=EOMONTH($E115,$R115*(1-$O115)),GQ$165&gt;EOMONTH($E115,$P115*12*(1-$O115)+$Q115*12*$O115+$R115*(1-$O115))),0,IF($X115="NNN",Expenses!GO$14*Leases!$F115,IF(Leases!$X115="FSG",0,IF(Leases!$X115="MG",SUMPRODUCT(Leases!$Z115:$Z119,Expenses!GO$9:GO$13)*Leases!$F115,MAX((Expenses!GO$9-Leases!$AB115/12)*Leases!$AA115*Leases!$F115,0)+MAX((Expenses!GO$10-Leases!$AB116/12)*Leases!$AA116*Leases!$F115,0)+MAX((Expenses!GO$11-Leases!$AB117/12)*Leases!$AA117*Leases!$F115,0)+MAX((Expenses!GO$12-Leases!$AB118/12)*Leases!$AA118*Leases!$F115,0)+MAX((Expenses!GO$13-Leases!$AB119/12)*Leases!$AA119*Leases!$F115,0)))))</f>
        <v>0</v>
      </c>
      <c r="GR286" s="94">
        <f>IF(OR(GR$165&lt;=EOMONTH($E115,$R115*(1-$O115)),GR$165&gt;EOMONTH($E115,$P115*12*(1-$O115)+$Q115*12*$O115+$R115*(1-$O115))),0,IF($X115="NNN",Expenses!GP$14*Leases!$F115,IF(Leases!$X115="FSG",0,IF(Leases!$X115="MG",SUMPRODUCT(Leases!$Z115:$Z119,Expenses!GP$9:GP$13)*Leases!$F115,MAX((Expenses!GP$9-Leases!$AB115/12)*Leases!$AA115*Leases!$F115,0)+MAX((Expenses!GP$10-Leases!$AB116/12)*Leases!$AA116*Leases!$F115,0)+MAX((Expenses!GP$11-Leases!$AB117/12)*Leases!$AA117*Leases!$F115,0)+MAX((Expenses!GP$12-Leases!$AB118/12)*Leases!$AA118*Leases!$F115,0)+MAX((Expenses!GP$13-Leases!$AB119/12)*Leases!$AA119*Leases!$F115,0)))))</f>
        <v>0</v>
      </c>
      <c r="GS286" s="94">
        <f>IF(OR(GS$165&lt;=EOMONTH($E115,$R115*(1-$O115)),GS$165&gt;EOMONTH($E115,$P115*12*(1-$O115)+$Q115*12*$O115+$R115*(1-$O115))),0,IF($X115="NNN",Expenses!GQ$14*Leases!$F115,IF(Leases!$X115="FSG",0,IF(Leases!$X115="MG",SUMPRODUCT(Leases!$Z115:$Z119,Expenses!GQ$9:GQ$13)*Leases!$F115,MAX((Expenses!GQ$9-Leases!$AB115/12)*Leases!$AA115*Leases!$F115,0)+MAX((Expenses!GQ$10-Leases!$AB116/12)*Leases!$AA116*Leases!$F115,0)+MAX((Expenses!GQ$11-Leases!$AB117/12)*Leases!$AA117*Leases!$F115,0)+MAX((Expenses!GQ$12-Leases!$AB118/12)*Leases!$AA118*Leases!$F115,0)+MAX((Expenses!GQ$13-Leases!$AB119/12)*Leases!$AA119*Leases!$F115,0)))))</f>
        <v>0</v>
      </c>
      <c r="GT286" s="94">
        <f>IF(OR(GT$165&lt;=EOMONTH($E115,$R115*(1-$O115)),GT$165&gt;EOMONTH($E115,$P115*12*(1-$O115)+$Q115*12*$O115+$R115*(1-$O115))),0,IF($X115="NNN",Expenses!GR$14*Leases!$F115,IF(Leases!$X115="FSG",0,IF(Leases!$X115="MG",SUMPRODUCT(Leases!$Z115:$Z119,Expenses!GR$9:GR$13)*Leases!$F115,MAX((Expenses!GR$9-Leases!$AB115/12)*Leases!$AA115*Leases!$F115,0)+MAX((Expenses!GR$10-Leases!$AB116/12)*Leases!$AA116*Leases!$F115,0)+MAX((Expenses!GR$11-Leases!$AB117/12)*Leases!$AA117*Leases!$F115,0)+MAX((Expenses!GR$12-Leases!$AB118/12)*Leases!$AA118*Leases!$F115,0)+MAX((Expenses!GR$13-Leases!$AB119/12)*Leases!$AA119*Leases!$F115,0)))))</f>
        <v>0</v>
      </c>
      <c r="GU286" s="94">
        <f>IF(OR(GU$165&lt;=EOMONTH($E115,$R115*(1-$O115)),GU$165&gt;EOMONTH($E115,$P115*12*(1-$O115)+$Q115*12*$O115+$R115*(1-$O115))),0,IF($X115="NNN",Expenses!GS$14*Leases!$F115,IF(Leases!$X115="FSG",0,IF(Leases!$X115="MG",SUMPRODUCT(Leases!$Z115:$Z119,Expenses!GS$9:GS$13)*Leases!$F115,MAX((Expenses!GS$9-Leases!$AB115/12)*Leases!$AA115*Leases!$F115,0)+MAX((Expenses!GS$10-Leases!$AB116/12)*Leases!$AA116*Leases!$F115,0)+MAX((Expenses!GS$11-Leases!$AB117/12)*Leases!$AA117*Leases!$F115,0)+MAX((Expenses!GS$12-Leases!$AB118/12)*Leases!$AA118*Leases!$F115,0)+MAX((Expenses!GS$13-Leases!$AB119/12)*Leases!$AA119*Leases!$F115,0)))))</f>
        <v>0</v>
      </c>
      <c r="GV286" s="94">
        <f>IF(OR(GV$165&lt;=EOMONTH($E115,$R115*(1-$O115)),GV$165&gt;EOMONTH($E115,$P115*12*(1-$O115)+$Q115*12*$O115+$R115*(1-$O115))),0,IF($X115="NNN",Expenses!GT$14*Leases!$F115,IF(Leases!$X115="FSG",0,IF(Leases!$X115="MG",SUMPRODUCT(Leases!$Z115:$Z119,Expenses!GT$9:GT$13)*Leases!$F115,MAX((Expenses!GT$9-Leases!$AB115/12)*Leases!$AA115*Leases!$F115,0)+MAX((Expenses!GT$10-Leases!$AB116/12)*Leases!$AA116*Leases!$F115,0)+MAX((Expenses!GT$11-Leases!$AB117/12)*Leases!$AA117*Leases!$F115,0)+MAX((Expenses!GT$12-Leases!$AB118/12)*Leases!$AA118*Leases!$F115,0)+MAX((Expenses!GT$13-Leases!$AB119/12)*Leases!$AA119*Leases!$F115,0)))))</f>
        <v>0</v>
      </c>
      <c r="GW286" s="94">
        <f>IF(OR(GW$165&lt;=EOMONTH($E115,$R115*(1-$O115)),GW$165&gt;EOMONTH($E115,$P115*12*(1-$O115)+$Q115*12*$O115+$R115*(1-$O115))),0,IF($X115="NNN",Expenses!GU$14*Leases!$F115,IF(Leases!$X115="FSG",0,IF(Leases!$X115="MG",SUMPRODUCT(Leases!$Z115:$Z119,Expenses!GU$9:GU$13)*Leases!$F115,MAX((Expenses!GU$9-Leases!$AB115/12)*Leases!$AA115*Leases!$F115,0)+MAX((Expenses!GU$10-Leases!$AB116/12)*Leases!$AA116*Leases!$F115,0)+MAX((Expenses!GU$11-Leases!$AB117/12)*Leases!$AA117*Leases!$F115,0)+MAX((Expenses!GU$12-Leases!$AB118/12)*Leases!$AA118*Leases!$F115,0)+MAX((Expenses!GU$13-Leases!$AB119/12)*Leases!$AA119*Leases!$F115,0)))))</f>
        <v>0</v>
      </c>
      <c r="GX286" s="94">
        <f>IF(OR(GX$165&lt;=EOMONTH($E115,$R115*(1-$O115)),GX$165&gt;EOMONTH($E115,$P115*12*(1-$O115)+$Q115*12*$O115+$R115*(1-$O115))),0,IF($X115="NNN",Expenses!GV$14*Leases!$F115,IF(Leases!$X115="FSG",0,IF(Leases!$X115="MG",SUMPRODUCT(Leases!$Z115:$Z119,Expenses!GV$9:GV$13)*Leases!$F115,MAX((Expenses!GV$9-Leases!$AB115/12)*Leases!$AA115*Leases!$F115,0)+MAX((Expenses!GV$10-Leases!$AB116/12)*Leases!$AA116*Leases!$F115,0)+MAX((Expenses!GV$11-Leases!$AB117/12)*Leases!$AA117*Leases!$F115,0)+MAX((Expenses!GV$12-Leases!$AB118/12)*Leases!$AA118*Leases!$F115,0)+MAX((Expenses!GV$13-Leases!$AB119/12)*Leases!$AA119*Leases!$F115,0)))))</f>
        <v>0</v>
      </c>
      <c r="GY286" s="94">
        <f>IF(OR(GY$165&lt;=EOMONTH($E115,$R115*(1-$O115)),GY$165&gt;EOMONTH($E115,$P115*12*(1-$O115)+$Q115*12*$O115+$R115*(1-$O115))),0,IF($X115="NNN",Expenses!GW$14*Leases!$F115,IF(Leases!$X115="FSG",0,IF(Leases!$X115="MG",SUMPRODUCT(Leases!$Z115:$Z119,Expenses!GW$9:GW$13)*Leases!$F115,MAX((Expenses!GW$9-Leases!$AB115/12)*Leases!$AA115*Leases!$F115,0)+MAX((Expenses!GW$10-Leases!$AB116/12)*Leases!$AA116*Leases!$F115,0)+MAX((Expenses!GW$11-Leases!$AB117/12)*Leases!$AA117*Leases!$F115,0)+MAX((Expenses!GW$12-Leases!$AB118/12)*Leases!$AA118*Leases!$F115,0)+MAX((Expenses!GW$13-Leases!$AB119/12)*Leases!$AA119*Leases!$F115,0)))))</f>
        <v>0</v>
      </c>
      <c r="GZ286" s="94">
        <f>IF(OR(GZ$165&lt;=EOMONTH($E115,$R115*(1-$O115)),GZ$165&gt;EOMONTH($E115,$P115*12*(1-$O115)+$Q115*12*$O115+$R115*(1-$O115))),0,IF($X115="NNN",Expenses!GX$14*Leases!$F115,IF(Leases!$X115="FSG",0,IF(Leases!$X115="MG",SUMPRODUCT(Leases!$Z115:$Z119,Expenses!GX$9:GX$13)*Leases!$F115,MAX((Expenses!GX$9-Leases!$AB115/12)*Leases!$AA115*Leases!$F115,0)+MAX((Expenses!GX$10-Leases!$AB116/12)*Leases!$AA116*Leases!$F115,0)+MAX((Expenses!GX$11-Leases!$AB117/12)*Leases!$AA117*Leases!$F115,0)+MAX((Expenses!GX$12-Leases!$AB118/12)*Leases!$AA118*Leases!$F115,0)+MAX((Expenses!GX$13-Leases!$AB119/12)*Leases!$AA119*Leases!$F115,0)))))</f>
        <v>0</v>
      </c>
      <c r="HA286" s="94">
        <f>IF(OR(HA$165&lt;=EOMONTH($E115,$R115*(1-$O115)),HA$165&gt;EOMONTH($E115,$P115*12*(1-$O115)+$Q115*12*$O115+$R115*(1-$O115))),0,IF($X115="NNN",Expenses!GY$14*Leases!$F115,IF(Leases!$X115="FSG",0,IF(Leases!$X115="MG",SUMPRODUCT(Leases!$Z115:$Z119,Expenses!GY$9:GY$13)*Leases!$F115,MAX((Expenses!GY$9-Leases!$AB115/12)*Leases!$AA115*Leases!$F115,0)+MAX((Expenses!GY$10-Leases!$AB116/12)*Leases!$AA116*Leases!$F115,0)+MAX((Expenses!GY$11-Leases!$AB117/12)*Leases!$AA117*Leases!$F115,0)+MAX((Expenses!GY$12-Leases!$AB118/12)*Leases!$AA118*Leases!$F115,0)+MAX((Expenses!GY$13-Leases!$AB119/12)*Leases!$AA119*Leases!$F115,0)))))</f>
        <v>0</v>
      </c>
      <c r="HB286" s="94">
        <f>IF(OR(HB$165&lt;=EOMONTH($E115,$R115*(1-$O115)),HB$165&gt;EOMONTH($E115,$P115*12*(1-$O115)+$Q115*12*$O115+$R115*(1-$O115))),0,IF($X115="NNN",Expenses!GZ$14*Leases!$F115,IF(Leases!$X115="FSG",0,IF(Leases!$X115="MG",SUMPRODUCT(Leases!$Z115:$Z119,Expenses!GZ$9:GZ$13)*Leases!$F115,MAX((Expenses!GZ$9-Leases!$AB115/12)*Leases!$AA115*Leases!$F115,0)+MAX((Expenses!GZ$10-Leases!$AB116/12)*Leases!$AA116*Leases!$F115,0)+MAX((Expenses!GZ$11-Leases!$AB117/12)*Leases!$AA117*Leases!$F115,0)+MAX((Expenses!GZ$12-Leases!$AB118/12)*Leases!$AA118*Leases!$F115,0)+MAX((Expenses!GZ$13-Leases!$AB119/12)*Leases!$AA119*Leases!$F115,0)))))</f>
        <v>0</v>
      </c>
      <c r="HC286" s="94">
        <f>IF(OR(HC$165&lt;=EOMONTH($E115,$R115*(1-$O115)),HC$165&gt;EOMONTH($E115,$P115*12*(1-$O115)+$Q115*12*$O115+$R115*(1-$O115))),0,IF($X115="NNN",Expenses!HA$14*Leases!$F115,IF(Leases!$X115="FSG",0,IF(Leases!$X115="MG",SUMPRODUCT(Leases!$Z115:$Z119,Expenses!HA$9:HA$13)*Leases!$F115,MAX((Expenses!HA$9-Leases!$AB115/12)*Leases!$AA115*Leases!$F115,0)+MAX((Expenses!HA$10-Leases!$AB116/12)*Leases!$AA116*Leases!$F115,0)+MAX((Expenses!HA$11-Leases!$AB117/12)*Leases!$AA117*Leases!$F115,0)+MAX((Expenses!HA$12-Leases!$AB118/12)*Leases!$AA118*Leases!$F115,0)+MAX((Expenses!HA$13-Leases!$AB119/12)*Leases!$AA119*Leases!$F115,0)))))</f>
        <v>0</v>
      </c>
      <c r="HD286" s="94">
        <f>IF(OR(HD$165&lt;=EOMONTH($E115,$R115*(1-$O115)),HD$165&gt;EOMONTH($E115,$P115*12*(1-$O115)+$Q115*12*$O115+$R115*(1-$O115))),0,IF($X115="NNN",Expenses!HB$14*Leases!$F115,IF(Leases!$X115="FSG",0,IF(Leases!$X115="MG",SUMPRODUCT(Leases!$Z115:$Z119,Expenses!HB$9:HB$13)*Leases!$F115,MAX((Expenses!HB$9-Leases!$AB115/12)*Leases!$AA115*Leases!$F115,0)+MAX((Expenses!HB$10-Leases!$AB116/12)*Leases!$AA116*Leases!$F115,0)+MAX((Expenses!HB$11-Leases!$AB117/12)*Leases!$AA117*Leases!$F115,0)+MAX((Expenses!HB$12-Leases!$AB118/12)*Leases!$AA118*Leases!$F115,0)+MAX((Expenses!HB$13-Leases!$AB119/12)*Leases!$AA119*Leases!$F115,0)))))</f>
        <v>0</v>
      </c>
      <c r="HE286" s="94">
        <f>IF(OR(HE$165&lt;=EOMONTH($E115,$R115*(1-$O115)),HE$165&gt;EOMONTH($E115,$P115*12*(1-$O115)+$Q115*12*$O115+$R115*(1-$O115))),0,IF($X115="NNN",Expenses!HC$14*Leases!$F115,IF(Leases!$X115="FSG",0,IF(Leases!$X115="MG",SUMPRODUCT(Leases!$Z115:$Z119,Expenses!HC$9:HC$13)*Leases!$F115,MAX((Expenses!HC$9-Leases!$AB115/12)*Leases!$AA115*Leases!$F115,0)+MAX((Expenses!HC$10-Leases!$AB116/12)*Leases!$AA116*Leases!$F115,0)+MAX((Expenses!HC$11-Leases!$AB117/12)*Leases!$AA117*Leases!$F115,0)+MAX((Expenses!HC$12-Leases!$AB118/12)*Leases!$AA118*Leases!$F115,0)+MAX((Expenses!HC$13-Leases!$AB119/12)*Leases!$AA119*Leases!$F115,0)))))</f>
        <v>0</v>
      </c>
      <c r="HF286" s="94">
        <f>IF(OR(HF$165&lt;=EOMONTH($E115,$R115*(1-$O115)),HF$165&gt;EOMONTH($E115,$P115*12*(1-$O115)+$Q115*12*$O115+$R115*(1-$O115))),0,IF($X115="NNN",Expenses!HD$14*Leases!$F115,IF(Leases!$X115="FSG",0,IF(Leases!$X115="MG",SUMPRODUCT(Leases!$Z115:$Z119,Expenses!HD$9:HD$13)*Leases!$F115,MAX((Expenses!HD$9-Leases!$AB115/12)*Leases!$AA115*Leases!$F115,0)+MAX((Expenses!HD$10-Leases!$AB116/12)*Leases!$AA116*Leases!$F115,0)+MAX((Expenses!HD$11-Leases!$AB117/12)*Leases!$AA117*Leases!$F115,0)+MAX((Expenses!HD$12-Leases!$AB118/12)*Leases!$AA118*Leases!$F115,0)+MAX((Expenses!HD$13-Leases!$AB119/12)*Leases!$AA119*Leases!$F115,0)))))</f>
        <v>0</v>
      </c>
      <c r="HG286" s="94">
        <f>IF(OR(HG$165&lt;=EOMONTH($E115,$R115*(1-$O115)),HG$165&gt;EOMONTH($E115,$P115*12*(1-$O115)+$Q115*12*$O115+$R115*(1-$O115))),0,IF($X115="NNN",Expenses!HE$14*Leases!$F115,IF(Leases!$X115="FSG",0,IF(Leases!$X115="MG",SUMPRODUCT(Leases!$Z115:$Z119,Expenses!HE$9:HE$13)*Leases!$F115,MAX((Expenses!HE$9-Leases!$AB115/12)*Leases!$AA115*Leases!$F115,0)+MAX((Expenses!HE$10-Leases!$AB116/12)*Leases!$AA116*Leases!$F115,0)+MAX((Expenses!HE$11-Leases!$AB117/12)*Leases!$AA117*Leases!$F115,0)+MAX((Expenses!HE$12-Leases!$AB118/12)*Leases!$AA118*Leases!$F115,0)+MAX((Expenses!HE$13-Leases!$AB119/12)*Leases!$AA119*Leases!$F115,0)))))</f>
        <v>0</v>
      </c>
      <c r="HH286" s="94">
        <f>IF(OR(HH$165&lt;=EOMONTH($E115,$R115*(1-$O115)),HH$165&gt;EOMONTH($E115,$P115*12*(1-$O115)+$Q115*12*$O115+$R115*(1-$O115))),0,IF($X115="NNN",Expenses!HF$14*Leases!$F115,IF(Leases!$X115="FSG",0,IF(Leases!$X115="MG",SUMPRODUCT(Leases!$Z115:$Z119,Expenses!HF$9:HF$13)*Leases!$F115,MAX((Expenses!HF$9-Leases!$AB115/12)*Leases!$AA115*Leases!$F115,0)+MAX((Expenses!HF$10-Leases!$AB116/12)*Leases!$AA116*Leases!$F115,0)+MAX((Expenses!HF$11-Leases!$AB117/12)*Leases!$AA117*Leases!$F115,0)+MAX((Expenses!HF$12-Leases!$AB118/12)*Leases!$AA118*Leases!$F115,0)+MAX((Expenses!HF$13-Leases!$AB119/12)*Leases!$AA119*Leases!$F115,0)))))</f>
        <v>0</v>
      </c>
      <c r="HI286" s="94">
        <f>IF(OR(HI$165&lt;=EOMONTH($E115,$R115*(1-$O115)),HI$165&gt;EOMONTH($E115,$P115*12*(1-$O115)+$Q115*12*$O115+$R115*(1-$O115))),0,IF($X115="NNN",Expenses!HG$14*Leases!$F115,IF(Leases!$X115="FSG",0,IF(Leases!$X115="MG",SUMPRODUCT(Leases!$Z115:$Z119,Expenses!HG$9:HG$13)*Leases!$F115,MAX((Expenses!HG$9-Leases!$AB115/12)*Leases!$AA115*Leases!$F115,0)+MAX((Expenses!HG$10-Leases!$AB116/12)*Leases!$AA116*Leases!$F115,0)+MAX((Expenses!HG$11-Leases!$AB117/12)*Leases!$AA117*Leases!$F115,0)+MAX((Expenses!HG$12-Leases!$AB118/12)*Leases!$AA118*Leases!$F115,0)+MAX((Expenses!HG$13-Leases!$AB119/12)*Leases!$AA119*Leases!$F115,0)))))</f>
        <v>0</v>
      </c>
      <c r="HJ286" s="94">
        <f>IF(OR(HJ$165&lt;=EOMONTH($E115,$R115*(1-$O115)),HJ$165&gt;EOMONTH($E115,$P115*12*(1-$O115)+$Q115*12*$O115+$R115*(1-$O115))),0,IF($X115="NNN",Expenses!HH$14*Leases!$F115,IF(Leases!$X115="FSG",0,IF(Leases!$X115="MG",SUMPRODUCT(Leases!$Z115:$Z119,Expenses!HH$9:HH$13)*Leases!$F115,MAX((Expenses!HH$9-Leases!$AB115/12)*Leases!$AA115*Leases!$F115,0)+MAX((Expenses!HH$10-Leases!$AB116/12)*Leases!$AA116*Leases!$F115,0)+MAX((Expenses!HH$11-Leases!$AB117/12)*Leases!$AA117*Leases!$F115,0)+MAX((Expenses!HH$12-Leases!$AB118/12)*Leases!$AA118*Leases!$F115,0)+MAX((Expenses!HH$13-Leases!$AB119/12)*Leases!$AA119*Leases!$F115,0)))))</f>
        <v>0</v>
      </c>
      <c r="HK286" s="94">
        <f>IF(OR(HK$165&lt;=EOMONTH($E115,$R115*(1-$O115)),HK$165&gt;EOMONTH($E115,$P115*12*(1-$O115)+$Q115*12*$O115+$R115*(1-$O115))),0,IF($X115="NNN",Expenses!HI$14*Leases!$F115,IF(Leases!$X115="FSG",0,IF(Leases!$X115="MG",SUMPRODUCT(Leases!$Z115:$Z119,Expenses!HI$9:HI$13)*Leases!$F115,MAX((Expenses!HI$9-Leases!$AB115/12)*Leases!$AA115*Leases!$F115,0)+MAX((Expenses!HI$10-Leases!$AB116/12)*Leases!$AA116*Leases!$F115,0)+MAX((Expenses!HI$11-Leases!$AB117/12)*Leases!$AA117*Leases!$F115,0)+MAX((Expenses!HI$12-Leases!$AB118/12)*Leases!$AA118*Leases!$F115,0)+MAX((Expenses!HI$13-Leases!$AB119/12)*Leases!$AA119*Leases!$F115,0)))))</f>
        <v>0</v>
      </c>
      <c r="HL286" s="94">
        <f>IF(OR(HL$165&lt;=EOMONTH($E115,$R115*(1-$O115)),HL$165&gt;EOMONTH($E115,$P115*12*(1-$O115)+$Q115*12*$O115+$R115*(1-$O115))),0,IF($X115="NNN",Expenses!HJ$14*Leases!$F115,IF(Leases!$X115="FSG",0,IF(Leases!$X115="MG",SUMPRODUCT(Leases!$Z115:$Z119,Expenses!HJ$9:HJ$13)*Leases!$F115,MAX((Expenses!HJ$9-Leases!$AB115/12)*Leases!$AA115*Leases!$F115,0)+MAX((Expenses!HJ$10-Leases!$AB116/12)*Leases!$AA116*Leases!$F115,0)+MAX((Expenses!HJ$11-Leases!$AB117/12)*Leases!$AA117*Leases!$F115,0)+MAX((Expenses!HJ$12-Leases!$AB118/12)*Leases!$AA118*Leases!$F115,0)+MAX((Expenses!HJ$13-Leases!$AB119/12)*Leases!$AA119*Leases!$F115,0)))))</f>
        <v>0</v>
      </c>
      <c r="HM286" s="94">
        <f>IF(OR(HM$165&lt;=EOMONTH($E115,$R115*(1-$O115)),HM$165&gt;EOMONTH($E115,$P115*12*(1-$O115)+$Q115*12*$O115+$R115*(1-$O115))),0,IF($X115="NNN",Expenses!HK$14*Leases!$F115,IF(Leases!$X115="FSG",0,IF(Leases!$X115="MG",SUMPRODUCT(Leases!$Z115:$Z119,Expenses!HK$9:HK$13)*Leases!$F115,MAX((Expenses!HK$9-Leases!$AB115/12)*Leases!$AA115*Leases!$F115,0)+MAX((Expenses!HK$10-Leases!$AB116/12)*Leases!$AA116*Leases!$F115,0)+MAX((Expenses!HK$11-Leases!$AB117/12)*Leases!$AA117*Leases!$F115,0)+MAX((Expenses!HK$12-Leases!$AB118/12)*Leases!$AA118*Leases!$F115,0)+MAX((Expenses!HK$13-Leases!$AB119/12)*Leases!$AA119*Leases!$F115,0)))))</f>
        <v>0</v>
      </c>
      <c r="HN286" s="94">
        <f>IF(OR(HN$165&lt;=EOMONTH($E115,$R115*(1-$O115)),HN$165&gt;EOMONTH($E115,$P115*12*(1-$O115)+$Q115*12*$O115+$R115*(1-$O115))),0,IF($X115="NNN",Expenses!HL$14*Leases!$F115,IF(Leases!$X115="FSG",0,IF(Leases!$X115="MG",SUMPRODUCT(Leases!$Z115:$Z119,Expenses!HL$9:HL$13)*Leases!$F115,MAX((Expenses!HL$9-Leases!$AB115/12)*Leases!$AA115*Leases!$F115,0)+MAX((Expenses!HL$10-Leases!$AB116/12)*Leases!$AA116*Leases!$F115,0)+MAX((Expenses!HL$11-Leases!$AB117/12)*Leases!$AA117*Leases!$F115,0)+MAX((Expenses!HL$12-Leases!$AB118/12)*Leases!$AA118*Leases!$F115,0)+MAX((Expenses!HL$13-Leases!$AB119/12)*Leases!$AA119*Leases!$F115,0)))))</f>
        <v>0</v>
      </c>
      <c r="HO286" s="94">
        <f>IF(OR(HO$165&lt;=EOMONTH($E115,$R115*(1-$O115)),HO$165&gt;EOMONTH($E115,$P115*12*(1-$O115)+$Q115*12*$O115+$R115*(1-$O115))),0,IF($X115="NNN",Expenses!HM$14*Leases!$F115,IF(Leases!$X115="FSG",0,IF(Leases!$X115="MG",SUMPRODUCT(Leases!$Z115:$Z119,Expenses!HM$9:HM$13)*Leases!$F115,MAX((Expenses!HM$9-Leases!$AB115/12)*Leases!$AA115*Leases!$F115,0)+MAX((Expenses!HM$10-Leases!$AB116/12)*Leases!$AA116*Leases!$F115,0)+MAX((Expenses!HM$11-Leases!$AB117/12)*Leases!$AA117*Leases!$F115,0)+MAX((Expenses!HM$12-Leases!$AB118/12)*Leases!$AA118*Leases!$F115,0)+MAX((Expenses!HM$13-Leases!$AB119/12)*Leases!$AA119*Leases!$F115,0)))))</f>
        <v>0</v>
      </c>
      <c r="HP286" s="94">
        <f>IF(OR(HP$165&lt;=EOMONTH($E115,$R115*(1-$O115)),HP$165&gt;EOMONTH($E115,$P115*12*(1-$O115)+$Q115*12*$O115+$R115*(1-$O115))),0,IF($X115="NNN",Expenses!HN$14*Leases!$F115,IF(Leases!$X115="FSG",0,IF(Leases!$X115="MG",SUMPRODUCT(Leases!$Z115:$Z119,Expenses!HN$9:HN$13)*Leases!$F115,MAX((Expenses!HN$9-Leases!$AB115/12)*Leases!$AA115*Leases!$F115,0)+MAX((Expenses!HN$10-Leases!$AB116/12)*Leases!$AA116*Leases!$F115,0)+MAX((Expenses!HN$11-Leases!$AB117/12)*Leases!$AA117*Leases!$F115,0)+MAX((Expenses!HN$12-Leases!$AB118/12)*Leases!$AA118*Leases!$F115,0)+MAX((Expenses!HN$13-Leases!$AB119/12)*Leases!$AA119*Leases!$F115,0)))))</f>
        <v>0</v>
      </c>
      <c r="HQ286" s="94">
        <f>IF(OR(HQ$165&lt;=EOMONTH($E115,$R115*(1-$O115)),HQ$165&gt;EOMONTH($E115,$P115*12*(1-$O115)+$Q115*12*$O115+$R115*(1-$O115))),0,IF($X115="NNN",Expenses!HO$14*Leases!$F115,IF(Leases!$X115="FSG",0,IF(Leases!$X115="MG",SUMPRODUCT(Leases!$Z115:$Z119,Expenses!HO$9:HO$13)*Leases!$F115,MAX((Expenses!HO$9-Leases!$AB115/12)*Leases!$AA115*Leases!$F115,0)+MAX((Expenses!HO$10-Leases!$AB116/12)*Leases!$AA116*Leases!$F115,0)+MAX((Expenses!HO$11-Leases!$AB117/12)*Leases!$AA117*Leases!$F115,0)+MAX((Expenses!HO$12-Leases!$AB118/12)*Leases!$AA118*Leases!$F115,0)+MAX((Expenses!HO$13-Leases!$AB119/12)*Leases!$AA119*Leases!$F115,0)))))</f>
        <v>0</v>
      </c>
      <c r="HR286" s="94">
        <f>IF(OR(HR$165&lt;=EOMONTH($E115,$R115*(1-$O115)),HR$165&gt;EOMONTH($E115,$P115*12*(1-$O115)+$Q115*12*$O115+$R115*(1-$O115))),0,IF($X115="NNN",Expenses!HP$14*Leases!$F115,IF(Leases!$X115="FSG",0,IF(Leases!$X115="MG",SUMPRODUCT(Leases!$Z115:$Z119,Expenses!HP$9:HP$13)*Leases!$F115,MAX((Expenses!HP$9-Leases!$AB115/12)*Leases!$AA115*Leases!$F115,0)+MAX((Expenses!HP$10-Leases!$AB116/12)*Leases!$AA116*Leases!$F115,0)+MAX((Expenses!HP$11-Leases!$AB117/12)*Leases!$AA117*Leases!$F115,0)+MAX((Expenses!HP$12-Leases!$AB118/12)*Leases!$AA118*Leases!$F115,0)+MAX((Expenses!HP$13-Leases!$AB119/12)*Leases!$AA119*Leases!$F115,0)))))</f>
        <v>0</v>
      </c>
      <c r="HS286" s="94">
        <f>IF(OR(HS$165&lt;=EOMONTH($E115,$R115*(1-$O115)),HS$165&gt;EOMONTH($E115,$P115*12*(1-$O115)+$Q115*12*$O115+$R115*(1-$O115))),0,IF($X115="NNN",Expenses!HQ$14*Leases!$F115,IF(Leases!$X115="FSG",0,IF(Leases!$X115="MG",SUMPRODUCT(Leases!$Z115:$Z119,Expenses!HQ$9:HQ$13)*Leases!$F115,MAX((Expenses!HQ$9-Leases!$AB115/12)*Leases!$AA115*Leases!$F115,0)+MAX((Expenses!HQ$10-Leases!$AB116/12)*Leases!$AA116*Leases!$F115,0)+MAX((Expenses!HQ$11-Leases!$AB117/12)*Leases!$AA117*Leases!$F115,0)+MAX((Expenses!HQ$12-Leases!$AB118/12)*Leases!$AA118*Leases!$F115,0)+MAX((Expenses!HQ$13-Leases!$AB119/12)*Leases!$AA119*Leases!$F115,0)))))</f>
        <v>0</v>
      </c>
      <c r="HT286" s="94">
        <f>IF(OR(HT$165&lt;=EOMONTH($E115,$R115*(1-$O115)),HT$165&gt;EOMONTH($E115,$P115*12*(1-$O115)+$Q115*12*$O115+$R115*(1-$O115))),0,IF($X115="NNN",Expenses!HR$14*Leases!$F115,IF(Leases!$X115="FSG",0,IF(Leases!$X115="MG",SUMPRODUCT(Leases!$Z115:$Z119,Expenses!HR$9:HR$13)*Leases!$F115,MAX((Expenses!HR$9-Leases!$AB115/12)*Leases!$AA115*Leases!$F115,0)+MAX((Expenses!HR$10-Leases!$AB116/12)*Leases!$AA116*Leases!$F115,0)+MAX((Expenses!HR$11-Leases!$AB117/12)*Leases!$AA117*Leases!$F115,0)+MAX((Expenses!HR$12-Leases!$AB118/12)*Leases!$AA118*Leases!$F115,0)+MAX((Expenses!HR$13-Leases!$AB119/12)*Leases!$AA119*Leases!$F115,0)))))</f>
        <v>0</v>
      </c>
      <c r="HU286" s="94">
        <f>IF(OR(HU$165&lt;=EOMONTH($E115,$R115*(1-$O115)),HU$165&gt;EOMONTH($E115,$P115*12*(1-$O115)+$Q115*12*$O115+$R115*(1-$O115))),0,IF($X115="NNN",Expenses!HS$14*Leases!$F115,IF(Leases!$X115="FSG",0,IF(Leases!$X115="MG",SUMPRODUCT(Leases!$Z115:$Z119,Expenses!HS$9:HS$13)*Leases!$F115,MAX((Expenses!HS$9-Leases!$AB115/12)*Leases!$AA115*Leases!$F115,0)+MAX((Expenses!HS$10-Leases!$AB116/12)*Leases!$AA116*Leases!$F115,0)+MAX((Expenses!HS$11-Leases!$AB117/12)*Leases!$AA117*Leases!$F115,0)+MAX((Expenses!HS$12-Leases!$AB118/12)*Leases!$AA118*Leases!$F115,0)+MAX((Expenses!HS$13-Leases!$AB119/12)*Leases!$AA119*Leases!$F115,0)))))</f>
        <v>0</v>
      </c>
      <c r="HV286" s="94">
        <f>IF(OR(HV$165&lt;=EOMONTH($E115,$R115*(1-$O115)),HV$165&gt;EOMONTH($E115,$P115*12*(1-$O115)+$Q115*12*$O115+$R115*(1-$O115))),0,IF($X115="NNN",Expenses!HT$14*Leases!$F115,IF(Leases!$X115="FSG",0,IF(Leases!$X115="MG",SUMPRODUCT(Leases!$Z115:$Z119,Expenses!HT$9:HT$13)*Leases!$F115,MAX((Expenses!HT$9-Leases!$AB115/12)*Leases!$AA115*Leases!$F115,0)+MAX((Expenses!HT$10-Leases!$AB116/12)*Leases!$AA116*Leases!$F115,0)+MAX((Expenses!HT$11-Leases!$AB117/12)*Leases!$AA117*Leases!$F115,0)+MAX((Expenses!HT$12-Leases!$AB118/12)*Leases!$AA118*Leases!$F115,0)+MAX((Expenses!HT$13-Leases!$AB119/12)*Leases!$AA119*Leases!$F115,0)))))</f>
        <v>0</v>
      </c>
      <c r="HW286" s="94">
        <f>IF(OR(HW$165&lt;=EOMONTH($E115,$R115*(1-$O115)),HW$165&gt;EOMONTH($E115,$P115*12*(1-$O115)+$Q115*12*$O115+$R115*(1-$O115))),0,IF($X115="NNN",Expenses!HU$14*Leases!$F115,IF(Leases!$X115="FSG",0,IF(Leases!$X115="MG",SUMPRODUCT(Leases!$Z115:$Z119,Expenses!HU$9:HU$13)*Leases!$F115,MAX((Expenses!HU$9-Leases!$AB115/12)*Leases!$AA115*Leases!$F115,0)+MAX((Expenses!HU$10-Leases!$AB116/12)*Leases!$AA116*Leases!$F115,0)+MAX((Expenses!HU$11-Leases!$AB117/12)*Leases!$AA117*Leases!$F115,0)+MAX((Expenses!HU$12-Leases!$AB118/12)*Leases!$AA118*Leases!$F115,0)+MAX((Expenses!HU$13-Leases!$AB119/12)*Leases!$AA119*Leases!$F115,0)))))</f>
        <v>0</v>
      </c>
      <c r="HX286" s="94">
        <f>IF(OR(HX$165&lt;=EOMONTH($E115,$R115*(1-$O115)),HX$165&gt;EOMONTH($E115,$P115*12*(1-$O115)+$Q115*12*$O115+$R115*(1-$O115))),0,IF($X115="NNN",Expenses!HV$14*Leases!$F115,IF(Leases!$X115="FSG",0,IF(Leases!$X115="MG",SUMPRODUCT(Leases!$Z115:$Z119,Expenses!HV$9:HV$13)*Leases!$F115,MAX((Expenses!HV$9-Leases!$AB115/12)*Leases!$AA115*Leases!$F115,0)+MAX((Expenses!HV$10-Leases!$AB116/12)*Leases!$AA116*Leases!$F115,0)+MAX((Expenses!HV$11-Leases!$AB117/12)*Leases!$AA117*Leases!$F115,0)+MAX((Expenses!HV$12-Leases!$AB118/12)*Leases!$AA118*Leases!$F115,0)+MAX((Expenses!HV$13-Leases!$AB119/12)*Leases!$AA119*Leases!$F115,0)))))</f>
        <v>0</v>
      </c>
      <c r="HY286" s="94">
        <f>IF(OR(HY$165&lt;=EOMONTH($E115,$R115*(1-$O115)),HY$165&gt;EOMONTH($E115,$P115*12*(1-$O115)+$Q115*12*$O115+$R115*(1-$O115))),0,IF($X115="NNN",Expenses!HW$14*Leases!$F115,IF(Leases!$X115="FSG",0,IF(Leases!$X115="MG",SUMPRODUCT(Leases!$Z115:$Z119,Expenses!HW$9:HW$13)*Leases!$F115,MAX((Expenses!HW$9-Leases!$AB115/12)*Leases!$AA115*Leases!$F115,0)+MAX((Expenses!HW$10-Leases!$AB116/12)*Leases!$AA116*Leases!$F115,0)+MAX((Expenses!HW$11-Leases!$AB117/12)*Leases!$AA117*Leases!$F115,0)+MAX((Expenses!HW$12-Leases!$AB118/12)*Leases!$AA118*Leases!$F115,0)+MAX((Expenses!HW$13-Leases!$AB119/12)*Leases!$AA119*Leases!$F115,0)))))</f>
        <v>0</v>
      </c>
      <c r="HZ286" s="94">
        <f>IF(OR(HZ$165&lt;=EOMONTH($E115,$R115*(1-$O115)),HZ$165&gt;EOMONTH($E115,$P115*12*(1-$O115)+$Q115*12*$O115+$R115*(1-$O115))),0,IF($X115="NNN",Expenses!HX$14*Leases!$F115,IF(Leases!$X115="FSG",0,IF(Leases!$X115="MG",SUMPRODUCT(Leases!$Z115:$Z119,Expenses!HX$9:HX$13)*Leases!$F115,MAX((Expenses!HX$9-Leases!$AB115/12)*Leases!$AA115*Leases!$F115,0)+MAX((Expenses!HX$10-Leases!$AB116/12)*Leases!$AA116*Leases!$F115,0)+MAX((Expenses!HX$11-Leases!$AB117/12)*Leases!$AA117*Leases!$F115,0)+MAX((Expenses!HX$12-Leases!$AB118/12)*Leases!$AA118*Leases!$F115,0)+MAX((Expenses!HX$13-Leases!$AB119/12)*Leases!$AA119*Leases!$F115,0)))))</f>
        <v>0</v>
      </c>
      <c r="IA286" s="94">
        <f>IF(OR(IA$165&lt;=EOMONTH($E115,$R115*(1-$O115)),IA$165&gt;EOMONTH($E115,$P115*12*(1-$O115)+$Q115*12*$O115+$R115*(1-$O115))),0,IF($X115="NNN",Expenses!HY$14*Leases!$F115,IF(Leases!$X115="FSG",0,IF(Leases!$X115="MG",SUMPRODUCT(Leases!$Z115:$Z119,Expenses!HY$9:HY$13)*Leases!$F115,MAX((Expenses!HY$9-Leases!$AB115/12)*Leases!$AA115*Leases!$F115,0)+MAX((Expenses!HY$10-Leases!$AB116/12)*Leases!$AA116*Leases!$F115,0)+MAX((Expenses!HY$11-Leases!$AB117/12)*Leases!$AA117*Leases!$F115,0)+MAX((Expenses!HY$12-Leases!$AB118/12)*Leases!$AA118*Leases!$F115,0)+MAX((Expenses!HY$13-Leases!$AB119/12)*Leases!$AA119*Leases!$F115,0)))))</f>
        <v>0</v>
      </c>
      <c r="IB286" s="94">
        <f>IF(OR(IB$165&lt;=EOMONTH($E115,$R115*(1-$O115)),IB$165&gt;EOMONTH($E115,$P115*12*(1-$O115)+$Q115*12*$O115+$R115*(1-$O115))),0,IF($X115="NNN",Expenses!HZ$14*Leases!$F115,IF(Leases!$X115="FSG",0,IF(Leases!$X115="MG",SUMPRODUCT(Leases!$Z115:$Z119,Expenses!HZ$9:HZ$13)*Leases!$F115,MAX((Expenses!HZ$9-Leases!$AB115/12)*Leases!$AA115*Leases!$F115,0)+MAX((Expenses!HZ$10-Leases!$AB116/12)*Leases!$AA116*Leases!$F115,0)+MAX((Expenses!HZ$11-Leases!$AB117/12)*Leases!$AA117*Leases!$F115,0)+MAX((Expenses!HZ$12-Leases!$AB118/12)*Leases!$AA118*Leases!$F115,0)+MAX((Expenses!HZ$13-Leases!$AB119/12)*Leases!$AA119*Leases!$F115,0)))))</f>
        <v>0</v>
      </c>
      <c r="IC286" s="94">
        <f>IF(OR(IC$165&lt;=EOMONTH($E115,$R115*(1-$O115)),IC$165&gt;EOMONTH($E115,$P115*12*(1-$O115)+$Q115*12*$O115+$R115*(1-$O115))),0,IF($X115="NNN",Expenses!IA$14*Leases!$F115,IF(Leases!$X115="FSG",0,IF(Leases!$X115="MG",SUMPRODUCT(Leases!$Z115:$Z119,Expenses!IA$9:IA$13)*Leases!$F115,MAX((Expenses!IA$9-Leases!$AB115/12)*Leases!$AA115*Leases!$F115,0)+MAX((Expenses!IA$10-Leases!$AB116/12)*Leases!$AA116*Leases!$F115,0)+MAX((Expenses!IA$11-Leases!$AB117/12)*Leases!$AA117*Leases!$F115,0)+MAX((Expenses!IA$12-Leases!$AB118/12)*Leases!$AA118*Leases!$F115,0)+MAX((Expenses!IA$13-Leases!$AB119/12)*Leases!$AA119*Leases!$F115,0)))))</f>
        <v>0</v>
      </c>
      <c r="ID286" s="94">
        <f>IF(OR(ID$165&lt;=EOMONTH($E115,$R115*(1-$O115)),ID$165&gt;EOMONTH($E115,$P115*12*(1-$O115)+$Q115*12*$O115+$R115*(1-$O115))),0,IF($X115="NNN",Expenses!IB$14*Leases!$F115,IF(Leases!$X115="FSG",0,IF(Leases!$X115="MG",SUMPRODUCT(Leases!$Z115:$Z119,Expenses!IB$9:IB$13)*Leases!$F115,MAX((Expenses!IB$9-Leases!$AB115/12)*Leases!$AA115*Leases!$F115,0)+MAX((Expenses!IB$10-Leases!$AB116/12)*Leases!$AA116*Leases!$F115,0)+MAX((Expenses!IB$11-Leases!$AB117/12)*Leases!$AA117*Leases!$F115,0)+MAX((Expenses!IB$12-Leases!$AB118/12)*Leases!$AA118*Leases!$F115,0)+MAX((Expenses!IB$13-Leases!$AB119/12)*Leases!$AA119*Leases!$F115,0)))))</f>
        <v>0</v>
      </c>
      <c r="IE286" s="94">
        <f>IF(OR(IE$165&lt;=EOMONTH($E115,$R115*(1-$O115)),IE$165&gt;EOMONTH($E115,$P115*12*(1-$O115)+$Q115*12*$O115+$R115*(1-$O115))),0,IF($X115="NNN",Expenses!IC$14*Leases!$F115,IF(Leases!$X115="FSG",0,IF(Leases!$X115="MG",SUMPRODUCT(Leases!$Z115:$Z119,Expenses!IC$9:IC$13)*Leases!$F115,MAX((Expenses!IC$9-Leases!$AB115/12)*Leases!$AA115*Leases!$F115,0)+MAX((Expenses!IC$10-Leases!$AB116/12)*Leases!$AA116*Leases!$F115,0)+MAX((Expenses!IC$11-Leases!$AB117/12)*Leases!$AA117*Leases!$F115,0)+MAX((Expenses!IC$12-Leases!$AB118/12)*Leases!$AA118*Leases!$F115,0)+MAX((Expenses!IC$13-Leases!$AB119/12)*Leases!$AA119*Leases!$F115,0)))))</f>
        <v>0</v>
      </c>
      <c r="IF286" s="94">
        <f>IF(OR(IF$165&lt;=EOMONTH($E115,$R115*(1-$O115)),IF$165&gt;EOMONTH($E115,$P115*12*(1-$O115)+$Q115*12*$O115+$R115*(1-$O115))),0,IF($X115="NNN",Expenses!ID$14*Leases!$F115,IF(Leases!$X115="FSG",0,IF(Leases!$X115="MG",SUMPRODUCT(Leases!$Z115:$Z119,Expenses!ID$9:ID$13)*Leases!$F115,MAX((Expenses!ID$9-Leases!$AB115/12)*Leases!$AA115*Leases!$F115,0)+MAX((Expenses!ID$10-Leases!$AB116/12)*Leases!$AA116*Leases!$F115,0)+MAX((Expenses!ID$11-Leases!$AB117/12)*Leases!$AA117*Leases!$F115,0)+MAX((Expenses!ID$12-Leases!$AB118/12)*Leases!$AA118*Leases!$F115,0)+MAX((Expenses!ID$13-Leases!$AB119/12)*Leases!$AA119*Leases!$F115,0)))))</f>
        <v>0</v>
      </c>
      <c r="IG286" s="94">
        <f>IF(OR(IG$165&lt;=EOMONTH($E115,$R115*(1-$O115)),IG$165&gt;EOMONTH($E115,$P115*12*(1-$O115)+$Q115*12*$O115+$R115*(1-$O115))),0,IF($X115="NNN",Expenses!IE$14*Leases!$F115,IF(Leases!$X115="FSG",0,IF(Leases!$X115="MG",SUMPRODUCT(Leases!$Z115:$Z119,Expenses!IE$9:IE$13)*Leases!$F115,MAX((Expenses!IE$9-Leases!$AB115/12)*Leases!$AA115*Leases!$F115,0)+MAX((Expenses!IE$10-Leases!$AB116/12)*Leases!$AA116*Leases!$F115,0)+MAX((Expenses!IE$11-Leases!$AB117/12)*Leases!$AA117*Leases!$F115,0)+MAX((Expenses!IE$12-Leases!$AB118/12)*Leases!$AA118*Leases!$F115,0)+MAX((Expenses!IE$13-Leases!$AB119/12)*Leases!$AA119*Leases!$F115,0)))))</f>
        <v>0</v>
      </c>
      <c r="IH286" s="94">
        <f>IF(OR(IH$165&lt;=EOMONTH($E115,$R115*(1-$O115)),IH$165&gt;EOMONTH($E115,$P115*12*(1-$O115)+$Q115*12*$O115+$R115*(1-$O115))),0,IF($X115="NNN",Expenses!IF$14*Leases!$F115,IF(Leases!$X115="FSG",0,IF(Leases!$X115="MG",SUMPRODUCT(Leases!$Z115:$Z119,Expenses!IF$9:IF$13)*Leases!$F115,MAX((Expenses!IF$9-Leases!$AB115/12)*Leases!$AA115*Leases!$F115,0)+MAX((Expenses!IF$10-Leases!$AB116/12)*Leases!$AA116*Leases!$F115,0)+MAX((Expenses!IF$11-Leases!$AB117/12)*Leases!$AA117*Leases!$F115,0)+MAX((Expenses!IF$12-Leases!$AB118/12)*Leases!$AA118*Leases!$F115,0)+MAX((Expenses!IF$13-Leases!$AB119/12)*Leases!$AA119*Leases!$F115,0)))))</f>
        <v>0</v>
      </c>
      <c r="II286" s="94">
        <f>IF(OR(II$165&lt;=EOMONTH($E115,$R115*(1-$O115)),II$165&gt;EOMONTH($E115,$P115*12*(1-$O115)+$Q115*12*$O115+$R115*(1-$O115))),0,IF($X115="NNN",Expenses!IG$14*Leases!$F115,IF(Leases!$X115="FSG",0,IF(Leases!$X115="MG",SUMPRODUCT(Leases!$Z115:$Z119,Expenses!IG$9:IG$13)*Leases!$F115,MAX((Expenses!IG$9-Leases!$AB115/12)*Leases!$AA115*Leases!$F115,0)+MAX((Expenses!IG$10-Leases!$AB116/12)*Leases!$AA116*Leases!$F115,0)+MAX((Expenses!IG$11-Leases!$AB117/12)*Leases!$AA117*Leases!$F115,0)+MAX((Expenses!IG$12-Leases!$AB118/12)*Leases!$AA118*Leases!$F115,0)+MAX((Expenses!IG$13-Leases!$AB119/12)*Leases!$AA119*Leases!$F115,0)))))</f>
        <v>0</v>
      </c>
      <c r="IJ286" s="94">
        <f>IF(OR(IJ$165&lt;=EOMONTH($E115,$R115*(1-$O115)),IJ$165&gt;EOMONTH($E115,$P115*12*(1-$O115)+$Q115*12*$O115+$R115*(1-$O115))),0,IF($X115="NNN",Expenses!IH$14*Leases!$F115,IF(Leases!$X115="FSG",0,IF(Leases!$X115="MG",SUMPRODUCT(Leases!$Z115:$Z119,Expenses!IH$9:IH$13)*Leases!$F115,MAX((Expenses!IH$9-Leases!$AB115/12)*Leases!$AA115*Leases!$F115,0)+MAX((Expenses!IH$10-Leases!$AB116/12)*Leases!$AA116*Leases!$F115,0)+MAX((Expenses!IH$11-Leases!$AB117/12)*Leases!$AA117*Leases!$F115,0)+MAX((Expenses!IH$12-Leases!$AB118/12)*Leases!$AA118*Leases!$F115,0)+MAX((Expenses!IH$13-Leases!$AB119/12)*Leases!$AA119*Leases!$F115,0)))))</f>
        <v>0</v>
      </c>
      <c r="IK286" s="94">
        <f>IF(OR(IK$165&lt;=EOMONTH($E115,$R115*(1-$O115)),IK$165&gt;EOMONTH($E115,$P115*12*(1-$O115)+$Q115*12*$O115+$R115*(1-$O115))),0,IF($X115="NNN",Expenses!II$14*Leases!$F115,IF(Leases!$X115="FSG",0,IF(Leases!$X115="MG",SUMPRODUCT(Leases!$Z115:$Z119,Expenses!II$9:II$13)*Leases!$F115,MAX((Expenses!II$9-Leases!$AB115/12)*Leases!$AA115*Leases!$F115,0)+MAX((Expenses!II$10-Leases!$AB116/12)*Leases!$AA116*Leases!$F115,0)+MAX((Expenses!II$11-Leases!$AB117/12)*Leases!$AA117*Leases!$F115,0)+MAX((Expenses!II$12-Leases!$AB118/12)*Leases!$AA118*Leases!$F115,0)+MAX((Expenses!II$13-Leases!$AB119/12)*Leases!$AA119*Leases!$F115,0)))))</f>
        <v>0</v>
      </c>
      <c r="IL286" s="94">
        <f>IF(OR(IL$165&lt;=EOMONTH($E115,$R115*(1-$O115)),IL$165&gt;EOMONTH($E115,$P115*12*(1-$O115)+$Q115*12*$O115+$R115*(1-$O115))),0,IF($X115="NNN",Expenses!IJ$14*Leases!$F115,IF(Leases!$X115="FSG",0,IF(Leases!$X115="MG",SUMPRODUCT(Leases!$Z115:$Z119,Expenses!IJ$9:IJ$13)*Leases!$F115,MAX((Expenses!IJ$9-Leases!$AB115/12)*Leases!$AA115*Leases!$F115,0)+MAX((Expenses!IJ$10-Leases!$AB116/12)*Leases!$AA116*Leases!$F115,0)+MAX((Expenses!IJ$11-Leases!$AB117/12)*Leases!$AA117*Leases!$F115,0)+MAX((Expenses!IJ$12-Leases!$AB118/12)*Leases!$AA118*Leases!$F115,0)+MAX((Expenses!IJ$13-Leases!$AB119/12)*Leases!$AA119*Leases!$F115,0)))))</f>
        <v>0</v>
      </c>
      <c r="IM286" s="94">
        <f>IF(OR(IM$165&lt;=EOMONTH($E115,$R115*(1-$O115)),IM$165&gt;EOMONTH($E115,$P115*12*(1-$O115)+$Q115*12*$O115+$R115*(1-$O115))),0,IF($X115="NNN",Expenses!IK$14*Leases!$F115,IF(Leases!$X115="FSG",0,IF(Leases!$X115="MG",SUMPRODUCT(Leases!$Z115:$Z119,Expenses!IK$9:IK$13)*Leases!$F115,MAX((Expenses!IK$9-Leases!$AB115/12)*Leases!$AA115*Leases!$F115,0)+MAX((Expenses!IK$10-Leases!$AB116/12)*Leases!$AA116*Leases!$F115,0)+MAX((Expenses!IK$11-Leases!$AB117/12)*Leases!$AA117*Leases!$F115,0)+MAX((Expenses!IK$12-Leases!$AB118/12)*Leases!$AA118*Leases!$F115,0)+MAX((Expenses!IK$13-Leases!$AB119/12)*Leases!$AA119*Leases!$F115,0)))))</f>
        <v>0</v>
      </c>
      <c r="IN286" s="94">
        <f>IF(OR(IN$165&lt;=EOMONTH($E115,$R115*(1-$O115)),IN$165&gt;EOMONTH($E115,$P115*12*(1-$O115)+$Q115*12*$O115+$R115*(1-$O115))),0,IF($X115="NNN",Expenses!IL$14*Leases!$F115,IF(Leases!$X115="FSG",0,IF(Leases!$X115="MG",SUMPRODUCT(Leases!$Z115:$Z119,Expenses!IL$9:IL$13)*Leases!$F115,MAX((Expenses!IL$9-Leases!$AB115/12)*Leases!$AA115*Leases!$F115,0)+MAX((Expenses!IL$10-Leases!$AB116/12)*Leases!$AA116*Leases!$F115,0)+MAX((Expenses!IL$11-Leases!$AB117/12)*Leases!$AA117*Leases!$F115,0)+MAX((Expenses!IL$12-Leases!$AB118/12)*Leases!$AA118*Leases!$F115,0)+MAX((Expenses!IL$13-Leases!$AB119/12)*Leases!$AA119*Leases!$F115,0)))))</f>
        <v>0</v>
      </c>
      <c r="IO286" s="94">
        <f>IF(OR(IO$165&lt;=EOMONTH($E115,$R115*(1-$O115)),IO$165&gt;EOMONTH($E115,$P115*12*(1-$O115)+$Q115*12*$O115+$R115*(1-$O115))),0,IF($X115="NNN",Expenses!IM$14*Leases!$F115,IF(Leases!$X115="FSG",0,IF(Leases!$X115="MG",SUMPRODUCT(Leases!$Z115:$Z119,Expenses!IM$9:IM$13)*Leases!$F115,MAX((Expenses!IM$9-Leases!$AB115/12)*Leases!$AA115*Leases!$F115,0)+MAX((Expenses!IM$10-Leases!$AB116/12)*Leases!$AA116*Leases!$F115,0)+MAX((Expenses!IM$11-Leases!$AB117/12)*Leases!$AA117*Leases!$F115,0)+MAX((Expenses!IM$12-Leases!$AB118/12)*Leases!$AA118*Leases!$F115,0)+MAX((Expenses!IM$13-Leases!$AB119/12)*Leases!$AA119*Leases!$F115,0)))))</f>
        <v>0</v>
      </c>
      <c r="IP286" s="94">
        <f>IF(OR(IP$165&lt;=EOMONTH($E115,$R115*(1-$O115)),IP$165&gt;EOMONTH($E115,$P115*12*(1-$O115)+$Q115*12*$O115+$R115*(1-$O115))),0,IF($X115="NNN",Expenses!IN$14*Leases!$F115,IF(Leases!$X115="FSG",0,IF(Leases!$X115="MG",SUMPRODUCT(Leases!$Z115:$Z119,Expenses!IN$9:IN$13)*Leases!$F115,MAX((Expenses!IN$9-Leases!$AB115/12)*Leases!$AA115*Leases!$F115,0)+MAX((Expenses!IN$10-Leases!$AB116/12)*Leases!$AA116*Leases!$F115,0)+MAX((Expenses!IN$11-Leases!$AB117/12)*Leases!$AA117*Leases!$F115,0)+MAX((Expenses!IN$12-Leases!$AB118/12)*Leases!$AA118*Leases!$F115,0)+MAX((Expenses!IN$13-Leases!$AB119/12)*Leases!$AA119*Leases!$F115,0)))))</f>
        <v>0</v>
      </c>
      <c r="IQ286" s="94">
        <f>IF(OR(IQ$165&lt;=EOMONTH($E115,$R115*(1-$O115)),IQ$165&gt;EOMONTH($E115,$P115*12*(1-$O115)+$Q115*12*$O115+$R115*(1-$O115))),0,IF($X115="NNN",Expenses!IO$14*Leases!$F115,IF(Leases!$X115="FSG",0,IF(Leases!$X115="MG",SUMPRODUCT(Leases!$Z115:$Z119,Expenses!IO$9:IO$13)*Leases!$F115,MAX((Expenses!IO$9-Leases!$AB115/12)*Leases!$AA115*Leases!$F115,0)+MAX((Expenses!IO$10-Leases!$AB116/12)*Leases!$AA116*Leases!$F115,0)+MAX((Expenses!IO$11-Leases!$AB117/12)*Leases!$AA117*Leases!$F115,0)+MAX((Expenses!IO$12-Leases!$AB118/12)*Leases!$AA118*Leases!$F115,0)+MAX((Expenses!IO$13-Leases!$AB119/12)*Leases!$AA119*Leases!$F115,0)))))</f>
        <v>0</v>
      </c>
      <c r="IR286" s="94">
        <f>IF(OR(IR$165&lt;=EOMONTH($E115,$R115*(1-$O115)),IR$165&gt;EOMONTH($E115,$P115*12*(1-$O115)+$Q115*12*$O115+$R115*(1-$O115))),0,IF($X115="NNN",Expenses!IP$14*Leases!$F115,IF(Leases!$X115="FSG",0,IF(Leases!$X115="MG",SUMPRODUCT(Leases!$Z115:$Z119,Expenses!IP$9:IP$13)*Leases!$F115,MAX((Expenses!IP$9-Leases!$AB115/12)*Leases!$AA115*Leases!$F115,0)+MAX((Expenses!IP$10-Leases!$AB116/12)*Leases!$AA116*Leases!$F115,0)+MAX((Expenses!IP$11-Leases!$AB117/12)*Leases!$AA117*Leases!$F115,0)+MAX((Expenses!IP$12-Leases!$AB118/12)*Leases!$AA118*Leases!$F115,0)+MAX((Expenses!IP$13-Leases!$AB119/12)*Leases!$AA119*Leases!$F115,0)))))</f>
        <v>0</v>
      </c>
      <c r="IS286" s="94">
        <f>IF(OR(IS$165&lt;=EOMONTH($E115,$R115*(1-$O115)),IS$165&gt;EOMONTH($E115,$P115*12*(1-$O115)+$Q115*12*$O115+$R115*(1-$O115))),0,IF($X115="NNN",Expenses!IQ$14*Leases!$F115,IF(Leases!$X115="FSG",0,IF(Leases!$X115="MG",SUMPRODUCT(Leases!$Z115:$Z119,Expenses!IQ$9:IQ$13)*Leases!$F115,MAX((Expenses!IQ$9-Leases!$AB115/12)*Leases!$AA115*Leases!$F115,0)+MAX((Expenses!IQ$10-Leases!$AB116/12)*Leases!$AA116*Leases!$F115,0)+MAX((Expenses!IQ$11-Leases!$AB117/12)*Leases!$AA117*Leases!$F115,0)+MAX((Expenses!IQ$12-Leases!$AB118/12)*Leases!$AA118*Leases!$F115,0)+MAX((Expenses!IQ$13-Leases!$AB119/12)*Leases!$AA119*Leases!$F115,0)))))</f>
        <v>0</v>
      </c>
      <c r="IT286" s="94">
        <f>IF(OR(IT$165&lt;=EOMONTH($E115,$R115*(1-$O115)),IT$165&gt;EOMONTH($E115,$P115*12*(1-$O115)+$Q115*12*$O115+$R115*(1-$O115))),0,IF($X115="NNN",Expenses!IR$14*Leases!$F115,IF(Leases!$X115="FSG",0,IF(Leases!$X115="MG",SUMPRODUCT(Leases!$Z115:$Z119,Expenses!IR$9:IR$13)*Leases!$F115,MAX((Expenses!IR$9-Leases!$AB115/12)*Leases!$AA115*Leases!$F115,0)+MAX((Expenses!IR$10-Leases!$AB116/12)*Leases!$AA116*Leases!$F115,0)+MAX((Expenses!IR$11-Leases!$AB117/12)*Leases!$AA117*Leases!$F115,0)+MAX((Expenses!IR$12-Leases!$AB118/12)*Leases!$AA118*Leases!$F115,0)+MAX((Expenses!IR$13-Leases!$AB119/12)*Leases!$AA119*Leases!$F115,0)))))</f>
        <v>0</v>
      </c>
      <c r="IU286" s="94">
        <f>IF(OR(IU$165&lt;=EOMONTH($E115,$R115*(1-$O115)),IU$165&gt;EOMONTH($E115,$P115*12*(1-$O115)+$Q115*12*$O115+$R115*(1-$O115))),0,IF($X115="NNN",Expenses!IS$14*Leases!$F115,IF(Leases!$X115="FSG",0,IF(Leases!$X115="MG",SUMPRODUCT(Leases!$Z115:$Z119,Expenses!IS$9:IS$13)*Leases!$F115,MAX((Expenses!IS$9-Leases!$AB115/12)*Leases!$AA115*Leases!$F115,0)+MAX((Expenses!IS$10-Leases!$AB116/12)*Leases!$AA116*Leases!$F115,0)+MAX((Expenses!IS$11-Leases!$AB117/12)*Leases!$AA117*Leases!$F115,0)+MAX((Expenses!IS$12-Leases!$AB118/12)*Leases!$AA118*Leases!$F115,0)+MAX((Expenses!IS$13-Leases!$AB119/12)*Leases!$AA119*Leases!$F115,0)))))</f>
        <v>0</v>
      </c>
      <c r="IV286" s="94">
        <f>IF(OR(IV$165&lt;=EOMONTH($E115,$R115*(1-$O115)),IV$165&gt;EOMONTH($E115,$P115*12*(1-$O115)+$Q115*12*$O115+$R115*(1-$O115))),0,IF($X115="NNN",Expenses!IT$14*Leases!$F115,IF(Leases!$X115="FSG",0,IF(Leases!$X115="MG",SUMPRODUCT(Leases!$Z115:$Z119,Expenses!IT$9:IT$13)*Leases!$F115,MAX((Expenses!IT$9-Leases!$AB115/12)*Leases!$AA115*Leases!$F115,0)+MAX((Expenses!IT$10-Leases!$AB116/12)*Leases!$AA116*Leases!$F115,0)+MAX((Expenses!IT$11-Leases!$AB117/12)*Leases!$AA117*Leases!$F115,0)+MAX((Expenses!IT$12-Leases!$AB118/12)*Leases!$AA118*Leases!$F115,0)+MAX((Expenses!IT$13-Leases!$AB119/12)*Leases!$AA119*Leases!$F115,0)))))</f>
        <v>0</v>
      </c>
      <c r="IW286" s="94">
        <f>IF(OR(IW$165&lt;=EOMONTH($E115,$R115*(1-$O115)),IW$165&gt;EOMONTH($E115,$P115*12*(1-$O115)+$Q115*12*$O115+$R115*(1-$O115))),0,IF($X115="NNN",Expenses!IU$14*Leases!$F115,IF(Leases!$X115="FSG",0,IF(Leases!$X115="MG",SUMPRODUCT(Leases!$Z115:$Z119,Expenses!IU$9:IU$13)*Leases!$F115,MAX((Expenses!IU$9-Leases!$AB115/12)*Leases!$AA115*Leases!$F115,0)+MAX((Expenses!IU$10-Leases!$AB116/12)*Leases!$AA116*Leases!$F115,0)+MAX((Expenses!IU$11-Leases!$AB117/12)*Leases!$AA117*Leases!$F115,0)+MAX((Expenses!IU$12-Leases!$AB118/12)*Leases!$AA118*Leases!$F115,0)+MAX((Expenses!IU$13-Leases!$AB119/12)*Leases!$AA119*Leases!$F115,0)))))</f>
        <v>0</v>
      </c>
      <c r="IX286" s="94">
        <f>IF(OR(IX$165&lt;=EOMONTH($E115,$R115*(1-$O115)),IX$165&gt;EOMONTH($E115,$P115*12*(1-$O115)+$Q115*12*$O115+$R115*(1-$O115))),0,IF($X115="NNN",Expenses!IV$14*Leases!$F115,IF(Leases!$X115="FSG",0,IF(Leases!$X115="MG",SUMPRODUCT(Leases!$Z115:$Z119,Expenses!IV$9:IV$13)*Leases!$F115,MAX((Expenses!IV$9-Leases!$AB115/12)*Leases!$AA115*Leases!$F115,0)+MAX((Expenses!IV$10-Leases!$AB116/12)*Leases!$AA116*Leases!$F115,0)+MAX((Expenses!IV$11-Leases!$AB117/12)*Leases!$AA117*Leases!$F115,0)+MAX((Expenses!IV$12-Leases!$AB118/12)*Leases!$AA118*Leases!$F115,0)+MAX((Expenses!IV$13-Leases!$AB119/12)*Leases!$AA119*Leases!$F115,0)))))</f>
        <v>0</v>
      </c>
      <c r="IY286" s="94">
        <f>IF(OR(IY$165&lt;=EOMONTH($E115,$R115*(1-$O115)),IY$165&gt;EOMONTH($E115,$P115*12*(1-$O115)+$Q115*12*$O115+$R115*(1-$O115))),0,IF($X115="NNN",Expenses!IW$14*Leases!$F115,IF(Leases!$X115="FSG",0,IF(Leases!$X115="MG",SUMPRODUCT(Leases!$Z115:$Z119,Expenses!IW$9:IW$13)*Leases!$F115,MAX((Expenses!IW$9-Leases!$AB115/12)*Leases!$AA115*Leases!$F115,0)+MAX((Expenses!IW$10-Leases!$AB116/12)*Leases!$AA116*Leases!$F115,0)+MAX((Expenses!IW$11-Leases!$AB117/12)*Leases!$AA117*Leases!$F115,0)+MAX((Expenses!IW$12-Leases!$AB118/12)*Leases!$AA118*Leases!$F115,0)+MAX((Expenses!IW$13-Leases!$AB119/12)*Leases!$AA119*Leases!$F115,0)))))</f>
        <v>0</v>
      </c>
      <c r="IZ286" s="94">
        <f>IF(OR(IZ$165&lt;=EOMONTH($E115,$R115*(1-$O115)),IZ$165&gt;EOMONTH($E115,$P115*12*(1-$O115)+$Q115*12*$O115+$R115*(1-$O115))),0,IF($X115="NNN",Expenses!IX$14*Leases!$F115,IF(Leases!$X115="FSG",0,IF(Leases!$X115="MG",SUMPRODUCT(Leases!$Z115:$Z119,Expenses!IX$9:IX$13)*Leases!$F115,MAX((Expenses!IX$9-Leases!$AB115/12)*Leases!$AA115*Leases!$F115,0)+MAX((Expenses!IX$10-Leases!$AB116/12)*Leases!$AA116*Leases!$F115,0)+MAX((Expenses!IX$11-Leases!$AB117/12)*Leases!$AA117*Leases!$F115,0)+MAX((Expenses!IX$12-Leases!$AB118/12)*Leases!$AA118*Leases!$F115,0)+MAX((Expenses!IX$13-Leases!$AB119/12)*Leases!$AA119*Leases!$F115,0)))))</f>
        <v>0</v>
      </c>
      <c r="JA286" s="94">
        <f>IF(OR(JA$165&lt;=EOMONTH($E115,$R115*(1-$O115)),JA$165&gt;EOMONTH($E115,$P115*12*(1-$O115)+$Q115*12*$O115+$R115*(1-$O115))),0,IF($X115="NNN",Expenses!IY$14*Leases!$F115,IF(Leases!$X115="FSG",0,IF(Leases!$X115="MG",SUMPRODUCT(Leases!$Z115:$Z119,Expenses!IY$9:IY$13)*Leases!$F115,MAX((Expenses!IY$9-Leases!$AB115/12)*Leases!$AA115*Leases!$F115,0)+MAX((Expenses!IY$10-Leases!$AB116/12)*Leases!$AA116*Leases!$F115,0)+MAX((Expenses!IY$11-Leases!$AB117/12)*Leases!$AA117*Leases!$F115,0)+MAX((Expenses!IY$12-Leases!$AB118/12)*Leases!$AA118*Leases!$F115,0)+MAX((Expenses!IY$13-Leases!$AB119/12)*Leases!$AA119*Leases!$F115,0)))))</f>
        <v>0</v>
      </c>
      <c r="JB286" s="94">
        <f>IF(OR(JB$165&lt;=EOMONTH($E115,$R115*(1-$O115)),JB$165&gt;EOMONTH($E115,$P115*12*(1-$O115)+$Q115*12*$O115+$R115*(1-$O115))),0,IF($X115="NNN",Expenses!IZ$14*Leases!$F115,IF(Leases!$X115="FSG",0,IF(Leases!$X115="MG",SUMPRODUCT(Leases!$Z115:$Z119,Expenses!IZ$9:IZ$13)*Leases!$F115,MAX((Expenses!IZ$9-Leases!$AB115/12)*Leases!$AA115*Leases!$F115,0)+MAX((Expenses!IZ$10-Leases!$AB116/12)*Leases!$AA116*Leases!$F115,0)+MAX((Expenses!IZ$11-Leases!$AB117/12)*Leases!$AA117*Leases!$F115,0)+MAX((Expenses!IZ$12-Leases!$AB118/12)*Leases!$AA118*Leases!$F115,0)+MAX((Expenses!IZ$13-Leases!$AB119/12)*Leases!$AA119*Leases!$F115,0)))))</f>
        <v>0</v>
      </c>
      <c r="JC286" s="94">
        <f>IF(OR(JC$165&lt;=EOMONTH($E115,$R115*(1-$O115)),JC$165&gt;EOMONTH($E115,$P115*12*(1-$O115)+$Q115*12*$O115+$R115*(1-$O115))),0,IF($X115="NNN",Expenses!JA$14*Leases!$F115,IF(Leases!$X115="FSG",0,IF(Leases!$X115="MG",SUMPRODUCT(Leases!$Z115:$Z119,Expenses!JA$9:JA$13)*Leases!$F115,MAX((Expenses!JA$9-Leases!$AB115/12)*Leases!$AA115*Leases!$F115,0)+MAX((Expenses!JA$10-Leases!$AB116/12)*Leases!$AA116*Leases!$F115,0)+MAX((Expenses!JA$11-Leases!$AB117/12)*Leases!$AA117*Leases!$F115,0)+MAX((Expenses!JA$12-Leases!$AB118/12)*Leases!$AA118*Leases!$F115,0)+MAX((Expenses!JA$13-Leases!$AB119/12)*Leases!$AA119*Leases!$F115,0)))))</f>
        <v>0</v>
      </c>
      <c r="JD286" s="94">
        <f>IF(OR(JD$165&lt;=EOMONTH($E115,$R115*(1-$O115)),JD$165&gt;EOMONTH($E115,$P115*12*(1-$O115)+$Q115*12*$O115+$R115*(1-$O115))),0,IF($X115="NNN",Expenses!JB$14*Leases!$F115,IF(Leases!$X115="FSG",0,IF(Leases!$X115="MG",SUMPRODUCT(Leases!$Z115:$Z119,Expenses!JB$9:JB$13)*Leases!$F115,MAX((Expenses!JB$9-Leases!$AB115/12)*Leases!$AA115*Leases!$F115,0)+MAX((Expenses!JB$10-Leases!$AB116/12)*Leases!$AA116*Leases!$F115,0)+MAX((Expenses!JB$11-Leases!$AB117/12)*Leases!$AA117*Leases!$F115,0)+MAX((Expenses!JB$12-Leases!$AB118/12)*Leases!$AA118*Leases!$F115,0)+MAX((Expenses!JB$13-Leases!$AB119/12)*Leases!$AA119*Leases!$F115,0)))))</f>
        <v>0</v>
      </c>
      <c r="JE286" s="94">
        <f>IF(OR(JE$165&lt;=EOMONTH($E115,$R115*(1-$O115)),JE$165&gt;EOMONTH($E115,$P115*12*(1-$O115)+$Q115*12*$O115+$R115*(1-$O115))),0,IF($X115="NNN",Expenses!JC$14*Leases!$F115,IF(Leases!$X115="FSG",0,IF(Leases!$X115="MG",SUMPRODUCT(Leases!$Z115:$Z119,Expenses!JC$9:JC$13)*Leases!$F115,MAX((Expenses!JC$9-Leases!$AB115/12)*Leases!$AA115*Leases!$F115,0)+MAX((Expenses!JC$10-Leases!$AB116/12)*Leases!$AA116*Leases!$F115,0)+MAX((Expenses!JC$11-Leases!$AB117/12)*Leases!$AA117*Leases!$F115,0)+MAX((Expenses!JC$12-Leases!$AB118/12)*Leases!$AA118*Leases!$F115,0)+MAX((Expenses!JC$13-Leases!$AB119/12)*Leases!$AA119*Leases!$F115,0)))))</f>
        <v>0</v>
      </c>
      <c r="JF286" s="94">
        <f>IF(OR(JF$165&lt;=EOMONTH($E115,$R115*(1-$O115)),JF$165&gt;EOMONTH($E115,$P115*12*(1-$O115)+$Q115*12*$O115+$R115*(1-$O115))),0,IF($X115="NNN",Expenses!JD$14*Leases!$F115,IF(Leases!$X115="FSG",0,IF(Leases!$X115="MG",SUMPRODUCT(Leases!$Z115:$Z119,Expenses!JD$9:JD$13)*Leases!$F115,MAX((Expenses!JD$9-Leases!$AB115/12)*Leases!$AA115*Leases!$F115,0)+MAX((Expenses!JD$10-Leases!$AB116/12)*Leases!$AA116*Leases!$F115,0)+MAX((Expenses!JD$11-Leases!$AB117/12)*Leases!$AA117*Leases!$F115,0)+MAX((Expenses!JD$12-Leases!$AB118/12)*Leases!$AA118*Leases!$F115,0)+MAX((Expenses!JD$13-Leases!$AB119/12)*Leases!$AA119*Leases!$F115,0)))))</f>
        <v>0</v>
      </c>
      <c r="JG286" s="94">
        <f>IF(OR(JG$165&lt;=EOMONTH($E115,$R115*(1-$O115)),JG$165&gt;EOMONTH($E115,$P115*12*(1-$O115)+$Q115*12*$O115+$R115*(1-$O115))),0,IF($X115="NNN",Expenses!JE$14*Leases!$F115,IF(Leases!$X115="FSG",0,IF(Leases!$X115="MG",SUMPRODUCT(Leases!$Z115:$Z119,Expenses!JE$9:JE$13)*Leases!$F115,MAX((Expenses!JE$9-Leases!$AB115/12)*Leases!$AA115*Leases!$F115,0)+MAX((Expenses!JE$10-Leases!$AB116/12)*Leases!$AA116*Leases!$F115,0)+MAX((Expenses!JE$11-Leases!$AB117/12)*Leases!$AA117*Leases!$F115,0)+MAX((Expenses!JE$12-Leases!$AB118/12)*Leases!$AA118*Leases!$F115,0)+MAX((Expenses!JE$13-Leases!$AB119/12)*Leases!$AA119*Leases!$F115,0)))))</f>
        <v>0</v>
      </c>
      <c r="JH286" s="94">
        <f>IF(OR(JH$165&lt;=EOMONTH($E115,$R115*(1-$O115)),JH$165&gt;EOMONTH($E115,$P115*12*(1-$O115)+$Q115*12*$O115+$R115*(1-$O115))),0,IF($X115="NNN",Expenses!JF$14*Leases!$F115,IF(Leases!$X115="FSG",0,IF(Leases!$X115="MG",SUMPRODUCT(Leases!$Z115:$Z119,Expenses!JF$9:JF$13)*Leases!$F115,MAX((Expenses!JF$9-Leases!$AB115/12)*Leases!$AA115*Leases!$F115,0)+MAX((Expenses!JF$10-Leases!$AB116/12)*Leases!$AA116*Leases!$F115,0)+MAX((Expenses!JF$11-Leases!$AB117/12)*Leases!$AA117*Leases!$F115,0)+MAX((Expenses!JF$12-Leases!$AB118/12)*Leases!$AA118*Leases!$F115,0)+MAX((Expenses!JF$13-Leases!$AB119/12)*Leases!$AA119*Leases!$F115,0)))))</f>
        <v>0</v>
      </c>
      <c r="JI286" s="94">
        <f>IF(OR(JI$165&lt;=EOMONTH($E115,$R115*(1-$O115)),JI$165&gt;EOMONTH($E115,$P115*12*(1-$O115)+$Q115*12*$O115+$R115*(1-$O115))),0,IF($X115="NNN",Expenses!JG$14*Leases!$F115,IF(Leases!$X115="FSG",0,IF(Leases!$X115="MG",SUMPRODUCT(Leases!$Z115:$Z119,Expenses!JG$9:JG$13)*Leases!$F115,MAX((Expenses!JG$9-Leases!$AB115/12)*Leases!$AA115*Leases!$F115,0)+MAX((Expenses!JG$10-Leases!$AB116/12)*Leases!$AA116*Leases!$F115,0)+MAX((Expenses!JG$11-Leases!$AB117/12)*Leases!$AA117*Leases!$F115,0)+MAX((Expenses!JG$12-Leases!$AB118/12)*Leases!$AA118*Leases!$F115,0)+MAX((Expenses!JG$13-Leases!$AB119/12)*Leases!$AA119*Leases!$F115,0)))))</f>
        <v>0</v>
      </c>
      <c r="JJ286" s="94">
        <f>IF(OR(JJ$165&lt;=EOMONTH($E115,$R115*(1-$O115)),JJ$165&gt;EOMONTH($E115,$P115*12*(1-$O115)+$Q115*12*$O115+$R115*(1-$O115))),0,IF($X115="NNN",Expenses!JH$14*Leases!$F115,IF(Leases!$X115="FSG",0,IF(Leases!$X115="MG",SUMPRODUCT(Leases!$Z115:$Z119,Expenses!JH$9:JH$13)*Leases!$F115,MAX((Expenses!JH$9-Leases!$AB115/12)*Leases!$AA115*Leases!$F115,0)+MAX((Expenses!JH$10-Leases!$AB116/12)*Leases!$AA116*Leases!$F115,0)+MAX((Expenses!JH$11-Leases!$AB117/12)*Leases!$AA117*Leases!$F115,0)+MAX((Expenses!JH$12-Leases!$AB118/12)*Leases!$AA118*Leases!$F115,0)+MAX((Expenses!JH$13-Leases!$AB119/12)*Leases!$AA119*Leases!$F115,0)))))</f>
        <v>0</v>
      </c>
      <c r="JK286" s="94">
        <f>IF(OR(JK$165&lt;=EOMONTH($E115,$R115*(1-$O115)),JK$165&gt;EOMONTH($E115,$P115*12*(1-$O115)+$Q115*12*$O115+$R115*(1-$O115))),0,IF($X115="NNN",Expenses!JI$14*Leases!$F115,IF(Leases!$X115="FSG",0,IF(Leases!$X115="MG",SUMPRODUCT(Leases!$Z115:$Z119,Expenses!JI$9:JI$13)*Leases!$F115,MAX((Expenses!JI$9-Leases!$AB115/12)*Leases!$AA115*Leases!$F115,0)+MAX((Expenses!JI$10-Leases!$AB116/12)*Leases!$AA116*Leases!$F115,0)+MAX((Expenses!JI$11-Leases!$AB117/12)*Leases!$AA117*Leases!$F115,0)+MAX((Expenses!JI$12-Leases!$AB118/12)*Leases!$AA118*Leases!$F115,0)+MAX((Expenses!JI$13-Leases!$AB119/12)*Leases!$AA119*Leases!$F115,0)))))</f>
        <v>0</v>
      </c>
      <c r="JL286" s="94">
        <f>IF(OR(JL$165&lt;=EOMONTH($E115,$R115*(1-$O115)),JL$165&gt;EOMONTH($E115,$P115*12*(1-$O115)+$Q115*12*$O115+$R115*(1-$O115))),0,IF($X115="NNN",Expenses!JJ$14*Leases!$F115,IF(Leases!$X115="FSG",0,IF(Leases!$X115="MG",SUMPRODUCT(Leases!$Z115:$Z119,Expenses!JJ$9:JJ$13)*Leases!$F115,MAX((Expenses!JJ$9-Leases!$AB115/12)*Leases!$AA115*Leases!$F115,0)+MAX((Expenses!JJ$10-Leases!$AB116/12)*Leases!$AA116*Leases!$F115,0)+MAX((Expenses!JJ$11-Leases!$AB117/12)*Leases!$AA117*Leases!$F115,0)+MAX((Expenses!JJ$12-Leases!$AB118/12)*Leases!$AA118*Leases!$F115,0)+MAX((Expenses!JJ$13-Leases!$AB119/12)*Leases!$AA119*Leases!$F115,0)))))</f>
        <v>0</v>
      </c>
      <c r="JM286" s="94">
        <f>IF(OR(JM$165&lt;=EOMONTH($E115,$R115*(1-$O115)),JM$165&gt;EOMONTH($E115,$P115*12*(1-$O115)+$Q115*12*$O115+$R115*(1-$O115))),0,IF($X115="NNN",Expenses!JK$14*Leases!$F115,IF(Leases!$X115="FSG",0,IF(Leases!$X115="MG",SUMPRODUCT(Leases!$Z115:$Z119,Expenses!JK$9:JK$13)*Leases!$F115,MAX((Expenses!JK$9-Leases!$AB115/12)*Leases!$AA115*Leases!$F115,0)+MAX((Expenses!JK$10-Leases!$AB116/12)*Leases!$AA116*Leases!$F115,0)+MAX((Expenses!JK$11-Leases!$AB117/12)*Leases!$AA117*Leases!$F115,0)+MAX((Expenses!JK$12-Leases!$AB118/12)*Leases!$AA118*Leases!$F115,0)+MAX((Expenses!JK$13-Leases!$AB119/12)*Leases!$AA119*Leases!$F115,0)))))</f>
        <v>0</v>
      </c>
      <c r="JN286" s="94">
        <f>IF(OR(JN$165&lt;=EOMONTH($E115,$R115*(1-$O115)),JN$165&gt;EOMONTH($E115,$P115*12*(1-$O115)+$Q115*12*$O115+$R115*(1-$O115))),0,IF($X115="NNN",Expenses!JL$14*Leases!$F115,IF(Leases!$X115="FSG",0,IF(Leases!$X115="MG",SUMPRODUCT(Leases!$Z115:$Z119,Expenses!JL$9:JL$13)*Leases!$F115,MAX((Expenses!JL$9-Leases!$AB115/12)*Leases!$AA115*Leases!$F115,0)+MAX((Expenses!JL$10-Leases!$AB116/12)*Leases!$AA116*Leases!$F115,0)+MAX((Expenses!JL$11-Leases!$AB117/12)*Leases!$AA117*Leases!$F115,0)+MAX((Expenses!JL$12-Leases!$AB118/12)*Leases!$AA118*Leases!$F115,0)+MAX((Expenses!JL$13-Leases!$AB119/12)*Leases!$AA119*Leases!$F115,0)))))</f>
        <v>0</v>
      </c>
      <c r="JO286" s="94">
        <f>IF(OR(JO$165&lt;=EOMONTH($E115,$R115*(1-$O115)),JO$165&gt;EOMONTH($E115,$P115*12*(1-$O115)+$Q115*12*$O115+$R115*(1-$O115))),0,IF($X115="NNN",Expenses!JM$14*Leases!$F115,IF(Leases!$X115="FSG",0,IF(Leases!$X115="MG",SUMPRODUCT(Leases!$Z115:$Z119,Expenses!JM$9:JM$13)*Leases!$F115,MAX((Expenses!JM$9-Leases!$AB115/12)*Leases!$AA115*Leases!$F115,0)+MAX((Expenses!JM$10-Leases!$AB116/12)*Leases!$AA116*Leases!$F115,0)+MAX((Expenses!JM$11-Leases!$AB117/12)*Leases!$AA117*Leases!$F115,0)+MAX((Expenses!JM$12-Leases!$AB118/12)*Leases!$AA118*Leases!$F115,0)+MAX((Expenses!JM$13-Leases!$AB119/12)*Leases!$AA119*Leases!$F115,0)))))</f>
        <v>0</v>
      </c>
      <c r="JP286" s="94">
        <f>IF(OR(JP$165&lt;=EOMONTH($E115,$R115*(1-$O115)),JP$165&gt;EOMONTH($E115,$P115*12*(1-$O115)+$Q115*12*$O115+$R115*(1-$O115))),0,IF($X115="NNN",Expenses!JN$14*Leases!$F115,IF(Leases!$X115="FSG",0,IF(Leases!$X115="MG",SUMPRODUCT(Leases!$Z115:$Z119,Expenses!JN$9:JN$13)*Leases!$F115,MAX((Expenses!JN$9-Leases!$AB115/12)*Leases!$AA115*Leases!$F115,0)+MAX((Expenses!JN$10-Leases!$AB116/12)*Leases!$AA116*Leases!$F115,0)+MAX((Expenses!JN$11-Leases!$AB117/12)*Leases!$AA117*Leases!$F115,0)+MAX((Expenses!JN$12-Leases!$AB118/12)*Leases!$AA118*Leases!$F115,0)+MAX((Expenses!JN$13-Leases!$AB119/12)*Leases!$AA119*Leases!$F115,0)))))</f>
        <v>0</v>
      </c>
      <c r="JQ286" s="94">
        <f>IF(OR(JQ$165&lt;=EOMONTH($E115,$R115*(1-$O115)),JQ$165&gt;EOMONTH($E115,$P115*12*(1-$O115)+$Q115*12*$O115+$R115*(1-$O115))),0,IF($X115="NNN",Expenses!JO$14*Leases!$F115,IF(Leases!$X115="FSG",0,IF(Leases!$X115="MG",SUMPRODUCT(Leases!$Z115:$Z119,Expenses!JO$9:JO$13)*Leases!$F115,MAX((Expenses!JO$9-Leases!$AB115/12)*Leases!$AA115*Leases!$F115,0)+MAX((Expenses!JO$10-Leases!$AB116/12)*Leases!$AA116*Leases!$F115,0)+MAX((Expenses!JO$11-Leases!$AB117/12)*Leases!$AA117*Leases!$F115,0)+MAX((Expenses!JO$12-Leases!$AB118/12)*Leases!$AA118*Leases!$F115,0)+MAX((Expenses!JO$13-Leases!$AB119/12)*Leases!$AA119*Leases!$F115,0)))))</f>
        <v>0</v>
      </c>
      <c r="JR286" s="94">
        <f>IF(OR(JR$165&lt;=EOMONTH($E115,$R115*(1-$O115)),JR$165&gt;EOMONTH($E115,$P115*12*(1-$O115)+$Q115*12*$O115+$R115*(1-$O115))),0,IF($X115="NNN",Expenses!JP$14*Leases!$F115,IF(Leases!$X115="FSG",0,IF(Leases!$X115="MG",SUMPRODUCT(Leases!$Z115:$Z119,Expenses!JP$9:JP$13)*Leases!$F115,MAX((Expenses!JP$9-Leases!$AB115/12)*Leases!$AA115*Leases!$F115,0)+MAX((Expenses!JP$10-Leases!$AB116/12)*Leases!$AA116*Leases!$F115,0)+MAX((Expenses!JP$11-Leases!$AB117/12)*Leases!$AA117*Leases!$F115,0)+MAX((Expenses!JP$12-Leases!$AB118/12)*Leases!$AA118*Leases!$F115,0)+MAX((Expenses!JP$13-Leases!$AB119/12)*Leases!$AA119*Leases!$F115,0)))))</f>
        <v>0</v>
      </c>
      <c r="JS286" s="94">
        <f>IF(OR(JS$165&lt;=EOMONTH($E115,$R115*(1-$O115)),JS$165&gt;EOMONTH($E115,$P115*12*(1-$O115)+$Q115*12*$O115+$R115*(1-$O115))),0,IF($X115="NNN",Expenses!JQ$14*Leases!$F115,IF(Leases!$X115="FSG",0,IF(Leases!$X115="MG",SUMPRODUCT(Leases!$Z115:$Z119,Expenses!JQ$9:JQ$13)*Leases!$F115,MAX((Expenses!JQ$9-Leases!$AB115/12)*Leases!$AA115*Leases!$F115,0)+MAX((Expenses!JQ$10-Leases!$AB116/12)*Leases!$AA116*Leases!$F115,0)+MAX((Expenses!JQ$11-Leases!$AB117/12)*Leases!$AA117*Leases!$F115,0)+MAX((Expenses!JQ$12-Leases!$AB118/12)*Leases!$AA118*Leases!$F115,0)+MAX((Expenses!JQ$13-Leases!$AB119/12)*Leases!$AA119*Leases!$F115,0)))))</f>
        <v>0</v>
      </c>
      <c r="JT286" s="94">
        <f>IF(OR(JT$165&lt;=EOMONTH($E115,$R115*(1-$O115)),JT$165&gt;EOMONTH($E115,$P115*12*(1-$O115)+$Q115*12*$O115+$R115*(1-$O115))),0,IF($X115="NNN",Expenses!JR$14*Leases!$F115,IF(Leases!$X115="FSG",0,IF(Leases!$X115="MG",SUMPRODUCT(Leases!$Z115:$Z119,Expenses!JR$9:JR$13)*Leases!$F115,MAX((Expenses!JR$9-Leases!$AB115/12)*Leases!$AA115*Leases!$F115,0)+MAX((Expenses!JR$10-Leases!$AB116/12)*Leases!$AA116*Leases!$F115,0)+MAX((Expenses!JR$11-Leases!$AB117/12)*Leases!$AA117*Leases!$F115,0)+MAX((Expenses!JR$12-Leases!$AB118/12)*Leases!$AA118*Leases!$F115,0)+MAX((Expenses!JR$13-Leases!$AB119/12)*Leases!$AA119*Leases!$F115,0)))))</f>
        <v>0</v>
      </c>
      <c r="JU286" s="94">
        <f>IF(OR(JU$165&lt;=EOMONTH($E115,$R115*(1-$O115)),JU$165&gt;EOMONTH($E115,$P115*12*(1-$O115)+$Q115*12*$O115+$R115*(1-$O115))),0,IF($X115="NNN",Expenses!JS$14*Leases!$F115,IF(Leases!$X115="FSG",0,IF(Leases!$X115="MG",SUMPRODUCT(Leases!$Z115:$Z119,Expenses!JS$9:JS$13)*Leases!$F115,MAX((Expenses!JS$9-Leases!$AB115/12)*Leases!$AA115*Leases!$F115,0)+MAX((Expenses!JS$10-Leases!$AB116/12)*Leases!$AA116*Leases!$F115,0)+MAX((Expenses!JS$11-Leases!$AB117/12)*Leases!$AA117*Leases!$F115,0)+MAX((Expenses!JS$12-Leases!$AB118/12)*Leases!$AA118*Leases!$F115,0)+MAX((Expenses!JS$13-Leases!$AB119/12)*Leases!$AA119*Leases!$F115,0)))))</f>
        <v>0</v>
      </c>
      <c r="JV286" s="94">
        <f>IF(OR(JV$165&lt;=EOMONTH($E115,$R115*(1-$O115)),JV$165&gt;EOMONTH($E115,$P115*12*(1-$O115)+$Q115*12*$O115+$R115*(1-$O115))),0,IF($X115="NNN",Expenses!JT$14*Leases!$F115,IF(Leases!$X115="FSG",0,IF(Leases!$X115="MG",SUMPRODUCT(Leases!$Z115:$Z119,Expenses!JT$9:JT$13)*Leases!$F115,MAX((Expenses!JT$9-Leases!$AB115/12)*Leases!$AA115*Leases!$F115,0)+MAX((Expenses!JT$10-Leases!$AB116/12)*Leases!$AA116*Leases!$F115,0)+MAX((Expenses!JT$11-Leases!$AB117/12)*Leases!$AA117*Leases!$F115,0)+MAX((Expenses!JT$12-Leases!$AB118/12)*Leases!$AA118*Leases!$F115,0)+MAX((Expenses!JT$13-Leases!$AB119/12)*Leases!$AA119*Leases!$F115,0)))))</f>
        <v>0</v>
      </c>
      <c r="JW286" s="94">
        <f>IF(OR(JW$165&lt;=EOMONTH($E115,$R115*(1-$O115)),JW$165&gt;EOMONTH($E115,$P115*12*(1-$O115)+$Q115*12*$O115+$R115*(1-$O115))),0,IF($X115="NNN",Expenses!JU$14*Leases!$F115,IF(Leases!$X115="FSG",0,IF(Leases!$X115="MG",SUMPRODUCT(Leases!$Z115:$Z119,Expenses!JU$9:JU$13)*Leases!$F115,MAX((Expenses!JU$9-Leases!$AB115/12)*Leases!$AA115*Leases!$F115,0)+MAX((Expenses!JU$10-Leases!$AB116/12)*Leases!$AA116*Leases!$F115,0)+MAX((Expenses!JU$11-Leases!$AB117/12)*Leases!$AA117*Leases!$F115,0)+MAX((Expenses!JU$12-Leases!$AB118/12)*Leases!$AA118*Leases!$F115,0)+MAX((Expenses!JU$13-Leases!$AB119/12)*Leases!$AA119*Leases!$F115,0)))))</f>
        <v>0</v>
      </c>
      <c r="JX286" s="94">
        <f>IF(OR(JX$165&lt;=EOMONTH($E115,$R115*(1-$O115)),JX$165&gt;EOMONTH($E115,$P115*12*(1-$O115)+$Q115*12*$O115+$R115*(1-$O115))),0,IF($X115="NNN",Expenses!JV$14*Leases!$F115,IF(Leases!$X115="FSG",0,IF(Leases!$X115="MG",SUMPRODUCT(Leases!$Z115:$Z119,Expenses!JV$9:JV$13)*Leases!$F115,MAX((Expenses!JV$9-Leases!$AB115/12)*Leases!$AA115*Leases!$F115,0)+MAX((Expenses!JV$10-Leases!$AB116/12)*Leases!$AA116*Leases!$F115,0)+MAX((Expenses!JV$11-Leases!$AB117/12)*Leases!$AA117*Leases!$F115,0)+MAX((Expenses!JV$12-Leases!$AB118/12)*Leases!$AA118*Leases!$F115,0)+MAX((Expenses!JV$13-Leases!$AB119/12)*Leases!$AA119*Leases!$F115,0)))))</f>
        <v>0</v>
      </c>
      <c r="JY286" s="94">
        <f>IF(OR(JY$165&lt;=EOMONTH($E115,$R115*(1-$O115)),JY$165&gt;EOMONTH($E115,$P115*12*(1-$O115)+$Q115*12*$O115+$R115*(1-$O115))),0,IF($X115="NNN",Expenses!JW$14*Leases!$F115,IF(Leases!$X115="FSG",0,IF(Leases!$X115="MG",SUMPRODUCT(Leases!$Z115:$Z119,Expenses!JW$9:JW$13)*Leases!$F115,MAX((Expenses!JW$9-Leases!$AB115/12)*Leases!$AA115*Leases!$F115,0)+MAX((Expenses!JW$10-Leases!$AB116/12)*Leases!$AA116*Leases!$F115,0)+MAX((Expenses!JW$11-Leases!$AB117/12)*Leases!$AA117*Leases!$F115,0)+MAX((Expenses!JW$12-Leases!$AB118/12)*Leases!$AA118*Leases!$F115,0)+MAX((Expenses!JW$13-Leases!$AB119/12)*Leases!$AA119*Leases!$F115,0)))))</f>
        <v>0</v>
      </c>
      <c r="JZ286" s="94">
        <f>IF(OR(JZ$165&lt;=EOMONTH($E115,$R115*(1-$O115)),JZ$165&gt;EOMONTH($E115,$P115*12*(1-$O115)+$Q115*12*$O115+$R115*(1-$O115))),0,IF($X115="NNN",Expenses!JX$14*Leases!$F115,IF(Leases!$X115="FSG",0,IF(Leases!$X115="MG",SUMPRODUCT(Leases!$Z115:$Z119,Expenses!JX$9:JX$13)*Leases!$F115,MAX((Expenses!JX$9-Leases!$AB115/12)*Leases!$AA115*Leases!$F115,0)+MAX((Expenses!JX$10-Leases!$AB116/12)*Leases!$AA116*Leases!$F115,0)+MAX((Expenses!JX$11-Leases!$AB117/12)*Leases!$AA117*Leases!$F115,0)+MAX((Expenses!JX$12-Leases!$AB118/12)*Leases!$AA118*Leases!$F115,0)+MAX((Expenses!JX$13-Leases!$AB119/12)*Leases!$AA119*Leases!$F115,0)))))</f>
        <v>0</v>
      </c>
      <c r="KA286" s="94">
        <f>IF(OR(KA$165&lt;=EOMONTH($E115,$R115*(1-$O115)),KA$165&gt;EOMONTH($E115,$P115*12*(1-$O115)+$Q115*12*$O115+$R115*(1-$O115))),0,IF($X115="NNN",Expenses!JY$14*Leases!$F115,IF(Leases!$X115="FSG",0,IF(Leases!$X115="MG",SUMPRODUCT(Leases!$Z115:$Z119,Expenses!JY$9:JY$13)*Leases!$F115,MAX((Expenses!JY$9-Leases!$AB115/12)*Leases!$AA115*Leases!$F115,0)+MAX((Expenses!JY$10-Leases!$AB116/12)*Leases!$AA116*Leases!$F115,0)+MAX((Expenses!JY$11-Leases!$AB117/12)*Leases!$AA117*Leases!$F115,0)+MAX((Expenses!JY$12-Leases!$AB118/12)*Leases!$AA118*Leases!$F115,0)+MAX((Expenses!JY$13-Leases!$AB119/12)*Leases!$AA119*Leases!$F115,0)))))</f>
        <v>0</v>
      </c>
      <c r="KB286" s="94">
        <f>IF(OR(KB$165&lt;=EOMONTH($E115,$R115*(1-$O115)),KB$165&gt;EOMONTH($E115,$P115*12*(1-$O115)+$Q115*12*$O115+$R115*(1-$O115))),0,IF($X115="NNN",Expenses!JZ$14*Leases!$F115,IF(Leases!$X115="FSG",0,IF(Leases!$X115="MG",SUMPRODUCT(Leases!$Z115:$Z119,Expenses!JZ$9:JZ$13)*Leases!$F115,MAX((Expenses!JZ$9-Leases!$AB115/12)*Leases!$AA115*Leases!$F115,0)+MAX((Expenses!JZ$10-Leases!$AB116/12)*Leases!$AA116*Leases!$F115,0)+MAX((Expenses!JZ$11-Leases!$AB117/12)*Leases!$AA117*Leases!$F115,0)+MAX((Expenses!JZ$12-Leases!$AB118/12)*Leases!$AA118*Leases!$F115,0)+MAX((Expenses!JZ$13-Leases!$AB119/12)*Leases!$AA119*Leases!$F115,0)))))</f>
        <v>0</v>
      </c>
      <c r="KC286" s="94">
        <f>IF(OR(KC$165&lt;=EOMONTH($E115,$R115*(1-$O115)),KC$165&gt;EOMONTH($E115,$P115*12*(1-$O115)+$Q115*12*$O115+$R115*(1-$O115))),0,IF($X115="NNN",Expenses!KA$14*Leases!$F115,IF(Leases!$X115="FSG",0,IF(Leases!$X115="MG",SUMPRODUCT(Leases!$Z115:$Z119,Expenses!KA$9:KA$13)*Leases!$F115,MAX((Expenses!KA$9-Leases!$AB115/12)*Leases!$AA115*Leases!$F115,0)+MAX((Expenses!KA$10-Leases!$AB116/12)*Leases!$AA116*Leases!$F115,0)+MAX((Expenses!KA$11-Leases!$AB117/12)*Leases!$AA117*Leases!$F115,0)+MAX((Expenses!KA$12-Leases!$AB118/12)*Leases!$AA118*Leases!$F115,0)+MAX((Expenses!KA$13-Leases!$AB119/12)*Leases!$AA119*Leases!$F115,0)))))</f>
        <v>0</v>
      </c>
      <c r="KD286" s="94">
        <f>IF(OR(KD$165&lt;=EOMONTH($E115,$R115*(1-$O115)),KD$165&gt;EOMONTH($E115,$P115*12*(1-$O115)+$Q115*12*$O115+$R115*(1-$O115))),0,IF($X115="NNN",Expenses!KB$14*Leases!$F115,IF(Leases!$X115="FSG",0,IF(Leases!$X115="MG",SUMPRODUCT(Leases!$Z115:$Z119,Expenses!KB$9:KB$13)*Leases!$F115,MAX((Expenses!KB$9-Leases!$AB115/12)*Leases!$AA115*Leases!$F115,0)+MAX((Expenses!KB$10-Leases!$AB116/12)*Leases!$AA116*Leases!$F115,0)+MAX((Expenses!KB$11-Leases!$AB117/12)*Leases!$AA117*Leases!$F115,0)+MAX((Expenses!KB$12-Leases!$AB118/12)*Leases!$AA118*Leases!$F115,0)+MAX((Expenses!KB$13-Leases!$AB119/12)*Leases!$AA119*Leases!$F115,0)))))</f>
        <v>0</v>
      </c>
      <c r="KE286" s="94">
        <f>IF(OR(KE$165&lt;=EOMONTH($E115,$R115*(1-$O115)),KE$165&gt;EOMONTH($E115,$P115*12*(1-$O115)+$Q115*12*$O115+$R115*(1-$O115))),0,IF($X115="NNN",Expenses!KC$14*Leases!$F115,IF(Leases!$X115="FSG",0,IF(Leases!$X115="MG",SUMPRODUCT(Leases!$Z115:$Z119,Expenses!KC$9:KC$13)*Leases!$F115,MAX((Expenses!KC$9-Leases!$AB115/12)*Leases!$AA115*Leases!$F115,0)+MAX((Expenses!KC$10-Leases!$AB116/12)*Leases!$AA116*Leases!$F115,0)+MAX((Expenses!KC$11-Leases!$AB117/12)*Leases!$AA117*Leases!$F115,0)+MAX((Expenses!KC$12-Leases!$AB118/12)*Leases!$AA118*Leases!$F115,0)+MAX((Expenses!KC$13-Leases!$AB119/12)*Leases!$AA119*Leases!$F115,0)))))</f>
        <v>0</v>
      </c>
      <c r="KF286" s="94">
        <f>IF(OR(KF$165&lt;=EOMONTH($E115,$R115*(1-$O115)),KF$165&gt;EOMONTH($E115,$P115*12*(1-$O115)+$Q115*12*$O115+$R115*(1-$O115))),0,IF($X115="NNN",Expenses!KD$14*Leases!$F115,IF(Leases!$X115="FSG",0,IF(Leases!$X115="MG",SUMPRODUCT(Leases!$Z115:$Z119,Expenses!KD$9:KD$13)*Leases!$F115,MAX((Expenses!KD$9-Leases!$AB115/12)*Leases!$AA115*Leases!$F115,0)+MAX((Expenses!KD$10-Leases!$AB116/12)*Leases!$AA116*Leases!$F115,0)+MAX((Expenses!KD$11-Leases!$AB117/12)*Leases!$AA117*Leases!$F115,0)+MAX((Expenses!KD$12-Leases!$AB118/12)*Leases!$AA118*Leases!$F115,0)+MAX((Expenses!KD$13-Leases!$AB119/12)*Leases!$AA119*Leases!$F115,0)))))</f>
        <v>0</v>
      </c>
      <c r="KG286" s="94">
        <f>IF(OR(KG$165&lt;=EOMONTH($E115,$R115*(1-$O115)),KG$165&gt;EOMONTH($E115,$P115*12*(1-$O115)+$Q115*12*$O115+$R115*(1-$O115))),0,IF($X115="NNN",Expenses!KE$14*Leases!$F115,IF(Leases!$X115="FSG",0,IF(Leases!$X115="MG",SUMPRODUCT(Leases!$Z115:$Z119,Expenses!KE$9:KE$13)*Leases!$F115,MAX((Expenses!KE$9-Leases!$AB115/12)*Leases!$AA115*Leases!$F115,0)+MAX((Expenses!KE$10-Leases!$AB116/12)*Leases!$AA116*Leases!$F115,0)+MAX((Expenses!KE$11-Leases!$AB117/12)*Leases!$AA117*Leases!$F115,0)+MAX((Expenses!KE$12-Leases!$AB118/12)*Leases!$AA118*Leases!$F115,0)+MAX((Expenses!KE$13-Leases!$AB119/12)*Leases!$AA119*Leases!$F115,0)))))</f>
        <v>0</v>
      </c>
      <c r="KH286" s="94">
        <f>IF(OR(KH$165&lt;=EOMONTH($E115,$R115*(1-$O115)),KH$165&gt;EOMONTH($E115,$P115*12*(1-$O115)+$Q115*12*$O115+$R115*(1-$O115))),0,IF($X115="NNN",Expenses!KF$14*Leases!$F115,IF(Leases!$X115="FSG",0,IF(Leases!$X115="MG",SUMPRODUCT(Leases!$Z115:$Z119,Expenses!KF$9:KF$13)*Leases!$F115,MAX((Expenses!KF$9-Leases!$AB115/12)*Leases!$AA115*Leases!$F115,0)+MAX((Expenses!KF$10-Leases!$AB116/12)*Leases!$AA116*Leases!$F115,0)+MAX((Expenses!KF$11-Leases!$AB117/12)*Leases!$AA117*Leases!$F115,0)+MAX((Expenses!KF$12-Leases!$AB118/12)*Leases!$AA118*Leases!$F115,0)+MAX((Expenses!KF$13-Leases!$AB119/12)*Leases!$AA119*Leases!$F115,0)))))</f>
        <v>0</v>
      </c>
      <c r="KI286" s="94">
        <f>IF(OR(KI$165&lt;=EOMONTH($E115,$R115*(1-$O115)),KI$165&gt;EOMONTH($E115,$P115*12*(1-$O115)+$Q115*12*$O115+$R115*(1-$O115))),0,IF($X115="NNN",Expenses!KG$14*Leases!$F115,IF(Leases!$X115="FSG",0,IF(Leases!$X115="MG",SUMPRODUCT(Leases!$Z115:$Z119,Expenses!KG$9:KG$13)*Leases!$F115,MAX((Expenses!KG$9-Leases!$AB115/12)*Leases!$AA115*Leases!$F115,0)+MAX((Expenses!KG$10-Leases!$AB116/12)*Leases!$AA116*Leases!$F115,0)+MAX((Expenses!KG$11-Leases!$AB117/12)*Leases!$AA117*Leases!$F115,0)+MAX((Expenses!KG$12-Leases!$AB118/12)*Leases!$AA118*Leases!$F115,0)+MAX((Expenses!KG$13-Leases!$AB119/12)*Leases!$AA119*Leases!$F115,0)))))</f>
        <v>0</v>
      </c>
      <c r="KJ286" s="94">
        <f>IF(OR(KJ$165&lt;=EOMONTH($E115,$R115*(1-$O115)),KJ$165&gt;EOMONTH($E115,$P115*12*(1-$O115)+$Q115*12*$O115+$R115*(1-$O115))),0,IF($X115="NNN",Expenses!KH$14*Leases!$F115,IF(Leases!$X115="FSG",0,IF(Leases!$X115="MG",SUMPRODUCT(Leases!$Z115:$Z119,Expenses!KH$9:KH$13)*Leases!$F115,MAX((Expenses!KH$9-Leases!$AB115/12)*Leases!$AA115*Leases!$F115,0)+MAX((Expenses!KH$10-Leases!$AB116/12)*Leases!$AA116*Leases!$F115,0)+MAX((Expenses!KH$11-Leases!$AB117/12)*Leases!$AA117*Leases!$F115,0)+MAX((Expenses!KH$12-Leases!$AB118/12)*Leases!$AA118*Leases!$F115,0)+MAX((Expenses!KH$13-Leases!$AB119/12)*Leases!$AA119*Leases!$F115,0)))))</f>
        <v>0</v>
      </c>
      <c r="KK286" s="94">
        <f>IF(OR(KK$165&lt;=EOMONTH($E115,$R115*(1-$O115)),KK$165&gt;EOMONTH($E115,$P115*12*(1-$O115)+$Q115*12*$O115+$R115*(1-$O115))),0,IF($X115="NNN",Expenses!KI$14*Leases!$F115,IF(Leases!$X115="FSG",0,IF(Leases!$X115="MG",SUMPRODUCT(Leases!$Z115:$Z119,Expenses!KI$9:KI$13)*Leases!$F115,MAX((Expenses!KI$9-Leases!$AB115/12)*Leases!$AA115*Leases!$F115,0)+MAX((Expenses!KI$10-Leases!$AB116/12)*Leases!$AA116*Leases!$F115,0)+MAX((Expenses!KI$11-Leases!$AB117/12)*Leases!$AA117*Leases!$F115,0)+MAX((Expenses!KI$12-Leases!$AB118/12)*Leases!$AA118*Leases!$F115,0)+MAX((Expenses!KI$13-Leases!$AB119/12)*Leases!$AA119*Leases!$F115,0)))))</f>
        <v>0</v>
      </c>
      <c r="KL286" s="94">
        <f>IF(OR(KL$165&lt;=EOMONTH($E115,$R115*(1-$O115)),KL$165&gt;EOMONTH($E115,$P115*12*(1-$O115)+$Q115*12*$O115+$R115*(1-$O115))),0,IF($X115="NNN",Expenses!KJ$14*Leases!$F115,IF(Leases!$X115="FSG",0,IF(Leases!$X115="MG",SUMPRODUCT(Leases!$Z115:$Z119,Expenses!KJ$9:KJ$13)*Leases!$F115,MAX((Expenses!KJ$9-Leases!$AB115/12)*Leases!$AA115*Leases!$F115,0)+MAX((Expenses!KJ$10-Leases!$AB116/12)*Leases!$AA116*Leases!$F115,0)+MAX((Expenses!KJ$11-Leases!$AB117/12)*Leases!$AA117*Leases!$F115,0)+MAX((Expenses!KJ$12-Leases!$AB118/12)*Leases!$AA118*Leases!$F115,0)+MAX((Expenses!KJ$13-Leases!$AB119/12)*Leases!$AA119*Leases!$F115,0)))))</f>
        <v>0</v>
      </c>
      <c r="KM286" s="94">
        <f>IF(OR(KM$165&lt;=EOMONTH($E115,$R115*(1-$O115)),KM$165&gt;EOMONTH($E115,$P115*12*(1-$O115)+$Q115*12*$O115+$R115*(1-$O115))),0,IF($X115="NNN",Expenses!KK$14*Leases!$F115,IF(Leases!$X115="FSG",0,IF(Leases!$X115="MG",SUMPRODUCT(Leases!$Z115:$Z119,Expenses!KK$9:KK$13)*Leases!$F115,MAX((Expenses!KK$9-Leases!$AB115/12)*Leases!$AA115*Leases!$F115,0)+MAX((Expenses!KK$10-Leases!$AB116/12)*Leases!$AA116*Leases!$F115,0)+MAX((Expenses!KK$11-Leases!$AB117/12)*Leases!$AA117*Leases!$F115,0)+MAX((Expenses!KK$12-Leases!$AB118/12)*Leases!$AA118*Leases!$F115,0)+MAX((Expenses!KK$13-Leases!$AB119/12)*Leases!$AA119*Leases!$F115,0)))))</f>
        <v>0</v>
      </c>
      <c r="KN286" s="94">
        <f>IF(OR(KN$165&lt;=EOMONTH($E115,$R115*(1-$O115)),KN$165&gt;EOMONTH($E115,$P115*12*(1-$O115)+$Q115*12*$O115+$R115*(1-$O115))),0,IF($X115="NNN",Expenses!KL$14*Leases!$F115,IF(Leases!$X115="FSG",0,IF(Leases!$X115="MG",SUMPRODUCT(Leases!$Z115:$Z119,Expenses!KL$9:KL$13)*Leases!$F115,MAX((Expenses!KL$9-Leases!$AB115/12)*Leases!$AA115*Leases!$F115,0)+MAX((Expenses!KL$10-Leases!$AB116/12)*Leases!$AA116*Leases!$F115,0)+MAX((Expenses!KL$11-Leases!$AB117/12)*Leases!$AA117*Leases!$F115,0)+MAX((Expenses!KL$12-Leases!$AB118/12)*Leases!$AA118*Leases!$F115,0)+MAX((Expenses!KL$13-Leases!$AB119/12)*Leases!$AA119*Leases!$F115,0)))))</f>
        <v>0</v>
      </c>
      <c r="KO286" s="94">
        <f>IF(OR(KO$165&lt;=EOMONTH($E115,$R115*(1-$O115)),KO$165&gt;EOMONTH($E115,$P115*12*(1-$O115)+$Q115*12*$O115+$R115*(1-$O115))),0,IF($X115="NNN",Expenses!KM$14*Leases!$F115,IF(Leases!$X115="FSG",0,IF(Leases!$X115="MG",SUMPRODUCT(Leases!$Z115:$Z119,Expenses!KM$9:KM$13)*Leases!$F115,MAX((Expenses!KM$9-Leases!$AB115/12)*Leases!$AA115*Leases!$F115,0)+MAX((Expenses!KM$10-Leases!$AB116/12)*Leases!$AA116*Leases!$F115,0)+MAX((Expenses!KM$11-Leases!$AB117/12)*Leases!$AA117*Leases!$F115,0)+MAX((Expenses!KM$12-Leases!$AB118/12)*Leases!$AA118*Leases!$F115,0)+MAX((Expenses!KM$13-Leases!$AB119/12)*Leases!$AA119*Leases!$F115,0)))))</f>
        <v>0</v>
      </c>
      <c r="KP286" s="94">
        <f>IF(OR(KP$165&lt;=EOMONTH($E115,$R115*(1-$O115)),KP$165&gt;EOMONTH($E115,$P115*12*(1-$O115)+$Q115*12*$O115+$R115*(1-$O115))),0,IF($X115="NNN",Expenses!KN$14*Leases!$F115,IF(Leases!$X115="FSG",0,IF(Leases!$X115="MG",SUMPRODUCT(Leases!$Z115:$Z119,Expenses!KN$9:KN$13)*Leases!$F115,MAX((Expenses!KN$9-Leases!$AB115/12)*Leases!$AA115*Leases!$F115,0)+MAX((Expenses!KN$10-Leases!$AB116/12)*Leases!$AA116*Leases!$F115,0)+MAX((Expenses!KN$11-Leases!$AB117/12)*Leases!$AA117*Leases!$F115,0)+MAX((Expenses!KN$12-Leases!$AB118/12)*Leases!$AA118*Leases!$F115,0)+MAX((Expenses!KN$13-Leases!$AB119/12)*Leases!$AA119*Leases!$F115,0)))))</f>
        <v>0</v>
      </c>
      <c r="KQ286" s="94">
        <f>IF(OR(KQ$165&lt;=EOMONTH($E115,$R115*(1-$O115)),KQ$165&gt;EOMONTH($E115,$P115*12*(1-$O115)+$Q115*12*$O115+$R115*(1-$O115))),0,IF($X115="NNN",Expenses!KO$14*Leases!$F115,IF(Leases!$X115="FSG",0,IF(Leases!$X115="MG",SUMPRODUCT(Leases!$Z115:$Z119,Expenses!KO$9:KO$13)*Leases!$F115,MAX((Expenses!KO$9-Leases!$AB115/12)*Leases!$AA115*Leases!$F115,0)+MAX((Expenses!KO$10-Leases!$AB116/12)*Leases!$AA116*Leases!$F115,0)+MAX((Expenses!KO$11-Leases!$AB117/12)*Leases!$AA117*Leases!$F115,0)+MAX((Expenses!KO$12-Leases!$AB118/12)*Leases!$AA118*Leases!$F115,0)+MAX((Expenses!KO$13-Leases!$AB119/12)*Leases!$AA119*Leases!$F115,0)))))</f>
        <v>0</v>
      </c>
      <c r="KR286" s="94">
        <f>IF(OR(KR$165&lt;=EOMONTH($E115,$R115*(1-$O115)),KR$165&gt;EOMONTH($E115,$P115*12*(1-$O115)+$Q115*12*$O115+$R115*(1-$O115))),0,IF($X115="NNN",Expenses!KP$14*Leases!$F115,IF(Leases!$X115="FSG",0,IF(Leases!$X115="MG",SUMPRODUCT(Leases!$Z115:$Z119,Expenses!KP$9:KP$13)*Leases!$F115,MAX((Expenses!KP$9-Leases!$AB115/12)*Leases!$AA115*Leases!$F115,0)+MAX((Expenses!KP$10-Leases!$AB116/12)*Leases!$AA116*Leases!$F115,0)+MAX((Expenses!KP$11-Leases!$AB117/12)*Leases!$AA117*Leases!$F115,0)+MAX((Expenses!KP$12-Leases!$AB118/12)*Leases!$AA118*Leases!$F115,0)+MAX((Expenses!KP$13-Leases!$AB119/12)*Leases!$AA119*Leases!$F115,0)))))</f>
        <v>0</v>
      </c>
      <c r="KS286" s="94">
        <f>IF(OR(KS$165&lt;=EOMONTH($E115,$R115*(1-$O115)),KS$165&gt;EOMONTH($E115,$P115*12*(1-$O115)+$Q115*12*$O115+$R115*(1-$O115))),0,IF($X115="NNN",Expenses!KQ$14*Leases!$F115,IF(Leases!$X115="FSG",0,IF(Leases!$X115="MG",SUMPRODUCT(Leases!$Z115:$Z119,Expenses!KQ$9:KQ$13)*Leases!$F115,MAX((Expenses!KQ$9-Leases!$AB115/12)*Leases!$AA115*Leases!$F115,0)+MAX((Expenses!KQ$10-Leases!$AB116/12)*Leases!$AA116*Leases!$F115,0)+MAX((Expenses!KQ$11-Leases!$AB117/12)*Leases!$AA117*Leases!$F115,0)+MAX((Expenses!KQ$12-Leases!$AB118/12)*Leases!$AA118*Leases!$F115,0)+MAX((Expenses!KQ$13-Leases!$AB119/12)*Leases!$AA119*Leases!$F115,0)))))</f>
        <v>0</v>
      </c>
      <c r="KT286" s="94">
        <f>IF(OR(KT$165&lt;=EOMONTH($E115,$R115*(1-$O115)),KT$165&gt;EOMONTH($E115,$P115*12*(1-$O115)+$Q115*12*$O115+$R115*(1-$O115))),0,IF($X115="NNN",Expenses!KR$14*Leases!$F115,IF(Leases!$X115="FSG",0,IF(Leases!$X115="MG",SUMPRODUCT(Leases!$Z115:$Z119,Expenses!KR$9:KR$13)*Leases!$F115,MAX((Expenses!KR$9-Leases!$AB115/12)*Leases!$AA115*Leases!$F115,0)+MAX((Expenses!KR$10-Leases!$AB116/12)*Leases!$AA116*Leases!$F115,0)+MAX((Expenses!KR$11-Leases!$AB117/12)*Leases!$AA117*Leases!$F115,0)+MAX((Expenses!KR$12-Leases!$AB118/12)*Leases!$AA118*Leases!$F115,0)+MAX((Expenses!KR$13-Leases!$AB119/12)*Leases!$AA119*Leases!$F115,0)))))</f>
        <v>0</v>
      </c>
      <c r="KU286" s="94">
        <f>IF(OR(KU$165&lt;=EOMONTH($E115,$R115*(1-$O115)),KU$165&gt;EOMONTH($E115,$P115*12*(1-$O115)+$Q115*12*$O115+$R115*(1-$O115))),0,IF($X115="NNN",Expenses!KS$14*Leases!$F115,IF(Leases!$X115="FSG",0,IF(Leases!$X115="MG",SUMPRODUCT(Leases!$Z115:$Z119,Expenses!KS$9:KS$13)*Leases!$F115,MAX((Expenses!KS$9-Leases!$AB115/12)*Leases!$AA115*Leases!$F115,0)+MAX((Expenses!KS$10-Leases!$AB116/12)*Leases!$AA116*Leases!$F115,0)+MAX((Expenses!KS$11-Leases!$AB117/12)*Leases!$AA117*Leases!$F115,0)+MAX((Expenses!KS$12-Leases!$AB118/12)*Leases!$AA118*Leases!$F115,0)+MAX((Expenses!KS$13-Leases!$AB119/12)*Leases!$AA119*Leases!$F115,0)))))</f>
        <v>0</v>
      </c>
      <c r="KV286" s="94">
        <f>IF(OR(KV$165&lt;=EOMONTH($E115,$R115*(1-$O115)),KV$165&gt;EOMONTH($E115,$P115*12*(1-$O115)+$Q115*12*$O115+$R115*(1-$O115))),0,IF($X115="NNN",Expenses!KT$14*Leases!$F115,IF(Leases!$X115="FSG",0,IF(Leases!$X115="MG",SUMPRODUCT(Leases!$Z115:$Z119,Expenses!KT$9:KT$13)*Leases!$F115,MAX((Expenses!KT$9-Leases!$AB115/12)*Leases!$AA115*Leases!$F115,0)+MAX((Expenses!KT$10-Leases!$AB116/12)*Leases!$AA116*Leases!$F115,0)+MAX((Expenses!KT$11-Leases!$AB117/12)*Leases!$AA117*Leases!$F115,0)+MAX((Expenses!KT$12-Leases!$AB118/12)*Leases!$AA118*Leases!$F115,0)+MAX((Expenses!KT$13-Leases!$AB119/12)*Leases!$AA119*Leases!$F115,0)))))</f>
        <v>0</v>
      </c>
      <c r="KW286" s="94">
        <f>IF(OR(KW$165&lt;=EOMONTH($E115,$R115*(1-$O115)),KW$165&gt;EOMONTH($E115,$P115*12*(1-$O115)+$Q115*12*$O115+$R115*(1-$O115))),0,IF($X115="NNN",Expenses!KU$14*Leases!$F115,IF(Leases!$X115="FSG",0,IF(Leases!$X115="MG",SUMPRODUCT(Leases!$Z115:$Z119,Expenses!KU$9:KU$13)*Leases!$F115,MAX((Expenses!KU$9-Leases!$AB115/12)*Leases!$AA115*Leases!$F115,0)+MAX((Expenses!KU$10-Leases!$AB116/12)*Leases!$AA116*Leases!$F115,0)+MAX((Expenses!KU$11-Leases!$AB117/12)*Leases!$AA117*Leases!$F115,0)+MAX((Expenses!KU$12-Leases!$AB118/12)*Leases!$AA118*Leases!$F115,0)+MAX((Expenses!KU$13-Leases!$AB119/12)*Leases!$AA119*Leases!$F115,0)))))</f>
        <v>0</v>
      </c>
      <c r="KX286" s="94">
        <f>IF(OR(KX$165&lt;=EOMONTH($E115,$R115*(1-$O115)),KX$165&gt;EOMONTH($E115,$P115*12*(1-$O115)+$Q115*12*$O115+$R115*(1-$O115))),0,IF($X115="NNN",Expenses!KV$14*Leases!$F115,IF(Leases!$X115="FSG",0,IF(Leases!$X115="MG",SUMPRODUCT(Leases!$Z115:$Z119,Expenses!KV$9:KV$13)*Leases!$F115,MAX((Expenses!KV$9-Leases!$AB115/12)*Leases!$AA115*Leases!$F115,0)+MAX((Expenses!KV$10-Leases!$AB116/12)*Leases!$AA116*Leases!$F115,0)+MAX((Expenses!KV$11-Leases!$AB117/12)*Leases!$AA117*Leases!$F115,0)+MAX((Expenses!KV$12-Leases!$AB118/12)*Leases!$AA118*Leases!$F115,0)+MAX((Expenses!KV$13-Leases!$AB119/12)*Leases!$AA119*Leases!$F115,0)))))</f>
        <v>0</v>
      </c>
      <c r="KY286" s="94">
        <f>IF(OR(KY$165&lt;=EOMONTH($E115,$R115*(1-$O115)),KY$165&gt;EOMONTH($E115,$P115*12*(1-$O115)+$Q115*12*$O115+$R115*(1-$O115))),0,IF($X115="NNN",Expenses!KW$14*Leases!$F115,IF(Leases!$X115="FSG",0,IF(Leases!$X115="MG",SUMPRODUCT(Leases!$Z115:$Z119,Expenses!KW$9:KW$13)*Leases!$F115,MAX((Expenses!KW$9-Leases!$AB115/12)*Leases!$AA115*Leases!$F115,0)+MAX((Expenses!KW$10-Leases!$AB116/12)*Leases!$AA116*Leases!$F115,0)+MAX((Expenses!KW$11-Leases!$AB117/12)*Leases!$AA117*Leases!$F115,0)+MAX((Expenses!KW$12-Leases!$AB118/12)*Leases!$AA118*Leases!$F115,0)+MAX((Expenses!KW$13-Leases!$AB119/12)*Leases!$AA119*Leases!$F115,0)))))</f>
        <v>0</v>
      </c>
      <c r="KZ286" s="94">
        <f>IF(OR(KZ$165&lt;=EOMONTH($E115,$R115*(1-$O115)),KZ$165&gt;EOMONTH($E115,$P115*12*(1-$O115)+$Q115*12*$O115+$R115*(1-$O115))),0,IF($X115="NNN",Expenses!KX$14*Leases!$F115,IF(Leases!$X115="FSG",0,IF(Leases!$X115="MG",SUMPRODUCT(Leases!$Z115:$Z119,Expenses!KX$9:KX$13)*Leases!$F115,MAX((Expenses!KX$9-Leases!$AB115/12)*Leases!$AA115*Leases!$F115,0)+MAX((Expenses!KX$10-Leases!$AB116/12)*Leases!$AA116*Leases!$F115,0)+MAX((Expenses!KX$11-Leases!$AB117/12)*Leases!$AA117*Leases!$F115,0)+MAX((Expenses!KX$12-Leases!$AB118/12)*Leases!$AA118*Leases!$F115,0)+MAX((Expenses!KX$13-Leases!$AB119/12)*Leases!$AA119*Leases!$F115,0)))))</f>
        <v>0</v>
      </c>
      <c r="LA286" s="94">
        <f>IF(OR(LA$165&lt;=EOMONTH($E115,$R115*(1-$O115)),LA$165&gt;EOMONTH($E115,$P115*12*(1-$O115)+$Q115*12*$O115+$R115*(1-$O115))),0,IF($X115="NNN",Expenses!KY$14*Leases!$F115,IF(Leases!$X115="FSG",0,IF(Leases!$X115="MG",SUMPRODUCT(Leases!$Z115:$Z119,Expenses!KY$9:KY$13)*Leases!$F115,MAX((Expenses!KY$9-Leases!$AB115/12)*Leases!$AA115*Leases!$F115,0)+MAX((Expenses!KY$10-Leases!$AB116/12)*Leases!$AA116*Leases!$F115,0)+MAX((Expenses!KY$11-Leases!$AB117/12)*Leases!$AA117*Leases!$F115,0)+MAX((Expenses!KY$12-Leases!$AB118/12)*Leases!$AA118*Leases!$F115,0)+MAX((Expenses!KY$13-Leases!$AB119/12)*Leases!$AA119*Leases!$F115,0)))))</f>
        <v>0</v>
      </c>
      <c r="LB286" s="94">
        <f>IF(OR(LB$165&lt;=EOMONTH($E115,$R115*(1-$O115)),LB$165&gt;EOMONTH($E115,$P115*12*(1-$O115)+$Q115*12*$O115+$R115*(1-$O115))),0,IF($X115="NNN",Expenses!KZ$14*Leases!$F115,IF(Leases!$X115="FSG",0,IF(Leases!$X115="MG",SUMPRODUCT(Leases!$Z115:$Z119,Expenses!KZ$9:KZ$13)*Leases!$F115,MAX((Expenses!KZ$9-Leases!$AB115/12)*Leases!$AA115*Leases!$F115,0)+MAX((Expenses!KZ$10-Leases!$AB116/12)*Leases!$AA116*Leases!$F115,0)+MAX((Expenses!KZ$11-Leases!$AB117/12)*Leases!$AA117*Leases!$F115,0)+MAX((Expenses!KZ$12-Leases!$AB118/12)*Leases!$AA118*Leases!$F115,0)+MAX((Expenses!KZ$13-Leases!$AB119/12)*Leases!$AA119*Leases!$F115,0)))))</f>
        <v>0</v>
      </c>
      <c r="LC286" s="94">
        <f>IF(OR(LC$165&lt;=EOMONTH($E115,$R115*(1-$O115)),LC$165&gt;EOMONTH($E115,$P115*12*(1-$O115)+$Q115*12*$O115+$R115*(1-$O115))),0,IF($X115="NNN",Expenses!LA$14*Leases!$F115,IF(Leases!$X115="FSG",0,IF(Leases!$X115="MG",SUMPRODUCT(Leases!$Z115:$Z119,Expenses!LA$9:LA$13)*Leases!$F115,MAX((Expenses!LA$9-Leases!$AB115/12)*Leases!$AA115*Leases!$F115,0)+MAX((Expenses!LA$10-Leases!$AB116/12)*Leases!$AA116*Leases!$F115,0)+MAX((Expenses!LA$11-Leases!$AB117/12)*Leases!$AA117*Leases!$F115,0)+MAX((Expenses!LA$12-Leases!$AB118/12)*Leases!$AA118*Leases!$F115,0)+MAX((Expenses!LA$13-Leases!$AB119/12)*Leases!$AA119*Leases!$F115,0)))))</f>
        <v>0</v>
      </c>
      <c r="LD286" s="94">
        <f>IF(OR(LD$165&lt;=EOMONTH($E115,$R115*(1-$O115)),LD$165&gt;EOMONTH($E115,$P115*12*(1-$O115)+$Q115*12*$O115+$R115*(1-$O115))),0,IF($X115="NNN",Expenses!LB$14*Leases!$F115,IF(Leases!$X115="FSG",0,IF(Leases!$X115="MG",SUMPRODUCT(Leases!$Z115:$Z119,Expenses!LB$9:LB$13)*Leases!$F115,MAX((Expenses!LB$9-Leases!$AB115/12)*Leases!$AA115*Leases!$F115,0)+MAX((Expenses!LB$10-Leases!$AB116/12)*Leases!$AA116*Leases!$F115,0)+MAX((Expenses!LB$11-Leases!$AB117/12)*Leases!$AA117*Leases!$F115,0)+MAX((Expenses!LB$12-Leases!$AB118/12)*Leases!$AA118*Leases!$F115,0)+MAX((Expenses!LB$13-Leases!$AB119/12)*Leases!$AA119*Leases!$F115,0)))))</f>
        <v>0</v>
      </c>
      <c r="LE286" s="94">
        <f>IF(OR(LE$165&lt;=EOMONTH($E115,$R115*(1-$O115)),LE$165&gt;EOMONTH($E115,$P115*12*(1-$O115)+$Q115*12*$O115+$R115*(1-$O115))),0,IF($X115="NNN",Expenses!LC$14*Leases!$F115,IF(Leases!$X115="FSG",0,IF(Leases!$X115="MG",SUMPRODUCT(Leases!$Z115:$Z119,Expenses!LC$9:LC$13)*Leases!$F115,MAX((Expenses!LC$9-Leases!$AB115/12)*Leases!$AA115*Leases!$F115,0)+MAX((Expenses!LC$10-Leases!$AB116/12)*Leases!$AA116*Leases!$F115,0)+MAX((Expenses!LC$11-Leases!$AB117/12)*Leases!$AA117*Leases!$F115,0)+MAX((Expenses!LC$12-Leases!$AB118/12)*Leases!$AA118*Leases!$F115,0)+MAX((Expenses!LC$13-Leases!$AB119/12)*Leases!$AA119*Leases!$F115,0)))))</f>
        <v>0</v>
      </c>
      <c r="LF286" s="94">
        <f>IF(OR(LF$165&lt;=EOMONTH($E115,$R115*(1-$O115)),LF$165&gt;EOMONTH($E115,$P115*12*(1-$O115)+$Q115*12*$O115+$R115*(1-$O115))),0,IF($X115="NNN",Expenses!LD$14*Leases!$F115,IF(Leases!$X115="FSG",0,IF(Leases!$X115="MG",SUMPRODUCT(Leases!$Z115:$Z119,Expenses!LD$9:LD$13)*Leases!$F115,MAX((Expenses!LD$9-Leases!$AB115/12)*Leases!$AA115*Leases!$F115,0)+MAX((Expenses!LD$10-Leases!$AB116/12)*Leases!$AA116*Leases!$F115,0)+MAX((Expenses!LD$11-Leases!$AB117/12)*Leases!$AA117*Leases!$F115,0)+MAX((Expenses!LD$12-Leases!$AB118/12)*Leases!$AA118*Leases!$F115,0)+MAX((Expenses!LD$13-Leases!$AB119/12)*Leases!$AA119*Leases!$F115,0)))))</f>
        <v>0</v>
      </c>
      <c r="LG286" s="94">
        <f>IF(OR(LG$165&lt;=EOMONTH($E115,$R115*(1-$O115)),LG$165&gt;EOMONTH($E115,$P115*12*(1-$O115)+$Q115*12*$O115+$R115*(1-$O115))),0,IF($X115="NNN",Expenses!LE$14*Leases!$F115,IF(Leases!$X115="FSG",0,IF(Leases!$X115="MG",SUMPRODUCT(Leases!$Z115:$Z119,Expenses!LE$9:LE$13)*Leases!$F115,MAX((Expenses!LE$9-Leases!$AB115/12)*Leases!$AA115*Leases!$F115,0)+MAX((Expenses!LE$10-Leases!$AB116/12)*Leases!$AA116*Leases!$F115,0)+MAX((Expenses!LE$11-Leases!$AB117/12)*Leases!$AA117*Leases!$F115,0)+MAX((Expenses!LE$12-Leases!$AB118/12)*Leases!$AA118*Leases!$F115,0)+MAX((Expenses!LE$13-Leases!$AB119/12)*Leases!$AA119*Leases!$F115,0)))))</f>
        <v>0</v>
      </c>
      <c r="LH286" s="94">
        <f>IF(OR(LH$165&lt;=EOMONTH($E115,$R115*(1-$O115)),LH$165&gt;EOMONTH($E115,$P115*12*(1-$O115)+$Q115*12*$O115+$R115*(1-$O115))),0,IF($X115="NNN",Expenses!LF$14*Leases!$F115,IF(Leases!$X115="FSG",0,IF(Leases!$X115="MG",SUMPRODUCT(Leases!$Z115:$Z119,Expenses!LF$9:LF$13)*Leases!$F115,MAX((Expenses!LF$9-Leases!$AB115/12)*Leases!$AA115*Leases!$F115,0)+MAX((Expenses!LF$10-Leases!$AB116/12)*Leases!$AA116*Leases!$F115,0)+MAX((Expenses!LF$11-Leases!$AB117/12)*Leases!$AA117*Leases!$F115,0)+MAX((Expenses!LF$12-Leases!$AB118/12)*Leases!$AA118*Leases!$F115,0)+MAX((Expenses!LF$13-Leases!$AB119/12)*Leases!$AA119*Leases!$F115,0)))))</f>
        <v>0</v>
      </c>
      <c r="LI286" s="94">
        <f>IF(OR(LI$165&lt;=EOMONTH($E115,$R115*(1-$O115)),LI$165&gt;EOMONTH($E115,$P115*12*(1-$O115)+$Q115*12*$O115+$R115*(1-$O115))),0,IF($X115="NNN",Expenses!LG$14*Leases!$F115,IF(Leases!$X115="FSG",0,IF(Leases!$X115="MG",SUMPRODUCT(Leases!$Z115:$Z119,Expenses!LG$9:LG$13)*Leases!$F115,MAX((Expenses!LG$9-Leases!$AB115/12)*Leases!$AA115*Leases!$F115,0)+MAX((Expenses!LG$10-Leases!$AB116/12)*Leases!$AA116*Leases!$F115,0)+MAX((Expenses!LG$11-Leases!$AB117/12)*Leases!$AA117*Leases!$F115,0)+MAX((Expenses!LG$12-Leases!$AB118/12)*Leases!$AA118*Leases!$F115,0)+MAX((Expenses!LG$13-Leases!$AB119/12)*Leases!$AA119*Leases!$F115,0)))))</f>
        <v>0</v>
      </c>
      <c r="LJ286" s="94">
        <f>IF(OR(LJ$165&lt;=EOMONTH($E115,$R115*(1-$O115)),LJ$165&gt;EOMONTH($E115,$P115*12*(1-$O115)+$Q115*12*$O115+$R115*(1-$O115))),0,IF($X115="NNN",Expenses!LH$14*Leases!$F115,IF(Leases!$X115="FSG",0,IF(Leases!$X115="MG",SUMPRODUCT(Leases!$Z115:$Z119,Expenses!LH$9:LH$13)*Leases!$F115,MAX((Expenses!LH$9-Leases!$AB115/12)*Leases!$AA115*Leases!$F115,0)+MAX((Expenses!LH$10-Leases!$AB116/12)*Leases!$AA116*Leases!$F115,0)+MAX((Expenses!LH$11-Leases!$AB117/12)*Leases!$AA117*Leases!$F115,0)+MAX((Expenses!LH$12-Leases!$AB118/12)*Leases!$AA118*Leases!$F115,0)+MAX((Expenses!LH$13-Leases!$AB119/12)*Leases!$AA119*Leases!$F115,0)))))</f>
        <v>0</v>
      </c>
      <c r="LK286" s="94">
        <f>IF(OR(LK$165&lt;=EOMONTH($E115,$R115*(1-$O115)),LK$165&gt;EOMONTH($E115,$P115*12*(1-$O115)+$Q115*12*$O115+$R115*(1-$O115))),0,IF($X115="NNN",Expenses!LI$14*Leases!$F115,IF(Leases!$X115="FSG",0,IF(Leases!$X115="MG",SUMPRODUCT(Leases!$Z115:$Z119,Expenses!LI$9:LI$13)*Leases!$F115,MAX((Expenses!LI$9-Leases!$AB115/12)*Leases!$AA115*Leases!$F115,0)+MAX((Expenses!LI$10-Leases!$AB116/12)*Leases!$AA116*Leases!$F115,0)+MAX((Expenses!LI$11-Leases!$AB117/12)*Leases!$AA117*Leases!$F115,0)+MAX((Expenses!LI$12-Leases!$AB118/12)*Leases!$AA118*Leases!$F115,0)+MAX((Expenses!LI$13-Leases!$AB119/12)*Leases!$AA119*Leases!$F115,0)))))</f>
        <v>0</v>
      </c>
      <c r="LL286" s="94">
        <f>IF(OR(LL$165&lt;=EOMONTH($E115,$R115*(1-$O115)),LL$165&gt;EOMONTH($E115,$P115*12*(1-$O115)+$Q115*12*$O115+$R115*(1-$O115))),0,IF($X115="NNN",Expenses!LJ$14*Leases!$F115,IF(Leases!$X115="FSG",0,IF(Leases!$X115="MG",SUMPRODUCT(Leases!$Z115:$Z119,Expenses!LJ$9:LJ$13)*Leases!$F115,MAX((Expenses!LJ$9-Leases!$AB115/12)*Leases!$AA115*Leases!$F115,0)+MAX((Expenses!LJ$10-Leases!$AB116/12)*Leases!$AA116*Leases!$F115,0)+MAX((Expenses!LJ$11-Leases!$AB117/12)*Leases!$AA117*Leases!$F115,0)+MAX((Expenses!LJ$12-Leases!$AB118/12)*Leases!$AA118*Leases!$F115,0)+MAX((Expenses!LJ$13-Leases!$AB119/12)*Leases!$AA119*Leases!$F115,0)))))</f>
        <v>0</v>
      </c>
      <c r="LM286" s="94">
        <f>IF(OR(LM$165&lt;=EOMONTH($E115,$R115*(1-$O115)),LM$165&gt;EOMONTH($E115,$P115*12*(1-$O115)+$Q115*12*$O115+$R115*(1-$O115))),0,IF($X115="NNN",Expenses!LK$14*Leases!$F115,IF(Leases!$X115="FSG",0,IF(Leases!$X115="MG",SUMPRODUCT(Leases!$Z115:$Z119,Expenses!LK$9:LK$13)*Leases!$F115,MAX((Expenses!LK$9-Leases!$AB115/12)*Leases!$AA115*Leases!$F115,0)+MAX((Expenses!LK$10-Leases!$AB116/12)*Leases!$AA116*Leases!$F115,0)+MAX((Expenses!LK$11-Leases!$AB117/12)*Leases!$AA117*Leases!$F115,0)+MAX((Expenses!LK$12-Leases!$AB118/12)*Leases!$AA118*Leases!$F115,0)+MAX((Expenses!LK$13-Leases!$AB119/12)*Leases!$AA119*Leases!$F115,0)))))</f>
        <v>0</v>
      </c>
      <c r="LN286" s="94">
        <f>IF(OR(LN$165&lt;=EOMONTH($E115,$R115*(1-$O115)),LN$165&gt;EOMONTH($E115,$P115*12*(1-$O115)+$Q115*12*$O115+$R115*(1-$O115))),0,IF($X115="NNN",Expenses!LL$14*Leases!$F115,IF(Leases!$X115="FSG",0,IF(Leases!$X115="MG",SUMPRODUCT(Leases!$Z115:$Z119,Expenses!LL$9:LL$13)*Leases!$F115,MAX((Expenses!LL$9-Leases!$AB115/12)*Leases!$AA115*Leases!$F115,0)+MAX((Expenses!LL$10-Leases!$AB116/12)*Leases!$AA116*Leases!$F115,0)+MAX((Expenses!LL$11-Leases!$AB117/12)*Leases!$AA117*Leases!$F115,0)+MAX((Expenses!LL$12-Leases!$AB118/12)*Leases!$AA118*Leases!$F115,0)+MAX((Expenses!LL$13-Leases!$AB119/12)*Leases!$AA119*Leases!$F115,0)))))</f>
        <v>0</v>
      </c>
      <c r="LO286" s="94">
        <f>IF(OR(LO$165&lt;=EOMONTH($E115,$R115*(1-$O115)),LO$165&gt;EOMONTH($E115,$P115*12*(1-$O115)+$Q115*12*$O115+$R115*(1-$O115))),0,IF($X115="NNN",Expenses!LM$14*Leases!$F115,IF(Leases!$X115="FSG",0,IF(Leases!$X115="MG",SUMPRODUCT(Leases!$Z115:$Z119,Expenses!LM$9:LM$13)*Leases!$F115,MAX((Expenses!LM$9-Leases!$AB115/12)*Leases!$AA115*Leases!$F115,0)+MAX((Expenses!LM$10-Leases!$AB116/12)*Leases!$AA116*Leases!$F115,0)+MAX((Expenses!LM$11-Leases!$AB117/12)*Leases!$AA117*Leases!$F115,0)+MAX((Expenses!LM$12-Leases!$AB118/12)*Leases!$AA118*Leases!$F115,0)+MAX((Expenses!LM$13-Leases!$AB119/12)*Leases!$AA119*Leases!$F115,0)))))</f>
        <v>0</v>
      </c>
      <c r="LP286" s="94">
        <f>IF(OR(LP$165&lt;=EOMONTH($E115,$R115*(1-$O115)),LP$165&gt;EOMONTH($E115,$P115*12*(1-$O115)+$Q115*12*$O115+$R115*(1-$O115))),0,IF($X115="NNN",Expenses!LN$14*Leases!$F115,IF(Leases!$X115="FSG",0,IF(Leases!$X115="MG",SUMPRODUCT(Leases!$Z115:$Z119,Expenses!LN$9:LN$13)*Leases!$F115,MAX((Expenses!LN$9-Leases!$AB115/12)*Leases!$AA115*Leases!$F115,0)+MAX((Expenses!LN$10-Leases!$AB116/12)*Leases!$AA116*Leases!$F115,0)+MAX((Expenses!LN$11-Leases!$AB117/12)*Leases!$AA117*Leases!$F115,0)+MAX((Expenses!LN$12-Leases!$AB118/12)*Leases!$AA118*Leases!$F115,0)+MAX((Expenses!LN$13-Leases!$AB119/12)*Leases!$AA119*Leases!$F115,0)))))</f>
        <v>0</v>
      </c>
      <c r="LQ286" s="94">
        <f>IF(OR(LQ$165&lt;=EOMONTH($E115,$R115*(1-$O115)),LQ$165&gt;EOMONTH($E115,$P115*12*(1-$O115)+$Q115*12*$O115+$R115*(1-$O115))),0,IF($X115="NNN",Expenses!LO$14*Leases!$F115,IF(Leases!$X115="FSG",0,IF(Leases!$X115="MG",SUMPRODUCT(Leases!$Z115:$Z119,Expenses!LO$9:LO$13)*Leases!$F115,MAX((Expenses!LO$9-Leases!$AB115/12)*Leases!$AA115*Leases!$F115,0)+MAX((Expenses!LO$10-Leases!$AB116/12)*Leases!$AA116*Leases!$F115,0)+MAX((Expenses!LO$11-Leases!$AB117/12)*Leases!$AA117*Leases!$F115,0)+MAX((Expenses!LO$12-Leases!$AB118/12)*Leases!$AA118*Leases!$F115,0)+MAX((Expenses!LO$13-Leases!$AB119/12)*Leases!$AA119*Leases!$F115,0)))))</f>
        <v>0</v>
      </c>
      <c r="LR286" s="94">
        <f>IF(OR(LR$165&lt;=EOMONTH($E115,$R115*(1-$O115)),LR$165&gt;EOMONTH($E115,$P115*12*(1-$O115)+$Q115*12*$O115+$R115*(1-$O115))),0,IF($X115="NNN",Expenses!LP$14*Leases!$F115,IF(Leases!$X115="FSG",0,IF(Leases!$X115="MG",SUMPRODUCT(Leases!$Z115:$Z119,Expenses!LP$9:LP$13)*Leases!$F115,MAX((Expenses!LP$9-Leases!$AB115/12)*Leases!$AA115*Leases!$F115,0)+MAX((Expenses!LP$10-Leases!$AB116/12)*Leases!$AA116*Leases!$F115,0)+MAX((Expenses!LP$11-Leases!$AB117/12)*Leases!$AA117*Leases!$F115,0)+MAX((Expenses!LP$12-Leases!$AB118/12)*Leases!$AA118*Leases!$F115,0)+MAX((Expenses!LP$13-Leases!$AB119/12)*Leases!$AA119*Leases!$F115,0)))))</f>
        <v>0</v>
      </c>
      <c r="LS286" s="94">
        <f>IF(OR(LS$165&lt;=EOMONTH($E115,$R115*(1-$O115)),LS$165&gt;EOMONTH($E115,$P115*12*(1-$O115)+$Q115*12*$O115+$R115*(1-$O115))),0,IF($X115="NNN",Expenses!LQ$14*Leases!$F115,IF(Leases!$X115="FSG",0,IF(Leases!$X115="MG",SUMPRODUCT(Leases!$Z115:$Z119,Expenses!LQ$9:LQ$13)*Leases!$F115,MAX((Expenses!LQ$9-Leases!$AB115/12)*Leases!$AA115*Leases!$F115,0)+MAX((Expenses!LQ$10-Leases!$AB116/12)*Leases!$AA116*Leases!$F115,0)+MAX((Expenses!LQ$11-Leases!$AB117/12)*Leases!$AA117*Leases!$F115,0)+MAX((Expenses!LQ$12-Leases!$AB118/12)*Leases!$AA118*Leases!$F115,0)+MAX((Expenses!LQ$13-Leases!$AB119/12)*Leases!$AA119*Leases!$F115,0)))))</f>
        <v>0</v>
      </c>
      <c r="LT286" s="94">
        <f>IF(OR(LT$165&lt;=EOMONTH($E115,$R115*(1-$O115)),LT$165&gt;EOMONTH($E115,$P115*12*(1-$O115)+$Q115*12*$O115+$R115*(1-$O115))),0,IF($X115="NNN",Expenses!LR$14*Leases!$F115,IF(Leases!$X115="FSG",0,IF(Leases!$X115="MG",SUMPRODUCT(Leases!$Z115:$Z119,Expenses!LR$9:LR$13)*Leases!$F115,MAX((Expenses!LR$9-Leases!$AB115/12)*Leases!$AA115*Leases!$F115,0)+MAX((Expenses!LR$10-Leases!$AB116/12)*Leases!$AA116*Leases!$F115,0)+MAX((Expenses!LR$11-Leases!$AB117/12)*Leases!$AA117*Leases!$F115,0)+MAX((Expenses!LR$12-Leases!$AB118/12)*Leases!$AA118*Leases!$F115,0)+MAX((Expenses!LR$13-Leases!$AB119/12)*Leases!$AA119*Leases!$F115,0)))))</f>
        <v>0</v>
      </c>
      <c r="LU286" s="94">
        <f>IF(OR(LU$165&lt;=EOMONTH($E115,$R115*(1-$O115)),LU$165&gt;EOMONTH($E115,$P115*12*(1-$O115)+$Q115*12*$O115+$R115*(1-$O115))),0,IF($X115="NNN",Expenses!LS$14*Leases!$F115,IF(Leases!$X115="FSG",0,IF(Leases!$X115="MG",SUMPRODUCT(Leases!$Z115:$Z119,Expenses!LS$9:LS$13)*Leases!$F115,MAX((Expenses!LS$9-Leases!$AB115/12)*Leases!$AA115*Leases!$F115,0)+MAX((Expenses!LS$10-Leases!$AB116/12)*Leases!$AA116*Leases!$F115,0)+MAX((Expenses!LS$11-Leases!$AB117/12)*Leases!$AA117*Leases!$F115,0)+MAX((Expenses!LS$12-Leases!$AB118/12)*Leases!$AA118*Leases!$F115,0)+MAX((Expenses!LS$13-Leases!$AB119/12)*Leases!$AA119*Leases!$F115,0)))))</f>
        <v>0</v>
      </c>
      <c r="LV286" s="94">
        <f>IF(OR(LV$165&lt;=EOMONTH($E115,$R115*(1-$O115)),LV$165&gt;EOMONTH($E115,$P115*12*(1-$O115)+$Q115*12*$O115+$R115*(1-$O115))),0,IF($X115="NNN",Expenses!LT$14*Leases!$F115,IF(Leases!$X115="FSG",0,IF(Leases!$X115="MG",SUMPRODUCT(Leases!$Z115:$Z119,Expenses!LT$9:LT$13)*Leases!$F115,MAX((Expenses!LT$9-Leases!$AB115/12)*Leases!$AA115*Leases!$F115,0)+MAX((Expenses!LT$10-Leases!$AB116/12)*Leases!$AA116*Leases!$F115,0)+MAX((Expenses!LT$11-Leases!$AB117/12)*Leases!$AA117*Leases!$F115,0)+MAX((Expenses!LT$12-Leases!$AB118/12)*Leases!$AA118*Leases!$F115,0)+MAX((Expenses!LT$13-Leases!$AB119/12)*Leases!$AA119*Leases!$F115,0)))))</f>
        <v>0</v>
      </c>
      <c r="LW286" s="94">
        <f>IF(OR(LW$165&lt;=EOMONTH($E115,$R115*(1-$O115)),LW$165&gt;EOMONTH($E115,$P115*12*(1-$O115)+$Q115*12*$O115+$R115*(1-$O115))),0,IF($X115="NNN",Expenses!LU$14*Leases!$F115,IF(Leases!$X115="FSG",0,IF(Leases!$X115="MG",SUMPRODUCT(Leases!$Z115:$Z119,Expenses!LU$9:LU$13)*Leases!$F115,MAX((Expenses!LU$9-Leases!$AB115/12)*Leases!$AA115*Leases!$F115,0)+MAX((Expenses!LU$10-Leases!$AB116/12)*Leases!$AA116*Leases!$F115,0)+MAX((Expenses!LU$11-Leases!$AB117/12)*Leases!$AA117*Leases!$F115,0)+MAX((Expenses!LU$12-Leases!$AB118/12)*Leases!$AA118*Leases!$F115,0)+MAX((Expenses!LU$13-Leases!$AB119/12)*Leases!$AA119*Leases!$F115,0)))))</f>
        <v>0</v>
      </c>
      <c r="LX286" s="94">
        <f>IF(OR(LX$165&lt;=EOMONTH($E115,$R115*(1-$O115)),LX$165&gt;EOMONTH($E115,$P115*12*(1-$O115)+$Q115*12*$O115+$R115*(1-$O115))),0,IF($X115="NNN",Expenses!LV$14*Leases!$F115,IF(Leases!$X115="FSG",0,IF(Leases!$X115="MG",SUMPRODUCT(Leases!$Z115:$Z119,Expenses!LV$9:LV$13)*Leases!$F115,MAX((Expenses!LV$9-Leases!$AB115/12)*Leases!$AA115*Leases!$F115,0)+MAX((Expenses!LV$10-Leases!$AB116/12)*Leases!$AA116*Leases!$F115,0)+MAX((Expenses!LV$11-Leases!$AB117/12)*Leases!$AA117*Leases!$F115,0)+MAX((Expenses!LV$12-Leases!$AB118/12)*Leases!$AA118*Leases!$F115,0)+MAX((Expenses!LV$13-Leases!$AB119/12)*Leases!$AA119*Leases!$F115,0)))))</f>
        <v>0</v>
      </c>
      <c r="LY286" s="94">
        <f>IF(OR(LY$165&lt;=EOMONTH($E115,$R115*(1-$O115)),LY$165&gt;EOMONTH($E115,$P115*12*(1-$O115)+$Q115*12*$O115+$R115*(1-$O115))),0,IF($X115="NNN",Expenses!LW$14*Leases!$F115,IF(Leases!$X115="FSG",0,IF(Leases!$X115="MG",SUMPRODUCT(Leases!$Z115:$Z119,Expenses!LW$9:LW$13)*Leases!$F115,MAX((Expenses!LW$9-Leases!$AB115/12)*Leases!$AA115*Leases!$F115,0)+MAX((Expenses!LW$10-Leases!$AB116/12)*Leases!$AA116*Leases!$F115,0)+MAX((Expenses!LW$11-Leases!$AB117/12)*Leases!$AA117*Leases!$F115,0)+MAX((Expenses!LW$12-Leases!$AB118/12)*Leases!$AA118*Leases!$F115,0)+MAX((Expenses!LW$13-Leases!$AB119/12)*Leases!$AA119*Leases!$F115,0)))))</f>
        <v>0</v>
      </c>
      <c r="LZ286" s="94">
        <f>IF(OR(LZ$165&lt;=EOMONTH($E115,$R115*(1-$O115)),LZ$165&gt;EOMONTH($E115,$P115*12*(1-$O115)+$Q115*12*$O115+$R115*(1-$O115))),0,IF($X115="NNN",Expenses!LX$14*Leases!$F115,IF(Leases!$X115="FSG",0,IF(Leases!$X115="MG",SUMPRODUCT(Leases!$Z115:$Z119,Expenses!LX$9:LX$13)*Leases!$F115,MAX((Expenses!LX$9-Leases!$AB115/12)*Leases!$AA115*Leases!$F115,0)+MAX((Expenses!LX$10-Leases!$AB116/12)*Leases!$AA116*Leases!$F115,0)+MAX((Expenses!LX$11-Leases!$AB117/12)*Leases!$AA117*Leases!$F115,0)+MAX((Expenses!LX$12-Leases!$AB118/12)*Leases!$AA118*Leases!$F115,0)+MAX((Expenses!LX$13-Leases!$AB119/12)*Leases!$AA119*Leases!$F115,0)))))</f>
        <v>0</v>
      </c>
      <c r="MA286" s="94">
        <f>IF(OR(MA$165&lt;=EOMONTH($E115,$R115*(1-$O115)),MA$165&gt;EOMONTH($E115,$P115*12*(1-$O115)+$Q115*12*$O115+$R115*(1-$O115))),0,IF($X115="NNN",Expenses!LY$14*Leases!$F115,IF(Leases!$X115="FSG",0,IF(Leases!$X115="MG",SUMPRODUCT(Leases!$Z115:$Z119,Expenses!LY$9:LY$13)*Leases!$F115,MAX((Expenses!LY$9-Leases!$AB115/12)*Leases!$AA115*Leases!$F115,0)+MAX((Expenses!LY$10-Leases!$AB116/12)*Leases!$AA116*Leases!$F115,0)+MAX((Expenses!LY$11-Leases!$AB117/12)*Leases!$AA117*Leases!$F115,0)+MAX((Expenses!LY$12-Leases!$AB118/12)*Leases!$AA118*Leases!$F115,0)+MAX((Expenses!LY$13-Leases!$AB119/12)*Leases!$AA119*Leases!$F115,0)))))</f>
        <v>0</v>
      </c>
      <c r="MB286" s="94">
        <f>IF(OR(MB$165&lt;=EOMONTH($E115,$R115*(1-$O115)),MB$165&gt;EOMONTH($E115,$P115*12*(1-$O115)+$Q115*12*$O115+$R115*(1-$O115))),0,IF($X115="NNN",Expenses!LZ$14*Leases!$F115,IF(Leases!$X115="FSG",0,IF(Leases!$X115="MG",SUMPRODUCT(Leases!$Z115:$Z119,Expenses!LZ$9:LZ$13)*Leases!$F115,MAX((Expenses!LZ$9-Leases!$AB115/12)*Leases!$AA115*Leases!$F115,0)+MAX((Expenses!LZ$10-Leases!$AB116/12)*Leases!$AA116*Leases!$F115,0)+MAX((Expenses!LZ$11-Leases!$AB117/12)*Leases!$AA117*Leases!$F115,0)+MAX((Expenses!LZ$12-Leases!$AB118/12)*Leases!$AA118*Leases!$F115,0)+MAX((Expenses!LZ$13-Leases!$AB119/12)*Leases!$AA119*Leases!$F115,0)))))</f>
        <v>0</v>
      </c>
      <c r="MC286" s="94">
        <f>IF(OR(MC$165&lt;=EOMONTH($E115,$R115*(1-$O115)),MC$165&gt;EOMONTH($E115,$P115*12*(1-$O115)+$Q115*12*$O115+$R115*(1-$O115))),0,IF($X115="NNN",Expenses!MA$14*Leases!$F115,IF(Leases!$X115="FSG",0,IF(Leases!$X115="MG",SUMPRODUCT(Leases!$Z115:$Z119,Expenses!MA$9:MA$13)*Leases!$F115,MAX((Expenses!MA$9-Leases!$AB115/12)*Leases!$AA115*Leases!$F115,0)+MAX((Expenses!MA$10-Leases!$AB116/12)*Leases!$AA116*Leases!$F115,0)+MAX((Expenses!MA$11-Leases!$AB117/12)*Leases!$AA117*Leases!$F115,0)+MAX((Expenses!MA$12-Leases!$AB118/12)*Leases!$AA118*Leases!$F115,0)+MAX((Expenses!MA$13-Leases!$AB119/12)*Leases!$AA119*Leases!$F115,0)))))</f>
        <v>0</v>
      </c>
      <c r="MD286" s="94">
        <f>IF(OR(MD$165&lt;=EOMONTH($E115,$R115*(1-$O115)),MD$165&gt;EOMONTH($E115,$P115*12*(1-$O115)+$Q115*12*$O115+$R115*(1-$O115))),0,IF($X115="NNN",Expenses!MB$14*Leases!$F115,IF(Leases!$X115="FSG",0,IF(Leases!$X115="MG",SUMPRODUCT(Leases!$Z115:$Z119,Expenses!MB$9:MB$13)*Leases!$F115,MAX((Expenses!MB$9-Leases!$AB115/12)*Leases!$AA115*Leases!$F115,0)+MAX((Expenses!MB$10-Leases!$AB116/12)*Leases!$AA116*Leases!$F115,0)+MAX((Expenses!MB$11-Leases!$AB117/12)*Leases!$AA117*Leases!$F115,0)+MAX((Expenses!MB$12-Leases!$AB118/12)*Leases!$AA118*Leases!$F115,0)+MAX((Expenses!MB$13-Leases!$AB119/12)*Leases!$AA119*Leases!$F115,0)))))</f>
        <v>0</v>
      </c>
      <c r="ME286" s="94">
        <f>IF(OR(ME$165&lt;=EOMONTH($E115,$R115*(1-$O115)),ME$165&gt;EOMONTH($E115,$P115*12*(1-$O115)+$Q115*12*$O115+$R115*(1-$O115))),0,IF($X115="NNN",Expenses!MC$14*Leases!$F115,IF(Leases!$X115="FSG",0,IF(Leases!$X115="MG",SUMPRODUCT(Leases!$Z115:$Z119,Expenses!MC$9:MC$13)*Leases!$F115,MAX((Expenses!MC$9-Leases!$AB115/12)*Leases!$AA115*Leases!$F115,0)+MAX((Expenses!MC$10-Leases!$AB116/12)*Leases!$AA116*Leases!$F115,0)+MAX((Expenses!MC$11-Leases!$AB117/12)*Leases!$AA117*Leases!$F115,0)+MAX((Expenses!MC$12-Leases!$AB118/12)*Leases!$AA118*Leases!$F115,0)+MAX((Expenses!MC$13-Leases!$AB119/12)*Leases!$AA119*Leases!$F115,0)))))</f>
        <v>0</v>
      </c>
      <c r="MF286" s="94">
        <f>IF(OR(MF$165&lt;=EOMONTH($E115,$R115*(1-$O115)),MF$165&gt;EOMONTH($E115,$P115*12*(1-$O115)+$Q115*12*$O115+$R115*(1-$O115))),0,IF($X115="NNN",Expenses!MD$14*Leases!$F115,IF(Leases!$X115="FSG",0,IF(Leases!$X115="MG",SUMPRODUCT(Leases!$Z115:$Z119,Expenses!MD$9:MD$13)*Leases!$F115,MAX((Expenses!MD$9-Leases!$AB115/12)*Leases!$AA115*Leases!$F115,0)+MAX((Expenses!MD$10-Leases!$AB116/12)*Leases!$AA116*Leases!$F115,0)+MAX((Expenses!MD$11-Leases!$AB117/12)*Leases!$AA117*Leases!$F115,0)+MAX((Expenses!MD$12-Leases!$AB118/12)*Leases!$AA118*Leases!$F115,0)+MAX((Expenses!MD$13-Leases!$AB119/12)*Leases!$AA119*Leases!$F115,0)))))</f>
        <v>0</v>
      </c>
      <c r="MG286" s="94">
        <f>IF(OR(MG$165&lt;=EOMONTH($E115,$R115*(1-$O115)),MG$165&gt;EOMONTH($E115,$P115*12*(1-$O115)+$Q115*12*$O115+$R115*(1-$O115))),0,IF($X115="NNN",Expenses!ME$14*Leases!$F115,IF(Leases!$X115="FSG",0,IF(Leases!$X115="MG",SUMPRODUCT(Leases!$Z115:$Z119,Expenses!ME$9:ME$13)*Leases!$F115,MAX((Expenses!ME$9-Leases!$AB115/12)*Leases!$AA115*Leases!$F115,0)+MAX((Expenses!ME$10-Leases!$AB116/12)*Leases!$AA116*Leases!$F115,0)+MAX((Expenses!ME$11-Leases!$AB117/12)*Leases!$AA117*Leases!$F115,0)+MAX((Expenses!ME$12-Leases!$AB118/12)*Leases!$AA118*Leases!$F115,0)+MAX((Expenses!ME$13-Leases!$AB119/12)*Leases!$AA119*Leases!$F115,0)))))</f>
        <v>0</v>
      </c>
      <c r="MH286" s="94">
        <f>IF(OR(MH$165&lt;=EOMONTH($E115,$R115*(1-$O115)),MH$165&gt;EOMONTH($E115,$P115*12*(1-$O115)+$Q115*12*$O115+$R115*(1-$O115))),0,IF($X115="NNN",Expenses!MF$14*Leases!$F115,IF(Leases!$X115="FSG",0,IF(Leases!$X115="MG",SUMPRODUCT(Leases!$Z115:$Z119,Expenses!MF$9:MF$13)*Leases!$F115,MAX((Expenses!MF$9-Leases!$AB115/12)*Leases!$AA115*Leases!$F115,0)+MAX((Expenses!MF$10-Leases!$AB116/12)*Leases!$AA116*Leases!$F115,0)+MAX((Expenses!MF$11-Leases!$AB117/12)*Leases!$AA117*Leases!$F115,0)+MAX((Expenses!MF$12-Leases!$AB118/12)*Leases!$AA118*Leases!$F115,0)+MAX((Expenses!MF$13-Leases!$AB119/12)*Leases!$AA119*Leases!$F115,0)))))</f>
        <v>0</v>
      </c>
      <c r="MI286" s="94">
        <f>IF(OR(MI$165&lt;=EOMONTH($E115,$R115*(1-$O115)),MI$165&gt;EOMONTH($E115,$P115*12*(1-$O115)+$Q115*12*$O115+$R115*(1-$O115))),0,IF($X115="NNN",Expenses!MG$14*Leases!$F115,IF(Leases!$X115="FSG",0,IF(Leases!$X115="MG",SUMPRODUCT(Leases!$Z115:$Z119,Expenses!MG$9:MG$13)*Leases!$F115,MAX((Expenses!MG$9-Leases!$AB115/12)*Leases!$AA115*Leases!$F115,0)+MAX((Expenses!MG$10-Leases!$AB116/12)*Leases!$AA116*Leases!$F115,0)+MAX((Expenses!MG$11-Leases!$AB117/12)*Leases!$AA117*Leases!$F115,0)+MAX((Expenses!MG$12-Leases!$AB118/12)*Leases!$AA118*Leases!$F115,0)+MAX((Expenses!MG$13-Leases!$AB119/12)*Leases!$AA119*Leases!$F115,0)))))</f>
        <v>0</v>
      </c>
      <c r="MJ286" s="94">
        <f>IF(OR(MJ$165&lt;=EOMONTH($E115,$R115*(1-$O115)),MJ$165&gt;EOMONTH($E115,$P115*12*(1-$O115)+$Q115*12*$O115+$R115*(1-$O115))),0,IF($X115="NNN",Expenses!MH$14*Leases!$F115,IF(Leases!$X115="FSG",0,IF(Leases!$X115="MG",SUMPRODUCT(Leases!$Z115:$Z119,Expenses!MH$9:MH$13)*Leases!$F115,MAX((Expenses!MH$9-Leases!$AB115/12)*Leases!$AA115*Leases!$F115,0)+MAX((Expenses!MH$10-Leases!$AB116/12)*Leases!$AA116*Leases!$F115,0)+MAX((Expenses!MH$11-Leases!$AB117/12)*Leases!$AA117*Leases!$F115,0)+MAX((Expenses!MH$12-Leases!$AB118/12)*Leases!$AA118*Leases!$F115,0)+MAX((Expenses!MH$13-Leases!$AB119/12)*Leases!$AA119*Leases!$F115,0)))))</f>
        <v>0</v>
      </c>
      <c r="MK286" s="94">
        <f>IF(OR(MK$165&lt;=EOMONTH($E115,$R115*(1-$O115)),MK$165&gt;EOMONTH($E115,$P115*12*(1-$O115)+$Q115*12*$O115+$R115*(1-$O115))),0,IF($X115="NNN",Expenses!MI$14*Leases!$F115,IF(Leases!$X115="FSG",0,IF(Leases!$X115="MG",SUMPRODUCT(Leases!$Z115:$Z119,Expenses!MI$9:MI$13)*Leases!$F115,MAX((Expenses!MI$9-Leases!$AB115/12)*Leases!$AA115*Leases!$F115,0)+MAX((Expenses!MI$10-Leases!$AB116/12)*Leases!$AA116*Leases!$F115,0)+MAX((Expenses!MI$11-Leases!$AB117/12)*Leases!$AA117*Leases!$F115,0)+MAX((Expenses!MI$12-Leases!$AB118/12)*Leases!$AA118*Leases!$F115,0)+MAX((Expenses!MI$13-Leases!$AB119/12)*Leases!$AA119*Leases!$F115,0)))))</f>
        <v>0</v>
      </c>
      <c r="ML286" s="94">
        <f>IF(OR(ML$165&lt;=EOMONTH($E115,$R115*(1-$O115)),ML$165&gt;EOMONTH($E115,$P115*12*(1-$O115)+$Q115*12*$O115+$R115*(1-$O115))),0,IF($X115="NNN",Expenses!MJ$14*Leases!$F115,IF(Leases!$X115="FSG",0,IF(Leases!$X115="MG",SUMPRODUCT(Leases!$Z115:$Z119,Expenses!MJ$9:MJ$13)*Leases!$F115,MAX((Expenses!MJ$9-Leases!$AB115/12)*Leases!$AA115*Leases!$F115,0)+MAX((Expenses!MJ$10-Leases!$AB116/12)*Leases!$AA116*Leases!$F115,0)+MAX((Expenses!MJ$11-Leases!$AB117/12)*Leases!$AA117*Leases!$F115,0)+MAX((Expenses!MJ$12-Leases!$AB118/12)*Leases!$AA118*Leases!$F115,0)+MAX((Expenses!MJ$13-Leases!$AB119/12)*Leases!$AA119*Leases!$F115,0)))))</f>
        <v>0</v>
      </c>
      <c r="MM286" s="94">
        <f>IF(OR(MM$165&lt;=EOMONTH($E115,$R115*(1-$O115)),MM$165&gt;EOMONTH($E115,$P115*12*(1-$O115)+$Q115*12*$O115+$R115*(1-$O115))),0,IF($X115="NNN",Expenses!MK$14*Leases!$F115,IF(Leases!$X115="FSG",0,IF(Leases!$X115="MG",SUMPRODUCT(Leases!$Z115:$Z119,Expenses!MK$9:MK$13)*Leases!$F115,MAX((Expenses!MK$9-Leases!$AB115/12)*Leases!$AA115*Leases!$F115,0)+MAX((Expenses!MK$10-Leases!$AB116/12)*Leases!$AA116*Leases!$F115,0)+MAX((Expenses!MK$11-Leases!$AB117/12)*Leases!$AA117*Leases!$F115,0)+MAX((Expenses!MK$12-Leases!$AB118/12)*Leases!$AA118*Leases!$F115,0)+MAX((Expenses!MK$13-Leases!$AB119/12)*Leases!$AA119*Leases!$F115,0)))))</f>
        <v>0</v>
      </c>
      <c r="MN286" s="94">
        <f>IF(OR(MN$165&lt;=EOMONTH($E115,$R115*(1-$O115)),MN$165&gt;EOMONTH($E115,$P115*12*(1-$O115)+$Q115*12*$O115+$R115*(1-$O115))),0,IF($X115="NNN",Expenses!ML$14*Leases!$F115,IF(Leases!$X115="FSG",0,IF(Leases!$X115="MG",SUMPRODUCT(Leases!$Z115:$Z119,Expenses!ML$9:ML$13)*Leases!$F115,MAX((Expenses!ML$9-Leases!$AB115/12)*Leases!$AA115*Leases!$F115,0)+MAX((Expenses!ML$10-Leases!$AB116/12)*Leases!$AA116*Leases!$F115,0)+MAX((Expenses!ML$11-Leases!$AB117/12)*Leases!$AA117*Leases!$F115,0)+MAX((Expenses!ML$12-Leases!$AB118/12)*Leases!$AA118*Leases!$F115,0)+MAX((Expenses!ML$13-Leases!$AB119/12)*Leases!$AA119*Leases!$F115,0)))))</f>
        <v>0</v>
      </c>
      <c r="MO286" s="94">
        <f>IF(OR(MO$165&lt;=EOMONTH($E115,$R115*(1-$O115)),MO$165&gt;EOMONTH($E115,$P115*12*(1-$O115)+$Q115*12*$O115+$R115*(1-$O115))),0,IF($X115="NNN",Expenses!MM$14*Leases!$F115,IF(Leases!$X115="FSG",0,IF(Leases!$X115="MG",SUMPRODUCT(Leases!$Z115:$Z119,Expenses!MM$9:MM$13)*Leases!$F115,MAX((Expenses!MM$9-Leases!$AB115/12)*Leases!$AA115*Leases!$F115,0)+MAX((Expenses!MM$10-Leases!$AB116/12)*Leases!$AA116*Leases!$F115,0)+MAX((Expenses!MM$11-Leases!$AB117/12)*Leases!$AA117*Leases!$F115,0)+MAX((Expenses!MM$12-Leases!$AB118/12)*Leases!$AA118*Leases!$F115,0)+MAX((Expenses!MM$13-Leases!$AB119/12)*Leases!$AA119*Leases!$F115,0)))))</f>
        <v>0</v>
      </c>
      <c r="MP286" s="94">
        <f>IF(OR(MP$165&lt;=EOMONTH($E115,$R115*(1-$O115)),MP$165&gt;EOMONTH($E115,$P115*12*(1-$O115)+$Q115*12*$O115+$R115*(1-$O115))),0,IF($X115="NNN",Expenses!MN$14*Leases!$F115,IF(Leases!$X115="FSG",0,IF(Leases!$X115="MG",SUMPRODUCT(Leases!$Z115:$Z119,Expenses!MN$9:MN$13)*Leases!$F115,MAX((Expenses!MN$9-Leases!$AB115/12)*Leases!$AA115*Leases!$F115,0)+MAX((Expenses!MN$10-Leases!$AB116/12)*Leases!$AA116*Leases!$F115,0)+MAX((Expenses!MN$11-Leases!$AB117/12)*Leases!$AA117*Leases!$F115,0)+MAX((Expenses!MN$12-Leases!$AB118/12)*Leases!$AA118*Leases!$F115,0)+MAX((Expenses!MN$13-Leases!$AB119/12)*Leases!$AA119*Leases!$F115,0)))))</f>
        <v>0</v>
      </c>
      <c r="MQ286" s="94">
        <f>IF(OR(MQ$165&lt;=EOMONTH($E115,$R115*(1-$O115)),MQ$165&gt;EOMONTH($E115,$P115*12*(1-$O115)+$Q115*12*$O115+$R115*(1-$O115))),0,IF($X115="NNN",Expenses!MO$14*Leases!$F115,IF(Leases!$X115="FSG",0,IF(Leases!$X115="MG",SUMPRODUCT(Leases!$Z115:$Z119,Expenses!MO$9:MO$13)*Leases!$F115,MAX((Expenses!MO$9-Leases!$AB115/12)*Leases!$AA115*Leases!$F115,0)+MAX((Expenses!MO$10-Leases!$AB116/12)*Leases!$AA116*Leases!$F115,0)+MAX((Expenses!MO$11-Leases!$AB117/12)*Leases!$AA117*Leases!$F115,0)+MAX((Expenses!MO$12-Leases!$AB118/12)*Leases!$AA118*Leases!$F115,0)+MAX((Expenses!MO$13-Leases!$AB119/12)*Leases!$AA119*Leases!$F115,0)))))</f>
        <v>0</v>
      </c>
      <c r="MR286" s="94">
        <f>IF(OR(MR$165&lt;=EOMONTH($E115,$R115*(1-$O115)),MR$165&gt;EOMONTH($E115,$P115*12*(1-$O115)+$Q115*12*$O115+$R115*(1-$O115))),0,IF($X115="NNN",Expenses!MP$14*Leases!$F115,IF(Leases!$X115="FSG",0,IF(Leases!$X115="MG",SUMPRODUCT(Leases!$Z115:$Z119,Expenses!MP$9:MP$13)*Leases!$F115,MAX((Expenses!MP$9-Leases!$AB115/12)*Leases!$AA115*Leases!$F115,0)+MAX((Expenses!MP$10-Leases!$AB116/12)*Leases!$AA116*Leases!$F115,0)+MAX((Expenses!MP$11-Leases!$AB117/12)*Leases!$AA117*Leases!$F115,0)+MAX((Expenses!MP$12-Leases!$AB118/12)*Leases!$AA118*Leases!$F115,0)+MAX((Expenses!MP$13-Leases!$AB119/12)*Leases!$AA119*Leases!$F115,0)))))</f>
        <v>0</v>
      </c>
      <c r="MS286" s="94">
        <f>IF(OR(MS$165&lt;=EOMONTH($E115,$R115*(1-$O115)),MS$165&gt;EOMONTH($E115,$P115*12*(1-$O115)+$Q115*12*$O115+$R115*(1-$O115))),0,IF($X115="NNN",Expenses!MQ$14*Leases!$F115,IF(Leases!$X115="FSG",0,IF(Leases!$X115="MG",SUMPRODUCT(Leases!$Z115:$Z119,Expenses!MQ$9:MQ$13)*Leases!$F115,MAX((Expenses!MQ$9-Leases!$AB115/12)*Leases!$AA115*Leases!$F115,0)+MAX((Expenses!MQ$10-Leases!$AB116/12)*Leases!$AA116*Leases!$F115,0)+MAX((Expenses!MQ$11-Leases!$AB117/12)*Leases!$AA117*Leases!$F115,0)+MAX((Expenses!MQ$12-Leases!$AB118/12)*Leases!$AA118*Leases!$F115,0)+MAX((Expenses!MQ$13-Leases!$AB119/12)*Leases!$AA119*Leases!$F115,0)))))</f>
        <v>0</v>
      </c>
      <c r="MT286" s="94">
        <f>IF(OR(MT$165&lt;=EOMONTH($E115,$R115*(1-$O115)),MT$165&gt;EOMONTH($E115,$P115*12*(1-$O115)+$Q115*12*$O115+$R115*(1-$O115))),0,IF($X115="NNN",Expenses!MR$14*Leases!$F115,IF(Leases!$X115="FSG",0,IF(Leases!$X115="MG",SUMPRODUCT(Leases!$Z115:$Z119,Expenses!MR$9:MR$13)*Leases!$F115,MAX((Expenses!MR$9-Leases!$AB115/12)*Leases!$AA115*Leases!$F115,0)+MAX((Expenses!MR$10-Leases!$AB116/12)*Leases!$AA116*Leases!$F115,0)+MAX((Expenses!MR$11-Leases!$AB117/12)*Leases!$AA117*Leases!$F115,0)+MAX((Expenses!MR$12-Leases!$AB118/12)*Leases!$AA118*Leases!$F115,0)+MAX((Expenses!MR$13-Leases!$AB119/12)*Leases!$AA119*Leases!$F115,0)))))</f>
        <v>0</v>
      </c>
      <c r="MU286" s="94">
        <f>IF(OR(MU$165&lt;=EOMONTH($E115,$R115*(1-$O115)),MU$165&gt;EOMONTH($E115,$P115*12*(1-$O115)+$Q115*12*$O115+$R115*(1-$O115))),0,IF($X115="NNN",Expenses!MS$14*Leases!$F115,IF(Leases!$X115="FSG",0,IF(Leases!$X115="MG",SUMPRODUCT(Leases!$Z115:$Z119,Expenses!MS$9:MS$13)*Leases!$F115,MAX((Expenses!MS$9-Leases!$AB115/12)*Leases!$AA115*Leases!$F115,0)+MAX((Expenses!MS$10-Leases!$AB116/12)*Leases!$AA116*Leases!$F115,0)+MAX((Expenses!MS$11-Leases!$AB117/12)*Leases!$AA117*Leases!$F115,0)+MAX((Expenses!MS$12-Leases!$AB118/12)*Leases!$AA118*Leases!$F115,0)+MAX((Expenses!MS$13-Leases!$AB119/12)*Leases!$AA119*Leases!$F115,0)))))</f>
        <v>0</v>
      </c>
      <c r="MV286" s="94">
        <f>IF(OR(MV$165&lt;=EOMONTH($E115,$R115*(1-$O115)),MV$165&gt;EOMONTH($E115,$P115*12*(1-$O115)+$Q115*12*$O115+$R115*(1-$O115))),0,IF($X115="NNN",Expenses!MT$14*Leases!$F115,IF(Leases!$X115="FSG",0,IF(Leases!$X115="MG",SUMPRODUCT(Leases!$Z115:$Z119,Expenses!MT$9:MT$13)*Leases!$F115,MAX((Expenses!MT$9-Leases!$AB115/12)*Leases!$AA115*Leases!$F115,0)+MAX((Expenses!MT$10-Leases!$AB116/12)*Leases!$AA116*Leases!$F115,0)+MAX((Expenses!MT$11-Leases!$AB117/12)*Leases!$AA117*Leases!$F115,0)+MAX((Expenses!MT$12-Leases!$AB118/12)*Leases!$AA118*Leases!$F115,0)+MAX((Expenses!MT$13-Leases!$AB119/12)*Leases!$AA119*Leases!$F115,0)))))</f>
        <v>0</v>
      </c>
      <c r="MW286" s="94">
        <f>IF(OR(MW$165&lt;=EOMONTH($E115,$R115*(1-$O115)),MW$165&gt;EOMONTH($E115,$P115*12*(1-$O115)+$Q115*12*$O115+$R115*(1-$O115))),0,IF($X115="NNN",Expenses!MU$14*Leases!$F115,IF(Leases!$X115="FSG",0,IF(Leases!$X115="MG",SUMPRODUCT(Leases!$Z115:$Z119,Expenses!MU$9:MU$13)*Leases!$F115,MAX((Expenses!MU$9-Leases!$AB115/12)*Leases!$AA115*Leases!$F115,0)+MAX((Expenses!MU$10-Leases!$AB116/12)*Leases!$AA116*Leases!$F115,0)+MAX((Expenses!MU$11-Leases!$AB117/12)*Leases!$AA117*Leases!$F115,0)+MAX((Expenses!MU$12-Leases!$AB118/12)*Leases!$AA118*Leases!$F115,0)+MAX((Expenses!MU$13-Leases!$AB119/12)*Leases!$AA119*Leases!$F115,0)))))</f>
        <v>0</v>
      </c>
      <c r="MX286" s="94">
        <f>IF(OR(MX$165&lt;=EOMONTH($E115,$R115*(1-$O115)),MX$165&gt;EOMONTH($E115,$P115*12*(1-$O115)+$Q115*12*$O115+$R115*(1-$O115))),0,IF($X115="NNN",Expenses!MV$14*Leases!$F115,IF(Leases!$X115="FSG",0,IF(Leases!$X115="MG",SUMPRODUCT(Leases!$Z115:$Z119,Expenses!MV$9:MV$13)*Leases!$F115,MAX((Expenses!MV$9-Leases!$AB115/12)*Leases!$AA115*Leases!$F115,0)+MAX((Expenses!MV$10-Leases!$AB116/12)*Leases!$AA116*Leases!$F115,0)+MAX((Expenses!MV$11-Leases!$AB117/12)*Leases!$AA117*Leases!$F115,0)+MAX((Expenses!MV$12-Leases!$AB118/12)*Leases!$AA118*Leases!$F115,0)+MAX((Expenses!MV$13-Leases!$AB119/12)*Leases!$AA119*Leases!$F115,0)))))</f>
        <v>0</v>
      </c>
      <c r="MY286" s="94">
        <f>IF(OR(MY$165&lt;=EOMONTH($E115,$R115*(1-$O115)),MY$165&gt;EOMONTH($E115,$P115*12*(1-$O115)+$Q115*12*$O115+$R115*(1-$O115))),0,IF($X115="NNN",Expenses!MW$14*Leases!$F115,IF(Leases!$X115="FSG",0,IF(Leases!$X115="MG",SUMPRODUCT(Leases!$Z115:$Z119,Expenses!MW$9:MW$13)*Leases!$F115,MAX((Expenses!MW$9-Leases!$AB115/12)*Leases!$AA115*Leases!$F115,0)+MAX((Expenses!MW$10-Leases!$AB116/12)*Leases!$AA116*Leases!$F115,0)+MAX((Expenses!MW$11-Leases!$AB117/12)*Leases!$AA117*Leases!$F115,0)+MAX((Expenses!MW$12-Leases!$AB118/12)*Leases!$AA118*Leases!$F115,0)+MAX((Expenses!MW$13-Leases!$AB119/12)*Leases!$AA119*Leases!$F115,0)))))</f>
        <v>0</v>
      </c>
      <c r="MZ286" s="94">
        <f>IF(OR(MZ$165&lt;=EOMONTH($E115,$R115*(1-$O115)),MZ$165&gt;EOMONTH($E115,$P115*12*(1-$O115)+$Q115*12*$O115+$R115*(1-$O115))),0,IF($X115="NNN",Expenses!MX$14*Leases!$F115,IF(Leases!$X115="FSG",0,IF(Leases!$X115="MG",SUMPRODUCT(Leases!$Z115:$Z119,Expenses!MX$9:MX$13)*Leases!$F115,MAX((Expenses!MX$9-Leases!$AB115/12)*Leases!$AA115*Leases!$F115,0)+MAX((Expenses!MX$10-Leases!$AB116/12)*Leases!$AA116*Leases!$F115,0)+MAX((Expenses!MX$11-Leases!$AB117/12)*Leases!$AA117*Leases!$F115,0)+MAX((Expenses!MX$12-Leases!$AB118/12)*Leases!$AA118*Leases!$F115,0)+MAX((Expenses!MX$13-Leases!$AB119/12)*Leases!$AA119*Leases!$F115,0)))))</f>
        <v>0</v>
      </c>
      <c r="NA286" s="94">
        <f>IF(OR(NA$165&lt;=EOMONTH($E115,$R115*(1-$O115)),NA$165&gt;EOMONTH($E115,$P115*12*(1-$O115)+$Q115*12*$O115+$R115*(1-$O115))),0,IF($X115="NNN",Expenses!MY$14*Leases!$F115,IF(Leases!$X115="FSG",0,IF(Leases!$X115="MG",SUMPRODUCT(Leases!$Z115:$Z119,Expenses!MY$9:MY$13)*Leases!$F115,MAX((Expenses!MY$9-Leases!$AB115/12)*Leases!$AA115*Leases!$F115,0)+MAX((Expenses!MY$10-Leases!$AB116/12)*Leases!$AA116*Leases!$F115,0)+MAX((Expenses!MY$11-Leases!$AB117/12)*Leases!$AA117*Leases!$F115,0)+MAX((Expenses!MY$12-Leases!$AB118/12)*Leases!$AA118*Leases!$F115,0)+MAX((Expenses!MY$13-Leases!$AB119/12)*Leases!$AA119*Leases!$F115,0)))))</f>
        <v>0</v>
      </c>
      <c r="NB286" s="94">
        <f>IF(OR(NB$165&lt;=EOMONTH($E115,$R115*(1-$O115)),NB$165&gt;EOMONTH($E115,$P115*12*(1-$O115)+$Q115*12*$O115+$R115*(1-$O115))),0,IF($X115="NNN",Expenses!MZ$14*Leases!$F115,IF(Leases!$X115="FSG",0,IF(Leases!$X115="MG",SUMPRODUCT(Leases!$Z115:$Z119,Expenses!MZ$9:MZ$13)*Leases!$F115,MAX((Expenses!MZ$9-Leases!$AB115/12)*Leases!$AA115*Leases!$F115,0)+MAX((Expenses!MZ$10-Leases!$AB116/12)*Leases!$AA116*Leases!$F115,0)+MAX((Expenses!MZ$11-Leases!$AB117/12)*Leases!$AA117*Leases!$F115,0)+MAX((Expenses!MZ$12-Leases!$AB118/12)*Leases!$AA118*Leases!$F115,0)+MAX((Expenses!MZ$13-Leases!$AB119/12)*Leases!$AA119*Leases!$F115,0)))))</f>
        <v>0</v>
      </c>
      <c r="NC286" s="94">
        <f>IF(OR(NC$165&lt;=EOMONTH($E115,$R115*(1-$O115)),NC$165&gt;EOMONTH($E115,$P115*12*(1-$O115)+$Q115*12*$O115+$R115*(1-$O115))),0,IF($X115="NNN",Expenses!NA$14*Leases!$F115,IF(Leases!$X115="FSG",0,IF(Leases!$X115="MG",SUMPRODUCT(Leases!$Z115:$Z119,Expenses!NA$9:NA$13)*Leases!$F115,MAX((Expenses!NA$9-Leases!$AB115/12)*Leases!$AA115*Leases!$F115,0)+MAX((Expenses!NA$10-Leases!$AB116/12)*Leases!$AA116*Leases!$F115,0)+MAX((Expenses!NA$11-Leases!$AB117/12)*Leases!$AA117*Leases!$F115,0)+MAX((Expenses!NA$12-Leases!$AB118/12)*Leases!$AA118*Leases!$F115,0)+MAX((Expenses!NA$13-Leases!$AB119/12)*Leases!$AA119*Leases!$F115,0)))))</f>
        <v>0</v>
      </c>
      <c r="ND286" s="94">
        <f>IF(OR(ND$165&lt;=EOMONTH($E115,$R115*(1-$O115)),ND$165&gt;EOMONTH($E115,$P115*12*(1-$O115)+$Q115*12*$O115+$R115*(1-$O115))),0,IF($X115="NNN",Expenses!NB$14*Leases!$F115,IF(Leases!$X115="FSG",0,IF(Leases!$X115="MG",SUMPRODUCT(Leases!$Z115:$Z119,Expenses!NB$9:NB$13)*Leases!$F115,MAX((Expenses!NB$9-Leases!$AB115/12)*Leases!$AA115*Leases!$F115,0)+MAX((Expenses!NB$10-Leases!$AB116/12)*Leases!$AA116*Leases!$F115,0)+MAX((Expenses!NB$11-Leases!$AB117/12)*Leases!$AA117*Leases!$F115,0)+MAX((Expenses!NB$12-Leases!$AB118/12)*Leases!$AA118*Leases!$F115,0)+MAX((Expenses!NB$13-Leases!$AB119/12)*Leases!$AA119*Leases!$F115,0)))))</f>
        <v>0</v>
      </c>
      <c r="NE286" s="94">
        <f>IF(OR(NE$165&lt;=EOMONTH($E115,$R115*(1-$O115)),NE$165&gt;EOMONTH($E115,$P115*12*(1-$O115)+$Q115*12*$O115+$R115*(1-$O115))),0,IF($X115="NNN",Expenses!NC$14*Leases!$F115,IF(Leases!$X115="FSG",0,IF(Leases!$X115="MG",SUMPRODUCT(Leases!$Z115:$Z119,Expenses!NC$9:NC$13)*Leases!$F115,MAX((Expenses!NC$9-Leases!$AB115/12)*Leases!$AA115*Leases!$F115,0)+MAX((Expenses!NC$10-Leases!$AB116/12)*Leases!$AA116*Leases!$F115,0)+MAX((Expenses!NC$11-Leases!$AB117/12)*Leases!$AA117*Leases!$F115,0)+MAX((Expenses!NC$12-Leases!$AB118/12)*Leases!$AA118*Leases!$F115,0)+MAX((Expenses!NC$13-Leases!$AB119/12)*Leases!$AA119*Leases!$F115,0)))))</f>
        <v>0</v>
      </c>
      <c r="NF286" s="94">
        <f>IF(OR(NF$165&lt;=EOMONTH($E115,$R115*(1-$O115)),NF$165&gt;EOMONTH($E115,$P115*12*(1-$O115)+$Q115*12*$O115+$R115*(1-$O115))),0,IF($X115="NNN",Expenses!ND$14*Leases!$F115,IF(Leases!$X115="FSG",0,IF(Leases!$X115="MG",SUMPRODUCT(Leases!$Z115:$Z119,Expenses!ND$9:ND$13)*Leases!$F115,MAX((Expenses!ND$9-Leases!$AB115/12)*Leases!$AA115*Leases!$F115,0)+MAX((Expenses!ND$10-Leases!$AB116/12)*Leases!$AA116*Leases!$F115,0)+MAX((Expenses!ND$11-Leases!$AB117/12)*Leases!$AA117*Leases!$F115,0)+MAX((Expenses!ND$12-Leases!$AB118/12)*Leases!$AA118*Leases!$F115,0)+MAX((Expenses!ND$13-Leases!$AB119/12)*Leases!$AA119*Leases!$F115,0)))))</f>
        <v>0</v>
      </c>
      <c r="NG286" s="94">
        <f>IF(OR(NG$165&lt;=EOMONTH($E115,$R115*(1-$O115)),NG$165&gt;EOMONTH($E115,$P115*12*(1-$O115)+$Q115*12*$O115+$R115*(1-$O115))),0,IF($X115="NNN",Expenses!NE$14*Leases!$F115,IF(Leases!$X115="FSG",0,IF(Leases!$X115="MG",SUMPRODUCT(Leases!$Z115:$Z119,Expenses!NE$9:NE$13)*Leases!$F115,MAX((Expenses!NE$9-Leases!$AB115/12)*Leases!$AA115*Leases!$F115,0)+MAX((Expenses!NE$10-Leases!$AB116/12)*Leases!$AA116*Leases!$F115,0)+MAX((Expenses!NE$11-Leases!$AB117/12)*Leases!$AA117*Leases!$F115,0)+MAX((Expenses!NE$12-Leases!$AB118/12)*Leases!$AA118*Leases!$F115,0)+MAX((Expenses!NE$13-Leases!$AB119/12)*Leases!$AA119*Leases!$F115,0)))))</f>
        <v>0</v>
      </c>
      <c r="NH286" s="94">
        <f>IF(OR(NH$165&lt;=EOMONTH($E115,$R115*(1-$O115)),NH$165&gt;EOMONTH($E115,$P115*12*(1-$O115)+$Q115*12*$O115+$R115*(1-$O115))),0,IF($X115="NNN",Expenses!NF$14*Leases!$F115,IF(Leases!$X115="FSG",0,IF(Leases!$X115="MG",SUMPRODUCT(Leases!$Z115:$Z119,Expenses!NF$9:NF$13)*Leases!$F115,MAX((Expenses!NF$9-Leases!$AB115/12)*Leases!$AA115*Leases!$F115,0)+MAX((Expenses!NF$10-Leases!$AB116/12)*Leases!$AA116*Leases!$F115,0)+MAX((Expenses!NF$11-Leases!$AB117/12)*Leases!$AA117*Leases!$F115,0)+MAX((Expenses!NF$12-Leases!$AB118/12)*Leases!$AA118*Leases!$F115,0)+MAX((Expenses!NF$13-Leases!$AB119/12)*Leases!$AA119*Leases!$F115,0)))))</f>
        <v>0</v>
      </c>
      <c r="NI286" s="94">
        <f>IF(OR(NI$165&lt;=EOMONTH($E115,$R115*(1-$O115)),NI$165&gt;EOMONTH($E115,$P115*12*(1-$O115)+$Q115*12*$O115+$R115*(1-$O115))),0,IF($X115="NNN",Expenses!NG$14*Leases!$F115,IF(Leases!$X115="FSG",0,IF(Leases!$X115="MG",SUMPRODUCT(Leases!$Z115:$Z119,Expenses!NG$9:NG$13)*Leases!$F115,MAX((Expenses!NG$9-Leases!$AB115/12)*Leases!$AA115*Leases!$F115,0)+MAX((Expenses!NG$10-Leases!$AB116/12)*Leases!$AA116*Leases!$F115,0)+MAX((Expenses!NG$11-Leases!$AB117/12)*Leases!$AA117*Leases!$F115,0)+MAX((Expenses!NG$12-Leases!$AB118/12)*Leases!$AA118*Leases!$F115,0)+MAX((Expenses!NG$13-Leases!$AB119/12)*Leases!$AA119*Leases!$F115,0)))))</f>
        <v>0</v>
      </c>
      <c r="NJ286" s="94">
        <f>IF(OR(NJ$165&lt;=EOMONTH($E115,$R115*(1-$O115)),NJ$165&gt;EOMONTH($E115,$P115*12*(1-$O115)+$Q115*12*$O115+$R115*(1-$O115))),0,IF($X115="NNN",Expenses!NH$14*Leases!$F115,IF(Leases!$X115="FSG",0,IF(Leases!$X115="MG",SUMPRODUCT(Leases!$Z115:$Z119,Expenses!NH$9:NH$13)*Leases!$F115,MAX((Expenses!NH$9-Leases!$AB115/12)*Leases!$AA115*Leases!$F115,0)+MAX((Expenses!NH$10-Leases!$AB116/12)*Leases!$AA116*Leases!$F115,0)+MAX((Expenses!NH$11-Leases!$AB117/12)*Leases!$AA117*Leases!$F115,0)+MAX((Expenses!NH$12-Leases!$AB118/12)*Leases!$AA118*Leases!$F115,0)+MAX((Expenses!NH$13-Leases!$AB119/12)*Leases!$AA119*Leases!$F115,0)))))</f>
        <v>0</v>
      </c>
      <c r="NK286" s="97">
        <f>IF(OR(NK$165&lt;=EOMONTH($E115,$R115*(1-$O115)),NK$165&gt;EOMONTH($E115,$P115*12*(1-$O115)+$Q115*12*$O115+$R115*(1-$O115))),0,IF($X115="NNN",Expenses!NI$14*Leases!$F115,IF(Leases!$X115="FSG",0,IF(Leases!$X115="MG",SUMPRODUCT(Leases!$Z115:$Z119,Expenses!NI$9:NI$13)*Leases!$F115,MAX((Expenses!NI$9-Leases!$AB115/12)*Leases!$AA115*Leases!$F115,0)+MAX((Expenses!NI$10-Leases!$AB116/12)*Leases!$AA116*Leases!$F115,0)+MAX((Expenses!NI$11-Leases!$AB117/12)*Leases!$AA117*Leases!$F115,0)+MAX((Expenses!NI$12-Leases!$AB118/12)*Leases!$AA118*Leases!$F115,0)+MAX((Expenses!NI$13-Leases!$AB119/12)*Leases!$AA119*Leases!$F115,0)))))</f>
        <v>0</v>
      </c>
    </row>
    <row r="287" spans="1:375" x14ac:dyDescent="0.25">
      <c r="A287" s="98">
        <f ca="1">SUMIF($D$163:$NK$163,"&lt;="&amp;Summary!$B$3,Leases!D287:NK287)</f>
        <v>0</v>
      </c>
      <c r="B287" s="41"/>
      <c r="C287" s="99" t="s">
        <v>96</v>
      </c>
      <c r="D287" s="100">
        <f ca="1">SUM(D280:D286)</f>
        <v>0</v>
      </c>
      <c r="E287" s="100">
        <f t="shared" ref="E287:BP287" ca="1" si="3054">SUM(E280:E286)</f>
        <v>0</v>
      </c>
      <c r="F287" s="100">
        <f t="shared" ca="1" si="3054"/>
        <v>0</v>
      </c>
      <c r="G287" s="100">
        <f t="shared" ca="1" si="3054"/>
        <v>0</v>
      </c>
      <c r="H287" s="100">
        <f t="shared" ca="1" si="3054"/>
        <v>0</v>
      </c>
      <c r="I287" s="100">
        <f t="shared" ca="1" si="3054"/>
        <v>0</v>
      </c>
      <c r="J287" s="100">
        <f t="shared" ca="1" si="3054"/>
        <v>0</v>
      </c>
      <c r="K287" s="100">
        <f t="shared" ca="1" si="3054"/>
        <v>0</v>
      </c>
      <c r="L287" s="100">
        <f t="shared" ca="1" si="3054"/>
        <v>0</v>
      </c>
      <c r="M287" s="100">
        <f t="shared" ca="1" si="3054"/>
        <v>0</v>
      </c>
      <c r="N287" s="100">
        <f t="shared" ca="1" si="3054"/>
        <v>0</v>
      </c>
      <c r="O287" s="100">
        <f t="shared" ca="1" si="3054"/>
        <v>0</v>
      </c>
      <c r="P287" s="100">
        <f t="shared" ca="1" si="3054"/>
        <v>0</v>
      </c>
      <c r="Q287" s="100">
        <f t="shared" ca="1" si="3054"/>
        <v>0</v>
      </c>
      <c r="R287" s="100">
        <f t="shared" ca="1" si="3054"/>
        <v>0</v>
      </c>
      <c r="S287" s="100">
        <f t="shared" ca="1" si="3054"/>
        <v>0</v>
      </c>
      <c r="T287" s="100">
        <f t="shared" ca="1" si="3054"/>
        <v>0</v>
      </c>
      <c r="U287" s="100">
        <f t="shared" ca="1" si="3054"/>
        <v>0</v>
      </c>
      <c r="V287" s="100">
        <f t="shared" ca="1" si="3054"/>
        <v>0</v>
      </c>
      <c r="W287" s="100">
        <f t="shared" ca="1" si="3054"/>
        <v>0</v>
      </c>
      <c r="X287" s="100">
        <f t="shared" ca="1" si="3054"/>
        <v>0</v>
      </c>
      <c r="Y287" s="100">
        <f t="shared" ca="1" si="3054"/>
        <v>0</v>
      </c>
      <c r="Z287" s="100">
        <f t="shared" ca="1" si="3054"/>
        <v>0</v>
      </c>
      <c r="AA287" s="100">
        <f t="shared" ca="1" si="3054"/>
        <v>0</v>
      </c>
      <c r="AB287" s="100">
        <f t="shared" ca="1" si="3054"/>
        <v>0</v>
      </c>
      <c r="AC287" s="100">
        <f t="shared" ca="1" si="3054"/>
        <v>0</v>
      </c>
      <c r="AD287" s="100">
        <f t="shared" ca="1" si="3054"/>
        <v>0</v>
      </c>
      <c r="AE287" s="100">
        <f t="shared" ca="1" si="3054"/>
        <v>0</v>
      </c>
      <c r="AF287" s="100">
        <f t="shared" ca="1" si="3054"/>
        <v>0</v>
      </c>
      <c r="AG287" s="100">
        <f t="shared" ca="1" si="3054"/>
        <v>0</v>
      </c>
      <c r="AH287" s="100">
        <f t="shared" ca="1" si="3054"/>
        <v>0</v>
      </c>
      <c r="AI287" s="100">
        <f t="shared" ca="1" si="3054"/>
        <v>0</v>
      </c>
      <c r="AJ287" s="100">
        <f t="shared" ca="1" si="3054"/>
        <v>0</v>
      </c>
      <c r="AK287" s="100">
        <f t="shared" ca="1" si="3054"/>
        <v>0</v>
      </c>
      <c r="AL287" s="100">
        <f t="shared" ca="1" si="3054"/>
        <v>0</v>
      </c>
      <c r="AM287" s="100">
        <f t="shared" ca="1" si="3054"/>
        <v>0</v>
      </c>
      <c r="AN287" s="100">
        <f t="shared" ca="1" si="3054"/>
        <v>0</v>
      </c>
      <c r="AO287" s="100">
        <f t="shared" ca="1" si="3054"/>
        <v>0</v>
      </c>
      <c r="AP287" s="100">
        <f t="shared" ca="1" si="3054"/>
        <v>0</v>
      </c>
      <c r="AQ287" s="100">
        <f t="shared" ca="1" si="3054"/>
        <v>0</v>
      </c>
      <c r="AR287" s="100">
        <f t="shared" ca="1" si="3054"/>
        <v>0</v>
      </c>
      <c r="AS287" s="100">
        <f t="shared" ca="1" si="3054"/>
        <v>0</v>
      </c>
      <c r="AT287" s="100">
        <f t="shared" ca="1" si="3054"/>
        <v>0</v>
      </c>
      <c r="AU287" s="100">
        <f t="shared" ca="1" si="3054"/>
        <v>0</v>
      </c>
      <c r="AV287" s="100">
        <f t="shared" ca="1" si="3054"/>
        <v>0</v>
      </c>
      <c r="AW287" s="100">
        <f t="shared" ca="1" si="3054"/>
        <v>0</v>
      </c>
      <c r="AX287" s="100">
        <f t="shared" ca="1" si="3054"/>
        <v>0</v>
      </c>
      <c r="AY287" s="100">
        <f t="shared" ca="1" si="3054"/>
        <v>0</v>
      </c>
      <c r="AZ287" s="100">
        <f t="shared" ca="1" si="3054"/>
        <v>0</v>
      </c>
      <c r="BA287" s="100">
        <f t="shared" ca="1" si="3054"/>
        <v>0</v>
      </c>
      <c r="BB287" s="100">
        <f t="shared" ca="1" si="3054"/>
        <v>0</v>
      </c>
      <c r="BC287" s="100">
        <f t="shared" ca="1" si="3054"/>
        <v>0</v>
      </c>
      <c r="BD287" s="100">
        <f t="shared" ca="1" si="3054"/>
        <v>0</v>
      </c>
      <c r="BE287" s="100">
        <f t="shared" ca="1" si="3054"/>
        <v>0</v>
      </c>
      <c r="BF287" s="100">
        <f t="shared" ca="1" si="3054"/>
        <v>0</v>
      </c>
      <c r="BG287" s="100">
        <f t="shared" ca="1" si="3054"/>
        <v>0</v>
      </c>
      <c r="BH287" s="100">
        <f t="shared" ca="1" si="3054"/>
        <v>0</v>
      </c>
      <c r="BI287" s="100">
        <f t="shared" ca="1" si="3054"/>
        <v>0</v>
      </c>
      <c r="BJ287" s="100">
        <f t="shared" ca="1" si="3054"/>
        <v>0</v>
      </c>
      <c r="BK287" s="100">
        <f t="shared" ca="1" si="3054"/>
        <v>0</v>
      </c>
      <c r="BL287" s="100">
        <f t="shared" ca="1" si="3054"/>
        <v>0</v>
      </c>
      <c r="BM287" s="100">
        <f t="shared" ca="1" si="3054"/>
        <v>0</v>
      </c>
      <c r="BN287" s="100">
        <f t="shared" si="3054"/>
        <v>0</v>
      </c>
      <c r="BO287" s="100">
        <f t="shared" si="3054"/>
        <v>0</v>
      </c>
      <c r="BP287" s="100">
        <f t="shared" si="3054"/>
        <v>0</v>
      </c>
      <c r="BQ287" s="100">
        <f t="shared" ref="BQ287:EB287" ca="1" si="3055">SUM(BQ280:BQ286)</f>
        <v>0</v>
      </c>
      <c r="BR287" s="100">
        <f t="shared" ca="1" si="3055"/>
        <v>0</v>
      </c>
      <c r="BS287" s="100">
        <f t="shared" ca="1" si="3055"/>
        <v>0</v>
      </c>
      <c r="BT287" s="100">
        <f t="shared" ca="1" si="3055"/>
        <v>0</v>
      </c>
      <c r="BU287" s="100">
        <f t="shared" ca="1" si="3055"/>
        <v>0</v>
      </c>
      <c r="BV287" s="100">
        <f t="shared" ca="1" si="3055"/>
        <v>0</v>
      </c>
      <c r="BW287" s="100">
        <f t="shared" ca="1" si="3055"/>
        <v>0</v>
      </c>
      <c r="BX287" s="100">
        <f t="shared" ca="1" si="3055"/>
        <v>0</v>
      </c>
      <c r="BY287" s="100">
        <f t="shared" ca="1" si="3055"/>
        <v>0</v>
      </c>
      <c r="BZ287" s="100">
        <f t="shared" ca="1" si="3055"/>
        <v>0</v>
      </c>
      <c r="CA287" s="100">
        <f t="shared" ca="1" si="3055"/>
        <v>0</v>
      </c>
      <c r="CB287" s="100">
        <f t="shared" ca="1" si="3055"/>
        <v>0</v>
      </c>
      <c r="CC287" s="100">
        <f t="shared" ca="1" si="3055"/>
        <v>0</v>
      </c>
      <c r="CD287" s="100">
        <f t="shared" ca="1" si="3055"/>
        <v>0</v>
      </c>
      <c r="CE287" s="100">
        <f t="shared" ca="1" si="3055"/>
        <v>0</v>
      </c>
      <c r="CF287" s="100">
        <f t="shared" ca="1" si="3055"/>
        <v>0</v>
      </c>
      <c r="CG287" s="100">
        <f t="shared" ca="1" si="3055"/>
        <v>0</v>
      </c>
      <c r="CH287" s="100">
        <f t="shared" ca="1" si="3055"/>
        <v>0</v>
      </c>
      <c r="CI287" s="100">
        <f t="shared" ca="1" si="3055"/>
        <v>0</v>
      </c>
      <c r="CJ287" s="100">
        <f t="shared" ca="1" si="3055"/>
        <v>0</v>
      </c>
      <c r="CK287" s="100">
        <f t="shared" ca="1" si="3055"/>
        <v>0</v>
      </c>
      <c r="CL287" s="100">
        <f t="shared" ca="1" si="3055"/>
        <v>0</v>
      </c>
      <c r="CM287" s="100">
        <f t="shared" ca="1" si="3055"/>
        <v>0</v>
      </c>
      <c r="CN287" s="100">
        <f t="shared" ca="1" si="3055"/>
        <v>0</v>
      </c>
      <c r="CO287" s="100">
        <f t="shared" ca="1" si="3055"/>
        <v>0</v>
      </c>
      <c r="CP287" s="100">
        <f t="shared" ca="1" si="3055"/>
        <v>0</v>
      </c>
      <c r="CQ287" s="100">
        <f t="shared" ca="1" si="3055"/>
        <v>0</v>
      </c>
      <c r="CR287" s="100">
        <f t="shared" ca="1" si="3055"/>
        <v>0</v>
      </c>
      <c r="CS287" s="100">
        <f t="shared" ca="1" si="3055"/>
        <v>0</v>
      </c>
      <c r="CT287" s="100">
        <f t="shared" ca="1" si="3055"/>
        <v>0</v>
      </c>
      <c r="CU287" s="100">
        <f t="shared" ca="1" si="3055"/>
        <v>0</v>
      </c>
      <c r="CV287" s="100">
        <f t="shared" ca="1" si="3055"/>
        <v>0</v>
      </c>
      <c r="CW287" s="100">
        <f t="shared" ca="1" si="3055"/>
        <v>0</v>
      </c>
      <c r="CX287" s="100">
        <f t="shared" ca="1" si="3055"/>
        <v>0</v>
      </c>
      <c r="CY287" s="100">
        <f t="shared" ca="1" si="3055"/>
        <v>0</v>
      </c>
      <c r="CZ287" s="100">
        <f t="shared" ca="1" si="3055"/>
        <v>0</v>
      </c>
      <c r="DA287" s="100">
        <f t="shared" ca="1" si="3055"/>
        <v>0</v>
      </c>
      <c r="DB287" s="100">
        <f t="shared" ca="1" si="3055"/>
        <v>0</v>
      </c>
      <c r="DC287" s="100">
        <f t="shared" ca="1" si="3055"/>
        <v>0</v>
      </c>
      <c r="DD287" s="100">
        <f t="shared" ca="1" si="3055"/>
        <v>0</v>
      </c>
      <c r="DE287" s="100">
        <f t="shared" ca="1" si="3055"/>
        <v>0</v>
      </c>
      <c r="DF287" s="100">
        <f t="shared" ca="1" si="3055"/>
        <v>0</v>
      </c>
      <c r="DG287" s="100">
        <f t="shared" ca="1" si="3055"/>
        <v>0</v>
      </c>
      <c r="DH287" s="100">
        <f t="shared" ca="1" si="3055"/>
        <v>0</v>
      </c>
      <c r="DI287" s="100">
        <f t="shared" ca="1" si="3055"/>
        <v>0</v>
      </c>
      <c r="DJ287" s="100">
        <f t="shared" ca="1" si="3055"/>
        <v>0</v>
      </c>
      <c r="DK287" s="100">
        <f t="shared" ca="1" si="3055"/>
        <v>0</v>
      </c>
      <c r="DL287" s="100">
        <f t="shared" ca="1" si="3055"/>
        <v>0</v>
      </c>
      <c r="DM287" s="100">
        <f t="shared" ca="1" si="3055"/>
        <v>0</v>
      </c>
      <c r="DN287" s="100">
        <f t="shared" ca="1" si="3055"/>
        <v>0</v>
      </c>
      <c r="DO287" s="100">
        <f t="shared" ca="1" si="3055"/>
        <v>0</v>
      </c>
      <c r="DP287" s="100">
        <f t="shared" ca="1" si="3055"/>
        <v>0</v>
      </c>
      <c r="DQ287" s="100">
        <f t="shared" ca="1" si="3055"/>
        <v>0</v>
      </c>
      <c r="DR287" s="100">
        <f t="shared" ca="1" si="3055"/>
        <v>0</v>
      </c>
      <c r="DS287" s="100">
        <f t="shared" ca="1" si="3055"/>
        <v>0</v>
      </c>
      <c r="DT287" s="100">
        <f t="shared" ca="1" si="3055"/>
        <v>0</v>
      </c>
      <c r="DU287" s="100">
        <f t="shared" ca="1" si="3055"/>
        <v>0</v>
      </c>
      <c r="DV287" s="100">
        <f t="shared" ca="1" si="3055"/>
        <v>0</v>
      </c>
      <c r="DW287" s="100">
        <f t="shared" ca="1" si="3055"/>
        <v>0</v>
      </c>
      <c r="DX287" s="100">
        <f t="shared" ca="1" si="3055"/>
        <v>0</v>
      </c>
      <c r="DY287" s="100">
        <f t="shared" ca="1" si="3055"/>
        <v>0</v>
      </c>
      <c r="DZ287" s="100">
        <f t="shared" ca="1" si="3055"/>
        <v>0</v>
      </c>
      <c r="EA287" s="100">
        <f t="shared" ca="1" si="3055"/>
        <v>0</v>
      </c>
      <c r="EB287" s="100">
        <f t="shared" ca="1" si="3055"/>
        <v>0</v>
      </c>
      <c r="EC287" s="100">
        <f t="shared" ref="EC287:GN287" ca="1" si="3056">SUM(EC280:EC286)</f>
        <v>0</v>
      </c>
      <c r="ED287" s="100">
        <f t="shared" ca="1" si="3056"/>
        <v>0</v>
      </c>
      <c r="EE287" s="100">
        <f t="shared" ca="1" si="3056"/>
        <v>0</v>
      </c>
      <c r="EF287" s="100">
        <f t="shared" si="3056"/>
        <v>0</v>
      </c>
      <c r="EG287" s="100">
        <f t="shared" si="3056"/>
        <v>0</v>
      </c>
      <c r="EH287" s="100">
        <f t="shared" si="3056"/>
        <v>0</v>
      </c>
      <c r="EI287" s="100">
        <f t="shared" si="3056"/>
        <v>0</v>
      </c>
      <c r="EJ287" s="100">
        <f t="shared" si="3056"/>
        <v>0</v>
      </c>
      <c r="EK287" s="100">
        <f t="shared" si="3056"/>
        <v>0</v>
      </c>
      <c r="EL287" s="100">
        <f t="shared" si="3056"/>
        <v>0</v>
      </c>
      <c r="EM287" s="100">
        <f t="shared" si="3056"/>
        <v>0</v>
      </c>
      <c r="EN287" s="100">
        <f t="shared" si="3056"/>
        <v>0</v>
      </c>
      <c r="EO287" s="100">
        <f t="shared" si="3056"/>
        <v>0</v>
      </c>
      <c r="EP287" s="100">
        <f t="shared" si="3056"/>
        <v>0</v>
      </c>
      <c r="EQ287" s="100">
        <f t="shared" si="3056"/>
        <v>0</v>
      </c>
      <c r="ER287" s="100">
        <f t="shared" si="3056"/>
        <v>0</v>
      </c>
      <c r="ES287" s="100">
        <f t="shared" si="3056"/>
        <v>0</v>
      </c>
      <c r="ET287" s="100">
        <f t="shared" si="3056"/>
        <v>0</v>
      </c>
      <c r="EU287" s="100">
        <f t="shared" si="3056"/>
        <v>0</v>
      </c>
      <c r="EV287" s="100">
        <f t="shared" si="3056"/>
        <v>0</v>
      </c>
      <c r="EW287" s="100">
        <f t="shared" si="3056"/>
        <v>0</v>
      </c>
      <c r="EX287" s="100">
        <f t="shared" si="3056"/>
        <v>0</v>
      </c>
      <c r="EY287" s="100">
        <f t="shared" si="3056"/>
        <v>0</v>
      </c>
      <c r="EZ287" s="100">
        <f t="shared" si="3056"/>
        <v>0</v>
      </c>
      <c r="FA287" s="100">
        <f t="shared" si="3056"/>
        <v>0</v>
      </c>
      <c r="FB287" s="100">
        <f t="shared" si="3056"/>
        <v>0</v>
      </c>
      <c r="FC287" s="100">
        <f t="shared" si="3056"/>
        <v>0</v>
      </c>
      <c r="FD287" s="100">
        <f t="shared" si="3056"/>
        <v>0</v>
      </c>
      <c r="FE287" s="100">
        <f t="shared" si="3056"/>
        <v>0</v>
      </c>
      <c r="FF287" s="100">
        <f t="shared" si="3056"/>
        <v>0</v>
      </c>
      <c r="FG287" s="100">
        <f t="shared" si="3056"/>
        <v>0</v>
      </c>
      <c r="FH287" s="100">
        <f t="shared" si="3056"/>
        <v>0</v>
      </c>
      <c r="FI287" s="100">
        <f t="shared" si="3056"/>
        <v>0</v>
      </c>
      <c r="FJ287" s="100">
        <f t="shared" si="3056"/>
        <v>0</v>
      </c>
      <c r="FK287" s="100">
        <f t="shared" si="3056"/>
        <v>0</v>
      </c>
      <c r="FL287" s="100">
        <f t="shared" si="3056"/>
        <v>0</v>
      </c>
      <c r="FM287" s="100">
        <f t="shared" si="3056"/>
        <v>0</v>
      </c>
      <c r="FN287" s="100">
        <f t="shared" si="3056"/>
        <v>0</v>
      </c>
      <c r="FO287" s="100">
        <f t="shared" si="3056"/>
        <v>0</v>
      </c>
      <c r="FP287" s="100">
        <f t="shared" si="3056"/>
        <v>0</v>
      </c>
      <c r="FQ287" s="100">
        <f t="shared" si="3056"/>
        <v>0</v>
      </c>
      <c r="FR287" s="100">
        <f t="shared" si="3056"/>
        <v>0</v>
      </c>
      <c r="FS287" s="100">
        <f t="shared" si="3056"/>
        <v>0</v>
      </c>
      <c r="FT287" s="100">
        <f t="shared" si="3056"/>
        <v>0</v>
      </c>
      <c r="FU287" s="100">
        <f t="shared" si="3056"/>
        <v>0</v>
      </c>
      <c r="FV287" s="100">
        <f t="shared" si="3056"/>
        <v>0</v>
      </c>
      <c r="FW287" s="100">
        <f t="shared" si="3056"/>
        <v>0</v>
      </c>
      <c r="FX287" s="100">
        <f t="shared" si="3056"/>
        <v>0</v>
      </c>
      <c r="FY287" s="100">
        <f t="shared" si="3056"/>
        <v>0</v>
      </c>
      <c r="FZ287" s="100">
        <f t="shared" si="3056"/>
        <v>0</v>
      </c>
      <c r="GA287" s="100">
        <f t="shared" si="3056"/>
        <v>0</v>
      </c>
      <c r="GB287" s="100">
        <f t="shared" si="3056"/>
        <v>0</v>
      </c>
      <c r="GC287" s="100">
        <f t="shared" si="3056"/>
        <v>0</v>
      </c>
      <c r="GD287" s="100">
        <f t="shared" si="3056"/>
        <v>0</v>
      </c>
      <c r="GE287" s="100">
        <f t="shared" si="3056"/>
        <v>0</v>
      </c>
      <c r="GF287" s="100">
        <f t="shared" si="3056"/>
        <v>0</v>
      </c>
      <c r="GG287" s="100">
        <f t="shared" si="3056"/>
        <v>0</v>
      </c>
      <c r="GH287" s="100">
        <f t="shared" si="3056"/>
        <v>0</v>
      </c>
      <c r="GI287" s="100">
        <f t="shared" si="3056"/>
        <v>0</v>
      </c>
      <c r="GJ287" s="100">
        <f t="shared" si="3056"/>
        <v>0</v>
      </c>
      <c r="GK287" s="100">
        <f t="shared" si="3056"/>
        <v>0</v>
      </c>
      <c r="GL287" s="100">
        <f t="shared" si="3056"/>
        <v>0</v>
      </c>
      <c r="GM287" s="100">
        <f t="shared" si="3056"/>
        <v>0</v>
      </c>
      <c r="GN287" s="100">
        <f t="shared" si="3056"/>
        <v>0</v>
      </c>
      <c r="GO287" s="100">
        <f t="shared" ref="GO287:IZ287" si="3057">SUM(GO280:GO286)</f>
        <v>0</v>
      </c>
      <c r="GP287" s="100">
        <f t="shared" si="3057"/>
        <v>0</v>
      </c>
      <c r="GQ287" s="100">
        <f t="shared" si="3057"/>
        <v>0</v>
      </c>
      <c r="GR287" s="100">
        <f t="shared" si="3057"/>
        <v>0</v>
      </c>
      <c r="GS287" s="100">
        <f t="shared" si="3057"/>
        <v>0</v>
      </c>
      <c r="GT287" s="100">
        <f t="shared" si="3057"/>
        <v>0</v>
      </c>
      <c r="GU287" s="100">
        <f t="shared" si="3057"/>
        <v>0</v>
      </c>
      <c r="GV287" s="100">
        <f t="shared" si="3057"/>
        <v>0</v>
      </c>
      <c r="GW287" s="100">
        <f t="shared" si="3057"/>
        <v>0</v>
      </c>
      <c r="GX287" s="100">
        <f t="shared" si="3057"/>
        <v>0</v>
      </c>
      <c r="GY287" s="100">
        <f t="shared" si="3057"/>
        <v>0</v>
      </c>
      <c r="GZ287" s="100">
        <f t="shared" si="3057"/>
        <v>0</v>
      </c>
      <c r="HA287" s="100">
        <f t="shared" si="3057"/>
        <v>0</v>
      </c>
      <c r="HB287" s="100">
        <f t="shared" si="3057"/>
        <v>0</v>
      </c>
      <c r="HC287" s="100">
        <f t="shared" si="3057"/>
        <v>0</v>
      </c>
      <c r="HD287" s="100">
        <f t="shared" si="3057"/>
        <v>0</v>
      </c>
      <c r="HE287" s="100">
        <f t="shared" si="3057"/>
        <v>0</v>
      </c>
      <c r="HF287" s="100">
        <f t="shared" si="3057"/>
        <v>0</v>
      </c>
      <c r="HG287" s="100">
        <f t="shared" si="3057"/>
        <v>0</v>
      </c>
      <c r="HH287" s="100">
        <f t="shared" si="3057"/>
        <v>0</v>
      </c>
      <c r="HI287" s="100">
        <f t="shared" si="3057"/>
        <v>0</v>
      </c>
      <c r="HJ287" s="100">
        <f t="shared" si="3057"/>
        <v>0</v>
      </c>
      <c r="HK287" s="100">
        <f t="shared" si="3057"/>
        <v>0</v>
      </c>
      <c r="HL287" s="100">
        <f t="shared" si="3057"/>
        <v>0</v>
      </c>
      <c r="HM287" s="100">
        <f t="shared" si="3057"/>
        <v>0</v>
      </c>
      <c r="HN287" s="100">
        <f t="shared" si="3057"/>
        <v>0</v>
      </c>
      <c r="HO287" s="100">
        <f t="shared" si="3057"/>
        <v>0</v>
      </c>
      <c r="HP287" s="100">
        <f t="shared" si="3057"/>
        <v>0</v>
      </c>
      <c r="HQ287" s="100">
        <f t="shared" si="3057"/>
        <v>0</v>
      </c>
      <c r="HR287" s="100">
        <f t="shared" si="3057"/>
        <v>0</v>
      </c>
      <c r="HS287" s="100">
        <f t="shared" si="3057"/>
        <v>0</v>
      </c>
      <c r="HT287" s="100">
        <f t="shared" si="3057"/>
        <v>0</v>
      </c>
      <c r="HU287" s="100">
        <f t="shared" si="3057"/>
        <v>0</v>
      </c>
      <c r="HV287" s="100">
        <f t="shared" si="3057"/>
        <v>0</v>
      </c>
      <c r="HW287" s="100">
        <f t="shared" si="3057"/>
        <v>0</v>
      </c>
      <c r="HX287" s="100">
        <f t="shared" si="3057"/>
        <v>0</v>
      </c>
      <c r="HY287" s="100">
        <f t="shared" si="3057"/>
        <v>0</v>
      </c>
      <c r="HZ287" s="100">
        <f t="shared" si="3057"/>
        <v>0</v>
      </c>
      <c r="IA287" s="100">
        <f t="shared" si="3057"/>
        <v>0</v>
      </c>
      <c r="IB287" s="100">
        <f t="shared" si="3057"/>
        <v>0</v>
      </c>
      <c r="IC287" s="100">
        <f t="shared" si="3057"/>
        <v>0</v>
      </c>
      <c r="ID287" s="100">
        <f t="shared" si="3057"/>
        <v>0</v>
      </c>
      <c r="IE287" s="100">
        <f t="shared" si="3057"/>
        <v>0</v>
      </c>
      <c r="IF287" s="100">
        <f t="shared" si="3057"/>
        <v>0</v>
      </c>
      <c r="IG287" s="100">
        <f t="shared" si="3057"/>
        <v>0</v>
      </c>
      <c r="IH287" s="100">
        <f t="shared" si="3057"/>
        <v>0</v>
      </c>
      <c r="II287" s="100">
        <f t="shared" si="3057"/>
        <v>0</v>
      </c>
      <c r="IJ287" s="100">
        <f t="shared" si="3057"/>
        <v>0</v>
      </c>
      <c r="IK287" s="100">
        <f t="shared" si="3057"/>
        <v>0</v>
      </c>
      <c r="IL287" s="100">
        <f t="shared" si="3057"/>
        <v>0</v>
      </c>
      <c r="IM287" s="100">
        <f t="shared" si="3057"/>
        <v>0</v>
      </c>
      <c r="IN287" s="100">
        <f t="shared" si="3057"/>
        <v>0</v>
      </c>
      <c r="IO287" s="100">
        <f t="shared" si="3057"/>
        <v>0</v>
      </c>
      <c r="IP287" s="100">
        <f t="shared" si="3057"/>
        <v>0</v>
      </c>
      <c r="IQ287" s="100">
        <f t="shared" si="3057"/>
        <v>0</v>
      </c>
      <c r="IR287" s="100">
        <f t="shared" si="3057"/>
        <v>0</v>
      </c>
      <c r="IS287" s="100">
        <f t="shared" si="3057"/>
        <v>0</v>
      </c>
      <c r="IT287" s="100">
        <f t="shared" si="3057"/>
        <v>0</v>
      </c>
      <c r="IU287" s="100">
        <f t="shared" si="3057"/>
        <v>0</v>
      </c>
      <c r="IV287" s="100">
        <f t="shared" si="3057"/>
        <v>0</v>
      </c>
      <c r="IW287" s="100">
        <f t="shared" si="3057"/>
        <v>0</v>
      </c>
      <c r="IX287" s="100">
        <f t="shared" si="3057"/>
        <v>0</v>
      </c>
      <c r="IY287" s="100">
        <f t="shared" si="3057"/>
        <v>0</v>
      </c>
      <c r="IZ287" s="100">
        <f t="shared" si="3057"/>
        <v>0</v>
      </c>
      <c r="JA287" s="100">
        <f t="shared" ref="JA287:LL287" si="3058">SUM(JA280:JA286)</f>
        <v>0</v>
      </c>
      <c r="JB287" s="100">
        <f t="shared" si="3058"/>
        <v>0</v>
      </c>
      <c r="JC287" s="100">
        <f t="shared" si="3058"/>
        <v>0</v>
      </c>
      <c r="JD287" s="100">
        <f t="shared" si="3058"/>
        <v>0</v>
      </c>
      <c r="JE287" s="100">
        <f t="shared" si="3058"/>
        <v>0</v>
      </c>
      <c r="JF287" s="100">
        <f t="shared" si="3058"/>
        <v>0</v>
      </c>
      <c r="JG287" s="100">
        <f t="shared" si="3058"/>
        <v>0</v>
      </c>
      <c r="JH287" s="100">
        <f t="shared" si="3058"/>
        <v>0</v>
      </c>
      <c r="JI287" s="100">
        <f t="shared" si="3058"/>
        <v>0</v>
      </c>
      <c r="JJ287" s="100">
        <f t="shared" si="3058"/>
        <v>0</v>
      </c>
      <c r="JK287" s="100">
        <f t="shared" si="3058"/>
        <v>0</v>
      </c>
      <c r="JL287" s="100">
        <f t="shared" si="3058"/>
        <v>0</v>
      </c>
      <c r="JM287" s="100">
        <f t="shared" si="3058"/>
        <v>0</v>
      </c>
      <c r="JN287" s="100">
        <f t="shared" si="3058"/>
        <v>0</v>
      </c>
      <c r="JO287" s="100">
        <f t="shared" si="3058"/>
        <v>0</v>
      </c>
      <c r="JP287" s="100">
        <f t="shared" si="3058"/>
        <v>0</v>
      </c>
      <c r="JQ287" s="100">
        <f t="shared" si="3058"/>
        <v>0</v>
      </c>
      <c r="JR287" s="100">
        <f t="shared" si="3058"/>
        <v>0</v>
      </c>
      <c r="JS287" s="100">
        <f t="shared" si="3058"/>
        <v>0</v>
      </c>
      <c r="JT287" s="100">
        <f t="shared" si="3058"/>
        <v>0</v>
      </c>
      <c r="JU287" s="100">
        <f t="shared" si="3058"/>
        <v>0</v>
      </c>
      <c r="JV287" s="100">
        <f t="shared" si="3058"/>
        <v>0</v>
      </c>
      <c r="JW287" s="100">
        <f t="shared" si="3058"/>
        <v>0</v>
      </c>
      <c r="JX287" s="100">
        <f t="shared" si="3058"/>
        <v>0</v>
      </c>
      <c r="JY287" s="100">
        <f t="shared" si="3058"/>
        <v>0</v>
      </c>
      <c r="JZ287" s="100">
        <f t="shared" si="3058"/>
        <v>0</v>
      </c>
      <c r="KA287" s="100">
        <f t="shared" si="3058"/>
        <v>0</v>
      </c>
      <c r="KB287" s="100">
        <f t="shared" si="3058"/>
        <v>0</v>
      </c>
      <c r="KC287" s="100">
        <f t="shared" si="3058"/>
        <v>0</v>
      </c>
      <c r="KD287" s="100">
        <f t="shared" si="3058"/>
        <v>0</v>
      </c>
      <c r="KE287" s="100">
        <f t="shared" si="3058"/>
        <v>0</v>
      </c>
      <c r="KF287" s="100">
        <f t="shared" si="3058"/>
        <v>0</v>
      </c>
      <c r="KG287" s="100">
        <f t="shared" si="3058"/>
        <v>0</v>
      </c>
      <c r="KH287" s="100">
        <f t="shared" si="3058"/>
        <v>0</v>
      </c>
      <c r="KI287" s="100">
        <f t="shared" si="3058"/>
        <v>0</v>
      </c>
      <c r="KJ287" s="100">
        <f t="shared" si="3058"/>
        <v>0</v>
      </c>
      <c r="KK287" s="100">
        <f t="shared" si="3058"/>
        <v>0</v>
      </c>
      <c r="KL287" s="100">
        <f t="shared" si="3058"/>
        <v>0</v>
      </c>
      <c r="KM287" s="100">
        <f t="shared" si="3058"/>
        <v>0</v>
      </c>
      <c r="KN287" s="100">
        <f t="shared" si="3058"/>
        <v>0</v>
      </c>
      <c r="KO287" s="100">
        <f t="shared" si="3058"/>
        <v>0</v>
      </c>
      <c r="KP287" s="100">
        <f t="shared" si="3058"/>
        <v>0</v>
      </c>
      <c r="KQ287" s="100">
        <f t="shared" si="3058"/>
        <v>0</v>
      </c>
      <c r="KR287" s="100">
        <f t="shared" si="3058"/>
        <v>0</v>
      </c>
      <c r="KS287" s="100">
        <f t="shared" si="3058"/>
        <v>0</v>
      </c>
      <c r="KT287" s="100">
        <f t="shared" si="3058"/>
        <v>0</v>
      </c>
      <c r="KU287" s="100">
        <f t="shared" si="3058"/>
        <v>0</v>
      </c>
      <c r="KV287" s="100">
        <f t="shared" si="3058"/>
        <v>0</v>
      </c>
      <c r="KW287" s="100">
        <f t="shared" si="3058"/>
        <v>0</v>
      </c>
      <c r="KX287" s="100">
        <f t="shared" si="3058"/>
        <v>0</v>
      </c>
      <c r="KY287" s="100">
        <f t="shared" si="3058"/>
        <v>0</v>
      </c>
      <c r="KZ287" s="100">
        <f t="shared" si="3058"/>
        <v>0</v>
      </c>
      <c r="LA287" s="100">
        <f t="shared" si="3058"/>
        <v>0</v>
      </c>
      <c r="LB287" s="100">
        <f t="shared" si="3058"/>
        <v>0</v>
      </c>
      <c r="LC287" s="100">
        <f t="shared" si="3058"/>
        <v>0</v>
      </c>
      <c r="LD287" s="100">
        <f t="shared" si="3058"/>
        <v>0</v>
      </c>
      <c r="LE287" s="100">
        <f t="shared" si="3058"/>
        <v>0</v>
      </c>
      <c r="LF287" s="100">
        <f t="shared" si="3058"/>
        <v>0</v>
      </c>
      <c r="LG287" s="100">
        <f t="shared" si="3058"/>
        <v>0</v>
      </c>
      <c r="LH287" s="100">
        <f t="shared" si="3058"/>
        <v>0</v>
      </c>
      <c r="LI287" s="100">
        <f t="shared" si="3058"/>
        <v>0</v>
      </c>
      <c r="LJ287" s="100">
        <f t="shared" si="3058"/>
        <v>0</v>
      </c>
      <c r="LK287" s="100">
        <f t="shared" si="3058"/>
        <v>0</v>
      </c>
      <c r="LL287" s="100">
        <f t="shared" si="3058"/>
        <v>0</v>
      </c>
      <c r="LM287" s="100">
        <f t="shared" ref="LM287:NK287" si="3059">SUM(LM280:LM286)</f>
        <v>0</v>
      </c>
      <c r="LN287" s="100">
        <f t="shared" si="3059"/>
        <v>0</v>
      </c>
      <c r="LO287" s="100">
        <f t="shared" si="3059"/>
        <v>0</v>
      </c>
      <c r="LP287" s="100">
        <f t="shared" si="3059"/>
        <v>0</v>
      </c>
      <c r="LQ287" s="100">
        <f t="shared" si="3059"/>
        <v>0</v>
      </c>
      <c r="LR287" s="100">
        <f t="shared" si="3059"/>
        <v>0</v>
      </c>
      <c r="LS287" s="100">
        <f t="shared" si="3059"/>
        <v>0</v>
      </c>
      <c r="LT287" s="100">
        <f t="shared" si="3059"/>
        <v>0</v>
      </c>
      <c r="LU287" s="100">
        <f t="shared" si="3059"/>
        <v>0</v>
      </c>
      <c r="LV287" s="100">
        <f t="shared" si="3059"/>
        <v>0</v>
      </c>
      <c r="LW287" s="100">
        <f t="shared" si="3059"/>
        <v>0</v>
      </c>
      <c r="LX287" s="100">
        <f t="shared" si="3059"/>
        <v>0</v>
      </c>
      <c r="LY287" s="100">
        <f t="shared" si="3059"/>
        <v>0</v>
      </c>
      <c r="LZ287" s="100">
        <f t="shared" si="3059"/>
        <v>0</v>
      </c>
      <c r="MA287" s="100">
        <f t="shared" si="3059"/>
        <v>0</v>
      </c>
      <c r="MB287" s="100">
        <f t="shared" si="3059"/>
        <v>0</v>
      </c>
      <c r="MC287" s="100">
        <f t="shared" si="3059"/>
        <v>0</v>
      </c>
      <c r="MD287" s="100">
        <f t="shared" si="3059"/>
        <v>0</v>
      </c>
      <c r="ME287" s="100">
        <f t="shared" si="3059"/>
        <v>0</v>
      </c>
      <c r="MF287" s="100">
        <f t="shared" si="3059"/>
        <v>0</v>
      </c>
      <c r="MG287" s="100">
        <f t="shared" si="3059"/>
        <v>0</v>
      </c>
      <c r="MH287" s="100">
        <f t="shared" si="3059"/>
        <v>0</v>
      </c>
      <c r="MI287" s="100">
        <f t="shared" si="3059"/>
        <v>0</v>
      </c>
      <c r="MJ287" s="100">
        <f t="shared" si="3059"/>
        <v>0</v>
      </c>
      <c r="MK287" s="100">
        <f t="shared" si="3059"/>
        <v>0</v>
      </c>
      <c r="ML287" s="100">
        <f t="shared" si="3059"/>
        <v>0</v>
      </c>
      <c r="MM287" s="100">
        <f t="shared" si="3059"/>
        <v>0</v>
      </c>
      <c r="MN287" s="100">
        <f t="shared" si="3059"/>
        <v>0</v>
      </c>
      <c r="MO287" s="100">
        <f t="shared" si="3059"/>
        <v>0</v>
      </c>
      <c r="MP287" s="100">
        <f t="shared" si="3059"/>
        <v>0</v>
      </c>
      <c r="MQ287" s="100">
        <f t="shared" si="3059"/>
        <v>0</v>
      </c>
      <c r="MR287" s="100">
        <f t="shared" si="3059"/>
        <v>0</v>
      </c>
      <c r="MS287" s="100">
        <f t="shared" si="3059"/>
        <v>0</v>
      </c>
      <c r="MT287" s="100">
        <f t="shared" si="3059"/>
        <v>0</v>
      </c>
      <c r="MU287" s="100">
        <f t="shared" si="3059"/>
        <v>0</v>
      </c>
      <c r="MV287" s="100">
        <f t="shared" si="3059"/>
        <v>0</v>
      </c>
      <c r="MW287" s="100">
        <f t="shared" si="3059"/>
        <v>0</v>
      </c>
      <c r="MX287" s="100">
        <f t="shared" si="3059"/>
        <v>0</v>
      </c>
      <c r="MY287" s="100">
        <f t="shared" si="3059"/>
        <v>0</v>
      </c>
      <c r="MZ287" s="100">
        <f t="shared" si="3059"/>
        <v>0</v>
      </c>
      <c r="NA287" s="100">
        <f t="shared" si="3059"/>
        <v>0</v>
      </c>
      <c r="NB287" s="100">
        <f t="shared" si="3059"/>
        <v>0</v>
      </c>
      <c r="NC287" s="100">
        <f t="shared" si="3059"/>
        <v>0</v>
      </c>
      <c r="ND287" s="100">
        <f t="shared" si="3059"/>
        <v>0</v>
      </c>
      <c r="NE287" s="100">
        <f t="shared" si="3059"/>
        <v>0</v>
      </c>
      <c r="NF287" s="100">
        <f t="shared" si="3059"/>
        <v>0</v>
      </c>
      <c r="NG287" s="100">
        <f t="shared" si="3059"/>
        <v>0</v>
      </c>
      <c r="NH287" s="100">
        <f t="shared" si="3059"/>
        <v>0</v>
      </c>
      <c r="NI287" s="100">
        <f t="shared" si="3059"/>
        <v>0</v>
      </c>
      <c r="NJ287" s="100">
        <f t="shared" si="3059"/>
        <v>0</v>
      </c>
      <c r="NK287" s="101">
        <f t="shared" si="3059"/>
        <v>0</v>
      </c>
    </row>
    <row r="288" spans="1:375" x14ac:dyDescent="0.25">
      <c r="A288" s="96">
        <f>SUMIF($D$163:$NK$163,"&lt;="&amp;Summary!$B$3,Leases!D288:NK288)</f>
        <v>0</v>
      </c>
      <c r="B288" s="23" t="s">
        <v>102</v>
      </c>
      <c r="C288" s="45" t="s">
        <v>24</v>
      </c>
      <c r="D288" s="94">
        <f t="shared" ref="D288:BO288" si="3060">IF(D$165=EOMONTH($D115,-1),-FV($AE115,ROUNDDOWN(YEARFRAC($D$165,D$165,1),0),,-$AC115*$B115,0),0)</f>
        <v>0</v>
      </c>
      <c r="E288" s="94">
        <f t="shared" si="3060"/>
        <v>0</v>
      </c>
      <c r="F288" s="94">
        <f t="shared" si="3060"/>
        <v>0</v>
      </c>
      <c r="G288" s="94">
        <f t="shared" si="3060"/>
        <v>0</v>
      </c>
      <c r="H288" s="94">
        <f t="shared" si="3060"/>
        <v>0</v>
      </c>
      <c r="I288" s="94">
        <f t="shared" si="3060"/>
        <v>0</v>
      </c>
      <c r="J288" s="94">
        <f t="shared" si="3060"/>
        <v>0</v>
      </c>
      <c r="K288" s="94">
        <f t="shared" si="3060"/>
        <v>0</v>
      </c>
      <c r="L288" s="94">
        <f t="shared" si="3060"/>
        <v>0</v>
      </c>
      <c r="M288" s="94">
        <f t="shared" si="3060"/>
        <v>0</v>
      </c>
      <c r="N288" s="94">
        <f t="shared" si="3060"/>
        <v>0</v>
      </c>
      <c r="O288" s="94">
        <f t="shared" si="3060"/>
        <v>0</v>
      </c>
      <c r="P288" s="94">
        <f t="shared" si="3060"/>
        <v>0</v>
      </c>
      <c r="Q288" s="94">
        <f t="shared" si="3060"/>
        <v>0</v>
      </c>
      <c r="R288" s="94">
        <f t="shared" si="3060"/>
        <v>0</v>
      </c>
      <c r="S288" s="94">
        <f t="shared" si="3060"/>
        <v>0</v>
      </c>
      <c r="T288" s="94">
        <f t="shared" si="3060"/>
        <v>0</v>
      </c>
      <c r="U288" s="94">
        <f t="shared" si="3060"/>
        <v>0</v>
      </c>
      <c r="V288" s="94">
        <f t="shared" si="3060"/>
        <v>0</v>
      </c>
      <c r="W288" s="94">
        <f t="shared" si="3060"/>
        <v>0</v>
      </c>
      <c r="X288" s="94">
        <f t="shared" si="3060"/>
        <v>0</v>
      </c>
      <c r="Y288" s="94">
        <f t="shared" si="3060"/>
        <v>0</v>
      </c>
      <c r="Z288" s="94">
        <f t="shared" si="3060"/>
        <v>0</v>
      </c>
      <c r="AA288" s="94">
        <f t="shared" si="3060"/>
        <v>0</v>
      </c>
      <c r="AB288" s="94">
        <f t="shared" si="3060"/>
        <v>0</v>
      </c>
      <c r="AC288" s="94">
        <f t="shared" si="3060"/>
        <v>0</v>
      </c>
      <c r="AD288" s="94">
        <f t="shared" si="3060"/>
        <v>0</v>
      </c>
      <c r="AE288" s="94">
        <f t="shared" si="3060"/>
        <v>0</v>
      </c>
      <c r="AF288" s="94">
        <f t="shared" si="3060"/>
        <v>0</v>
      </c>
      <c r="AG288" s="94">
        <f t="shared" si="3060"/>
        <v>0</v>
      </c>
      <c r="AH288" s="94">
        <f t="shared" si="3060"/>
        <v>0</v>
      </c>
      <c r="AI288" s="94">
        <f t="shared" si="3060"/>
        <v>0</v>
      </c>
      <c r="AJ288" s="94">
        <f t="shared" si="3060"/>
        <v>0</v>
      </c>
      <c r="AK288" s="94">
        <f t="shared" si="3060"/>
        <v>0</v>
      </c>
      <c r="AL288" s="94">
        <f t="shared" si="3060"/>
        <v>0</v>
      </c>
      <c r="AM288" s="94">
        <f t="shared" si="3060"/>
        <v>0</v>
      </c>
      <c r="AN288" s="94">
        <f t="shared" si="3060"/>
        <v>0</v>
      </c>
      <c r="AO288" s="94">
        <f t="shared" si="3060"/>
        <v>0</v>
      </c>
      <c r="AP288" s="94">
        <f t="shared" si="3060"/>
        <v>0</v>
      </c>
      <c r="AQ288" s="94">
        <f t="shared" si="3060"/>
        <v>0</v>
      </c>
      <c r="AR288" s="94">
        <f t="shared" si="3060"/>
        <v>0</v>
      </c>
      <c r="AS288" s="94">
        <f t="shared" si="3060"/>
        <v>0</v>
      </c>
      <c r="AT288" s="94">
        <f t="shared" si="3060"/>
        <v>0</v>
      </c>
      <c r="AU288" s="94">
        <f t="shared" si="3060"/>
        <v>0</v>
      </c>
      <c r="AV288" s="94">
        <f t="shared" si="3060"/>
        <v>0</v>
      </c>
      <c r="AW288" s="94">
        <f t="shared" si="3060"/>
        <v>0</v>
      </c>
      <c r="AX288" s="94">
        <f t="shared" si="3060"/>
        <v>0</v>
      </c>
      <c r="AY288" s="94">
        <f t="shared" si="3060"/>
        <v>0</v>
      </c>
      <c r="AZ288" s="94">
        <f t="shared" si="3060"/>
        <v>0</v>
      </c>
      <c r="BA288" s="94">
        <f t="shared" si="3060"/>
        <v>0</v>
      </c>
      <c r="BB288" s="94">
        <f t="shared" si="3060"/>
        <v>0</v>
      </c>
      <c r="BC288" s="94">
        <f t="shared" si="3060"/>
        <v>0</v>
      </c>
      <c r="BD288" s="94">
        <f t="shared" si="3060"/>
        <v>0</v>
      </c>
      <c r="BE288" s="94">
        <f t="shared" si="3060"/>
        <v>0</v>
      </c>
      <c r="BF288" s="94">
        <f t="shared" si="3060"/>
        <v>0</v>
      </c>
      <c r="BG288" s="94">
        <f t="shared" si="3060"/>
        <v>0</v>
      </c>
      <c r="BH288" s="94">
        <f t="shared" si="3060"/>
        <v>0</v>
      </c>
      <c r="BI288" s="94">
        <f t="shared" si="3060"/>
        <v>0</v>
      </c>
      <c r="BJ288" s="94">
        <f t="shared" si="3060"/>
        <v>0</v>
      </c>
      <c r="BK288" s="94">
        <f t="shared" si="3060"/>
        <v>0</v>
      </c>
      <c r="BL288" s="94">
        <f t="shared" si="3060"/>
        <v>0</v>
      </c>
      <c r="BM288" s="94">
        <f t="shared" si="3060"/>
        <v>0</v>
      </c>
      <c r="BN288" s="94">
        <f t="shared" si="3060"/>
        <v>0</v>
      </c>
      <c r="BO288" s="94">
        <f t="shared" si="3060"/>
        <v>0</v>
      </c>
      <c r="BP288" s="94">
        <f t="shared" ref="BP288:EA288" si="3061">IF(BP$165=EOMONTH($D115,-1),-FV($AE115,ROUNDDOWN(YEARFRAC($D$165,BP$165,1),0),,-$AC115*$B115,0),0)</f>
        <v>0</v>
      </c>
      <c r="BQ288" s="94">
        <f t="shared" si="3061"/>
        <v>0</v>
      </c>
      <c r="BR288" s="94">
        <f t="shared" si="3061"/>
        <v>0</v>
      </c>
      <c r="BS288" s="94">
        <f t="shared" si="3061"/>
        <v>0</v>
      </c>
      <c r="BT288" s="94">
        <f t="shared" si="3061"/>
        <v>0</v>
      </c>
      <c r="BU288" s="94">
        <f t="shared" si="3061"/>
        <v>0</v>
      </c>
      <c r="BV288" s="94">
        <f t="shared" si="3061"/>
        <v>0</v>
      </c>
      <c r="BW288" s="94">
        <f t="shared" si="3061"/>
        <v>0</v>
      </c>
      <c r="BX288" s="94">
        <f t="shared" si="3061"/>
        <v>0</v>
      </c>
      <c r="BY288" s="94">
        <f t="shared" si="3061"/>
        <v>0</v>
      </c>
      <c r="BZ288" s="94">
        <f t="shared" si="3061"/>
        <v>0</v>
      </c>
      <c r="CA288" s="94">
        <f t="shared" si="3061"/>
        <v>0</v>
      </c>
      <c r="CB288" s="94">
        <f t="shared" si="3061"/>
        <v>0</v>
      </c>
      <c r="CC288" s="94">
        <f t="shared" si="3061"/>
        <v>0</v>
      </c>
      <c r="CD288" s="94">
        <f t="shared" si="3061"/>
        <v>0</v>
      </c>
      <c r="CE288" s="94">
        <f t="shared" si="3061"/>
        <v>0</v>
      </c>
      <c r="CF288" s="94">
        <f t="shared" si="3061"/>
        <v>0</v>
      </c>
      <c r="CG288" s="94">
        <f t="shared" si="3061"/>
        <v>0</v>
      </c>
      <c r="CH288" s="94">
        <f t="shared" si="3061"/>
        <v>0</v>
      </c>
      <c r="CI288" s="94">
        <f t="shared" si="3061"/>
        <v>0</v>
      </c>
      <c r="CJ288" s="94">
        <f t="shared" si="3061"/>
        <v>0</v>
      </c>
      <c r="CK288" s="94">
        <f t="shared" si="3061"/>
        <v>0</v>
      </c>
      <c r="CL288" s="94">
        <f t="shared" si="3061"/>
        <v>0</v>
      </c>
      <c r="CM288" s="94">
        <f t="shared" si="3061"/>
        <v>0</v>
      </c>
      <c r="CN288" s="94">
        <f t="shared" si="3061"/>
        <v>0</v>
      </c>
      <c r="CO288" s="94">
        <f t="shared" si="3061"/>
        <v>0</v>
      </c>
      <c r="CP288" s="94">
        <f t="shared" si="3061"/>
        <v>0</v>
      </c>
      <c r="CQ288" s="94">
        <f t="shared" si="3061"/>
        <v>0</v>
      </c>
      <c r="CR288" s="94">
        <f t="shared" si="3061"/>
        <v>0</v>
      </c>
      <c r="CS288" s="94">
        <f t="shared" si="3061"/>
        <v>0</v>
      </c>
      <c r="CT288" s="94">
        <f t="shared" si="3061"/>
        <v>0</v>
      </c>
      <c r="CU288" s="94">
        <f t="shared" si="3061"/>
        <v>0</v>
      </c>
      <c r="CV288" s="94">
        <f t="shared" si="3061"/>
        <v>0</v>
      </c>
      <c r="CW288" s="94">
        <f t="shared" si="3061"/>
        <v>0</v>
      </c>
      <c r="CX288" s="94">
        <f t="shared" si="3061"/>
        <v>0</v>
      </c>
      <c r="CY288" s="94">
        <f t="shared" si="3061"/>
        <v>0</v>
      </c>
      <c r="CZ288" s="94">
        <f t="shared" si="3061"/>
        <v>0</v>
      </c>
      <c r="DA288" s="94">
        <f t="shared" si="3061"/>
        <v>0</v>
      </c>
      <c r="DB288" s="94">
        <f t="shared" si="3061"/>
        <v>0</v>
      </c>
      <c r="DC288" s="94">
        <f t="shared" si="3061"/>
        <v>0</v>
      </c>
      <c r="DD288" s="94">
        <f t="shared" si="3061"/>
        <v>0</v>
      </c>
      <c r="DE288" s="94">
        <f t="shared" si="3061"/>
        <v>0</v>
      </c>
      <c r="DF288" s="94">
        <f t="shared" si="3061"/>
        <v>0</v>
      </c>
      <c r="DG288" s="94">
        <f t="shared" si="3061"/>
        <v>0</v>
      </c>
      <c r="DH288" s="94">
        <f t="shared" si="3061"/>
        <v>0</v>
      </c>
      <c r="DI288" s="94">
        <f t="shared" si="3061"/>
        <v>0</v>
      </c>
      <c r="DJ288" s="94">
        <f t="shared" si="3061"/>
        <v>0</v>
      </c>
      <c r="DK288" s="94">
        <f t="shared" si="3061"/>
        <v>0</v>
      </c>
      <c r="DL288" s="94">
        <f t="shared" si="3061"/>
        <v>0</v>
      </c>
      <c r="DM288" s="94">
        <f t="shared" si="3061"/>
        <v>0</v>
      </c>
      <c r="DN288" s="94">
        <f t="shared" si="3061"/>
        <v>0</v>
      </c>
      <c r="DO288" s="94">
        <f t="shared" si="3061"/>
        <v>0</v>
      </c>
      <c r="DP288" s="94">
        <f t="shared" si="3061"/>
        <v>0</v>
      </c>
      <c r="DQ288" s="94">
        <f t="shared" si="3061"/>
        <v>0</v>
      </c>
      <c r="DR288" s="94">
        <f t="shared" si="3061"/>
        <v>0</v>
      </c>
      <c r="DS288" s="94">
        <f t="shared" si="3061"/>
        <v>0</v>
      </c>
      <c r="DT288" s="94">
        <f t="shared" si="3061"/>
        <v>0</v>
      </c>
      <c r="DU288" s="94">
        <f t="shared" si="3061"/>
        <v>0</v>
      </c>
      <c r="DV288" s="94">
        <f t="shared" si="3061"/>
        <v>0</v>
      </c>
      <c r="DW288" s="94">
        <f t="shared" si="3061"/>
        <v>0</v>
      </c>
      <c r="DX288" s="94">
        <f t="shared" si="3061"/>
        <v>0</v>
      </c>
      <c r="DY288" s="94">
        <f t="shared" si="3061"/>
        <v>0</v>
      </c>
      <c r="DZ288" s="94">
        <f t="shared" si="3061"/>
        <v>0</v>
      </c>
      <c r="EA288" s="94">
        <f t="shared" si="3061"/>
        <v>0</v>
      </c>
      <c r="EB288" s="94">
        <f t="shared" ref="EB288:GM288" si="3062">IF(EB$165=EOMONTH($D115,-1),-FV($AE115,ROUNDDOWN(YEARFRAC($D$165,EB$165,1),0),,-$AC115*$B115,0),0)</f>
        <v>0</v>
      </c>
      <c r="EC288" s="94">
        <f t="shared" si="3062"/>
        <v>0</v>
      </c>
      <c r="ED288" s="94">
        <f t="shared" si="3062"/>
        <v>0</v>
      </c>
      <c r="EE288" s="94">
        <f t="shared" si="3062"/>
        <v>0</v>
      </c>
      <c r="EF288" s="94">
        <f t="shared" si="3062"/>
        <v>0</v>
      </c>
      <c r="EG288" s="94">
        <f t="shared" si="3062"/>
        <v>0</v>
      </c>
      <c r="EH288" s="94">
        <f t="shared" si="3062"/>
        <v>0</v>
      </c>
      <c r="EI288" s="94">
        <f t="shared" si="3062"/>
        <v>0</v>
      </c>
      <c r="EJ288" s="94">
        <f t="shared" si="3062"/>
        <v>0</v>
      </c>
      <c r="EK288" s="94">
        <f t="shared" si="3062"/>
        <v>0</v>
      </c>
      <c r="EL288" s="94">
        <f t="shared" si="3062"/>
        <v>0</v>
      </c>
      <c r="EM288" s="94">
        <f t="shared" si="3062"/>
        <v>0</v>
      </c>
      <c r="EN288" s="94">
        <f t="shared" si="3062"/>
        <v>0</v>
      </c>
      <c r="EO288" s="94">
        <f t="shared" si="3062"/>
        <v>0</v>
      </c>
      <c r="EP288" s="94">
        <f t="shared" si="3062"/>
        <v>0</v>
      </c>
      <c r="EQ288" s="94">
        <f t="shared" si="3062"/>
        <v>0</v>
      </c>
      <c r="ER288" s="94">
        <f t="shared" si="3062"/>
        <v>0</v>
      </c>
      <c r="ES288" s="94">
        <f t="shared" si="3062"/>
        <v>0</v>
      </c>
      <c r="ET288" s="94">
        <f t="shared" si="3062"/>
        <v>0</v>
      </c>
      <c r="EU288" s="94">
        <f t="shared" si="3062"/>
        <v>0</v>
      </c>
      <c r="EV288" s="94">
        <f t="shared" si="3062"/>
        <v>0</v>
      </c>
      <c r="EW288" s="94">
        <f t="shared" si="3062"/>
        <v>0</v>
      </c>
      <c r="EX288" s="94">
        <f t="shared" si="3062"/>
        <v>0</v>
      </c>
      <c r="EY288" s="94">
        <f t="shared" si="3062"/>
        <v>0</v>
      </c>
      <c r="EZ288" s="94">
        <f t="shared" si="3062"/>
        <v>0</v>
      </c>
      <c r="FA288" s="94">
        <f t="shared" si="3062"/>
        <v>0</v>
      </c>
      <c r="FB288" s="94">
        <f t="shared" si="3062"/>
        <v>0</v>
      </c>
      <c r="FC288" s="94">
        <f t="shared" si="3062"/>
        <v>0</v>
      </c>
      <c r="FD288" s="94">
        <f t="shared" si="3062"/>
        <v>0</v>
      </c>
      <c r="FE288" s="94">
        <f t="shared" si="3062"/>
        <v>0</v>
      </c>
      <c r="FF288" s="94">
        <f t="shared" si="3062"/>
        <v>0</v>
      </c>
      <c r="FG288" s="94">
        <f t="shared" si="3062"/>
        <v>0</v>
      </c>
      <c r="FH288" s="94">
        <f t="shared" si="3062"/>
        <v>0</v>
      </c>
      <c r="FI288" s="94">
        <f t="shared" si="3062"/>
        <v>0</v>
      </c>
      <c r="FJ288" s="94">
        <f t="shared" si="3062"/>
        <v>0</v>
      </c>
      <c r="FK288" s="94">
        <f t="shared" si="3062"/>
        <v>0</v>
      </c>
      <c r="FL288" s="94">
        <f t="shared" si="3062"/>
        <v>0</v>
      </c>
      <c r="FM288" s="94">
        <f t="shared" si="3062"/>
        <v>0</v>
      </c>
      <c r="FN288" s="94">
        <f t="shared" si="3062"/>
        <v>0</v>
      </c>
      <c r="FO288" s="94">
        <f t="shared" si="3062"/>
        <v>0</v>
      </c>
      <c r="FP288" s="94">
        <f t="shared" si="3062"/>
        <v>0</v>
      </c>
      <c r="FQ288" s="94">
        <f t="shared" si="3062"/>
        <v>0</v>
      </c>
      <c r="FR288" s="94">
        <f t="shared" si="3062"/>
        <v>0</v>
      </c>
      <c r="FS288" s="94">
        <f t="shared" si="3062"/>
        <v>0</v>
      </c>
      <c r="FT288" s="94">
        <f t="shared" si="3062"/>
        <v>0</v>
      </c>
      <c r="FU288" s="94">
        <f t="shared" si="3062"/>
        <v>0</v>
      </c>
      <c r="FV288" s="94">
        <f t="shared" si="3062"/>
        <v>0</v>
      </c>
      <c r="FW288" s="94">
        <f t="shared" si="3062"/>
        <v>0</v>
      </c>
      <c r="FX288" s="94">
        <f t="shared" si="3062"/>
        <v>0</v>
      </c>
      <c r="FY288" s="94">
        <f t="shared" si="3062"/>
        <v>0</v>
      </c>
      <c r="FZ288" s="94">
        <f t="shared" si="3062"/>
        <v>0</v>
      </c>
      <c r="GA288" s="94">
        <f t="shared" si="3062"/>
        <v>0</v>
      </c>
      <c r="GB288" s="94">
        <f t="shared" si="3062"/>
        <v>0</v>
      </c>
      <c r="GC288" s="94">
        <f t="shared" si="3062"/>
        <v>0</v>
      </c>
      <c r="GD288" s="94">
        <f t="shared" si="3062"/>
        <v>0</v>
      </c>
      <c r="GE288" s="94">
        <f t="shared" si="3062"/>
        <v>0</v>
      </c>
      <c r="GF288" s="94">
        <f t="shared" si="3062"/>
        <v>0</v>
      </c>
      <c r="GG288" s="94">
        <f t="shared" si="3062"/>
        <v>0</v>
      </c>
      <c r="GH288" s="94">
        <f t="shared" si="3062"/>
        <v>0</v>
      </c>
      <c r="GI288" s="94">
        <f t="shared" si="3062"/>
        <v>0</v>
      </c>
      <c r="GJ288" s="94">
        <f t="shared" si="3062"/>
        <v>0</v>
      </c>
      <c r="GK288" s="94">
        <f t="shared" si="3062"/>
        <v>0</v>
      </c>
      <c r="GL288" s="94">
        <f t="shared" si="3062"/>
        <v>0</v>
      </c>
      <c r="GM288" s="94">
        <f t="shared" si="3062"/>
        <v>0</v>
      </c>
      <c r="GN288" s="94">
        <f t="shared" ref="GN288:IY288" si="3063">IF(GN$165=EOMONTH($D115,-1),-FV($AE115,ROUNDDOWN(YEARFRAC($D$165,GN$165,1),0),,-$AC115*$B115,0),0)</f>
        <v>0</v>
      </c>
      <c r="GO288" s="94">
        <f t="shared" si="3063"/>
        <v>0</v>
      </c>
      <c r="GP288" s="94">
        <f t="shared" si="3063"/>
        <v>0</v>
      </c>
      <c r="GQ288" s="94">
        <f t="shared" si="3063"/>
        <v>0</v>
      </c>
      <c r="GR288" s="94">
        <f t="shared" si="3063"/>
        <v>0</v>
      </c>
      <c r="GS288" s="94">
        <f t="shared" si="3063"/>
        <v>0</v>
      </c>
      <c r="GT288" s="94">
        <f t="shared" si="3063"/>
        <v>0</v>
      </c>
      <c r="GU288" s="94">
        <f t="shared" si="3063"/>
        <v>0</v>
      </c>
      <c r="GV288" s="94">
        <f t="shared" si="3063"/>
        <v>0</v>
      </c>
      <c r="GW288" s="94">
        <f t="shared" si="3063"/>
        <v>0</v>
      </c>
      <c r="GX288" s="94">
        <f t="shared" si="3063"/>
        <v>0</v>
      </c>
      <c r="GY288" s="94">
        <f t="shared" si="3063"/>
        <v>0</v>
      </c>
      <c r="GZ288" s="94">
        <f t="shared" si="3063"/>
        <v>0</v>
      </c>
      <c r="HA288" s="94">
        <f t="shared" si="3063"/>
        <v>0</v>
      </c>
      <c r="HB288" s="94">
        <f t="shared" si="3063"/>
        <v>0</v>
      </c>
      <c r="HC288" s="94">
        <f t="shared" si="3063"/>
        <v>0</v>
      </c>
      <c r="HD288" s="94">
        <f t="shared" si="3063"/>
        <v>0</v>
      </c>
      <c r="HE288" s="94">
        <f t="shared" si="3063"/>
        <v>0</v>
      </c>
      <c r="HF288" s="94">
        <f t="shared" si="3063"/>
        <v>0</v>
      </c>
      <c r="HG288" s="94">
        <f t="shared" si="3063"/>
        <v>0</v>
      </c>
      <c r="HH288" s="94">
        <f t="shared" si="3063"/>
        <v>0</v>
      </c>
      <c r="HI288" s="94">
        <f t="shared" si="3063"/>
        <v>0</v>
      </c>
      <c r="HJ288" s="94">
        <f t="shared" si="3063"/>
        <v>0</v>
      </c>
      <c r="HK288" s="94">
        <f t="shared" si="3063"/>
        <v>0</v>
      </c>
      <c r="HL288" s="94">
        <f t="shared" si="3063"/>
        <v>0</v>
      </c>
      <c r="HM288" s="94">
        <f t="shared" si="3063"/>
        <v>0</v>
      </c>
      <c r="HN288" s="94">
        <f t="shared" si="3063"/>
        <v>0</v>
      </c>
      <c r="HO288" s="94">
        <f t="shared" si="3063"/>
        <v>0</v>
      </c>
      <c r="HP288" s="94">
        <f t="shared" si="3063"/>
        <v>0</v>
      </c>
      <c r="HQ288" s="94">
        <f t="shared" si="3063"/>
        <v>0</v>
      </c>
      <c r="HR288" s="94">
        <f t="shared" si="3063"/>
        <v>0</v>
      </c>
      <c r="HS288" s="94">
        <f t="shared" si="3063"/>
        <v>0</v>
      </c>
      <c r="HT288" s="94">
        <f t="shared" si="3063"/>
        <v>0</v>
      </c>
      <c r="HU288" s="94">
        <f t="shared" si="3063"/>
        <v>0</v>
      </c>
      <c r="HV288" s="94">
        <f t="shared" si="3063"/>
        <v>0</v>
      </c>
      <c r="HW288" s="94">
        <f t="shared" si="3063"/>
        <v>0</v>
      </c>
      <c r="HX288" s="94">
        <f t="shared" si="3063"/>
        <v>0</v>
      </c>
      <c r="HY288" s="94">
        <f t="shared" si="3063"/>
        <v>0</v>
      </c>
      <c r="HZ288" s="94">
        <f t="shared" si="3063"/>
        <v>0</v>
      </c>
      <c r="IA288" s="94">
        <f t="shared" si="3063"/>
        <v>0</v>
      </c>
      <c r="IB288" s="94">
        <f t="shared" si="3063"/>
        <v>0</v>
      </c>
      <c r="IC288" s="94">
        <f t="shared" si="3063"/>
        <v>0</v>
      </c>
      <c r="ID288" s="94">
        <f t="shared" si="3063"/>
        <v>0</v>
      </c>
      <c r="IE288" s="94">
        <f t="shared" si="3063"/>
        <v>0</v>
      </c>
      <c r="IF288" s="94">
        <f t="shared" si="3063"/>
        <v>0</v>
      </c>
      <c r="IG288" s="94">
        <f t="shared" si="3063"/>
        <v>0</v>
      </c>
      <c r="IH288" s="94">
        <f t="shared" si="3063"/>
        <v>0</v>
      </c>
      <c r="II288" s="94">
        <f t="shared" si="3063"/>
        <v>0</v>
      </c>
      <c r="IJ288" s="94">
        <f t="shared" si="3063"/>
        <v>0</v>
      </c>
      <c r="IK288" s="94">
        <f t="shared" si="3063"/>
        <v>0</v>
      </c>
      <c r="IL288" s="94">
        <f t="shared" si="3063"/>
        <v>0</v>
      </c>
      <c r="IM288" s="94">
        <f t="shared" si="3063"/>
        <v>0</v>
      </c>
      <c r="IN288" s="94">
        <f t="shared" si="3063"/>
        <v>0</v>
      </c>
      <c r="IO288" s="94">
        <f t="shared" si="3063"/>
        <v>0</v>
      </c>
      <c r="IP288" s="94">
        <f t="shared" si="3063"/>
        <v>0</v>
      </c>
      <c r="IQ288" s="94">
        <f t="shared" si="3063"/>
        <v>0</v>
      </c>
      <c r="IR288" s="94">
        <f t="shared" si="3063"/>
        <v>0</v>
      </c>
      <c r="IS288" s="94">
        <f t="shared" si="3063"/>
        <v>0</v>
      </c>
      <c r="IT288" s="94">
        <f t="shared" si="3063"/>
        <v>0</v>
      </c>
      <c r="IU288" s="94">
        <f t="shared" si="3063"/>
        <v>0</v>
      </c>
      <c r="IV288" s="94">
        <f t="shared" si="3063"/>
        <v>0</v>
      </c>
      <c r="IW288" s="94">
        <f t="shared" si="3063"/>
        <v>0</v>
      </c>
      <c r="IX288" s="94">
        <f t="shared" si="3063"/>
        <v>0</v>
      </c>
      <c r="IY288" s="94">
        <f t="shared" si="3063"/>
        <v>0</v>
      </c>
      <c r="IZ288" s="94">
        <f t="shared" ref="IZ288:LK288" si="3064">IF(IZ$165=EOMONTH($D115,-1),-FV($AE115,ROUNDDOWN(YEARFRAC($D$165,IZ$165,1),0),,-$AC115*$B115,0),0)</f>
        <v>0</v>
      </c>
      <c r="JA288" s="94">
        <f t="shared" si="3064"/>
        <v>0</v>
      </c>
      <c r="JB288" s="94">
        <f t="shared" si="3064"/>
        <v>0</v>
      </c>
      <c r="JC288" s="94">
        <f t="shared" si="3064"/>
        <v>0</v>
      </c>
      <c r="JD288" s="94">
        <f t="shared" si="3064"/>
        <v>0</v>
      </c>
      <c r="JE288" s="94">
        <f t="shared" si="3064"/>
        <v>0</v>
      </c>
      <c r="JF288" s="94">
        <f t="shared" si="3064"/>
        <v>0</v>
      </c>
      <c r="JG288" s="94">
        <f t="shared" si="3064"/>
        <v>0</v>
      </c>
      <c r="JH288" s="94">
        <f t="shared" si="3064"/>
        <v>0</v>
      </c>
      <c r="JI288" s="94">
        <f t="shared" si="3064"/>
        <v>0</v>
      </c>
      <c r="JJ288" s="94">
        <f t="shared" si="3064"/>
        <v>0</v>
      </c>
      <c r="JK288" s="94">
        <f t="shared" si="3064"/>
        <v>0</v>
      </c>
      <c r="JL288" s="94">
        <f t="shared" si="3064"/>
        <v>0</v>
      </c>
      <c r="JM288" s="94">
        <f t="shared" si="3064"/>
        <v>0</v>
      </c>
      <c r="JN288" s="94">
        <f t="shared" si="3064"/>
        <v>0</v>
      </c>
      <c r="JO288" s="94">
        <f t="shared" si="3064"/>
        <v>0</v>
      </c>
      <c r="JP288" s="94">
        <f t="shared" si="3064"/>
        <v>0</v>
      </c>
      <c r="JQ288" s="94">
        <f t="shared" si="3064"/>
        <v>0</v>
      </c>
      <c r="JR288" s="94">
        <f t="shared" si="3064"/>
        <v>0</v>
      </c>
      <c r="JS288" s="94">
        <f t="shared" si="3064"/>
        <v>0</v>
      </c>
      <c r="JT288" s="94">
        <f t="shared" si="3064"/>
        <v>0</v>
      </c>
      <c r="JU288" s="94">
        <f t="shared" si="3064"/>
        <v>0</v>
      </c>
      <c r="JV288" s="94">
        <f t="shared" si="3064"/>
        <v>0</v>
      </c>
      <c r="JW288" s="94">
        <f t="shared" si="3064"/>
        <v>0</v>
      </c>
      <c r="JX288" s="94">
        <f t="shared" si="3064"/>
        <v>0</v>
      </c>
      <c r="JY288" s="94">
        <f t="shared" si="3064"/>
        <v>0</v>
      </c>
      <c r="JZ288" s="94">
        <f t="shared" si="3064"/>
        <v>0</v>
      </c>
      <c r="KA288" s="94">
        <f t="shared" si="3064"/>
        <v>0</v>
      </c>
      <c r="KB288" s="94">
        <f t="shared" si="3064"/>
        <v>0</v>
      </c>
      <c r="KC288" s="94">
        <f t="shared" si="3064"/>
        <v>0</v>
      </c>
      <c r="KD288" s="94">
        <f t="shared" si="3064"/>
        <v>0</v>
      </c>
      <c r="KE288" s="94">
        <f t="shared" si="3064"/>
        <v>0</v>
      </c>
      <c r="KF288" s="94">
        <f t="shared" si="3064"/>
        <v>0</v>
      </c>
      <c r="KG288" s="94">
        <f t="shared" si="3064"/>
        <v>0</v>
      </c>
      <c r="KH288" s="94">
        <f t="shared" si="3064"/>
        <v>0</v>
      </c>
      <c r="KI288" s="94">
        <f t="shared" si="3064"/>
        <v>0</v>
      </c>
      <c r="KJ288" s="94">
        <f t="shared" si="3064"/>
        <v>0</v>
      </c>
      <c r="KK288" s="94">
        <f t="shared" si="3064"/>
        <v>0</v>
      </c>
      <c r="KL288" s="94">
        <f t="shared" si="3064"/>
        <v>0</v>
      </c>
      <c r="KM288" s="94">
        <f t="shared" si="3064"/>
        <v>0</v>
      </c>
      <c r="KN288" s="94">
        <f t="shared" si="3064"/>
        <v>0</v>
      </c>
      <c r="KO288" s="94">
        <f t="shared" si="3064"/>
        <v>0</v>
      </c>
      <c r="KP288" s="94">
        <f t="shared" si="3064"/>
        <v>0</v>
      </c>
      <c r="KQ288" s="94">
        <f t="shared" si="3064"/>
        <v>0</v>
      </c>
      <c r="KR288" s="94">
        <f t="shared" si="3064"/>
        <v>0</v>
      </c>
      <c r="KS288" s="94">
        <f t="shared" si="3064"/>
        <v>0</v>
      </c>
      <c r="KT288" s="94">
        <f t="shared" si="3064"/>
        <v>0</v>
      </c>
      <c r="KU288" s="94">
        <f t="shared" si="3064"/>
        <v>0</v>
      </c>
      <c r="KV288" s="94">
        <f t="shared" si="3064"/>
        <v>0</v>
      </c>
      <c r="KW288" s="94">
        <f t="shared" si="3064"/>
        <v>0</v>
      </c>
      <c r="KX288" s="94">
        <f t="shared" si="3064"/>
        <v>0</v>
      </c>
      <c r="KY288" s="94">
        <f t="shared" si="3064"/>
        <v>0</v>
      </c>
      <c r="KZ288" s="94">
        <f t="shared" si="3064"/>
        <v>0</v>
      </c>
      <c r="LA288" s="94">
        <f t="shared" si="3064"/>
        <v>0</v>
      </c>
      <c r="LB288" s="94">
        <f t="shared" si="3064"/>
        <v>0</v>
      </c>
      <c r="LC288" s="94">
        <f t="shared" si="3064"/>
        <v>0</v>
      </c>
      <c r="LD288" s="94">
        <f t="shared" si="3064"/>
        <v>0</v>
      </c>
      <c r="LE288" s="94">
        <f t="shared" si="3064"/>
        <v>0</v>
      </c>
      <c r="LF288" s="94">
        <f t="shared" si="3064"/>
        <v>0</v>
      </c>
      <c r="LG288" s="94">
        <f t="shared" si="3064"/>
        <v>0</v>
      </c>
      <c r="LH288" s="94">
        <f t="shared" si="3064"/>
        <v>0</v>
      </c>
      <c r="LI288" s="94">
        <f t="shared" si="3064"/>
        <v>0</v>
      </c>
      <c r="LJ288" s="94">
        <f t="shared" si="3064"/>
        <v>0</v>
      </c>
      <c r="LK288" s="94">
        <f t="shared" si="3064"/>
        <v>0</v>
      </c>
      <c r="LL288" s="94">
        <f t="shared" ref="LL288:NK288" si="3065">IF(LL$165=EOMONTH($D115,-1),-FV($AE115,ROUNDDOWN(YEARFRAC($D$165,LL$165,1),0),,-$AC115*$B115,0),0)</f>
        <v>0</v>
      </c>
      <c r="LM288" s="94">
        <f t="shared" si="3065"/>
        <v>0</v>
      </c>
      <c r="LN288" s="94">
        <f t="shared" si="3065"/>
        <v>0</v>
      </c>
      <c r="LO288" s="94">
        <f t="shared" si="3065"/>
        <v>0</v>
      </c>
      <c r="LP288" s="94">
        <f t="shared" si="3065"/>
        <v>0</v>
      </c>
      <c r="LQ288" s="94">
        <f t="shared" si="3065"/>
        <v>0</v>
      </c>
      <c r="LR288" s="94">
        <f t="shared" si="3065"/>
        <v>0</v>
      </c>
      <c r="LS288" s="94">
        <f t="shared" si="3065"/>
        <v>0</v>
      </c>
      <c r="LT288" s="94">
        <f t="shared" si="3065"/>
        <v>0</v>
      </c>
      <c r="LU288" s="94">
        <f t="shared" si="3065"/>
        <v>0</v>
      </c>
      <c r="LV288" s="94">
        <f t="shared" si="3065"/>
        <v>0</v>
      </c>
      <c r="LW288" s="94">
        <f t="shared" si="3065"/>
        <v>0</v>
      </c>
      <c r="LX288" s="94">
        <f t="shared" si="3065"/>
        <v>0</v>
      </c>
      <c r="LY288" s="94">
        <f t="shared" si="3065"/>
        <v>0</v>
      </c>
      <c r="LZ288" s="94">
        <f t="shared" si="3065"/>
        <v>0</v>
      </c>
      <c r="MA288" s="94">
        <f t="shared" si="3065"/>
        <v>0</v>
      </c>
      <c r="MB288" s="94">
        <f t="shared" si="3065"/>
        <v>0</v>
      </c>
      <c r="MC288" s="94">
        <f t="shared" si="3065"/>
        <v>0</v>
      </c>
      <c r="MD288" s="94">
        <f t="shared" si="3065"/>
        <v>0</v>
      </c>
      <c r="ME288" s="94">
        <f t="shared" si="3065"/>
        <v>0</v>
      </c>
      <c r="MF288" s="94">
        <f t="shared" si="3065"/>
        <v>0</v>
      </c>
      <c r="MG288" s="94">
        <f t="shared" si="3065"/>
        <v>0</v>
      </c>
      <c r="MH288" s="94">
        <f t="shared" si="3065"/>
        <v>0</v>
      </c>
      <c r="MI288" s="94">
        <f t="shared" si="3065"/>
        <v>0</v>
      </c>
      <c r="MJ288" s="94">
        <f t="shared" si="3065"/>
        <v>0</v>
      </c>
      <c r="MK288" s="94">
        <f t="shared" si="3065"/>
        <v>0</v>
      </c>
      <c r="ML288" s="94">
        <f t="shared" si="3065"/>
        <v>0</v>
      </c>
      <c r="MM288" s="94">
        <f t="shared" si="3065"/>
        <v>0</v>
      </c>
      <c r="MN288" s="94">
        <f t="shared" si="3065"/>
        <v>0</v>
      </c>
      <c r="MO288" s="94">
        <f t="shared" si="3065"/>
        <v>0</v>
      </c>
      <c r="MP288" s="94">
        <f t="shared" si="3065"/>
        <v>0</v>
      </c>
      <c r="MQ288" s="94">
        <f t="shared" si="3065"/>
        <v>0</v>
      </c>
      <c r="MR288" s="94">
        <f t="shared" si="3065"/>
        <v>0</v>
      </c>
      <c r="MS288" s="94">
        <f t="shared" si="3065"/>
        <v>0</v>
      </c>
      <c r="MT288" s="94">
        <f t="shared" si="3065"/>
        <v>0</v>
      </c>
      <c r="MU288" s="94">
        <f t="shared" si="3065"/>
        <v>0</v>
      </c>
      <c r="MV288" s="94">
        <f t="shared" si="3065"/>
        <v>0</v>
      </c>
      <c r="MW288" s="94">
        <f t="shared" si="3065"/>
        <v>0</v>
      </c>
      <c r="MX288" s="94">
        <f t="shared" si="3065"/>
        <v>0</v>
      </c>
      <c r="MY288" s="94">
        <f t="shared" si="3065"/>
        <v>0</v>
      </c>
      <c r="MZ288" s="94">
        <f t="shared" si="3065"/>
        <v>0</v>
      </c>
      <c r="NA288" s="94">
        <f t="shared" si="3065"/>
        <v>0</v>
      </c>
      <c r="NB288" s="94">
        <f t="shared" si="3065"/>
        <v>0</v>
      </c>
      <c r="NC288" s="94">
        <f t="shared" si="3065"/>
        <v>0</v>
      </c>
      <c r="ND288" s="94">
        <f t="shared" si="3065"/>
        <v>0</v>
      </c>
      <c r="NE288" s="94">
        <f t="shared" si="3065"/>
        <v>0</v>
      </c>
      <c r="NF288" s="94">
        <f t="shared" si="3065"/>
        <v>0</v>
      </c>
      <c r="NG288" s="94">
        <f t="shared" si="3065"/>
        <v>0</v>
      </c>
      <c r="NH288" s="94">
        <f t="shared" si="3065"/>
        <v>0</v>
      </c>
      <c r="NI288" s="94">
        <f t="shared" si="3065"/>
        <v>0</v>
      </c>
      <c r="NJ288" s="94">
        <f t="shared" si="3065"/>
        <v>0</v>
      </c>
      <c r="NK288" s="97">
        <f t="shared" si="3065"/>
        <v>0</v>
      </c>
    </row>
    <row r="289" spans="1:375" x14ac:dyDescent="0.25">
      <c r="A289" s="102">
        <f>SUMIF($D$163:$NK$163,"&lt;="&amp;Summary!$B$3,Leases!D289:NK289)</f>
        <v>0</v>
      </c>
      <c r="B289" s="23" t="s">
        <v>101</v>
      </c>
      <c r="C289" s="45" t="s">
        <v>25</v>
      </c>
      <c r="D289" s="94">
        <f>IF(D$165=EOMONTH($D115,-1),SUMIFS($D280:$NK280,$D$165:$NK$165,"&gt;="&amp;EOMONTH($D115,$S115),$D$165:$NK$165,"&lt;"&amp;EOMONTH($D115,60))*-$AF115+SUMIFS($D280:$NK280,$D$165:$NK$165,"&gt;="&amp;EOMONTH($D115,60),$D$165:$NK$165,"&lt;"&amp;EOMONTH($D115,300))*-$AG115,0)</f>
        <v>0</v>
      </c>
      <c r="E289" s="94">
        <f t="shared" ref="E289:BP289" si="3066">IF(E$165=EOMONTH($D115,-1),SUMIFS($D280:$NK280,$D$165:$NK$165,"&gt;="&amp;EOMONTH($D115,$S115),$D$165:$NK$165,"&lt;"&amp;EOMONTH($D115,60))*-$AF115+SUMIFS($D280:$NK280,$D$165:$NK$165,"&gt;="&amp;EOMONTH($D115,60),$D$165:$NK$165,"&lt;"&amp;EOMONTH($D115,300))*-$AG115,0)</f>
        <v>0</v>
      </c>
      <c r="F289" s="94">
        <f t="shared" si="3066"/>
        <v>0</v>
      </c>
      <c r="G289" s="94">
        <f t="shared" si="3066"/>
        <v>0</v>
      </c>
      <c r="H289" s="94">
        <f t="shared" si="3066"/>
        <v>0</v>
      </c>
      <c r="I289" s="94">
        <f t="shared" si="3066"/>
        <v>0</v>
      </c>
      <c r="J289" s="94">
        <f t="shared" si="3066"/>
        <v>0</v>
      </c>
      <c r="K289" s="94">
        <f t="shared" si="3066"/>
        <v>0</v>
      </c>
      <c r="L289" s="94">
        <f t="shared" si="3066"/>
        <v>0</v>
      </c>
      <c r="M289" s="94">
        <f t="shared" si="3066"/>
        <v>0</v>
      </c>
      <c r="N289" s="94">
        <f t="shared" si="3066"/>
        <v>0</v>
      </c>
      <c r="O289" s="94">
        <f t="shared" si="3066"/>
        <v>0</v>
      </c>
      <c r="P289" s="94">
        <f t="shared" si="3066"/>
        <v>0</v>
      </c>
      <c r="Q289" s="94">
        <f t="shared" si="3066"/>
        <v>0</v>
      </c>
      <c r="R289" s="94">
        <f t="shared" si="3066"/>
        <v>0</v>
      </c>
      <c r="S289" s="94">
        <f t="shared" si="3066"/>
        <v>0</v>
      </c>
      <c r="T289" s="94">
        <f t="shared" si="3066"/>
        <v>0</v>
      </c>
      <c r="U289" s="94">
        <f t="shared" si="3066"/>
        <v>0</v>
      </c>
      <c r="V289" s="94">
        <f t="shared" si="3066"/>
        <v>0</v>
      </c>
      <c r="W289" s="94">
        <f t="shared" si="3066"/>
        <v>0</v>
      </c>
      <c r="X289" s="94">
        <f t="shared" si="3066"/>
        <v>0</v>
      </c>
      <c r="Y289" s="94">
        <f t="shared" si="3066"/>
        <v>0</v>
      </c>
      <c r="Z289" s="94">
        <f t="shared" si="3066"/>
        <v>0</v>
      </c>
      <c r="AA289" s="94">
        <f t="shared" si="3066"/>
        <v>0</v>
      </c>
      <c r="AB289" s="94">
        <f t="shared" si="3066"/>
        <v>0</v>
      </c>
      <c r="AC289" s="94">
        <f t="shared" si="3066"/>
        <v>0</v>
      </c>
      <c r="AD289" s="94">
        <f t="shared" si="3066"/>
        <v>0</v>
      </c>
      <c r="AE289" s="94">
        <f t="shared" si="3066"/>
        <v>0</v>
      </c>
      <c r="AF289" s="94">
        <f t="shared" si="3066"/>
        <v>0</v>
      </c>
      <c r="AG289" s="94">
        <f t="shared" si="3066"/>
        <v>0</v>
      </c>
      <c r="AH289" s="94">
        <f t="shared" si="3066"/>
        <v>0</v>
      </c>
      <c r="AI289" s="94">
        <f t="shared" si="3066"/>
        <v>0</v>
      </c>
      <c r="AJ289" s="94">
        <f t="shared" si="3066"/>
        <v>0</v>
      </c>
      <c r="AK289" s="94">
        <f t="shared" si="3066"/>
        <v>0</v>
      </c>
      <c r="AL289" s="94">
        <f t="shared" si="3066"/>
        <v>0</v>
      </c>
      <c r="AM289" s="94">
        <f t="shared" si="3066"/>
        <v>0</v>
      </c>
      <c r="AN289" s="94">
        <f t="shared" si="3066"/>
        <v>0</v>
      </c>
      <c r="AO289" s="94">
        <f t="shared" si="3066"/>
        <v>0</v>
      </c>
      <c r="AP289" s="94">
        <f t="shared" si="3066"/>
        <v>0</v>
      </c>
      <c r="AQ289" s="94">
        <f t="shared" si="3066"/>
        <v>0</v>
      </c>
      <c r="AR289" s="94">
        <f t="shared" si="3066"/>
        <v>0</v>
      </c>
      <c r="AS289" s="94">
        <f t="shared" si="3066"/>
        <v>0</v>
      </c>
      <c r="AT289" s="94">
        <f t="shared" si="3066"/>
        <v>0</v>
      </c>
      <c r="AU289" s="94">
        <f t="shared" si="3066"/>
        <v>0</v>
      </c>
      <c r="AV289" s="94">
        <f t="shared" si="3066"/>
        <v>0</v>
      </c>
      <c r="AW289" s="94">
        <f t="shared" si="3066"/>
        <v>0</v>
      </c>
      <c r="AX289" s="94">
        <f t="shared" si="3066"/>
        <v>0</v>
      </c>
      <c r="AY289" s="94">
        <f t="shared" si="3066"/>
        <v>0</v>
      </c>
      <c r="AZ289" s="94">
        <f t="shared" si="3066"/>
        <v>0</v>
      </c>
      <c r="BA289" s="94">
        <f t="shared" si="3066"/>
        <v>0</v>
      </c>
      <c r="BB289" s="94">
        <f t="shared" si="3066"/>
        <v>0</v>
      </c>
      <c r="BC289" s="94">
        <f t="shared" si="3066"/>
        <v>0</v>
      </c>
      <c r="BD289" s="94">
        <f t="shared" si="3066"/>
        <v>0</v>
      </c>
      <c r="BE289" s="94">
        <f t="shared" si="3066"/>
        <v>0</v>
      </c>
      <c r="BF289" s="94">
        <f t="shared" si="3066"/>
        <v>0</v>
      </c>
      <c r="BG289" s="94">
        <f t="shared" si="3066"/>
        <v>0</v>
      </c>
      <c r="BH289" s="94">
        <f t="shared" si="3066"/>
        <v>0</v>
      </c>
      <c r="BI289" s="94">
        <f t="shared" si="3066"/>
        <v>0</v>
      </c>
      <c r="BJ289" s="94">
        <f t="shared" si="3066"/>
        <v>0</v>
      </c>
      <c r="BK289" s="94">
        <f t="shared" si="3066"/>
        <v>0</v>
      </c>
      <c r="BL289" s="94">
        <f t="shared" si="3066"/>
        <v>0</v>
      </c>
      <c r="BM289" s="94">
        <f t="shared" si="3066"/>
        <v>0</v>
      </c>
      <c r="BN289" s="94">
        <f t="shared" si="3066"/>
        <v>0</v>
      </c>
      <c r="BO289" s="94">
        <f t="shared" si="3066"/>
        <v>0</v>
      </c>
      <c r="BP289" s="94">
        <f t="shared" si="3066"/>
        <v>0</v>
      </c>
      <c r="BQ289" s="94">
        <f t="shared" ref="BQ289:EB289" si="3067">IF(BQ$165=EOMONTH($D115,-1),SUMIFS($D280:$NK280,$D$165:$NK$165,"&gt;="&amp;EOMONTH($D115,$S115),$D$165:$NK$165,"&lt;"&amp;EOMONTH($D115,60))*-$AF115+SUMIFS($D280:$NK280,$D$165:$NK$165,"&gt;="&amp;EOMONTH($D115,60),$D$165:$NK$165,"&lt;"&amp;EOMONTH($D115,300))*-$AG115,0)</f>
        <v>0</v>
      </c>
      <c r="BR289" s="94">
        <f t="shared" si="3067"/>
        <v>0</v>
      </c>
      <c r="BS289" s="94">
        <f t="shared" si="3067"/>
        <v>0</v>
      </c>
      <c r="BT289" s="94">
        <f t="shared" si="3067"/>
        <v>0</v>
      </c>
      <c r="BU289" s="94">
        <f t="shared" si="3067"/>
        <v>0</v>
      </c>
      <c r="BV289" s="94">
        <f t="shared" si="3067"/>
        <v>0</v>
      </c>
      <c r="BW289" s="94">
        <f t="shared" si="3067"/>
        <v>0</v>
      </c>
      <c r="BX289" s="94">
        <f t="shared" si="3067"/>
        <v>0</v>
      </c>
      <c r="BY289" s="94">
        <f t="shared" si="3067"/>
        <v>0</v>
      </c>
      <c r="BZ289" s="94">
        <f t="shared" si="3067"/>
        <v>0</v>
      </c>
      <c r="CA289" s="94">
        <f t="shared" si="3067"/>
        <v>0</v>
      </c>
      <c r="CB289" s="94">
        <f t="shared" si="3067"/>
        <v>0</v>
      </c>
      <c r="CC289" s="94">
        <f t="shared" si="3067"/>
        <v>0</v>
      </c>
      <c r="CD289" s="94">
        <f t="shared" si="3067"/>
        <v>0</v>
      </c>
      <c r="CE289" s="94">
        <f t="shared" si="3067"/>
        <v>0</v>
      </c>
      <c r="CF289" s="94">
        <f t="shared" si="3067"/>
        <v>0</v>
      </c>
      <c r="CG289" s="94">
        <f t="shared" si="3067"/>
        <v>0</v>
      </c>
      <c r="CH289" s="94">
        <f t="shared" si="3067"/>
        <v>0</v>
      </c>
      <c r="CI289" s="94">
        <f t="shared" si="3067"/>
        <v>0</v>
      </c>
      <c r="CJ289" s="94">
        <f t="shared" si="3067"/>
        <v>0</v>
      </c>
      <c r="CK289" s="94">
        <f t="shared" si="3067"/>
        <v>0</v>
      </c>
      <c r="CL289" s="94">
        <f t="shared" si="3067"/>
        <v>0</v>
      </c>
      <c r="CM289" s="94">
        <f t="shared" si="3067"/>
        <v>0</v>
      </c>
      <c r="CN289" s="94">
        <f t="shared" si="3067"/>
        <v>0</v>
      </c>
      <c r="CO289" s="94">
        <f t="shared" si="3067"/>
        <v>0</v>
      </c>
      <c r="CP289" s="94">
        <f t="shared" si="3067"/>
        <v>0</v>
      </c>
      <c r="CQ289" s="94">
        <f t="shared" si="3067"/>
        <v>0</v>
      </c>
      <c r="CR289" s="94">
        <f t="shared" si="3067"/>
        <v>0</v>
      </c>
      <c r="CS289" s="94">
        <f t="shared" si="3067"/>
        <v>0</v>
      </c>
      <c r="CT289" s="94">
        <f t="shared" si="3067"/>
        <v>0</v>
      </c>
      <c r="CU289" s="94">
        <f t="shared" si="3067"/>
        <v>0</v>
      </c>
      <c r="CV289" s="94">
        <f t="shared" si="3067"/>
        <v>0</v>
      </c>
      <c r="CW289" s="94">
        <f t="shared" si="3067"/>
        <v>0</v>
      </c>
      <c r="CX289" s="94">
        <f t="shared" si="3067"/>
        <v>0</v>
      </c>
      <c r="CY289" s="94">
        <f t="shared" si="3067"/>
        <v>0</v>
      </c>
      <c r="CZ289" s="94">
        <f t="shared" si="3067"/>
        <v>0</v>
      </c>
      <c r="DA289" s="94">
        <f t="shared" si="3067"/>
        <v>0</v>
      </c>
      <c r="DB289" s="94">
        <f t="shared" si="3067"/>
        <v>0</v>
      </c>
      <c r="DC289" s="94">
        <f t="shared" si="3067"/>
        <v>0</v>
      </c>
      <c r="DD289" s="94">
        <f t="shared" si="3067"/>
        <v>0</v>
      </c>
      <c r="DE289" s="94">
        <f t="shared" si="3067"/>
        <v>0</v>
      </c>
      <c r="DF289" s="94">
        <f t="shared" si="3067"/>
        <v>0</v>
      </c>
      <c r="DG289" s="94">
        <f t="shared" si="3067"/>
        <v>0</v>
      </c>
      <c r="DH289" s="94">
        <f t="shared" si="3067"/>
        <v>0</v>
      </c>
      <c r="DI289" s="94">
        <f t="shared" si="3067"/>
        <v>0</v>
      </c>
      <c r="DJ289" s="94">
        <f t="shared" si="3067"/>
        <v>0</v>
      </c>
      <c r="DK289" s="94">
        <f t="shared" si="3067"/>
        <v>0</v>
      </c>
      <c r="DL289" s="94">
        <f t="shared" si="3067"/>
        <v>0</v>
      </c>
      <c r="DM289" s="94">
        <f t="shared" si="3067"/>
        <v>0</v>
      </c>
      <c r="DN289" s="94">
        <f t="shared" si="3067"/>
        <v>0</v>
      </c>
      <c r="DO289" s="94">
        <f t="shared" si="3067"/>
        <v>0</v>
      </c>
      <c r="DP289" s="94">
        <f t="shared" si="3067"/>
        <v>0</v>
      </c>
      <c r="DQ289" s="94">
        <f t="shared" si="3067"/>
        <v>0</v>
      </c>
      <c r="DR289" s="94">
        <f t="shared" si="3067"/>
        <v>0</v>
      </c>
      <c r="DS289" s="94">
        <f t="shared" si="3067"/>
        <v>0</v>
      </c>
      <c r="DT289" s="94">
        <f t="shared" si="3067"/>
        <v>0</v>
      </c>
      <c r="DU289" s="94">
        <f t="shared" si="3067"/>
        <v>0</v>
      </c>
      <c r="DV289" s="94">
        <f t="shared" si="3067"/>
        <v>0</v>
      </c>
      <c r="DW289" s="94">
        <f t="shared" si="3067"/>
        <v>0</v>
      </c>
      <c r="DX289" s="94">
        <f t="shared" si="3067"/>
        <v>0</v>
      </c>
      <c r="DY289" s="94">
        <f t="shared" si="3067"/>
        <v>0</v>
      </c>
      <c r="DZ289" s="94">
        <f t="shared" si="3067"/>
        <v>0</v>
      </c>
      <c r="EA289" s="94">
        <f t="shared" si="3067"/>
        <v>0</v>
      </c>
      <c r="EB289" s="94">
        <f t="shared" si="3067"/>
        <v>0</v>
      </c>
      <c r="EC289" s="94">
        <f t="shared" ref="EC289:GN289" si="3068">IF(EC$165=EOMONTH($D115,-1),SUMIFS($D280:$NK280,$D$165:$NK$165,"&gt;="&amp;EOMONTH($D115,$S115),$D$165:$NK$165,"&lt;"&amp;EOMONTH($D115,60))*-$AF115+SUMIFS($D280:$NK280,$D$165:$NK$165,"&gt;="&amp;EOMONTH($D115,60),$D$165:$NK$165,"&lt;"&amp;EOMONTH($D115,300))*-$AG115,0)</f>
        <v>0</v>
      </c>
      <c r="ED289" s="94">
        <f t="shared" si="3068"/>
        <v>0</v>
      </c>
      <c r="EE289" s="94">
        <f t="shared" si="3068"/>
        <v>0</v>
      </c>
      <c r="EF289" s="94">
        <f t="shared" si="3068"/>
        <v>0</v>
      </c>
      <c r="EG289" s="94">
        <f t="shared" si="3068"/>
        <v>0</v>
      </c>
      <c r="EH289" s="94">
        <f t="shared" si="3068"/>
        <v>0</v>
      </c>
      <c r="EI289" s="94">
        <f t="shared" si="3068"/>
        <v>0</v>
      </c>
      <c r="EJ289" s="94">
        <f t="shared" si="3068"/>
        <v>0</v>
      </c>
      <c r="EK289" s="94">
        <f t="shared" si="3068"/>
        <v>0</v>
      </c>
      <c r="EL289" s="94">
        <f t="shared" si="3068"/>
        <v>0</v>
      </c>
      <c r="EM289" s="94">
        <f t="shared" si="3068"/>
        <v>0</v>
      </c>
      <c r="EN289" s="94">
        <f t="shared" si="3068"/>
        <v>0</v>
      </c>
      <c r="EO289" s="94">
        <f t="shared" si="3068"/>
        <v>0</v>
      </c>
      <c r="EP289" s="94">
        <f t="shared" si="3068"/>
        <v>0</v>
      </c>
      <c r="EQ289" s="94">
        <f t="shared" si="3068"/>
        <v>0</v>
      </c>
      <c r="ER289" s="94">
        <f t="shared" si="3068"/>
        <v>0</v>
      </c>
      <c r="ES289" s="94">
        <f t="shared" si="3068"/>
        <v>0</v>
      </c>
      <c r="ET289" s="94">
        <f t="shared" si="3068"/>
        <v>0</v>
      </c>
      <c r="EU289" s="94">
        <f t="shared" si="3068"/>
        <v>0</v>
      </c>
      <c r="EV289" s="94">
        <f t="shared" si="3068"/>
        <v>0</v>
      </c>
      <c r="EW289" s="94">
        <f t="shared" si="3068"/>
        <v>0</v>
      </c>
      <c r="EX289" s="94">
        <f t="shared" si="3068"/>
        <v>0</v>
      </c>
      <c r="EY289" s="94">
        <f t="shared" si="3068"/>
        <v>0</v>
      </c>
      <c r="EZ289" s="94">
        <f t="shared" si="3068"/>
        <v>0</v>
      </c>
      <c r="FA289" s="94">
        <f t="shared" si="3068"/>
        <v>0</v>
      </c>
      <c r="FB289" s="94">
        <f t="shared" si="3068"/>
        <v>0</v>
      </c>
      <c r="FC289" s="94">
        <f t="shared" si="3068"/>
        <v>0</v>
      </c>
      <c r="FD289" s="94">
        <f t="shared" si="3068"/>
        <v>0</v>
      </c>
      <c r="FE289" s="94">
        <f t="shared" si="3068"/>
        <v>0</v>
      </c>
      <c r="FF289" s="94">
        <f t="shared" si="3068"/>
        <v>0</v>
      </c>
      <c r="FG289" s="94">
        <f t="shared" si="3068"/>
        <v>0</v>
      </c>
      <c r="FH289" s="94">
        <f t="shared" si="3068"/>
        <v>0</v>
      </c>
      <c r="FI289" s="94">
        <f t="shared" si="3068"/>
        <v>0</v>
      </c>
      <c r="FJ289" s="94">
        <f t="shared" si="3068"/>
        <v>0</v>
      </c>
      <c r="FK289" s="94">
        <f t="shared" si="3068"/>
        <v>0</v>
      </c>
      <c r="FL289" s="94">
        <f t="shared" si="3068"/>
        <v>0</v>
      </c>
      <c r="FM289" s="94">
        <f t="shared" si="3068"/>
        <v>0</v>
      </c>
      <c r="FN289" s="94">
        <f t="shared" si="3068"/>
        <v>0</v>
      </c>
      <c r="FO289" s="94">
        <f t="shared" si="3068"/>
        <v>0</v>
      </c>
      <c r="FP289" s="94">
        <f t="shared" si="3068"/>
        <v>0</v>
      </c>
      <c r="FQ289" s="94">
        <f t="shared" si="3068"/>
        <v>0</v>
      </c>
      <c r="FR289" s="94">
        <f t="shared" si="3068"/>
        <v>0</v>
      </c>
      <c r="FS289" s="94">
        <f t="shared" si="3068"/>
        <v>0</v>
      </c>
      <c r="FT289" s="94">
        <f t="shared" si="3068"/>
        <v>0</v>
      </c>
      <c r="FU289" s="94">
        <f t="shared" si="3068"/>
        <v>0</v>
      </c>
      <c r="FV289" s="94">
        <f t="shared" si="3068"/>
        <v>0</v>
      </c>
      <c r="FW289" s="94">
        <f t="shared" si="3068"/>
        <v>0</v>
      </c>
      <c r="FX289" s="94">
        <f t="shared" si="3068"/>
        <v>0</v>
      </c>
      <c r="FY289" s="94">
        <f t="shared" si="3068"/>
        <v>0</v>
      </c>
      <c r="FZ289" s="94">
        <f t="shared" si="3068"/>
        <v>0</v>
      </c>
      <c r="GA289" s="94">
        <f t="shared" si="3068"/>
        <v>0</v>
      </c>
      <c r="GB289" s="94">
        <f t="shared" si="3068"/>
        <v>0</v>
      </c>
      <c r="GC289" s="94">
        <f t="shared" si="3068"/>
        <v>0</v>
      </c>
      <c r="GD289" s="94">
        <f t="shared" si="3068"/>
        <v>0</v>
      </c>
      <c r="GE289" s="94">
        <f t="shared" si="3068"/>
        <v>0</v>
      </c>
      <c r="GF289" s="94">
        <f t="shared" si="3068"/>
        <v>0</v>
      </c>
      <c r="GG289" s="94">
        <f t="shared" si="3068"/>
        <v>0</v>
      </c>
      <c r="GH289" s="94">
        <f t="shared" si="3068"/>
        <v>0</v>
      </c>
      <c r="GI289" s="94">
        <f t="shared" si="3068"/>
        <v>0</v>
      </c>
      <c r="GJ289" s="94">
        <f t="shared" si="3068"/>
        <v>0</v>
      </c>
      <c r="GK289" s="94">
        <f t="shared" si="3068"/>
        <v>0</v>
      </c>
      <c r="GL289" s="94">
        <f t="shared" si="3068"/>
        <v>0</v>
      </c>
      <c r="GM289" s="94">
        <f t="shared" si="3068"/>
        <v>0</v>
      </c>
      <c r="GN289" s="94">
        <f t="shared" si="3068"/>
        <v>0</v>
      </c>
      <c r="GO289" s="94">
        <f t="shared" ref="GO289:IZ289" si="3069">IF(GO$165=EOMONTH($D115,-1),SUMIFS($D280:$NK280,$D$165:$NK$165,"&gt;="&amp;EOMONTH($D115,$S115),$D$165:$NK$165,"&lt;"&amp;EOMONTH($D115,60))*-$AF115+SUMIFS($D280:$NK280,$D$165:$NK$165,"&gt;="&amp;EOMONTH($D115,60),$D$165:$NK$165,"&lt;"&amp;EOMONTH($D115,300))*-$AG115,0)</f>
        <v>0</v>
      </c>
      <c r="GP289" s="94">
        <f t="shared" si="3069"/>
        <v>0</v>
      </c>
      <c r="GQ289" s="94">
        <f t="shared" si="3069"/>
        <v>0</v>
      </c>
      <c r="GR289" s="94">
        <f t="shared" si="3069"/>
        <v>0</v>
      </c>
      <c r="GS289" s="94">
        <f t="shared" si="3069"/>
        <v>0</v>
      </c>
      <c r="GT289" s="94">
        <f t="shared" si="3069"/>
        <v>0</v>
      </c>
      <c r="GU289" s="94">
        <f t="shared" si="3069"/>
        <v>0</v>
      </c>
      <c r="GV289" s="94">
        <f t="shared" si="3069"/>
        <v>0</v>
      </c>
      <c r="GW289" s="94">
        <f t="shared" si="3069"/>
        <v>0</v>
      </c>
      <c r="GX289" s="94">
        <f t="shared" si="3069"/>
        <v>0</v>
      </c>
      <c r="GY289" s="94">
        <f t="shared" si="3069"/>
        <v>0</v>
      </c>
      <c r="GZ289" s="94">
        <f t="shared" si="3069"/>
        <v>0</v>
      </c>
      <c r="HA289" s="94">
        <f t="shared" si="3069"/>
        <v>0</v>
      </c>
      <c r="HB289" s="94">
        <f t="shared" si="3069"/>
        <v>0</v>
      </c>
      <c r="HC289" s="94">
        <f t="shared" si="3069"/>
        <v>0</v>
      </c>
      <c r="HD289" s="94">
        <f t="shared" si="3069"/>
        <v>0</v>
      </c>
      <c r="HE289" s="94">
        <f t="shared" si="3069"/>
        <v>0</v>
      </c>
      <c r="HF289" s="94">
        <f t="shared" si="3069"/>
        <v>0</v>
      </c>
      <c r="HG289" s="94">
        <f t="shared" si="3069"/>
        <v>0</v>
      </c>
      <c r="HH289" s="94">
        <f t="shared" si="3069"/>
        <v>0</v>
      </c>
      <c r="HI289" s="94">
        <f t="shared" si="3069"/>
        <v>0</v>
      </c>
      <c r="HJ289" s="94">
        <f t="shared" si="3069"/>
        <v>0</v>
      </c>
      <c r="HK289" s="94">
        <f t="shared" si="3069"/>
        <v>0</v>
      </c>
      <c r="HL289" s="94">
        <f t="shared" si="3069"/>
        <v>0</v>
      </c>
      <c r="HM289" s="94">
        <f t="shared" si="3069"/>
        <v>0</v>
      </c>
      <c r="HN289" s="94">
        <f t="shared" si="3069"/>
        <v>0</v>
      </c>
      <c r="HO289" s="94">
        <f t="shared" si="3069"/>
        <v>0</v>
      </c>
      <c r="HP289" s="94">
        <f t="shared" si="3069"/>
        <v>0</v>
      </c>
      <c r="HQ289" s="94">
        <f t="shared" si="3069"/>
        <v>0</v>
      </c>
      <c r="HR289" s="94">
        <f t="shared" si="3069"/>
        <v>0</v>
      </c>
      <c r="HS289" s="94">
        <f t="shared" si="3069"/>
        <v>0</v>
      </c>
      <c r="HT289" s="94">
        <f t="shared" si="3069"/>
        <v>0</v>
      </c>
      <c r="HU289" s="94">
        <f t="shared" si="3069"/>
        <v>0</v>
      </c>
      <c r="HV289" s="94">
        <f t="shared" si="3069"/>
        <v>0</v>
      </c>
      <c r="HW289" s="94">
        <f t="shared" si="3069"/>
        <v>0</v>
      </c>
      <c r="HX289" s="94">
        <f t="shared" si="3069"/>
        <v>0</v>
      </c>
      <c r="HY289" s="94">
        <f t="shared" si="3069"/>
        <v>0</v>
      </c>
      <c r="HZ289" s="94">
        <f t="shared" si="3069"/>
        <v>0</v>
      </c>
      <c r="IA289" s="94">
        <f t="shared" si="3069"/>
        <v>0</v>
      </c>
      <c r="IB289" s="94">
        <f t="shared" si="3069"/>
        <v>0</v>
      </c>
      <c r="IC289" s="94">
        <f t="shared" si="3069"/>
        <v>0</v>
      </c>
      <c r="ID289" s="94">
        <f t="shared" si="3069"/>
        <v>0</v>
      </c>
      <c r="IE289" s="94">
        <f t="shared" si="3069"/>
        <v>0</v>
      </c>
      <c r="IF289" s="94">
        <f t="shared" si="3069"/>
        <v>0</v>
      </c>
      <c r="IG289" s="94">
        <f t="shared" si="3069"/>
        <v>0</v>
      </c>
      <c r="IH289" s="94">
        <f t="shared" si="3069"/>
        <v>0</v>
      </c>
      <c r="II289" s="94">
        <f t="shared" si="3069"/>
        <v>0</v>
      </c>
      <c r="IJ289" s="94">
        <f t="shared" si="3069"/>
        <v>0</v>
      </c>
      <c r="IK289" s="94">
        <f t="shared" si="3069"/>
        <v>0</v>
      </c>
      <c r="IL289" s="94">
        <f t="shared" si="3069"/>
        <v>0</v>
      </c>
      <c r="IM289" s="94">
        <f t="shared" si="3069"/>
        <v>0</v>
      </c>
      <c r="IN289" s="94">
        <f t="shared" si="3069"/>
        <v>0</v>
      </c>
      <c r="IO289" s="94">
        <f t="shared" si="3069"/>
        <v>0</v>
      </c>
      <c r="IP289" s="94">
        <f t="shared" si="3069"/>
        <v>0</v>
      </c>
      <c r="IQ289" s="94">
        <f t="shared" si="3069"/>
        <v>0</v>
      </c>
      <c r="IR289" s="94">
        <f t="shared" si="3069"/>
        <v>0</v>
      </c>
      <c r="IS289" s="94">
        <f t="shared" si="3069"/>
        <v>0</v>
      </c>
      <c r="IT289" s="94">
        <f t="shared" si="3069"/>
        <v>0</v>
      </c>
      <c r="IU289" s="94">
        <f t="shared" si="3069"/>
        <v>0</v>
      </c>
      <c r="IV289" s="94">
        <f t="shared" si="3069"/>
        <v>0</v>
      </c>
      <c r="IW289" s="94">
        <f t="shared" si="3069"/>
        <v>0</v>
      </c>
      <c r="IX289" s="94">
        <f t="shared" si="3069"/>
        <v>0</v>
      </c>
      <c r="IY289" s="94">
        <f t="shared" si="3069"/>
        <v>0</v>
      </c>
      <c r="IZ289" s="94">
        <f t="shared" si="3069"/>
        <v>0</v>
      </c>
      <c r="JA289" s="94">
        <f t="shared" ref="JA289:LL289" si="3070">IF(JA$165=EOMONTH($D115,-1),SUMIFS($D280:$NK280,$D$165:$NK$165,"&gt;="&amp;EOMONTH($D115,$S115),$D$165:$NK$165,"&lt;"&amp;EOMONTH($D115,60))*-$AF115+SUMIFS($D280:$NK280,$D$165:$NK$165,"&gt;="&amp;EOMONTH($D115,60),$D$165:$NK$165,"&lt;"&amp;EOMONTH($D115,300))*-$AG115,0)</f>
        <v>0</v>
      </c>
      <c r="JB289" s="94">
        <f t="shared" si="3070"/>
        <v>0</v>
      </c>
      <c r="JC289" s="94">
        <f t="shared" si="3070"/>
        <v>0</v>
      </c>
      <c r="JD289" s="94">
        <f t="shared" si="3070"/>
        <v>0</v>
      </c>
      <c r="JE289" s="94">
        <f t="shared" si="3070"/>
        <v>0</v>
      </c>
      <c r="JF289" s="94">
        <f t="shared" si="3070"/>
        <v>0</v>
      </c>
      <c r="JG289" s="94">
        <f t="shared" si="3070"/>
        <v>0</v>
      </c>
      <c r="JH289" s="94">
        <f t="shared" si="3070"/>
        <v>0</v>
      </c>
      <c r="JI289" s="94">
        <f t="shared" si="3070"/>
        <v>0</v>
      </c>
      <c r="JJ289" s="94">
        <f t="shared" si="3070"/>
        <v>0</v>
      </c>
      <c r="JK289" s="94">
        <f t="shared" si="3070"/>
        <v>0</v>
      </c>
      <c r="JL289" s="94">
        <f t="shared" si="3070"/>
        <v>0</v>
      </c>
      <c r="JM289" s="94">
        <f t="shared" si="3070"/>
        <v>0</v>
      </c>
      <c r="JN289" s="94">
        <f t="shared" si="3070"/>
        <v>0</v>
      </c>
      <c r="JO289" s="94">
        <f t="shared" si="3070"/>
        <v>0</v>
      </c>
      <c r="JP289" s="94">
        <f t="shared" si="3070"/>
        <v>0</v>
      </c>
      <c r="JQ289" s="94">
        <f t="shared" si="3070"/>
        <v>0</v>
      </c>
      <c r="JR289" s="94">
        <f t="shared" si="3070"/>
        <v>0</v>
      </c>
      <c r="JS289" s="94">
        <f t="shared" si="3070"/>
        <v>0</v>
      </c>
      <c r="JT289" s="94">
        <f t="shared" si="3070"/>
        <v>0</v>
      </c>
      <c r="JU289" s="94">
        <f t="shared" si="3070"/>
        <v>0</v>
      </c>
      <c r="JV289" s="94">
        <f t="shared" si="3070"/>
        <v>0</v>
      </c>
      <c r="JW289" s="94">
        <f t="shared" si="3070"/>
        <v>0</v>
      </c>
      <c r="JX289" s="94">
        <f t="shared" si="3070"/>
        <v>0</v>
      </c>
      <c r="JY289" s="94">
        <f t="shared" si="3070"/>
        <v>0</v>
      </c>
      <c r="JZ289" s="94">
        <f t="shared" si="3070"/>
        <v>0</v>
      </c>
      <c r="KA289" s="94">
        <f t="shared" si="3070"/>
        <v>0</v>
      </c>
      <c r="KB289" s="94">
        <f t="shared" si="3070"/>
        <v>0</v>
      </c>
      <c r="KC289" s="94">
        <f t="shared" si="3070"/>
        <v>0</v>
      </c>
      <c r="KD289" s="94">
        <f t="shared" si="3070"/>
        <v>0</v>
      </c>
      <c r="KE289" s="94">
        <f t="shared" si="3070"/>
        <v>0</v>
      </c>
      <c r="KF289" s="94">
        <f t="shared" si="3070"/>
        <v>0</v>
      </c>
      <c r="KG289" s="94">
        <f t="shared" si="3070"/>
        <v>0</v>
      </c>
      <c r="KH289" s="94">
        <f t="shared" si="3070"/>
        <v>0</v>
      </c>
      <c r="KI289" s="94">
        <f t="shared" si="3070"/>
        <v>0</v>
      </c>
      <c r="KJ289" s="94">
        <f t="shared" si="3070"/>
        <v>0</v>
      </c>
      <c r="KK289" s="94">
        <f t="shared" si="3070"/>
        <v>0</v>
      </c>
      <c r="KL289" s="94">
        <f t="shared" si="3070"/>
        <v>0</v>
      </c>
      <c r="KM289" s="94">
        <f t="shared" si="3070"/>
        <v>0</v>
      </c>
      <c r="KN289" s="94">
        <f t="shared" si="3070"/>
        <v>0</v>
      </c>
      <c r="KO289" s="94">
        <f t="shared" si="3070"/>
        <v>0</v>
      </c>
      <c r="KP289" s="94">
        <f t="shared" si="3070"/>
        <v>0</v>
      </c>
      <c r="KQ289" s="94">
        <f t="shared" si="3070"/>
        <v>0</v>
      </c>
      <c r="KR289" s="94">
        <f t="shared" si="3070"/>
        <v>0</v>
      </c>
      <c r="KS289" s="94">
        <f t="shared" si="3070"/>
        <v>0</v>
      </c>
      <c r="KT289" s="94">
        <f t="shared" si="3070"/>
        <v>0</v>
      </c>
      <c r="KU289" s="94">
        <f t="shared" si="3070"/>
        <v>0</v>
      </c>
      <c r="KV289" s="94">
        <f t="shared" si="3070"/>
        <v>0</v>
      </c>
      <c r="KW289" s="94">
        <f t="shared" si="3070"/>
        <v>0</v>
      </c>
      <c r="KX289" s="94">
        <f t="shared" si="3070"/>
        <v>0</v>
      </c>
      <c r="KY289" s="94">
        <f t="shared" si="3070"/>
        <v>0</v>
      </c>
      <c r="KZ289" s="94">
        <f t="shared" si="3070"/>
        <v>0</v>
      </c>
      <c r="LA289" s="94">
        <f t="shared" si="3070"/>
        <v>0</v>
      </c>
      <c r="LB289" s="94">
        <f t="shared" si="3070"/>
        <v>0</v>
      </c>
      <c r="LC289" s="94">
        <f t="shared" si="3070"/>
        <v>0</v>
      </c>
      <c r="LD289" s="94">
        <f t="shared" si="3070"/>
        <v>0</v>
      </c>
      <c r="LE289" s="94">
        <f t="shared" si="3070"/>
        <v>0</v>
      </c>
      <c r="LF289" s="94">
        <f t="shared" si="3070"/>
        <v>0</v>
      </c>
      <c r="LG289" s="94">
        <f t="shared" si="3070"/>
        <v>0</v>
      </c>
      <c r="LH289" s="94">
        <f t="shared" si="3070"/>
        <v>0</v>
      </c>
      <c r="LI289" s="94">
        <f t="shared" si="3070"/>
        <v>0</v>
      </c>
      <c r="LJ289" s="94">
        <f t="shared" si="3070"/>
        <v>0</v>
      </c>
      <c r="LK289" s="94">
        <f t="shared" si="3070"/>
        <v>0</v>
      </c>
      <c r="LL289" s="94">
        <f t="shared" si="3070"/>
        <v>0</v>
      </c>
      <c r="LM289" s="94">
        <f t="shared" ref="LM289:NK289" si="3071">IF(LM$165=EOMONTH($D115,-1),SUMIFS($D280:$NK280,$D$165:$NK$165,"&gt;="&amp;EOMONTH($D115,$S115),$D$165:$NK$165,"&lt;"&amp;EOMONTH($D115,60))*-$AF115+SUMIFS($D280:$NK280,$D$165:$NK$165,"&gt;="&amp;EOMONTH($D115,60),$D$165:$NK$165,"&lt;"&amp;EOMONTH($D115,300))*-$AG115,0)</f>
        <v>0</v>
      </c>
      <c r="LN289" s="94">
        <f t="shared" si="3071"/>
        <v>0</v>
      </c>
      <c r="LO289" s="94">
        <f t="shared" si="3071"/>
        <v>0</v>
      </c>
      <c r="LP289" s="94">
        <f t="shared" si="3071"/>
        <v>0</v>
      </c>
      <c r="LQ289" s="94">
        <f t="shared" si="3071"/>
        <v>0</v>
      </c>
      <c r="LR289" s="94">
        <f t="shared" si="3071"/>
        <v>0</v>
      </c>
      <c r="LS289" s="94">
        <f t="shared" si="3071"/>
        <v>0</v>
      </c>
      <c r="LT289" s="94">
        <f t="shared" si="3071"/>
        <v>0</v>
      </c>
      <c r="LU289" s="94">
        <f t="shared" si="3071"/>
        <v>0</v>
      </c>
      <c r="LV289" s="94">
        <f t="shared" si="3071"/>
        <v>0</v>
      </c>
      <c r="LW289" s="94">
        <f t="shared" si="3071"/>
        <v>0</v>
      </c>
      <c r="LX289" s="94">
        <f t="shared" si="3071"/>
        <v>0</v>
      </c>
      <c r="LY289" s="94">
        <f t="shared" si="3071"/>
        <v>0</v>
      </c>
      <c r="LZ289" s="94">
        <f t="shared" si="3071"/>
        <v>0</v>
      </c>
      <c r="MA289" s="94">
        <f t="shared" si="3071"/>
        <v>0</v>
      </c>
      <c r="MB289" s="94">
        <f t="shared" si="3071"/>
        <v>0</v>
      </c>
      <c r="MC289" s="94">
        <f t="shared" si="3071"/>
        <v>0</v>
      </c>
      <c r="MD289" s="94">
        <f t="shared" si="3071"/>
        <v>0</v>
      </c>
      <c r="ME289" s="94">
        <f t="shared" si="3071"/>
        <v>0</v>
      </c>
      <c r="MF289" s="94">
        <f t="shared" si="3071"/>
        <v>0</v>
      </c>
      <c r="MG289" s="94">
        <f t="shared" si="3071"/>
        <v>0</v>
      </c>
      <c r="MH289" s="94">
        <f t="shared" si="3071"/>
        <v>0</v>
      </c>
      <c r="MI289" s="94">
        <f t="shared" si="3071"/>
        <v>0</v>
      </c>
      <c r="MJ289" s="94">
        <f t="shared" si="3071"/>
        <v>0</v>
      </c>
      <c r="MK289" s="94">
        <f t="shared" si="3071"/>
        <v>0</v>
      </c>
      <c r="ML289" s="94">
        <f t="shared" si="3071"/>
        <v>0</v>
      </c>
      <c r="MM289" s="94">
        <f t="shared" si="3071"/>
        <v>0</v>
      </c>
      <c r="MN289" s="94">
        <f t="shared" si="3071"/>
        <v>0</v>
      </c>
      <c r="MO289" s="94">
        <f t="shared" si="3071"/>
        <v>0</v>
      </c>
      <c r="MP289" s="94">
        <f t="shared" si="3071"/>
        <v>0</v>
      </c>
      <c r="MQ289" s="94">
        <f t="shared" si="3071"/>
        <v>0</v>
      </c>
      <c r="MR289" s="94">
        <f t="shared" si="3071"/>
        <v>0</v>
      </c>
      <c r="MS289" s="94">
        <f t="shared" si="3071"/>
        <v>0</v>
      </c>
      <c r="MT289" s="94">
        <f t="shared" si="3071"/>
        <v>0</v>
      </c>
      <c r="MU289" s="94">
        <f t="shared" si="3071"/>
        <v>0</v>
      </c>
      <c r="MV289" s="94">
        <f t="shared" si="3071"/>
        <v>0</v>
      </c>
      <c r="MW289" s="94">
        <f t="shared" si="3071"/>
        <v>0</v>
      </c>
      <c r="MX289" s="94">
        <f t="shared" si="3071"/>
        <v>0</v>
      </c>
      <c r="MY289" s="94">
        <f t="shared" si="3071"/>
        <v>0</v>
      </c>
      <c r="MZ289" s="94">
        <f t="shared" si="3071"/>
        <v>0</v>
      </c>
      <c r="NA289" s="94">
        <f t="shared" si="3071"/>
        <v>0</v>
      </c>
      <c r="NB289" s="94">
        <f t="shared" si="3071"/>
        <v>0</v>
      </c>
      <c r="NC289" s="94">
        <f t="shared" si="3071"/>
        <v>0</v>
      </c>
      <c r="ND289" s="94">
        <f t="shared" si="3071"/>
        <v>0</v>
      </c>
      <c r="NE289" s="94">
        <f t="shared" si="3071"/>
        <v>0</v>
      </c>
      <c r="NF289" s="94">
        <f t="shared" si="3071"/>
        <v>0</v>
      </c>
      <c r="NG289" s="94">
        <f t="shared" si="3071"/>
        <v>0</v>
      </c>
      <c r="NH289" s="94">
        <f t="shared" si="3071"/>
        <v>0</v>
      </c>
      <c r="NI289" s="94">
        <f t="shared" si="3071"/>
        <v>0</v>
      </c>
      <c r="NJ289" s="94">
        <f t="shared" si="3071"/>
        <v>0</v>
      </c>
      <c r="NK289" s="97">
        <f t="shared" si="3071"/>
        <v>0</v>
      </c>
    </row>
    <row r="290" spans="1:375" x14ac:dyDescent="0.25">
      <c r="A290" s="102">
        <f>SUMIF($D$163:$NK$163,"&lt;="&amp;Summary!$B$3,Leases!D290:NK290)</f>
        <v>0</v>
      </c>
      <c r="B290" s="23" t="s">
        <v>102</v>
      </c>
      <c r="C290" s="45" t="s">
        <v>30</v>
      </c>
      <c r="D290" s="94">
        <f>IF(D$165=EOMONTH($E115,$R115*(1-$O115)),-FV($AE115,ROUNDDOWN(YEARFRAC($D$165,D$165,1),0),,-($AC115*(1-$O115)+$AD115*$O115)*$B115,0),0)</f>
        <v>0</v>
      </c>
      <c r="E290" s="94">
        <f t="shared" ref="E290:BP290" si="3072">IF(E$165=EOMONTH($E115,$R115*(1-$O115)),-FV($AE115,ROUNDDOWN(YEARFRAC($D$165,E$165,1),0),,-($AC115*(1-$O115)+$AD115*$O115)*$B115,0),0)</f>
        <v>0</v>
      </c>
      <c r="F290" s="94">
        <f t="shared" si="3072"/>
        <v>0</v>
      </c>
      <c r="G290" s="94">
        <f t="shared" si="3072"/>
        <v>0</v>
      </c>
      <c r="H290" s="94">
        <f t="shared" si="3072"/>
        <v>0</v>
      </c>
      <c r="I290" s="94">
        <f t="shared" si="3072"/>
        <v>0</v>
      </c>
      <c r="J290" s="94">
        <f t="shared" si="3072"/>
        <v>0</v>
      </c>
      <c r="K290" s="94">
        <f t="shared" si="3072"/>
        <v>0</v>
      </c>
      <c r="L290" s="94">
        <f t="shared" si="3072"/>
        <v>0</v>
      </c>
      <c r="M290" s="94">
        <f t="shared" si="3072"/>
        <v>0</v>
      </c>
      <c r="N290" s="94">
        <f t="shared" si="3072"/>
        <v>0</v>
      </c>
      <c r="O290" s="94">
        <f t="shared" si="3072"/>
        <v>0</v>
      </c>
      <c r="P290" s="94">
        <f t="shared" si="3072"/>
        <v>0</v>
      </c>
      <c r="Q290" s="94">
        <f t="shared" si="3072"/>
        <v>0</v>
      </c>
      <c r="R290" s="94">
        <f t="shared" si="3072"/>
        <v>0</v>
      </c>
      <c r="S290" s="94">
        <f t="shared" si="3072"/>
        <v>0</v>
      </c>
      <c r="T290" s="94">
        <f t="shared" si="3072"/>
        <v>0</v>
      </c>
      <c r="U290" s="94">
        <f t="shared" si="3072"/>
        <v>0</v>
      </c>
      <c r="V290" s="94">
        <f t="shared" si="3072"/>
        <v>0</v>
      </c>
      <c r="W290" s="94">
        <f t="shared" si="3072"/>
        <v>0</v>
      </c>
      <c r="X290" s="94">
        <f t="shared" si="3072"/>
        <v>0</v>
      </c>
      <c r="Y290" s="94">
        <f t="shared" si="3072"/>
        <v>0</v>
      </c>
      <c r="Z290" s="94">
        <f t="shared" si="3072"/>
        <v>0</v>
      </c>
      <c r="AA290" s="94">
        <f t="shared" si="3072"/>
        <v>0</v>
      </c>
      <c r="AB290" s="94">
        <f t="shared" si="3072"/>
        <v>0</v>
      </c>
      <c r="AC290" s="94">
        <f t="shared" si="3072"/>
        <v>0</v>
      </c>
      <c r="AD290" s="94">
        <f t="shared" si="3072"/>
        <v>0</v>
      </c>
      <c r="AE290" s="94">
        <f t="shared" si="3072"/>
        <v>0</v>
      </c>
      <c r="AF290" s="94">
        <f t="shared" si="3072"/>
        <v>0</v>
      </c>
      <c r="AG290" s="94">
        <f t="shared" si="3072"/>
        <v>0</v>
      </c>
      <c r="AH290" s="94">
        <f t="shared" si="3072"/>
        <v>0</v>
      </c>
      <c r="AI290" s="94">
        <f t="shared" si="3072"/>
        <v>0</v>
      </c>
      <c r="AJ290" s="94">
        <f t="shared" si="3072"/>
        <v>0</v>
      </c>
      <c r="AK290" s="94">
        <f t="shared" si="3072"/>
        <v>0</v>
      </c>
      <c r="AL290" s="94">
        <f t="shared" si="3072"/>
        <v>0</v>
      </c>
      <c r="AM290" s="94">
        <f t="shared" si="3072"/>
        <v>0</v>
      </c>
      <c r="AN290" s="94">
        <f t="shared" si="3072"/>
        <v>0</v>
      </c>
      <c r="AO290" s="94">
        <f t="shared" si="3072"/>
        <v>0</v>
      </c>
      <c r="AP290" s="94">
        <f t="shared" si="3072"/>
        <v>0</v>
      </c>
      <c r="AQ290" s="94">
        <f t="shared" si="3072"/>
        <v>0</v>
      </c>
      <c r="AR290" s="94">
        <f t="shared" si="3072"/>
        <v>0</v>
      </c>
      <c r="AS290" s="94">
        <f t="shared" si="3072"/>
        <v>0</v>
      </c>
      <c r="AT290" s="94">
        <f t="shared" si="3072"/>
        <v>0</v>
      </c>
      <c r="AU290" s="94">
        <f t="shared" si="3072"/>
        <v>0</v>
      </c>
      <c r="AV290" s="94">
        <f t="shared" si="3072"/>
        <v>0</v>
      </c>
      <c r="AW290" s="94">
        <f t="shared" si="3072"/>
        <v>0</v>
      </c>
      <c r="AX290" s="94">
        <f t="shared" si="3072"/>
        <v>0</v>
      </c>
      <c r="AY290" s="94">
        <f t="shared" si="3072"/>
        <v>0</v>
      </c>
      <c r="AZ290" s="94">
        <f t="shared" si="3072"/>
        <v>0</v>
      </c>
      <c r="BA290" s="94">
        <f t="shared" si="3072"/>
        <v>0</v>
      </c>
      <c r="BB290" s="94">
        <f t="shared" si="3072"/>
        <v>0</v>
      </c>
      <c r="BC290" s="94">
        <f t="shared" si="3072"/>
        <v>0</v>
      </c>
      <c r="BD290" s="94">
        <f t="shared" si="3072"/>
        <v>0</v>
      </c>
      <c r="BE290" s="94">
        <f t="shared" si="3072"/>
        <v>0</v>
      </c>
      <c r="BF290" s="94">
        <f t="shared" si="3072"/>
        <v>0</v>
      </c>
      <c r="BG290" s="94">
        <f t="shared" si="3072"/>
        <v>0</v>
      </c>
      <c r="BH290" s="94">
        <f t="shared" si="3072"/>
        <v>0</v>
      </c>
      <c r="BI290" s="94">
        <f t="shared" si="3072"/>
        <v>0</v>
      </c>
      <c r="BJ290" s="94">
        <f t="shared" si="3072"/>
        <v>0</v>
      </c>
      <c r="BK290" s="94">
        <f t="shared" si="3072"/>
        <v>0</v>
      </c>
      <c r="BL290" s="94">
        <f t="shared" si="3072"/>
        <v>0</v>
      </c>
      <c r="BM290" s="94">
        <f t="shared" si="3072"/>
        <v>0</v>
      </c>
      <c r="BN290" s="94">
        <f t="shared" si="3072"/>
        <v>0</v>
      </c>
      <c r="BO290" s="94">
        <f t="shared" si="3072"/>
        <v>0</v>
      </c>
      <c r="BP290" s="94">
        <f t="shared" si="3072"/>
        <v>0</v>
      </c>
      <c r="BQ290" s="94">
        <f t="shared" ref="BQ290:EB290" si="3073">IF(BQ$165=EOMONTH($E115,$R115*(1-$O115)),-FV($AE115,ROUNDDOWN(YEARFRAC($D$165,BQ$165,1),0),,-($AC115*(1-$O115)+$AD115*$O115)*$B115,0),0)</f>
        <v>0</v>
      </c>
      <c r="BR290" s="94">
        <f t="shared" si="3073"/>
        <v>0</v>
      </c>
      <c r="BS290" s="94">
        <f t="shared" si="3073"/>
        <v>0</v>
      </c>
      <c r="BT290" s="94">
        <f t="shared" si="3073"/>
        <v>0</v>
      </c>
      <c r="BU290" s="94">
        <f t="shared" si="3073"/>
        <v>0</v>
      </c>
      <c r="BV290" s="94">
        <f t="shared" si="3073"/>
        <v>0</v>
      </c>
      <c r="BW290" s="94">
        <f t="shared" si="3073"/>
        <v>0</v>
      </c>
      <c r="BX290" s="94">
        <f t="shared" si="3073"/>
        <v>0</v>
      </c>
      <c r="BY290" s="94">
        <f t="shared" si="3073"/>
        <v>0</v>
      </c>
      <c r="BZ290" s="94">
        <f t="shared" si="3073"/>
        <v>0</v>
      </c>
      <c r="CA290" s="94">
        <f t="shared" si="3073"/>
        <v>0</v>
      </c>
      <c r="CB290" s="94">
        <f t="shared" si="3073"/>
        <v>0</v>
      </c>
      <c r="CC290" s="94">
        <f t="shared" si="3073"/>
        <v>0</v>
      </c>
      <c r="CD290" s="94">
        <f t="shared" si="3073"/>
        <v>0</v>
      </c>
      <c r="CE290" s="94">
        <f t="shared" si="3073"/>
        <v>0</v>
      </c>
      <c r="CF290" s="94">
        <f t="shared" si="3073"/>
        <v>0</v>
      </c>
      <c r="CG290" s="94">
        <f t="shared" si="3073"/>
        <v>0</v>
      </c>
      <c r="CH290" s="94">
        <f t="shared" si="3073"/>
        <v>0</v>
      </c>
      <c r="CI290" s="94">
        <f t="shared" si="3073"/>
        <v>0</v>
      </c>
      <c r="CJ290" s="94">
        <f t="shared" si="3073"/>
        <v>0</v>
      </c>
      <c r="CK290" s="94">
        <f t="shared" si="3073"/>
        <v>0</v>
      </c>
      <c r="CL290" s="94">
        <f t="shared" si="3073"/>
        <v>0</v>
      </c>
      <c r="CM290" s="94">
        <f t="shared" si="3073"/>
        <v>0</v>
      </c>
      <c r="CN290" s="94">
        <f t="shared" si="3073"/>
        <v>0</v>
      </c>
      <c r="CO290" s="94">
        <f t="shared" si="3073"/>
        <v>0</v>
      </c>
      <c r="CP290" s="94">
        <f t="shared" si="3073"/>
        <v>0</v>
      </c>
      <c r="CQ290" s="94">
        <f t="shared" si="3073"/>
        <v>0</v>
      </c>
      <c r="CR290" s="94">
        <f t="shared" si="3073"/>
        <v>0</v>
      </c>
      <c r="CS290" s="94">
        <f t="shared" si="3073"/>
        <v>0</v>
      </c>
      <c r="CT290" s="94">
        <f t="shared" si="3073"/>
        <v>0</v>
      </c>
      <c r="CU290" s="94">
        <f t="shared" si="3073"/>
        <v>0</v>
      </c>
      <c r="CV290" s="94">
        <f t="shared" si="3073"/>
        <v>0</v>
      </c>
      <c r="CW290" s="94">
        <f t="shared" si="3073"/>
        <v>0</v>
      </c>
      <c r="CX290" s="94">
        <f t="shared" si="3073"/>
        <v>0</v>
      </c>
      <c r="CY290" s="94">
        <f t="shared" si="3073"/>
        <v>0</v>
      </c>
      <c r="CZ290" s="94">
        <f t="shared" si="3073"/>
        <v>0</v>
      </c>
      <c r="DA290" s="94">
        <f t="shared" si="3073"/>
        <v>0</v>
      </c>
      <c r="DB290" s="94">
        <f t="shared" si="3073"/>
        <v>0</v>
      </c>
      <c r="DC290" s="94">
        <f t="shared" si="3073"/>
        <v>0</v>
      </c>
      <c r="DD290" s="94">
        <f t="shared" si="3073"/>
        <v>0</v>
      </c>
      <c r="DE290" s="94">
        <f t="shared" si="3073"/>
        <v>0</v>
      </c>
      <c r="DF290" s="94">
        <f t="shared" si="3073"/>
        <v>0</v>
      </c>
      <c r="DG290" s="94">
        <f t="shared" si="3073"/>
        <v>0</v>
      </c>
      <c r="DH290" s="94">
        <f t="shared" si="3073"/>
        <v>0</v>
      </c>
      <c r="DI290" s="94">
        <f t="shared" si="3073"/>
        <v>0</v>
      </c>
      <c r="DJ290" s="94">
        <f t="shared" si="3073"/>
        <v>0</v>
      </c>
      <c r="DK290" s="94">
        <f t="shared" si="3073"/>
        <v>0</v>
      </c>
      <c r="DL290" s="94">
        <f t="shared" si="3073"/>
        <v>0</v>
      </c>
      <c r="DM290" s="94">
        <f t="shared" si="3073"/>
        <v>0</v>
      </c>
      <c r="DN290" s="94">
        <f t="shared" si="3073"/>
        <v>0</v>
      </c>
      <c r="DO290" s="94">
        <f t="shared" si="3073"/>
        <v>0</v>
      </c>
      <c r="DP290" s="94">
        <f t="shared" si="3073"/>
        <v>0</v>
      </c>
      <c r="DQ290" s="94">
        <f t="shared" si="3073"/>
        <v>0</v>
      </c>
      <c r="DR290" s="94">
        <f t="shared" si="3073"/>
        <v>0</v>
      </c>
      <c r="DS290" s="94">
        <f t="shared" si="3073"/>
        <v>0</v>
      </c>
      <c r="DT290" s="94">
        <f t="shared" si="3073"/>
        <v>0</v>
      </c>
      <c r="DU290" s="94">
        <f t="shared" si="3073"/>
        <v>0</v>
      </c>
      <c r="DV290" s="94">
        <f t="shared" si="3073"/>
        <v>0</v>
      </c>
      <c r="DW290" s="94">
        <f t="shared" si="3073"/>
        <v>0</v>
      </c>
      <c r="DX290" s="94">
        <f t="shared" si="3073"/>
        <v>0</v>
      </c>
      <c r="DY290" s="94">
        <f t="shared" si="3073"/>
        <v>0</v>
      </c>
      <c r="DZ290" s="94">
        <f t="shared" si="3073"/>
        <v>0</v>
      </c>
      <c r="EA290" s="94">
        <f t="shared" si="3073"/>
        <v>0</v>
      </c>
      <c r="EB290" s="94">
        <f t="shared" si="3073"/>
        <v>0</v>
      </c>
      <c r="EC290" s="94">
        <f t="shared" ref="EC290:GN290" si="3074">IF(EC$165=EOMONTH($E115,$R115*(1-$O115)),-FV($AE115,ROUNDDOWN(YEARFRAC($D$165,EC$165,1),0),,-($AC115*(1-$O115)+$AD115*$O115)*$B115,0),0)</f>
        <v>0</v>
      </c>
      <c r="ED290" s="94">
        <f t="shared" si="3074"/>
        <v>0</v>
      </c>
      <c r="EE290" s="94">
        <f t="shared" si="3074"/>
        <v>0</v>
      </c>
      <c r="EF290" s="94">
        <f t="shared" si="3074"/>
        <v>0</v>
      </c>
      <c r="EG290" s="94">
        <f t="shared" si="3074"/>
        <v>0</v>
      </c>
      <c r="EH290" s="94">
        <f t="shared" si="3074"/>
        <v>0</v>
      </c>
      <c r="EI290" s="94">
        <f t="shared" si="3074"/>
        <v>0</v>
      </c>
      <c r="EJ290" s="94">
        <f t="shared" si="3074"/>
        <v>0</v>
      </c>
      <c r="EK290" s="94">
        <f t="shared" si="3074"/>
        <v>0</v>
      </c>
      <c r="EL290" s="94">
        <f t="shared" si="3074"/>
        <v>0</v>
      </c>
      <c r="EM290" s="94">
        <f t="shared" si="3074"/>
        <v>0</v>
      </c>
      <c r="EN290" s="94">
        <f t="shared" si="3074"/>
        <v>0</v>
      </c>
      <c r="EO290" s="94">
        <f t="shared" si="3074"/>
        <v>0</v>
      </c>
      <c r="EP290" s="94">
        <f t="shared" si="3074"/>
        <v>0</v>
      </c>
      <c r="EQ290" s="94">
        <f t="shared" si="3074"/>
        <v>0</v>
      </c>
      <c r="ER290" s="94">
        <f t="shared" si="3074"/>
        <v>0</v>
      </c>
      <c r="ES290" s="94">
        <f t="shared" si="3074"/>
        <v>0</v>
      </c>
      <c r="ET290" s="94">
        <f t="shared" si="3074"/>
        <v>0</v>
      </c>
      <c r="EU290" s="94">
        <f t="shared" si="3074"/>
        <v>0</v>
      </c>
      <c r="EV290" s="94">
        <f t="shared" si="3074"/>
        <v>0</v>
      </c>
      <c r="EW290" s="94">
        <f t="shared" si="3074"/>
        <v>0</v>
      </c>
      <c r="EX290" s="94">
        <f t="shared" si="3074"/>
        <v>0</v>
      </c>
      <c r="EY290" s="94">
        <f t="shared" si="3074"/>
        <v>0</v>
      </c>
      <c r="EZ290" s="94">
        <f t="shared" si="3074"/>
        <v>0</v>
      </c>
      <c r="FA290" s="94">
        <f t="shared" si="3074"/>
        <v>0</v>
      </c>
      <c r="FB290" s="94">
        <f t="shared" si="3074"/>
        <v>0</v>
      </c>
      <c r="FC290" s="94">
        <f t="shared" si="3074"/>
        <v>0</v>
      </c>
      <c r="FD290" s="94">
        <f t="shared" si="3074"/>
        <v>0</v>
      </c>
      <c r="FE290" s="94">
        <f t="shared" si="3074"/>
        <v>0</v>
      </c>
      <c r="FF290" s="94">
        <f t="shared" si="3074"/>
        <v>0</v>
      </c>
      <c r="FG290" s="94">
        <f t="shared" si="3074"/>
        <v>0</v>
      </c>
      <c r="FH290" s="94">
        <f t="shared" si="3074"/>
        <v>0</v>
      </c>
      <c r="FI290" s="94">
        <f t="shared" si="3074"/>
        <v>0</v>
      </c>
      <c r="FJ290" s="94">
        <f t="shared" si="3074"/>
        <v>0</v>
      </c>
      <c r="FK290" s="94">
        <f t="shared" si="3074"/>
        <v>0</v>
      </c>
      <c r="FL290" s="94">
        <f t="shared" si="3074"/>
        <v>0</v>
      </c>
      <c r="FM290" s="94">
        <f t="shared" si="3074"/>
        <v>0</v>
      </c>
      <c r="FN290" s="94">
        <f t="shared" si="3074"/>
        <v>0</v>
      </c>
      <c r="FO290" s="94">
        <f t="shared" si="3074"/>
        <v>0</v>
      </c>
      <c r="FP290" s="94">
        <f t="shared" si="3074"/>
        <v>0</v>
      </c>
      <c r="FQ290" s="94">
        <f t="shared" si="3074"/>
        <v>0</v>
      </c>
      <c r="FR290" s="94">
        <f t="shared" si="3074"/>
        <v>0</v>
      </c>
      <c r="FS290" s="94">
        <f t="shared" si="3074"/>
        <v>0</v>
      </c>
      <c r="FT290" s="94">
        <f t="shared" si="3074"/>
        <v>0</v>
      </c>
      <c r="FU290" s="94">
        <f t="shared" si="3074"/>
        <v>0</v>
      </c>
      <c r="FV290" s="94">
        <f t="shared" si="3074"/>
        <v>0</v>
      </c>
      <c r="FW290" s="94">
        <f t="shared" si="3074"/>
        <v>0</v>
      </c>
      <c r="FX290" s="94">
        <f t="shared" si="3074"/>
        <v>0</v>
      </c>
      <c r="FY290" s="94">
        <f t="shared" si="3074"/>
        <v>0</v>
      </c>
      <c r="FZ290" s="94">
        <f t="shared" si="3074"/>
        <v>0</v>
      </c>
      <c r="GA290" s="94">
        <f t="shared" si="3074"/>
        <v>0</v>
      </c>
      <c r="GB290" s="94">
        <f t="shared" si="3074"/>
        <v>0</v>
      </c>
      <c r="GC290" s="94">
        <f t="shared" si="3074"/>
        <v>0</v>
      </c>
      <c r="GD290" s="94">
        <f t="shared" si="3074"/>
        <v>0</v>
      </c>
      <c r="GE290" s="94">
        <f t="shared" si="3074"/>
        <v>0</v>
      </c>
      <c r="GF290" s="94">
        <f t="shared" si="3074"/>
        <v>0</v>
      </c>
      <c r="GG290" s="94">
        <f t="shared" si="3074"/>
        <v>0</v>
      </c>
      <c r="GH290" s="94">
        <f t="shared" si="3074"/>
        <v>0</v>
      </c>
      <c r="GI290" s="94">
        <f t="shared" si="3074"/>
        <v>0</v>
      </c>
      <c r="GJ290" s="94">
        <f t="shared" si="3074"/>
        <v>0</v>
      </c>
      <c r="GK290" s="94">
        <f t="shared" si="3074"/>
        <v>0</v>
      </c>
      <c r="GL290" s="94">
        <f t="shared" si="3074"/>
        <v>0</v>
      </c>
      <c r="GM290" s="94">
        <f t="shared" si="3074"/>
        <v>0</v>
      </c>
      <c r="GN290" s="94">
        <f t="shared" si="3074"/>
        <v>0</v>
      </c>
      <c r="GO290" s="94">
        <f t="shared" ref="GO290:IZ290" si="3075">IF(GO$165=EOMONTH($E115,$R115*(1-$O115)),-FV($AE115,ROUNDDOWN(YEARFRAC($D$165,GO$165,1),0),,-($AC115*(1-$O115)+$AD115*$O115)*$B115,0),0)</f>
        <v>0</v>
      </c>
      <c r="GP290" s="94">
        <f t="shared" si="3075"/>
        <v>0</v>
      </c>
      <c r="GQ290" s="94">
        <f t="shared" si="3075"/>
        <v>0</v>
      </c>
      <c r="GR290" s="94">
        <f t="shared" si="3075"/>
        <v>0</v>
      </c>
      <c r="GS290" s="94">
        <f t="shared" si="3075"/>
        <v>0</v>
      </c>
      <c r="GT290" s="94">
        <f t="shared" si="3075"/>
        <v>0</v>
      </c>
      <c r="GU290" s="94">
        <f t="shared" si="3075"/>
        <v>0</v>
      </c>
      <c r="GV290" s="94">
        <f t="shared" si="3075"/>
        <v>0</v>
      </c>
      <c r="GW290" s="94">
        <f t="shared" si="3075"/>
        <v>0</v>
      </c>
      <c r="GX290" s="94">
        <f t="shared" si="3075"/>
        <v>0</v>
      </c>
      <c r="GY290" s="94">
        <f t="shared" si="3075"/>
        <v>0</v>
      </c>
      <c r="GZ290" s="94">
        <f t="shared" si="3075"/>
        <v>0</v>
      </c>
      <c r="HA290" s="94">
        <f t="shared" si="3075"/>
        <v>0</v>
      </c>
      <c r="HB290" s="94">
        <f t="shared" si="3075"/>
        <v>0</v>
      </c>
      <c r="HC290" s="94">
        <f t="shared" si="3075"/>
        <v>0</v>
      </c>
      <c r="HD290" s="94">
        <f t="shared" si="3075"/>
        <v>0</v>
      </c>
      <c r="HE290" s="94">
        <f t="shared" si="3075"/>
        <v>0</v>
      </c>
      <c r="HF290" s="94">
        <f t="shared" si="3075"/>
        <v>0</v>
      </c>
      <c r="HG290" s="94">
        <f t="shared" si="3075"/>
        <v>0</v>
      </c>
      <c r="HH290" s="94">
        <f t="shared" si="3075"/>
        <v>0</v>
      </c>
      <c r="HI290" s="94">
        <f t="shared" si="3075"/>
        <v>0</v>
      </c>
      <c r="HJ290" s="94">
        <f t="shared" si="3075"/>
        <v>0</v>
      </c>
      <c r="HK290" s="94">
        <f t="shared" si="3075"/>
        <v>0</v>
      </c>
      <c r="HL290" s="94">
        <f t="shared" si="3075"/>
        <v>0</v>
      </c>
      <c r="HM290" s="94">
        <f t="shared" si="3075"/>
        <v>0</v>
      </c>
      <c r="HN290" s="94">
        <f t="shared" si="3075"/>
        <v>0</v>
      </c>
      <c r="HO290" s="94">
        <f t="shared" si="3075"/>
        <v>0</v>
      </c>
      <c r="HP290" s="94">
        <f t="shared" si="3075"/>
        <v>0</v>
      </c>
      <c r="HQ290" s="94">
        <f t="shared" si="3075"/>
        <v>0</v>
      </c>
      <c r="HR290" s="94">
        <f t="shared" si="3075"/>
        <v>0</v>
      </c>
      <c r="HS290" s="94">
        <f t="shared" si="3075"/>
        <v>0</v>
      </c>
      <c r="HT290" s="94">
        <f t="shared" si="3075"/>
        <v>0</v>
      </c>
      <c r="HU290" s="94">
        <f t="shared" si="3075"/>
        <v>0</v>
      </c>
      <c r="HV290" s="94">
        <f t="shared" si="3075"/>
        <v>0</v>
      </c>
      <c r="HW290" s="94">
        <f t="shared" si="3075"/>
        <v>0</v>
      </c>
      <c r="HX290" s="94">
        <f t="shared" si="3075"/>
        <v>0</v>
      </c>
      <c r="HY290" s="94">
        <f t="shared" si="3075"/>
        <v>0</v>
      </c>
      <c r="HZ290" s="94">
        <f t="shared" si="3075"/>
        <v>0</v>
      </c>
      <c r="IA290" s="94">
        <f t="shared" si="3075"/>
        <v>0</v>
      </c>
      <c r="IB290" s="94">
        <f t="shared" si="3075"/>
        <v>0</v>
      </c>
      <c r="IC290" s="94">
        <f t="shared" si="3075"/>
        <v>0</v>
      </c>
      <c r="ID290" s="94">
        <f t="shared" si="3075"/>
        <v>0</v>
      </c>
      <c r="IE290" s="94">
        <f t="shared" si="3075"/>
        <v>0</v>
      </c>
      <c r="IF290" s="94">
        <f t="shared" si="3075"/>
        <v>0</v>
      </c>
      <c r="IG290" s="94">
        <f t="shared" si="3075"/>
        <v>0</v>
      </c>
      <c r="IH290" s="94">
        <f t="shared" si="3075"/>
        <v>0</v>
      </c>
      <c r="II290" s="94">
        <f t="shared" si="3075"/>
        <v>0</v>
      </c>
      <c r="IJ290" s="94">
        <f t="shared" si="3075"/>
        <v>0</v>
      </c>
      <c r="IK290" s="94">
        <f t="shared" si="3075"/>
        <v>0</v>
      </c>
      <c r="IL290" s="94">
        <f t="shared" si="3075"/>
        <v>0</v>
      </c>
      <c r="IM290" s="94">
        <f t="shared" si="3075"/>
        <v>0</v>
      </c>
      <c r="IN290" s="94">
        <f t="shared" si="3075"/>
        <v>0</v>
      </c>
      <c r="IO290" s="94">
        <f t="shared" si="3075"/>
        <v>0</v>
      </c>
      <c r="IP290" s="94">
        <f t="shared" si="3075"/>
        <v>0</v>
      </c>
      <c r="IQ290" s="94">
        <f t="shared" si="3075"/>
        <v>0</v>
      </c>
      <c r="IR290" s="94">
        <f t="shared" si="3075"/>
        <v>0</v>
      </c>
      <c r="IS290" s="94">
        <f t="shared" si="3075"/>
        <v>0</v>
      </c>
      <c r="IT290" s="94">
        <f t="shared" si="3075"/>
        <v>0</v>
      </c>
      <c r="IU290" s="94">
        <f t="shared" si="3075"/>
        <v>0</v>
      </c>
      <c r="IV290" s="94">
        <f t="shared" si="3075"/>
        <v>0</v>
      </c>
      <c r="IW290" s="94">
        <f t="shared" si="3075"/>
        <v>0</v>
      </c>
      <c r="IX290" s="94">
        <f t="shared" si="3075"/>
        <v>0</v>
      </c>
      <c r="IY290" s="94">
        <f t="shared" si="3075"/>
        <v>0</v>
      </c>
      <c r="IZ290" s="94">
        <f t="shared" si="3075"/>
        <v>0</v>
      </c>
      <c r="JA290" s="94">
        <f t="shared" ref="JA290:LL290" si="3076">IF(JA$165=EOMONTH($E115,$R115*(1-$O115)),-FV($AE115,ROUNDDOWN(YEARFRAC($D$165,JA$165,1),0),,-($AC115*(1-$O115)+$AD115*$O115)*$B115,0),0)</f>
        <v>0</v>
      </c>
      <c r="JB290" s="94">
        <f t="shared" si="3076"/>
        <v>0</v>
      </c>
      <c r="JC290" s="94">
        <f t="shared" si="3076"/>
        <v>0</v>
      </c>
      <c r="JD290" s="94">
        <f t="shared" si="3076"/>
        <v>0</v>
      </c>
      <c r="JE290" s="94">
        <f t="shared" si="3076"/>
        <v>0</v>
      </c>
      <c r="JF290" s="94">
        <f t="shared" si="3076"/>
        <v>0</v>
      </c>
      <c r="JG290" s="94">
        <f t="shared" si="3076"/>
        <v>0</v>
      </c>
      <c r="JH290" s="94">
        <f t="shared" si="3076"/>
        <v>0</v>
      </c>
      <c r="JI290" s="94">
        <f t="shared" si="3076"/>
        <v>0</v>
      </c>
      <c r="JJ290" s="94">
        <f t="shared" si="3076"/>
        <v>0</v>
      </c>
      <c r="JK290" s="94">
        <f t="shared" si="3076"/>
        <v>0</v>
      </c>
      <c r="JL290" s="94">
        <f t="shared" si="3076"/>
        <v>0</v>
      </c>
      <c r="JM290" s="94">
        <f t="shared" si="3076"/>
        <v>0</v>
      </c>
      <c r="JN290" s="94">
        <f t="shared" si="3076"/>
        <v>0</v>
      </c>
      <c r="JO290" s="94">
        <f t="shared" si="3076"/>
        <v>0</v>
      </c>
      <c r="JP290" s="94">
        <f t="shared" si="3076"/>
        <v>0</v>
      </c>
      <c r="JQ290" s="94">
        <f t="shared" si="3076"/>
        <v>0</v>
      </c>
      <c r="JR290" s="94">
        <f t="shared" si="3076"/>
        <v>0</v>
      </c>
      <c r="JS290" s="94">
        <f t="shared" si="3076"/>
        <v>0</v>
      </c>
      <c r="JT290" s="94">
        <f t="shared" si="3076"/>
        <v>0</v>
      </c>
      <c r="JU290" s="94">
        <f t="shared" si="3076"/>
        <v>0</v>
      </c>
      <c r="JV290" s="94">
        <f t="shared" si="3076"/>
        <v>0</v>
      </c>
      <c r="JW290" s="94">
        <f t="shared" si="3076"/>
        <v>0</v>
      </c>
      <c r="JX290" s="94">
        <f t="shared" si="3076"/>
        <v>0</v>
      </c>
      <c r="JY290" s="94">
        <f t="shared" si="3076"/>
        <v>0</v>
      </c>
      <c r="JZ290" s="94">
        <f t="shared" si="3076"/>
        <v>0</v>
      </c>
      <c r="KA290" s="94">
        <f t="shared" si="3076"/>
        <v>0</v>
      </c>
      <c r="KB290" s="94">
        <f t="shared" si="3076"/>
        <v>0</v>
      </c>
      <c r="KC290" s="94">
        <f t="shared" si="3076"/>
        <v>0</v>
      </c>
      <c r="KD290" s="94">
        <f t="shared" si="3076"/>
        <v>0</v>
      </c>
      <c r="KE290" s="94">
        <f t="shared" si="3076"/>
        <v>0</v>
      </c>
      <c r="KF290" s="94">
        <f t="shared" si="3076"/>
        <v>0</v>
      </c>
      <c r="KG290" s="94">
        <f t="shared" si="3076"/>
        <v>0</v>
      </c>
      <c r="KH290" s="94">
        <f t="shared" si="3076"/>
        <v>0</v>
      </c>
      <c r="KI290" s="94">
        <f t="shared" si="3076"/>
        <v>0</v>
      </c>
      <c r="KJ290" s="94">
        <f t="shared" si="3076"/>
        <v>0</v>
      </c>
      <c r="KK290" s="94">
        <f t="shared" si="3076"/>
        <v>0</v>
      </c>
      <c r="KL290" s="94">
        <f t="shared" si="3076"/>
        <v>0</v>
      </c>
      <c r="KM290" s="94">
        <f t="shared" si="3076"/>
        <v>0</v>
      </c>
      <c r="KN290" s="94">
        <f t="shared" si="3076"/>
        <v>0</v>
      </c>
      <c r="KO290" s="94">
        <f t="shared" si="3076"/>
        <v>0</v>
      </c>
      <c r="KP290" s="94">
        <f t="shared" si="3076"/>
        <v>0</v>
      </c>
      <c r="KQ290" s="94">
        <f t="shared" si="3076"/>
        <v>0</v>
      </c>
      <c r="KR290" s="94">
        <f t="shared" si="3076"/>
        <v>0</v>
      </c>
      <c r="KS290" s="94">
        <f t="shared" si="3076"/>
        <v>0</v>
      </c>
      <c r="KT290" s="94">
        <f t="shared" si="3076"/>
        <v>0</v>
      </c>
      <c r="KU290" s="94">
        <f t="shared" si="3076"/>
        <v>0</v>
      </c>
      <c r="KV290" s="94">
        <f t="shared" si="3076"/>
        <v>0</v>
      </c>
      <c r="KW290" s="94">
        <f t="shared" si="3076"/>
        <v>0</v>
      </c>
      <c r="KX290" s="94">
        <f t="shared" si="3076"/>
        <v>0</v>
      </c>
      <c r="KY290" s="94">
        <f t="shared" si="3076"/>
        <v>0</v>
      </c>
      <c r="KZ290" s="94">
        <f t="shared" si="3076"/>
        <v>0</v>
      </c>
      <c r="LA290" s="94">
        <f t="shared" si="3076"/>
        <v>0</v>
      </c>
      <c r="LB290" s="94">
        <f t="shared" si="3076"/>
        <v>0</v>
      </c>
      <c r="LC290" s="94">
        <f t="shared" si="3076"/>
        <v>0</v>
      </c>
      <c r="LD290" s="94">
        <f t="shared" si="3076"/>
        <v>0</v>
      </c>
      <c r="LE290" s="94">
        <f t="shared" si="3076"/>
        <v>0</v>
      </c>
      <c r="LF290" s="94">
        <f t="shared" si="3076"/>
        <v>0</v>
      </c>
      <c r="LG290" s="94">
        <f t="shared" si="3076"/>
        <v>0</v>
      </c>
      <c r="LH290" s="94">
        <f t="shared" si="3076"/>
        <v>0</v>
      </c>
      <c r="LI290" s="94">
        <f t="shared" si="3076"/>
        <v>0</v>
      </c>
      <c r="LJ290" s="94">
        <f t="shared" si="3076"/>
        <v>0</v>
      </c>
      <c r="LK290" s="94">
        <f t="shared" si="3076"/>
        <v>0</v>
      </c>
      <c r="LL290" s="94">
        <f t="shared" si="3076"/>
        <v>0</v>
      </c>
      <c r="LM290" s="94">
        <f t="shared" ref="LM290:NK290" si="3077">IF(LM$165=EOMONTH($E115,$R115*(1-$O115)),-FV($AE115,ROUNDDOWN(YEARFRAC($D$165,LM$165,1),0),,-($AC115*(1-$O115)+$AD115*$O115)*$B115,0),0)</f>
        <v>0</v>
      </c>
      <c r="LN290" s="94">
        <f t="shared" si="3077"/>
        <v>0</v>
      </c>
      <c r="LO290" s="94">
        <f t="shared" si="3077"/>
        <v>0</v>
      </c>
      <c r="LP290" s="94">
        <f t="shared" si="3077"/>
        <v>0</v>
      </c>
      <c r="LQ290" s="94">
        <f t="shared" si="3077"/>
        <v>0</v>
      </c>
      <c r="LR290" s="94">
        <f t="shared" si="3077"/>
        <v>0</v>
      </c>
      <c r="LS290" s="94">
        <f t="shared" si="3077"/>
        <v>0</v>
      </c>
      <c r="LT290" s="94">
        <f t="shared" si="3077"/>
        <v>0</v>
      </c>
      <c r="LU290" s="94">
        <f t="shared" si="3077"/>
        <v>0</v>
      </c>
      <c r="LV290" s="94">
        <f t="shared" si="3077"/>
        <v>0</v>
      </c>
      <c r="LW290" s="94">
        <f t="shared" si="3077"/>
        <v>0</v>
      </c>
      <c r="LX290" s="94">
        <f t="shared" si="3077"/>
        <v>0</v>
      </c>
      <c r="LY290" s="94">
        <f t="shared" si="3077"/>
        <v>0</v>
      </c>
      <c r="LZ290" s="94">
        <f t="shared" si="3077"/>
        <v>0</v>
      </c>
      <c r="MA290" s="94">
        <f t="shared" si="3077"/>
        <v>0</v>
      </c>
      <c r="MB290" s="94">
        <f t="shared" si="3077"/>
        <v>0</v>
      </c>
      <c r="MC290" s="94">
        <f t="shared" si="3077"/>
        <v>0</v>
      </c>
      <c r="MD290" s="94">
        <f t="shared" si="3077"/>
        <v>0</v>
      </c>
      <c r="ME290" s="94">
        <f t="shared" si="3077"/>
        <v>0</v>
      </c>
      <c r="MF290" s="94">
        <f t="shared" si="3077"/>
        <v>0</v>
      </c>
      <c r="MG290" s="94">
        <f t="shared" si="3077"/>
        <v>0</v>
      </c>
      <c r="MH290" s="94">
        <f t="shared" si="3077"/>
        <v>0</v>
      </c>
      <c r="MI290" s="94">
        <f t="shared" si="3077"/>
        <v>0</v>
      </c>
      <c r="MJ290" s="94">
        <f t="shared" si="3077"/>
        <v>0</v>
      </c>
      <c r="MK290" s="94">
        <f t="shared" si="3077"/>
        <v>0</v>
      </c>
      <c r="ML290" s="94">
        <f t="shared" si="3077"/>
        <v>0</v>
      </c>
      <c r="MM290" s="94">
        <f t="shared" si="3077"/>
        <v>0</v>
      </c>
      <c r="MN290" s="94">
        <f t="shared" si="3077"/>
        <v>0</v>
      </c>
      <c r="MO290" s="94">
        <f t="shared" si="3077"/>
        <v>0</v>
      </c>
      <c r="MP290" s="94">
        <f t="shared" si="3077"/>
        <v>0</v>
      </c>
      <c r="MQ290" s="94">
        <f t="shared" si="3077"/>
        <v>0</v>
      </c>
      <c r="MR290" s="94">
        <f t="shared" si="3077"/>
        <v>0</v>
      </c>
      <c r="MS290" s="94">
        <f t="shared" si="3077"/>
        <v>0</v>
      </c>
      <c r="MT290" s="94">
        <f t="shared" si="3077"/>
        <v>0</v>
      </c>
      <c r="MU290" s="94">
        <f t="shared" si="3077"/>
        <v>0</v>
      </c>
      <c r="MV290" s="94">
        <f t="shared" si="3077"/>
        <v>0</v>
      </c>
      <c r="MW290" s="94">
        <f t="shared" si="3077"/>
        <v>0</v>
      </c>
      <c r="MX290" s="94">
        <f t="shared" si="3077"/>
        <v>0</v>
      </c>
      <c r="MY290" s="94">
        <f t="shared" si="3077"/>
        <v>0</v>
      </c>
      <c r="MZ290" s="94">
        <f t="shared" si="3077"/>
        <v>0</v>
      </c>
      <c r="NA290" s="94">
        <f t="shared" si="3077"/>
        <v>0</v>
      </c>
      <c r="NB290" s="94">
        <f t="shared" si="3077"/>
        <v>0</v>
      </c>
      <c r="NC290" s="94">
        <f t="shared" si="3077"/>
        <v>0</v>
      </c>
      <c r="ND290" s="94">
        <f t="shared" si="3077"/>
        <v>0</v>
      </c>
      <c r="NE290" s="94">
        <f t="shared" si="3077"/>
        <v>0</v>
      </c>
      <c r="NF290" s="94">
        <f t="shared" si="3077"/>
        <v>0</v>
      </c>
      <c r="NG290" s="94">
        <f t="shared" si="3077"/>
        <v>0</v>
      </c>
      <c r="NH290" s="94">
        <f t="shared" si="3077"/>
        <v>0</v>
      </c>
      <c r="NI290" s="94">
        <f t="shared" si="3077"/>
        <v>0</v>
      </c>
      <c r="NJ290" s="94">
        <f t="shared" si="3077"/>
        <v>0</v>
      </c>
      <c r="NK290" s="97">
        <f t="shared" si="3077"/>
        <v>0</v>
      </c>
    </row>
    <row r="291" spans="1:375" x14ac:dyDescent="0.25">
      <c r="A291" s="102">
        <f>SUMIF($D$163:$NK$163,"&lt;="&amp;Summary!$B$3,Leases!D291:NK291)</f>
        <v>0</v>
      </c>
      <c r="B291" s="23" t="s">
        <v>101</v>
      </c>
      <c r="C291" s="45" t="s">
        <v>31</v>
      </c>
      <c r="D291" s="94">
        <f>IF(D$165=EOMONTH($E115,$R115*(1-$O115)),SUMIFS($D284:$NK284,$D$165:$NK$165,"&gt;"&amp;EOMONTH($E115,$R115*(1-$O115)+$S115*(1-$O115)+$T115*$O115),$D$165:$NK$165,"&lt;="&amp;EOMONTH($E115,$R115*(1-$O115)+60))*-($AF115*(1-$O115)+$AH115*$O115)+SUMIFS($D284:$NK284,$D$165:$NK$165,"&gt;"&amp;EOMONTH($E115,$R115*(1-$O115)+60),$D$165:$NK$165,"&lt;="&amp;EOMONTH($E115,$R115*(1-$O115)+300))*-($AG115*(1-$O115)+$AI115*$O115),0)</f>
        <v>0</v>
      </c>
      <c r="E291" s="94">
        <f t="shared" ref="E291:BP291" si="3078">IF(E$165=EOMONTH($E115,$R115*(1-$O115)),SUMIFS($D284:$NK284,$D$165:$NK$165,"&gt;"&amp;EOMONTH($E115,$R115*(1-$O115)+$S115*(1-$O115)+$T115*$O115),$D$165:$NK$165,"&lt;="&amp;EOMONTH($E115,$R115*(1-$O115)+60))*-($AF115*(1-$O115)+$AH115*$O115)+SUMIFS($D284:$NK284,$D$165:$NK$165,"&gt;"&amp;EOMONTH($E115,$R115*(1-$O115)+60),$D$165:$NK$165,"&lt;="&amp;EOMONTH($E115,$R115*(1-$O115)+300))*-($AG115*(1-$O115)+$AI115*$O115),0)</f>
        <v>0</v>
      </c>
      <c r="F291" s="94">
        <f t="shared" si="3078"/>
        <v>0</v>
      </c>
      <c r="G291" s="94">
        <f t="shared" si="3078"/>
        <v>0</v>
      </c>
      <c r="H291" s="94">
        <f t="shared" si="3078"/>
        <v>0</v>
      </c>
      <c r="I291" s="94">
        <f t="shared" si="3078"/>
        <v>0</v>
      </c>
      <c r="J291" s="94">
        <f t="shared" si="3078"/>
        <v>0</v>
      </c>
      <c r="K291" s="94">
        <f t="shared" si="3078"/>
        <v>0</v>
      </c>
      <c r="L291" s="94">
        <f t="shared" si="3078"/>
        <v>0</v>
      </c>
      <c r="M291" s="94">
        <f t="shared" si="3078"/>
        <v>0</v>
      </c>
      <c r="N291" s="94">
        <f t="shared" si="3078"/>
        <v>0</v>
      </c>
      <c r="O291" s="94">
        <f t="shared" si="3078"/>
        <v>0</v>
      </c>
      <c r="P291" s="94">
        <f t="shared" si="3078"/>
        <v>0</v>
      </c>
      <c r="Q291" s="94">
        <f t="shared" si="3078"/>
        <v>0</v>
      </c>
      <c r="R291" s="94">
        <f t="shared" si="3078"/>
        <v>0</v>
      </c>
      <c r="S291" s="94">
        <f t="shared" si="3078"/>
        <v>0</v>
      </c>
      <c r="T291" s="94">
        <f t="shared" si="3078"/>
        <v>0</v>
      </c>
      <c r="U291" s="94">
        <f t="shared" si="3078"/>
        <v>0</v>
      </c>
      <c r="V291" s="94">
        <f t="shared" si="3078"/>
        <v>0</v>
      </c>
      <c r="W291" s="94">
        <f t="shared" si="3078"/>
        <v>0</v>
      </c>
      <c r="X291" s="94">
        <f t="shared" si="3078"/>
        <v>0</v>
      </c>
      <c r="Y291" s="94">
        <f t="shared" si="3078"/>
        <v>0</v>
      </c>
      <c r="Z291" s="94">
        <f t="shared" si="3078"/>
        <v>0</v>
      </c>
      <c r="AA291" s="94">
        <f t="shared" si="3078"/>
        <v>0</v>
      </c>
      <c r="AB291" s="94">
        <f t="shared" si="3078"/>
        <v>0</v>
      </c>
      <c r="AC291" s="94">
        <f t="shared" si="3078"/>
        <v>0</v>
      </c>
      <c r="AD291" s="94">
        <f t="shared" si="3078"/>
        <v>0</v>
      </c>
      <c r="AE291" s="94">
        <f t="shared" si="3078"/>
        <v>0</v>
      </c>
      <c r="AF291" s="94">
        <f t="shared" si="3078"/>
        <v>0</v>
      </c>
      <c r="AG291" s="94">
        <f t="shared" si="3078"/>
        <v>0</v>
      </c>
      <c r="AH291" s="94">
        <f t="shared" si="3078"/>
        <v>0</v>
      </c>
      <c r="AI291" s="94">
        <f t="shared" si="3078"/>
        <v>0</v>
      </c>
      <c r="AJ291" s="94">
        <f t="shared" si="3078"/>
        <v>0</v>
      </c>
      <c r="AK291" s="94">
        <f t="shared" si="3078"/>
        <v>0</v>
      </c>
      <c r="AL291" s="94">
        <f t="shared" si="3078"/>
        <v>0</v>
      </c>
      <c r="AM291" s="94">
        <f t="shared" si="3078"/>
        <v>0</v>
      </c>
      <c r="AN291" s="94">
        <f t="shared" si="3078"/>
        <v>0</v>
      </c>
      <c r="AO291" s="94">
        <f t="shared" si="3078"/>
        <v>0</v>
      </c>
      <c r="AP291" s="94">
        <f t="shared" si="3078"/>
        <v>0</v>
      </c>
      <c r="AQ291" s="94">
        <f t="shared" si="3078"/>
        <v>0</v>
      </c>
      <c r="AR291" s="94">
        <f t="shared" si="3078"/>
        <v>0</v>
      </c>
      <c r="AS291" s="94">
        <f t="shared" si="3078"/>
        <v>0</v>
      </c>
      <c r="AT291" s="94">
        <f t="shared" si="3078"/>
        <v>0</v>
      </c>
      <c r="AU291" s="94">
        <f t="shared" si="3078"/>
        <v>0</v>
      </c>
      <c r="AV291" s="94">
        <f t="shared" si="3078"/>
        <v>0</v>
      </c>
      <c r="AW291" s="94">
        <f t="shared" si="3078"/>
        <v>0</v>
      </c>
      <c r="AX291" s="94">
        <f t="shared" si="3078"/>
        <v>0</v>
      </c>
      <c r="AY291" s="94">
        <f t="shared" si="3078"/>
        <v>0</v>
      </c>
      <c r="AZ291" s="94">
        <f t="shared" si="3078"/>
        <v>0</v>
      </c>
      <c r="BA291" s="94">
        <f t="shared" si="3078"/>
        <v>0</v>
      </c>
      <c r="BB291" s="94">
        <f t="shared" si="3078"/>
        <v>0</v>
      </c>
      <c r="BC291" s="94">
        <f t="shared" si="3078"/>
        <v>0</v>
      </c>
      <c r="BD291" s="94">
        <f t="shared" si="3078"/>
        <v>0</v>
      </c>
      <c r="BE291" s="94">
        <f t="shared" si="3078"/>
        <v>0</v>
      </c>
      <c r="BF291" s="94">
        <f t="shared" si="3078"/>
        <v>0</v>
      </c>
      <c r="BG291" s="94">
        <f t="shared" si="3078"/>
        <v>0</v>
      </c>
      <c r="BH291" s="94">
        <f t="shared" si="3078"/>
        <v>0</v>
      </c>
      <c r="BI291" s="94">
        <f t="shared" si="3078"/>
        <v>0</v>
      </c>
      <c r="BJ291" s="94">
        <f t="shared" si="3078"/>
        <v>0</v>
      </c>
      <c r="BK291" s="94">
        <f t="shared" si="3078"/>
        <v>0</v>
      </c>
      <c r="BL291" s="94">
        <f t="shared" si="3078"/>
        <v>0</v>
      </c>
      <c r="BM291" s="94">
        <f t="shared" si="3078"/>
        <v>0</v>
      </c>
      <c r="BN291" s="94">
        <f t="shared" si="3078"/>
        <v>0</v>
      </c>
      <c r="BO291" s="94">
        <f t="shared" si="3078"/>
        <v>0</v>
      </c>
      <c r="BP291" s="94">
        <f t="shared" si="3078"/>
        <v>0</v>
      </c>
      <c r="BQ291" s="94">
        <f t="shared" ref="BQ291:EB291" si="3079">IF(BQ$165=EOMONTH($E115,$R115*(1-$O115)),SUMIFS($D284:$NK284,$D$165:$NK$165,"&gt;"&amp;EOMONTH($E115,$R115*(1-$O115)+$S115*(1-$O115)+$T115*$O115),$D$165:$NK$165,"&lt;="&amp;EOMONTH($E115,$R115*(1-$O115)+60))*-($AF115*(1-$O115)+$AH115*$O115)+SUMIFS($D284:$NK284,$D$165:$NK$165,"&gt;"&amp;EOMONTH($E115,$R115*(1-$O115)+60),$D$165:$NK$165,"&lt;="&amp;EOMONTH($E115,$R115*(1-$O115)+300))*-($AG115*(1-$O115)+$AI115*$O115),0)</f>
        <v>0</v>
      </c>
      <c r="BR291" s="94">
        <f t="shared" si="3079"/>
        <v>0</v>
      </c>
      <c r="BS291" s="94">
        <f t="shared" si="3079"/>
        <v>0</v>
      </c>
      <c r="BT291" s="94">
        <f t="shared" si="3079"/>
        <v>0</v>
      </c>
      <c r="BU291" s="94">
        <f t="shared" si="3079"/>
        <v>0</v>
      </c>
      <c r="BV291" s="94">
        <f t="shared" si="3079"/>
        <v>0</v>
      </c>
      <c r="BW291" s="94">
        <f t="shared" si="3079"/>
        <v>0</v>
      </c>
      <c r="BX291" s="94">
        <f t="shared" si="3079"/>
        <v>0</v>
      </c>
      <c r="BY291" s="94">
        <f t="shared" si="3079"/>
        <v>0</v>
      </c>
      <c r="BZ291" s="94">
        <f t="shared" si="3079"/>
        <v>0</v>
      </c>
      <c r="CA291" s="94">
        <f t="shared" si="3079"/>
        <v>0</v>
      </c>
      <c r="CB291" s="94">
        <f t="shared" si="3079"/>
        <v>0</v>
      </c>
      <c r="CC291" s="94">
        <f t="shared" si="3079"/>
        <v>0</v>
      </c>
      <c r="CD291" s="94">
        <f t="shared" si="3079"/>
        <v>0</v>
      </c>
      <c r="CE291" s="94">
        <f t="shared" si="3079"/>
        <v>0</v>
      </c>
      <c r="CF291" s="94">
        <f t="shared" si="3079"/>
        <v>0</v>
      </c>
      <c r="CG291" s="94">
        <f t="shared" si="3079"/>
        <v>0</v>
      </c>
      <c r="CH291" s="94">
        <f t="shared" si="3079"/>
        <v>0</v>
      </c>
      <c r="CI291" s="94">
        <f t="shared" si="3079"/>
        <v>0</v>
      </c>
      <c r="CJ291" s="94">
        <f t="shared" si="3079"/>
        <v>0</v>
      </c>
      <c r="CK291" s="94">
        <f t="shared" si="3079"/>
        <v>0</v>
      </c>
      <c r="CL291" s="94">
        <f t="shared" si="3079"/>
        <v>0</v>
      </c>
      <c r="CM291" s="94">
        <f t="shared" si="3079"/>
        <v>0</v>
      </c>
      <c r="CN291" s="94">
        <f t="shared" si="3079"/>
        <v>0</v>
      </c>
      <c r="CO291" s="94">
        <f t="shared" si="3079"/>
        <v>0</v>
      </c>
      <c r="CP291" s="94">
        <f t="shared" si="3079"/>
        <v>0</v>
      </c>
      <c r="CQ291" s="94">
        <f t="shared" si="3079"/>
        <v>0</v>
      </c>
      <c r="CR291" s="94">
        <f t="shared" si="3079"/>
        <v>0</v>
      </c>
      <c r="CS291" s="94">
        <f t="shared" si="3079"/>
        <v>0</v>
      </c>
      <c r="CT291" s="94">
        <f t="shared" si="3079"/>
        <v>0</v>
      </c>
      <c r="CU291" s="94">
        <f t="shared" si="3079"/>
        <v>0</v>
      </c>
      <c r="CV291" s="94">
        <f t="shared" si="3079"/>
        <v>0</v>
      </c>
      <c r="CW291" s="94">
        <f t="shared" si="3079"/>
        <v>0</v>
      </c>
      <c r="CX291" s="94">
        <f t="shared" si="3079"/>
        <v>0</v>
      </c>
      <c r="CY291" s="94">
        <f t="shared" si="3079"/>
        <v>0</v>
      </c>
      <c r="CZ291" s="94">
        <f t="shared" si="3079"/>
        <v>0</v>
      </c>
      <c r="DA291" s="94">
        <f t="shared" si="3079"/>
        <v>0</v>
      </c>
      <c r="DB291" s="94">
        <f t="shared" si="3079"/>
        <v>0</v>
      </c>
      <c r="DC291" s="94">
        <f t="shared" si="3079"/>
        <v>0</v>
      </c>
      <c r="DD291" s="94">
        <f t="shared" si="3079"/>
        <v>0</v>
      </c>
      <c r="DE291" s="94">
        <f t="shared" si="3079"/>
        <v>0</v>
      </c>
      <c r="DF291" s="94">
        <f t="shared" si="3079"/>
        <v>0</v>
      </c>
      <c r="DG291" s="94">
        <f t="shared" si="3079"/>
        <v>0</v>
      </c>
      <c r="DH291" s="94">
        <f t="shared" si="3079"/>
        <v>0</v>
      </c>
      <c r="DI291" s="94">
        <f t="shared" si="3079"/>
        <v>0</v>
      </c>
      <c r="DJ291" s="94">
        <f t="shared" si="3079"/>
        <v>0</v>
      </c>
      <c r="DK291" s="94">
        <f t="shared" si="3079"/>
        <v>0</v>
      </c>
      <c r="DL291" s="94">
        <f t="shared" si="3079"/>
        <v>0</v>
      </c>
      <c r="DM291" s="94">
        <f t="shared" si="3079"/>
        <v>0</v>
      </c>
      <c r="DN291" s="94">
        <f t="shared" si="3079"/>
        <v>0</v>
      </c>
      <c r="DO291" s="94">
        <f t="shared" si="3079"/>
        <v>0</v>
      </c>
      <c r="DP291" s="94">
        <f t="shared" si="3079"/>
        <v>0</v>
      </c>
      <c r="DQ291" s="94">
        <f t="shared" si="3079"/>
        <v>0</v>
      </c>
      <c r="DR291" s="94">
        <f t="shared" si="3079"/>
        <v>0</v>
      </c>
      <c r="DS291" s="94">
        <f t="shared" si="3079"/>
        <v>0</v>
      </c>
      <c r="DT291" s="94">
        <f t="shared" si="3079"/>
        <v>0</v>
      </c>
      <c r="DU291" s="94">
        <f t="shared" si="3079"/>
        <v>0</v>
      </c>
      <c r="DV291" s="94">
        <f t="shared" si="3079"/>
        <v>0</v>
      </c>
      <c r="DW291" s="94">
        <f t="shared" si="3079"/>
        <v>0</v>
      </c>
      <c r="DX291" s="94">
        <f t="shared" si="3079"/>
        <v>0</v>
      </c>
      <c r="DY291" s="94">
        <f t="shared" si="3079"/>
        <v>0</v>
      </c>
      <c r="DZ291" s="94">
        <f t="shared" si="3079"/>
        <v>0</v>
      </c>
      <c r="EA291" s="94">
        <f t="shared" si="3079"/>
        <v>0</v>
      </c>
      <c r="EB291" s="94">
        <f t="shared" si="3079"/>
        <v>0</v>
      </c>
      <c r="EC291" s="94">
        <f t="shared" ref="EC291:GN291" si="3080">IF(EC$165=EOMONTH($E115,$R115*(1-$O115)),SUMIFS($D284:$NK284,$D$165:$NK$165,"&gt;"&amp;EOMONTH($E115,$R115*(1-$O115)+$S115*(1-$O115)+$T115*$O115),$D$165:$NK$165,"&lt;="&amp;EOMONTH($E115,$R115*(1-$O115)+60))*-($AF115*(1-$O115)+$AH115*$O115)+SUMIFS($D284:$NK284,$D$165:$NK$165,"&gt;"&amp;EOMONTH($E115,$R115*(1-$O115)+60),$D$165:$NK$165,"&lt;="&amp;EOMONTH($E115,$R115*(1-$O115)+300))*-($AG115*(1-$O115)+$AI115*$O115),0)</f>
        <v>0</v>
      </c>
      <c r="ED291" s="94">
        <f t="shared" si="3080"/>
        <v>0</v>
      </c>
      <c r="EE291" s="94">
        <f t="shared" si="3080"/>
        <v>0</v>
      </c>
      <c r="EF291" s="94">
        <f t="shared" si="3080"/>
        <v>0</v>
      </c>
      <c r="EG291" s="94">
        <f t="shared" si="3080"/>
        <v>0</v>
      </c>
      <c r="EH291" s="94">
        <f t="shared" si="3080"/>
        <v>0</v>
      </c>
      <c r="EI291" s="94">
        <f t="shared" si="3080"/>
        <v>0</v>
      </c>
      <c r="EJ291" s="94">
        <f t="shared" si="3080"/>
        <v>0</v>
      </c>
      <c r="EK291" s="94">
        <f t="shared" si="3080"/>
        <v>0</v>
      </c>
      <c r="EL291" s="94">
        <f t="shared" si="3080"/>
        <v>0</v>
      </c>
      <c r="EM291" s="94">
        <f t="shared" si="3080"/>
        <v>0</v>
      </c>
      <c r="EN291" s="94">
        <f t="shared" si="3080"/>
        <v>0</v>
      </c>
      <c r="EO291" s="94">
        <f t="shared" si="3080"/>
        <v>0</v>
      </c>
      <c r="EP291" s="94">
        <f t="shared" si="3080"/>
        <v>0</v>
      </c>
      <c r="EQ291" s="94">
        <f t="shared" si="3080"/>
        <v>0</v>
      </c>
      <c r="ER291" s="94">
        <f t="shared" si="3080"/>
        <v>0</v>
      </c>
      <c r="ES291" s="94">
        <f t="shared" si="3080"/>
        <v>0</v>
      </c>
      <c r="ET291" s="94">
        <f t="shared" si="3080"/>
        <v>0</v>
      </c>
      <c r="EU291" s="94">
        <f t="shared" si="3080"/>
        <v>0</v>
      </c>
      <c r="EV291" s="94">
        <f t="shared" si="3080"/>
        <v>0</v>
      </c>
      <c r="EW291" s="94">
        <f t="shared" si="3080"/>
        <v>0</v>
      </c>
      <c r="EX291" s="94">
        <f t="shared" si="3080"/>
        <v>0</v>
      </c>
      <c r="EY291" s="94">
        <f t="shared" si="3080"/>
        <v>0</v>
      </c>
      <c r="EZ291" s="94">
        <f t="shared" si="3080"/>
        <v>0</v>
      </c>
      <c r="FA291" s="94">
        <f t="shared" si="3080"/>
        <v>0</v>
      </c>
      <c r="FB291" s="94">
        <f t="shared" si="3080"/>
        <v>0</v>
      </c>
      <c r="FC291" s="94">
        <f t="shared" si="3080"/>
        <v>0</v>
      </c>
      <c r="FD291" s="94">
        <f t="shared" si="3080"/>
        <v>0</v>
      </c>
      <c r="FE291" s="94">
        <f t="shared" si="3080"/>
        <v>0</v>
      </c>
      <c r="FF291" s="94">
        <f t="shared" si="3080"/>
        <v>0</v>
      </c>
      <c r="FG291" s="94">
        <f t="shared" si="3080"/>
        <v>0</v>
      </c>
      <c r="FH291" s="94">
        <f t="shared" si="3080"/>
        <v>0</v>
      </c>
      <c r="FI291" s="94">
        <f t="shared" si="3080"/>
        <v>0</v>
      </c>
      <c r="FJ291" s="94">
        <f t="shared" si="3080"/>
        <v>0</v>
      </c>
      <c r="FK291" s="94">
        <f t="shared" si="3080"/>
        <v>0</v>
      </c>
      <c r="FL291" s="94">
        <f t="shared" si="3080"/>
        <v>0</v>
      </c>
      <c r="FM291" s="94">
        <f t="shared" si="3080"/>
        <v>0</v>
      </c>
      <c r="FN291" s="94">
        <f t="shared" si="3080"/>
        <v>0</v>
      </c>
      <c r="FO291" s="94">
        <f t="shared" si="3080"/>
        <v>0</v>
      </c>
      <c r="FP291" s="94">
        <f t="shared" si="3080"/>
        <v>0</v>
      </c>
      <c r="FQ291" s="94">
        <f t="shared" si="3080"/>
        <v>0</v>
      </c>
      <c r="FR291" s="94">
        <f t="shared" si="3080"/>
        <v>0</v>
      </c>
      <c r="FS291" s="94">
        <f t="shared" si="3080"/>
        <v>0</v>
      </c>
      <c r="FT291" s="94">
        <f t="shared" si="3080"/>
        <v>0</v>
      </c>
      <c r="FU291" s="94">
        <f t="shared" si="3080"/>
        <v>0</v>
      </c>
      <c r="FV291" s="94">
        <f t="shared" si="3080"/>
        <v>0</v>
      </c>
      <c r="FW291" s="94">
        <f t="shared" si="3080"/>
        <v>0</v>
      </c>
      <c r="FX291" s="94">
        <f t="shared" si="3080"/>
        <v>0</v>
      </c>
      <c r="FY291" s="94">
        <f t="shared" si="3080"/>
        <v>0</v>
      </c>
      <c r="FZ291" s="94">
        <f t="shared" si="3080"/>
        <v>0</v>
      </c>
      <c r="GA291" s="94">
        <f t="shared" si="3080"/>
        <v>0</v>
      </c>
      <c r="GB291" s="94">
        <f t="shared" si="3080"/>
        <v>0</v>
      </c>
      <c r="GC291" s="94">
        <f t="shared" si="3080"/>
        <v>0</v>
      </c>
      <c r="GD291" s="94">
        <f t="shared" si="3080"/>
        <v>0</v>
      </c>
      <c r="GE291" s="94">
        <f t="shared" si="3080"/>
        <v>0</v>
      </c>
      <c r="GF291" s="94">
        <f t="shared" si="3080"/>
        <v>0</v>
      </c>
      <c r="GG291" s="94">
        <f t="shared" si="3080"/>
        <v>0</v>
      </c>
      <c r="GH291" s="94">
        <f t="shared" si="3080"/>
        <v>0</v>
      </c>
      <c r="GI291" s="94">
        <f t="shared" si="3080"/>
        <v>0</v>
      </c>
      <c r="GJ291" s="94">
        <f t="shared" si="3080"/>
        <v>0</v>
      </c>
      <c r="GK291" s="94">
        <f t="shared" si="3080"/>
        <v>0</v>
      </c>
      <c r="GL291" s="94">
        <f t="shared" si="3080"/>
        <v>0</v>
      </c>
      <c r="GM291" s="94">
        <f t="shared" si="3080"/>
        <v>0</v>
      </c>
      <c r="GN291" s="94">
        <f t="shared" si="3080"/>
        <v>0</v>
      </c>
      <c r="GO291" s="94">
        <f t="shared" ref="GO291:IZ291" si="3081">IF(GO$165=EOMONTH($E115,$R115*(1-$O115)),SUMIFS($D284:$NK284,$D$165:$NK$165,"&gt;"&amp;EOMONTH($E115,$R115*(1-$O115)+$S115*(1-$O115)+$T115*$O115),$D$165:$NK$165,"&lt;="&amp;EOMONTH($E115,$R115*(1-$O115)+60))*-($AF115*(1-$O115)+$AH115*$O115)+SUMIFS($D284:$NK284,$D$165:$NK$165,"&gt;"&amp;EOMONTH($E115,$R115*(1-$O115)+60),$D$165:$NK$165,"&lt;="&amp;EOMONTH($E115,$R115*(1-$O115)+300))*-($AG115*(1-$O115)+$AI115*$O115),0)</f>
        <v>0</v>
      </c>
      <c r="GP291" s="94">
        <f t="shared" si="3081"/>
        <v>0</v>
      </c>
      <c r="GQ291" s="94">
        <f t="shared" si="3081"/>
        <v>0</v>
      </c>
      <c r="GR291" s="94">
        <f t="shared" si="3081"/>
        <v>0</v>
      </c>
      <c r="GS291" s="94">
        <f t="shared" si="3081"/>
        <v>0</v>
      </c>
      <c r="GT291" s="94">
        <f t="shared" si="3081"/>
        <v>0</v>
      </c>
      <c r="GU291" s="94">
        <f t="shared" si="3081"/>
        <v>0</v>
      </c>
      <c r="GV291" s="94">
        <f t="shared" si="3081"/>
        <v>0</v>
      </c>
      <c r="GW291" s="94">
        <f t="shared" si="3081"/>
        <v>0</v>
      </c>
      <c r="GX291" s="94">
        <f t="shared" si="3081"/>
        <v>0</v>
      </c>
      <c r="GY291" s="94">
        <f t="shared" si="3081"/>
        <v>0</v>
      </c>
      <c r="GZ291" s="94">
        <f t="shared" si="3081"/>
        <v>0</v>
      </c>
      <c r="HA291" s="94">
        <f t="shared" si="3081"/>
        <v>0</v>
      </c>
      <c r="HB291" s="94">
        <f t="shared" si="3081"/>
        <v>0</v>
      </c>
      <c r="HC291" s="94">
        <f t="shared" si="3081"/>
        <v>0</v>
      </c>
      <c r="HD291" s="94">
        <f t="shared" si="3081"/>
        <v>0</v>
      </c>
      <c r="HE291" s="94">
        <f t="shared" si="3081"/>
        <v>0</v>
      </c>
      <c r="HF291" s="94">
        <f t="shared" si="3081"/>
        <v>0</v>
      </c>
      <c r="HG291" s="94">
        <f t="shared" si="3081"/>
        <v>0</v>
      </c>
      <c r="HH291" s="94">
        <f t="shared" si="3081"/>
        <v>0</v>
      </c>
      <c r="HI291" s="94">
        <f t="shared" si="3081"/>
        <v>0</v>
      </c>
      <c r="HJ291" s="94">
        <f t="shared" si="3081"/>
        <v>0</v>
      </c>
      <c r="HK291" s="94">
        <f t="shared" si="3081"/>
        <v>0</v>
      </c>
      <c r="HL291" s="94">
        <f t="shared" si="3081"/>
        <v>0</v>
      </c>
      <c r="HM291" s="94">
        <f t="shared" si="3081"/>
        <v>0</v>
      </c>
      <c r="HN291" s="94">
        <f t="shared" si="3081"/>
        <v>0</v>
      </c>
      <c r="HO291" s="94">
        <f t="shared" si="3081"/>
        <v>0</v>
      </c>
      <c r="HP291" s="94">
        <f t="shared" si="3081"/>
        <v>0</v>
      </c>
      <c r="HQ291" s="94">
        <f t="shared" si="3081"/>
        <v>0</v>
      </c>
      <c r="HR291" s="94">
        <f t="shared" si="3081"/>
        <v>0</v>
      </c>
      <c r="HS291" s="94">
        <f t="shared" si="3081"/>
        <v>0</v>
      </c>
      <c r="HT291" s="94">
        <f t="shared" si="3081"/>
        <v>0</v>
      </c>
      <c r="HU291" s="94">
        <f t="shared" si="3081"/>
        <v>0</v>
      </c>
      <c r="HV291" s="94">
        <f t="shared" si="3081"/>
        <v>0</v>
      </c>
      <c r="HW291" s="94">
        <f t="shared" si="3081"/>
        <v>0</v>
      </c>
      <c r="HX291" s="94">
        <f t="shared" si="3081"/>
        <v>0</v>
      </c>
      <c r="HY291" s="94">
        <f t="shared" si="3081"/>
        <v>0</v>
      </c>
      <c r="HZ291" s="94">
        <f t="shared" si="3081"/>
        <v>0</v>
      </c>
      <c r="IA291" s="94">
        <f t="shared" si="3081"/>
        <v>0</v>
      </c>
      <c r="IB291" s="94">
        <f t="shared" si="3081"/>
        <v>0</v>
      </c>
      <c r="IC291" s="94">
        <f t="shared" si="3081"/>
        <v>0</v>
      </c>
      <c r="ID291" s="94">
        <f t="shared" si="3081"/>
        <v>0</v>
      </c>
      <c r="IE291" s="94">
        <f t="shared" si="3081"/>
        <v>0</v>
      </c>
      <c r="IF291" s="94">
        <f t="shared" si="3081"/>
        <v>0</v>
      </c>
      <c r="IG291" s="94">
        <f t="shared" si="3081"/>
        <v>0</v>
      </c>
      <c r="IH291" s="94">
        <f t="shared" si="3081"/>
        <v>0</v>
      </c>
      <c r="II291" s="94">
        <f t="shared" si="3081"/>
        <v>0</v>
      </c>
      <c r="IJ291" s="94">
        <f t="shared" si="3081"/>
        <v>0</v>
      </c>
      <c r="IK291" s="94">
        <f t="shared" si="3081"/>
        <v>0</v>
      </c>
      <c r="IL291" s="94">
        <f t="shared" si="3081"/>
        <v>0</v>
      </c>
      <c r="IM291" s="94">
        <f t="shared" si="3081"/>
        <v>0</v>
      </c>
      <c r="IN291" s="94">
        <f t="shared" si="3081"/>
        <v>0</v>
      </c>
      <c r="IO291" s="94">
        <f t="shared" si="3081"/>
        <v>0</v>
      </c>
      <c r="IP291" s="94">
        <f t="shared" si="3081"/>
        <v>0</v>
      </c>
      <c r="IQ291" s="94">
        <f t="shared" si="3081"/>
        <v>0</v>
      </c>
      <c r="IR291" s="94">
        <f t="shared" si="3081"/>
        <v>0</v>
      </c>
      <c r="IS291" s="94">
        <f t="shared" si="3081"/>
        <v>0</v>
      </c>
      <c r="IT291" s="94">
        <f t="shared" si="3081"/>
        <v>0</v>
      </c>
      <c r="IU291" s="94">
        <f t="shared" si="3081"/>
        <v>0</v>
      </c>
      <c r="IV291" s="94">
        <f t="shared" si="3081"/>
        <v>0</v>
      </c>
      <c r="IW291" s="94">
        <f t="shared" si="3081"/>
        <v>0</v>
      </c>
      <c r="IX291" s="94">
        <f t="shared" si="3081"/>
        <v>0</v>
      </c>
      <c r="IY291" s="94">
        <f t="shared" si="3081"/>
        <v>0</v>
      </c>
      <c r="IZ291" s="94">
        <f t="shared" si="3081"/>
        <v>0</v>
      </c>
      <c r="JA291" s="94">
        <f t="shared" ref="JA291:LL291" si="3082">IF(JA$165=EOMONTH($E115,$R115*(1-$O115)),SUMIFS($D284:$NK284,$D$165:$NK$165,"&gt;"&amp;EOMONTH($E115,$R115*(1-$O115)+$S115*(1-$O115)+$T115*$O115),$D$165:$NK$165,"&lt;="&amp;EOMONTH($E115,$R115*(1-$O115)+60))*-($AF115*(1-$O115)+$AH115*$O115)+SUMIFS($D284:$NK284,$D$165:$NK$165,"&gt;"&amp;EOMONTH($E115,$R115*(1-$O115)+60),$D$165:$NK$165,"&lt;="&amp;EOMONTH($E115,$R115*(1-$O115)+300))*-($AG115*(1-$O115)+$AI115*$O115),0)</f>
        <v>0</v>
      </c>
      <c r="JB291" s="94">
        <f t="shared" si="3082"/>
        <v>0</v>
      </c>
      <c r="JC291" s="94">
        <f t="shared" si="3082"/>
        <v>0</v>
      </c>
      <c r="JD291" s="94">
        <f t="shared" si="3082"/>
        <v>0</v>
      </c>
      <c r="JE291" s="94">
        <f t="shared" si="3082"/>
        <v>0</v>
      </c>
      <c r="JF291" s="94">
        <f t="shared" si="3082"/>
        <v>0</v>
      </c>
      <c r="JG291" s="94">
        <f t="shared" si="3082"/>
        <v>0</v>
      </c>
      <c r="JH291" s="94">
        <f t="shared" si="3082"/>
        <v>0</v>
      </c>
      <c r="JI291" s="94">
        <f t="shared" si="3082"/>
        <v>0</v>
      </c>
      <c r="JJ291" s="94">
        <f t="shared" si="3082"/>
        <v>0</v>
      </c>
      <c r="JK291" s="94">
        <f t="shared" si="3082"/>
        <v>0</v>
      </c>
      <c r="JL291" s="94">
        <f t="shared" si="3082"/>
        <v>0</v>
      </c>
      <c r="JM291" s="94">
        <f t="shared" si="3082"/>
        <v>0</v>
      </c>
      <c r="JN291" s="94">
        <f t="shared" si="3082"/>
        <v>0</v>
      </c>
      <c r="JO291" s="94">
        <f t="shared" si="3082"/>
        <v>0</v>
      </c>
      <c r="JP291" s="94">
        <f t="shared" si="3082"/>
        <v>0</v>
      </c>
      <c r="JQ291" s="94">
        <f t="shared" si="3082"/>
        <v>0</v>
      </c>
      <c r="JR291" s="94">
        <f t="shared" si="3082"/>
        <v>0</v>
      </c>
      <c r="JS291" s="94">
        <f t="shared" si="3082"/>
        <v>0</v>
      </c>
      <c r="JT291" s="94">
        <f t="shared" si="3082"/>
        <v>0</v>
      </c>
      <c r="JU291" s="94">
        <f t="shared" si="3082"/>
        <v>0</v>
      </c>
      <c r="JV291" s="94">
        <f t="shared" si="3082"/>
        <v>0</v>
      </c>
      <c r="JW291" s="94">
        <f t="shared" si="3082"/>
        <v>0</v>
      </c>
      <c r="JX291" s="94">
        <f t="shared" si="3082"/>
        <v>0</v>
      </c>
      <c r="JY291" s="94">
        <f t="shared" si="3082"/>
        <v>0</v>
      </c>
      <c r="JZ291" s="94">
        <f t="shared" si="3082"/>
        <v>0</v>
      </c>
      <c r="KA291" s="94">
        <f t="shared" si="3082"/>
        <v>0</v>
      </c>
      <c r="KB291" s="94">
        <f t="shared" si="3082"/>
        <v>0</v>
      </c>
      <c r="KC291" s="94">
        <f t="shared" si="3082"/>
        <v>0</v>
      </c>
      <c r="KD291" s="94">
        <f t="shared" si="3082"/>
        <v>0</v>
      </c>
      <c r="KE291" s="94">
        <f t="shared" si="3082"/>
        <v>0</v>
      </c>
      <c r="KF291" s="94">
        <f t="shared" si="3082"/>
        <v>0</v>
      </c>
      <c r="KG291" s="94">
        <f t="shared" si="3082"/>
        <v>0</v>
      </c>
      <c r="KH291" s="94">
        <f t="shared" si="3082"/>
        <v>0</v>
      </c>
      <c r="KI291" s="94">
        <f t="shared" si="3082"/>
        <v>0</v>
      </c>
      <c r="KJ291" s="94">
        <f t="shared" si="3082"/>
        <v>0</v>
      </c>
      <c r="KK291" s="94">
        <f t="shared" si="3082"/>
        <v>0</v>
      </c>
      <c r="KL291" s="94">
        <f t="shared" si="3082"/>
        <v>0</v>
      </c>
      <c r="KM291" s="94">
        <f t="shared" si="3082"/>
        <v>0</v>
      </c>
      <c r="KN291" s="94">
        <f t="shared" si="3082"/>
        <v>0</v>
      </c>
      <c r="KO291" s="94">
        <f t="shared" si="3082"/>
        <v>0</v>
      </c>
      <c r="KP291" s="94">
        <f t="shared" si="3082"/>
        <v>0</v>
      </c>
      <c r="KQ291" s="94">
        <f t="shared" si="3082"/>
        <v>0</v>
      </c>
      <c r="KR291" s="94">
        <f t="shared" si="3082"/>
        <v>0</v>
      </c>
      <c r="KS291" s="94">
        <f t="shared" si="3082"/>
        <v>0</v>
      </c>
      <c r="KT291" s="94">
        <f t="shared" si="3082"/>
        <v>0</v>
      </c>
      <c r="KU291" s="94">
        <f t="shared" si="3082"/>
        <v>0</v>
      </c>
      <c r="KV291" s="94">
        <f t="shared" si="3082"/>
        <v>0</v>
      </c>
      <c r="KW291" s="94">
        <f t="shared" si="3082"/>
        <v>0</v>
      </c>
      <c r="KX291" s="94">
        <f t="shared" si="3082"/>
        <v>0</v>
      </c>
      <c r="KY291" s="94">
        <f t="shared" si="3082"/>
        <v>0</v>
      </c>
      <c r="KZ291" s="94">
        <f t="shared" si="3082"/>
        <v>0</v>
      </c>
      <c r="LA291" s="94">
        <f t="shared" si="3082"/>
        <v>0</v>
      </c>
      <c r="LB291" s="94">
        <f t="shared" si="3082"/>
        <v>0</v>
      </c>
      <c r="LC291" s="94">
        <f t="shared" si="3082"/>
        <v>0</v>
      </c>
      <c r="LD291" s="94">
        <f t="shared" si="3082"/>
        <v>0</v>
      </c>
      <c r="LE291" s="94">
        <f t="shared" si="3082"/>
        <v>0</v>
      </c>
      <c r="LF291" s="94">
        <f t="shared" si="3082"/>
        <v>0</v>
      </c>
      <c r="LG291" s="94">
        <f t="shared" si="3082"/>
        <v>0</v>
      </c>
      <c r="LH291" s="94">
        <f t="shared" si="3082"/>
        <v>0</v>
      </c>
      <c r="LI291" s="94">
        <f t="shared" si="3082"/>
        <v>0</v>
      </c>
      <c r="LJ291" s="94">
        <f t="shared" si="3082"/>
        <v>0</v>
      </c>
      <c r="LK291" s="94">
        <f t="shared" si="3082"/>
        <v>0</v>
      </c>
      <c r="LL291" s="94">
        <f t="shared" si="3082"/>
        <v>0</v>
      </c>
      <c r="LM291" s="94">
        <f t="shared" ref="LM291:NK291" si="3083">IF(LM$165=EOMONTH($E115,$R115*(1-$O115)),SUMIFS($D284:$NK284,$D$165:$NK$165,"&gt;"&amp;EOMONTH($E115,$R115*(1-$O115)+$S115*(1-$O115)+$T115*$O115),$D$165:$NK$165,"&lt;="&amp;EOMONTH($E115,$R115*(1-$O115)+60))*-($AF115*(1-$O115)+$AH115*$O115)+SUMIFS($D284:$NK284,$D$165:$NK$165,"&gt;"&amp;EOMONTH($E115,$R115*(1-$O115)+60),$D$165:$NK$165,"&lt;="&amp;EOMONTH($E115,$R115*(1-$O115)+300))*-($AG115*(1-$O115)+$AI115*$O115),0)</f>
        <v>0</v>
      </c>
      <c r="LN291" s="94">
        <f t="shared" si="3083"/>
        <v>0</v>
      </c>
      <c r="LO291" s="94">
        <f t="shared" si="3083"/>
        <v>0</v>
      </c>
      <c r="LP291" s="94">
        <f t="shared" si="3083"/>
        <v>0</v>
      </c>
      <c r="LQ291" s="94">
        <f t="shared" si="3083"/>
        <v>0</v>
      </c>
      <c r="LR291" s="94">
        <f t="shared" si="3083"/>
        <v>0</v>
      </c>
      <c r="LS291" s="94">
        <f t="shared" si="3083"/>
        <v>0</v>
      </c>
      <c r="LT291" s="94">
        <f t="shared" si="3083"/>
        <v>0</v>
      </c>
      <c r="LU291" s="94">
        <f t="shared" si="3083"/>
        <v>0</v>
      </c>
      <c r="LV291" s="94">
        <f t="shared" si="3083"/>
        <v>0</v>
      </c>
      <c r="LW291" s="94">
        <f t="shared" si="3083"/>
        <v>0</v>
      </c>
      <c r="LX291" s="94">
        <f t="shared" si="3083"/>
        <v>0</v>
      </c>
      <c r="LY291" s="94">
        <f t="shared" si="3083"/>
        <v>0</v>
      </c>
      <c r="LZ291" s="94">
        <f t="shared" si="3083"/>
        <v>0</v>
      </c>
      <c r="MA291" s="94">
        <f t="shared" si="3083"/>
        <v>0</v>
      </c>
      <c r="MB291" s="94">
        <f t="shared" si="3083"/>
        <v>0</v>
      </c>
      <c r="MC291" s="94">
        <f t="shared" si="3083"/>
        <v>0</v>
      </c>
      <c r="MD291" s="94">
        <f t="shared" si="3083"/>
        <v>0</v>
      </c>
      <c r="ME291" s="94">
        <f t="shared" si="3083"/>
        <v>0</v>
      </c>
      <c r="MF291" s="94">
        <f t="shared" si="3083"/>
        <v>0</v>
      </c>
      <c r="MG291" s="94">
        <f t="shared" si="3083"/>
        <v>0</v>
      </c>
      <c r="MH291" s="94">
        <f t="shared" si="3083"/>
        <v>0</v>
      </c>
      <c r="MI291" s="94">
        <f t="shared" si="3083"/>
        <v>0</v>
      </c>
      <c r="MJ291" s="94">
        <f t="shared" si="3083"/>
        <v>0</v>
      </c>
      <c r="MK291" s="94">
        <f t="shared" si="3083"/>
        <v>0</v>
      </c>
      <c r="ML291" s="94">
        <f t="shared" si="3083"/>
        <v>0</v>
      </c>
      <c r="MM291" s="94">
        <f t="shared" si="3083"/>
        <v>0</v>
      </c>
      <c r="MN291" s="94">
        <f t="shared" si="3083"/>
        <v>0</v>
      </c>
      <c r="MO291" s="94">
        <f t="shared" si="3083"/>
        <v>0</v>
      </c>
      <c r="MP291" s="94">
        <f t="shared" si="3083"/>
        <v>0</v>
      </c>
      <c r="MQ291" s="94">
        <f t="shared" si="3083"/>
        <v>0</v>
      </c>
      <c r="MR291" s="94">
        <f t="shared" si="3083"/>
        <v>0</v>
      </c>
      <c r="MS291" s="94">
        <f t="shared" si="3083"/>
        <v>0</v>
      </c>
      <c r="MT291" s="94">
        <f t="shared" si="3083"/>
        <v>0</v>
      </c>
      <c r="MU291" s="94">
        <f t="shared" si="3083"/>
        <v>0</v>
      </c>
      <c r="MV291" s="94">
        <f t="shared" si="3083"/>
        <v>0</v>
      </c>
      <c r="MW291" s="94">
        <f t="shared" si="3083"/>
        <v>0</v>
      </c>
      <c r="MX291" s="94">
        <f t="shared" si="3083"/>
        <v>0</v>
      </c>
      <c r="MY291" s="94">
        <f t="shared" si="3083"/>
        <v>0</v>
      </c>
      <c r="MZ291" s="94">
        <f t="shared" si="3083"/>
        <v>0</v>
      </c>
      <c r="NA291" s="94">
        <f t="shared" si="3083"/>
        <v>0</v>
      </c>
      <c r="NB291" s="94">
        <f t="shared" si="3083"/>
        <v>0</v>
      </c>
      <c r="NC291" s="94">
        <f t="shared" si="3083"/>
        <v>0</v>
      </c>
      <c r="ND291" s="94">
        <f t="shared" si="3083"/>
        <v>0</v>
      </c>
      <c r="NE291" s="94">
        <f t="shared" si="3083"/>
        <v>0</v>
      </c>
      <c r="NF291" s="94">
        <f t="shared" si="3083"/>
        <v>0</v>
      </c>
      <c r="NG291" s="94">
        <f t="shared" si="3083"/>
        <v>0</v>
      </c>
      <c r="NH291" s="94">
        <f t="shared" si="3083"/>
        <v>0</v>
      </c>
      <c r="NI291" s="94">
        <f t="shared" si="3083"/>
        <v>0</v>
      </c>
      <c r="NJ291" s="94">
        <f t="shared" si="3083"/>
        <v>0</v>
      </c>
      <c r="NK291" s="97">
        <f t="shared" si="3083"/>
        <v>0</v>
      </c>
    </row>
    <row r="292" spans="1:375" x14ac:dyDescent="0.25">
      <c r="A292" s="98">
        <f ca="1">SUMIF($D$163:$NK$163,"&lt;="&amp;Summary!$B$3,Leases!D292:NK292)</f>
        <v>0</v>
      </c>
      <c r="B292" s="103"/>
      <c r="C292" s="99" t="s">
        <v>97</v>
      </c>
      <c r="D292" s="100">
        <f ca="1">SUM(D287:D291)</f>
        <v>0</v>
      </c>
      <c r="E292" s="100">
        <f t="shared" ref="E292:BP292" ca="1" si="3084">SUM(E287:E291)</f>
        <v>0</v>
      </c>
      <c r="F292" s="100">
        <f t="shared" ca="1" si="3084"/>
        <v>0</v>
      </c>
      <c r="G292" s="100">
        <f t="shared" ca="1" si="3084"/>
        <v>0</v>
      </c>
      <c r="H292" s="100">
        <f t="shared" ca="1" si="3084"/>
        <v>0</v>
      </c>
      <c r="I292" s="100">
        <f t="shared" ca="1" si="3084"/>
        <v>0</v>
      </c>
      <c r="J292" s="100">
        <f t="shared" ca="1" si="3084"/>
        <v>0</v>
      </c>
      <c r="K292" s="100">
        <f t="shared" ca="1" si="3084"/>
        <v>0</v>
      </c>
      <c r="L292" s="100">
        <f t="shared" ca="1" si="3084"/>
        <v>0</v>
      </c>
      <c r="M292" s="100">
        <f t="shared" ca="1" si="3084"/>
        <v>0</v>
      </c>
      <c r="N292" s="100">
        <f t="shared" ca="1" si="3084"/>
        <v>0</v>
      </c>
      <c r="O292" s="100">
        <f t="shared" ca="1" si="3084"/>
        <v>0</v>
      </c>
      <c r="P292" s="100">
        <f t="shared" ca="1" si="3084"/>
        <v>0</v>
      </c>
      <c r="Q292" s="100">
        <f t="shared" ca="1" si="3084"/>
        <v>0</v>
      </c>
      <c r="R292" s="100">
        <f t="shared" ca="1" si="3084"/>
        <v>0</v>
      </c>
      <c r="S292" s="100">
        <f t="shared" ca="1" si="3084"/>
        <v>0</v>
      </c>
      <c r="T292" s="100">
        <f t="shared" ca="1" si="3084"/>
        <v>0</v>
      </c>
      <c r="U292" s="100">
        <f t="shared" ca="1" si="3084"/>
        <v>0</v>
      </c>
      <c r="V292" s="100">
        <f t="shared" ca="1" si="3084"/>
        <v>0</v>
      </c>
      <c r="W292" s="100">
        <f t="shared" ca="1" si="3084"/>
        <v>0</v>
      </c>
      <c r="X292" s="100">
        <f t="shared" ca="1" si="3084"/>
        <v>0</v>
      </c>
      <c r="Y292" s="100">
        <f t="shared" ca="1" si="3084"/>
        <v>0</v>
      </c>
      <c r="Z292" s="100">
        <f t="shared" ca="1" si="3084"/>
        <v>0</v>
      </c>
      <c r="AA292" s="100">
        <f t="shared" ca="1" si="3084"/>
        <v>0</v>
      </c>
      <c r="AB292" s="100">
        <f t="shared" ca="1" si="3084"/>
        <v>0</v>
      </c>
      <c r="AC292" s="100">
        <f t="shared" ca="1" si="3084"/>
        <v>0</v>
      </c>
      <c r="AD292" s="100">
        <f t="shared" ca="1" si="3084"/>
        <v>0</v>
      </c>
      <c r="AE292" s="100">
        <f t="shared" ca="1" si="3084"/>
        <v>0</v>
      </c>
      <c r="AF292" s="100">
        <f t="shared" ca="1" si="3084"/>
        <v>0</v>
      </c>
      <c r="AG292" s="100">
        <f t="shared" ca="1" si="3084"/>
        <v>0</v>
      </c>
      <c r="AH292" s="100">
        <f t="shared" ca="1" si="3084"/>
        <v>0</v>
      </c>
      <c r="AI292" s="100">
        <f t="shared" ca="1" si="3084"/>
        <v>0</v>
      </c>
      <c r="AJ292" s="100">
        <f t="shared" ca="1" si="3084"/>
        <v>0</v>
      </c>
      <c r="AK292" s="100">
        <f t="shared" ca="1" si="3084"/>
        <v>0</v>
      </c>
      <c r="AL292" s="100">
        <f t="shared" ca="1" si="3084"/>
        <v>0</v>
      </c>
      <c r="AM292" s="100">
        <f t="shared" ca="1" si="3084"/>
        <v>0</v>
      </c>
      <c r="AN292" s="100">
        <f t="shared" ca="1" si="3084"/>
        <v>0</v>
      </c>
      <c r="AO292" s="100">
        <f t="shared" ca="1" si="3084"/>
        <v>0</v>
      </c>
      <c r="AP292" s="100">
        <f t="shared" ca="1" si="3084"/>
        <v>0</v>
      </c>
      <c r="AQ292" s="100">
        <f t="shared" ca="1" si="3084"/>
        <v>0</v>
      </c>
      <c r="AR292" s="100">
        <f t="shared" ca="1" si="3084"/>
        <v>0</v>
      </c>
      <c r="AS292" s="100">
        <f t="shared" ca="1" si="3084"/>
        <v>0</v>
      </c>
      <c r="AT292" s="100">
        <f t="shared" ca="1" si="3084"/>
        <v>0</v>
      </c>
      <c r="AU292" s="100">
        <f t="shared" ca="1" si="3084"/>
        <v>0</v>
      </c>
      <c r="AV292" s="100">
        <f t="shared" ca="1" si="3084"/>
        <v>0</v>
      </c>
      <c r="AW292" s="100">
        <f t="shared" ca="1" si="3084"/>
        <v>0</v>
      </c>
      <c r="AX292" s="100">
        <f t="shared" ca="1" si="3084"/>
        <v>0</v>
      </c>
      <c r="AY292" s="100">
        <f t="shared" ca="1" si="3084"/>
        <v>0</v>
      </c>
      <c r="AZ292" s="100">
        <f t="shared" ca="1" si="3084"/>
        <v>0</v>
      </c>
      <c r="BA292" s="100">
        <f t="shared" ca="1" si="3084"/>
        <v>0</v>
      </c>
      <c r="BB292" s="100">
        <f t="shared" ca="1" si="3084"/>
        <v>0</v>
      </c>
      <c r="BC292" s="100">
        <f t="shared" ca="1" si="3084"/>
        <v>0</v>
      </c>
      <c r="BD292" s="100">
        <f t="shared" ca="1" si="3084"/>
        <v>0</v>
      </c>
      <c r="BE292" s="100">
        <f t="shared" ca="1" si="3084"/>
        <v>0</v>
      </c>
      <c r="BF292" s="100">
        <f t="shared" ca="1" si="3084"/>
        <v>0</v>
      </c>
      <c r="BG292" s="100">
        <f t="shared" ca="1" si="3084"/>
        <v>0</v>
      </c>
      <c r="BH292" s="100">
        <f t="shared" ca="1" si="3084"/>
        <v>0</v>
      </c>
      <c r="BI292" s="100">
        <f t="shared" ca="1" si="3084"/>
        <v>0</v>
      </c>
      <c r="BJ292" s="100">
        <f t="shared" ca="1" si="3084"/>
        <v>0</v>
      </c>
      <c r="BK292" s="100">
        <f t="shared" ca="1" si="3084"/>
        <v>0</v>
      </c>
      <c r="BL292" s="100">
        <f t="shared" ca="1" si="3084"/>
        <v>0</v>
      </c>
      <c r="BM292" s="100">
        <f t="shared" ca="1" si="3084"/>
        <v>0</v>
      </c>
      <c r="BN292" s="100">
        <f t="shared" si="3084"/>
        <v>0</v>
      </c>
      <c r="BO292" s="100">
        <f t="shared" si="3084"/>
        <v>0</v>
      </c>
      <c r="BP292" s="100">
        <f t="shared" si="3084"/>
        <v>0</v>
      </c>
      <c r="BQ292" s="100">
        <f t="shared" ref="BQ292:EB292" ca="1" si="3085">SUM(BQ287:BQ291)</f>
        <v>0</v>
      </c>
      <c r="BR292" s="100">
        <f t="shared" ca="1" si="3085"/>
        <v>0</v>
      </c>
      <c r="BS292" s="100">
        <f t="shared" ca="1" si="3085"/>
        <v>0</v>
      </c>
      <c r="BT292" s="100">
        <f t="shared" ca="1" si="3085"/>
        <v>0</v>
      </c>
      <c r="BU292" s="100">
        <f t="shared" ca="1" si="3085"/>
        <v>0</v>
      </c>
      <c r="BV292" s="100">
        <f t="shared" ca="1" si="3085"/>
        <v>0</v>
      </c>
      <c r="BW292" s="100">
        <f t="shared" ca="1" si="3085"/>
        <v>0</v>
      </c>
      <c r="BX292" s="100">
        <f t="shared" ca="1" si="3085"/>
        <v>0</v>
      </c>
      <c r="BY292" s="100">
        <f t="shared" ca="1" si="3085"/>
        <v>0</v>
      </c>
      <c r="BZ292" s="100">
        <f t="shared" ca="1" si="3085"/>
        <v>0</v>
      </c>
      <c r="CA292" s="100">
        <f t="shared" ca="1" si="3085"/>
        <v>0</v>
      </c>
      <c r="CB292" s="100">
        <f t="shared" ca="1" si="3085"/>
        <v>0</v>
      </c>
      <c r="CC292" s="100">
        <f t="shared" ca="1" si="3085"/>
        <v>0</v>
      </c>
      <c r="CD292" s="100">
        <f t="shared" ca="1" si="3085"/>
        <v>0</v>
      </c>
      <c r="CE292" s="100">
        <f t="shared" ca="1" si="3085"/>
        <v>0</v>
      </c>
      <c r="CF292" s="100">
        <f t="shared" ca="1" si="3085"/>
        <v>0</v>
      </c>
      <c r="CG292" s="100">
        <f t="shared" ca="1" si="3085"/>
        <v>0</v>
      </c>
      <c r="CH292" s="100">
        <f t="shared" ca="1" si="3085"/>
        <v>0</v>
      </c>
      <c r="CI292" s="100">
        <f t="shared" ca="1" si="3085"/>
        <v>0</v>
      </c>
      <c r="CJ292" s="100">
        <f t="shared" ca="1" si="3085"/>
        <v>0</v>
      </c>
      <c r="CK292" s="100">
        <f t="shared" ca="1" si="3085"/>
        <v>0</v>
      </c>
      <c r="CL292" s="100">
        <f t="shared" ca="1" si="3085"/>
        <v>0</v>
      </c>
      <c r="CM292" s="100">
        <f t="shared" ca="1" si="3085"/>
        <v>0</v>
      </c>
      <c r="CN292" s="100">
        <f t="shared" ca="1" si="3085"/>
        <v>0</v>
      </c>
      <c r="CO292" s="100">
        <f t="shared" ca="1" si="3085"/>
        <v>0</v>
      </c>
      <c r="CP292" s="100">
        <f t="shared" ca="1" si="3085"/>
        <v>0</v>
      </c>
      <c r="CQ292" s="100">
        <f t="shared" ca="1" si="3085"/>
        <v>0</v>
      </c>
      <c r="CR292" s="100">
        <f t="shared" ca="1" si="3085"/>
        <v>0</v>
      </c>
      <c r="CS292" s="100">
        <f t="shared" ca="1" si="3085"/>
        <v>0</v>
      </c>
      <c r="CT292" s="100">
        <f t="shared" ca="1" si="3085"/>
        <v>0</v>
      </c>
      <c r="CU292" s="100">
        <f t="shared" ca="1" si="3085"/>
        <v>0</v>
      </c>
      <c r="CV292" s="100">
        <f t="shared" ca="1" si="3085"/>
        <v>0</v>
      </c>
      <c r="CW292" s="100">
        <f t="shared" ca="1" si="3085"/>
        <v>0</v>
      </c>
      <c r="CX292" s="100">
        <f t="shared" ca="1" si="3085"/>
        <v>0</v>
      </c>
      <c r="CY292" s="100">
        <f t="shared" ca="1" si="3085"/>
        <v>0</v>
      </c>
      <c r="CZ292" s="100">
        <f t="shared" ca="1" si="3085"/>
        <v>0</v>
      </c>
      <c r="DA292" s="100">
        <f t="shared" ca="1" si="3085"/>
        <v>0</v>
      </c>
      <c r="DB292" s="100">
        <f t="shared" ca="1" si="3085"/>
        <v>0</v>
      </c>
      <c r="DC292" s="100">
        <f t="shared" ca="1" si="3085"/>
        <v>0</v>
      </c>
      <c r="DD292" s="100">
        <f t="shared" ca="1" si="3085"/>
        <v>0</v>
      </c>
      <c r="DE292" s="100">
        <f t="shared" ca="1" si="3085"/>
        <v>0</v>
      </c>
      <c r="DF292" s="100">
        <f t="shared" ca="1" si="3085"/>
        <v>0</v>
      </c>
      <c r="DG292" s="100">
        <f t="shared" ca="1" si="3085"/>
        <v>0</v>
      </c>
      <c r="DH292" s="100">
        <f t="shared" ca="1" si="3085"/>
        <v>0</v>
      </c>
      <c r="DI292" s="100">
        <f t="shared" ca="1" si="3085"/>
        <v>0</v>
      </c>
      <c r="DJ292" s="100">
        <f t="shared" ca="1" si="3085"/>
        <v>0</v>
      </c>
      <c r="DK292" s="100">
        <f t="shared" ca="1" si="3085"/>
        <v>0</v>
      </c>
      <c r="DL292" s="100">
        <f t="shared" ca="1" si="3085"/>
        <v>0</v>
      </c>
      <c r="DM292" s="100">
        <f t="shared" ca="1" si="3085"/>
        <v>0</v>
      </c>
      <c r="DN292" s="100">
        <f t="shared" ca="1" si="3085"/>
        <v>0</v>
      </c>
      <c r="DO292" s="100">
        <f t="shared" ca="1" si="3085"/>
        <v>0</v>
      </c>
      <c r="DP292" s="100">
        <f t="shared" ca="1" si="3085"/>
        <v>0</v>
      </c>
      <c r="DQ292" s="100">
        <f t="shared" ca="1" si="3085"/>
        <v>0</v>
      </c>
      <c r="DR292" s="100">
        <f t="shared" ca="1" si="3085"/>
        <v>0</v>
      </c>
      <c r="DS292" s="100">
        <f t="shared" ca="1" si="3085"/>
        <v>0</v>
      </c>
      <c r="DT292" s="100">
        <f t="shared" ca="1" si="3085"/>
        <v>0</v>
      </c>
      <c r="DU292" s="100">
        <f t="shared" ca="1" si="3085"/>
        <v>0</v>
      </c>
      <c r="DV292" s="100">
        <f t="shared" ca="1" si="3085"/>
        <v>0</v>
      </c>
      <c r="DW292" s="100">
        <f t="shared" ca="1" si="3085"/>
        <v>0</v>
      </c>
      <c r="DX292" s="100">
        <f t="shared" ca="1" si="3085"/>
        <v>0</v>
      </c>
      <c r="DY292" s="100">
        <f t="shared" ca="1" si="3085"/>
        <v>0</v>
      </c>
      <c r="DZ292" s="100">
        <f t="shared" ca="1" si="3085"/>
        <v>0</v>
      </c>
      <c r="EA292" s="100">
        <f t="shared" ca="1" si="3085"/>
        <v>0</v>
      </c>
      <c r="EB292" s="100">
        <f t="shared" ca="1" si="3085"/>
        <v>0</v>
      </c>
      <c r="EC292" s="100">
        <f t="shared" ref="EC292:GN292" ca="1" si="3086">SUM(EC287:EC291)</f>
        <v>0</v>
      </c>
      <c r="ED292" s="100">
        <f t="shared" ca="1" si="3086"/>
        <v>0</v>
      </c>
      <c r="EE292" s="100">
        <f t="shared" ca="1" si="3086"/>
        <v>0</v>
      </c>
      <c r="EF292" s="100">
        <f t="shared" si="3086"/>
        <v>0</v>
      </c>
      <c r="EG292" s="100">
        <f t="shared" si="3086"/>
        <v>0</v>
      </c>
      <c r="EH292" s="100">
        <f t="shared" si="3086"/>
        <v>0</v>
      </c>
      <c r="EI292" s="100">
        <f t="shared" si="3086"/>
        <v>0</v>
      </c>
      <c r="EJ292" s="100">
        <f t="shared" si="3086"/>
        <v>0</v>
      </c>
      <c r="EK292" s="100">
        <f t="shared" si="3086"/>
        <v>0</v>
      </c>
      <c r="EL292" s="100">
        <f t="shared" si="3086"/>
        <v>0</v>
      </c>
      <c r="EM292" s="100">
        <f t="shared" si="3086"/>
        <v>0</v>
      </c>
      <c r="EN292" s="100">
        <f t="shared" si="3086"/>
        <v>0</v>
      </c>
      <c r="EO292" s="100">
        <f t="shared" si="3086"/>
        <v>0</v>
      </c>
      <c r="EP292" s="100">
        <f t="shared" si="3086"/>
        <v>0</v>
      </c>
      <c r="EQ292" s="100">
        <f t="shared" si="3086"/>
        <v>0</v>
      </c>
      <c r="ER292" s="100">
        <f t="shared" si="3086"/>
        <v>0</v>
      </c>
      <c r="ES292" s="100">
        <f t="shared" si="3086"/>
        <v>0</v>
      </c>
      <c r="ET292" s="100">
        <f t="shared" si="3086"/>
        <v>0</v>
      </c>
      <c r="EU292" s="100">
        <f t="shared" si="3086"/>
        <v>0</v>
      </c>
      <c r="EV292" s="100">
        <f t="shared" si="3086"/>
        <v>0</v>
      </c>
      <c r="EW292" s="100">
        <f t="shared" si="3086"/>
        <v>0</v>
      </c>
      <c r="EX292" s="100">
        <f t="shared" si="3086"/>
        <v>0</v>
      </c>
      <c r="EY292" s="100">
        <f t="shared" si="3086"/>
        <v>0</v>
      </c>
      <c r="EZ292" s="100">
        <f t="shared" si="3086"/>
        <v>0</v>
      </c>
      <c r="FA292" s="100">
        <f t="shared" si="3086"/>
        <v>0</v>
      </c>
      <c r="FB292" s="100">
        <f t="shared" si="3086"/>
        <v>0</v>
      </c>
      <c r="FC292" s="100">
        <f t="shared" si="3086"/>
        <v>0</v>
      </c>
      <c r="FD292" s="100">
        <f t="shared" si="3086"/>
        <v>0</v>
      </c>
      <c r="FE292" s="100">
        <f t="shared" si="3086"/>
        <v>0</v>
      </c>
      <c r="FF292" s="100">
        <f t="shared" si="3086"/>
        <v>0</v>
      </c>
      <c r="FG292" s="100">
        <f t="shared" si="3086"/>
        <v>0</v>
      </c>
      <c r="FH292" s="100">
        <f t="shared" si="3086"/>
        <v>0</v>
      </c>
      <c r="FI292" s="100">
        <f t="shared" si="3086"/>
        <v>0</v>
      </c>
      <c r="FJ292" s="100">
        <f t="shared" si="3086"/>
        <v>0</v>
      </c>
      <c r="FK292" s="100">
        <f t="shared" si="3086"/>
        <v>0</v>
      </c>
      <c r="FL292" s="100">
        <f t="shared" si="3086"/>
        <v>0</v>
      </c>
      <c r="FM292" s="100">
        <f t="shared" si="3086"/>
        <v>0</v>
      </c>
      <c r="FN292" s="100">
        <f t="shared" si="3086"/>
        <v>0</v>
      </c>
      <c r="FO292" s="100">
        <f t="shared" si="3086"/>
        <v>0</v>
      </c>
      <c r="FP292" s="100">
        <f t="shared" si="3086"/>
        <v>0</v>
      </c>
      <c r="FQ292" s="100">
        <f t="shared" si="3086"/>
        <v>0</v>
      </c>
      <c r="FR292" s="100">
        <f t="shared" si="3086"/>
        <v>0</v>
      </c>
      <c r="FS292" s="100">
        <f t="shared" si="3086"/>
        <v>0</v>
      </c>
      <c r="FT292" s="100">
        <f t="shared" si="3086"/>
        <v>0</v>
      </c>
      <c r="FU292" s="100">
        <f t="shared" si="3086"/>
        <v>0</v>
      </c>
      <c r="FV292" s="100">
        <f t="shared" si="3086"/>
        <v>0</v>
      </c>
      <c r="FW292" s="100">
        <f t="shared" si="3086"/>
        <v>0</v>
      </c>
      <c r="FX292" s="100">
        <f t="shared" si="3086"/>
        <v>0</v>
      </c>
      <c r="FY292" s="100">
        <f t="shared" si="3086"/>
        <v>0</v>
      </c>
      <c r="FZ292" s="100">
        <f t="shared" si="3086"/>
        <v>0</v>
      </c>
      <c r="GA292" s="100">
        <f t="shared" si="3086"/>
        <v>0</v>
      </c>
      <c r="GB292" s="100">
        <f t="shared" si="3086"/>
        <v>0</v>
      </c>
      <c r="GC292" s="100">
        <f t="shared" si="3086"/>
        <v>0</v>
      </c>
      <c r="GD292" s="100">
        <f t="shared" si="3086"/>
        <v>0</v>
      </c>
      <c r="GE292" s="100">
        <f t="shared" si="3086"/>
        <v>0</v>
      </c>
      <c r="GF292" s="100">
        <f t="shared" si="3086"/>
        <v>0</v>
      </c>
      <c r="GG292" s="100">
        <f t="shared" si="3086"/>
        <v>0</v>
      </c>
      <c r="GH292" s="100">
        <f t="shared" si="3086"/>
        <v>0</v>
      </c>
      <c r="GI292" s="100">
        <f t="shared" si="3086"/>
        <v>0</v>
      </c>
      <c r="GJ292" s="100">
        <f t="shared" si="3086"/>
        <v>0</v>
      </c>
      <c r="GK292" s="100">
        <f t="shared" si="3086"/>
        <v>0</v>
      </c>
      <c r="GL292" s="100">
        <f t="shared" si="3086"/>
        <v>0</v>
      </c>
      <c r="GM292" s="100">
        <f t="shared" si="3086"/>
        <v>0</v>
      </c>
      <c r="GN292" s="100">
        <f t="shared" si="3086"/>
        <v>0</v>
      </c>
      <c r="GO292" s="100">
        <f t="shared" ref="GO292:IZ292" si="3087">SUM(GO287:GO291)</f>
        <v>0</v>
      </c>
      <c r="GP292" s="100">
        <f t="shared" si="3087"/>
        <v>0</v>
      </c>
      <c r="GQ292" s="100">
        <f t="shared" si="3087"/>
        <v>0</v>
      </c>
      <c r="GR292" s="100">
        <f t="shared" si="3087"/>
        <v>0</v>
      </c>
      <c r="GS292" s="100">
        <f t="shared" si="3087"/>
        <v>0</v>
      </c>
      <c r="GT292" s="100">
        <f t="shared" si="3087"/>
        <v>0</v>
      </c>
      <c r="GU292" s="100">
        <f t="shared" si="3087"/>
        <v>0</v>
      </c>
      <c r="GV292" s="100">
        <f t="shared" si="3087"/>
        <v>0</v>
      </c>
      <c r="GW292" s="100">
        <f t="shared" si="3087"/>
        <v>0</v>
      </c>
      <c r="GX292" s="100">
        <f t="shared" si="3087"/>
        <v>0</v>
      </c>
      <c r="GY292" s="100">
        <f t="shared" si="3087"/>
        <v>0</v>
      </c>
      <c r="GZ292" s="100">
        <f t="shared" si="3087"/>
        <v>0</v>
      </c>
      <c r="HA292" s="100">
        <f t="shared" si="3087"/>
        <v>0</v>
      </c>
      <c r="HB292" s="100">
        <f t="shared" si="3087"/>
        <v>0</v>
      </c>
      <c r="HC292" s="100">
        <f t="shared" si="3087"/>
        <v>0</v>
      </c>
      <c r="HD292" s="100">
        <f t="shared" si="3087"/>
        <v>0</v>
      </c>
      <c r="HE292" s="100">
        <f t="shared" si="3087"/>
        <v>0</v>
      </c>
      <c r="HF292" s="100">
        <f t="shared" si="3087"/>
        <v>0</v>
      </c>
      <c r="HG292" s="100">
        <f t="shared" si="3087"/>
        <v>0</v>
      </c>
      <c r="HH292" s="100">
        <f t="shared" si="3087"/>
        <v>0</v>
      </c>
      <c r="HI292" s="100">
        <f t="shared" si="3087"/>
        <v>0</v>
      </c>
      <c r="HJ292" s="100">
        <f t="shared" si="3087"/>
        <v>0</v>
      </c>
      <c r="HK292" s="100">
        <f t="shared" si="3087"/>
        <v>0</v>
      </c>
      <c r="HL292" s="100">
        <f t="shared" si="3087"/>
        <v>0</v>
      </c>
      <c r="HM292" s="100">
        <f t="shared" si="3087"/>
        <v>0</v>
      </c>
      <c r="HN292" s="100">
        <f t="shared" si="3087"/>
        <v>0</v>
      </c>
      <c r="HO292" s="100">
        <f t="shared" si="3087"/>
        <v>0</v>
      </c>
      <c r="HP292" s="100">
        <f t="shared" si="3087"/>
        <v>0</v>
      </c>
      <c r="HQ292" s="100">
        <f t="shared" si="3087"/>
        <v>0</v>
      </c>
      <c r="HR292" s="100">
        <f t="shared" si="3087"/>
        <v>0</v>
      </c>
      <c r="HS292" s="100">
        <f t="shared" si="3087"/>
        <v>0</v>
      </c>
      <c r="HT292" s="100">
        <f t="shared" si="3087"/>
        <v>0</v>
      </c>
      <c r="HU292" s="100">
        <f t="shared" si="3087"/>
        <v>0</v>
      </c>
      <c r="HV292" s="100">
        <f t="shared" si="3087"/>
        <v>0</v>
      </c>
      <c r="HW292" s="100">
        <f t="shared" si="3087"/>
        <v>0</v>
      </c>
      <c r="HX292" s="100">
        <f t="shared" si="3087"/>
        <v>0</v>
      </c>
      <c r="HY292" s="100">
        <f t="shared" si="3087"/>
        <v>0</v>
      </c>
      <c r="HZ292" s="100">
        <f t="shared" si="3087"/>
        <v>0</v>
      </c>
      <c r="IA292" s="100">
        <f t="shared" si="3087"/>
        <v>0</v>
      </c>
      <c r="IB292" s="100">
        <f t="shared" si="3087"/>
        <v>0</v>
      </c>
      <c r="IC292" s="100">
        <f t="shared" si="3087"/>
        <v>0</v>
      </c>
      <c r="ID292" s="100">
        <f t="shared" si="3087"/>
        <v>0</v>
      </c>
      <c r="IE292" s="100">
        <f t="shared" si="3087"/>
        <v>0</v>
      </c>
      <c r="IF292" s="100">
        <f t="shared" si="3087"/>
        <v>0</v>
      </c>
      <c r="IG292" s="100">
        <f t="shared" si="3087"/>
        <v>0</v>
      </c>
      <c r="IH292" s="100">
        <f t="shared" si="3087"/>
        <v>0</v>
      </c>
      <c r="II292" s="100">
        <f t="shared" si="3087"/>
        <v>0</v>
      </c>
      <c r="IJ292" s="100">
        <f t="shared" si="3087"/>
        <v>0</v>
      </c>
      <c r="IK292" s="100">
        <f t="shared" si="3087"/>
        <v>0</v>
      </c>
      <c r="IL292" s="100">
        <f t="shared" si="3087"/>
        <v>0</v>
      </c>
      <c r="IM292" s="100">
        <f t="shared" si="3087"/>
        <v>0</v>
      </c>
      <c r="IN292" s="100">
        <f t="shared" si="3087"/>
        <v>0</v>
      </c>
      <c r="IO292" s="100">
        <f t="shared" si="3087"/>
        <v>0</v>
      </c>
      <c r="IP292" s="100">
        <f t="shared" si="3087"/>
        <v>0</v>
      </c>
      <c r="IQ292" s="100">
        <f t="shared" si="3087"/>
        <v>0</v>
      </c>
      <c r="IR292" s="100">
        <f t="shared" si="3087"/>
        <v>0</v>
      </c>
      <c r="IS292" s="100">
        <f t="shared" si="3087"/>
        <v>0</v>
      </c>
      <c r="IT292" s="100">
        <f t="shared" si="3087"/>
        <v>0</v>
      </c>
      <c r="IU292" s="100">
        <f t="shared" si="3087"/>
        <v>0</v>
      </c>
      <c r="IV292" s="100">
        <f t="shared" si="3087"/>
        <v>0</v>
      </c>
      <c r="IW292" s="100">
        <f t="shared" si="3087"/>
        <v>0</v>
      </c>
      <c r="IX292" s="100">
        <f t="shared" si="3087"/>
        <v>0</v>
      </c>
      <c r="IY292" s="100">
        <f t="shared" si="3087"/>
        <v>0</v>
      </c>
      <c r="IZ292" s="100">
        <f t="shared" si="3087"/>
        <v>0</v>
      </c>
      <c r="JA292" s="100">
        <f t="shared" ref="JA292:LL292" si="3088">SUM(JA287:JA291)</f>
        <v>0</v>
      </c>
      <c r="JB292" s="100">
        <f t="shared" si="3088"/>
        <v>0</v>
      </c>
      <c r="JC292" s="100">
        <f t="shared" si="3088"/>
        <v>0</v>
      </c>
      <c r="JD292" s="100">
        <f t="shared" si="3088"/>
        <v>0</v>
      </c>
      <c r="JE292" s="100">
        <f t="shared" si="3088"/>
        <v>0</v>
      </c>
      <c r="JF292" s="100">
        <f t="shared" si="3088"/>
        <v>0</v>
      </c>
      <c r="JG292" s="100">
        <f t="shared" si="3088"/>
        <v>0</v>
      </c>
      <c r="JH292" s="100">
        <f t="shared" si="3088"/>
        <v>0</v>
      </c>
      <c r="JI292" s="100">
        <f t="shared" si="3088"/>
        <v>0</v>
      </c>
      <c r="JJ292" s="100">
        <f t="shared" si="3088"/>
        <v>0</v>
      </c>
      <c r="JK292" s="100">
        <f t="shared" si="3088"/>
        <v>0</v>
      </c>
      <c r="JL292" s="100">
        <f t="shared" si="3088"/>
        <v>0</v>
      </c>
      <c r="JM292" s="100">
        <f t="shared" si="3088"/>
        <v>0</v>
      </c>
      <c r="JN292" s="100">
        <f t="shared" si="3088"/>
        <v>0</v>
      </c>
      <c r="JO292" s="100">
        <f t="shared" si="3088"/>
        <v>0</v>
      </c>
      <c r="JP292" s="100">
        <f t="shared" si="3088"/>
        <v>0</v>
      </c>
      <c r="JQ292" s="100">
        <f t="shared" si="3088"/>
        <v>0</v>
      </c>
      <c r="JR292" s="100">
        <f t="shared" si="3088"/>
        <v>0</v>
      </c>
      <c r="JS292" s="100">
        <f t="shared" si="3088"/>
        <v>0</v>
      </c>
      <c r="JT292" s="100">
        <f t="shared" si="3088"/>
        <v>0</v>
      </c>
      <c r="JU292" s="100">
        <f t="shared" si="3088"/>
        <v>0</v>
      </c>
      <c r="JV292" s="100">
        <f t="shared" si="3088"/>
        <v>0</v>
      </c>
      <c r="JW292" s="100">
        <f t="shared" si="3088"/>
        <v>0</v>
      </c>
      <c r="JX292" s="100">
        <f t="shared" si="3088"/>
        <v>0</v>
      </c>
      <c r="JY292" s="100">
        <f t="shared" si="3088"/>
        <v>0</v>
      </c>
      <c r="JZ292" s="100">
        <f t="shared" si="3088"/>
        <v>0</v>
      </c>
      <c r="KA292" s="100">
        <f t="shared" si="3088"/>
        <v>0</v>
      </c>
      <c r="KB292" s="100">
        <f t="shared" si="3088"/>
        <v>0</v>
      </c>
      <c r="KC292" s="100">
        <f t="shared" si="3088"/>
        <v>0</v>
      </c>
      <c r="KD292" s="100">
        <f t="shared" si="3088"/>
        <v>0</v>
      </c>
      <c r="KE292" s="100">
        <f t="shared" si="3088"/>
        <v>0</v>
      </c>
      <c r="KF292" s="100">
        <f t="shared" si="3088"/>
        <v>0</v>
      </c>
      <c r="KG292" s="100">
        <f t="shared" si="3088"/>
        <v>0</v>
      </c>
      <c r="KH292" s="100">
        <f t="shared" si="3088"/>
        <v>0</v>
      </c>
      <c r="KI292" s="100">
        <f t="shared" si="3088"/>
        <v>0</v>
      </c>
      <c r="KJ292" s="100">
        <f t="shared" si="3088"/>
        <v>0</v>
      </c>
      <c r="KK292" s="100">
        <f t="shared" si="3088"/>
        <v>0</v>
      </c>
      <c r="KL292" s="100">
        <f t="shared" si="3088"/>
        <v>0</v>
      </c>
      <c r="KM292" s="100">
        <f t="shared" si="3088"/>
        <v>0</v>
      </c>
      <c r="KN292" s="100">
        <f t="shared" si="3088"/>
        <v>0</v>
      </c>
      <c r="KO292" s="100">
        <f t="shared" si="3088"/>
        <v>0</v>
      </c>
      <c r="KP292" s="100">
        <f t="shared" si="3088"/>
        <v>0</v>
      </c>
      <c r="KQ292" s="100">
        <f t="shared" si="3088"/>
        <v>0</v>
      </c>
      <c r="KR292" s="100">
        <f t="shared" si="3088"/>
        <v>0</v>
      </c>
      <c r="KS292" s="100">
        <f t="shared" si="3088"/>
        <v>0</v>
      </c>
      <c r="KT292" s="100">
        <f t="shared" si="3088"/>
        <v>0</v>
      </c>
      <c r="KU292" s="100">
        <f t="shared" si="3088"/>
        <v>0</v>
      </c>
      <c r="KV292" s="100">
        <f t="shared" si="3088"/>
        <v>0</v>
      </c>
      <c r="KW292" s="100">
        <f t="shared" si="3088"/>
        <v>0</v>
      </c>
      <c r="KX292" s="100">
        <f t="shared" si="3088"/>
        <v>0</v>
      </c>
      <c r="KY292" s="100">
        <f t="shared" si="3088"/>
        <v>0</v>
      </c>
      <c r="KZ292" s="100">
        <f t="shared" si="3088"/>
        <v>0</v>
      </c>
      <c r="LA292" s="100">
        <f t="shared" si="3088"/>
        <v>0</v>
      </c>
      <c r="LB292" s="100">
        <f t="shared" si="3088"/>
        <v>0</v>
      </c>
      <c r="LC292" s="100">
        <f t="shared" si="3088"/>
        <v>0</v>
      </c>
      <c r="LD292" s="100">
        <f t="shared" si="3088"/>
        <v>0</v>
      </c>
      <c r="LE292" s="100">
        <f t="shared" si="3088"/>
        <v>0</v>
      </c>
      <c r="LF292" s="100">
        <f t="shared" si="3088"/>
        <v>0</v>
      </c>
      <c r="LG292" s="100">
        <f t="shared" si="3088"/>
        <v>0</v>
      </c>
      <c r="LH292" s="100">
        <f t="shared" si="3088"/>
        <v>0</v>
      </c>
      <c r="LI292" s="100">
        <f t="shared" si="3088"/>
        <v>0</v>
      </c>
      <c r="LJ292" s="100">
        <f t="shared" si="3088"/>
        <v>0</v>
      </c>
      <c r="LK292" s="100">
        <f t="shared" si="3088"/>
        <v>0</v>
      </c>
      <c r="LL292" s="100">
        <f t="shared" si="3088"/>
        <v>0</v>
      </c>
      <c r="LM292" s="100">
        <f t="shared" ref="LM292:NK292" si="3089">SUM(LM287:LM291)</f>
        <v>0</v>
      </c>
      <c r="LN292" s="100">
        <f t="shared" si="3089"/>
        <v>0</v>
      </c>
      <c r="LO292" s="100">
        <f t="shared" si="3089"/>
        <v>0</v>
      </c>
      <c r="LP292" s="100">
        <f t="shared" si="3089"/>
        <v>0</v>
      </c>
      <c r="LQ292" s="100">
        <f t="shared" si="3089"/>
        <v>0</v>
      </c>
      <c r="LR292" s="100">
        <f t="shared" si="3089"/>
        <v>0</v>
      </c>
      <c r="LS292" s="100">
        <f t="shared" si="3089"/>
        <v>0</v>
      </c>
      <c r="LT292" s="100">
        <f t="shared" si="3089"/>
        <v>0</v>
      </c>
      <c r="LU292" s="100">
        <f t="shared" si="3089"/>
        <v>0</v>
      </c>
      <c r="LV292" s="100">
        <f t="shared" si="3089"/>
        <v>0</v>
      </c>
      <c r="LW292" s="100">
        <f t="shared" si="3089"/>
        <v>0</v>
      </c>
      <c r="LX292" s="100">
        <f t="shared" si="3089"/>
        <v>0</v>
      </c>
      <c r="LY292" s="100">
        <f t="shared" si="3089"/>
        <v>0</v>
      </c>
      <c r="LZ292" s="100">
        <f t="shared" si="3089"/>
        <v>0</v>
      </c>
      <c r="MA292" s="100">
        <f t="shared" si="3089"/>
        <v>0</v>
      </c>
      <c r="MB292" s="100">
        <f t="shared" si="3089"/>
        <v>0</v>
      </c>
      <c r="MC292" s="100">
        <f t="shared" si="3089"/>
        <v>0</v>
      </c>
      <c r="MD292" s="100">
        <f t="shared" si="3089"/>
        <v>0</v>
      </c>
      <c r="ME292" s="100">
        <f t="shared" si="3089"/>
        <v>0</v>
      </c>
      <c r="MF292" s="100">
        <f t="shared" si="3089"/>
        <v>0</v>
      </c>
      <c r="MG292" s="100">
        <f t="shared" si="3089"/>
        <v>0</v>
      </c>
      <c r="MH292" s="100">
        <f t="shared" si="3089"/>
        <v>0</v>
      </c>
      <c r="MI292" s="100">
        <f t="shared" si="3089"/>
        <v>0</v>
      </c>
      <c r="MJ292" s="100">
        <f t="shared" si="3089"/>
        <v>0</v>
      </c>
      <c r="MK292" s="100">
        <f t="shared" si="3089"/>
        <v>0</v>
      </c>
      <c r="ML292" s="100">
        <f t="shared" si="3089"/>
        <v>0</v>
      </c>
      <c r="MM292" s="100">
        <f t="shared" si="3089"/>
        <v>0</v>
      </c>
      <c r="MN292" s="100">
        <f t="shared" si="3089"/>
        <v>0</v>
      </c>
      <c r="MO292" s="100">
        <f t="shared" si="3089"/>
        <v>0</v>
      </c>
      <c r="MP292" s="100">
        <f t="shared" si="3089"/>
        <v>0</v>
      </c>
      <c r="MQ292" s="100">
        <f t="shared" si="3089"/>
        <v>0</v>
      </c>
      <c r="MR292" s="100">
        <f t="shared" si="3089"/>
        <v>0</v>
      </c>
      <c r="MS292" s="100">
        <f t="shared" si="3089"/>
        <v>0</v>
      </c>
      <c r="MT292" s="100">
        <f t="shared" si="3089"/>
        <v>0</v>
      </c>
      <c r="MU292" s="100">
        <f t="shared" si="3089"/>
        <v>0</v>
      </c>
      <c r="MV292" s="100">
        <f t="shared" si="3089"/>
        <v>0</v>
      </c>
      <c r="MW292" s="100">
        <f t="shared" si="3089"/>
        <v>0</v>
      </c>
      <c r="MX292" s="100">
        <f t="shared" si="3089"/>
        <v>0</v>
      </c>
      <c r="MY292" s="100">
        <f t="shared" si="3089"/>
        <v>0</v>
      </c>
      <c r="MZ292" s="100">
        <f t="shared" si="3089"/>
        <v>0</v>
      </c>
      <c r="NA292" s="100">
        <f t="shared" si="3089"/>
        <v>0</v>
      </c>
      <c r="NB292" s="100">
        <f t="shared" si="3089"/>
        <v>0</v>
      </c>
      <c r="NC292" s="100">
        <f t="shared" si="3089"/>
        <v>0</v>
      </c>
      <c r="ND292" s="100">
        <f t="shared" si="3089"/>
        <v>0</v>
      </c>
      <c r="NE292" s="100">
        <f t="shared" si="3089"/>
        <v>0</v>
      </c>
      <c r="NF292" s="100">
        <f t="shared" si="3089"/>
        <v>0</v>
      </c>
      <c r="NG292" s="100">
        <f t="shared" si="3089"/>
        <v>0</v>
      </c>
      <c r="NH292" s="100">
        <f t="shared" si="3089"/>
        <v>0</v>
      </c>
      <c r="NI292" s="100">
        <f t="shared" si="3089"/>
        <v>0</v>
      </c>
      <c r="NJ292" s="100">
        <f t="shared" si="3089"/>
        <v>0</v>
      </c>
      <c r="NK292" s="101">
        <f t="shared" si="3089"/>
        <v>0</v>
      </c>
    </row>
    <row r="293" spans="1:375" x14ac:dyDescent="0.25">
      <c r="A293" s="104"/>
      <c r="B293" s="104"/>
      <c r="C293" s="45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94"/>
      <c r="U293" s="94"/>
      <c r="V293" s="94"/>
      <c r="W293" s="94"/>
      <c r="X293" s="94"/>
      <c r="Y293" s="94"/>
      <c r="Z293" s="94"/>
      <c r="AA293" s="94"/>
      <c r="AB293" s="94"/>
      <c r="AC293" s="94"/>
      <c r="AD293" s="94"/>
      <c r="AE293" s="94"/>
      <c r="AF293" s="94"/>
      <c r="AG293" s="94"/>
      <c r="AH293" s="94"/>
      <c r="AI293" s="94"/>
      <c r="AJ293" s="94"/>
      <c r="AK293" s="94"/>
      <c r="AL293" s="94"/>
      <c r="AM293" s="94"/>
      <c r="AN293" s="94"/>
      <c r="AO293" s="94"/>
      <c r="AP293" s="94"/>
      <c r="AQ293" s="94"/>
      <c r="AR293" s="94"/>
      <c r="AS293" s="94"/>
      <c r="AT293" s="94"/>
      <c r="AU293" s="94"/>
      <c r="AV293" s="94"/>
      <c r="AW293" s="94"/>
      <c r="AX293" s="94"/>
      <c r="AY293" s="94"/>
      <c r="AZ293" s="94"/>
      <c r="BA293" s="94"/>
      <c r="BB293" s="94"/>
      <c r="BC293" s="94"/>
      <c r="BD293" s="94"/>
      <c r="BE293" s="94"/>
      <c r="BF293" s="94"/>
      <c r="BG293" s="94"/>
      <c r="BH293" s="94"/>
      <c r="BI293" s="94"/>
      <c r="BJ293" s="94"/>
      <c r="BK293" s="94"/>
      <c r="BL293" s="94"/>
      <c r="BM293" s="94"/>
      <c r="BN293" s="94"/>
      <c r="BO293" s="94"/>
      <c r="BP293" s="94"/>
      <c r="BQ293" s="94"/>
      <c r="BR293" s="94"/>
      <c r="BS293" s="94"/>
      <c r="BT293" s="94"/>
      <c r="BU293" s="94"/>
      <c r="BV293" s="94"/>
      <c r="BW293" s="94"/>
      <c r="BX293" s="94"/>
      <c r="BY293" s="94"/>
      <c r="BZ293" s="94"/>
      <c r="CA293" s="94"/>
      <c r="CB293" s="94"/>
      <c r="CC293" s="94"/>
      <c r="CD293" s="94"/>
      <c r="CE293" s="94"/>
      <c r="CF293" s="94"/>
      <c r="CG293" s="94"/>
      <c r="CH293" s="94"/>
      <c r="CI293" s="94"/>
      <c r="CJ293" s="94"/>
      <c r="CK293" s="94"/>
      <c r="CL293" s="94"/>
      <c r="CM293" s="94"/>
      <c r="CN293" s="94"/>
      <c r="CO293" s="94"/>
      <c r="CP293" s="94"/>
      <c r="CQ293" s="94"/>
      <c r="CR293" s="94"/>
      <c r="CS293" s="94"/>
      <c r="CT293" s="94"/>
      <c r="CU293" s="94"/>
      <c r="CV293" s="94"/>
      <c r="CW293" s="94"/>
      <c r="CX293" s="94"/>
      <c r="CY293" s="94"/>
      <c r="CZ293" s="94"/>
      <c r="DA293" s="94"/>
      <c r="DB293" s="94"/>
      <c r="DC293" s="94"/>
      <c r="DD293" s="94"/>
      <c r="DE293" s="94"/>
      <c r="DF293" s="94"/>
      <c r="DG293" s="94"/>
      <c r="DH293" s="94"/>
      <c r="DI293" s="94"/>
      <c r="DJ293" s="94"/>
      <c r="DK293" s="94"/>
      <c r="DL293" s="94"/>
      <c r="DM293" s="94"/>
      <c r="DN293" s="94"/>
      <c r="DO293" s="94"/>
      <c r="DP293" s="94"/>
      <c r="DQ293" s="94"/>
      <c r="DR293" s="94"/>
      <c r="DS293" s="94"/>
      <c r="DT293" s="94"/>
      <c r="DU293" s="94"/>
      <c r="DV293" s="94"/>
      <c r="DW293" s="94"/>
      <c r="DX293" s="94"/>
      <c r="DY293" s="94"/>
      <c r="DZ293" s="94"/>
      <c r="EA293" s="94"/>
      <c r="EB293" s="94"/>
      <c r="EC293" s="94"/>
      <c r="ED293" s="94"/>
      <c r="EE293" s="94"/>
      <c r="EF293" s="94"/>
      <c r="EG293" s="94"/>
      <c r="EH293" s="94"/>
      <c r="EI293" s="94"/>
      <c r="EJ293" s="94"/>
      <c r="EK293" s="94"/>
      <c r="EL293" s="94"/>
      <c r="EM293" s="94"/>
      <c r="EN293" s="94"/>
      <c r="EO293" s="94"/>
      <c r="EP293" s="94"/>
      <c r="EQ293" s="94"/>
      <c r="ER293" s="94"/>
      <c r="ES293" s="94"/>
      <c r="ET293" s="94"/>
      <c r="EU293" s="94"/>
      <c r="EV293" s="94"/>
      <c r="EW293" s="94"/>
      <c r="EX293" s="94"/>
      <c r="EY293" s="94"/>
      <c r="EZ293" s="94"/>
      <c r="FA293" s="94"/>
      <c r="FB293" s="94"/>
      <c r="FC293" s="94"/>
      <c r="FD293" s="94"/>
      <c r="FE293" s="94"/>
      <c r="FF293" s="94"/>
      <c r="FG293" s="94"/>
      <c r="FH293" s="94"/>
      <c r="FI293" s="94"/>
      <c r="FJ293" s="94"/>
      <c r="FK293" s="94"/>
      <c r="FL293" s="94"/>
      <c r="FM293" s="94"/>
      <c r="FN293" s="94"/>
      <c r="FO293" s="94"/>
      <c r="FP293" s="94"/>
      <c r="FQ293" s="94"/>
      <c r="FR293" s="94"/>
      <c r="FS293" s="94"/>
      <c r="FT293" s="94"/>
      <c r="FU293" s="94"/>
      <c r="FV293" s="94"/>
      <c r="FW293" s="94"/>
      <c r="FX293" s="94"/>
      <c r="FY293" s="94"/>
      <c r="FZ293" s="94"/>
      <c r="GA293" s="94"/>
      <c r="GB293" s="94"/>
      <c r="GC293" s="94"/>
      <c r="GD293" s="94"/>
      <c r="GE293" s="94"/>
      <c r="GF293" s="94"/>
      <c r="GG293" s="94"/>
      <c r="GH293" s="94"/>
      <c r="GI293" s="94"/>
      <c r="GJ293" s="94"/>
      <c r="GK293" s="94"/>
      <c r="GL293" s="94"/>
      <c r="GM293" s="94"/>
      <c r="GN293" s="94"/>
      <c r="GO293" s="94"/>
      <c r="GP293" s="94"/>
      <c r="GQ293" s="94"/>
      <c r="GR293" s="94"/>
      <c r="GS293" s="94"/>
      <c r="GT293" s="94"/>
      <c r="GU293" s="94"/>
      <c r="GV293" s="94"/>
      <c r="GW293" s="94"/>
      <c r="GX293" s="94"/>
      <c r="GY293" s="94"/>
      <c r="GZ293" s="94"/>
      <c r="HA293" s="94"/>
      <c r="HB293" s="94"/>
      <c r="HC293" s="94"/>
      <c r="HD293" s="94"/>
      <c r="HE293" s="94"/>
      <c r="HF293" s="94"/>
      <c r="HG293" s="94"/>
      <c r="HH293" s="94"/>
      <c r="HI293" s="94"/>
      <c r="HJ293" s="94"/>
      <c r="HK293" s="94"/>
      <c r="HL293" s="94"/>
      <c r="HM293" s="94"/>
      <c r="HN293" s="94"/>
      <c r="HO293" s="94"/>
      <c r="HP293" s="94"/>
      <c r="HQ293" s="94"/>
      <c r="HR293" s="94"/>
      <c r="HS293" s="94"/>
      <c r="HT293" s="94"/>
      <c r="HU293" s="94"/>
      <c r="HV293" s="94"/>
      <c r="HW293" s="94"/>
      <c r="HX293" s="94"/>
      <c r="HY293" s="94"/>
      <c r="HZ293" s="94"/>
      <c r="IA293" s="94"/>
      <c r="IB293" s="94"/>
      <c r="IC293" s="94"/>
      <c r="ID293" s="94"/>
      <c r="IE293" s="94"/>
      <c r="IF293" s="94"/>
      <c r="IG293" s="94"/>
      <c r="IH293" s="94"/>
      <c r="II293" s="94"/>
      <c r="IJ293" s="94"/>
      <c r="IK293" s="94"/>
      <c r="IL293" s="94"/>
      <c r="IM293" s="94"/>
      <c r="IN293" s="94"/>
      <c r="IO293" s="94"/>
      <c r="IP293" s="94"/>
      <c r="IQ293" s="94"/>
      <c r="IR293" s="94"/>
      <c r="IS293" s="94"/>
      <c r="IT293" s="94"/>
      <c r="IU293" s="94"/>
      <c r="IV293" s="94"/>
      <c r="IW293" s="94"/>
      <c r="IX293" s="94"/>
      <c r="IY293" s="94"/>
      <c r="IZ293" s="94"/>
      <c r="JA293" s="94"/>
      <c r="JB293" s="94"/>
      <c r="JC293" s="94"/>
      <c r="JD293" s="94"/>
      <c r="JE293" s="94"/>
      <c r="JF293" s="94"/>
      <c r="JG293" s="94"/>
      <c r="JH293" s="94"/>
      <c r="JI293" s="94"/>
      <c r="JJ293" s="94"/>
      <c r="JK293" s="94"/>
      <c r="JL293" s="94"/>
      <c r="JM293" s="94"/>
      <c r="JN293" s="94"/>
      <c r="JO293" s="94"/>
      <c r="JP293" s="94"/>
      <c r="JQ293" s="94"/>
      <c r="JR293" s="94"/>
      <c r="JS293" s="94"/>
      <c r="JT293" s="94"/>
      <c r="JU293" s="94"/>
      <c r="JV293" s="94"/>
      <c r="JW293" s="94"/>
      <c r="JX293" s="94"/>
      <c r="JY293" s="94"/>
      <c r="JZ293" s="94"/>
      <c r="KA293" s="94"/>
      <c r="KB293" s="94"/>
      <c r="KC293" s="94"/>
      <c r="KD293" s="94"/>
      <c r="KE293" s="94"/>
      <c r="KF293" s="94"/>
      <c r="KG293" s="94"/>
      <c r="KH293" s="94"/>
      <c r="KI293" s="94"/>
      <c r="KJ293" s="94"/>
      <c r="KK293" s="94"/>
      <c r="KL293" s="94"/>
      <c r="KM293" s="94"/>
      <c r="KN293" s="94"/>
      <c r="KO293" s="94"/>
      <c r="KP293" s="94"/>
      <c r="KQ293" s="94"/>
      <c r="KR293" s="94"/>
      <c r="KS293" s="94"/>
      <c r="KT293" s="94"/>
      <c r="KU293" s="94"/>
      <c r="KV293" s="94"/>
      <c r="KW293" s="94"/>
      <c r="KX293" s="94"/>
      <c r="KY293" s="94"/>
      <c r="KZ293" s="94"/>
      <c r="LA293" s="94"/>
      <c r="LB293" s="94"/>
      <c r="LC293" s="94"/>
      <c r="LD293" s="94"/>
      <c r="LE293" s="94"/>
      <c r="LF293" s="94"/>
      <c r="LG293" s="94"/>
      <c r="LH293" s="94"/>
      <c r="LI293" s="94"/>
      <c r="LJ293" s="94"/>
      <c r="LK293" s="94"/>
      <c r="LL293" s="94"/>
      <c r="LM293" s="94"/>
      <c r="LN293" s="94"/>
      <c r="LO293" s="94"/>
      <c r="LP293" s="94"/>
      <c r="LQ293" s="94"/>
      <c r="LR293" s="94"/>
      <c r="LS293" s="94"/>
      <c r="LT293" s="94"/>
      <c r="LU293" s="94"/>
      <c r="LV293" s="94"/>
      <c r="LW293" s="94"/>
      <c r="LX293" s="94"/>
      <c r="LY293" s="94"/>
      <c r="LZ293" s="94"/>
      <c r="MA293" s="94"/>
      <c r="MB293" s="94"/>
      <c r="MC293" s="94"/>
      <c r="MD293" s="94"/>
      <c r="ME293" s="94"/>
      <c r="MF293" s="94"/>
      <c r="MG293" s="94"/>
      <c r="MH293" s="94"/>
      <c r="MI293" s="94"/>
      <c r="MJ293" s="94"/>
      <c r="MK293" s="94"/>
      <c r="ML293" s="94"/>
      <c r="MM293" s="94"/>
      <c r="MN293" s="94"/>
      <c r="MO293" s="94"/>
      <c r="MP293" s="94"/>
      <c r="MQ293" s="94"/>
      <c r="MR293" s="94"/>
      <c r="MS293" s="94"/>
      <c r="MT293" s="94"/>
      <c r="MU293" s="94"/>
      <c r="MV293" s="94"/>
      <c r="MW293" s="94"/>
      <c r="MX293" s="94"/>
      <c r="MY293" s="94"/>
      <c r="MZ293" s="94"/>
      <c r="NA293" s="94"/>
      <c r="NB293" s="94"/>
      <c r="NC293" s="94"/>
      <c r="ND293" s="94"/>
      <c r="NE293" s="94"/>
      <c r="NF293" s="94"/>
      <c r="NG293" s="94"/>
      <c r="NH293" s="94"/>
      <c r="NI293" s="94"/>
      <c r="NJ293" s="94"/>
      <c r="NK293" s="94"/>
    </row>
    <row r="294" spans="1:375" x14ac:dyDescent="0.25">
      <c r="A294" s="84"/>
      <c r="B294" s="85"/>
      <c r="C294" s="86" t="s">
        <v>90</v>
      </c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  <c r="AB294" s="87"/>
      <c r="AC294" s="87"/>
      <c r="AD294" s="87"/>
      <c r="AE294" s="87"/>
      <c r="AF294" s="87"/>
      <c r="AG294" s="87"/>
      <c r="AH294" s="87"/>
      <c r="AI294" s="87"/>
      <c r="AJ294" s="87"/>
      <c r="AK294" s="87"/>
      <c r="AL294" s="87"/>
      <c r="AM294" s="87"/>
      <c r="AN294" s="87"/>
      <c r="AO294" s="87"/>
      <c r="AP294" s="87"/>
      <c r="AQ294" s="87"/>
      <c r="AR294" s="87"/>
      <c r="AS294" s="87"/>
      <c r="AT294" s="87"/>
      <c r="AU294" s="87"/>
      <c r="AV294" s="87"/>
      <c r="AW294" s="87"/>
      <c r="AX294" s="87"/>
      <c r="AY294" s="87"/>
      <c r="AZ294" s="87"/>
      <c r="BA294" s="87"/>
      <c r="BB294" s="87"/>
      <c r="BC294" s="87"/>
      <c r="BD294" s="87"/>
      <c r="BE294" s="87"/>
      <c r="BF294" s="87"/>
      <c r="BG294" s="87"/>
      <c r="BH294" s="87"/>
      <c r="BI294" s="87"/>
      <c r="BJ294" s="87"/>
      <c r="BK294" s="87"/>
      <c r="BL294" s="87"/>
      <c r="BM294" s="87"/>
      <c r="BN294" s="87"/>
      <c r="BO294" s="87"/>
      <c r="BP294" s="87"/>
      <c r="BQ294" s="87"/>
      <c r="BR294" s="87"/>
      <c r="BS294" s="87"/>
      <c r="BT294" s="87"/>
      <c r="BU294" s="87"/>
      <c r="BV294" s="87"/>
      <c r="BW294" s="87"/>
      <c r="BX294" s="87"/>
      <c r="BY294" s="87"/>
      <c r="BZ294" s="87"/>
      <c r="CA294" s="87"/>
      <c r="CB294" s="87"/>
      <c r="CC294" s="87"/>
      <c r="CD294" s="87"/>
      <c r="CE294" s="87"/>
      <c r="CF294" s="87"/>
      <c r="CG294" s="87"/>
      <c r="CH294" s="87"/>
      <c r="CI294" s="87"/>
      <c r="CJ294" s="87"/>
      <c r="CK294" s="87"/>
      <c r="CL294" s="87"/>
      <c r="CM294" s="87"/>
      <c r="CN294" s="87"/>
      <c r="CO294" s="87"/>
      <c r="CP294" s="87"/>
      <c r="CQ294" s="87"/>
      <c r="CR294" s="87"/>
      <c r="CS294" s="87"/>
      <c r="CT294" s="87"/>
      <c r="CU294" s="87"/>
      <c r="CV294" s="87"/>
      <c r="CW294" s="87"/>
      <c r="CX294" s="87"/>
      <c r="CY294" s="87"/>
      <c r="CZ294" s="87"/>
      <c r="DA294" s="87"/>
      <c r="DB294" s="87"/>
      <c r="DC294" s="87"/>
      <c r="DD294" s="87"/>
      <c r="DE294" s="87"/>
      <c r="DF294" s="87"/>
      <c r="DG294" s="87"/>
      <c r="DH294" s="87"/>
      <c r="DI294" s="87"/>
      <c r="DJ294" s="87"/>
      <c r="DK294" s="87"/>
      <c r="DL294" s="87"/>
      <c r="DM294" s="87"/>
      <c r="DN294" s="87"/>
      <c r="DO294" s="87"/>
      <c r="DP294" s="87"/>
      <c r="DQ294" s="87"/>
      <c r="DR294" s="87"/>
      <c r="DS294" s="87"/>
      <c r="DT294" s="87"/>
      <c r="DU294" s="87"/>
      <c r="DV294" s="87"/>
      <c r="DW294" s="87"/>
      <c r="DX294" s="87"/>
      <c r="DY294" s="87"/>
      <c r="DZ294" s="87"/>
      <c r="EA294" s="87"/>
      <c r="EB294" s="87"/>
      <c r="EC294" s="87"/>
      <c r="ED294" s="87"/>
      <c r="EE294" s="87"/>
      <c r="EF294" s="87"/>
      <c r="EG294" s="87"/>
      <c r="EH294" s="87"/>
      <c r="EI294" s="87"/>
      <c r="EJ294" s="87"/>
      <c r="EK294" s="87"/>
      <c r="EL294" s="87"/>
      <c r="EM294" s="87"/>
      <c r="EN294" s="87"/>
      <c r="EO294" s="87"/>
      <c r="EP294" s="87"/>
      <c r="EQ294" s="87"/>
      <c r="ER294" s="87"/>
      <c r="ES294" s="87"/>
      <c r="ET294" s="87"/>
      <c r="EU294" s="87"/>
      <c r="EV294" s="87"/>
      <c r="EW294" s="87"/>
      <c r="EX294" s="87"/>
      <c r="EY294" s="87"/>
      <c r="EZ294" s="87"/>
      <c r="FA294" s="87"/>
      <c r="FB294" s="87"/>
      <c r="FC294" s="87"/>
      <c r="FD294" s="87"/>
      <c r="FE294" s="87"/>
      <c r="FF294" s="87"/>
      <c r="FG294" s="87"/>
      <c r="FH294" s="87"/>
      <c r="FI294" s="87"/>
      <c r="FJ294" s="87"/>
      <c r="FK294" s="87"/>
      <c r="FL294" s="87"/>
      <c r="FM294" s="87"/>
      <c r="FN294" s="87"/>
      <c r="FO294" s="87"/>
      <c r="FP294" s="87"/>
      <c r="FQ294" s="87"/>
      <c r="FR294" s="87"/>
      <c r="FS294" s="87"/>
      <c r="FT294" s="87"/>
      <c r="FU294" s="87"/>
      <c r="FV294" s="87"/>
      <c r="FW294" s="87"/>
      <c r="FX294" s="87"/>
      <c r="FY294" s="87"/>
      <c r="FZ294" s="87"/>
      <c r="GA294" s="87"/>
      <c r="GB294" s="87"/>
      <c r="GC294" s="87"/>
      <c r="GD294" s="87"/>
      <c r="GE294" s="87"/>
      <c r="GF294" s="87"/>
      <c r="GG294" s="87"/>
      <c r="GH294" s="87"/>
      <c r="GI294" s="87"/>
      <c r="GJ294" s="87"/>
      <c r="GK294" s="87"/>
      <c r="GL294" s="87"/>
      <c r="GM294" s="87"/>
      <c r="GN294" s="87"/>
      <c r="GO294" s="87"/>
      <c r="GP294" s="87"/>
      <c r="GQ294" s="87"/>
      <c r="GR294" s="87"/>
      <c r="GS294" s="87"/>
      <c r="GT294" s="87"/>
      <c r="GU294" s="87"/>
      <c r="GV294" s="87"/>
      <c r="GW294" s="87"/>
      <c r="GX294" s="87"/>
      <c r="GY294" s="87"/>
      <c r="GZ294" s="87"/>
      <c r="HA294" s="87"/>
      <c r="HB294" s="87"/>
      <c r="HC294" s="87"/>
      <c r="HD294" s="87"/>
      <c r="HE294" s="87"/>
      <c r="HF294" s="87"/>
      <c r="HG294" s="87"/>
      <c r="HH294" s="87"/>
      <c r="HI294" s="87"/>
      <c r="HJ294" s="87"/>
      <c r="HK294" s="87"/>
      <c r="HL294" s="87"/>
      <c r="HM294" s="87"/>
      <c r="HN294" s="87"/>
      <c r="HO294" s="87"/>
      <c r="HP294" s="87"/>
      <c r="HQ294" s="87"/>
      <c r="HR294" s="87"/>
      <c r="HS294" s="87"/>
      <c r="HT294" s="87"/>
      <c r="HU294" s="87"/>
      <c r="HV294" s="87"/>
      <c r="HW294" s="87"/>
      <c r="HX294" s="87"/>
      <c r="HY294" s="87"/>
      <c r="HZ294" s="87"/>
      <c r="IA294" s="87"/>
      <c r="IB294" s="87"/>
      <c r="IC294" s="87"/>
      <c r="ID294" s="87"/>
      <c r="IE294" s="87"/>
      <c r="IF294" s="87"/>
      <c r="IG294" s="87"/>
      <c r="IH294" s="87"/>
      <c r="II294" s="87"/>
      <c r="IJ294" s="87"/>
      <c r="IK294" s="87"/>
      <c r="IL294" s="87"/>
      <c r="IM294" s="87"/>
      <c r="IN294" s="87"/>
      <c r="IO294" s="87"/>
      <c r="IP294" s="87"/>
      <c r="IQ294" s="87"/>
      <c r="IR294" s="87"/>
      <c r="IS294" s="87"/>
      <c r="IT294" s="87"/>
      <c r="IU294" s="87"/>
      <c r="IV294" s="87"/>
      <c r="IW294" s="87"/>
      <c r="IX294" s="87"/>
      <c r="IY294" s="87"/>
      <c r="IZ294" s="87"/>
      <c r="JA294" s="87"/>
      <c r="JB294" s="87"/>
      <c r="JC294" s="87"/>
      <c r="JD294" s="87"/>
      <c r="JE294" s="87"/>
      <c r="JF294" s="87"/>
      <c r="JG294" s="87"/>
      <c r="JH294" s="87"/>
      <c r="JI294" s="87"/>
      <c r="JJ294" s="87"/>
      <c r="JK294" s="87"/>
      <c r="JL294" s="87"/>
      <c r="JM294" s="87"/>
      <c r="JN294" s="87"/>
      <c r="JO294" s="87"/>
      <c r="JP294" s="87"/>
      <c r="JQ294" s="87"/>
      <c r="JR294" s="87"/>
      <c r="JS294" s="87"/>
      <c r="JT294" s="87"/>
      <c r="JU294" s="87"/>
      <c r="JV294" s="87"/>
      <c r="JW294" s="87"/>
      <c r="JX294" s="87"/>
      <c r="JY294" s="87"/>
      <c r="JZ294" s="87"/>
      <c r="KA294" s="87"/>
      <c r="KB294" s="87"/>
      <c r="KC294" s="87"/>
      <c r="KD294" s="87"/>
      <c r="KE294" s="87"/>
      <c r="KF294" s="87"/>
      <c r="KG294" s="87"/>
      <c r="KH294" s="87"/>
      <c r="KI294" s="87"/>
      <c r="KJ294" s="87"/>
      <c r="KK294" s="87"/>
      <c r="KL294" s="87"/>
      <c r="KM294" s="87"/>
      <c r="KN294" s="87"/>
      <c r="KO294" s="87"/>
      <c r="KP294" s="87"/>
      <c r="KQ294" s="87"/>
      <c r="KR294" s="87"/>
      <c r="KS294" s="87"/>
      <c r="KT294" s="87"/>
      <c r="KU294" s="87"/>
      <c r="KV294" s="87"/>
      <c r="KW294" s="87"/>
      <c r="KX294" s="87"/>
      <c r="KY294" s="87"/>
      <c r="KZ294" s="87"/>
      <c r="LA294" s="87"/>
      <c r="LB294" s="87"/>
      <c r="LC294" s="87"/>
      <c r="LD294" s="87"/>
      <c r="LE294" s="87"/>
      <c r="LF294" s="87"/>
      <c r="LG294" s="87"/>
      <c r="LH294" s="87"/>
      <c r="LI294" s="87"/>
      <c r="LJ294" s="87"/>
      <c r="LK294" s="87"/>
      <c r="LL294" s="87"/>
      <c r="LM294" s="87"/>
      <c r="LN294" s="87"/>
      <c r="LO294" s="87"/>
      <c r="LP294" s="87"/>
      <c r="LQ294" s="87"/>
      <c r="LR294" s="87"/>
      <c r="LS294" s="87"/>
      <c r="LT294" s="87"/>
      <c r="LU294" s="87"/>
      <c r="LV294" s="87"/>
      <c r="LW294" s="87"/>
      <c r="LX294" s="87"/>
      <c r="LY294" s="87"/>
      <c r="LZ294" s="87"/>
      <c r="MA294" s="87"/>
      <c r="MB294" s="87"/>
      <c r="MC294" s="87"/>
      <c r="MD294" s="87"/>
      <c r="ME294" s="87"/>
      <c r="MF294" s="87"/>
      <c r="MG294" s="87"/>
      <c r="MH294" s="87"/>
      <c r="MI294" s="87"/>
      <c r="MJ294" s="87"/>
      <c r="MK294" s="87"/>
      <c r="ML294" s="87"/>
      <c r="MM294" s="87"/>
      <c r="MN294" s="87"/>
      <c r="MO294" s="87"/>
      <c r="MP294" s="87"/>
      <c r="MQ294" s="87"/>
      <c r="MR294" s="87"/>
      <c r="MS294" s="87"/>
      <c r="MT294" s="87"/>
      <c r="MU294" s="87"/>
      <c r="MV294" s="87"/>
      <c r="MW294" s="87"/>
      <c r="MX294" s="87"/>
      <c r="MY294" s="87"/>
      <c r="MZ294" s="87"/>
      <c r="NA294" s="87"/>
      <c r="NB294" s="87"/>
      <c r="NC294" s="87"/>
      <c r="ND294" s="87"/>
      <c r="NE294" s="87"/>
      <c r="NF294" s="87"/>
      <c r="NG294" s="87"/>
      <c r="NH294" s="87"/>
      <c r="NI294" s="87"/>
      <c r="NJ294" s="87"/>
      <c r="NK294" s="88"/>
    </row>
    <row r="295" spans="1:375" x14ac:dyDescent="0.25">
      <c r="A295" s="89" t="s">
        <v>88</v>
      </c>
      <c r="B295" s="90" t="s">
        <v>89</v>
      </c>
      <c r="C295" s="90" t="str">
        <f>A131&amp;" / "&amp;C131</f>
        <v>900 / Tenant #1</v>
      </c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  <c r="AA295" s="91"/>
      <c r="AB295" s="91"/>
      <c r="AC295" s="91"/>
      <c r="AD295" s="91"/>
      <c r="AE295" s="91"/>
      <c r="AF295" s="91"/>
      <c r="AG295" s="91"/>
      <c r="AH295" s="91"/>
      <c r="AI295" s="91"/>
      <c r="AJ295" s="91"/>
      <c r="AK295" s="91"/>
      <c r="AL295" s="91"/>
      <c r="AM295" s="91"/>
      <c r="AN295" s="91"/>
      <c r="AO295" s="91"/>
      <c r="AP295" s="91"/>
      <c r="AQ295" s="91"/>
      <c r="AR295" s="91"/>
      <c r="AS295" s="91"/>
      <c r="AT295" s="91"/>
      <c r="AU295" s="91"/>
      <c r="AV295" s="91"/>
      <c r="AW295" s="91"/>
      <c r="AX295" s="91"/>
      <c r="AY295" s="91"/>
      <c r="AZ295" s="91"/>
      <c r="BA295" s="91"/>
      <c r="BB295" s="91"/>
      <c r="BC295" s="91"/>
      <c r="BD295" s="91"/>
      <c r="BE295" s="91"/>
      <c r="BF295" s="91"/>
      <c r="BG295" s="91"/>
      <c r="BH295" s="91"/>
      <c r="BI295" s="91"/>
      <c r="BJ295" s="91"/>
      <c r="BK295" s="91"/>
      <c r="BL295" s="91"/>
      <c r="BM295" s="91"/>
      <c r="BN295" s="91"/>
      <c r="BO295" s="91"/>
      <c r="BP295" s="91"/>
      <c r="BQ295" s="91"/>
      <c r="BR295" s="91"/>
      <c r="BS295" s="91"/>
      <c r="BT295" s="91"/>
      <c r="BU295" s="91"/>
      <c r="BV295" s="91"/>
      <c r="BW295" s="91"/>
      <c r="BX295" s="91"/>
      <c r="BY295" s="91"/>
      <c r="BZ295" s="91"/>
      <c r="CA295" s="91"/>
      <c r="CB295" s="91"/>
      <c r="CC295" s="91"/>
      <c r="CD295" s="91"/>
      <c r="CE295" s="91"/>
      <c r="CF295" s="91"/>
      <c r="CG295" s="91"/>
      <c r="CH295" s="91"/>
      <c r="CI295" s="91"/>
      <c r="CJ295" s="91"/>
      <c r="CK295" s="91"/>
      <c r="CL295" s="91"/>
      <c r="CM295" s="91"/>
      <c r="CN295" s="91"/>
      <c r="CO295" s="91"/>
      <c r="CP295" s="91"/>
      <c r="CQ295" s="91"/>
      <c r="CR295" s="91"/>
      <c r="CS295" s="91"/>
      <c r="CT295" s="91"/>
      <c r="CU295" s="91"/>
      <c r="CV295" s="91"/>
      <c r="CW295" s="91"/>
      <c r="CX295" s="91"/>
      <c r="CY295" s="91"/>
      <c r="CZ295" s="91"/>
      <c r="DA295" s="91"/>
      <c r="DB295" s="91"/>
      <c r="DC295" s="91"/>
      <c r="DD295" s="91"/>
      <c r="DE295" s="91"/>
      <c r="DF295" s="91"/>
      <c r="DG295" s="91"/>
      <c r="DH295" s="91"/>
      <c r="DI295" s="91"/>
      <c r="DJ295" s="91"/>
      <c r="DK295" s="91"/>
      <c r="DL295" s="91"/>
      <c r="DM295" s="91"/>
      <c r="DN295" s="91"/>
      <c r="DO295" s="91"/>
      <c r="DP295" s="91"/>
      <c r="DQ295" s="91"/>
      <c r="DR295" s="91"/>
      <c r="DS295" s="91"/>
      <c r="DT295" s="91"/>
      <c r="DU295" s="91"/>
      <c r="DV295" s="91"/>
      <c r="DW295" s="91"/>
      <c r="DX295" s="91"/>
      <c r="DY295" s="91"/>
      <c r="DZ295" s="91"/>
      <c r="EA295" s="91"/>
      <c r="EB295" s="91"/>
      <c r="EC295" s="91"/>
      <c r="ED295" s="91"/>
      <c r="EE295" s="91"/>
      <c r="EF295" s="91"/>
      <c r="EG295" s="91"/>
      <c r="EH295" s="91"/>
      <c r="EI295" s="91"/>
      <c r="EJ295" s="91"/>
      <c r="EK295" s="91"/>
      <c r="EL295" s="91"/>
      <c r="EM295" s="91"/>
      <c r="EN295" s="91"/>
      <c r="EO295" s="91"/>
      <c r="EP295" s="91"/>
      <c r="EQ295" s="91"/>
      <c r="ER295" s="91"/>
      <c r="ES295" s="91"/>
      <c r="ET295" s="91"/>
      <c r="EU295" s="91"/>
      <c r="EV295" s="91"/>
      <c r="EW295" s="91"/>
      <c r="EX295" s="91"/>
      <c r="EY295" s="91"/>
      <c r="EZ295" s="91"/>
      <c r="FA295" s="91"/>
      <c r="FB295" s="91"/>
      <c r="FC295" s="91"/>
      <c r="FD295" s="91"/>
      <c r="FE295" s="91"/>
      <c r="FF295" s="91"/>
      <c r="FG295" s="91"/>
      <c r="FH295" s="91"/>
      <c r="FI295" s="91"/>
      <c r="FJ295" s="91"/>
      <c r="FK295" s="91"/>
      <c r="FL295" s="91"/>
      <c r="FM295" s="91"/>
      <c r="FN295" s="91"/>
      <c r="FO295" s="91"/>
      <c r="FP295" s="91"/>
      <c r="FQ295" s="91"/>
      <c r="FR295" s="91"/>
      <c r="FS295" s="91"/>
      <c r="FT295" s="91"/>
      <c r="FU295" s="91"/>
      <c r="FV295" s="91"/>
      <c r="FW295" s="91"/>
      <c r="FX295" s="91"/>
      <c r="FY295" s="91"/>
      <c r="FZ295" s="91"/>
      <c r="GA295" s="91"/>
      <c r="GB295" s="91"/>
      <c r="GC295" s="91"/>
      <c r="GD295" s="91"/>
      <c r="GE295" s="91"/>
      <c r="GF295" s="91"/>
      <c r="GG295" s="91"/>
      <c r="GH295" s="91"/>
      <c r="GI295" s="91"/>
      <c r="GJ295" s="91"/>
      <c r="GK295" s="91"/>
      <c r="GL295" s="91"/>
      <c r="GM295" s="91"/>
      <c r="GN295" s="91"/>
      <c r="GO295" s="91"/>
      <c r="GP295" s="91"/>
      <c r="GQ295" s="91"/>
      <c r="GR295" s="91"/>
      <c r="GS295" s="91"/>
      <c r="GT295" s="91"/>
      <c r="GU295" s="91"/>
      <c r="GV295" s="91"/>
      <c r="GW295" s="91"/>
      <c r="GX295" s="91"/>
      <c r="GY295" s="91"/>
      <c r="GZ295" s="91"/>
      <c r="HA295" s="91"/>
      <c r="HB295" s="91"/>
      <c r="HC295" s="91"/>
      <c r="HD295" s="91"/>
      <c r="HE295" s="91"/>
      <c r="HF295" s="91"/>
      <c r="HG295" s="91"/>
      <c r="HH295" s="91"/>
      <c r="HI295" s="91"/>
      <c r="HJ295" s="91"/>
      <c r="HK295" s="91"/>
      <c r="HL295" s="91"/>
      <c r="HM295" s="91"/>
      <c r="HN295" s="91"/>
      <c r="HO295" s="91"/>
      <c r="HP295" s="91"/>
      <c r="HQ295" s="91"/>
      <c r="HR295" s="91"/>
      <c r="HS295" s="91"/>
      <c r="HT295" s="91"/>
      <c r="HU295" s="91"/>
      <c r="HV295" s="91"/>
      <c r="HW295" s="91"/>
      <c r="HX295" s="91"/>
      <c r="HY295" s="91"/>
      <c r="HZ295" s="91"/>
      <c r="IA295" s="91"/>
      <c r="IB295" s="91"/>
      <c r="IC295" s="91"/>
      <c r="ID295" s="91"/>
      <c r="IE295" s="91"/>
      <c r="IF295" s="91"/>
      <c r="IG295" s="91"/>
      <c r="IH295" s="91"/>
      <c r="II295" s="91"/>
      <c r="IJ295" s="91"/>
      <c r="IK295" s="91"/>
      <c r="IL295" s="91"/>
      <c r="IM295" s="91"/>
      <c r="IN295" s="91"/>
      <c r="IO295" s="91"/>
      <c r="IP295" s="91"/>
      <c r="IQ295" s="91"/>
      <c r="IR295" s="91"/>
      <c r="IS295" s="91"/>
      <c r="IT295" s="91"/>
      <c r="IU295" s="91"/>
      <c r="IV295" s="91"/>
      <c r="IW295" s="91"/>
      <c r="IX295" s="91"/>
      <c r="IY295" s="91"/>
      <c r="IZ295" s="91"/>
      <c r="JA295" s="91"/>
      <c r="JB295" s="91"/>
      <c r="JC295" s="91"/>
      <c r="JD295" s="91"/>
      <c r="JE295" s="91"/>
      <c r="JF295" s="91"/>
      <c r="JG295" s="91"/>
      <c r="JH295" s="91"/>
      <c r="JI295" s="91"/>
      <c r="JJ295" s="91"/>
      <c r="JK295" s="91"/>
      <c r="JL295" s="91"/>
      <c r="JM295" s="91"/>
      <c r="JN295" s="91"/>
      <c r="JO295" s="91"/>
      <c r="JP295" s="91"/>
      <c r="JQ295" s="91"/>
      <c r="JR295" s="91"/>
      <c r="JS295" s="91"/>
      <c r="JT295" s="91"/>
      <c r="JU295" s="91"/>
      <c r="JV295" s="91"/>
      <c r="JW295" s="91"/>
      <c r="JX295" s="91"/>
      <c r="JY295" s="91"/>
      <c r="JZ295" s="91"/>
      <c r="KA295" s="91"/>
      <c r="KB295" s="91"/>
      <c r="KC295" s="91"/>
      <c r="KD295" s="91"/>
      <c r="KE295" s="91"/>
      <c r="KF295" s="91"/>
      <c r="KG295" s="91"/>
      <c r="KH295" s="91"/>
      <c r="KI295" s="91"/>
      <c r="KJ295" s="91"/>
      <c r="KK295" s="91"/>
      <c r="KL295" s="91"/>
      <c r="KM295" s="91"/>
      <c r="KN295" s="91"/>
      <c r="KO295" s="91"/>
      <c r="KP295" s="91"/>
      <c r="KQ295" s="91"/>
      <c r="KR295" s="91"/>
      <c r="KS295" s="91"/>
      <c r="KT295" s="91"/>
      <c r="KU295" s="91"/>
      <c r="KV295" s="91"/>
      <c r="KW295" s="91"/>
      <c r="KX295" s="91"/>
      <c r="KY295" s="91"/>
      <c r="KZ295" s="91"/>
      <c r="LA295" s="91"/>
      <c r="LB295" s="91"/>
      <c r="LC295" s="91"/>
      <c r="LD295" s="91"/>
      <c r="LE295" s="91"/>
      <c r="LF295" s="91"/>
      <c r="LG295" s="91"/>
      <c r="LH295" s="91"/>
      <c r="LI295" s="91"/>
      <c r="LJ295" s="91"/>
      <c r="LK295" s="91"/>
      <c r="LL295" s="91"/>
      <c r="LM295" s="91"/>
      <c r="LN295" s="91"/>
      <c r="LO295" s="91"/>
      <c r="LP295" s="91"/>
      <c r="LQ295" s="91"/>
      <c r="LR295" s="91"/>
      <c r="LS295" s="91"/>
      <c r="LT295" s="91"/>
      <c r="LU295" s="91"/>
      <c r="LV295" s="91"/>
      <c r="LW295" s="91"/>
      <c r="LX295" s="91"/>
      <c r="LY295" s="91"/>
      <c r="LZ295" s="91"/>
      <c r="MA295" s="91"/>
      <c r="MB295" s="91"/>
      <c r="MC295" s="91"/>
      <c r="MD295" s="91"/>
      <c r="ME295" s="91"/>
      <c r="MF295" s="91"/>
      <c r="MG295" s="91"/>
      <c r="MH295" s="91"/>
      <c r="MI295" s="91"/>
      <c r="MJ295" s="91"/>
      <c r="MK295" s="91"/>
      <c r="ML295" s="91"/>
      <c r="MM295" s="91"/>
      <c r="MN295" s="91"/>
      <c r="MO295" s="91"/>
      <c r="MP295" s="91"/>
      <c r="MQ295" s="91"/>
      <c r="MR295" s="91"/>
      <c r="MS295" s="91"/>
      <c r="MT295" s="91"/>
      <c r="MU295" s="91"/>
      <c r="MV295" s="91"/>
      <c r="MW295" s="91"/>
      <c r="MX295" s="91"/>
      <c r="MY295" s="91"/>
      <c r="MZ295" s="91"/>
      <c r="NA295" s="91"/>
      <c r="NB295" s="91"/>
      <c r="NC295" s="91"/>
      <c r="ND295" s="91"/>
      <c r="NE295" s="91"/>
      <c r="NF295" s="91"/>
      <c r="NG295" s="91"/>
      <c r="NH295" s="91"/>
      <c r="NI295" s="91"/>
      <c r="NJ295" s="91"/>
      <c r="NK295" s="92"/>
    </row>
    <row r="296" spans="1:375" x14ac:dyDescent="0.25">
      <c r="A296" s="93">
        <f>SUMIF($D$163:$NK$163,"&lt;="&amp;Summary!$B$3,Leases!D296:NK296)</f>
        <v>0</v>
      </c>
      <c r="B296" s="16" t="s">
        <v>98</v>
      </c>
      <c r="C296" s="45" t="s">
        <v>20</v>
      </c>
      <c r="D296" s="94">
        <f t="array" ref="D296">IFERROR(INDEX($N131:$N145,MATCH(1,IF($L131:$L145&lt;=D$165,IF($M131:$M145&gt;=D$165,1)),0))*$B131/12,0)</f>
        <v>0</v>
      </c>
      <c r="E296" s="94">
        <f t="array" ref="E296">IFERROR(INDEX($N131:$N145,MATCH(1,IF($L131:$L145&lt;=E$165,IF($M131:$M145&gt;=E$165,1)),0))*$B131/12,0)</f>
        <v>0</v>
      </c>
      <c r="F296" s="94">
        <f t="array" ref="F296">IFERROR(INDEX($N131:$N145,MATCH(1,IF($L131:$L145&lt;=F$165,IF($M131:$M145&gt;=F$165,1)),0))*$B131/12,0)</f>
        <v>0</v>
      </c>
      <c r="G296" s="94">
        <f t="array" ref="G296">IFERROR(INDEX($N131:$N145,MATCH(1,IF($L131:$L145&lt;=G$165,IF($M131:$M145&gt;=G$165,1)),0))*$B131/12,0)</f>
        <v>0</v>
      </c>
      <c r="H296" s="94">
        <f t="array" ref="H296">IFERROR(INDEX($N131:$N145,MATCH(1,IF($L131:$L145&lt;=H$165,IF($M131:$M145&gt;=H$165,1)),0))*$B131/12,0)</f>
        <v>0</v>
      </c>
      <c r="I296" s="94">
        <f t="array" ref="I296">IFERROR(INDEX($N131:$N145,MATCH(1,IF($L131:$L145&lt;=I$165,IF($M131:$M145&gt;=I$165,1)),0))*$B131/12,0)</f>
        <v>0</v>
      </c>
      <c r="J296" s="94">
        <f t="array" ref="J296">IFERROR(INDEX($N131:$N145,MATCH(1,IF($L131:$L145&lt;=J$165,IF($M131:$M145&gt;=J$165,1)),0))*$B131/12,0)</f>
        <v>0</v>
      </c>
      <c r="K296" s="94">
        <f t="array" ref="K296">IFERROR(INDEX($N131:$N145,MATCH(1,IF($L131:$L145&lt;=K$165,IF($M131:$M145&gt;=K$165,1)),0))*$B131/12,0)</f>
        <v>0</v>
      </c>
      <c r="L296" s="94">
        <f t="array" ref="L296">IFERROR(INDEX($N131:$N145,MATCH(1,IF($L131:$L145&lt;=L$165,IF($M131:$M145&gt;=L$165,1)),0))*$B131/12,0)</f>
        <v>0</v>
      </c>
      <c r="M296" s="94">
        <f t="array" ref="M296">IFERROR(INDEX($N131:$N145,MATCH(1,IF($L131:$L145&lt;=M$165,IF($M131:$M145&gt;=M$165,1)),0))*$B131/12,0)</f>
        <v>0</v>
      </c>
      <c r="N296" s="94">
        <f t="array" ref="N296">IFERROR(INDEX($N131:$N145,MATCH(1,IF($L131:$L145&lt;=N$165,IF($M131:$M145&gt;=N$165,1)),0))*$B131/12,0)</f>
        <v>0</v>
      </c>
      <c r="O296" s="94">
        <f t="array" ref="O296">IFERROR(INDEX($N131:$N145,MATCH(1,IF($L131:$L145&lt;=O$165,IF($M131:$M145&gt;=O$165,1)),0))*$B131/12,0)</f>
        <v>0</v>
      </c>
      <c r="P296" s="94">
        <f t="array" ref="P296">IFERROR(INDEX($N131:$N145,MATCH(1,IF($L131:$L145&lt;=P$165,IF($M131:$M145&gt;=P$165,1)),0))*$B131/12,0)</f>
        <v>0</v>
      </c>
      <c r="Q296" s="94">
        <f t="array" ref="Q296">IFERROR(INDEX($N131:$N145,MATCH(1,IF($L131:$L145&lt;=Q$165,IF($M131:$M145&gt;=Q$165,1)),0))*$B131/12,0)</f>
        <v>0</v>
      </c>
      <c r="R296" s="94">
        <f t="array" ref="R296">IFERROR(INDEX($N131:$N145,MATCH(1,IF($L131:$L145&lt;=R$165,IF($M131:$M145&gt;=R$165,1)),0))*$B131/12,0)</f>
        <v>0</v>
      </c>
      <c r="S296" s="94">
        <f t="array" ref="S296">IFERROR(INDEX($N131:$N145,MATCH(1,IF($L131:$L145&lt;=S$165,IF($M131:$M145&gt;=S$165,1)),0))*$B131/12,0)</f>
        <v>0</v>
      </c>
      <c r="T296" s="94">
        <f t="array" ref="T296">IFERROR(INDEX($N131:$N145,MATCH(1,IF($L131:$L145&lt;=T$165,IF($M131:$M145&gt;=T$165,1)),0))*$B131/12,0)</f>
        <v>0</v>
      </c>
      <c r="U296" s="94">
        <f t="array" ref="U296">IFERROR(INDEX($N131:$N145,MATCH(1,IF($L131:$L145&lt;=U$165,IF($M131:$M145&gt;=U$165,1)),0))*$B131/12,0)</f>
        <v>0</v>
      </c>
      <c r="V296" s="94">
        <f t="array" ref="V296">IFERROR(INDEX($N131:$N145,MATCH(1,IF($L131:$L145&lt;=V$165,IF($M131:$M145&gt;=V$165,1)),0))*$B131/12,0)</f>
        <v>0</v>
      </c>
      <c r="W296" s="94">
        <f t="array" ref="W296">IFERROR(INDEX($N131:$N145,MATCH(1,IF($L131:$L145&lt;=W$165,IF($M131:$M145&gt;=W$165,1)),0))*$B131/12,0)</f>
        <v>0</v>
      </c>
      <c r="X296" s="94">
        <f t="array" ref="X296">IFERROR(INDEX($N131:$N145,MATCH(1,IF($L131:$L145&lt;=X$165,IF($M131:$M145&gt;=X$165,1)),0))*$B131/12,0)</f>
        <v>0</v>
      </c>
      <c r="Y296" s="94">
        <f t="array" ref="Y296">IFERROR(INDEX($N131:$N145,MATCH(1,IF($L131:$L145&lt;=Y$165,IF($M131:$M145&gt;=Y$165,1)),0))*$B131/12,0)</f>
        <v>0</v>
      </c>
      <c r="Z296" s="94">
        <f t="array" ref="Z296">IFERROR(INDEX($N131:$N145,MATCH(1,IF($L131:$L145&lt;=Z$165,IF($M131:$M145&gt;=Z$165,1)),0))*$B131/12,0)</f>
        <v>0</v>
      </c>
      <c r="AA296" s="94">
        <f t="array" ref="AA296">IFERROR(INDEX($N131:$N145,MATCH(1,IF($L131:$L145&lt;=AA$165,IF($M131:$M145&gt;=AA$165,1)),0))*$B131/12,0)</f>
        <v>0</v>
      </c>
      <c r="AB296" s="94">
        <f t="array" ref="AB296">IFERROR(INDEX($N131:$N145,MATCH(1,IF($L131:$L145&lt;=AB$165,IF($M131:$M145&gt;=AB$165,1)),0))*$B131/12,0)</f>
        <v>0</v>
      </c>
      <c r="AC296" s="94">
        <f t="array" ref="AC296">IFERROR(INDEX($N131:$N145,MATCH(1,IF($L131:$L145&lt;=AC$165,IF($M131:$M145&gt;=AC$165,1)),0))*$B131/12,0)</f>
        <v>0</v>
      </c>
      <c r="AD296" s="94">
        <f t="array" ref="AD296">IFERROR(INDEX($N131:$N145,MATCH(1,IF($L131:$L145&lt;=AD$165,IF($M131:$M145&gt;=AD$165,1)),0))*$B131/12,0)</f>
        <v>0</v>
      </c>
      <c r="AE296" s="94">
        <f t="array" ref="AE296">IFERROR(INDEX($N131:$N145,MATCH(1,IF($L131:$L145&lt;=AE$165,IF($M131:$M145&gt;=AE$165,1)),0))*$B131/12,0)</f>
        <v>0</v>
      </c>
      <c r="AF296" s="94">
        <f t="array" ref="AF296">IFERROR(INDEX($N131:$N145,MATCH(1,IF($L131:$L145&lt;=AF$165,IF($M131:$M145&gt;=AF$165,1)),0))*$B131/12,0)</f>
        <v>0</v>
      </c>
      <c r="AG296" s="94">
        <f t="array" ref="AG296">IFERROR(INDEX($N131:$N145,MATCH(1,IF($L131:$L145&lt;=AG$165,IF($M131:$M145&gt;=AG$165,1)),0))*$B131/12,0)</f>
        <v>0</v>
      </c>
      <c r="AH296" s="94">
        <f t="array" ref="AH296">IFERROR(INDEX($N131:$N145,MATCH(1,IF($L131:$L145&lt;=AH$165,IF($M131:$M145&gt;=AH$165,1)),0))*$B131/12,0)</f>
        <v>0</v>
      </c>
      <c r="AI296" s="94">
        <f t="array" ref="AI296">IFERROR(INDEX($N131:$N145,MATCH(1,IF($L131:$L145&lt;=AI$165,IF($M131:$M145&gt;=AI$165,1)),0))*$B131/12,0)</f>
        <v>0</v>
      </c>
      <c r="AJ296" s="94">
        <f t="array" ref="AJ296">IFERROR(INDEX($N131:$N145,MATCH(1,IF($L131:$L145&lt;=AJ$165,IF($M131:$M145&gt;=AJ$165,1)),0))*$B131/12,0)</f>
        <v>0</v>
      </c>
      <c r="AK296" s="94">
        <f t="array" ref="AK296">IFERROR(INDEX($N131:$N145,MATCH(1,IF($L131:$L145&lt;=AK$165,IF($M131:$M145&gt;=AK$165,1)),0))*$B131/12,0)</f>
        <v>0</v>
      </c>
      <c r="AL296" s="94">
        <f t="array" ref="AL296">IFERROR(INDEX($N131:$N145,MATCH(1,IF($L131:$L145&lt;=AL$165,IF($M131:$M145&gt;=AL$165,1)),0))*$B131/12,0)</f>
        <v>0</v>
      </c>
      <c r="AM296" s="94">
        <f t="array" ref="AM296">IFERROR(INDEX($N131:$N145,MATCH(1,IF($L131:$L145&lt;=AM$165,IF($M131:$M145&gt;=AM$165,1)),0))*$B131/12,0)</f>
        <v>0</v>
      </c>
      <c r="AN296" s="94">
        <f t="array" ref="AN296">IFERROR(INDEX($N131:$N145,MATCH(1,IF($L131:$L145&lt;=AN$165,IF($M131:$M145&gt;=AN$165,1)),0))*$B131/12,0)</f>
        <v>0</v>
      </c>
      <c r="AO296" s="94">
        <f t="array" ref="AO296">IFERROR(INDEX($N131:$N145,MATCH(1,IF($L131:$L145&lt;=AO$165,IF($M131:$M145&gt;=AO$165,1)),0))*$B131/12,0)</f>
        <v>0</v>
      </c>
      <c r="AP296" s="94">
        <f t="array" ref="AP296">IFERROR(INDEX($N131:$N145,MATCH(1,IF($L131:$L145&lt;=AP$165,IF($M131:$M145&gt;=AP$165,1)),0))*$B131/12,0)</f>
        <v>0</v>
      </c>
      <c r="AQ296" s="94">
        <f t="array" ref="AQ296">IFERROR(INDEX($N131:$N145,MATCH(1,IF($L131:$L145&lt;=AQ$165,IF($M131:$M145&gt;=AQ$165,1)),0))*$B131/12,0)</f>
        <v>0</v>
      </c>
      <c r="AR296" s="94">
        <f t="array" ref="AR296">IFERROR(INDEX($N131:$N145,MATCH(1,IF($L131:$L145&lt;=AR$165,IF($M131:$M145&gt;=AR$165,1)),0))*$B131/12,0)</f>
        <v>0</v>
      </c>
      <c r="AS296" s="94">
        <f t="array" ref="AS296">IFERROR(INDEX($N131:$N145,MATCH(1,IF($L131:$L145&lt;=AS$165,IF($M131:$M145&gt;=AS$165,1)),0))*$B131/12,0)</f>
        <v>0</v>
      </c>
      <c r="AT296" s="94">
        <f t="array" ref="AT296">IFERROR(INDEX($N131:$N145,MATCH(1,IF($L131:$L145&lt;=AT$165,IF($M131:$M145&gt;=AT$165,1)),0))*$B131/12,0)</f>
        <v>0</v>
      </c>
      <c r="AU296" s="94">
        <f t="array" ref="AU296">IFERROR(INDEX($N131:$N145,MATCH(1,IF($L131:$L145&lt;=AU$165,IF($M131:$M145&gt;=AU$165,1)),0))*$B131/12,0)</f>
        <v>0</v>
      </c>
      <c r="AV296" s="94">
        <f t="array" ref="AV296">IFERROR(INDEX($N131:$N145,MATCH(1,IF($L131:$L145&lt;=AV$165,IF($M131:$M145&gt;=AV$165,1)),0))*$B131/12,0)</f>
        <v>0</v>
      </c>
      <c r="AW296" s="94">
        <f t="array" ref="AW296">IFERROR(INDEX($N131:$N145,MATCH(1,IF($L131:$L145&lt;=AW$165,IF($M131:$M145&gt;=AW$165,1)),0))*$B131/12,0)</f>
        <v>0</v>
      </c>
      <c r="AX296" s="94">
        <f t="array" ref="AX296">IFERROR(INDEX($N131:$N145,MATCH(1,IF($L131:$L145&lt;=AX$165,IF($M131:$M145&gt;=AX$165,1)),0))*$B131/12,0)</f>
        <v>0</v>
      </c>
      <c r="AY296" s="94">
        <f t="array" ref="AY296">IFERROR(INDEX($N131:$N145,MATCH(1,IF($L131:$L145&lt;=AY$165,IF($M131:$M145&gt;=AY$165,1)),0))*$B131/12,0)</f>
        <v>0</v>
      </c>
      <c r="AZ296" s="94">
        <f t="array" ref="AZ296">IFERROR(INDEX($N131:$N145,MATCH(1,IF($L131:$L145&lt;=AZ$165,IF($M131:$M145&gt;=AZ$165,1)),0))*$B131/12,0)</f>
        <v>0</v>
      </c>
      <c r="BA296" s="94">
        <f t="array" ref="BA296">IFERROR(INDEX($N131:$N145,MATCH(1,IF($L131:$L145&lt;=BA$165,IF($M131:$M145&gt;=BA$165,1)),0))*$B131/12,0)</f>
        <v>0</v>
      </c>
      <c r="BB296" s="94">
        <f t="array" ref="BB296">IFERROR(INDEX($N131:$N145,MATCH(1,IF($L131:$L145&lt;=BB$165,IF($M131:$M145&gt;=BB$165,1)),0))*$B131/12,0)</f>
        <v>0</v>
      </c>
      <c r="BC296" s="94">
        <f t="array" ref="BC296">IFERROR(INDEX($N131:$N145,MATCH(1,IF($L131:$L145&lt;=BC$165,IF($M131:$M145&gt;=BC$165,1)),0))*$B131/12,0)</f>
        <v>0</v>
      </c>
      <c r="BD296" s="94">
        <f t="array" ref="BD296">IFERROR(INDEX($N131:$N145,MATCH(1,IF($L131:$L145&lt;=BD$165,IF($M131:$M145&gt;=BD$165,1)),0))*$B131/12,0)</f>
        <v>0</v>
      </c>
      <c r="BE296" s="94">
        <f t="array" ref="BE296">IFERROR(INDEX($N131:$N145,MATCH(1,IF($L131:$L145&lt;=BE$165,IF($M131:$M145&gt;=BE$165,1)),0))*$B131/12,0)</f>
        <v>0</v>
      </c>
      <c r="BF296" s="94">
        <f t="array" ref="BF296">IFERROR(INDEX($N131:$N145,MATCH(1,IF($L131:$L145&lt;=BF$165,IF($M131:$M145&gt;=BF$165,1)),0))*$B131/12,0)</f>
        <v>0</v>
      </c>
      <c r="BG296" s="94">
        <f t="array" ref="BG296">IFERROR(INDEX($N131:$N145,MATCH(1,IF($L131:$L145&lt;=BG$165,IF($M131:$M145&gt;=BG$165,1)),0))*$B131/12,0)</f>
        <v>0</v>
      </c>
      <c r="BH296" s="94">
        <f t="array" ref="BH296">IFERROR(INDEX($N131:$N145,MATCH(1,IF($L131:$L145&lt;=BH$165,IF($M131:$M145&gt;=BH$165,1)),0))*$B131/12,0)</f>
        <v>0</v>
      </c>
      <c r="BI296" s="94">
        <f t="array" ref="BI296">IFERROR(INDEX($N131:$N145,MATCH(1,IF($L131:$L145&lt;=BI$165,IF($M131:$M145&gt;=BI$165,1)),0))*$B131/12,0)</f>
        <v>0</v>
      </c>
      <c r="BJ296" s="94">
        <f t="array" ref="BJ296">IFERROR(INDEX($N131:$N145,MATCH(1,IF($L131:$L145&lt;=BJ$165,IF($M131:$M145&gt;=BJ$165,1)),0))*$B131/12,0)</f>
        <v>0</v>
      </c>
      <c r="BK296" s="94">
        <f t="array" ref="BK296">IFERROR(INDEX($N131:$N145,MATCH(1,IF($L131:$L145&lt;=BK$165,IF($M131:$M145&gt;=BK$165,1)),0))*$B131/12,0)</f>
        <v>0</v>
      </c>
      <c r="BL296" s="94">
        <f t="array" ref="BL296">IFERROR(INDEX($N131:$N145,MATCH(1,IF($L131:$L145&lt;=BL$165,IF($M131:$M145&gt;=BL$165,1)),0))*$B131/12,0)</f>
        <v>0</v>
      </c>
      <c r="BM296" s="94">
        <f t="array" ref="BM296">IFERROR(INDEX($N131:$N145,MATCH(1,IF($L131:$L145&lt;=BM$165,IF($M131:$M145&gt;=BM$165,1)),0))*$B131/12,0)</f>
        <v>0</v>
      </c>
      <c r="BN296" s="94">
        <f t="array" ref="BN296">IFERROR(INDEX($N131:$N145,MATCH(1,IF($L131:$L145&lt;=BN$165,IF($M131:$M145&gt;=BN$165,1)),0))*$B131/12,0)</f>
        <v>0</v>
      </c>
      <c r="BO296" s="94">
        <f t="array" ref="BO296">IFERROR(INDEX($N131:$N145,MATCH(1,IF($L131:$L145&lt;=BO$165,IF($M131:$M145&gt;=BO$165,1)),0))*$B131/12,0)</f>
        <v>0</v>
      </c>
      <c r="BP296" s="94">
        <f t="array" ref="BP296">IFERROR(INDEX($N131:$N145,MATCH(1,IF($L131:$L145&lt;=BP$165,IF($M131:$M145&gt;=BP$165,1)),0))*$B131/12,0)</f>
        <v>0</v>
      </c>
      <c r="BQ296" s="94">
        <f t="array" ref="BQ296">IFERROR(INDEX($N131:$N145,MATCH(1,IF($L131:$L145&lt;=BQ$165,IF($M131:$M145&gt;=BQ$165,1)),0))*$B131/12,0)</f>
        <v>0</v>
      </c>
      <c r="BR296" s="94">
        <f t="array" ref="BR296">IFERROR(INDEX($N131:$N145,MATCH(1,IF($L131:$L145&lt;=BR$165,IF($M131:$M145&gt;=BR$165,1)),0))*$B131/12,0)</f>
        <v>0</v>
      </c>
      <c r="BS296" s="94">
        <f t="array" ref="BS296">IFERROR(INDEX($N131:$N145,MATCH(1,IF($L131:$L145&lt;=BS$165,IF($M131:$M145&gt;=BS$165,1)),0))*$B131/12,0)</f>
        <v>0</v>
      </c>
      <c r="BT296" s="94">
        <f t="array" ref="BT296">IFERROR(INDEX($N131:$N145,MATCH(1,IF($L131:$L145&lt;=BT$165,IF($M131:$M145&gt;=BT$165,1)),0))*$B131/12,0)</f>
        <v>0</v>
      </c>
      <c r="BU296" s="94">
        <f t="array" ref="BU296">IFERROR(INDEX($N131:$N145,MATCH(1,IF($L131:$L145&lt;=BU$165,IF($M131:$M145&gt;=BU$165,1)),0))*$B131/12,0)</f>
        <v>0</v>
      </c>
      <c r="BV296" s="94">
        <f t="array" ref="BV296">IFERROR(INDEX($N131:$N145,MATCH(1,IF($L131:$L145&lt;=BV$165,IF($M131:$M145&gt;=BV$165,1)),0))*$B131/12,0)</f>
        <v>0</v>
      </c>
      <c r="BW296" s="94">
        <f t="array" ref="BW296">IFERROR(INDEX($N131:$N145,MATCH(1,IF($L131:$L145&lt;=BW$165,IF($M131:$M145&gt;=BW$165,1)),0))*$B131/12,0)</f>
        <v>0</v>
      </c>
      <c r="BX296" s="94">
        <f t="array" ref="BX296">IFERROR(INDEX($N131:$N145,MATCH(1,IF($L131:$L145&lt;=BX$165,IF($M131:$M145&gt;=BX$165,1)),0))*$B131/12,0)</f>
        <v>0</v>
      </c>
      <c r="BY296" s="94">
        <f t="array" ref="BY296">IFERROR(INDEX($N131:$N145,MATCH(1,IF($L131:$L145&lt;=BY$165,IF($M131:$M145&gt;=BY$165,1)),0))*$B131/12,0)</f>
        <v>0</v>
      </c>
      <c r="BZ296" s="94">
        <f t="array" ref="BZ296">IFERROR(INDEX($N131:$N145,MATCH(1,IF($L131:$L145&lt;=BZ$165,IF($M131:$M145&gt;=BZ$165,1)),0))*$B131/12,0)</f>
        <v>0</v>
      </c>
      <c r="CA296" s="94">
        <f t="array" ref="CA296">IFERROR(INDEX($N131:$N145,MATCH(1,IF($L131:$L145&lt;=CA$165,IF($M131:$M145&gt;=CA$165,1)),0))*$B131/12,0)</f>
        <v>0</v>
      </c>
      <c r="CB296" s="94">
        <f t="array" ref="CB296">IFERROR(INDEX($N131:$N145,MATCH(1,IF($L131:$L145&lt;=CB$165,IF($M131:$M145&gt;=CB$165,1)),0))*$B131/12,0)</f>
        <v>0</v>
      </c>
      <c r="CC296" s="94">
        <f t="array" ref="CC296">IFERROR(INDEX($N131:$N145,MATCH(1,IF($L131:$L145&lt;=CC$165,IF($M131:$M145&gt;=CC$165,1)),0))*$B131/12,0)</f>
        <v>0</v>
      </c>
      <c r="CD296" s="94">
        <f t="array" ref="CD296">IFERROR(INDEX($N131:$N145,MATCH(1,IF($L131:$L145&lt;=CD$165,IF($M131:$M145&gt;=CD$165,1)),0))*$B131/12,0)</f>
        <v>0</v>
      </c>
      <c r="CE296" s="94">
        <f t="array" ref="CE296">IFERROR(INDEX($N131:$N145,MATCH(1,IF($L131:$L145&lt;=CE$165,IF($M131:$M145&gt;=CE$165,1)),0))*$B131/12,0)</f>
        <v>0</v>
      </c>
      <c r="CF296" s="94">
        <f t="array" ref="CF296">IFERROR(INDEX($N131:$N145,MATCH(1,IF($L131:$L145&lt;=CF$165,IF($M131:$M145&gt;=CF$165,1)),0))*$B131/12,0)</f>
        <v>0</v>
      </c>
      <c r="CG296" s="94">
        <f t="array" ref="CG296">IFERROR(INDEX($N131:$N145,MATCH(1,IF($L131:$L145&lt;=CG$165,IF($M131:$M145&gt;=CG$165,1)),0))*$B131/12,0)</f>
        <v>0</v>
      </c>
      <c r="CH296" s="94">
        <f t="array" ref="CH296">IFERROR(INDEX($N131:$N145,MATCH(1,IF($L131:$L145&lt;=CH$165,IF($M131:$M145&gt;=CH$165,1)),0))*$B131/12,0)</f>
        <v>0</v>
      </c>
      <c r="CI296" s="94">
        <f t="array" ref="CI296">IFERROR(INDEX($N131:$N145,MATCH(1,IF($L131:$L145&lt;=CI$165,IF($M131:$M145&gt;=CI$165,1)),0))*$B131/12,0)</f>
        <v>0</v>
      </c>
      <c r="CJ296" s="94">
        <f t="array" ref="CJ296">IFERROR(INDEX($N131:$N145,MATCH(1,IF($L131:$L145&lt;=CJ$165,IF($M131:$M145&gt;=CJ$165,1)),0))*$B131/12,0)</f>
        <v>0</v>
      </c>
      <c r="CK296" s="94">
        <f t="array" ref="CK296">IFERROR(INDEX($N131:$N145,MATCH(1,IF($L131:$L145&lt;=CK$165,IF($M131:$M145&gt;=CK$165,1)),0))*$B131/12,0)</f>
        <v>0</v>
      </c>
      <c r="CL296" s="94">
        <f t="array" ref="CL296">IFERROR(INDEX($N131:$N145,MATCH(1,IF($L131:$L145&lt;=CL$165,IF($M131:$M145&gt;=CL$165,1)),0))*$B131/12,0)</f>
        <v>0</v>
      </c>
      <c r="CM296" s="94">
        <f t="array" ref="CM296">IFERROR(INDEX($N131:$N145,MATCH(1,IF($L131:$L145&lt;=CM$165,IF($M131:$M145&gt;=CM$165,1)),0))*$B131/12,0)</f>
        <v>0</v>
      </c>
      <c r="CN296" s="94">
        <f t="array" ref="CN296">IFERROR(INDEX($N131:$N145,MATCH(1,IF($L131:$L145&lt;=CN$165,IF($M131:$M145&gt;=CN$165,1)),0))*$B131/12,0)</f>
        <v>0</v>
      </c>
      <c r="CO296" s="94">
        <f t="array" ref="CO296">IFERROR(INDEX($N131:$N145,MATCH(1,IF($L131:$L145&lt;=CO$165,IF($M131:$M145&gt;=CO$165,1)),0))*$B131/12,0)</f>
        <v>0</v>
      </c>
      <c r="CP296" s="94">
        <f t="array" ref="CP296">IFERROR(INDEX($N131:$N145,MATCH(1,IF($L131:$L145&lt;=CP$165,IF($M131:$M145&gt;=CP$165,1)),0))*$B131/12,0)</f>
        <v>0</v>
      </c>
      <c r="CQ296" s="94">
        <f t="array" ref="CQ296">IFERROR(INDEX($N131:$N145,MATCH(1,IF($L131:$L145&lt;=CQ$165,IF($M131:$M145&gt;=CQ$165,1)),0))*$B131/12,0)</f>
        <v>0</v>
      </c>
      <c r="CR296" s="94">
        <f t="array" ref="CR296">IFERROR(INDEX($N131:$N145,MATCH(1,IF($L131:$L145&lt;=CR$165,IF($M131:$M145&gt;=CR$165,1)),0))*$B131/12,0)</f>
        <v>0</v>
      </c>
      <c r="CS296" s="94">
        <f t="array" ref="CS296">IFERROR(INDEX($N131:$N145,MATCH(1,IF($L131:$L145&lt;=CS$165,IF($M131:$M145&gt;=CS$165,1)),0))*$B131/12,0)</f>
        <v>0</v>
      </c>
      <c r="CT296" s="94">
        <f t="array" ref="CT296">IFERROR(INDEX($N131:$N145,MATCH(1,IF($L131:$L145&lt;=CT$165,IF($M131:$M145&gt;=CT$165,1)),0))*$B131/12,0)</f>
        <v>0</v>
      </c>
      <c r="CU296" s="94">
        <f t="array" ref="CU296">IFERROR(INDEX($N131:$N145,MATCH(1,IF($L131:$L145&lt;=CU$165,IF($M131:$M145&gt;=CU$165,1)),0))*$B131/12,0)</f>
        <v>0</v>
      </c>
      <c r="CV296" s="94">
        <f t="array" ref="CV296">IFERROR(INDEX($N131:$N145,MATCH(1,IF($L131:$L145&lt;=CV$165,IF($M131:$M145&gt;=CV$165,1)),0))*$B131/12,0)</f>
        <v>0</v>
      </c>
      <c r="CW296" s="94">
        <f t="array" ref="CW296">IFERROR(INDEX($N131:$N145,MATCH(1,IF($L131:$L145&lt;=CW$165,IF($M131:$M145&gt;=CW$165,1)),0))*$B131/12,0)</f>
        <v>0</v>
      </c>
      <c r="CX296" s="94">
        <f t="array" ref="CX296">IFERROR(INDEX($N131:$N145,MATCH(1,IF($L131:$L145&lt;=CX$165,IF($M131:$M145&gt;=CX$165,1)),0))*$B131/12,0)</f>
        <v>0</v>
      </c>
      <c r="CY296" s="94">
        <f t="array" ref="CY296">IFERROR(INDEX($N131:$N145,MATCH(1,IF($L131:$L145&lt;=CY$165,IF($M131:$M145&gt;=CY$165,1)),0))*$B131/12,0)</f>
        <v>0</v>
      </c>
      <c r="CZ296" s="94">
        <f t="array" ref="CZ296">IFERROR(INDEX($N131:$N145,MATCH(1,IF($L131:$L145&lt;=CZ$165,IF($M131:$M145&gt;=CZ$165,1)),0))*$B131/12,0)</f>
        <v>0</v>
      </c>
      <c r="DA296" s="94">
        <f t="array" ref="DA296">IFERROR(INDEX($N131:$N145,MATCH(1,IF($L131:$L145&lt;=DA$165,IF($M131:$M145&gt;=DA$165,1)),0))*$B131/12,0)</f>
        <v>0</v>
      </c>
      <c r="DB296" s="94">
        <f t="array" ref="DB296">IFERROR(INDEX($N131:$N145,MATCH(1,IF($L131:$L145&lt;=DB$165,IF($M131:$M145&gt;=DB$165,1)),0))*$B131/12,0)</f>
        <v>0</v>
      </c>
      <c r="DC296" s="94">
        <f t="array" ref="DC296">IFERROR(INDEX($N131:$N145,MATCH(1,IF($L131:$L145&lt;=DC$165,IF($M131:$M145&gt;=DC$165,1)),0))*$B131/12,0)</f>
        <v>0</v>
      </c>
      <c r="DD296" s="94">
        <f t="array" ref="DD296">IFERROR(INDEX($N131:$N145,MATCH(1,IF($L131:$L145&lt;=DD$165,IF($M131:$M145&gt;=DD$165,1)),0))*$B131/12,0)</f>
        <v>0</v>
      </c>
      <c r="DE296" s="94">
        <f t="array" ref="DE296">IFERROR(INDEX($N131:$N145,MATCH(1,IF($L131:$L145&lt;=DE$165,IF($M131:$M145&gt;=DE$165,1)),0))*$B131/12,0)</f>
        <v>0</v>
      </c>
      <c r="DF296" s="94">
        <f t="array" ref="DF296">IFERROR(INDEX($N131:$N145,MATCH(1,IF($L131:$L145&lt;=DF$165,IF($M131:$M145&gt;=DF$165,1)),0))*$B131/12,0)</f>
        <v>0</v>
      </c>
      <c r="DG296" s="94">
        <f t="array" ref="DG296">IFERROR(INDEX($N131:$N145,MATCH(1,IF($L131:$L145&lt;=DG$165,IF($M131:$M145&gt;=DG$165,1)),0))*$B131/12,0)</f>
        <v>0</v>
      </c>
      <c r="DH296" s="94">
        <f t="array" ref="DH296">IFERROR(INDEX($N131:$N145,MATCH(1,IF($L131:$L145&lt;=DH$165,IF($M131:$M145&gt;=DH$165,1)),0))*$B131/12,0)</f>
        <v>0</v>
      </c>
      <c r="DI296" s="94">
        <f t="array" ref="DI296">IFERROR(INDEX($N131:$N145,MATCH(1,IF($L131:$L145&lt;=DI$165,IF($M131:$M145&gt;=DI$165,1)),0))*$B131/12,0)</f>
        <v>0</v>
      </c>
      <c r="DJ296" s="94">
        <f t="array" ref="DJ296">IFERROR(INDEX($N131:$N145,MATCH(1,IF($L131:$L145&lt;=DJ$165,IF($M131:$M145&gt;=DJ$165,1)),0))*$B131/12,0)</f>
        <v>0</v>
      </c>
      <c r="DK296" s="94">
        <f t="array" ref="DK296">IFERROR(INDEX($N131:$N145,MATCH(1,IF($L131:$L145&lt;=DK$165,IF($M131:$M145&gt;=DK$165,1)),0))*$B131/12,0)</f>
        <v>0</v>
      </c>
      <c r="DL296" s="94">
        <f t="array" ref="DL296">IFERROR(INDEX($N131:$N145,MATCH(1,IF($L131:$L145&lt;=DL$165,IF($M131:$M145&gt;=DL$165,1)),0))*$B131/12,0)</f>
        <v>0</v>
      </c>
      <c r="DM296" s="94">
        <f t="array" ref="DM296">IFERROR(INDEX($N131:$N145,MATCH(1,IF($L131:$L145&lt;=DM$165,IF($M131:$M145&gt;=DM$165,1)),0))*$B131/12,0)</f>
        <v>0</v>
      </c>
      <c r="DN296" s="94">
        <f t="array" ref="DN296">IFERROR(INDEX($N131:$N145,MATCH(1,IF($L131:$L145&lt;=DN$165,IF($M131:$M145&gt;=DN$165,1)),0))*$B131/12,0)</f>
        <v>0</v>
      </c>
      <c r="DO296" s="94">
        <f t="array" ref="DO296">IFERROR(INDEX($N131:$N145,MATCH(1,IF($L131:$L145&lt;=DO$165,IF($M131:$M145&gt;=DO$165,1)),0))*$B131/12,0)</f>
        <v>0</v>
      </c>
      <c r="DP296" s="94">
        <f t="array" ref="DP296">IFERROR(INDEX($N131:$N145,MATCH(1,IF($L131:$L145&lt;=DP$165,IF($M131:$M145&gt;=DP$165,1)),0))*$B131/12,0)</f>
        <v>0</v>
      </c>
      <c r="DQ296" s="94">
        <f t="array" ref="DQ296">IFERROR(INDEX($N131:$N145,MATCH(1,IF($L131:$L145&lt;=DQ$165,IF($M131:$M145&gt;=DQ$165,1)),0))*$B131/12,0)</f>
        <v>0</v>
      </c>
      <c r="DR296" s="94">
        <f t="array" ref="DR296">IFERROR(INDEX($N131:$N145,MATCH(1,IF($L131:$L145&lt;=DR$165,IF($M131:$M145&gt;=DR$165,1)),0))*$B131/12,0)</f>
        <v>0</v>
      </c>
      <c r="DS296" s="94">
        <f t="array" ref="DS296">IFERROR(INDEX($N131:$N145,MATCH(1,IF($L131:$L145&lt;=DS$165,IF($M131:$M145&gt;=DS$165,1)),0))*$B131/12,0)</f>
        <v>0</v>
      </c>
      <c r="DT296" s="94">
        <f t="array" ref="DT296">IFERROR(INDEX($N131:$N145,MATCH(1,IF($L131:$L145&lt;=DT$165,IF($M131:$M145&gt;=DT$165,1)),0))*$B131/12,0)</f>
        <v>0</v>
      </c>
      <c r="DU296" s="94">
        <f t="array" ref="DU296">IFERROR(INDEX($N131:$N145,MATCH(1,IF($L131:$L145&lt;=DU$165,IF($M131:$M145&gt;=DU$165,1)),0))*$B131/12,0)</f>
        <v>0</v>
      </c>
      <c r="DV296" s="94">
        <f t="array" ref="DV296">IFERROR(INDEX($N131:$N145,MATCH(1,IF($L131:$L145&lt;=DV$165,IF($M131:$M145&gt;=DV$165,1)),0))*$B131/12,0)</f>
        <v>0</v>
      </c>
      <c r="DW296" s="94">
        <f t="array" ref="DW296">IFERROR(INDEX($N131:$N145,MATCH(1,IF($L131:$L145&lt;=DW$165,IF($M131:$M145&gt;=DW$165,1)),0))*$B131/12,0)</f>
        <v>0</v>
      </c>
      <c r="DX296" s="94">
        <f t="array" ref="DX296">IFERROR(INDEX($N131:$N145,MATCH(1,IF($L131:$L145&lt;=DX$165,IF($M131:$M145&gt;=DX$165,1)),0))*$B131/12,0)</f>
        <v>0</v>
      </c>
      <c r="DY296" s="94">
        <f t="array" ref="DY296">IFERROR(INDEX($N131:$N145,MATCH(1,IF($L131:$L145&lt;=DY$165,IF($M131:$M145&gt;=DY$165,1)),0))*$B131/12,0)</f>
        <v>0</v>
      </c>
      <c r="DZ296" s="94">
        <f t="array" ref="DZ296">IFERROR(INDEX($N131:$N145,MATCH(1,IF($L131:$L145&lt;=DZ$165,IF($M131:$M145&gt;=DZ$165,1)),0))*$B131/12,0)</f>
        <v>0</v>
      </c>
      <c r="EA296" s="94">
        <f t="array" ref="EA296">IFERROR(INDEX($N131:$N145,MATCH(1,IF($L131:$L145&lt;=EA$165,IF($M131:$M145&gt;=EA$165,1)),0))*$B131/12,0)</f>
        <v>0</v>
      </c>
      <c r="EB296" s="94">
        <f t="array" ref="EB296">IFERROR(INDEX($N131:$N145,MATCH(1,IF($L131:$L145&lt;=EB$165,IF($M131:$M145&gt;=EB$165,1)),0))*$B131/12,0)</f>
        <v>0</v>
      </c>
      <c r="EC296" s="94">
        <f t="array" ref="EC296">IFERROR(INDEX($N131:$N145,MATCH(1,IF($L131:$L145&lt;=EC$165,IF($M131:$M145&gt;=EC$165,1)),0))*$B131/12,0)</f>
        <v>0</v>
      </c>
      <c r="ED296" s="94">
        <f t="array" ref="ED296">IFERROR(INDEX($N131:$N145,MATCH(1,IF($L131:$L145&lt;=ED$165,IF($M131:$M145&gt;=ED$165,1)),0))*$B131/12,0)</f>
        <v>0</v>
      </c>
      <c r="EE296" s="94">
        <f t="array" ref="EE296">IFERROR(INDEX($N131:$N145,MATCH(1,IF($L131:$L145&lt;=EE$165,IF($M131:$M145&gt;=EE$165,1)),0))*$B131/12,0)</f>
        <v>0</v>
      </c>
      <c r="EF296" s="94">
        <f t="array" ref="EF296">IFERROR(INDEX($N131:$N145,MATCH(1,IF($L131:$L145&lt;=EF$165,IF($M131:$M145&gt;=EF$165,1)),0))*$B131/12,0)</f>
        <v>0</v>
      </c>
      <c r="EG296" s="94">
        <f t="array" ref="EG296">IFERROR(INDEX($N131:$N145,MATCH(1,IF($L131:$L145&lt;=EG$165,IF($M131:$M145&gt;=EG$165,1)),0))*$B131/12,0)</f>
        <v>0</v>
      </c>
      <c r="EH296" s="94">
        <f t="array" ref="EH296">IFERROR(INDEX($N131:$N145,MATCH(1,IF($L131:$L145&lt;=EH$165,IF($M131:$M145&gt;=EH$165,1)),0))*$B131/12,0)</f>
        <v>0</v>
      </c>
      <c r="EI296" s="94">
        <f t="array" ref="EI296">IFERROR(INDEX($N131:$N145,MATCH(1,IF($L131:$L145&lt;=EI$165,IF($M131:$M145&gt;=EI$165,1)),0))*$B131/12,0)</f>
        <v>0</v>
      </c>
      <c r="EJ296" s="94">
        <f t="array" ref="EJ296">IFERROR(INDEX($N131:$N145,MATCH(1,IF($L131:$L145&lt;=EJ$165,IF($M131:$M145&gt;=EJ$165,1)),0))*$B131/12,0)</f>
        <v>0</v>
      </c>
      <c r="EK296" s="94">
        <f t="array" ref="EK296">IFERROR(INDEX($N131:$N145,MATCH(1,IF($L131:$L145&lt;=EK$165,IF($M131:$M145&gt;=EK$165,1)),0))*$B131/12,0)</f>
        <v>0</v>
      </c>
      <c r="EL296" s="94">
        <f t="array" ref="EL296">IFERROR(INDEX($N131:$N145,MATCH(1,IF($L131:$L145&lt;=EL$165,IF($M131:$M145&gt;=EL$165,1)),0))*$B131/12,0)</f>
        <v>0</v>
      </c>
      <c r="EM296" s="94">
        <f t="array" ref="EM296">IFERROR(INDEX($N131:$N145,MATCH(1,IF($L131:$L145&lt;=EM$165,IF($M131:$M145&gt;=EM$165,1)),0))*$B131/12,0)</f>
        <v>0</v>
      </c>
      <c r="EN296" s="94">
        <f t="array" ref="EN296">IFERROR(INDEX($N131:$N145,MATCH(1,IF($L131:$L145&lt;=EN$165,IF($M131:$M145&gt;=EN$165,1)),0))*$B131/12,0)</f>
        <v>0</v>
      </c>
      <c r="EO296" s="94">
        <f t="array" ref="EO296">IFERROR(INDEX($N131:$N145,MATCH(1,IF($L131:$L145&lt;=EO$165,IF($M131:$M145&gt;=EO$165,1)),0))*$B131/12,0)</f>
        <v>0</v>
      </c>
      <c r="EP296" s="94">
        <f t="array" ref="EP296">IFERROR(INDEX($N131:$N145,MATCH(1,IF($L131:$L145&lt;=EP$165,IF($M131:$M145&gt;=EP$165,1)),0))*$B131/12,0)</f>
        <v>0</v>
      </c>
      <c r="EQ296" s="94">
        <f t="array" ref="EQ296">IFERROR(INDEX($N131:$N145,MATCH(1,IF($L131:$L145&lt;=EQ$165,IF($M131:$M145&gt;=EQ$165,1)),0))*$B131/12,0)</f>
        <v>0</v>
      </c>
      <c r="ER296" s="94">
        <f t="array" ref="ER296">IFERROR(INDEX($N131:$N145,MATCH(1,IF($L131:$L145&lt;=ER$165,IF($M131:$M145&gt;=ER$165,1)),0))*$B131/12,0)</f>
        <v>0</v>
      </c>
      <c r="ES296" s="94">
        <f t="array" ref="ES296">IFERROR(INDEX($N131:$N145,MATCH(1,IF($L131:$L145&lt;=ES$165,IF($M131:$M145&gt;=ES$165,1)),0))*$B131/12,0)</f>
        <v>0</v>
      </c>
      <c r="ET296" s="94">
        <f t="array" ref="ET296">IFERROR(INDEX($N131:$N145,MATCH(1,IF($L131:$L145&lt;=ET$165,IF($M131:$M145&gt;=ET$165,1)),0))*$B131/12,0)</f>
        <v>0</v>
      </c>
      <c r="EU296" s="94">
        <f t="array" ref="EU296">IFERROR(INDEX($N131:$N145,MATCH(1,IF($L131:$L145&lt;=EU$165,IF($M131:$M145&gt;=EU$165,1)),0))*$B131/12,0)</f>
        <v>0</v>
      </c>
      <c r="EV296" s="94">
        <f t="array" ref="EV296">IFERROR(INDEX($N131:$N145,MATCH(1,IF($L131:$L145&lt;=EV$165,IF($M131:$M145&gt;=EV$165,1)),0))*$B131/12,0)</f>
        <v>0</v>
      </c>
      <c r="EW296" s="94">
        <f t="array" ref="EW296">IFERROR(INDEX($N131:$N145,MATCH(1,IF($L131:$L145&lt;=EW$165,IF($M131:$M145&gt;=EW$165,1)),0))*$B131/12,0)</f>
        <v>0</v>
      </c>
      <c r="EX296" s="94">
        <f t="array" ref="EX296">IFERROR(INDEX($N131:$N145,MATCH(1,IF($L131:$L145&lt;=EX$165,IF($M131:$M145&gt;=EX$165,1)),0))*$B131/12,0)</f>
        <v>0</v>
      </c>
      <c r="EY296" s="94">
        <f t="array" ref="EY296">IFERROR(INDEX($N131:$N145,MATCH(1,IF($L131:$L145&lt;=EY$165,IF($M131:$M145&gt;=EY$165,1)),0))*$B131/12,0)</f>
        <v>0</v>
      </c>
      <c r="EZ296" s="94">
        <f t="array" ref="EZ296">IFERROR(INDEX($N131:$N145,MATCH(1,IF($L131:$L145&lt;=EZ$165,IF($M131:$M145&gt;=EZ$165,1)),0))*$B131/12,0)</f>
        <v>0</v>
      </c>
      <c r="FA296" s="94">
        <f t="array" ref="FA296">IFERROR(INDEX($N131:$N145,MATCH(1,IF($L131:$L145&lt;=FA$165,IF($M131:$M145&gt;=FA$165,1)),0))*$B131/12,0)</f>
        <v>0</v>
      </c>
      <c r="FB296" s="94">
        <f t="array" ref="FB296">IFERROR(INDEX($N131:$N145,MATCH(1,IF($L131:$L145&lt;=FB$165,IF($M131:$M145&gt;=FB$165,1)),0))*$B131/12,0)</f>
        <v>0</v>
      </c>
      <c r="FC296" s="94">
        <f t="array" ref="FC296">IFERROR(INDEX($N131:$N145,MATCH(1,IF($L131:$L145&lt;=FC$165,IF($M131:$M145&gt;=FC$165,1)),0))*$B131/12,0)</f>
        <v>0</v>
      </c>
      <c r="FD296" s="94">
        <f t="array" ref="FD296">IFERROR(INDEX($N131:$N145,MATCH(1,IF($L131:$L145&lt;=FD$165,IF($M131:$M145&gt;=FD$165,1)),0))*$B131/12,0)</f>
        <v>0</v>
      </c>
      <c r="FE296" s="94">
        <f t="array" ref="FE296">IFERROR(INDEX($N131:$N145,MATCH(1,IF($L131:$L145&lt;=FE$165,IF($M131:$M145&gt;=FE$165,1)),0))*$B131/12,0)</f>
        <v>0</v>
      </c>
      <c r="FF296" s="94">
        <f t="array" ref="FF296">IFERROR(INDEX($N131:$N145,MATCH(1,IF($L131:$L145&lt;=FF$165,IF($M131:$M145&gt;=FF$165,1)),0))*$B131/12,0)</f>
        <v>0</v>
      </c>
      <c r="FG296" s="94">
        <f t="array" ref="FG296">IFERROR(INDEX($N131:$N145,MATCH(1,IF($L131:$L145&lt;=FG$165,IF($M131:$M145&gt;=FG$165,1)),0))*$B131/12,0)</f>
        <v>0</v>
      </c>
      <c r="FH296" s="94">
        <f t="array" ref="FH296">IFERROR(INDEX($N131:$N145,MATCH(1,IF($L131:$L145&lt;=FH$165,IF($M131:$M145&gt;=FH$165,1)),0))*$B131/12,0)</f>
        <v>0</v>
      </c>
      <c r="FI296" s="94">
        <f t="array" ref="FI296">IFERROR(INDEX($N131:$N145,MATCH(1,IF($L131:$L145&lt;=FI$165,IF($M131:$M145&gt;=FI$165,1)),0))*$B131/12,0)</f>
        <v>0</v>
      </c>
      <c r="FJ296" s="94">
        <f t="array" ref="FJ296">IFERROR(INDEX($N131:$N145,MATCH(1,IF($L131:$L145&lt;=FJ$165,IF($M131:$M145&gt;=FJ$165,1)),0))*$B131/12,0)</f>
        <v>0</v>
      </c>
      <c r="FK296" s="94">
        <f t="array" ref="FK296">IFERROR(INDEX($N131:$N145,MATCH(1,IF($L131:$L145&lt;=FK$165,IF($M131:$M145&gt;=FK$165,1)),0))*$B131/12,0)</f>
        <v>0</v>
      </c>
      <c r="FL296" s="94">
        <f t="array" ref="FL296">IFERROR(INDEX($N131:$N145,MATCH(1,IF($L131:$L145&lt;=FL$165,IF($M131:$M145&gt;=FL$165,1)),0))*$B131/12,0)</f>
        <v>0</v>
      </c>
      <c r="FM296" s="94">
        <f t="array" ref="FM296">IFERROR(INDEX($N131:$N145,MATCH(1,IF($L131:$L145&lt;=FM$165,IF($M131:$M145&gt;=FM$165,1)),0))*$B131/12,0)</f>
        <v>0</v>
      </c>
      <c r="FN296" s="94">
        <f t="array" ref="FN296">IFERROR(INDEX($N131:$N145,MATCH(1,IF($L131:$L145&lt;=FN$165,IF($M131:$M145&gt;=FN$165,1)),0))*$B131/12,0)</f>
        <v>0</v>
      </c>
      <c r="FO296" s="94">
        <f t="array" ref="FO296">IFERROR(INDEX($N131:$N145,MATCH(1,IF($L131:$L145&lt;=FO$165,IF($M131:$M145&gt;=FO$165,1)),0))*$B131/12,0)</f>
        <v>0</v>
      </c>
      <c r="FP296" s="94">
        <f t="array" ref="FP296">IFERROR(INDEX($N131:$N145,MATCH(1,IF($L131:$L145&lt;=FP$165,IF($M131:$M145&gt;=FP$165,1)),0))*$B131/12,0)</f>
        <v>0</v>
      </c>
      <c r="FQ296" s="94">
        <f t="array" ref="FQ296">IFERROR(INDEX($N131:$N145,MATCH(1,IF($L131:$L145&lt;=FQ$165,IF($M131:$M145&gt;=FQ$165,1)),0))*$B131/12,0)</f>
        <v>0</v>
      </c>
      <c r="FR296" s="94">
        <f t="array" ref="FR296">IFERROR(INDEX($N131:$N145,MATCH(1,IF($L131:$L145&lt;=FR$165,IF($M131:$M145&gt;=FR$165,1)),0))*$B131/12,0)</f>
        <v>0</v>
      </c>
      <c r="FS296" s="94">
        <f t="array" ref="FS296">IFERROR(INDEX($N131:$N145,MATCH(1,IF($L131:$L145&lt;=FS$165,IF($M131:$M145&gt;=FS$165,1)),0))*$B131/12,0)</f>
        <v>0</v>
      </c>
      <c r="FT296" s="94">
        <f t="array" ref="FT296">IFERROR(INDEX($N131:$N145,MATCH(1,IF($L131:$L145&lt;=FT$165,IF($M131:$M145&gt;=FT$165,1)),0))*$B131/12,0)</f>
        <v>0</v>
      </c>
      <c r="FU296" s="94">
        <f t="array" ref="FU296">IFERROR(INDEX($N131:$N145,MATCH(1,IF($L131:$L145&lt;=FU$165,IF($M131:$M145&gt;=FU$165,1)),0))*$B131/12,0)</f>
        <v>0</v>
      </c>
      <c r="FV296" s="94">
        <f t="array" ref="FV296">IFERROR(INDEX($N131:$N145,MATCH(1,IF($L131:$L145&lt;=FV$165,IF($M131:$M145&gt;=FV$165,1)),0))*$B131/12,0)</f>
        <v>0</v>
      </c>
      <c r="FW296" s="94">
        <f t="array" ref="FW296">IFERROR(INDEX($N131:$N145,MATCH(1,IF($L131:$L145&lt;=FW$165,IF($M131:$M145&gt;=FW$165,1)),0))*$B131/12,0)</f>
        <v>0</v>
      </c>
      <c r="FX296" s="94">
        <f t="array" ref="FX296">IFERROR(INDEX($N131:$N145,MATCH(1,IF($L131:$L145&lt;=FX$165,IF($M131:$M145&gt;=FX$165,1)),0))*$B131/12,0)</f>
        <v>0</v>
      </c>
      <c r="FY296" s="94">
        <f t="array" ref="FY296">IFERROR(INDEX($N131:$N145,MATCH(1,IF($L131:$L145&lt;=FY$165,IF($M131:$M145&gt;=FY$165,1)),0))*$B131/12,0)</f>
        <v>0</v>
      </c>
      <c r="FZ296" s="94">
        <f t="array" ref="FZ296">IFERROR(INDEX($N131:$N145,MATCH(1,IF($L131:$L145&lt;=FZ$165,IF($M131:$M145&gt;=FZ$165,1)),0))*$B131/12,0)</f>
        <v>0</v>
      </c>
      <c r="GA296" s="94">
        <f t="array" ref="GA296">IFERROR(INDEX($N131:$N145,MATCH(1,IF($L131:$L145&lt;=GA$165,IF($M131:$M145&gt;=GA$165,1)),0))*$B131/12,0)</f>
        <v>0</v>
      </c>
      <c r="GB296" s="94">
        <f t="array" ref="GB296">IFERROR(INDEX($N131:$N145,MATCH(1,IF($L131:$L145&lt;=GB$165,IF($M131:$M145&gt;=GB$165,1)),0))*$B131/12,0)</f>
        <v>0</v>
      </c>
      <c r="GC296" s="94">
        <f t="array" ref="GC296">IFERROR(INDEX($N131:$N145,MATCH(1,IF($L131:$L145&lt;=GC$165,IF($M131:$M145&gt;=GC$165,1)),0))*$B131/12,0)</f>
        <v>0</v>
      </c>
      <c r="GD296" s="94">
        <f t="array" ref="GD296">IFERROR(INDEX($N131:$N145,MATCH(1,IF($L131:$L145&lt;=GD$165,IF($M131:$M145&gt;=GD$165,1)),0))*$B131/12,0)</f>
        <v>0</v>
      </c>
      <c r="GE296" s="94">
        <f t="array" ref="GE296">IFERROR(INDEX($N131:$N145,MATCH(1,IF($L131:$L145&lt;=GE$165,IF($M131:$M145&gt;=GE$165,1)),0))*$B131/12,0)</f>
        <v>0</v>
      </c>
      <c r="GF296" s="94">
        <f t="array" ref="GF296">IFERROR(INDEX($N131:$N145,MATCH(1,IF($L131:$L145&lt;=GF$165,IF($M131:$M145&gt;=GF$165,1)),0))*$B131/12,0)</f>
        <v>0</v>
      </c>
      <c r="GG296" s="94">
        <f t="array" ref="GG296">IFERROR(INDEX($N131:$N145,MATCH(1,IF($L131:$L145&lt;=GG$165,IF($M131:$M145&gt;=GG$165,1)),0))*$B131/12,0)</f>
        <v>0</v>
      </c>
      <c r="GH296" s="94">
        <f t="array" ref="GH296">IFERROR(INDEX($N131:$N145,MATCH(1,IF($L131:$L145&lt;=GH$165,IF($M131:$M145&gt;=GH$165,1)),0))*$B131/12,0)</f>
        <v>0</v>
      </c>
      <c r="GI296" s="94">
        <f t="array" ref="GI296">IFERROR(INDEX($N131:$N145,MATCH(1,IF($L131:$L145&lt;=GI$165,IF($M131:$M145&gt;=GI$165,1)),0))*$B131/12,0)</f>
        <v>0</v>
      </c>
      <c r="GJ296" s="94">
        <f t="array" ref="GJ296">IFERROR(INDEX($N131:$N145,MATCH(1,IF($L131:$L145&lt;=GJ$165,IF($M131:$M145&gt;=GJ$165,1)),0))*$B131/12,0)</f>
        <v>0</v>
      </c>
      <c r="GK296" s="94">
        <f t="array" ref="GK296">IFERROR(INDEX($N131:$N145,MATCH(1,IF($L131:$L145&lt;=GK$165,IF($M131:$M145&gt;=GK$165,1)),0))*$B131/12,0)</f>
        <v>0</v>
      </c>
      <c r="GL296" s="94">
        <f t="array" ref="GL296">IFERROR(INDEX($N131:$N145,MATCH(1,IF($L131:$L145&lt;=GL$165,IF($M131:$M145&gt;=GL$165,1)),0))*$B131/12,0)</f>
        <v>0</v>
      </c>
      <c r="GM296" s="94">
        <f t="array" ref="GM296">IFERROR(INDEX($N131:$N145,MATCH(1,IF($L131:$L145&lt;=GM$165,IF($M131:$M145&gt;=GM$165,1)),0))*$B131/12,0)</f>
        <v>0</v>
      </c>
      <c r="GN296" s="94">
        <f t="array" ref="GN296">IFERROR(INDEX($N131:$N145,MATCH(1,IF($L131:$L145&lt;=GN$165,IF($M131:$M145&gt;=GN$165,1)),0))*$B131/12,0)</f>
        <v>0</v>
      </c>
      <c r="GO296" s="94">
        <f t="array" ref="GO296">IFERROR(INDEX($N131:$N145,MATCH(1,IF($L131:$L145&lt;=GO$165,IF($M131:$M145&gt;=GO$165,1)),0))*$B131/12,0)</f>
        <v>0</v>
      </c>
      <c r="GP296" s="94">
        <f t="array" ref="GP296">IFERROR(INDEX($N131:$N145,MATCH(1,IF($L131:$L145&lt;=GP$165,IF($M131:$M145&gt;=GP$165,1)),0))*$B131/12,0)</f>
        <v>0</v>
      </c>
      <c r="GQ296" s="94">
        <f t="array" ref="GQ296">IFERROR(INDEX($N131:$N145,MATCH(1,IF($L131:$L145&lt;=GQ$165,IF($M131:$M145&gt;=GQ$165,1)),0))*$B131/12,0)</f>
        <v>0</v>
      </c>
      <c r="GR296" s="94">
        <f t="array" ref="GR296">IFERROR(INDEX($N131:$N145,MATCH(1,IF($L131:$L145&lt;=GR$165,IF($M131:$M145&gt;=GR$165,1)),0))*$B131/12,0)</f>
        <v>0</v>
      </c>
      <c r="GS296" s="94">
        <f t="array" ref="GS296">IFERROR(INDEX($N131:$N145,MATCH(1,IF($L131:$L145&lt;=GS$165,IF($M131:$M145&gt;=GS$165,1)),0))*$B131/12,0)</f>
        <v>0</v>
      </c>
      <c r="GT296" s="94">
        <f t="array" ref="GT296">IFERROR(INDEX($N131:$N145,MATCH(1,IF($L131:$L145&lt;=GT$165,IF($M131:$M145&gt;=GT$165,1)),0))*$B131/12,0)</f>
        <v>0</v>
      </c>
      <c r="GU296" s="94">
        <f t="array" ref="GU296">IFERROR(INDEX($N131:$N145,MATCH(1,IF($L131:$L145&lt;=GU$165,IF($M131:$M145&gt;=GU$165,1)),0))*$B131/12,0)</f>
        <v>0</v>
      </c>
      <c r="GV296" s="94">
        <f t="array" ref="GV296">IFERROR(INDEX($N131:$N145,MATCH(1,IF($L131:$L145&lt;=GV$165,IF($M131:$M145&gt;=GV$165,1)),0))*$B131/12,0)</f>
        <v>0</v>
      </c>
      <c r="GW296" s="94">
        <f t="array" ref="GW296">IFERROR(INDEX($N131:$N145,MATCH(1,IF($L131:$L145&lt;=GW$165,IF($M131:$M145&gt;=GW$165,1)),0))*$B131/12,0)</f>
        <v>0</v>
      </c>
      <c r="GX296" s="94">
        <f t="array" ref="GX296">IFERROR(INDEX($N131:$N145,MATCH(1,IF($L131:$L145&lt;=GX$165,IF($M131:$M145&gt;=GX$165,1)),0))*$B131/12,0)</f>
        <v>0</v>
      </c>
      <c r="GY296" s="94">
        <f t="array" ref="GY296">IFERROR(INDEX($N131:$N145,MATCH(1,IF($L131:$L145&lt;=GY$165,IF($M131:$M145&gt;=GY$165,1)),0))*$B131/12,0)</f>
        <v>0</v>
      </c>
      <c r="GZ296" s="94">
        <f t="array" ref="GZ296">IFERROR(INDEX($N131:$N145,MATCH(1,IF($L131:$L145&lt;=GZ$165,IF($M131:$M145&gt;=GZ$165,1)),0))*$B131/12,0)</f>
        <v>0</v>
      </c>
      <c r="HA296" s="94">
        <f t="array" ref="HA296">IFERROR(INDEX($N131:$N145,MATCH(1,IF($L131:$L145&lt;=HA$165,IF($M131:$M145&gt;=HA$165,1)),0))*$B131/12,0)</f>
        <v>0</v>
      </c>
      <c r="HB296" s="94">
        <f t="array" ref="HB296">IFERROR(INDEX($N131:$N145,MATCH(1,IF($L131:$L145&lt;=HB$165,IF($M131:$M145&gt;=HB$165,1)),0))*$B131/12,0)</f>
        <v>0</v>
      </c>
      <c r="HC296" s="94">
        <f t="array" ref="HC296">IFERROR(INDEX($N131:$N145,MATCH(1,IF($L131:$L145&lt;=HC$165,IF($M131:$M145&gt;=HC$165,1)),0))*$B131/12,0)</f>
        <v>0</v>
      </c>
      <c r="HD296" s="94">
        <f t="array" ref="HD296">IFERROR(INDEX($N131:$N145,MATCH(1,IF($L131:$L145&lt;=HD$165,IF($M131:$M145&gt;=HD$165,1)),0))*$B131/12,0)</f>
        <v>0</v>
      </c>
      <c r="HE296" s="94">
        <f t="array" ref="HE296">IFERROR(INDEX($N131:$N145,MATCH(1,IF($L131:$L145&lt;=HE$165,IF($M131:$M145&gt;=HE$165,1)),0))*$B131/12,0)</f>
        <v>0</v>
      </c>
      <c r="HF296" s="94">
        <f t="array" ref="HF296">IFERROR(INDEX($N131:$N145,MATCH(1,IF($L131:$L145&lt;=HF$165,IF($M131:$M145&gt;=HF$165,1)),0))*$B131/12,0)</f>
        <v>0</v>
      </c>
      <c r="HG296" s="94">
        <f t="array" ref="HG296">IFERROR(INDEX($N131:$N145,MATCH(1,IF($L131:$L145&lt;=HG$165,IF($M131:$M145&gt;=HG$165,1)),0))*$B131/12,0)</f>
        <v>0</v>
      </c>
      <c r="HH296" s="94">
        <f t="array" ref="HH296">IFERROR(INDEX($N131:$N145,MATCH(1,IF($L131:$L145&lt;=HH$165,IF($M131:$M145&gt;=HH$165,1)),0))*$B131/12,0)</f>
        <v>0</v>
      </c>
      <c r="HI296" s="94">
        <f t="array" ref="HI296">IFERROR(INDEX($N131:$N145,MATCH(1,IF($L131:$L145&lt;=HI$165,IF($M131:$M145&gt;=HI$165,1)),0))*$B131/12,0)</f>
        <v>0</v>
      </c>
      <c r="HJ296" s="94">
        <f t="array" ref="HJ296">IFERROR(INDEX($N131:$N145,MATCH(1,IF($L131:$L145&lt;=HJ$165,IF($M131:$M145&gt;=HJ$165,1)),0))*$B131/12,0)</f>
        <v>0</v>
      </c>
      <c r="HK296" s="94">
        <f t="array" ref="HK296">IFERROR(INDEX($N131:$N145,MATCH(1,IF($L131:$L145&lt;=HK$165,IF($M131:$M145&gt;=HK$165,1)),0))*$B131/12,0)</f>
        <v>0</v>
      </c>
      <c r="HL296" s="94">
        <f t="array" ref="HL296">IFERROR(INDEX($N131:$N145,MATCH(1,IF($L131:$L145&lt;=HL$165,IF($M131:$M145&gt;=HL$165,1)),0))*$B131/12,0)</f>
        <v>0</v>
      </c>
      <c r="HM296" s="94">
        <f t="array" ref="HM296">IFERROR(INDEX($N131:$N145,MATCH(1,IF($L131:$L145&lt;=HM$165,IF($M131:$M145&gt;=HM$165,1)),0))*$B131/12,0)</f>
        <v>0</v>
      </c>
      <c r="HN296" s="94">
        <f t="array" ref="HN296">IFERROR(INDEX($N131:$N145,MATCH(1,IF($L131:$L145&lt;=HN$165,IF($M131:$M145&gt;=HN$165,1)),0))*$B131/12,0)</f>
        <v>0</v>
      </c>
      <c r="HO296" s="94">
        <f t="array" ref="HO296">IFERROR(INDEX($N131:$N145,MATCH(1,IF($L131:$L145&lt;=HO$165,IF($M131:$M145&gt;=HO$165,1)),0))*$B131/12,0)</f>
        <v>0</v>
      </c>
      <c r="HP296" s="94">
        <f t="array" ref="HP296">IFERROR(INDEX($N131:$N145,MATCH(1,IF($L131:$L145&lt;=HP$165,IF($M131:$M145&gt;=HP$165,1)),0))*$B131/12,0)</f>
        <v>0</v>
      </c>
      <c r="HQ296" s="94">
        <f t="array" ref="HQ296">IFERROR(INDEX($N131:$N145,MATCH(1,IF($L131:$L145&lt;=HQ$165,IF($M131:$M145&gt;=HQ$165,1)),0))*$B131/12,0)</f>
        <v>0</v>
      </c>
      <c r="HR296" s="94">
        <f t="array" ref="HR296">IFERROR(INDEX($N131:$N145,MATCH(1,IF($L131:$L145&lt;=HR$165,IF($M131:$M145&gt;=HR$165,1)),0))*$B131/12,0)</f>
        <v>0</v>
      </c>
      <c r="HS296" s="94">
        <f t="array" ref="HS296">IFERROR(INDEX($N131:$N145,MATCH(1,IF($L131:$L145&lt;=HS$165,IF($M131:$M145&gt;=HS$165,1)),0))*$B131/12,0)</f>
        <v>0</v>
      </c>
      <c r="HT296" s="94">
        <f t="array" ref="HT296">IFERROR(INDEX($N131:$N145,MATCH(1,IF($L131:$L145&lt;=HT$165,IF($M131:$M145&gt;=HT$165,1)),0))*$B131/12,0)</f>
        <v>0</v>
      </c>
      <c r="HU296" s="94">
        <f t="array" ref="HU296">IFERROR(INDEX($N131:$N145,MATCH(1,IF($L131:$L145&lt;=HU$165,IF($M131:$M145&gt;=HU$165,1)),0))*$B131/12,0)</f>
        <v>0</v>
      </c>
      <c r="HV296" s="94">
        <f t="array" ref="HV296">IFERROR(INDEX($N131:$N145,MATCH(1,IF($L131:$L145&lt;=HV$165,IF($M131:$M145&gt;=HV$165,1)),0))*$B131/12,0)</f>
        <v>0</v>
      </c>
      <c r="HW296" s="94">
        <f t="array" ref="HW296">IFERROR(INDEX($N131:$N145,MATCH(1,IF($L131:$L145&lt;=HW$165,IF($M131:$M145&gt;=HW$165,1)),0))*$B131/12,0)</f>
        <v>0</v>
      </c>
      <c r="HX296" s="94">
        <f t="array" ref="HX296">IFERROR(INDEX($N131:$N145,MATCH(1,IF($L131:$L145&lt;=HX$165,IF($M131:$M145&gt;=HX$165,1)),0))*$B131/12,0)</f>
        <v>0</v>
      </c>
      <c r="HY296" s="94">
        <f t="array" ref="HY296">IFERROR(INDEX($N131:$N145,MATCH(1,IF($L131:$L145&lt;=HY$165,IF($M131:$M145&gt;=HY$165,1)),0))*$B131/12,0)</f>
        <v>0</v>
      </c>
      <c r="HZ296" s="94">
        <f t="array" ref="HZ296">IFERROR(INDEX($N131:$N145,MATCH(1,IF($L131:$L145&lt;=HZ$165,IF($M131:$M145&gt;=HZ$165,1)),0))*$B131/12,0)</f>
        <v>0</v>
      </c>
      <c r="IA296" s="94">
        <f t="array" ref="IA296">IFERROR(INDEX($N131:$N145,MATCH(1,IF($L131:$L145&lt;=IA$165,IF($M131:$M145&gt;=IA$165,1)),0))*$B131/12,0)</f>
        <v>0</v>
      </c>
      <c r="IB296" s="94">
        <f t="array" ref="IB296">IFERROR(INDEX($N131:$N145,MATCH(1,IF($L131:$L145&lt;=IB$165,IF($M131:$M145&gt;=IB$165,1)),0))*$B131/12,0)</f>
        <v>0</v>
      </c>
      <c r="IC296" s="94">
        <f t="array" ref="IC296">IFERROR(INDEX($N131:$N145,MATCH(1,IF($L131:$L145&lt;=IC$165,IF($M131:$M145&gt;=IC$165,1)),0))*$B131/12,0)</f>
        <v>0</v>
      </c>
      <c r="ID296" s="94">
        <f t="array" ref="ID296">IFERROR(INDEX($N131:$N145,MATCH(1,IF($L131:$L145&lt;=ID$165,IF($M131:$M145&gt;=ID$165,1)),0))*$B131/12,0)</f>
        <v>0</v>
      </c>
      <c r="IE296" s="94">
        <f t="array" ref="IE296">IFERROR(INDEX($N131:$N145,MATCH(1,IF($L131:$L145&lt;=IE$165,IF($M131:$M145&gt;=IE$165,1)),0))*$B131/12,0)</f>
        <v>0</v>
      </c>
      <c r="IF296" s="94">
        <f t="array" ref="IF296">IFERROR(INDEX($N131:$N145,MATCH(1,IF($L131:$L145&lt;=IF$165,IF($M131:$M145&gt;=IF$165,1)),0))*$B131/12,0)</f>
        <v>0</v>
      </c>
      <c r="IG296" s="94">
        <f t="array" ref="IG296">IFERROR(INDEX($N131:$N145,MATCH(1,IF($L131:$L145&lt;=IG$165,IF($M131:$M145&gt;=IG$165,1)),0))*$B131/12,0)</f>
        <v>0</v>
      </c>
      <c r="IH296" s="94">
        <f t="array" ref="IH296">IFERROR(INDEX($N131:$N145,MATCH(1,IF($L131:$L145&lt;=IH$165,IF($M131:$M145&gt;=IH$165,1)),0))*$B131/12,0)</f>
        <v>0</v>
      </c>
      <c r="II296" s="94">
        <f t="array" ref="II296">IFERROR(INDEX($N131:$N145,MATCH(1,IF($L131:$L145&lt;=II$165,IF($M131:$M145&gt;=II$165,1)),0))*$B131/12,0)</f>
        <v>0</v>
      </c>
      <c r="IJ296" s="94">
        <f t="array" ref="IJ296">IFERROR(INDEX($N131:$N145,MATCH(1,IF($L131:$L145&lt;=IJ$165,IF($M131:$M145&gt;=IJ$165,1)),0))*$B131/12,0)</f>
        <v>0</v>
      </c>
      <c r="IK296" s="94">
        <f t="array" ref="IK296">IFERROR(INDEX($N131:$N145,MATCH(1,IF($L131:$L145&lt;=IK$165,IF($M131:$M145&gt;=IK$165,1)),0))*$B131/12,0)</f>
        <v>0</v>
      </c>
      <c r="IL296" s="94">
        <f t="array" ref="IL296">IFERROR(INDEX($N131:$N145,MATCH(1,IF($L131:$L145&lt;=IL$165,IF($M131:$M145&gt;=IL$165,1)),0))*$B131/12,0)</f>
        <v>0</v>
      </c>
      <c r="IM296" s="94">
        <f t="array" ref="IM296">IFERROR(INDEX($N131:$N145,MATCH(1,IF($L131:$L145&lt;=IM$165,IF($M131:$M145&gt;=IM$165,1)),0))*$B131/12,0)</f>
        <v>0</v>
      </c>
      <c r="IN296" s="94">
        <f t="array" ref="IN296">IFERROR(INDEX($N131:$N145,MATCH(1,IF($L131:$L145&lt;=IN$165,IF($M131:$M145&gt;=IN$165,1)),0))*$B131/12,0)</f>
        <v>0</v>
      </c>
      <c r="IO296" s="94">
        <f t="array" ref="IO296">IFERROR(INDEX($N131:$N145,MATCH(1,IF($L131:$L145&lt;=IO$165,IF($M131:$M145&gt;=IO$165,1)),0))*$B131/12,0)</f>
        <v>0</v>
      </c>
      <c r="IP296" s="94">
        <f t="array" ref="IP296">IFERROR(INDEX($N131:$N145,MATCH(1,IF($L131:$L145&lt;=IP$165,IF($M131:$M145&gt;=IP$165,1)),0))*$B131/12,0)</f>
        <v>0</v>
      </c>
      <c r="IQ296" s="94">
        <f t="array" ref="IQ296">IFERROR(INDEX($N131:$N145,MATCH(1,IF($L131:$L145&lt;=IQ$165,IF($M131:$M145&gt;=IQ$165,1)),0))*$B131/12,0)</f>
        <v>0</v>
      </c>
      <c r="IR296" s="94">
        <f t="array" ref="IR296">IFERROR(INDEX($N131:$N145,MATCH(1,IF($L131:$L145&lt;=IR$165,IF($M131:$M145&gt;=IR$165,1)),0))*$B131/12,0)</f>
        <v>0</v>
      </c>
      <c r="IS296" s="94">
        <f t="array" ref="IS296">IFERROR(INDEX($N131:$N145,MATCH(1,IF($L131:$L145&lt;=IS$165,IF($M131:$M145&gt;=IS$165,1)),0))*$B131/12,0)</f>
        <v>0</v>
      </c>
      <c r="IT296" s="94">
        <f t="array" ref="IT296">IFERROR(INDEX($N131:$N145,MATCH(1,IF($L131:$L145&lt;=IT$165,IF($M131:$M145&gt;=IT$165,1)),0))*$B131/12,0)</f>
        <v>0</v>
      </c>
      <c r="IU296" s="94">
        <f t="array" ref="IU296">IFERROR(INDEX($N131:$N145,MATCH(1,IF($L131:$L145&lt;=IU$165,IF($M131:$M145&gt;=IU$165,1)),0))*$B131/12,0)</f>
        <v>0</v>
      </c>
      <c r="IV296" s="94">
        <f t="array" ref="IV296">IFERROR(INDEX($N131:$N145,MATCH(1,IF($L131:$L145&lt;=IV$165,IF($M131:$M145&gt;=IV$165,1)),0))*$B131/12,0)</f>
        <v>0</v>
      </c>
      <c r="IW296" s="94">
        <f t="array" ref="IW296">IFERROR(INDEX($N131:$N145,MATCH(1,IF($L131:$L145&lt;=IW$165,IF($M131:$M145&gt;=IW$165,1)),0))*$B131/12,0)</f>
        <v>0</v>
      </c>
      <c r="IX296" s="94">
        <f t="array" ref="IX296">IFERROR(INDEX($N131:$N145,MATCH(1,IF($L131:$L145&lt;=IX$165,IF($M131:$M145&gt;=IX$165,1)),0))*$B131/12,0)</f>
        <v>0</v>
      </c>
      <c r="IY296" s="94">
        <f t="array" ref="IY296">IFERROR(INDEX($N131:$N145,MATCH(1,IF($L131:$L145&lt;=IY$165,IF($M131:$M145&gt;=IY$165,1)),0))*$B131/12,0)</f>
        <v>0</v>
      </c>
      <c r="IZ296" s="94">
        <f t="array" ref="IZ296">IFERROR(INDEX($N131:$N145,MATCH(1,IF($L131:$L145&lt;=IZ$165,IF($M131:$M145&gt;=IZ$165,1)),0))*$B131/12,0)</f>
        <v>0</v>
      </c>
      <c r="JA296" s="94">
        <f t="array" ref="JA296">IFERROR(INDEX($N131:$N145,MATCH(1,IF($L131:$L145&lt;=JA$165,IF($M131:$M145&gt;=JA$165,1)),0))*$B131/12,0)</f>
        <v>0</v>
      </c>
      <c r="JB296" s="94">
        <f t="array" ref="JB296">IFERROR(INDEX($N131:$N145,MATCH(1,IF($L131:$L145&lt;=JB$165,IF($M131:$M145&gt;=JB$165,1)),0))*$B131/12,0)</f>
        <v>0</v>
      </c>
      <c r="JC296" s="94">
        <f t="array" ref="JC296">IFERROR(INDEX($N131:$N145,MATCH(1,IF($L131:$L145&lt;=JC$165,IF($M131:$M145&gt;=JC$165,1)),0))*$B131/12,0)</f>
        <v>0</v>
      </c>
      <c r="JD296" s="94">
        <f t="array" ref="JD296">IFERROR(INDEX($N131:$N145,MATCH(1,IF($L131:$L145&lt;=JD$165,IF($M131:$M145&gt;=JD$165,1)),0))*$B131/12,0)</f>
        <v>0</v>
      </c>
      <c r="JE296" s="94">
        <f t="array" ref="JE296">IFERROR(INDEX($N131:$N145,MATCH(1,IF($L131:$L145&lt;=JE$165,IF($M131:$M145&gt;=JE$165,1)),0))*$B131/12,0)</f>
        <v>0</v>
      </c>
      <c r="JF296" s="94">
        <f t="array" ref="JF296">IFERROR(INDEX($N131:$N145,MATCH(1,IF($L131:$L145&lt;=JF$165,IF($M131:$M145&gt;=JF$165,1)),0))*$B131/12,0)</f>
        <v>0</v>
      </c>
      <c r="JG296" s="94">
        <f t="array" ref="JG296">IFERROR(INDEX($N131:$N145,MATCH(1,IF($L131:$L145&lt;=JG$165,IF($M131:$M145&gt;=JG$165,1)),0))*$B131/12,0)</f>
        <v>0</v>
      </c>
      <c r="JH296" s="94">
        <f t="array" ref="JH296">IFERROR(INDEX($N131:$N145,MATCH(1,IF($L131:$L145&lt;=JH$165,IF($M131:$M145&gt;=JH$165,1)),0))*$B131/12,0)</f>
        <v>0</v>
      </c>
      <c r="JI296" s="94">
        <f t="array" ref="JI296">IFERROR(INDEX($N131:$N145,MATCH(1,IF($L131:$L145&lt;=JI$165,IF($M131:$M145&gt;=JI$165,1)),0))*$B131/12,0)</f>
        <v>0</v>
      </c>
      <c r="JJ296" s="94">
        <f t="array" ref="JJ296">IFERROR(INDEX($N131:$N145,MATCH(1,IF($L131:$L145&lt;=JJ$165,IF($M131:$M145&gt;=JJ$165,1)),0))*$B131/12,0)</f>
        <v>0</v>
      </c>
      <c r="JK296" s="94">
        <f t="array" ref="JK296">IFERROR(INDEX($N131:$N145,MATCH(1,IF($L131:$L145&lt;=JK$165,IF($M131:$M145&gt;=JK$165,1)),0))*$B131/12,0)</f>
        <v>0</v>
      </c>
      <c r="JL296" s="94">
        <f t="array" ref="JL296">IFERROR(INDEX($N131:$N145,MATCH(1,IF($L131:$L145&lt;=JL$165,IF($M131:$M145&gt;=JL$165,1)),0))*$B131/12,0)</f>
        <v>0</v>
      </c>
      <c r="JM296" s="94">
        <f t="array" ref="JM296">IFERROR(INDEX($N131:$N145,MATCH(1,IF($L131:$L145&lt;=JM$165,IF($M131:$M145&gt;=JM$165,1)),0))*$B131/12,0)</f>
        <v>0</v>
      </c>
      <c r="JN296" s="94">
        <f t="array" ref="JN296">IFERROR(INDEX($N131:$N145,MATCH(1,IF($L131:$L145&lt;=JN$165,IF($M131:$M145&gt;=JN$165,1)),0))*$B131/12,0)</f>
        <v>0</v>
      </c>
      <c r="JO296" s="94">
        <f t="array" ref="JO296">IFERROR(INDEX($N131:$N145,MATCH(1,IF($L131:$L145&lt;=JO$165,IF($M131:$M145&gt;=JO$165,1)),0))*$B131/12,0)</f>
        <v>0</v>
      </c>
      <c r="JP296" s="94">
        <f t="array" ref="JP296">IFERROR(INDEX($N131:$N145,MATCH(1,IF($L131:$L145&lt;=JP$165,IF($M131:$M145&gt;=JP$165,1)),0))*$B131/12,0)</f>
        <v>0</v>
      </c>
      <c r="JQ296" s="94">
        <f t="array" ref="JQ296">IFERROR(INDEX($N131:$N145,MATCH(1,IF($L131:$L145&lt;=JQ$165,IF($M131:$M145&gt;=JQ$165,1)),0))*$B131/12,0)</f>
        <v>0</v>
      </c>
      <c r="JR296" s="94">
        <f t="array" ref="JR296">IFERROR(INDEX($N131:$N145,MATCH(1,IF($L131:$L145&lt;=JR$165,IF($M131:$M145&gt;=JR$165,1)),0))*$B131/12,0)</f>
        <v>0</v>
      </c>
      <c r="JS296" s="94">
        <f t="array" ref="JS296">IFERROR(INDEX($N131:$N145,MATCH(1,IF($L131:$L145&lt;=JS$165,IF($M131:$M145&gt;=JS$165,1)),0))*$B131/12,0)</f>
        <v>0</v>
      </c>
      <c r="JT296" s="94">
        <f t="array" ref="JT296">IFERROR(INDEX($N131:$N145,MATCH(1,IF($L131:$L145&lt;=JT$165,IF($M131:$M145&gt;=JT$165,1)),0))*$B131/12,0)</f>
        <v>0</v>
      </c>
      <c r="JU296" s="94">
        <f t="array" ref="JU296">IFERROR(INDEX($N131:$N145,MATCH(1,IF($L131:$L145&lt;=JU$165,IF($M131:$M145&gt;=JU$165,1)),0))*$B131/12,0)</f>
        <v>0</v>
      </c>
      <c r="JV296" s="94">
        <f t="array" ref="JV296">IFERROR(INDEX($N131:$N145,MATCH(1,IF($L131:$L145&lt;=JV$165,IF($M131:$M145&gt;=JV$165,1)),0))*$B131/12,0)</f>
        <v>0</v>
      </c>
      <c r="JW296" s="94">
        <f t="array" ref="JW296">IFERROR(INDEX($N131:$N145,MATCH(1,IF($L131:$L145&lt;=JW$165,IF($M131:$M145&gt;=JW$165,1)),0))*$B131/12,0)</f>
        <v>0</v>
      </c>
      <c r="JX296" s="94">
        <f t="array" ref="JX296">IFERROR(INDEX($N131:$N145,MATCH(1,IF($L131:$L145&lt;=JX$165,IF($M131:$M145&gt;=JX$165,1)),0))*$B131/12,0)</f>
        <v>0</v>
      </c>
      <c r="JY296" s="94">
        <f t="array" ref="JY296">IFERROR(INDEX($N131:$N145,MATCH(1,IF($L131:$L145&lt;=JY$165,IF($M131:$M145&gt;=JY$165,1)),0))*$B131/12,0)</f>
        <v>0</v>
      </c>
      <c r="JZ296" s="94">
        <f t="array" ref="JZ296">IFERROR(INDEX($N131:$N145,MATCH(1,IF($L131:$L145&lt;=JZ$165,IF($M131:$M145&gt;=JZ$165,1)),0))*$B131/12,0)</f>
        <v>0</v>
      </c>
      <c r="KA296" s="94">
        <f t="array" ref="KA296">IFERROR(INDEX($N131:$N145,MATCH(1,IF($L131:$L145&lt;=KA$165,IF($M131:$M145&gt;=KA$165,1)),0))*$B131/12,0)</f>
        <v>0</v>
      </c>
      <c r="KB296" s="94">
        <f t="array" ref="KB296">IFERROR(INDEX($N131:$N145,MATCH(1,IF($L131:$L145&lt;=KB$165,IF($M131:$M145&gt;=KB$165,1)),0))*$B131/12,0)</f>
        <v>0</v>
      </c>
      <c r="KC296" s="94">
        <f t="array" ref="KC296">IFERROR(INDEX($N131:$N145,MATCH(1,IF($L131:$L145&lt;=KC$165,IF($M131:$M145&gt;=KC$165,1)),0))*$B131/12,0)</f>
        <v>0</v>
      </c>
      <c r="KD296" s="94">
        <f t="array" ref="KD296">IFERROR(INDEX($N131:$N145,MATCH(1,IF($L131:$L145&lt;=KD$165,IF($M131:$M145&gt;=KD$165,1)),0))*$B131/12,0)</f>
        <v>0</v>
      </c>
      <c r="KE296" s="94">
        <f t="array" ref="KE296">IFERROR(INDEX($N131:$N145,MATCH(1,IF($L131:$L145&lt;=KE$165,IF($M131:$M145&gt;=KE$165,1)),0))*$B131/12,0)</f>
        <v>0</v>
      </c>
      <c r="KF296" s="94">
        <f t="array" ref="KF296">IFERROR(INDEX($N131:$N145,MATCH(1,IF($L131:$L145&lt;=KF$165,IF($M131:$M145&gt;=KF$165,1)),0))*$B131/12,0)</f>
        <v>0</v>
      </c>
      <c r="KG296" s="94">
        <f t="array" ref="KG296">IFERROR(INDEX($N131:$N145,MATCH(1,IF($L131:$L145&lt;=KG$165,IF($M131:$M145&gt;=KG$165,1)),0))*$B131/12,0)</f>
        <v>0</v>
      </c>
      <c r="KH296" s="94">
        <f t="array" ref="KH296">IFERROR(INDEX($N131:$N145,MATCH(1,IF($L131:$L145&lt;=KH$165,IF($M131:$M145&gt;=KH$165,1)),0))*$B131/12,0)</f>
        <v>0</v>
      </c>
      <c r="KI296" s="94">
        <f t="array" ref="KI296">IFERROR(INDEX($N131:$N145,MATCH(1,IF($L131:$L145&lt;=KI$165,IF($M131:$M145&gt;=KI$165,1)),0))*$B131/12,0)</f>
        <v>0</v>
      </c>
      <c r="KJ296" s="94">
        <f t="array" ref="KJ296">IFERROR(INDEX($N131:$N145,MATCH(1,IF($L131:$L145&lt;=KJ$165,IF($M131:$M145&gt;=KJ$165,1)),0))*$B131/12,0)</f>
        <v>0</v>
      </c>
      <c r="KK296" s="94">
        <f t="array" ref="KK296">IFERROR(INDEX($N131:$N145,MATCH(1,IF($L131:$L145&lt;=KK$165,IF($M131:$M145&gt;=KK$165,1)),0))*$B131/12,0)</f>
        <v>0</v>
      </c>
      <c r="KL296" s="94">
        <f t="array" ref="KL296">IFERROR(INDEX($N131:$N145,MATCH(1,IF($L131:$L145&lt;=KL$165,IF($M131:$M145&gt;=KL$165,1)),0))*$B131/12,0)</f>
        <v>0</v>
      </c>
      <c r="KM296" s="94">
        <f t="array" ref="KM296">IFERROR(INDEX($N131:$N145,MATCH(1,IF($L131:$L145&lt;=KM$165,IF($M131:$M145&gt;=KM$165,1)),0))*$B131/12,0)</f>
        <v>0</v>
      </c>
      <c r="KN296" s="94">
        <f t="array" ref="KN296">IFERROR(INDEX($N131:$N145,MATCH(1,IF($L131:$L145&lt;=KN$165,IF($M131:$M145&gt;=KN$165,1)),0))*$B131/12,0)</f>
        <v>0</v>
      </c>
      <c r="KO296" s="94">
        <f t="array" ref="KO296">IFERROR(INDEX($N131:$N145,MATCH(1,IF($L131:$L145&lt;=KO$165,IF($M131:$M145&gt;=KO$165,1)),0))*$B131/12,0)</f>
        <v>0</v>
      </c>
      <c r="KP296" s="94">
        <f t="array" ref="KP296">IFERROR(INDEX($N131:$N145,MATCH(1,IF($L131:$L145&lt;=KP$165,IF($M131:$M145&gt;=KP$165,1)),0))*$B131/12,0)</f>
        <v>0</v>
      </c>
      <c r="KQ296" s="94">
        <f t="array" ref="KQ296">IFERROR(INDEX($N131:$N145,MATCH(1,IF($L131:$L145&lt;=KQ$165,IF($M131:$M145&gt;=KQ$165,1)),0))*$B131/12,0)</f>
        <v>0</v>
      </c>
      <c r="KR296" s="94">
        <f t="array" ref="KR296">IFERROR(INDEX($N131:$N145,MATCH(1,IF($L131:$L145&lt;=KR$165,IF($M131:$M145&gt;=KR$165,1)),0))*$B131/12,0)</f>
        <v>0</v>
      </c>
      <c r="KS296" s="94">
        <f t="array" ref="KS296">IFERROR(INDEX($N131:$N145,MATCH(1,IF($L131:$L145&lt;=KS$165,IF($M131:$M145&gt;=KS$165,1)),0))*$B131/12,0)</f>
        <v>0</v>
      </c>
      <c r="KT296" s="94">
        <f t="array" ref="KT296">IFERROR(INDEX($N131:$N145,MATCH(1,IF($L131:$L145&lt;=KT$165,IF($M131:$M145&gt;=KT$165,1)),0))*$B131/12,0)</f>
        <v>0</v>
      </c>
      <c r="KU296" s="94">
        <f t="array" ref="KU296">IFERROR(INDEX($N131:$N145,MATCH(1,IF($L131:$L145&lt;=KU$165,IF($M131:$M145&gt;=KU$165,1)),0))*$B131/12,0)</f>
        <v>0</v>
      </c>
      <c r="KV296" s="94">
        <f t="array" ref="KV296">IFERROR(INDEX($N131:$N145,MATCH(1,IF($L131:$L145&lt;=KV$165,IF($M131:$M145&gt;=KV$165,1)),0))*$B131/12,0)</f>
        <v>0</v>
      </c>
      <c r="KW296" s="94">
        <f t="array" ref="KW296">IFERROR(INDEX($N131:$N145,MATCH(1,IF($L131:$L145&lt;=KW$165,IF($M131:$M145&gt;=KW$165,1)),0))*$B131/12,0)</f>
        <v>0</v>
      </c>
      <c r="KX296" s="94">
        <f t="array" ref="KX296">IFERROR(INDEX($N131:$N145,MATCH(1,IF($L131:$L145&lt;=KX$165,IF($M131:$M145&gt;=KX$165,1)),0))*$B131/12,0)</f>
        <v>0</v>
      </c>
      <c r="KY296" s="94">
        <f t="array" ref="KY296">IFERROR(INDEX($N131:$N145,MATCH(1,IF($L131:$L145&lt;=KY$165,IF($M131:$M145&gt;=KY$165,1)),0))*$B131/12,0)</f>
        <v>0</v>
      </c>
      <c r="KZ296" s="94">
        <f t="array" ref="KZ296">IFERROR(INDEX($N131:$N145,MATCH(1,IF($L131:$L145&lt;=KZ$165,IF($M131:$M145&gt;=KZ$165,1)),0))*$B131/12,0)</f>
        <v>0</v>
      </c>
      <c r="LA296" s="94">
        <f t="array" ref="LA296">IFERROR(INDEX($N131:$N145,MATCH(1,IF($L131:$L145&lt;=LA$165,IF($M131:$M145&gt;=LA$165,1)),0))*$B131/12,0)</f>
        <v>0</v>
      </c>
      <c r="LB296" s="94">
        <f t="array" ref="LB296">IFERROR(INDEX($N131:$N145,MATCH(1,IF($L131:$L145&lt;=LB$165,IF($M131:$M145&gt;=LB$165,1)),0))*$B131/12,0)</f>
        <v>0</v>
      </c>
      <c r="LC296" s="94">
        <f t="array" ref="LC296">IFERROR(INDEX($N131:$N145,MATCH(1,IF($L131:$L145&lt;=LC$165,IF($M131:$M145&gt;=LC$165,1)),0))*$B131/12,0)</f>
        <v>0</v>
      </c>
      <c r="LD296" s="94">
        <f t="array" ref="LD296">IFERROR(INDEX($N131:$N145,MATCH(1,IF($L131:$L145&lt;=LD$165,IF($M131:$M145&gt;=LD$165,1)),0))*$B131/12,0)</f>
        <v>0</v>
      </c>
      <c r="LE296" s="94">
        <f t="array" ref="LE296">IFERROR(INDEX($N131:$N145,MATCH(1,IF($L131:$L145&lt;=LE$165,IF($M131:$M145&gt;=LE$165,1)),0))*$B131/12,0)</f>
        <v>0</v>
      </c>
      <c r="LF296" s="94">
        <f t="array" ref="LF296">IFERROR(INDEX($N131:$N145,MATCH(1,IF($L131:$L145&lt;=LF$165,IF($M131:$M145&gt;=LF$165,1)),0))*$B131/12,0)</f>
        <v>0</v>
      </c>
      <c r="LG296" s="94">
        <f t="array" ref="LG296">IFERROR(INDEX($N131:$N145,MATCH(1,IF($L131:$L145&lt;=LG$165,IF($M131:$M145&gt;=LG$165,1)),0))*$B131/12,0)</f>
        <v>0</v>
      </c>
      <c r="LH296" s="94">
        <f t="array" ref="LH296">IFERROR(INDEX($N131:$N145,MATCH(1,IF($L131:$L145&lt;=LH$165,IF($M131:$M145&gt;=LH$165,1)),0))*$B131/12,0)</f>
        <v>0</v>
      </c>
      <c r="LI296" s="94">
        <f t="array" ref="LI296">IFERROR(INDEX($N131:$N145,MATCH(1,IF($L131:$L145&lt;=LI$165,IF($M131:$M145&gt;=LI$165,1)),0))*$B131/12,0)</f>
        <v>0</v>
      </c>
      <c r="LJ296" s="94">
        <f t="array" ref="LJ296">IFERROR(INDEX($N131:$N145,MATCH(1,IF($L131:$L145&lt;=LJ$165,IF($M131:$M145&gt;=LJ$165,1)),0))*$B131/12,0)</f>
        <v>0</v>
      </c>
      <c r="LK296" s="94">
        <f t="array" ref="LK296">IFERROR(INDEX($N131:$N145,MATCH(1,IF($L131:$L145&lt;=LK$165,IF($M131:$M145&gt;=LK$165,1)),0))*$B131/12,0)</f>
        <v>0</v>
      </c>
      <c r="LL296" s="94">
        <f t="array" ref="LL296">IFERROR(INDEX($N131:$N145,MATCH(1,IF($L131:$L145&lt;=LL$165,IF($M131:$M145&gt;=LL$165,1)),0))*$B131/12,0)</f>
        <v>0</v>
      </c>
      <c r="LM296" s="94">
        <f t="array" ref="LM296">IFERROR(INDEX($N131:$N145,MATCH(1,IF($L131:$L145&lt;=LM$165,IF($M131:$M145&gt;=LM$165,1)),0))*$B131/12,0)</f>
        <v>0</v>
      </c>
      <c r="LN296" s="94">
        <f t="array" ref="LN296">IFERROR(INDEX($N131:$N145,MATCH(1,IF($L131:$L145&lt;=LN$165,IF($M131:$M145&gt;=LN$165,1)),0))*$B131/12,0)</f>
        <v>0</v>
      </c>
      <c r="LO296" s="94">
        <f t="array" ref="LO296">IFERROR(INDEX($N131:$N145,MATCH(1,IF($L131:$L145&lt;=LO$165,IF($M131:$M145&gt;=LO$165,1)),0))*$B131/12,0)</f>
        <v>0</v>
      </c>
      <c r="LP296" s="94">
        <f t="array" ref="LP296">IFERROR(INDEX($N131:$N145,MATCH(1,IF($L131:$L145&lt;=LP$165,IF($M131:$M145&gt;=LP$165,1)),0))*$B131/12,0)</f>
        <v>0</v>
      </c>
      <c r="LQ296" s="94">
        <f t="array" ref="LQ296">IFERROR(INDEX($N131:$N145,MATCH(1,IF($L131:$L145&lt;=LQ$165,IF($M131:$M145&gt;=LQ$165,1)),0))*$B131/12,0)</f>
        <v>0</v>
      </c>
      <c r="LR296" s="94">
        <f t="array" ref="LR296">IFERROR(INDEX($N131:$N145,MATCH(1,IF($L131:$L145&lt;=LR$165,IF($M131:$M145&gt;=LR$165,1)),0))*$B131/12,0)</f>
        <v>0</v>
      </c>
      <c r="LS296" s="94">
        <f t="array" ref="LS296">IFERROR(INDEX($N131:$N145,MATCH(1,IF($L131:$L145&lt;=LS$165,IF($M131:$M145&gt;=LS$165,1)),0))*$B131/12,0)</f>
        <v>0</v>
      </c>
      <c r="LT296" s="94">
        <f t="array" ref="LT296">IFERROR(INDEX($N131:$N145,MATCH(1,IF($L131:$L145&lt;=LT$165,IF($M131:$M145&gt;=LT$165,1)),0))*$B131/12,0)</f>
        <v>0</v>
      </c>
      <c r="LU296" s="94">
        <f t="array" ref="LU296">IFERROR(INDEX($N131:$N145,MATCH(1,IF($L131:$L145&lt;=LU$165,IF($M131:$M145&gt;=LU$165,1)),0))*$B131/12,0)</f>
        <v>0</v>
      </c>
      <c r="LV296" s="94">
        <f t="array" ref="LV296">IFERROR(INDEX($N131:$N145,MATCH(1,IF($L131:$L145&lt;=LV$165,IF($M131:$M145&gt;=LV$165,1)),0))*$B131/12,0)</f>
        <v>0</v>
      </c>
      <c r="LW296" s="94">
        <f t="array" ref="LW296">IFERROR(INDEX($N131:$N145,MATCH(1,IF($L131:$L145&lt;=LW$165,IF($M131:$M145&gt;=LW$165,1)),0))*$B131/12,0)</f>
        <v>0</v>
      </c>
      <c r="LX296" s="94">
        <f t="array" ref="LX296">IFERROR(INDEX($N131:$N145,MATCH(1,IF($L131:$L145&lt;=LX$165,IF($M131:$M145&gt;=LX$165,1)),0))*$B131/12,0)</f>
        <v>0</v>
      </c>
      <c r="LY296" s="94">
        <f t="array" ref="LY296">IFERROR(INDEX($N131:$N145,MATCH(1,IF($L131:$L145&lt;=LY$165,IF($M131:$M145&gt;=LY$165,1)),0))*$B131/12,0)</f>
        <v>0</v>
      </c>
      <c r="LZ296" s="94">
        <f t="array" ref="LZ296">IFERROR(INDEX($N131:$N145,MATCH(1,IF($L131:$L145&lt;=LZ$165,IF($M131:$M145&gt;=LZ$165,1)),0))*$B131/12,0)</f>
        <v>0</v>
      </c>
      <c r="MA296" s="94">
        <f t="array" ref="MA296">IFERROR(INDEX($N131:$N145,MATCH(1,IF($L131:$L145&lt;=MA$165,IF($M131:$M145&gt;=MA$165,1)),0))*$B131/12,0)</f>
        <v>0</v>
      </c>
      <c r="MB296" s="94">
        <f t="array" ref="MB296">IFERROR(INDEX($N131:$N145,MATCH(1,IF($L131:$L145&lt;=MB$165,IF($M131:$M145&gt;=MB$165,1)),0))*$B131/12,0)</f>
        <v>0</v>
      </c>
      <c r="MC296" s="94">
        <f t="array" ref="MC296">IFERROR(INDEX($N131:$N145,MATCH(1,IF($L131:$L145&lt;=MC$165,IF($M131:$M145&gt;=MC$165,1)),0))*$B131/12,0)</f>
        <v>0</v>
      </c>
      <c r="MD296" s="94">
        <f t="array" ref="MD296">IFERROR(INDEX($N131:$N145,MATCH(1,IF($L131:$L145&lt;=MD$165,IF($M131:$M145&gt;=MD$165,1)),0))*$B131/12,0)</f>
        <v>0</v>
      </c>
      <c r="ME296" s="94">
        <f t="array" ref="ME296">IFERROR(INDEX($N131:$N145,MATCH(1,IF($L131:$L145&lt;=ME$165,IF($M131:$M145&gt;=ME$165,1)),0))*$B131/12,0)</f>
        <v>0</v>
      </c>
      <c r="MF296" s="94">
        <f t="array" ref="MF296">IFERROR(INDEX($N131:$N145,MATCH(1,IF($L131:$L145&lt;=MF$165,IF($M131:$M145&gt;=MF$165,1)),0))*$B131/12,0)</f>
        <v>0</v>
      </c>
      <c r="MG296" s="94">
        <f t="array" ref="MG296">IFERROR(INDEX($N131:$N145,MATCH(1,IF($L131:$L145&lt;=MG$165,IF($M131:$M145&gt;=MG$165,1)),0))*$B131/12,0)</f>
        <v>0</v>
      </c>
      <c r="MH296" s="94">
        <f t="array" ref="MH296">IFERROR(INDEX($N131:$N145,MATCH(1,IF($L131:$L145&lt;=MH$165,IF($M131:$M145&gt;=MH$165,1)),0))*$B131/12,0)</f>
        <v>0</v>
      </c>
      <c r="MI296" s="94">
        <f t="array" ref="MI296">IFERROR(INDEX($N131:$N145,MATCH(1,IF($L131:$L145&lt;=MI$165,IF($M131:$M145&gt;=MI$165,1)),0))*$B131/12,0)</f>
        <v>0</v>
      </c>
      <c r="MJ296" s="94">
        <f t="array" ref="MJ296">IFERROR(INDEX($N131:$N145,MATCH(1,IF($L131:$L145&lt;=MJ$165,IF($M131:$M145&gt;=MJ$165,1)),0))*$B131/12,0)</f>
        <v>0</v>
      </c>
      <c r="MK296" s="94">
        <f t="array" ref="MK296">IFERROR(INDEX($N131:$N145,MATCH(1,IF($L131:$L145&lt;=MK$165,IF($M131:$M145&gt;=MK$165,1)),0))*$B131/12,0)</f>
        <v>0</v>
      </c>
      <c r="ML296" s="94">
        <f t="array" ref="ML296">IFERROR(INDEX($N131:$N145,MATCH(1,IF($L131:$L145&lt;=ML$165,IF($M131:$M145&gt;=ML$165,1)),0))*$B131/12,0)</f>
        <v>0</v>
      </c>
      <c r="MM296" s="94">
        <f t="array" ref="MM296">IFERROR(INDEX($N131:$N145,MATCH(1,IF($L131:$L145&lt;=MM$165,IF($M131:$M145&gt;=MM$165,1)),0))*$B131/12,0)</f>
        <v>0</v>
      </c>
      <c r="MN296" s="94">
        <f t="array" ref="MN296">IFERROR(INDEX($N131:$N145,MATCH(1,IF($L131:$L145&lt;=MN$165,IF($M131:$M145&gt;=MN$165,1)),0))*$B131/12,0)</f>
        <v>0</v>
      </c>
      <c r="MO296" s="94">
        <f t="array" ref="MO296">IFERROR(INDEX($N131:$N145,MATCH(1,IF($L131:$L145&lt;=MO$165,IF($M131:$M145&gt;=MO$165,1)),0))*$B131/12,0)</f>
        <v>0</v>
      </c>
      <c r="MP296" s="94">
        <f t="array" ref="MP296">IFERROR(INDEX($N131:$N145,MATCH(1,IF($L131:$L145&lt;=MP$165,IF($M131:$M145&gt;=MP$165,1)),0))*$B131/12,0)</f>
        <v>0</v>
      </c>
      <c r="MQ296" s="94">
        <f t="array" ref="MQ296">IFERROR(INDEX($N131:$N145,MATCH(1,IF($L131:$L145&lt;=MQ$165,IF($M131:$M145&gt;=MQ$165,1)),0))*$B131/12,0)</f>
        <v>0</v>
      </c>
      <c r="MR296" s="94">
        <f t="array" ref="MR296">IFERROR(INDEX($N131:$N145,MATCH(1,IF($L131:$L145&lt;=MR$165,IF($M131:$M145&gt;=MR$165,1)),0))*$B131/12,0)</f>
        <v>0</v>
      </c>
      <c r="MS296" s="94">
        <f t="array" ref="MS296">IFERROR(INDEX($N131:$N145,MATCH(1,IF($L131:$L145&lt;=MS$165,IF($M131:$M145&gt;=MS$165,1)),0))*$B131/12,0)</f>
        <v>0</v>
      </c>
      <c r="MT296" s="94">
        <f t="array" ref="MT296">IFERROR(INDEX($N131:$N145,MATCH(1,IF($L131:$L145&lt;=MT$165,IF($M131:$M145&gt;=MT$165,1)),0))*$B131/12,0)</f>
        <v>0</v>
      </c>
      <c r="MU296" s="94">
        <f t="array" ref="MU296">IFERROR(INDEX($N131:$N145,MATCH(1,IF($L131:$L145&lt;=MU$165,IF($M131:$M145&gt;=MU$165,1)),0))*$B131/12,0)</f>
        <v>0</v>
      </c>
      <c r="MV296" s="94">
        <f t="array" ref="MV296">IFERROR(INDEX($N131:$N145,MATCH(1,IF($L131:$L145&lt;=MV$165,IF($M131:$M145&gt;=MV$165,1)),0))*$B131/12,0)</f>
        <v>0</v>
      </c>
      <c r="MW296" s="94">
        <f t="array" ref="MW296">IFERROR(INDEX($N131:$N145,MATCH(1,IF($L131:$L145&lt;=MW$165,IF($M131:$M145&gt;=MW$165,1)),0))*$B131/12,0)</f>
        <v>0</v>
      </c>
      <c r="MX296" s="94">
        <f t="array" ref="MX296">IFERROR(INDEX($N131:$N145,MATCH(1,IF($L131:$L145&lt;=MX$165,IF($M131:$M145&gt;=MX$165,1)),0))*$B131/12,0)</f>
        <v>0</v>
      </c>
      <c r="MY296" s="94">
        <f t="array" ref="MY296">IFERROR(INDEX($N131:$N145,MATCH(1,IF($L131:$L145&lt;=MY$165,IF($M131:$M145&gt;=MY$165,1)),0))*$B131/12,0)</f>
        <v>0</v>
      </c>
      <c r="MZ296" s="94">
        <f t="array" ref="MZ296">IFERROR(INDEX($N131:$N145,MATCH(1,IF($L131:$L145&lt;=MZ$165,IF($M131:$M145&gt;=MZ$165,1)),0))*$B131/12,0)</f>
        <v>0</v>
      </c>
      <c r="NA296" s="94">
        <f t="array" ref="NA296">IFERROR(INDEX($N131:$N145,MATCH(1,IF($L131:$L145&lt;=NA$165,IF($M131:$M145&gt;=NA$165,1)),0))*$B131/12,0)</f>
        <v>0</v>
      </c>
      <c r="NB296" s="94">
        <f t="array" ref="NB296">IFERROR(INDEX($N131:$N145,MATCH(1,IF($L131:$L145&lt;=NB$165,IF($M131:$M145&gt;=NB$165,1)),0))*$B131/12,0)</f>
        <v>0</v>
      </c>
      <c r="NC296" s="94">
        <f t="array" ref="NC296">IFERROR(INDEX($N131:$N145,MATCH(1,IF($L131:$L145&lt;=NC$165,IF($M131:$M145&gt;=NC$165,1)),0))*$B131/12,0)</f>
        <v>0</v>
      </c>
      <c r="ND296" s="94">
        <f t="array" ref="ND296">IFERROR(INDEX($N131:$N145,MATCH(1,IF($L131:$L145&lt;=ND$165,IF($M131:$M145&gt;=ND$165,1)),0))*$B131/12,0)</f>
        <v>0</v>
      </c>
      <c r="NE296" s="94">
        <f t="array" ref="NE296">IFERROR(INDEX($N131:$N145,MATCH(1,IF($L131:$L145&lt;=NE$165,IF($M131:$M145&gt;=NE$165,1)),0))*$B131/12,0)</f>
        <v>0</v>
      </c>
      <c r="NF296" s="94">
        <f t="array" ref="NF296">IFERROR(INDEX($N131:$N145,MATCH(1,IF($L131:$L145&lt;=NF$165,IF($M131:$M145&gt;=NF$165,1)),0))*$B131/12,0)</f>
        <v>0</v>
      </c>
      <c r="NG296" s="94">
        <f t="array" ref="NG296">IFERROR(INDEX($N131:$N145,MATCH(1,IF($L131:$L145&lt;=NG$165,IF($M131:$M145&gt;=NG$165,1)),0))*$B131/12,0)</f>
        <v>0</v>
      </c>
      <c r="NH296" s="94">
        <f t="array" ref="NH296">IFERROR(INDEX($N131:$N145,MATCH(1,IF($L131:$L145&lt;=NH$165,IF($M131:$M145&gt;=NH$165,1)),0))*$B131/12,0)</f>
        <v>0</v>
      </c>
      <c r="NI296" s="94">
        <f t="array" ref="NI296">IFERROR(INDEX($N131:$N145,MATCH(1,IF($L131:$L145&lt;=NI$165,IF($M131:$M145&gt;=NI$165,1)),0))*$B131/12,0)</f>
        <v>0</v>
      </c>
      <c r="NJ296" s="94">
        <f t="array" ref="NJ296">IFERROR(INDEX($N131:$N145,MATCH(1,IF($L131:$L145&lt;=NJ$165,IF($M131:$M145&gt;=NJ$165,1)),0))*$B131/12,0)</f>
        <v>0</v>
      </c>
      <c r="NK296" s="95">
        <f t="array" ref="NK296">IFERROR(INDEX($N131:$N145,MATCH(1,IF($L131:$L145&lt;=NK$165,IF($M131:$M145&gt;=NK$165,1)),0))*$B131/12,0)</f>
        <v>0</v>
      </c>
    </row>
    <row r="297" spans="1:375" x14ac:dyDescent="0.25">
      <c r="A297" s="96">
        <f ca="1">SUMIF($D$163:$NK$163,"&lt;="&amp;Summary!$B$3,Leases!D297:NK297)</f>
        <v>0</v>
      </c>
      <c r="B297" s="23" t="s">
        <v>55</v>
      </c>
      <c r="C297" s="45" t="s">
        <v>22</v>
      </c>
      <c r="D297" s="94">
        <f ca="1">IF(AND(D$165&lt;=$E131,D$165&gt;=EOMONTH($D131,0)),IF($G131="NNN",Expenses!B$14*Leases!$F131,IF(Leases!$G131="FSG",0,IF(Leases!$G131="MG",SUMPRODUCT(Leases!$I131:$I135,Expenses!B$9:B$13)*Leases!$F131,MAX((Expenses!B$9-Leases!$K131/12)*Leases!$J131*Leases!$F131,0)+MAX((Expenses!B$10-Leases!$K132/12)*Leases!$J132*Leases!$F131,0)+MAX((Expenses!B$11-Leases!$K133/12)*Leases!$J133*Leases!$F131,0)+MAX((Expenses!B$12-Leases!$K134/12)*Leases!$J134*Leases!$F131,0)+MAX((Expenses!B$13-Leases!$K135/12)*Leases!$J135*Leases!$F131,0)))),0)</f>
        <v>0</v>
      </c>
      <c r="E297" s="94">
        <f ca="1">IF(AND(E$165&lt;=$E131,E$165&gt;=EOMONTH($D131,0)),IF($G131="NNN",Expenses!C$14*Leases!$F131,IF(Leases!$G131="FSG",0,IF(Leases!$G131="MG",SUMPRODUCT(Leases!$I131:$I135,Expenses!C$9:C$13)*Leases!$F131,MAX((Expenses!C$9-Leases!$K131/12)*Leases!$J131*Leases!$F131,0)+MAX((Expenses!C$10-Leases!$K132/12)*Leases!$J132*Leases!$F131,0)+MAX((Expenses!C$11-Leases!$K133/12)*Leases!$J133*Leases!$F131,0)+MAX((Expenses!C$12-Leases!$K134/12)*Leases!$J134*Leases!$F131,0)+MAX((Expenses!C$13-Leases!$K135/12)*Leases!$J135*Leases!$F131,0)))),0)</f>
        <v>0</v>
      </c>
      <c r="F297" s="94">
        <f ca="1">IF(AND(F$165&lt;=$E131,F$165&gt;=EOMONTH($D131,0)),IF($G131="NNN",Expenses!D$14*Leases!$F131,IF(Leases!$G131="FSG",0,IF(Leases!$G131="MG",SUMPRODUCT(Leases!$I131:$I135,Expenses!D$9:D$13)*Leases!$F131,MAX((Expenses!D$9-Leases!$K131/12)*Leases!$J131*Leases!$F131,0)+MAX((Expenses!D$10-Leases!$K132/12)*Leases!$J132*Leases!$F131,0)+MAX((Expenses!D$11-Leases!$K133/12)*Leases!$J133*Leases!$F131,0)+MAX((Expenses!D$12-Leases!$K134/12)*Leases!$J134*Leases!$F131,0)+MAX((Expenses!D$13-Leases!$K135/12)*Leases!$J135*Leases!$F131,0)))),0)</f>
        <v>0</v>
      </c>
      <c r="G297" s="94">
        <f ca="1">IF(AND(G$165&lt;=$E131,G$165&gt;=EOMONTH($D131,0)),IF($G131="NNN",Expenses!E$14*Leases!$F131,IF(Leases!$G131="FSG",0,IF(Leases!$G131="MG",SUMPRODUCT(Leases!$I131:$I135,Expenses!E$9:E$13)*Leases!$F131,MAX((Expenses!E$9-Leases!$K131/12)*Leases!$J131*Leases!$F131,0)+MAX((Expenses!E$10-Leases!$K132/12)*Leases!$J132*Leases!$F131,0)+MAX((Expenses!E$11-Leases!$K133/12)*Leases!$J133*Leases!$F131,0)+MAX((Expenses!E$12-Leases!$K134/12)*Leases!$J134*Leases!$F131,0)+MAX((Expenses!E$13-Leases!$K135/12)*Leases!$J135*Leases!$F131,0)))),0)</f>
        <v>0</v>
      </c>
      <c r="H297" s="94">
        <f ca="1">IF(AND(H$165&lt;=$E131,H$165&gt;=EOMONTH($D131,0)),IF($G131="NNN",Expenses!F$14*Leases!$F131,IF(Leases!$G131="FSG",0,IF(Leases!$G131="MG",SUMPRODUCT(Leases!$I131:$I135,Expenses!F$9:F$13)*Leases!$F131,MAX((Expenses!F$9-Leases!$K131/12)*Leases!$J131*Leases!$F131,0)+MAX((Expenses!F$10-Leases!$K132/12)*Leases!$J132*Leases!$F131,0)+MAX((Expenses!F$11-Leases!$K133/12)*Leases!$J133*Leases!$F131,0)+MAX((Expenses!F$12-Leases!$K134/12)*Leases!$J134*Leases!$F131,0)+MAX((Expenses!F$13-Leases!$K135/12)*Leases!$J135*Leases!$F131,0)))),0)</f>
        <v>0</v>
      </c>
      <c r="I297" s="94">
        <f ca="1">IF(AND(I$165&lt;=$E131,I$165&gt;=EOMONTH($D131,0)),IF($G131="NNN",Expenses!G$14*Leases!$F131,IF(Leases!$G131="FSG",0,IF(Leases!$G131="MG",SUMPRODUCT(Leases!$I131:$I135,Expenses!G$9:G$13)*Leases!$F131,MAX((Expenses!G$9-Leases!$K131/12)*Leases!$J131*Leases!$F131,0)+MAX((Expenses!G$10-Leases!$K132/12)*Leases!$J132*Leases!$F131,0)+MAX((Expenses!G$11-Leases!$K133/12)*Leases!$J133*Leases!$F131,0)+MAX((Expenses!G$12-Leases!$K134/12)*Leases!$J134*Leases!$F131,0)+MAX((Expenses!G$13-Leases!$K135/12)*Leases!$J135*Leases!$F131,0)))),0)</f>
        <v>0</v>
      </c>
      <c r="J297" s="94">
        <f ca="1">IF(AND(J$165&lt;=$E131,J$165&gt;=EOMONTH($D131,0)),IF($G131="NNN",Expenses!H$14*Leases!$F131,IF(Leases!$G131="FSG",0,IF(Leases!$G131="MG",SUMPRODUCT(Leases!$I131:$I135,Expenses!H$9:H$13)*Leases!$F131,MAX((Expenses!H$9-Leases!$K131/12)*Leases!$J131*Leases!$F131,0)+MAX((Expenses!H$10-Leases!$K132/12)*Leases!$J132*Leases!$F131,0)+MAX((Expenses!H$11-Leases!$K133/12)*Leases!$J133*Leases!$F131,0)+MAX((Expenses!H$12-Leases!$K134/12)*Leases!$J134*Leases!$F131,0)+MAX((Expenses!H$13-Leases!$K135/12)*Leases!$J135*Leases!$F131,0)))),0)</f>
        <v>0</v>
      </c>
      <c r="K297" s="94">
        <f ca="1">IF(AND(K$165&lt;=$E131,K$165&gt;=EOMONTH($D131,0)),IF($G131="NNN",Expenses!I$14*Leases!$F131,IF(Leases!$G131="FSG",0,IF(Leases!$G131="MG",SUMPRODUCT(Leases!$I131:$I135,Expenses!I$9:I$13)*Leases!$F131,MAX((Expenses!I$9-Leases!$K131/12)*Leases!$J131*Leases!$F131,0)+MAX((Expenses!I$10-Leases!$K132/12)*Leases!$J132*Leases!$F131,0)+MAX((Expenses!I$11-Leases!$K133/12)*Leases!$J133*Leases!$F131,0)+MAX((Expenses!I$12-Leases!$K134/12)*Leases!$J134*Leases!$F131,0)+MAX((Expenses!I$13-Leases!$K135/12)*Leases!$J135*Leases!$F131,0)))),0)</f>
        <v>0</v>
      </c>
      <c r="L297" s="94">
        <f ca="1">IF(AND(L$165&lt;=$E131,L$165&gt;=EOMONTH($D131,0)),IF($G131="NNN",Expenses!J$14*Leases!$F131,IF(Leases!$G131="FSG",0,IF(Leases!$G131="MG",SUMPRODUCT(Leases!$I131:$I135,Expenses!J$9:J$13)*Leases!$F131,MAX((Expenses!J$9-Leases!$K131/12)*Leases!$J131*Leases!$F131,0)+MAX((Expenses!J$10-Leases!$K132/12)*Leases!$J132*Leases!$F131,0)+MAX((Expenses!J$11-Leases!$K133/12)*Leases!$J133*Leases!$F131,0)+MAX((Expenses!J$12-Leases!$K134/12)*Leases!$J134*Leases!$F131,0)+MAX((Expenses!J$13-Leases!$K135/12)*Leases!$J135*Leases!$F131,0)))),0)</f>
        <v>0</v>
      </c>
      <c r="M297" s="94">
        <f ca="1">IF(AND(M$165&lt;=$E131,M$165&gt;=EOMONTH($D131,0)),IF($G131="NNN",Expenses!K$14*Leases!$F131,IF(Leases!$G131="FSG",0,IF(Leases!$G131="MG",SUMPRODUCT(Leases!$I131:$I135,Expenses!K$9:K$13)*Leases!$F131,MAX((Expenses!K$9-Leases!$K131/12)*Leases!$J131*Leases!$F131,0)+MAX((Expenses!K$10-Leases!$K132/12)*Leases!$J132*Leases!$F131,0)+MAX((Expenses!K$11-Leases!$K133/12)*Leases!$J133*Leases!$F131,0)+MAX((Expenses!K$12-Leases!$K134/12)*Leases!$J134*Leases!$F131,0)+MAX((Expenses!K$13-Leases!$K135/12)*Leases!$J135*Leases!$F131,0)))),0)</f>
        <v>0</v>
      </c>
      <c r="N297" s="94">
        <f ca="1">IF(AND(N$165&lt;=$E131,N$165&gt;=EOMONTH($D131,0)),IF($G131="NNN",Expenses!L$14*Leases!$F131,IF(Leases!$G131="FSG",0,IF(Leases!$G131="MG",SUMPRODUCT(Leases!$I131:$I135,Expenses!L$9:L$13)*Leases!$F131,MAX((Expenses!L$9-Leases!$K131/12)*Leases!$J131*Leases!$F131,0)+MAX((Expenses!L$10-Leases!$K132/12)*Leases!$J132*Leases!$F131,0)+MAX((Expenses!L$11-Leases!$K133/12)*Leases!$J133*Leases!$F131,0)+MAX((Expenses!L$12-Leases!$K134/12)*Leases!$J134*Leases!$F131,0)+MAX((Expenses!L$13-Leases!$K135/12)*Leases!$J135*Leases!$F131,0)))),0)</f>
        <v>0</v>
      </c>
      <c r="O297" s="94">
        <f ca="1">IF(AND(O$165&lt;=$E131,O$165&gt;=EOMONTH($D131,0)),IF($G131="NNN",Expenses!M$14*Leases!$F131,IF(Leases!$G131="FSG",0,IF(Leases!$G131="MG",SUMPRODUCT(Leases!$I131:$I135,Expenses!M$9:M$13)*Leases!$F131,MAX((Expenses!M$9-Leases!$K131/12)*Leases!$J131*Leases!$F131,0)+MAX((Expenses!M$10-Leases!$K132/12)*Leases!$J132*Leases!$F131,0)+MAX((Expenses!M$11-Leases!$K133/12)*Leases!$J133*Leases!$F131,0)+MAX((Expenses!M$12-Leases!$K134/12)*Leases!$J134*Leases!$F131,0)+MAX((Expenses!M$13-Leases!$K135/12)*Leases!$J135*Leases!$F131,0)))),0)</f>
        <v>0</v>
      </c>
      <c r="P297" s="94">
        <f ca="1">IF(AND(P$165&lt;=$E131,P$165&gt;=EOMONTH($D131,0)),IF($G131="NNN",Expenses!N$14*Leases!$F131,IF(Leases!$G131="FSG",0,IF(Leases!$G131="MG",SUMPRODUCT(Leases!$I131:$I135,Expenses!N$9:N$13)*Leases!$F131,MAX((Expenses!N$9-Leases!$K131/12)*Leases!$J131*Leases!$F131,0)+MAX((Expenses!N$10-Leases!$K132/12)*Leases!$J132*Leases!$F131,0)+MAX((Expenses!N$11-Leases!$K133/12)*Leases!$J133*Leases!$F131,0)+MAX((Expenses!N$12-Leases!$K134/12)*Leases!$J134*Leases!$F131,0)+MAX((Expenses!N$13-Leases!$K135/12)*Leases!$J135*Leases!$F131,0)))),0)</f>
        <v>0</v>
      </c>
      <c r="Q297" s="94">
        <f ca="1">IF(AND(Q$165&lt;=$E131,Q$165&gt;=EOMONTH($D131,0)),IF($G131="NNN",Expenses!O$14*Leases!$F131,IF(Leases!$G131="FSG",0,IF(Leases!$G131="MG",SUMPRODUCT(Leases!$I131:$I135,Expenses!O$9:O$13)*Leases!$F131,MAX((Expenses!O$9-Leases!$K131/12)*Leases!$J131*Leases!$F131,0)+MAX((Expenses!O$10-Leases!$K132/12)*Leases!$J132*Leases!$F131,0)+MAX((Expenses!O$11-Leases!$K133/12)*Leases!$J133*Leases!$F131,0)+MAX((Expenses!O$12-Leases!$K134/12)*Leases!$J134*Leases!$F131,0)+MAX((Expenses!O$13-Leases!$K135/12)*Leases!$J135*Leases!$F131,0)))),0)</f>
        <v>0</v>
      </c>
      <c r="R297" s="94">
        <f ca="1">IF(AND(R$165&lt;=$E131,R$165&gt;=EOMONTH($D131,0)),IF($G131="NNN",Expenses!P$14*Leases!$F131,IF(Leases!$G131="FSG",0,IF(Leases!$G131="MG",SUMPRODUCT(Leases!$I131:$I135,Expenses!P$9:P$13)*Leases!$F131,MAX((Expenses!P$9-Leases!$K131/12)*Leases!$J131*Leases!$F131,0)+MAX((Expenses!P$10-Leases!$K132/12)*Leases!$J132*Leases!$F131,0)+MAX((Expenses!P$11-Leases!$K133/12)*Leases!$J133*Leases!$F131,0)+MAX((Expenses!P$12-Leases!$K134/12)*Leases!$J134*Leases!$F131,0)+MAX((Expenses!P$13-Leases!$K135/12)*Leases!$J135*Leases!$F131,0)))),0)</f>
        <v>0</v>
      </c>
      <c r="S297" s="94">
        <f ca="1">IF(AND(S$165&lt;=$E131,S$165&gt;=EOMONTH($D131,0)),IF($G131="NNN",Expenses!Q$14*Leases!$F131,IF(Leases!$G131="FSG",0,IF(Leases!$G131="MG",SUMPRODUCT(Leases!$I131:$I135,Expenses!Q$9:Q$13)*Leases!$F131,MAX((Expenses!Q$9-Leases!$K131/12)*Leases!$J131*Leases!$F131,0)+MAX((Expenses!Q$10-Leases!$K132/12)*Leases!$J132*Leases!$F131,0)+MAX((Expenses!Q$11-Leases!$K133/12)*Leases!$J133*Leases!$F131,0)+MAX((Expenses!Q$12-Leases!$K134/12)*Leases!$J134*Leases!$F131,0)+MAX((Expenses!Q$13-Leases!$K135/12)*Leases!$J135*Leases!$F131,0)))),0)</f>
        <v>0</v>
      </c>
      <c r="T297" s="94">
        <f ca="1">IF(AND(T$165&lt;=$E131,T$165&gt;=EOMONTH($D131,0)),IF($G131="NNN",Expenses!R$14*Leases!$F131,IF(Leases!$G131="FSG",0,IF(Leases!$G131="MG",SUMPRODUCT(Leases!$I131:$I135,Expenses!R$9:R$13)*Leases!$F131,MAX((Expenses!R$9-Leases!$K131/12)*Leases!$J131*Leases!$F131,0)+MAX((Expenses!R$10-Leases!$K132/12)*Leases!$J132*Leases!$F131,0)+MAX((Expenses!R$11-Leases!$K133/12)*Leases!$J133*Leases!$F131,0)+MAX((Expenses!R$12-Leases!$K134/12)*Leases!$J134*Leases!$F131,0)+MAX((Expenses!R$13-Leases!$K135/12)*Leases!$J135*Leases!$F131,0)))),0)</f>
        <v>0</v>
      </c>
      <c r="U297" s="94">
        <f ca="1">IF(AND(U$165&lt;=$E131,U$165&gt;=EOMONTH($D131,0)),IF($G131="NNN",Expenses!S$14*Leases!$F131,IF(Leases!$G131="FSG",0,IF(Leases!$G131="MG",SUMPRODUCT(Leases!$I131:$I135,Expenses!S$9:S$13)*Leases!$F131,MAX((Expenses!S$9-Leases!$K131/12)*Leases!$J131*Leases!$F131,0)+MAX((Expenses!S$10-Leases!$K132/12)*Leases!$J132*Leases!$F131,0)+MAX((Expenses!S$11-Leases!$K133/12)*Leases!$J133*Leases!$F131,0)+MAX((Expenses!S$12-Leases!$K134/12)*Leases!$J134*Leases!$F131,0)+MAX((Expenses!S$13-Leases!$K135/12)*Leases!$J135*Leases!$F131,0)))),0)</f>
        <v>0</v>
      </c>
      <c r="V297" s="94">
        <f ca="1">IF(AND(V$165&lt;=$E131,V$165&gt;=EOMONTH($D131,0)),IF($G131="NNN",Expenses!T$14*Leases!$F131,IF(Leases!$G131="FSG",0,IF(Leases!$G131="MG",SUMPRODUCT(Leases!$I131:$I135,Expenses!T$9:T$13)*Leases!$F131,MAX((Expenses!T$9-Leases!$K131/12)*Leases!$J131*Leases!$F131,0)+MAX((Expenses!T$10-Leases!$K132/12)*Leases!$J132*Leases!$F131,0)+MAX((Expenses!T$11-Leases!$K133/12)*Leases!$J133*Leases!$F131,0)+MAX((Expenses!T$12-Leases!$K134/12)*Leases!$J134*Leases!$F131,0)+MAX((Expenses!T$13-Leases!$K135/12)*Leases!$J135*Leases!$F131,0)))),0)</f>
        <v>0</v>
      </c>
      <c r="W297" s="94">
        <f ca="1">IF(AND(W$165&lt;=$E131,W$165&gt;=EOMONTH($D131,0)),IF($G131="NNN",Expenses!U$14*Leases!$F131,IF(Leases!$G131="FSG",0,IF(Leases!$G131="MG",SUMPRODUCT(Leases!$I131:$I135,Expenses!U$9:U$13)*Leases!$F131,MAX((Expenses!U$9-Leases!$K131/12)*Leases!$J131*Leases!$F131,0)+MAX((Expenses!U$10-Leases!$K132/12)*Leases!$J132*Leases!$F131,0)+MAX((Expenses!U$11-Leases!$K133/12)*Leases!$J133*Leases!$F131,0)+MAX((Expenses!U$12-Leases!$K134/12)*Leases!$J134*Leases!$F131,0)+MAX((Expenses!U$13-Leases!$K135/12)*Leases!$J135*Leases!$F131,0)))),0)</f>
        <v>0</v>
      </c>
      <c r="X297" s="94">
        <f ca="1">IF(AND(X$165&lt;=$E131,X$165&gt;=EOMONTH($D131,0)),IF($G131="NNN",Expenses!V$14*Leases!$F131,IF(Leases!$G131="FSG",0,IF(Leases!$G131="MG",SUMPRODUCT(Leases!$I131:$I135,Expenses!V$9:V$13)*Leases!$F131,MAX((Expenses!V$9-Leases!$K131/12)*Leases!$J131*Leases!$F131,0)+MAX((Expenses!V$10-Leases!$K132/12)*Leases!$J132*Leases!$F131,0)+MAX((Expenses!V$11-Leases!$K133/12)*Leases!$J133*Leases!$F131,0)+MAX((Expenses!V$12-Leases!$K134/12)*Leases!$J134*Leases!$F131,0)+MAX((Expenses!V$13-Leases!$K135/12)*Leases!$J135*Leases!$F131,0)))),0)</f>
        <v>0</v>
      </c>
      <c r="Y297" s="94">
        <f ca="1">IF(AND(Y$165&lt;=$E131,Y$165&gt;=EOMONTH($D131,0)),IF($G131="NNN",Expenses!W$14*Leases!$F131,IF(Leases!$G131="FSG",0,IF(Leases!$G131="MG",SUMPRODUCT(Leases!$I131:$I135,Expenses!W$9:W$13)*Leases!$F131,MAX((Expenses!W$9-Leases!$K131/12)*Leases!$J131*Leases!$F131,0)+MAX((Expenses!W$10-Leases!$K132/12)*Leases!$J132*Leases!$F131,0)+MAX((Expenses!W$11-Leases!$K133/12)*Leases!$J133*Leases!$F131,0)+MAX((Expenses!W$12-Leases!$K134/12)*Leases!$J134*Leases!$F131,0)+MAX((Expenses!W$13-Leases!$K135/12)*Leases!$J135*Leases!$F131,0)))),0)</f>
        <v>0</v>
      </c>
      <c r="Z297" s="94">
        <f ca="1">IF(AND(Z$165&lt;=$E131,Z$165&gt;=EOMONTH($D131,0)),IF($G131="NNN",Expenses!X$14*Leases!$F131,IF(Leases!$G131="FSG",0,IF(Leases!$G131="MG",SUMPRODUCT(Leases!$I131:$I135,Expenses!X$9:X$13)*Leases!$F131,MAX((Expenses!X$9-Leases!$K131/12)*Leases!$J131*Leases!$F131,0)+MAX((Expenses!X$10-Leases!$K132/12)*Leases!$J132*Leases!$F131,0)+MAX((Expenses!X$11-Leases!$K133/12)*Leases!$J133*Leases!$F131,0)+MAX((Expenses!X$12-Leases!$K134/12)*Leases!$J134*Leases!$F131,0)+MAX((Expenses!X$13-Leases!$K135/12)*Leases!$J135*Leases!$F131,0)))),0)</f>
        <v>0</v>
      </c>
      <c r="AA297" s="94">
        <f ca="1">IF(AND(AA$165&lt;=$E131,AA$165&gt;=EOMONTH($D131,0)),IF($G131="NNN",Expenses!Y$14*Leases!$F131,IF(Leases!$G131="FSG",0,IF(Leases!$G131="MG",SUMPRODUCT(Leases!$I131:$I135,Expenses!Y$9:Y$13)*Leases!$F131,MAX((Expenses!Y$9-Leases!$K131/12)*Leases!$J131*Leases!$F131,0)+MAX((Expenses!Y$10-Leases!$K132/12)*Leases!$J132*Leases!$F131,0)+MAX((Expenses!Y$11-Leases!$K133/12)*Leases!$J133*Leases!$F131,0)+MAX((Expenses!Y$12-Leases!$K134/12)*Leases!$J134*Leases!$F131,0)+MAX((Expenses!Y$13-Leases!$K135/12)*Leases!$J135*Leases!$F131,0)))),0)</f>
        <v>0</v>
      </c>
      <c r="AB297" s="94">
        <f ca="1">IF(AND(AB$165&lt;=$E131,AB$165&gt;=EOMONTH($D131,0)),IF($G131="NNN",Expenses!Z$14*Leases!$F131,IF(Leases!$G131="FSG",0,IF(Leases!$G131="MG",SUMPRODUCT(Leases!$I131:$I135,Expenses!Z$9:Z$13)*Leases!$F131,MAX((Expenses!Z$9-Leases!$K131/12)*Leases!$J131*Leases!$F131,0)+MAX((Expenses!Z$10-Leases!$K132/12)*Leases!$J132*Leases!$F131,0)+MAX((Expenses!Z$11-Leases!$K133/12)*Leases!$J133*Leases!$F131,0)+MAX((Expenses!Z$12-Leases!$K134/12)*Leases!$J134*Leases!$F131,0)+MAX((Expenses!Z$13-Leases!$K135/12)*Leases!$J135*Leases!$F131,0)))),0)</f>
        <v>0</v>
      </c>
      <c r="AC297" s="94">
        <f ca="1">IF(AND(AC$165&lt;=$E131,AC$165&gt;=EOMONTH($D131,0)),IF($G131="NNN",Expenses!AA$14*Leases!$F131,IF(Leases!$G131="FSG",0,IF(Leases!$G131="MG",SUMPRODUCT(Leases!$I131:$I135,Expenses!AA$9:AA$13)*Leases!$F131,MAX((Expenses!AA$9-Leases!$K131/12)*Leases!$J131*Leases!$F131,0)+MAX((Expenses!AA$10-Leases!$K132/12)*Leases!$J132*Leases!$F131,0)+MAX((Expenses!AA$11-Leases!$K133/12)*Leases!$J133*Leases!$F131,0)+MAX((Expenses!AA$12-Leases!$K134/12)*Leases!$J134*Leases!$F131,0)+MAX((Expenses!AA$13-Leases!$K135/12)*Leases!$J135*Leases!$F131,0)))),0)</f>
        <v>0</v>
      </c>
      <c r="AD297" s="94">
        <f ca="1">IF(AND(AD$165&lt;=$E131,AD$165&gt;=EOMONTH($D131,0)),IF($G131="NNN",Expenses!AB$14*Leases!$F131,IF(Leases!$G131="FSG",0,IF(Leases!$G131="MG",SUMPRODUCT(Leases!$I131:$I135,Expenses!AB$9:AB$13)*Leases!$F131,MAX((Expenses!AB$9-Leases!$K131/12)*Leases!$J131*Leases!$F131,0)+MAX((Expenses!AB$10-Leases!$K132/12)*Leases!$J132*Leases!$F131,0)+MAX((Expenses!AB$11-Leases!$K133/12)*Leases!$J133*Leases!$F131,0)+MAX((Expenses!AB$12-Leases!$K134/12)*Leases!$J134*Leases!$F131,0)+MAX((Expenses!AB$13-Leases!$K135/12)*Leases!$J135*Leases!$F131,0)))),0)</f>
        <v>0</v>
      </c>
      <c r="AE297" s="94">
        <f ca="1">IF(AND(AE$165&lt;=$E131,AE$165&gt;=EOMONTH($D131,0)),IF($G131="NNN",Expenses!AC$14*Leases!$F131,IF(Leases!$G131="FSG",0,IF(Leases!$G131="MG",SUMPRODUCT(Leases!$I131:$I135,Expenses!AC$9:AC$13)*Leases!$F131,MAX((Expenses!AC$9-Leases!$K131/12)*Leases!$J131*Leases!$F131,0)+MAX((Expenses!AC$10-Leases!$K132/12)*Leases!$J132*Leases!$F131,0)+MAX((Expenses!AC$11-Leases!$K133/12)*Leases!$J133*Leases!$F131,0)+MAX((Expenses!AC$12-Leases!$K134/12)*Leases!$J134*Leases!$F131,0)+MAX((Expenses!AC$13-Leases!$K135/12)*Leases!$J135*Leases!$F131,0)))),0)</f>
        <v>0</v>
      </c>
      <c r="AF297" s="94">
        <f ca="1">IF(AND(AF$165&lt;=$E131,AF$165&gt;=EOMONTH($D131,0)),IF($G131="NNN",Expenses!AD$14*Leases!$F131,IF(Leases!$G131="FSG",0,IF(Leases!$G131="MG",SUMPRODUCT(Leases!$I131:$I135,Expenses!AD$9:AD$13)*Leases!$F131,MAX((Expenses!AD$9-Leases!$K131/12)*Leases!$J131*Leases!$F131,0)+MAX((Expenses!AD$10-Leases!$K132/12)*Leases!$J132*Leases!$F131,0)+MAX((Expenses!AD$11-Leases!$K133/12)*Leases!$J133*Leases!$F131,0)+MAX((Expenses!AD$12-Leases!$K134/12)*Leases!$J134*Leases!$F131,0)+MAX((Expenses!AD$13-Leases!$K135/12)*Leases!$J135*Leases!$F131,0)))),0)</f>
        <v>0</v>
      </c>
      <c r="AG297" s="94">
        <f ca="1">IF(AND(AG$165&lt;=$E131,AG$165&gt;=EOMONTH($D131,0)),IF($G131="NNN",Expenses!AE$14*Leases!$F131,IF(Leases!$G131="FSG",0,IF(Leases!$G131="MG",SUMPRODUCT(Leases!$I131:$I135,Expenses!AE$9:AE$13)*Leases!$F131,MAX((Expenses!AE$9-Leases!$K131/12)*Leases!$J131*Leases!$F131,0)+MAX((Expenses!AE$10-Leases!$K132/12)*Leases!$J132*Leases!$F131,0)+MAX((Expenses!AE$11-Leases!$K133/12)*Leases!$J133*Leases!$F131,0)+MAX((Expenses!AE$12-Leases!$K134/12)*Leases!$J134*Leases!$F131,0)+MAX((Expenses!AE$13-Leases!$K135/12)*Leases!$J135*Leases!$F131,0)))),0)</f>
        <v>0</v>
      </c>
      <c r="AH297" s="94">
        <f ca="1">IF(AND(AH$165&lt;=$E131,AH$165&gt;=EOMONTH($D131,0)),IF($G131="NNN",Expenses!AF$14*Leases!$F131,IF(Leases!$G131="FSG",0,IF(Leases!$G131="MG",SUMPRODUCT(Leases!$I131:$I135,Expenses!AF$9:AF$13)*Leases!$F131,MAX((Expenses!AF$9-Leases!$K131/12)*Leases!$J131*Leases!$F131,0)+MAX((Expenses!AF$10-Leases!$K132/12)*Leases!$J132*Leases!$F131,0)+MAX((Expenses!AF$11-Leases!$K133/12)*Leases!$J133*Leases!$F131,0)+MAX((Expenses!AF$12-Leases!$K134/12)*Leases!$J134*Leases!$F131,0)+MAX((Expenses!AF$13-Leases!$K135/12)*Leases!$J135*Leases!$F131,0)))),0)</f>
        <v>0</v>
      </c>
      <c r="AI297" s="94">
        <f ca="1">IF(AND(AI$165&lt;=$E131,AI$165&gt;=EOMONTH($D131,0)),IF($G131="NNN",Expenses!AG$14*Leases!$F131,IF(Leases!$G131="FSG",0,IF(Leases!$G131="MG",SUMPRODUCT(Leases!$I131:$I135,Expenses!AG$9:AG$13)*Leases!$F131,MAX((Expenses!AG$9-Leases!$K131/12)*Leases!$J131*Leases!$F131,0)+MAX((Expenses!AG$10-Leases!$K132/12)*Leases!$J132*Leases!$F131,0)+MAX((Expenses!AG$11-Leases!$K133/12)*Leases!$J133*Leases!$F131,0)+MAX((Expenses!AG$12-Leases!$K134/12)*Leases!$J134*Leases!$F131,0)+MAX((Expenses!AG$13-Leases!$K135/12)*Leases!$J135*Leases!$F131,0)))),0)</f>
        <v>0</v>
      </c>
      <c r="AJ297" s="94">
        <f ca="1">IF(AND(AJ$165&lt;=$E131,AJ$165&gt;=EOMONTH($D131,0)),IF($G131="NNN",Expenses!AH$14*Leases!$F131,IF(Leases!$G131="FSG",0,IF(Leases!$G131="MG",SUMPRODUCT(Leases!$I131:$I135,Expenses!AH$9:AH$13)*Leases!$F131,MAX((Expenses!AH$9-Leases!$K131/12)*Leases!$J131*Leases!$F131,0)+MAX((Expenses!AH$10-Leases!$K132/12)*Leases!$J132*Leases!$F131,0)+MAX((Expenses!AH$11-Leases!$K133/12)*Leases!$J133*Leases!$F131,0)+MAX((Expenses!AH$12-Leases!$K134/12)*Leases!$J134*Leases!$F131,0)+MAX((Expenses!AH$13-Leases!$K135/12)*Leases!$J135*Leases!$F131,0)))),0)</f>
        <v>0</v>
      </c>
      <c r="AK297" s="94">
        <f ca="1">IF(AND(AK$165&lt;=$E131,AK$165&gt;=EOMONTH($D131,0)),IF($G131="NNN",Expenses!AI$14*Leases!$F131,IF(Leases!$G131="FSG",0,IF(Leases!$G131="MG",SUMPRODUCT(Leases!$I131:$I135,Expenses!AI$9:AI$13)*Leases!$F131,MAX((Expenses!AI$9-Leases!$K131/12)*Leases!$J131*Leases!$F131,0)+MAX((Expenses!AI$10-Leases!$K132/12)*Leases!$J132*Leases!$F131,0)+MAX((Expenses!AI$11-Leases!$K133/12)*Leases!$J133*Leases!$F131,0)+MAX((Expenses!AI$12-Leases!$K134/12)*Leases!$J134*Leases!$F131,0)+MAX((Expenses!AI$13-Leases!$K135/12)*Leases!$J135*Leases!$F131,0)))),0)</f>
        <v>0</v>
      </c>
      <c r="AL297" s="94">
        <f ca="1">IF(AND(AL$165&lt;=$E131,AL$165&gt;=EOMONTH($D131,0)),IF($G131="NNN",Expenses!AJ$14*Leases!$F131,IF(Leases!$G131="FSG",0,IF(Leases!$G131="MG",SUMPRODUCT(Leases!$I131:$I135,Expenses!AJ$9:AJ$13)*Leases!$F131,MAX((Expenses!AJ$9-Leases!$K131/12)*Leases!$J131*Leases!$F131,0)+MAX((Expenses!AJ$10-Leases!$K132/12)*Leases!$J132*Leases!$F131,0)+MAX((Expenses!AJ$11-Leases!$K133/12)*Leases!$J133*Leases!$F131,0)+MAX((Expenses!AJ$12-Leases!$K134/12)*Leases!$J134*Leases!$F131,0)+MAX((Expenses!AJ$13-Leases!$K135/12)*Leases!$J135*Leases!$F131,0)))),0)</f>
        <v>0</v>
      </c>
      <c r="AM297" s="94">
        <f ca="1">IF(AND(AM$165&lt;=$E131,AM$165&gt;=EOMONTH($D131,0)),IF($G131="NNN",Expenses!AK$14*Leases!$F131,IF(Leases!$G131="FSG",0,IF(Leases!$G131="MG",SUMPRODUCT(Leases!$I131:$I135,Expenses!AK$9:AK$13)*Leases!$F131,MAX((Expenses!AK$9-Leases!$K131/12)*Leases!$J131*Leases!$F131,0)+MAX((Expenses!AK$10-Leases!$K132/12)*Leases!$J132*Leases!$F131,0)+MAX((Expenses!AK$11-Leases!$K133/12)*Leases!$J133*Leases!$F131,0)+MAX((Expenses!AK$12-Leases!$K134/12)*Leases!$J134*Leases!$F131,0)+MAX((Expenses!AK$13-Leases!$K135/12)*Leases!$J135*Leases!$F131,0)))),0)</f>
        <v>0</v>
      </c>
      <c r="AN297" s="94">
        <f ca="1">IF(AND(AN$165&lt;=$E131,AN$165&gt;=EOMONTH($D131,0)),IF($G131="NNN",Expenses!AL$14*Leases!$F131,IF(Leases!$G131="FSG",0,IF(Leases!$G131="MG",SUMPRODUCT(Leases!$I131:$I135,Expenses!AL$9:AL$13)*Leases!$F131,MAX((Expenses!AL$9-Leases!$K131/12)*Leases!$J131*Leases!$F131,0)+MAX((Expenses!AL$10-Leases!$K132/12)*Leases!$J132*Leases!$F131,0)+MAX((Expenses!AL$11-Leases!$K133/12)*Leases!$J133*Leases!$F131,0)+MAX((Expenses!AL$12-Leases!$K134/12)*Leases!$J134*Leases!$F131,0)+MAX((Expenses!AL$13-Leases!$K135/12)*Leases!$J135*Leases!$F131,0)))),0)</f>
        <v>0</v>
      </c>
      <c r="AO297" s="94">
        <f ca="1">IF(AND(AO$165&lt;=$E131,AO$165&gt;=EOMONTH($D131,0)),IF($G131="NNN",Expenses!AM$14*Leases!$F131,IF(Leases!$G131="FSG",0,IF(Leases!$G131="MG",SUMPRODUCT(Leases!$I131:$I135,Expenses!AM$9:AM$13)*Leases!$F131,MAX((Expenses!AM$9-Leases!$K131/12)*Leases!$J131*Leases!$F131,0)+MAX((Expenses!AM$10-Leases!$K132/12)*Leases!$J132*Leases!$F131,0)+MAX((Expenses!AM$11-Leases!$K133/12)*Leases!$J133*Leases!$F131,0)+MAX((Expenses!AM$12-Leases!$K134/12)*Leases!$J134*Leases!$F131,0)+MAX((Expenses!AM$13-Leases!$K135/12)*Leases!$J135*Leases!$F131,0)))),0)</f>
        <v>0</v>
      </c>
      <c r="AP297" s="94">
        <f ca="1">IF(AND(AP$165&lt;=$E131,AP$165&gt;=EOMONTH($D131,0)),IF($G131="NNN",Expenses!AN$14*Leases!$F131,IF(Leases!$G131="FSG",0,IF(Leases!$G131="MG",SUMPRODUCT(Leases!$I131:$I135,Expenses!AN$9:AN$13)*Leases!$F131,MAX((Expenses!AN$9-Leases!$K131/12)*Leases!$J131*Leases!$F131,0)+MAX((Expenses!AN$10-Leases!$K132/12)*Leases!$J132*Leases!$F131,0)+MAX((Expenses!AN$11-Leases!$K133/12)*Leases!$J133*Leases!$F131,0)+MAX((Expenses!AN$12-Leases!$K134/12)*Leases!$J134*Leases!$F131,0)+MAX((Expenses!AN$13-Leases!$K135/12)*Leases!$J135*Leases!$F131,0)))),0)</f>
        <v>0</v>
      </c>
      <c r="AQ297" s="94">
        <f ca="1">IF(AND(AQ$165&lt;=$E131,AQ$165&gt;=EOMONTH($D131,0)),IF($G131="NNN",Expenses!AO$14*Leases!$F131,IF(Leases!$G131="FSG",0,IF(Leases!$G131="MG",SUMPRODUCT(Leases!$I131:$I135,Expenses!AO$9:AO$13)*Leases!$F131,MAX((Expenses!AO$9-Leases!$K131/12)*Leases!$J131*Leases!$F131,0)+MAX((Expenses!AO$10-Leases!$K132/12)*Leases!$J132*Leases!$F131,0)+MAX((Expenses!AO$11-Leases!$K133/12)*Leases!$J133*Leases!$F131,0)+MAX((Expenses!AO$12-Leases!$K134/12)*Leases!$J134*Leases!$F131,0)+MAX((Expenses!AO$13-Leases!$K135/12)*Leases!$J135*Leases!$F131,0)))),0)</f>
        <v>0</v>
      </c>
      <c r="AR297" s="94">
        <f ca="1">IF(AND(AR$165&lt;=$E131,AR$165&gt;=EOMONTH($D131,0)),IF($G131="NNN",Expenses!AP$14*Leases!$F131,IF(Leases!$G131="FSG",0,IF(Leases!$G131="MG",SUMPRODUCT(Leases!$I131:$I135,Expenses!AP$9:AP$13)*Leases!$F131,MAX((Expenses!AP$9-Leases!$K131/12)*Leases!$J131*Leases!$F131,0)+MAX((Expenses!AP$10-Leases!$K132/12)*Leases!$J132*Leases!$F131,0)+MAX((Expenses!AP$11-Leases!$K133/12)*Leases!$J133*Leases!$F131,0)+MAX((Expenses!AP$12-Leases!$K134/12)*Leases!$J134*Leases!$F131,0)+MAX((Expenses!AP$13-Leases!$K135/12)*Leases!$J135*Leases!$F131,0)))),0)</f>
        <v>0</v>
      </c>
      <c r="AS297" s="94">
        <f ca="1">IF(AND(AS$165&lt;=$E131,AS$165&gt;=EOMONTH($D131,0)),IF($G131="NNN",Expenses!AQ$14*Leases!$F131,IF(Leases!$G131="FSG",0,IF(Leases!$G131="MG",SUMPRODUCT(Leases!$I131:$I135,Expenses!AQ$9:AQ$13)*Leases!$F131,MAX((Expenses!AQ$9-Leases!$K131/12)*Leases!$J131*Leases!$F131,0)+MAX((Expenses!AQ$10-Leases!$K132/12)*Leases!$J132*Leases!$F131,0)+MAX((Expenses!AQ$11-Leases!$K133/12)*Leases!$J133*Leases!$F131,0)+MAX((Expenses!AQ$12-Leases!$K134/12)*Leases!$J134*Leases!$F131,0)+MAX((Expenses!AQ$13-Leases!$K135/12)*Leases!$J135*Leases!$F131,0)))),0)</f>
        <v>0</v>
      </c>
      <c r="AT297" s="94">
        <f ca="1">IF(AND(AT$165&lt;=$E131,AT$165&gt;=EOMONTH($D131,0)),IF($G131="NNN",Expenses!AR$14*Leases!$F131,IF(Leases!$G131="FSG",0,IF(Leases!$G131="MG",SUMPRODUCT(Leases!$I131:$I135,Expenses!AR$9:AR$13)*Leases!$F131,MAX((Expenses!AR$9-Leases!$K131/12)*Leases!$J131*Leases!$F131,0)+MAX((Expenses!AR$10-Leases!$K132/12)*Leases!$J132*Leases!$F131,0)+MAX((Expenses!AR$11-Leases!$K133/12)*Leases!$J133*Leases!$F131,0)+MAX((Expenses!AR$12-Leases!$K134/12)*Leases!$J134*Leases!$F131,0)+MAX((Expenses!AR$13-Leases!$K135/12)*Leases!$J135*Leases!$F131,0)))),0)</f>
        <v>0</v>
      </c>
      <c r="AU297" s="94">
        <f ca="1">IF(AND(AU$165&lt;=$E131,AU$165&gt;=EOMONTH($D131,0)),IF($G131="NNN",Expenses!AS$14*Leases!$F131,IF(Leases!$G131="FSG",0,IF(Leases!$G131="MG",SUMPRODUCT(Leases!$I131:$I135,Expenses!AS$9:AS$13)*Leases!$F131,MAX((Expenses!AS$9-Leases!$K131/12)*Leases!$J131*Leases!$F131,0)+MAX((Expenses!AS$10-Leases!$K132/12)*Leases!$J132*Leases!$F131,0)+MAX((Expenses!AS$11-Leases!$K133/12)*Leases!$J133*Leases!$F131,0)+MAX((Expenses!AS$12-Leases!$K134/12)*Leases!$J134*Leases!$F131,0)+MAX((Expenses!AS$13-Leases!$K135/12)*Leases!$J135*Leases!$F131,0)))),0)</f>
        <v>0</v>
      </c>
      <c r="AV297" s="94">
        <f ca="1">IF(AND(AV$165&lt;=$E131,AV$165&gt;=EOMONTH($D131,0)),IF($G131="NNN",Expenses!AT$14*Leases!$F131,IF(Leases!$G131="FSG",0,IF(Leases!$G131="MG",SUMPRODUCT(Leases!$I131:$I135,Expenses!AT$9:AT$13)*Leases!$F131,MAX((Expenses!AT$9-Leases!$K131/12)*Leases!$J131*Leases!$F131,0)+MAX((Expenses!AT$10-Leases!$K132/12)*Leases!$J132*Leases!$F131,0)+MAX((Expenses!AT$11-Leases!$K133/12)*Leases!$J133*Leases!$F131,0)+MAX((Expenses!AT$12-Leases!$K134/12)*Leases!$J134*Leases!$F131,0)+MAX((Expenses!AT$13-Leases!$K135/12)*Leases!$J135*Leases!$F131,0)))),0)</f>
        <v>0</v>
      </c>
      <c r="AW297" s="94">
        <f ca="1">IF(AND(AW$165&lt;=$E131,AW$165&gt;=EOMONTH($D131,0)),IF($G131="NNN",Expenses!AU$14*Leases!$F131,IF(Leases!$G131="FSG",0,IF(Leases!$G131="MG",SUMPRODUCT(Leases!$I131:$I135,Expenses!AU$9:AU$13)*Leases!$F131,MAX((Expenses!AU$9-Leases!$K131/12)*Leases!$J131*Leases!$F131,0)+MAX((Expenses!AU$10-Leases!$K132/12)*Leases!$J132*Leases!$F131,0)+MAX((Expenses!AU$11-Leases!$K133/12)*Leases!$J133*Leases!$F131,0)+MAX((Expenses!AU$12-Leases!$K134/12)*Leases!$J134*Leases!$F131,0)+MAX((Expenses!AU$13-Leases!$K135/12)*Leases!$J135*Leases!$F131,0)))),0)</f>
        <v>0</v>
      </c>
      <c r="AX297" s="94">
        <f ca="1">IF(AND(AX$165&lt;=$E131,AX$165&gt;=EOMONTH($D131,0)),IF($G131="NNN",Expenses!AV$14*Leases!$F131,IF(Leases!$G131="FSG",0,IF(Leases!$G131="MG",SUMPRODUCT(Leases!$I131:$I135,Expenses!AV$9:AV$13)*Leases!$F131,MAX((Expenses!AV$9-Leases!$K131/12)*Leases!$J131*Leases!$F131,0)+MAX((Expenses!AV$10-Leases!$K132/12)*Leases!$J132*Leases!$F131,0)+MAX((Expenses!AV$11-Leases!$K133/12)*Leases!$J133*Leases!$F131,0)+MAX((Expenses!AV$12-Leases!$K134/12)*Leases!$J134*Leases!$F131,0)+MAX((Expenses!AV$13-Leases!$K135/12)*Leases!$J135*Leases!$F131,0)))),0)</f>
        <v>0</v>
      </c>
      <c r="AY297" s="94">
        <f ca="1">IF(AND(AY$165&lt;=$E131,AY$165&gt;=EOMONTH($D131,0)),IF($G131="NNN",Expenses!AW$14*Leases!$F131,IF(Leases!$G131="FSG",0,IF(Leases!$G131="MG",SUMPRODUCT(Leases!$I131:$I135,Expenses!AW$9:AW$13)*Leases!$F131,MAX((Expenses!AW$9-Leases!$K131/12)*Leases!$J131*Leases!$F131,0)+MAX((Expenses!AW$10-Leases!$K132/12)*Leases!$J132*Leases!$F131,0)+MAX((Expenses!AW$11-Leases!$K133/12)*Leases!$J133*Leases!$F131,0)+MAX((Expenses!AW$12-Leases!$K134/12)*Leases!$J134*Leases!$F131,0)+MAX((Expenses!AW$13-Leases!$K135/12)*Leases!$J135*Leases!$F131,0)))),0)</f>
        <v>0</v>
      </c>
      <c r="AZ297" s="94">
        <f ca="1">IF(AND(AZ$165&lt;=$E131,AZ$165&gt;=EOMONTH($D131,0)),IF($G131="NNN",Expenses!AX$14*Leases!$F131,IF(Leases!$G131="FSG",0,IF(Leases!$G131="MG",SUMPRODUCT(Leases!$I131:$I135,Expenses!AX$9:AX$13)*Leases!$F131,MAX((Expenses!AX$9-Leases!$K131/12)*Leases!$J131*Leases!$F131,0)+MAX((Expenses!AX$10-Leases!$K132/12)*Leases!$J132*Leases!$F131,0)+MAX((Expenses!AX$11-Leases!$K133/12)*Leases!$J133*Leases!$F131,0)+MAX((Expenses!AX$12-Leases!$K134/12)*Leases!$J134*Leases!$F131,0)+MAX((Expenses!AX$13-Leases!$K135/12)*Leases!$J135*Leases!$F131,0)))),0)</f>
        <v>0</v>
      </c>
      <c r="BA297" s="94">
        <f ca="1">IF(AND(BA$165&lt;=$E131,BA$165&gt;=EOMONTH($D131,0)),IF($G131="NNN",Expenses!AY$14*Leases!$F131,IF(Leases!$G131="FSG",0,IF(Leases!$G131="MG",SUMPRODUCT(Leases!$I131:$I135,Expenses!AY$9:AY$13)*Leases!$F131,MAX((Expenses!AY$9-Leases!$K131/12)*Leases!$J131*Leases!$F131,0)+MAX((Expenses!AY$10-Leases!$K132/12)*Leases!$J132*Leases!$F131,0)+MAX((Expenses!AY$11-Leases!$K133/12)*Leases!$J133*Leases!$F131,0)+MAX((Expenses!AY$12-Leases!$K134/12)*Leases!$J134*Leases!$F131,0)+MAX((Expenses!AY$13-Leases!$K135/12)*Leases!$J135*Leases!$F131,0)))),0)</f>
        <v>0</v>
      </c>
      <c r="BB297" s="94">
        <f ca="1">IF(AND(BB$165&lt;=$E131,BB$165&gt;=EOMONTH($D131,0)),IF($G131="NNN",Expenses!AZ$14*Leases!$F131,IF(Leases!$G131="FSG",0,IF(Leases!$G131="MG",SUMPRODUCT(Leases!$I131:$I135,Expenses!AZ$9:AZ$13)*Leases!$F131,MAX((Expenses!AZ$9-Leases!$K131/12)*Leases!$J131*Leases!$F131,0)+MAX((Expenses!AZ$10-Leases!$K132/12)*Leases!$J132*Leases!$F131,0)+MAX((Expenses!AZ$11-Leases!$K133/12)*Leases!$J133*Leases!$F131,0)+MAX((Expenses!AZ$12-Leases!$K134/12)*Leases!$J134*Leases!$F131,0)+MAX((Expenses!AZ$13-Leases!$K135/12)*Leases!$J135*Leases!$F131,0)))),0)</f>
        <v>0</v>
      </c>
      <c r="BC297" s="94">
        <f ca="1">IF(AND(BC$165&lt;=$E131,BC$165&gt;=EOMONTH($D131,0)),IF($G131="NNN",Expenses!BA$14*Leases!$F131,IF(Leases!$G131="FSG",0,IF(Leases!$G131="MG",SUMPRODUCT(Leases!$I131:$I135,Expenses!BA$9:BA$13)*Leases!$F131,MAX((Expenses!BA$9-Leases!$K131/12)*Leases!$J131*Leases!$F131,0)+MAX((Expenses!BA$10-Leases!$K132/12)*Leases!$J132*Leases!$F131,0)+MAX((Expenses!BA$11-Leases!$K133/12)*Leases!$J133*Leases!$F131,0)+MAX((Expenses!BA$12-Leases!$K134/12)*Leases!$J134*Leases!$F131,0)+MAX((Expenses!BA$13-Leases!$K135/12)*Leases!$J135*Leases!$F131,0)))),0)</f>
        <v>0</v>
      </c>
      <c r="BD297" s="94">
        <f ca="1">IF(AND(BD$165&lt;=$E131,BD$165&gt;=EOMONTH($D131,0)),IF($G131="NNN",Expenses!BB$14*Leases!$F131,IF(Leases!$G131="FSG",0,IF(Leases!$G131="MG",SUMPRODUCT(Leases!$I131:$I135,Expenses!BB$9:BB$13)*Leases!$F131,MAX((Expenses!BB$9-Leases!$K131/12)*Leases!$J131*Leases!$F131,0)+MAX((Expenses!BB$10-Leases!$K132/12)*Leases!$J132*Leases!$F131,0)+MAX((Expenses!BB$11-Leases!$K133/12)*Leases!$J133*Leases!$F131,0)+MAX((Expenses!BB$12-Leases!$K134/12)*Leases!$J134*Leases!$F131,0)+MAX((Expenses!BB$13-Leases!$K135/12)*Leases!$J135*Leases!$F131,0)))),0)</f>
        <v>0</v>
      </c>
      <c r="BE297" s="94">
        <f ca="1">IF(AND(BE$165&lt;=$E131,BE$165&gt;=EOMONTH($D131,0)),IF($G131="NNN",Expenses!BC$14*Leases!$F131,IF(Leases!$G131="FSG",0,IF(Leases!$G131="MG",SUMPRODUCT(Leases!$I131:$I135,Expenses!BC$9:BC$13)*Leases!$F131,MAX((Expenses!BC$9-Leases!$K131/12)*Leases!$J131*Leases!$F131,0)+MAX((Expenses!BC$10-Leases!$K132/12)*Leases!$J132*Leases!$F131,0)+MAX((Expenses!BC$11-Leases!$K133/12)*Leases!$J133*Leases!$F131,0)+MAX((Expenses!BC$12-Leases!$K134/12)*Leases!$J134*Leases!$F131,0)+MAX((Expenses!BC$13-Leases!$K135/12)*Leases!$J135*Leases!$F131,0)))),0)</f>
        <v>0</v>
      </c>
      <c r="BF297" s="94">
        <f ca="1">IF(AND(BF$165&lt;=$E131,BF$165&gt;=EOMONTH($D131,0)),IF($G131="NNN",Expenses!BD$14*Leases!$F131,IF(Leases!$G131="FSG",0,IF(Leases!$G131="MG",SUMPRODUCT(Leases!$I131:$I135,Expenses!BD$9:BD$13)*Leases!$F131,MAX((Expenses!BD$9-Leases!$K131/12)*Leases!$J131*Leases!$F131,0)+MAX((Expenses!BD$10-Leases!$K132/12)*Leases!$J132*Leases!$F131,0)+MAX((Expenses!BD$11-Leases!$K133/12)*Leases!$J133*Leases!$F131,0)+MAX((Expenses!BD$12-Leases!$K134/12)*Leases!$J134*Leases!$F131,0)+MAX((Expenses!BD$13-Leases!$K135/12)*Leases!$J135*Leases!$F131,0)))),0)</f>
        <v>0</v>
      </c>
      <c r="BG297" s="94">
        <f ca="1">IF(AND(BG$165&lt;=$E131,BG$165&gt;=EOMONTH($D131,0)),IF($G131="NNN",Expenses!BE$14*Leases!$F131,IF(Leases!$G131="FSG",0,IF(Leases!$G131="MG",SUMPRODUCT(Leases!$I131:$I135,Expenses!BE$9:BE$13)*Leases!$F131,MAX((Expenses!BE$9-Leases!$K131/12)*Leases!$J131*Leases!$F131,0)+MAX((Expenses!BE$10-Leases!$K132/12)*Leases!$J132*Leases!$F131,0)+MAX((Expenses!BE$11-Leases!$K133/12)*Leases!$J133*Leases!$F131,0)+MAX((Expenses!BE$12-Leases!$K134/12)*Leases!$J134*Leases!$F131,0)+MAX((Expenses!BE$13-Leases!$K135/12)*Leases!$J135*Leases!$F131,0)))),0)</f>
        <v>0</v>
      </c>
      <c r="BH297" s="94">
        <f ca="1">IF(AND(BH$165&lt;=$E131,BH$165&gt;=EOMONTH($D131,0)),IF($G131="NNN",Expenses!BF$14*Leases!$F131,IF(Leases!$G131="FSG",0,IF(Leases!$G131="MG",SUMPRODUCT(Leases!$I131:$I135,Expenses!BF$9:BF$13)*Leases!$F131,MAX((Expenses!BF$9-Leases!$K131/12)*Leases!$J131*Leases!$F131,0)+MAX((Expenses!BF$10-Leases!$K132/12)*Leases!$J132*Leases!$F131,0)+MAX((Expenses!BF$11-Leases!$K133/12)*Leases!$J133*Leases!$F131,0)+MAX((Expenses!BF$12-Leases!$K134/12)*Leases!$J134*Leases!$F131,0)+MAX((Expenses!BF$13-Leases!$K135/12)*Leases!$J135*Leases!$F131,0)))),0)</f>
        <v>0</v>
      </c>
      <c r="BI297" s="94">
        <f ca="1">IF(AND(BI$165&lt;=$E131,BI$165&gt;=EOMONTH($D131,0)),IF($G131="NNN",Expenses!BG$14*Leases!$F131,IF(Leases!$G131="FSG",0,IF(Leases!$G131="MG",SUMPRODUCT(Leases!$I131:$I135,Expenses!BG$9:BG$13)*Leases!$F131,MAX((Expenses!BG$9-Leases!$K131/12)*Leases!$J131*Leases!$F131,0)+MAX((Expenses!BG$10-Leases!$K132/12)*Leases!$J132*Leases!$F131,0)+MAX((Expenses!BG$11-Leases!$K133/12)*Leases!$J133*Leases!$F131,0)+MAX((Expenses!BG$12-Leases!$K134/12)*Leases!$J134*Leases!$F131,0)+MAX((Expenses!BG$13-Leases!$K135/12)*Leases!$J135*Leases!$F131,0)))),0)</f>
        <v>0</v>
      </c>
      <c r="BJ297" s="94">
        <f ca="1">IF(AND(BJ$165&lt;=$E131,BJ$165&gt;=EOMONTH($D131,0)),IF($G131="NNN",Expenses!BH$14*Leases!$F131,IF(Leases!$G131="FSG",0,IF(Leases!$G131="MG",SUMPRODUCT(Leases!$I131:$I135,Expenses!BH$9:BH$13)*Leases!$F131,MAX((Expenses!BH$9-Leases!$K131/12)*Leases!$J131*Leases!$F131,0)+MAX((Expenses!BH$10-Leases!$K132/12)*Leases!$J132*Leases!$F131,0)+MAX((Expenses!BH$11-Leases!$K133/12)*Leases!$J133*Leases!$F131,0)+MAX((Expenses!BH$12-Leases!$K134/12)*Leases!$J134*Leases!$F131,0)+MAX((Expenses!BH$13-Leases!$K135/12)*Leases!$J135*Leases!$F131,0)))),0)</f>
        <v>0</v>
      </c>
      <c r="BK297" s="94">
        <f ca="1">IF(AND(BK$165&lt;=$E131,BK$165&gt;=EOMONTH($D131,0)),IF($G131="NNN",Expenses!BI$14*Leases!$F131,IF(Leases!$G131="FSG",0,IF(Leases!$G131="MG",SUMPRODUCT(Leases!$I131:$I135,Expenses!BI$9:BI$13)*Leases!$F131,MAX((Expenses!BI$9-Leases!$K131/12)*Leases!$J131*Leases!$F131,0)+MAX((Expenses!BI$10-Leases!$K132/12)*Leases!$J132*Leases!$F131,0)+MAX((Expenses!BI$11-Leases!$K133/12)*Leases!$J133*Leases!$F131,0)+MAX((Expenses!BI$12-Leases!$K134/12)*Leases!$J134*Leases!$F131,0)+MAX((Expenses!BI$13-Leases!$K135/12)*Leases!$J135*Leases!$F131,0)))),0)</f>
        <v>0</v>
      </c>
      <c r="BL297" s="94">
        <f ca="1">IF(AND(BL$165&lt;=$E131,BL$165&gt;=EOMONTH($D131,0)),IF($G131="NNN",Expenses!BJ$14*Leases!$F131,IF(Leases!$G131="FSG",0,IF(Leases!$G131="MG",SUMPRODUCT(Leases!$I131:$I135,Expenses!BJ$9:BJ$13)*Leases!$F131,MAX((Expenses!BJ$9-Leases!$K131/12)*Leases!$J131*Leases!$F131,0)+MAX((Expenses!BJ$10-Leases!$K132/12)*Leases!$J132*Leases!$F131,0)+MAX((Expenses!BJ$11-Leases!$K133/12)*Leases!$J133*Leases!$F131,0)+MAX((Expenses!BJ$12-Leases!$K134/12)*Leases!$J134*Leases!$F131,0)+MAX((Expenses!BJ$13-Leases!$K135/12)*Leases!$J135*Leases!$F131,0)))),0)</f>
        <v>0</v>
      </c>
      <c r="BM297" s="94">
        <f ca="1">IF(AND(BM$165&lt;=$E131,BM$165&gt;=EOMONTH($D131,0)),IF($G131="NNN",Expenses!BK$14*Leases!$F131,IF(Leases!$G131="FSG",0,IF(Leases!$G131="MG",SUMPRODUCT(Leases!$I131:$I135,Expenses!BK$9:BK$13)*Leases!$F131,MAX((Expenses!BK$9-Leases!$K131/12)*Leases!$J131*Leases!$F131,0)+MAX((Expenses!BK$10-Leases!$K132/12)*Leases!$J132*Leases!$F131,0)+MAX((Expenses!BK$11-Leases!$K133/12)*Leases!$J133*Leases!$F131,0)+MAX((Expenses!BK$12-Leases!$K134/12)*Leases!$J134*Leases!$F131,0)+MAX((Expenses!BK$13-Leases!$K135/12)*Leases!$J135*Leases!$F131,0)))),0)</f>
        <v>0</v>
      </c>
      <c r="BN297" s="94">
        <f>IF(AND(BN$165&lt;=$E131,BN$165&gt;=EOMONTH($D131,0)),IF($G131="NNN",Expenses!BL$14*Leases!$F131,IF(Leases!$G131="FSG",0,IF(Leases!$G131="MG",SUMPRODUCT(Leases!$I131:$I135,Expenses!BL$9:BL$13)*Leases!$F131,MAX((Expenses!BL$9-Leases!$K131/12)*Leases!$J131*Leases!$F131,0)+MAX((Expenses!BL$10-Leases!$K132/12)*Leases!$J132*Leases!$F131,0)+MAX((Expenses!BL$11-Leases!$K133/12)*Leases!$J133*Leases!$F131,0)+MAX((Expenses!BL$12-Leases!$K134/12)*Leases!$J134*Leases!$F131,0)+MAX((Expenses!BL$13-Leases!$K135/12)*Leases!$J135*Leases!$F131,0)))),0)</f>
        <v>0</v>
      </c>
      <c r="BO297" s="94">
        <f>IF(AND(BO$165&lt;=$E131,BO$165&gt;=EOMONTH($D131,0)),IF($G131="NNN",Expenses!BM$14*Leases!$F131,IF(Leases!$G131="FSG",0,IF(Leases!$G131="MG",SUMPRODUCT(Leases!$I131:$I135,Expenses!BM$9:BM$13)*Leases!$F131,MAX((Expenses!BM$9-Leases!$K131/12)*Leases!$J131*Leases!$F131,0)+MAX((Expenses!BM$10-Leases!$K132/12)*Leases!$J132*Leases!$F131,0)+MAX((Expenses!BM$11-Leases!$K133/12)*Leases!$J133*Leases!$F131,0)+MAX((Expenses!BM$12-Leases!$K134/12)*Leases!$J134*Leases!$F131,0)+MAX((Expenses!BM$13-Leases!$K135/12)*Leases!$J135*Leases!$F131,0)))),0)</f>
        <v>0</v>
      </c>
      <c r="BP297" s="94">
        <f>IF(AND(BP$165&lt;=$E131,BP$165&gt;=EOMONTH($D131,0)),IF($G131="NNN",Expenses!BN$14*Leases!$F131,IF(Leases!$G131="FSG",0,IF(Leases!$G131="MG",SUMPRODUCT(Leases!$I131:$I135,Expenses!BN$9:BN$13)*Leases!$F131,MAX((Expenses!BN$9-Leases!$K131/12)*Leases!$J131*Leases!$F131,0)+MAX((Expenses!BN$10-Leases!$K132/12)*Leases!$J132*Leases!$F131,0)+MAX((Expenses!BN$11-Leases!$K133/12)*Leases!$J133*Leases!$F131,0)+MAX((Expenses!BN$12-Leases!$K134/12)*Leases!$J134*Leases!$F131,0)+MAX((Expenses!BN$13-Leases!$K135/12)*Leases!$J135*Leases!$F131,0)))),0)</f>
        <v>0</v>
      </c>
      <c r="BQ297" s="94">
        <f>IF(AND(BQ$165&lt;=$E131,BQ$165&gt;=EOMONTH($D131,0)),IF($G131="NNN",Expenses!BO$14*Leases!$F131,IF(Leases!$G131="FSG",0,IF(Leases!$G131="MG",SUMPRODUCT(Leases!$I131:$I135,Expenses!BO$9:BO$13)*Leases!$F131,MAX((Expenses!BO$9-Leases!$K131/12)*Leases!$J131*Leases!$F131,0)+MAX((Expenses!BO$10-Leases!$K132/12)*Leases!$J132*Leases!$F131,0)+MAX((Expenses!BO$11-Leases!$K133/12)*Leases!$J133*Leases!$F131,0)+MAX((Expenses!BO$12-Leases!$K134/12)*Leases!$J134*Leases!$F131,0)+MAX((Expenses!BO$13-Leases!$K135/12)*Leases!$J135*Leases!$F131,0)))),0)</f>
        <v>0</v>
      </c>
      <c r="BR297" s="94">
        <f>IF(AND(BR$165&lt;=$E131,BR$165&gt;=EOMONTH($D131,0)),IF($G131="NNN",Expenses!BP$14*Leases!$F131,IF(Leases!$G131="FSG",0,IF(Leases!$G131="MG",SUMPRODUCT(Leases!$I131:$I135,Expenses!BP$9:BP$13)*Leases!$F131,MAX((Expenses!BP$9-Leases!$K131/12)*Leases!$J131*Leases!$F131,0)+MAX((Expenses!BP$10-Leases!$K132/12)*Leases!$J132*Leases!$F131,0)+MAX((Expenses!BP$11-Leases!$K133/12)*Leases!$J133*Leases!$F131,0)+MAX((Expenses!BP$12-Leases!$K134/12)*Leases!$J134*Leases!$F131,0)+MAX((Expenses!BP$13-Leases!$K135/12)*Leases!$J135*Leases!$F131,0)))),0)</f>
        <v>0</v>
      </c>
      <c r="BS297" s="94">
        <f>IF(AND(BS$165&lt;=$E131,BS$165&gt;=EOMONTH($D131,0)),IF($G131="NNN",Expenses!BQ$14*Leases!$F131,IF(Leases!$G131="FSG",0,IF(Leases!$G131="MG",SUMPRODUCT(Leases!$I131:$I135,Expenses!BQ$9:BQ$13)*Leases!$F131,MAX((Expenses!BQ$9-Leases!$K131/12)*Leases!$J131*Leases!$F131,0)+MAX((Expenses!BQ$10-Leases!$K132/12)*Leases!$J132*Leases!$F131,0)+MAX((Expenses!BQ$11-Leases!$K133/12)*Leases!$J133*Leases!$F131,0)+MAX((Expenses!BQ$12-Leases!$K134/12)*Leases!$J134*Leases!$F131,0)+MAX((Expenses!BQ$13-Leases!$K135/12)*Leases!$J135*Leases!$F131,0)))),0)</f>
        <v>0</v>
      </c>
      <c r="BT297" s="94">
        <f>IF(AND(BT$165&lt;=$E131,BT$165&gt;=EOMONTH($D131,0)),IF($G131="NNN",Expenses!BR$14*Leases!$F131,IF(Leases!$G131="FSG",0,IF(Leases!$G131="MG",SUMPRODUCT(Leases!$I131:$I135,Expenses!BR$9:BR$13)*Leases!$F131,MAX((Expenses!BR$9-Leases!$K131/12)*Leases!$J131*Leases!$F131,0)+MAX((Expenses!BR$10-Leases!$K132/12)*Leases!$J132*Leases!$F131,0)+MAX((Expenses!BR$11-Leases!$K133/12)*Leases!$J133*Leases!$F131,0)+MAX((Expenses!BR$12-Leases!$K134/12)*Leases!$J134*Leases!$F131,0)+MAX((Expenses!BR$13-Leases!$K135/12)*Leases!$J135*Leases!$F131,0)))),0)</f>
        <v>0</v>
      </c>
      <c r="BU297" s="94">
        <f>IF(AND(BU$165&lt;=$E131,BU$165&gt;=EOMONTH($D131,0)),IF($G131="NNN",Expenses!BS$14*Leases!$F131,IF(Leases!$G131="FSG",0,IF(Leases!$G131="MG",SUMPRODUCT(Leases!$I131:$I135,Expenses!BS$9:BS$13)*Leases!$F131,MAX((Expenses!BS$9-Leases!$K131/12)*Leases!$J131*Leases!$F131,0)+MAX((Expenses!BS$10-Leases!$K132/12)*Leases!$J132*Leases!$F131,0)+MAX((Expenses!BS$11-Leases!$K133/12)*Leases!$J133*Leases!$F131,0)+MAX((Expenses!BS$12-Leases!$K134/12)*Leases!$J134*Leases!$F131,0)+MAX((Expenses!BS$13-Leases!$K135/12)*Leases!$J135*Leases!$F131,0)))),0)</f>
        <v>0</v>
      </c>
      <c r="BV297" s="94">
        <f>IF(AND(BV$165&lt;=$E131,BV$165&gt;=EOMONTH($D131,0)),IF($G131="NNN",Expenses!BT$14*Leases!$F131,IF(Leases!$G131="FSG",0,IF(Leases!$G131="MG",SUMPRODUCT(Leases!$I131:$I135,Expenses!BT$9:BT$13)*Leases!$F131,MAX((Expenses!BT$9-Leases!$K131/12)*Leases!$J131*Leases!$F131,0)+MAX((Expenses!BT$10-Leases!$K132/12)*Leases!$J132*Leases!$F131,0)+MAX((Expenses!BT$11-Leases!$K133/12)*Leases!$J133*Leases!$F131,0)+MAX((Expenses!BT$12-Leases!$K134/12)*Leases!$J134*Leases!$F131,0)+MAX((Expenses!BT$13-Leases!$K135/12)*Leases!$J135*Leases!$F131,0)))),0)</f>
        <v>0</v>
      </c>
      <c r="BW297" s="94">
        <f>IF(AND(BW$165&lt;=$E131,BW$165&gt;=EOMONTH($D131,0)),IF($G131="NNN",Expenses!BU$14*Leases!$F131,IF(Leases!$G131="FSG",0,IF(Leases!$G131="MG",SUMPRODUCT(Leases!$I131:$I135,Expenses!BU$9:BU$13)*Leases!$F131,MAX((Expenses!BU$9-Leases!$K131/12)*Leases!$J131*Leases!$F131,0)+MAX((Expenses!BU$10-Leases!$K132/12)*Leases!$J132*Leases!$F131,0)+MAX((Expenses!BU$11-Leases!$K133/12)*Leases!$J133*Leases!$F131,0)+MAX((Expenses!BU$12-Leases!$K134/12)*Leases!$J134*Leases!$F131,0)+MAX((Expenses!BU$13-Leases!$K135/12)*Leases!$J135*Leases!$F131,0)))),0)</f>
        <v>0</v>
      </c>
      <c r="BX297" s="94">
        <f>IF(AND(BX$165&lt;=$E131,BX$165&gt;=EOMONTH($D131,0)),IF($G131="NNN",Expenses!BV$14*Leases!$F131,IF(Leases!$G131="FSG",0,IF(Leases!$G131="MG",SUMPRODUCT(Leases!$I131:$I135,Expenses!BV$9:BV$13)*Leases!$F131,MAX((Expenses!BV$9-Leases!$K131/12)*Leases!$J131*Leases!$F131,0)+MAX((Expenses!BV$10-Leases!$K132/12)*Leases!$J132*Leases!$F131,0)+MAX((Expenses!BV$11-Leases!$K133/12)*Leases!$J133*Leases!$F131,0)+MAX((Expenses!BV$12-Leases!$K134/12)*Leases!$J134*Leases!$F131,0)+MAX((Expenses!BV$13-Leases!$K135/12)*Leases!$J135*Leases!$F131,0)))),0)</f>
        <v>0</v>
      </c>
      <c r="BY297" s="94">
        <f>IF(AND(BY$165&lt;=$E131,BY$165&gt;=EOMONTH($D131,0)),IF($G131="NNN",Expenses!BW$14*Leases!$F131,IF(Leases!$G131="FSG",0,IF(Leases!$G131="MG",SUMPRODUCT(Leases!$I131:$I135,Expenses!BW$9:BW$13)*Leases!$F131,MAX((Expenses!BW$9-Leases!$K131/12)*Leases!$J131*Leases!$F131,0)+MAX((Expenses!BW$10-Leases!$K132/12)*Leases!$J132*Leases!$F131,0)+MAX((Expenses!BW$11-Leases!$K133/12)*Leases!$J133*Leases!$F131,0)+MAX((Expenses!BW$12-Leases!$K134/12)*Leases!$J134*Leases!$F131,0)+MAX((Expenses!BW$13-Leases!$K135/12)*Leases!$J135*Leases!$F131,0)))),0)</f>
        <v>0</v>
      </c>
      <c r="BZ297" s="94">
        <f>IF(AND(BZ$165&lt;=$E131,BZ$165&gt;=EOMONTH($D131,0)),IF($G131="NNN",Expenses!BX$14*Leases!$F131,IF(Leases!$G131="FSG",0,IF(Leases!$G131="MG",SUMPRODUCT(Leases!$I131:$I135,Expenses!BX$9:BX$13)*Leases!$F131,MAX((Expenses!BX$9-Leases!$K131/12)*Leases!$J131*Leases!$F131,0)+MAX((Expenses!BX$10-Leases!$K132/12)*Leases!$J132*Leases!$F131,0)+MAX((Expenses!BX$11-Leases!$K133/12)*Leases!$J133*Leases!$F131,0)+MAX((Expenses!BX$12-Leases!$K134/12)*Leases!$J134*Leases!$F131,0)+MAX((Expenses!BX$13-Leases!$K135/12)*Leases!$J135*Leases!$F131,0)))),0)</f>
        <v>0</v>
      </c>
      <c r="CA297" s="94">
        <f>IF(AND(CA$165&lt;=$E131,CA$165&gt;=EOMONTH($D131,0)),IF($G131="NNN",Expenses!BY$14*Leases!$F131,IF(Leases!$G131="FSG",0,IF(Leases!$G131="MG",SUMPRODUCT(Leases!$I131:$I135,Expenses!BY$9:BY$13)*Leases!$F131,MAX((Expenses!BY$9-Leases!$K131/12)*Leases!$J131*Leases!$F131,0)+MAX((Expenses!BY$10-Leases!$K132/12)*Leases!$J132*Leases!$F131,0)+MAX((Expenses!BY$11-Leases!$K133/12)*Leases!$J133*Leases!$F131,0)+MAX((Expenses!BY$12-Leases!$K134/12)*Leases!$J134*Leases!$F131,0)+MAX((Expenses!BY$13-Leases!$K135/12)*Leases!$J135*Leases!$F131,0)))),0)</f>
        <v>0</v>
      </c>
      <c r="CB297" s="94">
        <f>IF(AND(CB$165&lt;=$E131,CB$165&gt;=EOMONTH($D131,0)),IF($G131="NNN",Expenses!BZ$14*Leases!$F131,IF(Leases!$G131="FSG",0,IF(Leases!$G131="MG",SUMPRODUCT(Leases!$I131:$I135,Expenses!BZ$9:BZ$13)*Leases!$F131,MAX((Expenses!BZ$9-Leases!$K131/12)*Leases!$J131*Leases!$F131,0)+MAX((Expenses!BZ$10-Leases!$K132/12)*Leases!$J132*Leases!$F131,0)+MAX((Expenses!BZ$11-Leases!$K133/12)*Leases!$J133*Leases!$F131,0)+MAX((Expenses!BZ$12-Leases!$K134/12)*Leases!$J134*Leases!$F131,0)+MAX((Expenses!BZ$13-Leases!$K135/12)*Leases!$J135*Leases!$F131,0)))),0)</f>
        <v>0</v>
      </c>
      <c r="CC297" s="94">
        <f>IF(AND(CC$165&lt;=$E131,CC$165&gt;=EOMONTH($D131,0)),IF($G131="NNN",Expenses!CA$14*Leases!$F131,IF(Leases!$G131="FSG",0,IF(Leases!$G131="MG",SUMPRODUCT(Leases!$I131:$I135,Expenses!CA$9:CA$13)*Leases!$F131,MAX((Expenses!CA$9-Leases!$K131/12)*Leases!$J131*Leases!$F131,0)+MAX((Expenses!CA$10-Leases!$K132/12)*Leases!$J132*Leases!$F131,0)+MAX((Expenses!CA$11-Leases!$K133/12)*Leases!$J133*Leases!$F131,0)+MAX((Expenses!CA$12-Leases!$K134/12)*Leases!$J134*Leases!$F131,0)+MAX((Expenses!CA$13-Leases!$K135/12)*Leases!$J135*Leases!$F131,0)))),0)</f>
        <v>0</v>
      </c>
      <c r="CD297" s="94">
        <f>IF(AND(CD$165&lt;=$E131,CD$165&gt;=EOMONTH($D131,0)),IF($G131="NNN",Expenses!CB$14*Leases!$F131,IF(Leases!$G131="FSG",0,IF(Leases!$G131="MG",SUMPRODUCT(Leases!$I131:$I135,Expenses!CB$9:CB$13)*Leases!$F131,MAX((Expenses!CB$9-Leases!$K131/12)*Leases!$J131*Leases!$F131,0)+MAX((Expenses!CB$10-Leases!$K132/12)*Leases!$J132*Leases!$F131,0)+MAX((Expenses!CB$11-Leases!$K133/12)*Leases!$J133*Leases!$F131,0)+MAX((Expenses!CB$12-Leases!$K134/12)*Leases!$J134*Leases!$F131,0)+MAX((Expenses!CB$13-Leases!$K135/12)*Leases!$J135*Leases!$F131,0)))),0)</f>
        <v>0</v>
      </c>
      <c r="CE297" s="94">
        <f>IF(AND(CE$165&lt;=$E131,CE$165&gt;=EOMONTH($D131,0)),IF($G131="NNN",Expenses!CC$14*Leases!$F131,IF(Leases!$G131="FSG",0,IF(Leases!$G131="MG",SUMPRODUCT(Leases!$I131:$I135,Expenses!CC$9:CC$13)*Leases!$F131,MAX((Expenses!CC$9-Leases!$K131/12)*Leases!$J131*Leases!$F131,0)+MAX((Expenses!CC$10-Leases!$K132/12)*Leases!$J132*Leases!$F131,0)+MAX((Expenses!CC$11-Leases!$K133/12)*Leases!$J133*Leases!$F131,0)+MAX((Expenses!CC$12-Leases!$K134/12)*Leases!$J134*Leases!$F131,0)+MAX((Expenses!CC$13-Leases!$K135/12)*Leases!$J135*Leases!$F131,0)))),0)</f>
        <v>0</v>
      </c>
      <c r="CF297" s="94">
        <f>IF(AND(CF$165&lt;=$E131,CF$165&gt;=EOMONTH($D131,0)),IF($G131="NNN",Expenses!CD$14*Leases!$F131,IF(Leases!$G131="FSG",0,IF(Leases!$G131="MG",SUMPRODUCT(Leases!$I131:$I135,Expenses!CD$9:CD$13)*Leases!$F131,MAX((Expenses!CD$9-Leases!$K131/12)*Leases!$J131*Leases!$F131,0)+MAX((Expenses!CD$10-Leases!$K132/12)*Leases!$J132*Leases!$F131,0)+MAX((Expenses!CD$11-Leases!$K133/12)*Leases!$J133*Leases!$F131,0)+MAX((Expenses!CD$12-Leases!$K134/12)*Leases!$J134*Leases!$F131,0)+MAX((Expenses!CD$13-Leases!$K135/12)*Leases!$J135*Leases!$F131,0)))),0)</f>
        <v>0</v>
      </c>
      <c r="CG297" s="94">
        <f>IF(AND(CG$165&lt;=$E131,CG$165&gt;=EOMONTH($D131,0)),IF($G131="NNN",Expenses!CE$14*Leases!$F131,IF(Leases!$G131="FSG",0,IF(Leases!$G131="MG",SUMPRODUCT(Leases!$I131:$I135,Expenses!CE$9:CE$13)*Leases!$F131,MAX((Expenses!CE$9-Leases!$K131/12)*Leases!$J131*Leases!$F131,0)+MAX((Expenses!CE$10-Leases!$K132/12)*Leases!$J132*Leases!$F131,0)+MAX((Expenses!CE$11-Leases!$K133/12)*Leases!$J133*Leases!$F131,0)+MAX((Expenses!CE$12-Leases!$K134/12)*Leases!$J134*Leases!$F131,0)+MAX((Expenses!CE$13-Leases!$K135/12)*Leases!$J135*Leases!$F131,0)))),0)</f>
        <v>0</v>
      </c>
      <c r="CH297" s="94">
        <f>IF(AND(CH$165&lt;=$E131,CH$165&gt;=EOMONTH($D131,0)),IF($G131="NNN",Expenses!CF$14*Leases!$F131,IF(Leases!$G131="FSG",0,IF(Leases!$G131="MG",SUMPRODUCT(Leases!$I131:$I135,Expenses!CF$9:CF$13)*Leases!$F131,MAX((Expenses!CF$9-Leases!$K131/12)*Leases!$J131*Leases!$F131,0)+MAX((Expenses!CF$10-Leases!$K132/12)*Leases!$J132*Leases!$F131,0)+MAX((Expenses!CF$11-Leases!$K133/12)*Leases!$J133*Leases!$F131,0)+MAX((Expenses!CF$12-Leases!$K134/12)*Leases!$J134*Leases!$F131,0)+MAX((Expenses!CF$13-Leases!$K135/12)*Leases!$J135*Leases!$F131,0)))),0)</f>
        <v>0</v>
      </c>
      <c r="CI297" s="94">
        <f>IF(AND(CI$165&lt;=$E131,CI$165&gt;=EOMONTH($D131,0)),IF($G131="NNN",Expenses!CG$14*Leases!$F131,IF(Leases!$G131="FSG",0,IF(Leases!$G131="MG",SUMPRODUCT(Leases!$I131:$I135,Expenses!CG$9:CG$13)*Leases!$F131,MAX((Expenses!CG$9-Leases!$K131/12)*Leases!$J131*Leases!$F131,0)+MAX((Expenses!CG$10-Leases!$K132/12)*Leases!$J132*Leases!$F131,0)+MAX((Expenses!CG$11-Leases!$K133/12)*Leases!$J133*Leases!$F131,0)+MAX((Expenses!CG$12-Leases!$K134/12)*Leases!$J134*Leases!$F131,0)+MAX((Expenses!CG$13-Leases!$K135/12)*Leases!$J135*Leases!$F131,0)))),0)</f>
        <v>0</v>
      </c>
      <c r="CJ297" s="94">
        <f>IF(AND(CJ$165&lt;=$E131,CJ$165&gt;=EOMONTH($D131,0)),IF($G131="NNN",Expenses!CH$14*Leases!$F131,IF(Leases!$G131="FSG",0,IF(Leases!$G131="MG",SUMPRODUCT(Leases!$I131:$I135,Expenses!CH$9:CH$13)*Leases!$F131,MAX((Expenses!CH$9-Leases!$K131/12)*Leases!$J131*Leases!$F131,0)+MAX((Expenses!CH$10-Leases!$K132/12)*Leases!$J132*Leases!$F131,0)+MAX((Expenses!CH$11-Leases!$K133/12)*Leases!$J133*Leases!$F131,0)+MAX((Expenses!CH$12-Leases!$K134/12)*Leases!$J134*Leases!$F131,0)+MAX((Expenses!CH$13-Leases!$K135/12)*Leases!$J135*Leases!$F131,0)))),0)</f>
        <v>0</v>
      </c>
      <c r="CK297" s="94">
        <f>IF(AND(CK$165&lt;=$E131,CK$165&gt;=EOMONTH($D131,0)),IF($G131="NNN",Expenses!CI$14*Leases!$F131,IF(Leases!$G131="FSG",0,IF(Leases!$G131="MG",SUMPRODUCT(Leases!$I131:$I135,Expenses!CI$9:CI$13)*Leases!$F131,MAX((Expenses!CI$9-Leases!$K131/12)*Leases!$J131*Leases!$F131,0)+MAX((Expenses!CI$10-Leases!$K132/12)*Leases!$J132*Leases!$F131,0)+MAX((Expenses!CI$11-Leases!$K133/12)*Leases!$J133*Leases!$F131,0)+MAX((Expenses!CI$12-Leases!$K134/12)*Leases!$J134*Leases!$F131,0)+MAX((Expenses!CI$13-Leases!$K135/12)*Leases!$J135*Leases!$F131,0)))),0)</f>
        <v>0</v>
      </c>
      <c r="CL297" s="94">
        <f>IF(AND(CL$165&lt;=$E131,CL$165&gt;=EOMONTH($D131,0)),IF($G131="NNN",Expenses!CJ$14*Leases!$F131,IF(Leases!$G131="FSG",0,IF(Leases!$G131="MG",SUMPRODUCT(Leases!$I131:$I135,Expenses!CJ$9:CJ$13)*Leases!$F131,MAX((Expenses!CJ$9-Leases!$K131/12)*Leases!$J131*Leases!$F131,0)+MAX((Expenses!CJ$10-Leases!$K132/12)*Leases!$J132*Leases!$F131,0)+MAX((Expenses!CJ$11-Leases!$K133/12)*Leases!$J133*Leases!$F131,0)+MAX((Expenses!CJ$12-Leases!$K134/12)*Leases!$J134*Leases!$F131,0)+MAX((Expenses!CJ$13-Leases!$K135/12)*Leases!$J135*Leases!$F131,0)))),0)</f>
        <v>0</v>
      </c>
      <c r="CM297" s="94">
        <f>IF(AND(CM$165&lt;=$E131,CM$165&gt;=EOMONTH($D131,0)),IF($G131="NNN",Expenses!CK$14*Leases!$F131,IF(Leases!$G131="FSG",0,IF(Leases!$G131="MG",SUMPRODUCT(Leases!$I131:$I135,Expenses!CK$9:CK$13)*Leases!$F131,MAX((Expenses!CK$9-Leases!$K131/12)*Leases!$J131*Leases!$F131,0)+MAX((Expenses!CK$10-Leases!$K132/12)*Leases!$J132*Leases!$F131,0)+MAX((Expenses!CK$11-Leases!$K133/12)*Leases!$J133*Leases!$F131,0)+MAX((Expenses!CK$12-Leases!$K134/12)*Leases!$J134*Leases!$F131,0)+MAX((Expenses!CK$13-Leases!$K135/12)*Leases!$J135*Leases!$F131,0)))),0)</f>
        <v>0</v>
      </c>
      <c r="CN297" s="94">
        <f>IF(AND(CN$165&lt;=$E131,CN$165&gt;=EOMONTH($D131,0)),IF($G131="NNN",Expenses!CL$14*Leases!$F131,IF(Leases!$G131="FSG",0,IF(Leases!$G131="MG",SUMPRODUCT(Leases!$I131:$I135,Expenses!CL$9:CL$13)*Leases!$F131,MAX((Expenses!CL$9-Leases!$K131/12)*Leases!$J131*Leases!$F131,0)+MAX((Expenses!CL$10-Leases!$K132/12)*Leases!$J132*Leases!$F131,0)+MAX((Expenses!CL$11-Leases!$K133/12)*Leases!$J133*Leases!$F131,0)+MAX((Expenses!CL$12-Leases!$K134/12)*Leases!$J134*Leases!$F131,0)+MAX((Expenses!CL$13-Leases!$K135/12)*Leases!$J135*Leases!$F131,0)))),0)</f>
        <v>0</v>
      </c>
      <c r="CO297" s="94">
        <f>IF(AND(CO$165&lt;=$E131,CO$165&gt;=EOMONTH($D131,0)),IF($G131="NNN",Expenses!CM$14*Leases!$F131,IF(Leases!$G131="FSG",0,IF(Leases!$G131="MG",SUMPRODUCT(Leases!$I131:$I135,Expenses!CM$9:CM$13)*Leases!$F131,MAX((Expenses!CM$9-Leases!$K131/12)*Leases!$J131*Leases!$F131,0)+MAX((Expenses!CM$10-Leases!$K132/12)*Leases!$J132*Leases!$F131,0)+MAX((Expenses!CM$11-Leases!$K133/12)*Leases!$J133*Leases!$F131,0)+MAX((Expenses!CM$12-Leases!$K134/12)*Leases!$J134*Leases!$F131,0)+MAX((Expenses!CM$13-Leases!$K135/12)*Leases!$J135*Leases!$F131,0)))),0)</f>
        <v>0</v>
      </c>
      <c r="CP297" s="94">
        <f>IF(AND(CP$165&lt;=$E131,CP$165&gt;=EOMONTH($D131,0)),IF($G131="NNN",Expenses!CN$14*Leases!$F131,IF(Leases!$G131="FSG",0,IF(Leases!$G131="MG",SUMPRODUCT(Leases!$I131:$I135,Expenses!CN$9:CN$13)*Leases!$F131,MAX((Expenses!CN$9-Leases!$K131/12)*Leases!$J131*Leases!$F131,0)+MAX((Expenses!CN$10-Leases!$K132/12)*Leases!$J132*Leases!$F131,0)+MAX((Expenses!CN$11-Leases!$K133/12)*Leases!$J133*Leases!$F131,0)+MAX((Expenses!CN$12-Leases!$K134/12)*Leases!$J134*Leases!$F131,0)+MAX((Expenses!CN$13-Leases!$K135/12)*Leases!$J135*Leases!$F131,0)))),0)</f>
        <v>0</v>
      </c>
      <c r="CQ297" s="94">
        <f>IF(AND(CQ$165&lt;=$E131,CQ$165&gt;=EOMONTH($D131,0)),IF($G131="NNN",Expenses!CO$14*Leases!$F131,IF(Leases!$G131="FSG",0,IF(Leases!$G131="MG",SUMPRODUCT(Leases!$I131:$I135,Expenses!CO$9:CO$13)*Leases!$F131,MAX((Expenses!CO$9-Leases!$K131/12)*Leases!$J131*Leases!$F131,0)+MAX((Expenses!CO$10-Leases!$K132/12)*Leases!$J132*Leases!$F131,0)+MAX((Expenses!CO$11-Leases!$K133/12)*Leases!$J133*Leases!$F131,0)+MAX((Expenses!CO$12-Leases!$K134/12)*Leases!$J134*Leases!$F131,0)+MAX((Expenses!CO$13-Leases!$K135/12)*Leases!$J135*Leases!$F131,0)))),0)</f>
        <v>0</v>
      </c>
      <c r="CR297" s="94">
        <f>IF(AND(CR$165&lt;=$E131,CR$165&gt;=EOMONTH($D131,0)),IF($G131="NNN",Expenses!CP$14*Leases!$F131,IF(Leases!$G131="FSG",0,IF(Leases!$G131="MG",SUMPRODUCT(Leases!$I131:$I135,Expenses!CP$9:CP$13)*Leases!$F131,MAX((Expenses!CP$9-Leases!$K131/12)*Leases!$J131*Leases!$F131,0)+MAX((Expenses!CP$10-Leases!$K132/12)*Leases!$J132*Leases!$F131,0)+MAX((Expenses!CP$11-Leases!$K133/12)*Leases!$J133*Leases!$F131,0)+MAX((Expenses!CP$12-Leases!$K134/12)*Leases!$J134*Leases!$F131,0)+MAX((Expenses!CP$13-Leases!$K135/12)*Leases!$J135*Leases!$F131,0)))),0)</f>
        <v>0</v>
      </c>
      <c r="CS297" s="94">
        <f>IF(AND(CS$165&lt;=$E131,CS$165&gt;=EOMONTH($D131,0)),IF($G131="NNN",Expenses!CQ$14*Leases!$F131,IF(Leases!$G131="FSG",0,IF(Leases!$G131="MG",SUMPRODUCT(Leases!$I131:$I135,Expenses!CQ$9:CQ$13)*Leases!$F131,MAX((Expenses!CQ$9-Leases!$K131/12)*Leases!$J131*Leases!$F131,0)+MAX((Expenses!CQ$10-Leases!$K132/12)*Leases!$J132*Leases!$F131,0)+MAX((Expenses!CQ$11-Leases!$K133/12)*Leases!$J133*Leases!$F131,0)+MAX((Expenses!CQ$12-Leases!$K134/12)*Leases!$J134*Leases!$F131,0)+MAX((Expenses!CQ$13-Leases!$K135/12)*Leases!$J135*Leases!$F131,0)))),0)</f>
        <v>0</v>
      </c>
      <c r="CT297" s="94">
        <f>IF(AND(CT$165&lt;=$E131,CT$165&gt;=EOMONTH($D131,0)),IF($G131="NNN",Expenses!CR$14*Leases!$F131,IF(Leases!$G131="FSG",0,IF(Leases!$G131="MG",SUMPRODUCT(Leases!$I131:$I135,Expenses!CR$9:CR$13)*Leases!$F131,MAX((Expenses!CR$9-Leases!$K131/12)*Leases!$J131*Leases!$F131,0)+MAX((Expenses!CR$10-Leases!$K132/12)*Leases!$J132*Leases!$F131,0)+MAX((Expenses!CR$11-Leases!$K133/12)*Leases!$J133*Leases!$F131,0)+MAX((Expenses!CR$12-Leases!$K134/12)*Leases!$J134*Leases!$F131,0)+MAX((Expenses!CR$13-Leases!$K135/12)*Leases!$J135*Leases!$F131,0)))),0)</f>
        <v>0</v>
      </c>
      <c r="CU297" s="94">
        <f>IF(AND(CU$165&lt;=$E131,CU$165&gt;=EOMONTH($D131,0)),IF($G131="NNN",Expenses!CS$14*Leases!$F131,IF(Leases!$G131="FSG",0,IF(Leases!$G131="MG",SUMPRODUCT(Leases!$I131:$I135,Expenses!CS$9:CS$13)*Leases!$F131,MAX((Expenses!CS$9-Leases!$K131/12)*Leases!$J131*Leases!$F131,0)+MAX((Expenses!CS$10-Leases!$K132/12)*Leases!$J132*Leases!$F131,0)+MAX((Expenses!CS$11-Leases!$K133/12)*Leases!$J133*Leases!$F131,0)+MAX((Expenses!CS$12-Leases!$K134/12)*Leases!$J134*Leases!$F131,0)+MAX((Expenses!CS$13-Leases!$K135/12)*Leases!$J135*Leases!$F131,0)))),0)</f>
        <v>0</v>
      </c>
      <c r="CV297" s="94">
        <f>IF(AND(CV$165&lt;=$E131,CV$165&gt;=EOMONTH($D131,0)),IF($G131="NNN",Expenses!CT$14*Leases!$F131,IF(Leases!$G131="FSG",0,IF(Leases!$G131="MG",SUMPRODUCT(Leases!$I131:$I135,Expenses!CT$9:CT$13)*Leases!$F131,MAX((Expenses!CT$9-Leases!$K131/12)*Leases!$J131*Leases!$F131,0)+MAX((Expenses!CT$10-Leases!$K132/12)*Leases!$J132*Leases!$F131,0)+MAX((Expenses!CT$11-Leases!$K133/12)*Leases!$J133*Leases!$F131,0)+MAX((Expenses!CT$12-Leases!$K134/12)*Leases!$J134*Leases!$F131,0)+MAX((Expenses!CT$13-Leases!$K135/12)*Leases!$J135*Leases!$F131,0)))),0)</f>
        <v>0</v>
      </c>
      <c r="CW297" s="94">
        <f>IF(AND(CW$165&lt;=$E131,CW$165&gt;=EOMONTH($D131,0)),IF($G131="NNN",Expenses!CU$14*Leases!$F131,IF(Leases!$G131="FSG",0,IF(Leases!$G131="MG",SUMPRODUCT(Leases!$I131:$I135,Expenses!CU$9:CU$13)*Leases!$F131,MAX((Expenses!CU$9-Leases!$K131/12)*Leases!$J131*Leases!$F131,0)+MAX((Expenses!CU$10-Leases!$K132/12)*Leases!$J132*Leases!$F131,0)+MAX((Expenses!CU$11-Leases!$K133/12)*Leases!$J133*Leases!$F131,0)+MAX((Expenses!CU$12-Leases!$K134/12)*Leases!$J134*Leases!$F131,0)+MAX((Expenses!CU$13-Leases!$K135/12)*Leases!$J135*Leases!$F131,0)))),0)</f>
        <v>0</v>
      </c>
      <c r="CX297" s="94">
        <f>IF(AND(CX$165&lt;=$E131,CX$165&gt;=EOMONTH($D131,0)),IF($G131="NNN",Expenses!CV$14*Leases!$F131,IF(Leases!$G131="FSG",0,IF(Leases!$G131="MG",SUMPRODUCT(Leases!$I131:$I135,Expenses!CV$9:CV$13)*Leases!$F131,MAX((Expenses!CV$9-Leases!$K131/12)*Leases!$J131*Leases!$F131,0)+MAX((Expenses!CV$10-Leases!$K132/12)*Leases!$J132*Leases!$F131,0)+MAX((Expenses!CV$11-Leases!$K133/12)*Leases!$J133*Leases!$F131,0)+MAX((Expenses!CV$12-Leases!$K134/12)*Leases!$J134*Leases!$F131,0)+MAX((Expenses!CV$13-Leases!$K135/12)*Leases!$J135*Leases!$F131,0)))),0)</f>
        <v>0</v>
      </c>
      <c r="CY297" s="94">
        <f>IF(AND(CY$165&lt;=$E131,CY$165&gt;=EOMONTH($D131,0)),IF($G131="NNN",Expenses!CW$14*Leases!$F131,IF(Leases!$G131="FSG",0,IF(Leases!$G131="MG",SUMPRODUCT(Leases!$I131:$I135,Expenses!CW$9:CW$13)*Leases!$F131,MAX((Expenses!CW$9-Leases!$K131/12)*Leases!$J131*Leases!$F131,0)+MAX((Expenses!CW$10-Leases!$K132/12)*Leases!$J132*Leases!$F131,0)+MAX((Expenses!CW$11-Leases!$K133/12)*Leases!$J133*Leases!$F131,0)+MAX((Expenses!CW$12-Leases!$K134/12)*Leases!$J134*Leases!$F131,0)+MAX((Expenses!CW$13-Leases!$K135/12)*Leases!$J135*Leases!$F131,0)))),0)</f>
        <v>0</v>
      </c>
      <c r="CZ297" s="94">
        <f>IF(AND(CZ$165&lt;=$E131,CZ$165&gt;=EOMONTH($D131,0)),IF($G131="NNN",Expenses!CX$14*Leases!$F131,IF(Leases!$G131="FSG",0,IF(Leases!$G131="MG",SUMPRODUCT(Leases!$I131:$I135,Expenses!CX$9:CX$13)*Leases!$F131,MAX((Expenses!CX$9-Leases!$K131/12)*Leases!$J131*Leases!$F131,0)+MAX((Expenses!CX$10-Leases!$K132/12)*Leases!$J132*Leases!$F131,0)+MAX((Expenses!CX$11-Leases!$K133/12)*Leases!$J133*Leases!$F131,0)+MAX((Expenses!CX$12-Leases!$K134/12)*Leases!$J134*Leases!$F131,0)+MAX((Expenses!CX$13-Leases!$K135/12)*Leases!$J135*Leases!$F131,0)))),0)</f>
        <v>0</v>
      </c>
      <c r="DA297" s="94">
        <f>IF(AND(DA$165&lt;=$E131,DA$165&gt;=EOMONTH($D131,0)),IF($G131="NNN",Expenses!CY$14*Leases!$F131,IF(Leases!$G131="FSG",0,IF(Leases!$G131="MG",SUMPRODUCT(Leases!$I131:$I135,Expenses!CY$9:CY$13)*Leases!$F131,MAX((Expenses!CY$9-Leases!$K131/12)*Leases!$J131*Leases!$F131,0)+MAX((Expenses!CY$10-Leases!$K132/12)*Leases!$J132*Leases!$F131,0)+MAX((Expenses!CY$11-Leases!$K133/12)*Leases!$J133*Leases!$F131,0)+MAX((Expenses!CY$12-Leases!$K134/12)*Leases!$J134*Leases!$F131,0)+MAX((Expenses!CY$13-Leases!$K135/12)*Leases!$J135*Leases!$F131,0)))),0)</f>
        <v>0</v>
      </c>
      <c r="DB297" s="94">
        <f>IF(AND(DB$165&lt;=$E131,DB$165&gt;=EOMONTH($D131,0)),IF($G131="NNN",Expenses!CZ$14*Leases!$F131,IF(Leases!$G131="FSG",0,IF(Leases!$G131="MG",SUMPRODUCT(Leases!$I131:$I135,Expenses!CZ$9:CZ$13)*Leases!$F131,MAX((Expenses!CZ$9-Leases!$K131/12)*Leases!$J131*Leases!$F131,0)+MAX((Expenses!CZ$10-Leases!$K132/12)*Leases!$J132*Leases!$F131,0)+MAX((Expenses!CZ$11-Leases!$K133/12)*Leases!$J133*Leases!$F131,0)+MAX((Expenses!CZ$12-Leases!$K134/12)*Leases!$J134*Leases!$F131,0)+MAX((Expenses!CZ$13-Leases!$K135/12)*Leases!$J135*Leases!$F131,0)))),0)</f>
        <v>0</v>
      </c>
      <c r="DC297" s="94">
        <f>IF(AND(DC$165&lt;=$E131,DC$165&gt;=EOMONTH($D131,0)),IF($G131="NNN",Expenses!DA$14*Leases!$F131,IF(Leases!$G131="FSG",0,IF(Leases!$G131="MG",SUMPRODUCT(Leases!$I131:$I135,Expenses!DA$9:DA$13)*Leases!$F131,MAX((Expenses!DA$9-Leases!$K131/12)*Leases!$J131*Leases!$F131,0)+MAX((Expenses!DA$10-Leases!$K132/12)*Leases!$J132*Leases!$F131,0)+MAX((Expenses!DA$11-Leases!$K133/12)*Leases!$J133*Leases!$F131,0)+MAX((Expenses!DA$12-Leases!$K134/12)*Leases!$J134*Leases!$F131,0)+MAX((Expenses!DA$13-Leases!$K135/12)*Leases!$J135*Leases!$F131,0)))),0)</f>
        <v>0</v>
      </c>
      <c r="DD297" s="94">
        <f>IF(AND(DD$165&lt;=$E131,DD$165&gt;=EOMONTH($D131,0)),IF($G131="NNN",Expenses!DB$14*Leases!$F131,IF(Leases!$G131="FSG",0,IF(Leases!$G131="MG",SUMPRODUCT(Leases!$I131:$I135,Expenses!DB$9:DB$13)*Leases!$F131,MAX((Expenses!DB$9-Leases!$K131/12)*Leases!$J131*Leases!$F131,0)+MAX((Expenses!DB$10-Leases!$K132/12)*Leases!$J132*Leases!$F131,0)+MAX((Expenses!DB$11-Leases!$K133/12)*Leases!$J133*Leases!$F131,0)+MAX((Expenses!DB$12-Leases!$K134/12)*Leases!$J134*Leases!$F131,0)+MAX((Expenses!DB$13-Leases!$K135/12)*Leases!$J135*Leases!$F131,0)))),0)</f>
        <v>0</v>
      </c>
      <c r="DE297" s="94">
        <f>IF(AND(DE$165&lt;=$E131,DE$165&gt;=EOMONTH($D131,0)),IF($G131="NNN",Expenses!DC$14*Leases!$F131,IF(Leases!$G131="FSG",0,IF(Leases!$G131="MG",SUMPRODUCT(Leases!$I131:$I135,Expenses!DC$9:DC$13)*Leases!$F131,MAX((Expenses!DC$9-Leases!$K131/12)*Leases!$J131*Leases!$F131,0)+MAX((Expenses!DC$10-Leases!$K132/12)*Leases!$J132*Leases!$F131,0)+MAX((Expenses!DC$11-Leases!$K133/12)*Leases!$J133*Leases!$F131,0)+MAX((Expenses!DC$12-Leases!$K134/12)*Leases!$J134*Leases!$F131,0)+MAX((Expenses!DC$13-Leases!$K135/12)*Leases!$J135*Leases!$F131,0)))),0)</f>
        <v>0</v>
      </c>
      <c r="DF297" s="94">
        <f>IF(AND(DF$165&lt;=$E131,DF$165&gt;=EOMONTH($D131,0)),IF($G131="NNN",Expenses!DD$14*Leases!$F131,IF(Leases!$G131="FSG",0,IF(Leases!$G131="MG",SUMPRODUCT(Leases!$I131:$I135,Expenses!DD$9:DD$13)*Leases!$F131,MAX((Expenses!DD$9-Leases!$K131/12)*Leases!$J131*Leases!$F131,0)+MAX((Expenses!DD$10-Leases!$K132/12)*Leases!$J132*Leases!$F131,0)+MAX((Expenses!DD$11-Leases!$K133/12)*Leases!$J133*Leases!$F131,0)+MAX((Expenses!DD$12-Leases!$K134/12)*Leases!$J134*Leases!$F131,0)+MAX((Expenses!DD$13-Leases!$K135/12)*Leases!$J135*Leases!$F131,0)))),0)</f>
        <v>0</v>
      </c>
      <c r="DG297" s="94">
        <f>IF(AND(DG$165&lt;=$E131,DG$165&gt;=EOMONTH($D131,0)),IF($G131="NNN",Expenses!DE$14*Leases!$F131,IF(Leases!$G131="FSG",0,IF(Leases!$G131="MG",SUMPRODUCT(Leases!$I131:$I135,Expenses!DE$9:DE$13)*Leases!$F131,MAX((Expenses!DE$9-Leases!$K131/12)*Leases!$J131*Leases!$F131,0)+MAX((Expenses!DE$10-Leases!$K132/12)*Leases!$J132*Leases!$F131,0)+MAX((Expenses!DE$11-Leases!$K133/12)*Leases!$J133*Leases!$F131,0)+MAX((Expenses!DE$12-Leases!$K134/12)*Leases!$J134*Leases!$F131,0)+MAX((Expenses!DE$13-Leases!$K135/12)*Leases!$J135*Leases!$F131,0)))),0)</f>
        <v>0</v>
      </c>
      <c r="DH297" s="94">
        <f>IF(AND(DH$165&lt;=$E131,DH$165&gt;=EOMONTH($D131,0)),IF($G131="NNN",Expenses!DF$14*Leases!$F131,IF(Leases!$G131="FSG",0,IF(Leases!$G131="MG",SUMPRODUCT(Leases!$I131:$I135,Expenses!DF$9:DF$13)*Leases!$F131,MAX((Expenses!DF$9-Leases!$K131/12)*Leases!$J131*Leases!$F131,0)+MAX((Expenses!DF$10-Leases!$K132/12)*Leases!$J132*Leases!$F131,0)+MAX((Expenses!DF$11-Leases!$K133/12)*Leases!$J133*Leases!$F131,0)+MAX((Expenses!DF$12-Leases!$K134/12)*Leases!$J134*Leases!$F131,0)+MAX((Expenses!DF$13-Leases!$K135/12)*Leases!$J135*Leases!$F131,0)))),0)</f>
        <v>0</v>
      </c>
      <c r="DI297" s="94">
        <f>IF(AND(DI$165&lt;=$E131,DI$165&gt;=EOMONTH($D131,0)),IF($G131="NNN",Expenses!DG$14*Leases!$F131,IF(Leases!$G131="FSG",0,IF(Leases!$G131="MG",SUMPRODUCT(Leases!$I131:$I135,Expenses!DG$9:DG$13)*Leases!$F131,MAX((Expenses!DG$9-Leases!$K131/12)*Leases!$J131*Leases!$F131,0)+MAX((Expenses!DG$10-Leases!$K132/12)*Leases!$J132*Leases!$F131,0)+MAX((Expenses!DG$11-Leases!$K133/12)*Leases!$J133*Leases!$F131,0)+MAX((Expenses!DG$12-Leases!$K134/12)*Leases!$J134*Leases!$F131,0)+MAX((Expenses!DG$13-Leases!$K135/12)*Leases!$J135*Leases!$F131,0)))),0)</f>
        <v>0</v>
      </c>
      <c r="DJ297" s="94">
        <f>IF(AND(DJ$165&lt;=$E131,DJ$165&gt;=EOMONTH($D131,0)),IF($G131="NNN",Expenses!DH$14*Leases!$F131,IF(Leases!$G131="FSG",0,IF(Leases!$G131="MG",SUMPRODUCT(Leases!$I131:$I135,Expenses!DH$9:DH$13)*Leases!$F131,MAX((Expenses!DH$9-Leases!$K131/12)*Leases!$J131*Leases!$F131,0)+MAX((Expenses!DH$10-Leases!$K132/12)*Leases!$J132*Leases!$F131,0)+MAX((Expenses!DH$11-Leases!$K133/12)*Leases!$J133*Leases!$F131,0)+MAX((Expenses!DH$12-Leases!$K134/12)*Leases!$J134*Leases!$F131,0)+MAX((Expenses!DH$13-Leases!$K135/12)*Leases!$J135*Leases!$F131,0)))),0)</f>
        <v>0</v>
      </c>
      <c r="DK297" s="94">
        <f>IF(AND(DK$165&lt;=$E131,DK$165&gt;=EOMONTH($D131,0)),IF($G131="NNN",Expenses!DI$14*Leases!$F131,IF(Leases!$G131="FSG",0,IF(Leases!$G131="MG",SUMPRODUCT(Leases!$I131:$I135,Expenses!DI$9:DI$13)*Leases!$F131,MAX((Expenses!DI$9-Leases!$K131/12)*Leases!$J131*Leases!$F131,0)+MAX((Expenses!DI$10-Leases!$K132/12)*Leases!$J132*Leases!$F131,0)+MAX((Expenses!DI$11-Leases!$K133/12)*Leases!$J133*Leases!$F131,0)+MAX((Expenses!DI$12-Leases!$K134/12)*Leases!$J134*Leases!$F131,0)+MAX((Expenses!DI$13-Leases!$K135/12)*Leases!$J135*Leases!$F131,0)))),0)</f>
        <v>0</v>
      </c>
      <c r="DL297" s="94">
        <f>IF(AND(DL$165&lt;=$E131,DL$165&gt;=EOMONTH($D131,0)),IF($G131="NNN",Expenses!DJ$14*Leases!$F131,IF(Leases!$G131="FSG",0,IF(Leases!$G131="MG",SUMPRODUCT(Leases!$I131:$I135,Expenses!DJ$9:DJ$13)*Leases!$F131,MAX((Expenses!DJ$9-Leases!$K131/12)*Leases!$J131*Leases!$F131,0)+MAX((Expenses!DJ$10-Leases!$K132/12)*Leases!$J132*Leases!$F131,0)+MAX((Expenses!DJ$11-Leases!$K133/12)*Leases!$J133*Leases!$F131,0)+MAX((Expenses!DJ$12-Leases!$K134/12)*Leases!$J134*Leases!$F131,0)+MAX((Expenses!DJ$13-Leases!$K135/12)*Leases!$J135*Leases!$F131,0)))),0)</f>
        <v>0</v>
      </c>
      <c r="DM297" s="94">
        <f>IF(AND(DM$165&lt;=$E131,DM$165&gt;=EOMONTH($D131,0)),IF($G131="NNN",Expenses!DK$14*Leases!$F131,IF(Leases!$G131="FSG",0,IF(Leases!$G131="MG",SUMPRODUCT(Leases!$I131:$I135,Expenses!DK$9:DK$13)*Leases!$F131,MAX((Expenses!DK$9-Leases!$K131/12)*Leases!$J131*Leases!$F131,0)+MAX((Expenses!DK$10-Leases!$K132/12)*Leases!$J132*Leases!$F131,0)+MAX((Expenses!DK$11-Leases!$K133/12)*Leases!$J133*Leases!$F131,0)+MAX((Expenses!DK$12-Leases!$K134/12)*Leases!$J134*Leases!$F131,0)+MAX((Expenses!DK$13-Leases!$K135/12)*Leases!$J135*Leases!$F131,0)))),0)</f>
        <v>0</v>
      </c>
      <c r="DN297" s="94">
        <f>IF(AND(DN$165&lt;=$E131,DN$165&gt;=EOMONTH($D131,0)),IF($G131="NNN",Expenses!DL$14*Leases!$F131,IF(Leases!$G131="FSG",0,IF(Leases!$G131="MG",SUMPRODUCT(Leases!$I131:$I135,Expenses!DL$9:DL$13)*Leases!$F131,MAX((Expenses!DL$9-Leases!$K131/12)*Leases!$J131*Leases!$F131,0)+MAX((Expenses!DL$10-Leases!$K132/12)*Leases!$J132*Leases!$F131,0)+MAX((Expenses!DL$11-Leases!$K133/12)*Leases!$J133*Leases!$F131,0)+MAX((Expenses!DL$12-Leases!$K134/12)*Leases!$J134*Leases!$F131,0)+MAX((Expenses!DL$13-Leases!$K135/12)*Leases!$J135*Leases!$F131,0)))),0)</f>
        <v>0</v>
      </c>
      <c r="DO297" s="94">
        <f>IF(AND(DO$165&lt;=$E131,DO$165&gt;=EOMONTH($D131,0)),IF($G131="NNN",Expenses!DM$14*Leases!$F131,IF(Leases!$G131="FSG",0,IF(Leases!$G131="MG",SUMPRODUCT(Leases!$I131:$I135,Expenses!DM$9:DM$13)*Leases!$F131,MAX((Expenses!DM$9-Leases!$K131/12)*Leases!$J131*Leases!$F131,0)+MAX((Expenses!DM$10-Leases!$K132/12)*Leases!$J132*Leases!$F131,0)+MAX((Expenses!DM$11-Leases!$K133/12)*Leases!$J133*Leases!$F131,0)+MAX((Expenses!DM$12-Leases!$K134/12)*Leases!$J134*Leases!$F131,0)+MAX((Expenses!DM$13-Leases!$K135/12)*Leases!$J135*Leases!$F131,0)))),0)</f>
        <v>0</v>
      </c>
      <c r="DP297" s="94">
        <f>IF(AND(DP$165&lt;=$E131,DP$165&gt;=EOMONTH($D131,0)),IF($G131="NNN",Expenses!DN$14*Leases!$F131,IF(Leases!$G131="FSG",0,IF(Leases!$G131="MG",SUMPRODUCT(Leases!$I131:$I135,Expenses!DN$9:DN$13)*Leases!$F131,MAX((Expenses!DN$9-Leases!$K131/12)*Leases!$J131*Leases!$F131,0)+MAX((Expenses!DN$10-Leases!$K132/12)*Leases!$J132*Leases!$F131,0)+MAX((Expenses!DN$11-Leases!$K133/12)*Leases!$J133*Leases!$F131,0)+MAX((Expenses!DN$12-Leases!$K134/12)*Leases!$J134*Leases!$F131,0)+MAX((Expenses!DN$13-Leases!$K135/12)*Leases!$J135*Leases!$F131,0)))),0)</f>
        <v>0</v>
      </c>
      <c r="DQ297" s="94">
        <f>IF(AND(DQ$165&lt;=$E131,DQ$165&gt;=EOMONTH($D131,0)),IF($G131="NNN",Expenses!DO$14*Leases!$F131,IF(Leases!$G131="FSG",0,IF(Leases!$G131="MG",SUMPRODUCT(Leases!$I131:$I135,Expenses!DO$9:DO$13)*Leases!$F131,MAX((Expenses!DO$9-Leases!$K131/12)*Leases!$J131*Leases!$F131,0)+MAX((Expenses!DO$10-Leases!$K132/12)*Leases!$J132*Leases!$F131,0)+MAX((Expenses!DO$11-Leases!$K133/12)*Leases!$J133*Leases!$F131,0)+MAX((Expenses!DO$12-Leases!$K134/12)*Leases!$J134*Leases!$F131,0)+MAX((Expenses!DO$13-Leases!$K135/12)*Leases!$J135*Leases!$F131,0)))),0)</f>
        <v>0</v>
      </c>
      <c r="DR297" s="94">
        <f>IF(AND(DR$165&lt;=$E131,DR$165&gt;=EOMONTH($D131,0)),IF($G131="NNN",Expenses!DP$14*Leases!$F131,IF(Leases!$G131="FSG",0,IF(Leases!$G131="MG",SUMPRODUCT(Leases!$I131:$I135,Expenses!DP$9:DP$13)*Leases!$F131,MAX((Expenses!DP$9-Leases!$K131/12)*Leases!$J131*Leases!$F131,0)+MAX((Expenses!DP$10-Leases!$K132/12)*Leases!$J132*Leases!$F131,0)+MAX((Expenses!DP$11-Leases!$K133/12)*Leases!$J133*Leases!$F131,0)+MAX((Expenses!DP$12-Leases!$K134/12)*Leases!$J134*Leases!$F131,0)+MAX((Expenses!DP$13-Leases!$K135/12)*Leases!$J135*Leases!$F131,0)))),0)</f>
        <v>0</v>
      </c>
      <c r="DS297" s="94">
        <f>IF(AND(DS$165&lt;=$E131,DS$165&gt;=EOMONTH($D131,0)),IF($G131="NNN",Expenses!DQ$14*Leases!$F131,IF(Leases!$G131="FSG",0,IF(Leases!$G131="MG",SUMPRODUCT(Leases!$I131:$I135,Expenses!DQ$9:DQ$13)*Leases!$F131,MAX((Expenses!DQ$9-Leases!$K131/12)*Leases!$J131*Leases!$F131,0)+MAX((Expenses!DQ$10-Leases!$K132/12)*Leases!$J132*Leases!$F131,0)+MAX((Expenses!DQ$11-Leases!$K133/12)*Leases!$J133*Leases!$F131,0)+MAX((Expenses!DQ$12-Leases!$K134/12)*Leases!$J134*Leases!$F131,0)+MAX((Expenses!DQ$13-Leases!$K135/12)*Leases!$J135*Leases!$F131,0)))),0)</f>
        <v>0</v>
      </c>
      <c r="DT297" s="94">
        <f>IF(AND(DT$165&lt;=$E131,DT$165&gt;=EOMONTH($D131,0)),IF($G131="NNN",Expenses!DR$14*Leases!$F131,IF(Leases!$G131="FSG",0,IF(Leases!$G131="MG",SUMPRODUCT(Leases!$I131:$I135,Expenses!DR$9:DR$13)*Leases!$F131,MAX((Expenses!DR$9-Leases!$K131/12)*Leases!$J131*Leases!$F131,0)+MAX((Expenses!DR$10-Leases!$K132/12)*Leases!$J132*Leases!$F131,0)+MAX((Expenses!DR$11-Leases!$K133/12)*Leases!$J133*Leases!$F131,0)+MAX((Expenses!DR$12-Leases!$K134/12)*Leases!$J134*Leases!$F131,0)+MAX((Expenses!DR$13-Leases!$K135/12)*Leases!$J135*Leases!$F131,0)))),0)</f>
        <v>0</v>
      </c>
      <c r="DU297" s="94">
        <f>IF(AND(DU$165&lt;=$E131,DU$165&gt;=EOMONTH($D131,0)),IF($G131="NNN",Expenses!DS$14*Leases!$F131,IF(Leases!$G131="FSG",0,IF(Leases!$G131="MG",SUMPRODUCT(Leases!$I131:$I135,Expenses!DS$9:DS$13)*Leases!$F131,MAX((Expenses!DS$9-Leases!$K131/12)*Leases!$J131*Leases!$F131,0)+MAX((Expenses!DS$10-Leases!$K132/12)*Leases!$J132*Leases!$F131,0)+MAX((Expenses!DS$11-Leases!$K133/12)*Leases!$J133*Leases!$F131,0)+MAX((Expenses!DS$12-Leases!$K134/12)*Leases!$J134*Leases!$F131,0)+MAX((Expenses!DS$13-Leases!$K135/12)*Leases!$J135*Leases!$F131,0)))),0)</f>
        <v>0</v>
      </c>
      <c r="DV297" s="94">
        <f>IF(AND(DV$165&lt;=$E131,DV$165&gt;=EOMONTH($D131,0)),IF($G131="NNN",Expenses!DT$14*Leases!$F131,IF(Leases!$G131="FSG",0,IF(Leases!$G131="MG",SUMPRODUCT(Leases!$I131:$I135,Expenses!DT$9:DT$13)*Leases!$F131,MAX((Expenses!DT$9-Leases!$K131/12)*Leases!$J131*Leases!$F131,0)+MAX((Expenses!DT$10-Leases!$K132/12)*Leases!$J132*Leases!$F131,0)+MAX((Expenses!DT$11-Leases!$K133/12)*Leases!$J133*Leases!$F131,0)+MAX((Expenses!DT$12-Leases!$K134/12)*Leases!$J134*Leases!$F131,0)+MAX((Expenses!DT$13-Leases!$K135/12)*Leases!$J135*Leases!$F131,0)))),0)</f>
        <v>0</v>
      </c>
      <c r="DW297" s="94">
        <f>IF(AND(DW$165&lt;=$E131,DW$165&gt;=EOMONTH($D131,0)),IF($G131="NNN",Expenses!DU$14*Leases!$F131,IF(Leases!$G131="FSG",0,IF(Leases!$G131="MG",SUMPRODUCT(Leases!$I131:$I135,Expenses!DU$9:DU$13)*Leases!$F131,MAX((Expenses!DU$9-Leases!$K131/12)*Leases!$J131*Leases!$F131,0)+MAX((Expenses!DU$10-Leases!$K132/12)*Leases!$J132*Leases!$F131,0)+MAX((Expenses!DU$11-Leases!$K133/12)*Leases!$J133*Leases!$F131,0)+MAX((Expenses!DU$12-Leases!$K134/12)*Leases!$J134*Leases!$F131,0)+MAX((Expenses!DU$13-Leases!$K135/12)*Leases!$J135*Leases!$F131,0)))),0)</f>
        <v>0</v>
      </c>
      <c r="DX297" s="94">
        <f>IF(AND(DX$165&lt;=$E131,DX$165&gt;=EOMONTH($D131,0)),IF($G131="NNN",Expenses!DV$14*Leases!$F131,IF(Leases!$G131="FSG",0,IF(Leases!$G131="MG",SUMPRODUCT(Leases!$I131:$I135,Expenses!DV$9:DV$13)*Leases!$F131,MAX((Expenses!DV$9-Leases!$K131/12)*Leases!$J131*Leases!$F131,0)+MAX((Expenses!DV$10-Leases!$K132/12)*Leases!$J132*Leases!$F131,0)+MAX((Expenses!DV$11-Leases!$K133/12)*Leases!$J133*Leases!$F131,0)+MAX((Expenses!DV$12-Leases!$K134/12)*Leases!$J134*Leases!$F131,0)+MAX((Expenses!DV$13-Leases!$K135/12)*Leases!$J135*Leases!$F131,0)))),0)</f>
        <v>0</v>
      </c>
      <c r="DY297" s="94">
        <f>IF(AND(DY$165&lt;=$E131,DY$165&gt;=EOMONTH($D131,0)),IF($G131="NNN",Expenses!DW$14*Leases!$F131,IF(Leases!$G131="FSG",0,IF(Leases!$G131="MG",SUMPRODUCT(Leases!$I131:$I135,Expenses!DW$9:DW$13)*Leases!$F131,MAX((Expenses!DW$9-Leases!$K131/12)*Leases!$J131*Leases!$F131,0)+MAX((Expenses!DW$10-Leases!$K132/12)*Leases!$J132*Leases!$F131,0)+MAX((Expenses!DW$11-Leases!$K133/12)*Leases!$J133*Leases!$F131,0)+MAX((Expenses!DW$12-Leases!$K134/12)*Leases!$J134*Leases!$F131,0)+MAX((Expenses!DW$13-Leases!$K135/12)*Leases!$J135*Leases!$F131,0)))),0)</f>
        <v>0</v>
      </c>
      <c r="DZ297" s="94">
        <f>IF(AND(DZ$165&lt;=$E131,DZ$165&gt;=EOMONTH($D131,0)),IF($G131="NNN",Expenses!DX$14*Leases!$F131,IF(Leases!$G131="FSG",0,IF(Leases!$G131="MG",SUMPRODUCT(Leases!$I131:$I135,Expenses!DX$9:DX$13)*Leases!$F131,MAX((Expenses!DX$9-Leases!$K131/12)*Leases!$J131*Leases!$F131,0)+MAX((Expenses!DX$10-Leases!$K132/12)*Leases!$J132*Leases!$F131,0)+MAX((Expenses!DX$11-Leases!$K133/12)*Leases!$J133*Leases!$F131,0)+MAX((Expenses!DX$12-Leases!$K134/12)*Leases!$J134*Leases!$F131,0)+MAX((Expenses!DX$13-Leases!$K135/12)*Leases!$J135*Leases!$F131,0)))),0)</f>
        <v>0</v>
      </c>
      <c r="EA297" s="94">
        <f>IF(AND(EA$165&lt;=$E131,EA$165&gt;=EOMONTH($D131,0)),IF($G131="NNN",Expenses!DY$14*Leases!$F131,IF(Leases!$G131="FSG",0,IF(Leases!$G131="MG",SUMPRODUCT(Leases!$I131:$I135,Expenses!DY$9:DY$13)*Leases!$F131,MAX((Expenses!DY$9-Leases!$K131/12)*Leases!$J131*Leases!$F131,0)+MAX((Expenses!DY$10-Leases!$K132/12)*Leases!$J132*Leases!$F131,0)+MAX((Expenses!DY$11-Leases!$K133/12)*Leases!$J133*Leases!$F131,0)+MAX((Expenses!DY$12-Leases!$K134/12)*Leases!$J134*Leases!$F131,0)+MAX((Expenses!DY$13-Leases!$K135/12)*Leases!$J135*Leases!$F131,0)))),0)</f>
        <v>0</v>
      </c>
      <c r="EB297" s="94">
        <f>IF(AND(EB$165&lt;=$E131,EB$165&gt;=EOMONTH($D131,0)),IF($G131="NNN",Expenses!DZ$14*Leases!$F131,IF(Leases!$G131="FSG",0,IF(Leases!$G131="MG",SUMPRODUCT(Leases!$I131:$I135,Expenses!DZ$9:DZ$13)*Leases!$F131,MAX((Expenses!DZ$9-Leases!$K131/12)*Leases!$J131*Leases!$F131,0)+MAX((Expenses!DZ$10-Leases!$K132/12)*Leases!$J132*Leases!$F131,0)+MAX((Expenses!DZ$11-Leases!$K133/12)*Leases!$J133*Leases!$F131,0)+MAX((Expenses!DZ$12-Leases!$K134/12)*Leases!$J134*Leases!$F131,0)+MAX((Expenses!DZ$13-Leases!$K135/12)*Leases!$J135*Leases!$F131,0)))),0)</f>
        <v>0</v>
      </c>
      <c r="EC297" s="94">
        <f>IF(AND(EC$165&lt;=$E131,EC$165&gt;=EOMONTH($D131,0)),IF($G131="NNN",Expenses!EA$14*Leases!$F131,IF(Leases!$G131="FSG",0,IF(Leases!$G131="MG",SUMPRODUCT(Leases!$I131:$I135,Expenses!EA$9:EA$13)*Leases!$F131,MAX((Expenses!EA$9-Leases!$K131/12)*Leases!$J131*Leases!$F131,0)+MAX((Expenses!EA$10-Leases!$K132/12)*Leases!$J132*Leases!$F131,0)+MAX((Expenses!EA$11-Leases!$K133/12)*Leases!$J133*Leases!$F131,0)+MAX((Expenses!EA$12-Leases!$K134/12)*Leases!$J134*Leases!$F131,0)+MAX((Expenses!EA$13-Leases!$K135/12)*Leases!$J135*Leases!$F131,0)))),0)</f>
        <v>0</v>
      </c>
      <c r="ED297" s="94">
        <f>IF(AND(ED$165&lt;=$E131,ED$165&gt;=EOMONTH($D131,0)),IF($G131="NNN",Expenses!EB$14*Leases!$F131,IF(Leases!$G131="FSG",0,IF(Leases!$G131="MG",SUMPRODUCT(Leases!$I131:$I135,Expenses!EB$9:EB$13)*Leases!$F131,MAX((Expenses!EB$9-Leases!$K131/12)*Leases!$J131*Leases!$F131,0)+MAX((Expenses!EB$10-Leases!$K132/12)*Leases!$J132*Leases!$F131,0)+MAX((Expenses!EB$11-Leases!$K133/12)*Leases!$J133*Leases!$F131,0)+MAX((Expenses!EB$12-Leases!$K134/12)*Leases!$J134*Leases!$F131,0)+MAX((Expenses!EB$13-Leases!$K135/12)*Leases!$J135*Leases!$F131,0)))),0)</f>
        <v>0</v>
      </c>
      <c r="EE297" s="94">
        <f>IF(AND(EE$165&lt;=$E131,EE$165&gt;=EOMONTH($D131,0)),IF($G131="NNN",Expenses!EC$14*Leases!$F131,IF(Leases!$G131="FSG",0,IF(Leases!$G131="MG",SUMPRODUCT(Leases!$I131:$I135,Expenses!EC$9:EC$13)*Leases!$F131,MAX((Expenses!EC$9-Leases!$K131/12)*Leases!$J131*Leases!$F131,0)+MAX((Expenses!EC$10-Leases!$K132/12)*Leases!$J132*Leases!$F131,0)+MAX((Expenses!EC$11-Leases!$K133/12)*Leases!$J133*Leases!$F131,0)+MAX((Expenses!EC$12-Leases!$K134/12)*Leases!$J134*Leases!$F131,0)+MAX((Expenses!EC$13-Leases!$K135/12)*Leases!$J135*Leases!$F131,0)))),0)</f>
        <v>0</v>
      </c>
      <c r="EF297" s="94">
        <f>IF(AND(EF$165&lt;=$E131,EF$165&gt;=EOMONTH($D131,0)),IF($G131="NNN",Expenses!ED$14*Leases!$F131,IF(Leases!$G131="FSG",0,IF(Leases!$G131="MG",SUMPRODUCT(Leases!$I131:$I135,Expenses!ED$9:ED$13)*Leases!$F131,MAX((Expenses!ED$9-Leases!$K131/12)*Leases!$J131*Leases!$F131,0)+MAX((Expenses!ED$10-Leases!$K132/12)*Leases!$J132*Leases!$F131,0)+MAX((Expenses!ED$11-Leases!$K133/12)*Leases!$J133*Leases!$F131,0)+MAX((Expenses!ED$12-Leases!$K134/12)*Leases!$J134*Leases!$F131,0)+MAX((Expenses!ED$13-Leases!$K135/12)*Leases!$J135*Leases!$F131,0)))),0)</f>
        <v>0</v>
      </c>
      <c r="EG297" s="94">
        <f>IF(AND(EG$165&lt;=$E131,EG$165&gt;=EOMONTH($D131,0)),IF($G131="NNN",Expenses!EE$14*Leases!$F131,IF(Leases!$G131="FSG",0,IF(Leases!$G131="MG",SUMPRODUCT(Leases!$I131:$I135,Expenses!EE$9:EE$13)*Leases!$F131,MAX((Expenses!EE$9-Leases!$K131/12)*Leases!$J131*Leases!$F131,0)+MAX((Expenses!EE$10-Leases!$K132/12)*Leases!$J132*Leases!$F131,0)+MAX((Expenses!EE$11-Leases!$K133/12)*Leases!$J133*Leases!$F131,0)+MAX((Expenses!EE$12-Leases!$K134/12)*Leases!$J134*Leases!$F131,0)+MAX((Expenses!EE$13-Leases!$K135/12)*Leases!$J135*Leases!$F131,0)))),0)</f>
        <v>0</v>
      </c>
      <c r="EH297" s="94">
        <f>IF(AND(EH$165&lt;=$E131,EH$165&gt;=EOMONTH($D131,0)),IF($G131="NNN",Expenses!EF$14*Leases!$F131,IF(Leases!$G131="FSG",0,IF(Leases!$G131="MG",SUMPRODUCT(Leases!$I131:$I135,Expenses!EF$9:EF$13)*Leases!$F131,MAX((Expenses!EF$9-Leases!$K131/12)*Leases!$J131*Leases!$F131,0)+MAX((Expenses!EF$10-Leases!$K132/12)*Leases!$J132*Leases!$F131,0)+MAX((Expenses!EF$11-Leases!$K133/12)*Leases!$J133*Leases!$F131,0)+MAX((Expenses!EF$12-Leases!$K134/12)*Leases!$J134*Leases!$F131,0)+MAX((Expenses!EF$13-Leases!$K135/12)*Leases!$J135*Leases!$F131,0)))),0)</f>
        <v>0</v>
      </c>
      <c r="EI297" s="94">
        <f>IF(AND(EI$165&lt;=$E131,EI$165&gt;=EOMONTH($D131,0)),IF($G131="NNN",Expenses!EG$14*Leases!$F131,IF(Leases!$G131="FSG",0,IF(Leases!$G131="MG",SUMPRODUCT(Leases!$I131:$I135,Expenses!EG$9:EG$13)*Leases!$F131,MAX((Expenses!EG$9-Leases!$K131/12)*Leases!$J131*Leases!$F131,0)+MAX((Expenses!EG$10-Leases!$K132/12)*Leases!$J132*Leases!$F131,0)+MAX((Expenses!EG$11-Leases!$K133/12)*Leases!$J133*Leases!$F131,0)+MAX((Expenses!EG$12-Leases!$K134/12)*Leases!$J134*Leases!$F131,0)+MAX((Expenses!EG$13-Leases!$K135/12)*Leases!$J135*Leases!$F131,0)))),0)</f>
        <v>0</v>
      </c>
      <c r="EJ297" s="94">
        <f>IF(AND(EJ$165&lt;=$E131,EJ$165&gt;=EOMONTH($D131,0)),IF($G131="NNN",Expenses!EH$14*Leases!$F131,IF(Leases!$G131="FSG",0,IF(Leases!$G131="MG",SUMPRODUCT(Leases!$I131:$I135,Expenses!EH$9:EH$13)*Leases!$F131,MAX((Expenses!EH$9-Leases!$K131/12)*Leases!$J131*Leases!$F131,0)+MAX((Expenses!EH$10-Leases!$K132/12)*Leases!$J132*Leases!$F131,0)+MAX((Expenses!EH$11-Leases!$K133/12)*Leases!$J133*Leases!$F131,0)+MAX((Expenses!EH$12-Leases!$K134/12)*Leases!$J134*Leases!$F131,0)+MAX((Expenses!EH$13-Leases!$K135/12)*Leases!$J135*Leases!$F131,0)))),0)</f>
        <v>0</v>
      </c>
      <c r="EK297" s="94">
        <f>IF(AND(EK$165&lt;=$E131,EK$165&gt;=EOMONTH($D131,0)),IF($G131="NNN",Expenses!EI$14*Leases!$F131,IF(Leases!$G131="FSG",0,IF(Leases!$G131="MG",SUMPRODUCT(Leases!$I131:$I135,Expenses!EI$9:EI$13)*Leases!$F131,MAX((Expenses!EI$9-Leases!$K131/12)*Leases!$J131*Leases!$F131,0)+MAX((Expenses!EI$10-Leases!$K132/12)*Leases!$J132*Leases!$F131,0)+MAX((Expenses!EI$11-Leases!$K133/12)*Leases!$J133*Leases!$F131,0)+MAX((Expenses!EI$12-Leases!$K134/12)*Leases!$J134*Leases!$F131,0)+MAX((Expenses!EI$13-Leases!$K135/12)*Leases!$J135*Leases!$F131,0)))),0)</f>
        <v>0</v>
      </c>
      <c r="EL297" s="94">
        <f>IF(AND(EL$165&lt;=$E131,EL$165&gt;=EOMONTH($D131,0)),IF($G131="NNN",Expenses!EJ$14*Leases!$F131,IF(Leases!$G131="FSG",0,IF(Leases!$G131="MG",SUMPRODUCT(Leases!$I131:$I135,Expenses!EJ$9:EJ$13)*Leases!$F131,MAX((Expenses!EJ$9-Leases!$K131/12)*Leases!$J131*Leases!$F131,0)+MAX((Expenses!EJ$10-Leases!$K132/12)*Leases!$J132*Leases!$F131,0)+MAX((Expenses!EJ$11-Leases!$K133/12)*Leases!$J133*Leases!$F131,0)+MAX((Expenses!EJ$12-Leases!$K134/12)*Leases!$J134*Leases!$F131,0)+MAX((Expenses!EJ$13-Leases!$K135/12)*Leases!$J135*Leases!$F131,0)))),0)</f>
        <v>0</v>
      </c>
      <c r="EM297" s="94">
        <f>IF(AND(EM$165&lt;=$E131,EM$165&gt;=EOMONTH($D131,0)),IF($G131="NNN",Expenses!EK$14*Leases!$F131,IF(Leases!$G131="FSG",0,IF(Leases!$G131="MG",SUMPRODUCT(Leases!$I131:$I135,Expenses!EK$9:EK$13)*Leases!$F131,MAX((Expenses!EK$9-Leases!$K131/12)*Leases!$J131*Leases!$F131,0)+MAX((Expenses!EK$10-Leases!$K132/12)*Leases!$J132*Leases!$F131,0)+MAX((Expenses!EK$11-Leases!$K133/12)*Leases!$J133*Leases!$F131,0)+MAX((Expenses!EK$12-Leases!$K134/12)*Leases!$J134*Leases!$F131,0)+MAX((Expenses!EK$13-Leases!$K135/12)*Leases!$J135*Leases!$F131,0)))),0)</f>
        <v>0</v>
      </c>
      <c r="EN297" s="94">
        <f>IF(AND(EN$165&lt;=$E131,EN$165&gt;=EOMONTH($D131,0)),IF($G131="NNN",Expenses!EL$14*Leases!$F131,IF(Leases!$G131="FSG",0,IF(Leases!$G131="MG",SUMPRODUCT(Leases!$I131:$I135,Expenses!EL$9:EL$13)*Leases!$F131,MAX((Expenses!EL$9-Leases!$K131/12)*Leases!$J131*Leases!$F131,0)+MAX((Expenses!EL$10-Leases!$K132/12)*Leases!$J132*Leases!$F131,0)+MAX((Expenses!EL$11-Leases!$K133/12)*Leases!$J133*Leases!$F131,0)+MAX((Expenses!EL$12-Leases!$K134/12)*Leases!$J134*Leases!$F131,0)+MAX((Expenses!EL$13-Leases!$K135/12)*Leases!$J135*Leases!$F131,0)))),0)</f>
        <v>0</v>
      </c>
      <c r="EO297" s="94">
        <f>IF(AND(EO$165&lt;=$E131,EO$165&gt;=EOMONTH($D131,0)),IF($G131="NNN",Expenses!EM$14*Leases!$F131,IF(Leases!$G131="FSG",0,IF(Leases!$G131="MG",SUMPRODUCT(Leases!$I131:$I135,Expenses!EM$9:EM$13)*Leases!$F131,MAX((Expenses!EM$9-Leases!$K131/12)*Leases!$J131*Leases!$F131,0)+MAX((Expenses!EM$10-Leases!$K132/12)*Leases!$J132*Leases!$F131,0)+MAX((Expenses!EM$11-Leases!$K133/12)*Leases!$J133*Leases!$F131,0)+MAX((Expenses!EM$12-Leases!$K134/12)*Leases!$J134*Leases!$F131,0)+MAX((Expenses!EM$13-Leases!$K135/12)*Leases!$J135*Leases!$F131,0)))),0)</f>
        <v>0</v>
      </c>
      <c r="EP297" s="94">
        <f>IF(AND(EP$165&lt;=$E131,EP$165&gt;=EOMONTH($D131,0)),IF($G131="NNN",Expenses!EN$14*Leases!$F131,IF(Leases!$G131="FSG",0,IF(Leases!$G131="MG",SUMPRODUCT(Leases!$I131:$I135,Expenses!EN$9:EN$13)*Leases!$F131,MAX((Expenses!EN$9-Leases!$K131/12)*Leases!$J131*Leases!$F131,0)+MAX((Expenses!EN$10-Leases!$K132/12)*Leases!$J132*Leases!$F131,0)+MAX((Expenses!EN$11-Leases!$K133/12)*Leases!$J133*Leases!$F131,0)+MAX((Expenses!EN$12-Leases!$K134/12)*Leases!$J134*Leases!$F131,0)+MAX((Expenses!EN$13-Leases!$K135/12)*Leases!$J135*Leases!$F131,0)))),0)</f>
        <v>0</v>
      </c>
      <c r="EQ297" s="94">
        <f>IF(AND(EQ$165&lt;=$E131,EQ$165&gt;=EOMONTH($D131,0)),IF($G131="NNN",Expenses!EO$14*Leases!$F131,IF(Leases!$G131="FSG",0,IF(Leases!$G131="MG",SUMPRODUCT(Leases!$I131:$I135,Expenses!EO$9:EO$13)*Leases!$F131,MAX((Expenses!EO$9-Leases!$K131/12)*Leases!$J131*Leases!$F131,0)+MAX((Expenses!EO$10-Leases!$K132/12)*Leases!$J132*Leases!$F131,0)+MAX((Expenses!EO$11-Leases!$K133/12)*Leases!$J133*Leases!$F131,0)+MAX((Expenses!EO$12-Leases!$K134/12)*Leases!$J134*Leases!$F131,0)+MAX((Expenses!EO$13-Leases!$K135/12)*Leases!$J135*Leases!$F131,0)))),0)</f>
        <v>0</v>
      </c>
      <c r="ER297" s="94">
        <f>IF(AND(ER$165&lt;=$E131,ER$165&gt;=EOMONTH($D131,0)),IF($G131="NNN",Expenses!EP$14*Leases!$F131,IF(Leases!$G131="FSG",0,IF(Leases!$G131="MG",SUMPRODUCT(Leases!$I131:$I135,Expenses!EP$9:EP$13)*Leases!$F131,MAX((Expenses!EP$9-Leases!$K131/12)*Leases!$J131*Leases!$F131,0)+MAX((Expenses!EP$10-Leases!$K132/12)*Leases!$J132*Leases!$F131,0)+MAX((Expenses!EP$11-Leases!$K133/12)*Leases!$J133*Leases!$F131,0)+MAX((Expenses!EP$12-Leases!$K134/12)*Leases!$J134*Leases!$F131,0)+MAX((Expenses!EP$13-Leases!$K135/12)*Leases!$J135*Leases!$F131,0)))),0)</f>
        <v>0</v>
      </c>
      <c r="ES297" s="94">
        <f>IF(AND(ES$165&lt;=$E131,ES$165&gt;=EOMONTH($D131,0)),IF($G131="NNN",Expenses!EQ$14*Leases!$F131,IF(Leases!$G131="FSG",0,IF(Leases!$G131="MG",SUMPRODUCT(Leases!$I131:$I135,Expenses!EQ$9:EQ$13)*Leases!$F131,MAX((Expenses!EQ$9-Leases!$K131/12)*Leases!$J131*Leases!$F131,0)+MAX((Expenses!EQ$10-Leases!$K132/12)*Leases!$J132*Leases!$F131,0)+MAX((Expenses!EQ$11-Leases!$K133/12)*Leases!$J133*Leases!$F131,0)+MAX((Expenses!EQ$12-Leases!$K134/12)*Leases!$J134*Leases!$F131,0)+MAX((Expenses!EQ$13-Leases!$K135/12)*Leases!$J135*Leases!$F131,0)))),0)</f>
        <v>0</v>
      </c>
      <c r="ET297" s="94">
        <f>IF(AND(ET$165&lt;=$E131,ET$165&gt;=EOMONTH($D131,0)),IF($G131="NNN",Expenses!ER$14*Leases!$F131,IF(Leases!$G131="FSG",0,IF(Leases!$G131="MG",SUMPRODUCT(Leases!$I131:$I135,Expenses!ER$9:ER$13)*Leases!$F131,MAX((Expenses!ER$9-Leases!$K131/12)*Leases!$J131*Leases!$F131,0)+MAX((Expenses!ER$10-Leases!$K132/12)*Leases!$J132*Leases!$F131,0)+MAX((Expenses!ER$11-Leases!$K133/12)*Leases!$J133*Leases!$F131,0)+MAX((Expenses!ER$12-Leases!$K134/12)*Leases!$J134*Leases!$F131,0)+MAX((Expenses!ER$13-Leases!$K135/12)*Leases!$J135*Leases!$F131,0)))),0)</f>
        <v>0</v>
      </c>
      <c r="EU297" s="94">
        <f>IF(AND(EU$165&lt;=$E131,EU$165&gt;=EOMONTH($D131,0)),IF($G131="NNN",Expenses!ES$14*Leases!$F131,IF(Leases!$G131="FSG",0,IF(Leases!$G131="MG",SUMPRODUCT(Leases!$I131:$I135,Expenses!ES$9:ES$13)*Leases!$F131,MAX((Expenses!ES$9-Leases!$K131/12)*Leases!$J131*Leases!$F131,0)+MAX((Expenses!ES$10-Leases!$K132/12)*Leases!$J132*Leases!$F131,0)+MAX((Expenses!ES$11-Leases!$K133/12)*Leases!$J133*Leases!$F131,0)+MAX((Expenses!ES$12-Leases!$K134/12)*Leases!$J134*Leases!$F131,0)+MAX((Expenses!ES$13-Leases!$K135/12)*Leases!$J135*Leases!$F131,0)))),0)</f>
        <v>0</v>
      </c>
      <c r="EV297" s="94">
        <f>IF(AND(EV$165&lt;=$E131,EV$165&gt;=EOMONTH($D131,0)),IF($G131="NNN",Expenses!ET$14*Leases!$F131,IF(Leases!$G131="FSG",0,IF(Leases!$G131="MG",SUMPRODUCT(Leases!$I131:$I135,Expenses!ET$9:ET$13)*Leases!$F131,MAX((Expenses!ET$9-Leases!$K131/12)*Leases!$J131*Leases!$F131,0)+MAX((Expenses!ET$10-Leases!$K132/12)*Leases!$J132*Leases!$F131,0)+MAX((Expenses!ET$11-Leases!$K133/12)*Leases!$J133*Leases!$F131,0)+MAX((Expenses!ET$12-Leases!$K134/12)*Leases!$J134*Leases!$F131,0)+MAX((Expenses!ET$13-Leases!$K135/12)*Leases!$J135*Leases!$F131,0)))),0)</f>
        <v>0</v>
      </c>
      <c r="EW297" s="94">
        <f>IF(AND(EW$165&lt;=$E131,EW$165&gt;=EOMONTH($D131,0)),IF($G131="NNN",Expenses!EU$14*Leases!$F131,IF(Leases!$G131="FSG",0,IF(Leases!$G131="MG",SUMPRODUCT(Leases!$I131:$I135,Expenses!EU$9:EU$13)*Leases!$F131,MAX((Expenses!EU$9-Leases!$K131/12)*Leases!$J131*Leases!$F131,0)+MAX((Expenses!EU$10-Leases!$K132/12)*Leases!$J132*Leases!$F131,0)+MAX((Expenses!EU$11-Leases!$K133/12)*Leases!$J133*Leases!$F131,0)+MAX((Expenses!EU$12-Leases!$K134/12)*Leases!$J134*Leases!$F131,0)+MAX((Expenses!EU$13-Leases!$K135/12)*Leases!$J135*Leases!$F131,0)))),0)</f>
        <v>0</v>
      </c>
      <c r="EX297" s="94">
        <f>IF(AND(EX$165&lt;=$E131,EX$165&gt;=EOMONTH($D131,0)),IF($G131="NNN",Expenses!EV$14*Leases!$F131,IF(Leases!$G131="FSG",0,IF(Leases!$G131="MG",SUMPRODUCT(Leases!$I131:$I135,Expenses!EV$9:EV$13)*Leases!$F131,MAX((Expenses!EV$9-Leases!$K131/12)*Leases!$J131*Leases!$F131,0)+MAX((Expenses!EV$10-Leases!$K132/12)*Leases!$J132*Leases!$F131,0)+MAX((Expenses!EV$11-Leases!$K133/12)*Leases!$J133*Leases!$F131,0)+MAX((Expenses!EV$12-Leases!$K134/12)*Leases!$J134*Leases!$F131,0)+MAX((Expenses!EV$13-Leases!$K135/12)*Leases!$J135*Leases!$F131,0)))),0)</f>
        <v>0</v>
      </c>
      <c r="EY297" s="94">
        <f>IF(AND(EY$165&lt;=$E131,EY$165&gt;=EOMONTH($D131,0)),IF($G131="NNN",Expenses!EW$14*Leases!$F131,IF(Leases!$G131="FSG",0,IF(Leases!$G131="MG",SUMPRODUCT(Leases!$I131:$I135,Expenses!EW$9:EW$13)*Leases!$F131,MAX((Expenses!EW$9-Leases!$K131/12)*Leases!$J131*Leases!$F131,0)+MAX((Expenses!EW$10-Leases!$K132/12)*Leases!$J132*Leases!$F131,0)+MAX((Expenses!EW$11-Leases!$K133/12)*Leases!$J133*Leases!$F131,0)+MAX((Expenses!EW$12-Leases!$K134/12)*Leases!$J134*Leases!$F131,0)+MAX((Expenses!EW$13-Leases!$K135/12)*Leases!$J135*Leases!$F131,0)))),0)</f>
        <v>0</v>
      </c>
      <c r="EZ297" s="94">
        <f>IF(AND(EZ$165&lt;=$E131,EZ$165&gt;=EOMONTH($D131,0)),IF($G131="NNN",Expenses!EX$14*Leases!$F131,IF(Leases!$G131="FSG",0,IF(Leases!$G131="MG",SUMPRODUCT(Leases!$I131:$I135,Expenses!EX$9:EX$13)*Leases!$F131,MAX((Expenses!EX$9-Leases!$K131/12)*Leases!$J131*Leases!$F131,0)+MAX((Expenses!EX$10-Leases!$K132/12)*Leases!$J132*Leases!$F131,0)+MAX((Expenses!EX$11-Leases!$K133/12)*Leases!$J133*Leases!$F131,0)+MAX((Expenses!EX$12-Leases!$K134/12)*Leases!$J134*Leases!$F131,0)+MAX((Expenses!EX$13-Leases!$K135/12)*Leases!$J135*Leases!$F131,0)))),0)</f>
        <v>0</v>
      </c>
      <c r="FA297" s="94">
        <f>IF(AND(FA$165&lt;=$E131,FA$165&gt;=EOMONTH($D131,0)),IF($G131="NNN",Expenses!EY$14*Leases!$F131,IF(Leases!$G131="FSG",0,IF(Leases!$G131="MG",SUMPRODUCT(Leases!$I131:$I135,Expenses!EY$9:EY$13)*Leases!$F131,MAX((Expenses!EY$9-Leases!$K131/12)*Leases!$J131*Leases!$F131,0)+MAX((Expenses!EY$10-Leases!$K132/12)*Leases!$J132*Leases!$F131,0)+MAX((Expenses!EY$11-Leases!$K133/12)*Leases!$J133*Leases!$F131,0)+MAX((Expenses!EY$12-Leases!$K134/12)*Leases!$J134*Leases!$F131,0)+MAX((Expenses!EY$13-Leases!$K135/12)*Leases!$J135*Leases!$F131,0)))),0)</f>
        <v>0</v>
      </c>
      <c r="FB297" s="94">
        <f>IF(AND(FB$165&lt;=$E131,FB$165&gt;=EOMONTH($D131,0)),IF($G131="NNN",Expenses!EZ$14*Leases!$F131,IF(Leases!$G131="FSG",0,IF(Leases!$G131="MG",SUMPRODUCT(Leases!$I131:$I135,Expenses!EZ$9:EZ$13)*Leases!$F131,MAX((Expenses!EZ$9-Leases!$K131/12)*Leases!$J131*Leases!$F131,0)+MAX((Expenses!EZ$10-Leases!$K132/12)*Leases!$J132*Leases!$F131,0)+MAX((Expenses!EZ$11-Leases!$K133/12)*Leases!$J133*Leases!$F131,0)+MAX((Expenses!EZ$12-Leases!$K134/12)*Leases!$J134*Leases!$F131,0)+MAX((Expenses!EZ$13-Leases!$K135/12)*Leases!$J135*Leases!$F131,0)))),0)</f>
        <v>0</v>
      </c>
      <c r="FC297" s="94">
        <f>IF(AND(FC$165&lt;=$E131,FC$165&gt;=EOMONTH($D131,0)),IF($G131="NNN",Expenses!FA$14*Leases!$F131,IF(Leases!$G131="FSG",0,IF(Leases!$G131="MG",SUMPRODUCT(Leases!$I131:$I135,Expenses!FA$9:FA$13)*Leases!$F131,MAX((Expenses!FA$9-Leases!$K131/12)*Leases!$J131*Leases!$F131,0)+MAX((Expenses!FA$10-Leases!$K132/12)*Leases!$J132*Leases!$F131,0)+MAX((Expenses!FA$11-Leases!$K133/12)*Leases!$J133*Leases!$F131,0)+MAX((Expenses!FA$12-Leases!$K134/12)*Leases!$J134*Leases!$F131,0)+MAX((Expenses!FA$13-Leases!$K135/12)*Leases!$J135*Leases!$F131,0)))),0)</f>
        <v>0</v>
      </c>
      <c r="FD297" s="94">
        <f>IF(AND(FD$165&lt;=$E131,FD$165&gt;=EOMONTH($D131,0)),IF($G131="NNN",Expenses!FB$14*Leases!$F131,IF(Leases!$G131="FSG",0,IF(Leases!$G131="MG",SUMPRODUCT(Leases!$I131:$I135,Expenses!FB$9:FB$13)*Leases!$F131,MAX((Expenses!FB$9-Leases!$K131/12)*Leases!$J131*Leases!$F131,0)+MAX((Expenses!FB$10-Leases!$K132/12)*Leases!$J132*Leases!$F131,0)+MAX((Expenses!FB$11-Leases!$K133/12)*Leases!$J133*Leases!$F131,0)+MAX((Expenses!FB$12-Leases!$K134/12)*Leases!$J134*Leases!$F131,0)+MAX((Expenses!FB$13-Leases!$K135/12)*Leases!$J135*Leases!$F131,0)))),0)</f>
        <v>0</v>
      </c>
      <c r="FE297" s="94">
        <f>IF(AND(FE$165&lt;=$E131,FE$165&gt;=EOMONTH($D131,0)),IF($G131="NNN",Expenses!FC$14*Leases!$F131,IF(Leases!$G131="FSG",0,IF(Leases!$G131="MG",SUMPRODUCT(Leases!$I131:$I135,Expenses!FC$9:FC$13)*Leases!$F131,MAX((Expenses!FC$9-Leases!$K131/12)*Leases!$J131*Leases!$F131,0)+MAX((Expenses!FC$10-Leases!$K132/12)*Leases!$J132*Leases!$F131,0)+MAX((Expenses!FC$11-Leases!$K133/12)*Leases!$J133*Leases!$F131,0)+MAX((Expenses!FC$12-Leases!$K134/12)*Leases!$J134*Leases!$F131,0)+MAX((Expenses!FC$13-Leases!$K135/12)*Leases!$J135*Leases!$F131,0)))),0)</f>
        <v>0</v>
      </c>
      <c r="FF297" s="94">
        <f>IF(AND(FF$165&lt;=$E131,FF$165&gt;=EOMONTH($D131,0)),IF($G131="NNN",Expenses!FD$14*Leases!$F131,IF(Leases!$G131="FSG",0,IF(Leases!$G131="MG",SUMPRODUCT(Leases!$I131:$I135,Expenses!FD$9:FD$13)*Leases!$F131,MAX((Expenses!FD$9-Leases!$K131/12)*Leases!$J131*Leases!$F131,0)+MAX((Expenses!FD$10-Leases!$K132/12)*Leases!$J132*Leases!$F131,0)+MAX((Expenses!FD$11-Leases!$K133/12)*Leases!$J133*Leases!$F131,0)+MAX((Expenses!FD$12-Leases!$K134/12)*Leases!$J134*Leases!$F131,0)+MAX((Expenses!FD$13-Leases!$K135/12)*Leases!$J135*Leases!$F131,0)))),0)</f>
        <v>0</v>
      </c>
      <c r="FG297" s="94">
        <f>IF(AND(FG$165&lt;=$E131,FG$165&gt;=EOMONTH($D131,0)),IF($G131="NNN",Expenses!FE$14*Leases!$F131,IF(Leases!$G131="FSG",0,IF(Leases!$G131="MG",SUMPRODUCT(Leases!$I131:$I135,Expenses!FE$9:FE$13)*Leases!$F131,MAX((Expenses!FE$9-Leases!$K131/12)*Leases!$J131*Leases!$F131,0)+MAX((Expenses!FE$10-Leases!$K132/12)*Leases!$J132*Leases!$F131,0)+MAX((Expenses!FE$11-Leases!$K133/12)*Leases!$J133*Leases!$F131,0)+MAX((Expenses!FE$12-Leases!$K134/12)*Leases!$J134*Leases!$F131,0)+MAX((Expenses!FE$13-Leases!$K135/12)*Leases!$J135*Leases!$F131,0)))),0)</f>
        <v>0</v>
      </c>
      <c r="FH297" s="94">
        <f>IF(AND(FH$165&lt;=$E131,FH$165&gt;=EOMONTH($D131,0)),IF($G131="NNN",Expenses!FF$14*Leases!$F131,IF(Leases!$G131="FSG",0,IF(Leases!$G131="MG",SUMPRODUCT(Leases!$I131:$I135,Expenses!FF$9:FF$13)*Leases!$F131,MAX((Expenses!FF$9-Leases!$K131/12)*Leases!$J131*Leases!$F131,0)+MAX((Expenses!FF$10-Leases!$K132/12)*Leases!$J132*Leases!$F131,0)+MAX((Expenses!FF$11-Leases!$K133/12)*Leases!$J133*Leases!$F131,0)+MAX((Expenses!FF$12-Leases!$K134/12)*Leases!$J134*Leases!$F131,0)+MAX((Expenses!FF$13-Leases!$K135/12)*Leases!$J135*Leases!$F131,0)))),0)</f>
        <v>0</v>
      </c>
      <c r="FI297" s="94">
        <f>IF(AND(FI$165&lt;=$E131,FI$165&gt;=EOMONTH($D131,0)),IF($G131="NNN",Expenses!FG$14*Leases!$F131,IF(Leases!$G131="FSG",0,IF(Leases!$G131="MG",SUMPRODUCT(Leases!$I131:$I135,Expenses!FG$9:FG$13)*Leases!$F131,MAX((Expenses!FG$9-Leases!$K131/12)*Leases!$J131*Leases!$F131,0)+MAX((Expenses!FG$10-Leases!$K132/12)*Leases!$J132*Leases!$F131,0)+MAX((Expenses!FG$11-Leases!$K133/12)*Leases!$J133*Leases!$F131,0)+MAX((Expenses!FG$12-Leases!$K134/12)*Leases!$J134*Leases!$F131,0)+MAX((Expenses!FG$13-Leases!$K135/12)*Leases!$J135*Leases!$F131,0)))),0)</f>
        <v>0</v>
      </c>
      <c r="FJ297" s="94">
        <f>IF(AND(FJ$165&lt;=$E131,FJ$165&gt;=EOMONTH($D131,0)),IF($G131="NNN",Expenses!FH$14*Leases!$F131,IF(Leases!$G131="FSG",0,IF(Leases!$G131="MG",SUMPRODUCT(Leases!$I131:$I135,Expenses!FH$9:FH$13)*Leases!$F131,MAX((Expenses!FH$9-Leases!$K131/12)*Leases!$J131*Leases!$F131,0)+MAX((Expenses!FH$10-Leases!$K132/12)*Leases!$J132*Leases!$F131,0)+MAX((Expenses!FH$11-Leases!$K133/12)*Leases!$J133*Leases!$F131,0)+MAX((Expenses!FH$12-Leases!$K134/12)*Leases!$J134*Leases!$F131,0)+MAX((Expenses!FH$13-Leases!$K135/12)*Leases!$J135*Leases!$F131,0)))),0)</f>
        <v>0</v>
      </c>
      <c r="FK297" s="94">
        <f>IF(AND(FK$165&lt;=$E131,FK$165&gt;=EOMONTH($D131,0)),IF($G131="NNN",Expenses!FI$14*Leases!$F131,IF(Leases!$G131="FSG",0,IF(Leases!$G131="MG",SUMPRODUCT(Leases!$I131:$I135,Expenses!FI$9:FI$13)*Leases!$F131,MAX((Expenses!FI$9-Leases!$K131/12)*Leases!$J131*Leases!$F131,0)+MAX((Expenses!FI$10-Leases!$K132/12)*Leases!$J132*Leases!$F131,0)+MAX((Expenses!FI$11-Leases!$K133/12)*Leases!$J133*Leases!$F131,0)+MAX((Expenses!FI$12-Leases!$K134/12)*Leases!$J134*Leases!$F131,0)+MAX((Expenses!FI$13-Leases!$K135/12)*Leases!$J135*Leases!$F131,0)))),0)</f>
        <v>0</v>
      </c>
      <c r="FL297" s="94">
        <f>IF(AND(FL$165&lt;=$E131,FL$165&gt;=EOMONTH($D131,0)),IF($G131="NNN",Expenses!FJ$14*Leases!$F131,IF(Leases!$G131="FSG",0,IF(Leases!$G131="MG",SUMPRODUCT(Leases!$I131:$I135,Expenses!FJ$9:FJ$13)*Leases!$F131,MAX((Expenses!FJ$9-Leases!$K131/12)*Leases!$J131*Leases!$F131,0)+MAX((Expenses!FJ$10-Leases!$K132/12)*Leases!$J132*Leases!$F131,0)+MAX((Expenses!FJ$11-Leases!$K133/12)*Leases!$J133*Leases!$F131,0)+MAX((Expenses!FJ$12-Leases!$K134/12)*Leases!$J134*Leases!$F131,0)+MAX((Expenses!FJ$13-Leases!$K135/12)*Leases!$J135*Leases!$F131,0)))),0)</f>
        <v>0</v>
      </c>
      <c r="FM297" s="94">
        <f>IF(AND(FM$165&lt;=$E131,FM$165&gt;=EOMONTH($D131,0)),IF($G131="NNN",Expenses!FK$14*Leases!$F131,IF(Leases!$G131="FSG",0,IF(Leases!$G131="MG",SUMPRODUCT(Leases!$I131:$I135,Expenses!FK$9:FK$13)*Leases!$F131,MAX((Expenses!FK$9-Leases!$K131/12)*Leases!$J131*Leases!$F131,0)+MAX((Expenses!FK$10-Leases!$K132/12)*Leases!$J132*Leases!$F131,0)+MAX((Expenses!FK$11-Leases!$K133/12)*Leases!$J133*Leases!$F131,0)+MAX((Expenses!FK$12-Leases!$K134/12)*Leases!$J134*Leases!$F131,0)+MAX((Expenses!FK$13-Leases!$K135/12)*Leases!$J135*Leases!$F131,0)))),0)</f>
        <v>0</v>
      </c>
      <c r="FN297" s="94">
        <f>IF(AND(FN$165&lt;=$E131,FN$165&gt;=EOMONTH($D131,0)),IF($G131="NNN",Expenses!FL$14*Leases!$F131,IF(Leases!$G131="FSG",0,IF(Leases!$G131="MG",SUMPRODUCT(Leases!$I131:$I135,Expenses!FL$9:FL$13)*Leases!$F131,MAX((Expenses!FL$9-Leases!$K131/12)*Leases!$J131*Leases!$F131,0)+MAX((Expenses!FL$10-Leases!$K132/12)*Leases!$J132*Leases!$F131,0)+MAX((Expenses!FL$11-Leases!$K133/12)*Leases!$J133*Leases!$F131,0)+MAX((Expenses!FL$12-Leases!$K134/12)*Leases!$J134*Leases!$F131,0)+MAX((Expenses!FL$13-Leases!$K135/12)*Leases!$J135*Leases!$F131,0)))),0)</f>
        <v>0</v>
      </c>
      <c r="FO297" s="94">
        <f>IF(AND(FO$165&lt;=$E131,FO$165&gt;=EOMONTH($D131,0)),IF($G131="NNN",Expenses!FM$14*Leases!$F131,IF(Leases!$G131="FSG",0,IF(Leases!$G131="MG",SUMPRODUCT(Leases!$I131:$I135,Expenses!FM$9:FM$13)*Leases!$F131,MAX((Expenses!FM$9-Leases!$K131/12)*Leases!$J131*Leases!$F131,0)+MAX((Expenses!FM$10-Leases!$K132/12)*Leases!$J132*Leases!$F131,0)+MAX((Expenses!FM$11-Leases!$K133/12)*Leases!$J133*Leases!$F131,0)+MAX((Expenses!FM$12-Leases!$K134/12)*Leases!$J134*Leases!$F131,0)+MAX((Expenses!FM$13-Leases!$K135/12)*Leases!$J135*Leases!$F131,0)))),0)</f>
        <v>0</v>
      </c>
      <c r="FP297" s="94">
        <f>IF(AND(FP$165&lt;=$E131,FP$165&gt;=EOMONTH($D131,0)),IF($G131="NNN",Expenses!FN$14*Leases!$F131,IF(Leases!$G131="FSG",0,IF(Leases!$G131="MG",SUMPRODUCT(Leases!$I131:$I135,Expenses!FN$9:FN$13)*Leases!$F131,MAX((Expenses!FN$9-Leases!$K131/12)*Leases!$J131*Leases!$F131,0)+MAX((Expenses!FN$10-Leases!$K132/12)*Leases!$J132*Leases!$F131,0)+MAX((Expenses!FN$11-Leases!$K133/12)*Leases!$J133*Leases!$F131,0)+MAX((Expenses!FN$12-Leases!$K134/12)*Leases!$J134*Leases!$F131,0)+MAX((Expenses!FN$13-Leases!$K135/12)*Leases!$J135*Leases!$F131,0)))),0)</f>
        <v>0</v>
      </c>
      <c r="FQ297" s="94">
        <f>IF(AND(FQ$165&lt;=$E131,FQ$165&gt;=EOMONTH($D131,0)),IF($G131="NNN",Expenses!FO$14*Leases!$F131,IF(Leases!$G131="FSG",0,IF(Leases!$G131="MG",SUMPRODUCT(Leases!$I131:$I135,Expenses!FO$9:FO$13)*Leases!$F131,MAX((Expenses!FO$9-Leases!$K131/12)*Leases!$J131*Leases!$F131,0)+MAX((Expenses!FO$10-Leases!$K132/12)*Leases!$J132*Leases!$F131,0)+MAX((Expenses!FO$11-Leases!$K133/12)*Leases!$J133*Leases!$F131,0)+MAX((Expenses!FO$12-Leases!$K134/12)*Leases!$J134*Leases!$F131,0)+MAX((Expenses!FO$13-Leases!$K135/12)*Leases!$J135*Leases!$F131,0)))),0)</f>
        <v>0</v>
      </c>
      <c r="FR297" s="94">
        <f>IF(AND(FR$165&lt;=$E131,FR$165&gt;=EOMONTH($D131,0)),IF($G131="NNN",Expenses!FP$14*Leases!$F131,IF(Leases!$G131="FSG",0,IF(Leases!$G131="MG",SUMPRODUCT(Leases!$I131:$I135,Expenses!FP$9:FP$13)*Leases!$F131,MAX((Expenses!FP$9-Leases!$K131/12)*Leases!$J131*Leases!$F131,0)+MAX((Expenses!FP$10-Leases!$K132/12)*Leases!$J132*Leases!$F131,0)+MAX((Expenses!FP$11-Leases!$K133/12)*Leases!$J133*Leases!$F131,0)+MAX((Expenses!FP$12-Leases!$K134/12)*Leases!$J134*Leases!$F131,0)+MAX((Expenses!FP$13-Leases!$K135/12)*Leases!$J135*Leases!$F131,0)))),0)</f>
        <v>0</v>
      </c>
      <c r="FS297" s="94">
        <f>IF(AND(FS$165&lt;=$E131,FS$165&gt;=EOMONTH($D131,0)),IF($G131="NNN",Expenses!FQ$14*Leases!$F131,IF(Leases!$G131="FSG",0,IF(Leases!$G131="MG",SUMPRODUCT(Leases!$I131:$I135,Expenses!FQ$9:FQ$13)*Leases!$F131,MAX((Expenses!FQ$9-Leases!$K131/12)*Leases!$J131*Leases!$F131,0)+MAX((Expenses!FQ$10-Leases!$K132/12)*Leases!$J132*Leases!$F131,0)+MAX((Expenses!FQ$11-Leases!$K133/12)*Leases!$J133*Leases!$F131,0)+MAX((Expenses!FQ$12-Leases!$K134/12)*Leases!$J134*Leases!$F131,0)+MAX((Expenses!FQ$13-Leases!$K135/12)*Leases!$J135*Leases!$F131,0)))),0)</f>
        <v>0</v>
      </c>
      <c r="FT297" s="94">
        <f>IF(AND(FT$165&lt;=$E131,FT$165&gt;=EOMONTH($D131,0)),IF($G131="NNN",Expenses!FR$14*Leases!$F131,IF(Leases!$G131="FSG",0,IF(Leases!$G131="MG",SUMPRODUCT(Leases!$I131:$I135,Expenses!FR$9:FR$13)*Leases!$F131,MAX((Expenses!FR$9-Leases!$K131/12)*Leases!$J131*Leases!$F131,0)+MAX((Expenses!FR$10-Leases!$K132/12)*Leases!$J132*Leases!$F131,0)+MAX((Expenses!FR$11-Leases!$K133/12)*Leases!$J133*Leases!$F131,0)+MAX((Expenses!FR$12-Leases!$K134/12)*Leases!$J134*Leases!$F131,0)+MAX((Expenses!FR$13-Leases!$K135/12)*Leases!$J135*Leases!$F131,0)))),0)</f>
        <v>0</v>
      </c>
      <c r="FU297" s="94">
        <f>IF(AND(FU$165&lt;=$E131,FU$165&gt;=EOMONTH($D131,0)),IF($G131="NNN",Expenses!FS$14*Leases!$F131,IF(Leases!$G131="FSG",0,IF(Leases!$G131="MG",SUMPRODUCT(Leases!$I131:$I135,Expenses!FS$9:FS$13)*Leases!$F131,MAX((Expenses!FS$9-Leases!$K131/12)*Leases!$J131*Leases!$F131,0)+MAX((Expenses!FS$10-Leases!$K132/12)*Leases!$J132*Leases!$F131,0)+MAX((Expenses!FS$11-Leases!$K133/12)*Leases!$J133*Leases!$F131,0)+MAX((Expenses!FS$12-Leases!$K134/12)*Leases!$J134*Leases!$F131,0)+MAX((Expenses!FS$13-Leases!$K135/12)*Leases!$J135*Leases!$F131,0)))),0)</f>
        <v>0</v>
      </c>
      <c r="FV297" s="94">
        <f>IF(AND(FV$165&lt;=$E131,FV$165&gt;=EOMONTH($D131,0)),IF($G131="NNN",Expenses!FT$14*Leases!$F131,IF(Leases!$G131="FSG",0,IF(Leases!$G131="MG",SUMPRODUCT(Leases!$I131:$I135,Expenses!FT$9:FT$13)*Leases!$F131,MAX((Expenses!FT$9-Leases!$K131/12)*Leases!$J131*Leases!$F131,0)+MAX((Expenses!FT$10-Leases!$K132/12)*Leases!$J132*Leases!$F131,0)+MAX((Expenses!FT$11-Leases!$K133/12)*Leases!$J133*Leases!$F131,0)+MAX((Expenses!FT$12-Leases!$K134/12)*Leases!$J134*Leases!$F131,0)+MAX((Expenses!FT$13-Leases!$K135/12)*Leases!$J135*Leases!$F131,0)))),0)</f>
        <v>0</v>
      </c>
      <c r="FW297" s="94">
        <f>IF(AND(FW$165&lt;=$E131,FW$165&gt;=EOMONTH($D131,0)),IF($G131="NNN",Expenses!FU$14*Leases!$F131,IF(Leases!$G131="FSG",0,IF(Leases!$G131="MG",SUMPRODUCT(Leases!$I131:$I135,Expenses!FU$9:FU$13)*Leases!$F131,MAX((Expenses!FU$9-Leases!$K131/12)*Leases!$J131*Leases!$F131,0)+MAX((Expenses!FU$10-Leases!$K132/12)*Leases!$J132*Leases!$F131,0)+MAX((Expenses!FU$11-Leases!$K133/12)*Leases!$J133*Leases!$F131,0)+MAX((Expenses!FU$12-Leases!$K134/12)*Leases!$J134*Leases!$F131,0)+MAX((Expenses!FU$13-Leases!$K135/12)*Leases!$J135*Leases!$F131,0)))),0)</f>
        <v>0</v>
      </c>
      <c r="FX297" s="94">
        <f>IF(AND(FX$165&lt;=$E131,FX$165&gt;=EOMONTH($D131,0)),IF($G131="NNN",Expenses!FV$14*Leases!$F131,IF(Leases!$G131="FSG",0,IF(Leases!$G131="MG",SUMPRODUCT(Leases!$I131:$I135,Expenses!FV$9:FV$13)*Leases!$F131,MAX((Expenses!FV$9-Leases!$K131/12)*Leases!$J131*Leases!$F131,0)+MAX((Expenses!FV$10-Leases!$K132/12)*Leases!$J132*Leases!$F131,0)+MAX((Expenses!FV$11-Leases!$K133/12)*Leases!$J133*Leases!$F131,0)+MAX((Expenses!FV$12-Leases!$K134/12)*Leases!$J134*Leases!$F131,0)+MAX((Expenses!FV$13-Leases!$K135/12)*Leases!$J135*Leases!$F131,0)))),0)</f>
        <v>0</v>
      </c>
      <c r="FY297" s="94">
        <f>IF(AND(FY$165&lt;=$E131,FY$165&gt;=EOMONTH($D131,0)),IF($G131="NNN",Expenses!FW$14*Leases!$F131,IF(Leases!$G131="FSG",0,IF(Leases!$G131="MG",SUMPRODUCT(Leases!$I131:$I135,Expenses!FW$9:FW$13)*Leases!$F131,MAX((Expenses!FW$9-Leases!$K131/12)*Leases!$J131*Leases!$F131,0)+MAX((Expenses!FW$10-Leases!$K132/12)*Leases!$J132*Leases!$F131,0)+MAX((Expenses!FW$11-Leases!$K133/12)*Leases!$J133*Leases!$F131,0)+MAX((Expenses!FW$12-Leases!$K134/12)*Leases!$J134*Leases!$F131,0)+MAX((Expenses!FW$13-Leases!$K135/12)*Leases!$J135*Leases!$F131,0)))),0)</f>
        <v>0</v>
      </c>
      <c r="FZ297" s="94">
        <f>IF(AND(FZ$165&lt;=$E131,FZ$165&gt;=EOMONTH($D131,0)),IF($G131="NNN",Expenses!FX$14*Leases!$F131,IF(Leases!$G131="FSG",0,IF(Leases!$G131="MG",SUMPRODUCT(Leases!$I131:$I135,Expenses!FX$9:FX$13)*Leases!$F131,MAX((Expenses!FX$9-Leases!$K131/12)*Leases!$J131*Leases!$F131,0)+MAX((Expenses!FX$10-Leases!$K132/12)*Leases!$J132*Leases!$F131,0)+MAX((Expenses!FX$11-Leases!$K133/12)*Leases!$J133*Leases!$F131,0)+MAX((Expenses!FX$12-Leases!$K134/12)*Leases!$J134*Leases!$F131,0)+MAX((Expenses!FX$13-Leases!$K135/12)*Leases!$J135*Leases!$F131,0)))),0)</f>
        <v>0</v>
      </c>
      <c r="GA297" s="94">
        <f>IF(AND(GA$165&lt;=$E131,GA$165&gt;=EOMONTH($D131,0)),IF($G131="NNN",Expenses!FY$14*Leases!$F131,IF(Leases!$G131="FSG",0,IF(Leases!$G131="MG",SUMPRODUCT(Leases!$I131:$I135,Expenses!FY$9:FY$13)*Leases!$F131,MAX((Expenses!FY$9-Leases!$K131/12)*Leases!$J131*Leases!$F131,0)+MAX((Expenses!FY$10-Leases!$K132/12)*Leases!$J132*Leases!$F131,0)+MAX((Expenses!FY$11-Leases!$K133/12)*Leases!$J133*Leases!$F131,0)+MAX((Expenses!FY$12-Leases!$K134/12)*Leases!$J134*Leases!$F131,0)+MAX((Expenses!FY$13-Leases!$K135/12)*Leases!$J135*Leases!$F131,0)))),0)</f>
        <v>0</v>
      </c>
      <c r="GB297" s="94">
        <f>IF(AND(GB$165&lt;=$E131,GB$165&gt;=EOMONTH($D131,0)),IF($G131="NNN",Expenses!FZ$14*Leases!$F131,IF(Leases!$G131="FSG",0,IF(Leases!$G131="MG",SUMPRODUCT(Leases!$I131:$I135,Expenses!FZ$9:FZ$13)*Leases!$F131,MAX((Expenses!FZ$9-Leases!$K131/12)*Leases!$J131*Leases!$F131,0)+MAX((Expenses!FZ$10-Leases!$K132/12)*Leases!$J132*Leases!$F131,0)+MAX((Expenses!FZ$11-Leases!$K133/12)*Leases!$J133*Leases!$F131,0)+MAX((Expenses!FZ$12-Leases!$K134/12)*Leases!$J134*Leases!$F131,0)+MAX((Expenses!FZ$13-Leases!$K135/12)*Leases!$J135*Leases!$F131,0)))),0)</f>
        <v>0</v>
      </c>
      <c r="GC297" s="94">
        <f>IF(AND(GC$165&lt;=$E131,GC$165&gt;=EOMONTH($D131,0)),IF($G131="NNN",Expenses!GA$14*Leases!$F131,IF(Leases!$G131="FSG",0,IF(Leases!$G131="MG",SUMPRODUCT(Leases!$I131:$I135,Expenses!GA$9:GA$13)*Leases!$F131,MAX((Expenses!GA$9-Leases!$K131/12)*Leases!$J131*Leases!$F131,0)+MAX((Expenses!GA$10-Leases!$K132/12)*Leases!$J132*Leases!$F131,0)+MAX((Expenses!GA$11-Leases!$K133/12)*Leases!$J133*Leases!$F131,0)+MAX((Expenses!GA$12-Leases!$K134/12)*Leases!$J134*Leases!$F131,0)+MAX((Expenses!GA$13-Leases!$K135/12)*Leases!$J135*Leases!$F131,0)))),0)</f>
        <v>0</v>
      </c>
      <c r="GD297" s="94">
        <f>IF(AND(GD$165&lt;=$E131,GD$165&gt;=EOMONTH($D131,0)),IF($G131="NNN",Expenses!GB$14*Leases!$F131,IF(Leases!$G131="FSG",0,IF(Leases!$G131="MG",SUMPRODUCT(Leases!$I131:$I135,Expenses!GB$9:GB$13)*Leases!$F131,MAX((Expenses!GB$9-Leases!$K131/12)*Leases!$J131*Leases!$F131,0)+MAX((Expenses!GB$10-Leases!$K132/12)*Leases!$J132*Leases!$F131,0)+MAX((Expenses!GB$11-Leases!$K133/12)*Leases!$J133*Leases!$F131,0)+MAX((Expenses!GB$12-Leases!$K134/12)*Leases!$J134*Leases!$F131,0)+MAX((Expenses!GB$13-Leases!$K135/12)*Leases!$J135*Leases!$F131,0)))),0)</f>
        <v>0</v>
      </c>
      <c r="GE297" s="94">
        <f>IF(AND(GE$165&lt;=$E131,GE$165&gt;=EOMONTH($D131,0)),IF($G131="NNN",Expenses!GC$14*Leases!$F131,IF(Leases!$G131="FSG",0,IF(Leases!$G131="MG",SUMPRODUCT(Leases!$I131:$I135,Expenses!GC$9:GC$13)*Leases!$F131,MAX((Expenses!GC$9-Leases!$K131/12)*Leases!$J131*Leases!$F131,0)+MAX((Expenses!GC$10-Leases!$K132/12)*Leases!$J132*Leases!$F131,0)+MAX((Expenses!GC$11-Leases!$K133/12)*Leases!$J133*Leases!$F131,0)+MAX((Expenses!GC$12-Leases!$K134/12)*Leases!$J134*Leases!$F131,0)+MAX((Expenses!GC$13-Leases!$K135/12)*Leases!$J135*Leases!$F131,0)))),0)</f>
        <v>0</v>
      </c>
      <c r="GF297" s="94">
        <f>IF(AND(GF$165&lt;=$E131,GF$165&gt;=EOMONTH($D131,0)),IF($G131="NNN",Expenses!GD$14*Leases!$F131,IF(Leases!$G131="FSG",0,IF(Leases!$G131="MG",SUMPRODUCT(Leases!$I131:$I135,Expenses!GD$9:GD$13)*Leases!$F131,MAX((Expenses!GD$9-Leases!$K131/12)*Leases!$J131*Leases!$F131,0)+MAX((Expenses!GD$10-Leases!$K132/12)*Leases!$J132*Leases!$F131,0)+MAX((Expenses!GD$11-Leases!$K133/12)*Leases!$J133*Leases!$F131,0)+MAX((Expenses!GD$12-Leases!$K134/12)*Leases!$J134*Leases!$F131,0)+MAX((Expenses!GD$13-Leases!$K135/12)*Leases!$J135*Leases!$F131,0)))),0)</f>
        <v>0</v>
      </c>
      <c r="GG297" s="94">
        <f>IF(AND(GG$165&lt;=$E131,GG$165&gt;=EOMONTH($D131,0)),IF($G131="NNN",Expenses!GE$14*Leases!$F131,IF(Leases!$G131="FSG",0,IF(Leases!$G131="MG",SUMPRODUCT(Leases!$I131:$I135,Expenses!GE$9:GE$13)*Leases!$F131,MAX((Expenses!GE$9-Leases!$K131/12)*Leases!$J131*Leases!$F131,0)+MAX((Expenses!GE$10-Leases!$K132/12)*Leases!$J132*Leases!$F131,0)+MAX((Expenses!GE$11-Leases!$K133/12)*Leases!$J133*Leases!$F131,0)+MAX((Expenses!GE$12-Leases!$K134/12)*Leases!$J134*Leases!$F131,0)+MAX((Expenses!GE$13-Leases!$K135/12)*Leases!$J135*Leases!$F131,0)))),0)</f>
        <v>0</v>
      </c>
      <c r="GH297" s="94">
        <f>IF(AND(GH$165&lt;=$E131,GH$165&gt;=EOMONTH($D131,0)),IF($G131="NNN",Expenses!GF$14*Leases!$F131,IF(Leases!$G131="FSG",0,IF(Leases!$G131="MG",SUMPRODUCT(Leases!$I131:$I135,Expenses!GF$9:GF$13)*Leases!$F131,MAX((Expenses!GF$9-Leases!$K131/12)*Leases!$J131*Leases!$F131,0)+MAX((Expenses!GF$10-Leases!$K132/12)*Leases!$J132*Leases!$F131,0)+MAX((Expenses!GF$11-Leases!$K133/12)*Leases!$J133*Leases!$F131,0)+MAX((Expenses!GF$12-Leases!$K134/12)*Leases!$J134*Leases!$F131,0)+MAX((Expenses!GF$13-Leases!$K135/12)*Leases!$J135*Leases!$F131,0)))),0)</f>
        <v>0</v>
      </c>
      <c r="GI297" s="94">
        <f>IF(AND(GI$165&lt;=$E131,GI$165&gt;=EOMONTH($D131,0)),IF($G131="NNN",Expenses!GG$14*Leases!$F131,IF(Leases!$G131="FSG",0,IF(Leases!$G131="MG",SUMPRODUCT(Leases!$I131:$I135,Expenses!GG$9:GG$13)*Leases!$F131,MAX((Expenses!GG$9-Leases!$K131/12)*Leases!$J131*Leases!$F131,0)+MAX((Expenses!GG$10-Leases!$K132/12)*Leases!$J132*Leases!$F131,0)+MAX((Expenses!GG$11-Leases!$K133/12)*Leases!$J133*Leases!$F131,0)+MAX((Expenses!GG$12-Leases!$K134/12)*Leases!$J134*Leases!$F131,0)+MAX((Expenses!GG$13-Leases!$K135/12)*Leases!$J135*Leases!$F131,0)))),0)</f>
        <v>0</v>
      </c>
      <c r="GJ297" s="94">
        <f>IF(AND(GJ$165&lt;=$E131,GJ$165&gt;=EOMONTH($D131,0)),IF($G131="NNN",Expenses!GH$14*Leases!$F131,IF(Leases!$G131="FSG",0,IF(Leases!$G131="MG",SUMPRODUCT(Leases!$I131:$I135,Expenses!GH$9:GH$13)*Leases!$F131,MAX((Expenses!GH$9-Leases!$K131/12)*Leases!$J131*Leases!$F131,0)+MAX((Expenses!GH$10-Leases!$K132/12)*Leases!$J132*Leases!$F131,0)+MAX((Expenses!GH$11-Leases!$K133/12)*Leases!$J133*Leases!$F131,0)+MAX((Expenses!GH$12-Leases!$K134/12)*Leases!$J134*Leases!$F131,0)+MAX((Expenses!GH$13-Leases!$K135/12)*Leases!$J135*Leases!$F131,0)))),0)</f>
        <v>0</v>
      </c>
      <c r="GK297" s="94">
        <f>IF(AND(GK$165&lt;=$E131,GK$165&gt;=EOMONTH($D131,0)),IF($G131="NNN",Expenses!GI$14*Leases!$F131,IF(Leases!$G131="FSG",0,IF(Leases!$G131="MG",SUMPRODUCT(Leases!$I131:$I135,Expenses!GI$9:GI$13)*Leases!$F131,MAX((Expenses!GI$9-Leases!$K131/12)*Leases!$J131*Leases!$F131,0)+MAX((Expenses!GI$10-Leases!$K132/12)*Leases!$J132*Leases!$F131,0)+MAX((Expenses!GI$11-Leases!$K133/12)*Leases!$J133*Leases!$F131,0)+MAX((Expenses!GI$12-Leases!$K134/12)*Leases!$J134*Leases!$F131,0)+MAX((Expenses!GI$13-Leases!$K135/12)*Leases!$J135*Leases!$F131,0)))),0)</f>
        <v>0</v>
      </c>
      <c r="GL297" s="94">
        <f>IF(AND(GL$165&lt;=$E131,GL$165&gt;=EOMONTH($D131,0)),IF($G131="NNN",Expenses!GJ$14*Leases!$F131,IF(Leases!$G131="FSG",0,IF(Leases!$G131="MG",SUMPRODUCT(Leases!$I131:$I135,Expenses!GJ$9:GJ$13)*Leases!$F131,MAX((Expenses!GJ$9-Leases!$K131/12)*Leases!$J131*Leases!$F131,0)+MAX((Expenses!GJ$10-Leases!$K132/12)*Leases!$J132*Leases!$F131,0)+MAX((Expenses!GJ$11-Leases!$K133/12)*Leases!$J133*Leases!$F131,0)+MAX((Expenses!GJ$12-Leases!$K134/12)*Leases!$J134*Leases!$F131,0)+MAX((Expenses!GJ$13-Leases!$K135/12)*Leases!$J135*Leases!$F131,0)))),0)</f>
        <v>0</v>
      </c>
      <c r="GM297" s="94">
        <f>IF(AND(GM$165&lt;=$E131,GM$165&gt;=EOMONTH($D131,0)),IF($G131="NNN",Expenses!GK$14*Leases!$F131,IF(Leases!$G131="FSG",0,IF(Leases!$G131="MG",SUMPRODUCT(Leases!$I131:$I135,Expenses!GK$9:GK$13)*Leases!$F131,MAX((Expenses!GK$9-Leases!$K131/12)*Leases!$J131*Leases!$F131,0)+MAX((Expenses!GK$10-Leases!$K132/12)*Leases!$J132*Leases!$F131,0)+MAX((Expenses!GK$11-Leases!$K133/12)*Leases!$J133*Leases!$F131,0)+MAX((Expenses!GK$12-Leases!$K134/12)*Leases!$J134*Leases!$F131,0)+MAX((Expenses!GK$13-Leases!$K135/12)*Leases!$J135*Leases!$F131,0)))),0)</f>
        <v>0</v>
      </c>
      <c r="GN297" s="94">
        <f>IF(AND(GN$165&lt;=$E131,GN$165&gt;=EOMONTH($D131,0)),IF($G131="NNN",Expenses!GL$14*Leases!$F131,IF(Leases!$G131="FSG",0,IF(Leases!$G131="MG",SUMPRODUCT(Leases!$I131:$I135,Expenses!GL$9:GL$13)*Leases!$F131,MAX((Expenses!GL$9-Leases!$K131/12)*Leases!$J131*Leases!$F131,0)+MAX((Expenses!GL$10-Leases!$K132/12)*Leases!$J132*Leases!$F131,0)+MAX((Expenses!GL$11-Leases!$K133/12)*Leases!$J133*Leases!$F131,0)+MAX((Expenses!GL$12-Leases!$K134/12)*Leases!$J134*Leases!$F131,0)+MAX((Expenses!GL$13-Leases!$K135/12)*Leases!$J135*Leases!$F131,0)))),0)</f>
        <v>0</v>
      </c>
      <c r="GO297" s="94">
        <f>IF(AND(GO$165&lt;=$E131,GO$165&gt;=EOMONTH($D131,0)),IF($G131="NNN",Expenses!GM$14*Leases!$F131,IF(Leases!$G131="FSG",0,IF(Leases!$G131="MG",SUMPRODUCT(Leases!$I131:$I135,Expenses!GM$9:GM$13)*Leases!$F131,MAX((Expenses!GM$9-Leases!$K131/12)*Leases!$J131*Leases!$F131,0)+MAX((Expenses!GM$10-Leases!$K132/12)*Leases!$J132*Leases!$F131,0)+MAX((Expenses!GM$11-Leases!$K133/12)*Leases!$J133*Leases!$F131,0)+MAX((Expenses!GM$12-Leases!$K134/12)*Leases!$J134*Leases!$F131,0)+MAX((Expenses!GM$13-Leases!$K135/12)*Leases!$J135*Leases!$F131,0)))),0)</f>
        <v>0</v>
      </c>
      <c r="GP297" s="94">
        <f>IF(AND(GP$165&lt;=$E131,GP$165&gt;=EOMONTH($D131,0)),IF($G131="NNN",Expenses!GN$14*Leases!$F131,IF(Leases!$G131="FSG",0,IF(Leases!$G131="MG",SUMPRODUCT(Leases!$I131:$I135,Expenses!GN$9:GN$13)*Leases!$F131,MAX((Expenses!GN$9-Leases!$K131/12)*Leases!$J131*Leases!$F131,0)+MAX((Expenses!GN$10-Leases!$K132/12)*Leases!$J132*Leases!$F131,0)+MAX((Expenses!GN$11-Leases!$K133/12)*Leases!$J133*Leases!$F131,0)+MAX((Expenses!GN$12-Leases!$K134/12)*Leases!$J134*Leases!$F131,0)+MAX((Expenses!GN$13-Leases!$K135/12)*Leases!$J135*Leases!$F131,0)))),0)</f>
        <v>0</v>
      </c>
      <c r="GQ297" s="94">
        <f>IF(AND(GQ$165&lt;=$E131,GQ$165&gt;=EOMONTH($D131,0)),IF($G131="NNN",Expenses!GO$14*Leases!$F131,IF(Leases!$G131="FSG",0,IF(Leases!$G131="MG",SUMPRODUCT(Leases!$I131:$I135,Expenses!GO$9:GO$13)*Leases!$F131,MAX((Expenses!GO$9-Leases!$K131/12)*Leases!$J131*Leases!$F131,0)+MAX((Expenses!GO$10-Leases!$K132/12)*Leases!$J132*Leases!$F131,0)+MAX((Expenses!GO$11-Leases!$K133/12)*Leases!$J133*Leases!$F131,0)+MAX((Expenses!GO$12-Leases!$K134/12)*Leases!$J134*Leases!$F131,0)+MAX((Expenses!GO$13-Leases!$K135/12)*Leases!$J135*Leases!$F131,0)))),0)</f>
        <v>0</v>
      </c>
      <c r="GR297" s="94">
        <f>IF(AND(GR$165&lt;=$E131,GR$165&gt;=EOMONTH($D131,0)),IF($G131="NNN",Expenses!GP$14*Leases!$F131,IF(Leases!$G131="FSG",0,IF(Leases!$G131="MG",SUMPRODUCT(Leases!$I131:$I135,Expenses!GP$9:GP$13)*Leases!$F131,MAX((Expenses!GP$9-Leases!$K131/12)*Leases!$J131*Leases!$F131,0)+MAX((Expenses!GP$10-Leases!$K132/12)*Leases!$J132*Leases!$F131,0)+MAX((Expenses!GP$11-Leases!$K133/12)*Leases!$J133*Leases!$F131,0)+MAX((Expenses!GP$12-Leases!$K134/12)*Leases!$J134*Leases!$F131,0)+MAX((Expenses!GP$13-Leases!$K135/12)*Leases!$J135*Leases!$F131,0)))),0)</f>
        <v>0</v>
      </c>
      <c r="GS297" s="94">
        <f>IF(AND(GS$165&lt;=$E131,GS$165&gt;=EOMONTH($D131,0)),IF($G131="NNN",Expenses!GQ$14*Leases!$F131,IF(Leases!$G131="FSG",0,IF(Leases!$G131="MG",SUMPRODUCT(Leases!$I131:$I135,Expenses!GQ$9:GQ$13)*Leases!$F131,MAX((Expenses!GQ$9-Leases!$K131/12)*Leases!$J131*Leases!$F131,0)+MAX((Expenses!GQ$10-Leases!$K132/12)*Leases!$J132*Leases!$F131,0)+MAX((Expenses!GQ$11-Leases!$K133/12)*Leases!$J133*Leases!$F131,0)+MAX((Expenses!GQ$12-Leases!$K134/12)*Leases!$J134*Leases!$F131,0)+MAX((Expenses!GQ$13-Leases!$K135/12)*Leases!$J135*Leases!$F131,0)))),0)</f>
        <v>0</v>
      </c>
      <c r="GT297" s="94">
        <f>IF(AND(GT$165&lt;=$E131,GT$165&gt;=EOMONTH($D131,0)),IF($G131="NNN",Expenses!GR$14*Leases!$F131,IF(Leases!$G131="FSG",0,IF(Leases!$G131="MG",SUMPRODUCT(Leases!$I131:$I135,Expenses!GR$9:GR$13)*Leases!$F131,MAX((Expenses!GR$9-Leases!$K131/12)*Leases!$J131*Leases!$F131,0)+MAX((Expenses!GR$10-Leases!$K132/12)*Leases!$J132*Leases!$F131,0)+MAX((Expenses!GR$11-Leases!$K133/12)*Leases!$J133*Leases!$F131,0)+MAX((Expenses!GR$12-Leases!$K134/12)*Leases!$J134*Leases!$F131,0)+MAX((Expenses!GR$13-Leases!$K135/12)*Leases!$J135*Leases!$F131,0)))),0)</f>
        <v>0</v>
      </c>
      <c r="GU297" s="94">
        <f>IF(AND(GU$165&lt;=$E131,GU$165&gt;=EOMONTH($D131,0)),IF($G131="NNN",Expenses!GS$14*Leases!$F131,IF(Leases!$G131="FSG",0,IF(Leases!$G131="MG",SUMPRODUCT(Leases!$I131:$I135,Expenses!GS$9:GS$13)*Leases!$F131,MAX((Expenses!GS$9-Leases!$K131/12)*Leases!$J131*Leases!$F131,0)+MAX((Expenses!GS$10-Leases!$K132/12)*Leases!$J132*Leases!$F131,0)+MAX((Expenses!GS$11-Leases!$K133/12)*Leases!$J133*Leases!$F131,0)+MAX((Expenses!GS$12-Leases!$K134/12)*Leases!$J134*Leases!$F131,0)+MAX((Expenses!GS$13-Leases!$K135/12)*Leases!$J135*Leases!$F131,0)))),0)</f>
        <v>0</v>
      </c>
      <c r="GV297" s="94">
        <f>IF(AND(GV$165&lt;=$E131,GV$165&gt;=EOMONTH($D131,0)),IF($G131="NNN",Expenses!GT$14*Leases!$F131,IF(Leases!$G131="FSG",0,IF(Leases!$G131="MG",SUMPRODUCT(Leases!$I131:$I135,Expenses!GT$9:GT$13)*Leases!$F131,MAX((Expenses!GT$9-Leases!$K131/12)*Leases!$J131*Leases!$F131,0)+MAX((Expenses!GT$10-Leases!$K132/12)*Leases!$J132*Leases!$F131,0)+MAX((Expenses!GT$11-Leases!$K133/12)*Leases!$J133*Leases!$F131,0)+MAX((Expenses!GT$12-Leases!$K134/12)*Leases!$J134*Leases!$F131,0)+MAX((Expenses!GT$13-Leases!$K135/12)*Leases!$J135*Leases!$F131,0)))),0)</f>
        <v>0</v>
      </c>
      <c r="GW297" s="94">
        <f>IF(AND(GW$165&lt;=$E131,GW$165&gt;=EOMONTH($D131,0)),IF($G131="NNN",Expenses!GU$14*Leases!$F131,IF(Leases!$G131="FSG",0,IF(Leases!$G131="MG",SUMPRODUCT(Leases!$I131:$I135,Expenses!GU$9:GU$13)*Leases!$F131,MAX((Expenses!GU$9-Leases!$K131/12)*Leases!$J131*Leases!$F131,0)+MAX((Expenses!GU$10-Leases!$K132/12)*Leases!$J132*Leases!$F131,0)+MAX((Expenses!GU$11-Leases!$K133/12)*Leases!$J133*Leases!$F131,0)+MAX((Expenses!GU$12-Leases!$K134/12)*Leases!$J134*Leases!$F131,0)+MAX((Expenses!GU$13-Leases!$K135/12)*Leases!$J135*Leases!$F131,0)))),0)</f>
        <v>0</v>
      </c>
      <c r="GX297" s="94">
        <f>IF(AND(GX$165&lt;=$E131,GX$165&gt;=EOMONTH($D131,0)),IF($G131="NNN",Expenses!GV$14*Leases!$F131,IF(Leases!$G131="FSG",0,IF(Leases!$G131="MG",SUMPRODUCT(Leases!$I131:$I135,Expenses!GV$9:GV$13)*Leases!$F131,MAX((Expenses!GV$9-Leases!$K131/12)*Leases!$J131*Leases!$F131,0)+MAX((Expenses!GV$10-Leases!$K132/12)*Leases!$J132*Leases!$F131,0)+MAX((Expenses!GV$11-Leases!$K133/12)*Leases!$J133*Leases!$F131,0)+MAX((Expenses!GV$12-Leases!$K134/12)*Leases!$J134*Leases!$F131,0)+MAX((Expenses!GV$13-Leases!$K135/12)*Leases!$J135*Leases!$F131,0)))),0)</f>
        <v>0</v>
      </c>
      <c r="GY297" s="94">
        <f>IF(AND(GY$165&lt;=$E131,GY$165&gt;=EOMONTH($D131,0)),IF($G131="NNN",Expenses!GW$14*Leases!$F131,IF(Leases!$G131="FSG",0,IF(Leases!$G131="MG",SUMPRODUCT(Leases!$I131:$I135,Expenses!GW$9:GW$13)*Leases!$F131,MAX((Expenses!GW$9-Leases!$K131/12)*Leases!$J131*Leases!$F131,0)+MAX((Expenses!GW$10-Leases!$K132/12)*Leases!$J132*Leases!$F131,0)+MAX((Expenses!GW$11-Leases!$K133/12)*Leases!$J133*Leases!$F131,0)+MAX((Expenses!GW$12-Leases!$K134/12)*Leases!$J134*Leases!$F131,0)+MAX((Expenses!GW$13-Leases!$K135/12)*Leases!$J135*Leases!$F131,0)))),0)</f>
        <v>0</v>
      </c>
      <c r="GZ297" s="94">
        <f>IF(AND(GZ$165&lt;=$E131,GZ$165&gt;=EOMONTH($D131,0)),IF($G131="NNN",Expenses!GX$14*Leases!$F131,IF(Leases!$G131="FSG",0,IF(Leases!$G131="MG",SUMPRODUCT(Leases!$I131:$I135,Expenses!GX$9:GX$13)*Leases!$F131,MAX((Expenses!GX$9-Leases!$K131/12)*Leases!$J131*Leases!$F131,0)+MAX((Expenses!GX$10-Leases!$K132/12)*Leases!$J132*Leases!$F131,0)+MAX((Expenses!GX$11-Leases!$K133/12)*Leases!$J133*Leases!$F131,0)+MAX((Expenses!GX$12-Leases!$K134/12)*Leases!$J134*Leases!$F131,0)+MAX((Expenses!GX$13-Leases!$K135/12)*Leases!$J135*Leases!$F131,0)))),0)</f>
        <v>0</v>
      </c>
      <c r="HA297" s="94">
        <f>IF(AND(HA$165&lt;=$E131,HA$165&gt;=EOMONTH($D131,0)),IF($G131="NNN",Expenses!GY$14*Leases!$F131,IF(Leases!$G131="FSG",0,IF(Leases!$G131="MG",SUMPRODUCT(Leases!$I131:$I135,Expenses!GY$9:GY$13)*Leases!$F131,MAX((Expenses!GY$9-Leases!$K131/12)*Leases!$J131*Leases!$F131,0)+MAX((Expenses!GY$10-Leases!$K132/12)*Leases!$J132*Leases!$F131,0)+MAX((Expenses!GY$11-Leases!$K133/12)*Leases!$J133*Leases!$F131,0)+MAX((Expenses!GY$12-Leases!$K134/12)*Leases!$J134*Leases!$F131,0)+MAX((Expenses!GY$13-Leases!$K135/12)*Leases!$J135*Leases!$F131,0)))),0)</f>
        <v>0</v>
      </c>
      <c r="HB297" s="94">
        <f>IF(AND(HB$165&lt;=$E131,HB$165&gt;=EOMONTH($D131,0)),IF($G131="NNN",Expenses!GZ$14*Leases!$F131,IF(Leases!$G131="FSG",0,IF(Leases!$G131="MG",SUMPRODUCT(Leases!$I131:$I135,Expenses!GZ$9:GZ$13)*Leases!$F131,MAX((Expenses!GZ$9-Leases!$K131/12)*Leases!$J131*Leases!$F131,0)+MAX((Expenses!GZ$10-Leases!$K132/12)*Leases!$J132*Leases!$F131,0)+MAX((Expenses!GZ$11-Leases!$K133/12)*Leases!$J133*Leases!$F131,0)+MAX((Expenses!GZ$12-Leases!$K134/12)*Leases!$J134*Leases!$F131,0)+MAX((Expenses!GZ$13-Leases!$K135/12)*Leases!$J135*Leases!$F131,0)))),0)</f>
        <v>0</v>
      </c>
      <c r="HC297" s="94">
        <f>IF(AND(HC$165&lt;=$E131,HC$165&gt;=EOMONTH($D131,0)),IF($G131="NNN",Expenses!HA$14*Leases!$F131,IF(Leases!$G131="FSG",0,IF(Leases!$G131="MG",SUMPRODUCT(Leases!$I131:$I135,Expenses!HA$9:HA$13)*Leases!$F131,MAX((Expenses!HA$9-Leases!$K131/12)*Leases!$J131*Leases!$F131,0)+MAX((Expenses!HA$10-Leases!$K132/12)*Leases!$J132*Leases!$F131,0)+MAX((Expenses!HA$11-Leases!$K133/12)*Leases!$J133*Leases!$F131,0)+MAX((Expenses!HA$12-Leases!$K134/12)*Leases!$J134*Leases!$F131,0)+MAX((Expenses!HA$13-Leases!$K135/12)*Leases!$J135*Leases!$F131,0)))),0)</f>
        <v>0</v>
      </c>
      <c r="HD297" s="94">
        <f>IF(AND(HD$165&lt;=$E131,HD$165&gt;=EOMONTH($D131,0)),IF($G131="NNN",Expenses!HB$14*Leases!$F131,IF(Leases!$G131="FSG",0,IF(Leases!$G131="MG",SUMPRODUCT(Leases!$I131:$I135,Expenses!HB$9:HB$13)*Leases!$F131,MAX((Expenses!HB$9-Leases!$K131/12)*Leases!$J131*Leases!$F131,0)+MAX((Expenses!HB$10-Leases!$K132/12)*Leases!$J132*Leases!$F131,0)+MAX((Expenses!HB$11-Leases!$K133/12)*Leases!$J133*Leases!$F131,0)+MAX((Expenses!HB$12-Leases!$K134/12)*Leases!$J134*Leases!$F131,0)+MAX((Expenses!HB$13-Leases!$K135/12)*Leases!$J135*Leases!$F131,0)))),0)</f>
        <v>0</v>
      </c>
      <c r="HE297" s="94">
        <f>IF(AND(HE$165&lt;=$E131,HE$165&gt;=EOMONTH($D131,0)),IF($G131="NNN",Expenses!HC$14*Leases!$F131,IF(Leases!$G131="FSG",0,IF(Leases!$G131="MG",SUMPRODUCT(Leases!$I131:$I135,Expenses!HC$9:HC$13)*Leases!$F131,MAX((Expenses!HC$9-Leases!$K131/12)*Leases!$J131*Leases!$F131,0)+MAX((Expenses!HC$10-Leases!$K132/12)*Leases!$J132*Leases!$F131,0)+MAX((Expenses!HC$11-Leases!$K133/12)*Leases!$J133*Leases!$F131,0)+MAX((Expenses!HC$12-Leases!$K134/12)*Leases!$J134*Leases!$F131,0)+MAX((Expenses!HC$13-Leases!$K135/12)*Leases!$J135*Leases!$F131,0)))),0)</f>
        <v>0</v>
      </c>
      <c r="HF297" s="94">
        <f>IF(AND(HF$165&lt;=$E131,HF$165&gt;=EOMONTH($D131,0)),IF($G131="NNN",Expenses!HD$14*Leases!$F131,IF(Leases!$G131="FSG",0,IF(Leases!$G131="MG",SUMPRODUCT(Leases!$I131:$I135,Expenses!HD$9:HD$13)*Leases!$F131,MAX((Expenses!HD$9-Leases!$K131/12)*Leases!$J131*Leases!$F131,0)+MAX((Expenses!HD$10-Leases!$K132/12)*Leases!$J132*Leases!$F131,0)+MAX((Expenses!HD$11-Leases!$K133/12)*Leases!$J133*Leases!$F131,0)+MAX((Expenses!HD$12-Leases!$K134/12)*Leases!$J134*Leases!$F131,0)+MAX((Expenses!HD$13-Leases!$K135/12)*Leases!$J135*Leases!$F131,0)))),0)</f>
        <v>0</v>
      </c>
      <c r="HG297" s="94">
        <f>IF(AND(HG$165&lt;=$E131,HG$165&gt;=EOMONTH($D131,0)),IF($G131="NNN",Expenses!HE$14*Leases!$F131,IF(Leases!$G131="FSG",0,IF(Leases!$G131="MG",SUMPRODUCT(Leases!$I131:$I135,Expenses!HE$9:HE$13)*Leases!$F131,MAX((Expenses!HE$9-Leases!$K131/12)*Leases!$J131*Leases!$F131,0)+MAX((Expenses!HE$10-Leases!$K132/12)*Leases!$J132*Leases!$F131,0)+MAX((Expenses!HE$11-Leases!$K133/12)*Leases!$J133*Leases!$F131,0)+MAX((Expenses!HE$12-Leases!$K134/12)*Leases!$J134*Leases!$F131,0)+MAX((Expenses!HE$13-Leases!$K135/12)*Leases!$J135*Leases!$F131,0)))),0)</f>
        <v>0</v>
      </c>
      <c r="HH297" s="94">
        <f>IF(AND(HH$165&lt;=$E131,HH$165&gt;=EOMONTH($D131,0)),IF($G131="NNN",Expenses!HF$14*Leases!$F131,IF(Leases!$G131="FSG",0,IF(Leases!$G131="MG",SUMPRODUCT(Leases!$I131:$I135,Expenses!HF$9:HF$13)*Leases!$F131,MAX((Expenses!HF$9-Leases!$K131/12)*Leases!$J131*Leases!$F131,0)+MAX((Expenses!HF$10-Leases!$K132/12)*Leases!$J132*Leases!$F131,0)+MAX((Expenses!HF$11-Leases!$K133/12)*Leases!$J133*Leases!$F131,0)+MAX((Expenses!HF$12-Leases!$K134/12)*Leases!$J134*Leases!$F131,0)+MAX((Expenses!HF$13-Leases!$K135/12)*Leases!$J135*Leases!$F131,0)))),0)</f>
        <v>0</v>
      </c>
      <c r="HI297" s="94">
        <f>IF(AND(HI$165&lt;=$E131,HI$165&gt;=EOMONTH($D131,0)),IF($G131="NNN",Expenses!HG$14*Leases!$F131,IF(Leases!$G131="FSG",0,IF(Leases!$G131="MG",SUMPRODUCT(Leases!$I131:$I135,Expenses!HG$9:HG$13)*Leases!$F131,MAX((Expenses!HG$9-Leases!$K131/12)*Leases!$J131*Leases!$F131,0)+MAX((Expenses!HG$10-Leases!$K132/12)*Leases!$J132*Leases!$F131,0)+MAX((Expenses!HG$11-Leases!$K133/12)*Leases!$J133*Leases!$F131,0)+MAX((Expenses!HG$12-Leases!$K134/12)*Leases!$J134*Leases!$F131,0)+MAX((Expenses!HG$13-Leases!$K135/12)*Leases!$J135*Leases!$F131,0)))),0)</f>
        <v>0</v>
      </c>
      <c r="HJ297" s="94">
        <f>IF(AND(HJ$165&lt;=$E131,HJ$165&gt;=EOMONTH($D131,0)),IF($G131="NNN",Expenses!HH$14*Leases!$F131,IF(Leases!$G131="FSG",0,IF(Leases!$G131="MG",SUMPRODUCT(Leases!$I131:$I135,Expenses!HH$9:HH$13)*Leases!$F131,MAX((Expenses!HH$9-Leases!$K131/12)*Leases!$J131*Leases!$F131,0)+MAX((Expenses!HH$10-Leases!$K132/12)*Leases!$J132*Leases!$F131,0)+MAX((Expenses!HH$11-Leases!$K133/12)*Leases!$J133*Leases!$F131,0)+MAX((Expenses!HH$12-Leases!$K134/12)*Leases!$J134*Leases!$F131,0)+MAX((Expenses!HH$13-Leases!$K135/12)*Leases!$J135*Leases!$F131,0)))),0)</f>
        <v>0</v>
      </c>
      <c r="HK297" s="94">
        <f>IF(AND(HK$165&lt;=$E131,HK$165&gt;=EOMONTH($D131,0)),IF($G131="NNN",Expenses!HI$14*Leases!$F131,IF(Leases!$G131="FSG",0,IF(Leases!$G131="MG",SUMPRODUCT(Leases!$I131:$I135,Expenses!HI$9:HI$13)*Leases!$F131,MAX((Expenses!HI$9-Leases!$K131/12)*Leases!$J131*Leases!$F131,0)+MAX((Expenses!HI$10-Leases!$K132/12)*Leases!$J132*Leases!$F131,0)+MAX((Expenses!HI$11-Leases!$K133/12)*Leases!$J133*Leases!$F131,0)+MAX((Expenses!HI$12-Leases!$K134/12)*Leases!$J134*Leases!$F131,0)+MAX((Expenses!HI$13-Leases!$K135/12)*Leases!$J135*Leases!$F131,0)))),0)</f>
        <v>0</v>
      </c>
      <c r="HL297" s="94">
        <f>IF(AND(HL$165&lt;=$E131,HL$165&gt;=EOMONTH($D131,0)),IF($G131="NNN",Expenses!HJ$14*Leases!$F131,IF(Leases!$G131="FSG",0,IF(Leases!$G131="MG",SUMPRODUCT(Leases!$I131:$I135,Expenses!HJ$9:HJ$13)*Leases!$F131,MAX((Expenses!HJ$9-Leases!$K131/12)*Leases!$J131*Leases!$F131,0)+MAX((Expenses!HJ$10-Leases!$K132/12)*Leases!$J132*Leases!$F131,0)+MAX((Expenses!HJ$11-Leases!$K133/12)*Leases!$J133*Leases!$F131,0)+MAX((Expenses!HJ$12-Leases!$K134/12)*Leases!$J134*Leases!$F131,0)+MAX((Expenses!HJ$13-Leases!$K135/12)*Leases!$J135*Leases!$F131,0)))),0)</f>
        <v>0</v>
      </c>
      <c r="HM297" s="94">
        <f>IF(AND(HM$165&lt;=$E131,HM$165&gt;=EOMONTH($D131,0)),IF($G131="NNN",Expenses!HK$14*Leases!$F131,IF(Leases!$G131="FSG",0,IF(Leases!$G131="MG",SUMPRODUCT(Leases!$I131:$I135,Expenses!HK$9:HK$13)*Leases!$F131,MAX((Expenses!HK$9-Leases!$K131/12)*Leases!$J131*Leases!$F131,0)+MAX((Expenses!HK$10-Leases!$K132/12)*Leases!$J132*Leases!$F131,0)+MAX((Expenses!HK$11-Leases!$K133/12)*Leases!$J133*Leases!$F131,0)+MAX((Expenses!HK$12-Leases!$K134/12)*Leases!$J134*Leases!$F131,0)+MAX((Expenses!HK$13-Leases!$K135/12)*Leases!$J135*Leases!$F131,0)))),0)</f>
        <v>0</v>
      </c>
      <c r="HN297" s="94">
        <f>IF(AND(HN$165&lt;=$E131,HN$165&gt;=EOMONTH($D131,0)),IF($G131="NNN",Expenses!HL$14*Leases!$F131,IF(Leases!$G131="FSG",0,IF(Leases!$G131="MG",SUMPRODUCT(Leases!$I131:$I135,Expenses!HL$9:HL$13)*Leases!$F131,MAX((Expenses!HL$9-Leases!$K131/12)*Leases!$J131*Leases!$F131,0)+MAX((Expenses!HL$10-Leases!$K132/12)*Leases!$J132*Leases!$F131,0)+MAX((Expenses!HL$11-Leases!$K133/12)*Leases!$J133*Leases!$F131,0)+MAX((Expenses!HL$12-Leases!$K134/12)*Leases!$J134*Leases!$F131,0)+MAX((Expenses!HL$13-Leases!$K135/12)*Leases!$J135*Leases!$F131,0)))),0)</f>
        <v>0</v>
      </c>
      <c r="HO297" s="94">
        <f>IF(AND(HO$165&lt;=$E131,HO$165&gt;=EOMONTH($D131,0)),IF($G131="NNN",Expenses!HM$14*Leases!$F131,IF(Leases!$G131="FSG",0,IF(Leases!$G131="MG",SUMPRODUCT(Leases!$I131:$I135,Expenses!HM$9:HM$13)*Leases!$F131,MAX((Expenses!HM$9-Leases!$K131/12)*Leases!$J131*Leases!$F131,0)+MAX((Expenses!HM$10-Leases!$K132/12)*Leases!$J132*Leases!$F131,0)+MAX((Expenses!HM$11-Leases!$K133/12)*Leases!$J133*Leases!$F131,0)+MAX((Expenses!HM$12-Leases!$K134/12)*Leases!$J134*Leases!$F131,0)+MAX((Expenses!HM$13-Leases!$K135/12)*Leases!$J135*Leases!$F131,0)))),0)</f>
        <v>0</v>
      </c>
      <c r="HP297" s="94">
        <f>IF(AND(HP$165&lt;=$E131,HP$165&gt;=EOMONTH($D131,0)),IF($G131="NNN",Expenses!HN$14*Leases!$F131,IF(Leases!$G131="FSG",0,IF(Leases!$G131="MG",SUMPRODUCT(Leases!$I131:$I135,Expenses!HN$9:HN$13)*Leases!$F131,MAX((Expenses!HN$9-Leases!$K131/12)*Leases!$J131*Leases!$F131,0)+MAX((Expenses!HN$10-Leases!$K132/12)*Leases!$J132*Leases!$F131,0)+MAX((Expenses!HN$11-Leases!$K133/12)*Leases!$J133*Leases!$F131,0)+MAX((Expenses!HN$12-Leases!$K134/12)*Leases!$J134*Leases!$F131,0)+MAX((Expenses!HN$13-Leases!$K135/12)*Leases!$J135*Leases!$F131,0)))),0)</f>
        <v>0</v>
      </c>
      <c r="HQ297" s="94">
        <f>IF(AND(HQ$165&lt;=$E131,HQ$165&gt;=EOMONTH($D131,0)),IF($G131="NNN",Expenses!HO$14*Leases!$F131,IF(Leases!$G131="FSG",0,IF(Leases!$G131="MG",SUMPRODUCT(Leases!$I131:$I135,Expenses!HO$9:HO$13)*Leases!$F131,MAX((Expenses!HO$9-Leases!$K131/12)*Leases!$J131*Leases!$F131,0)+MAX((Expenses!HO$10-Leases!$K132/12)*Leases!$J132*Leases!$F131,0)+MAX((Expenses!HO$11-Leases!$K133/12)*Leases!$J133*Leases!$F131,0)+MAX((Expenses!HO$12-Leases!$K134/12)*Leases!$J134*Leases!$F131,0)+MAX((Expenses!HO$13-Leases!$K135/12)*Leases!$J135*Leases!$F131,0)))),0)</f>
        <v>0</v>
      </c>
      <c r="HR297" s="94">
        <f>IF(AND(HR$165&lt;=$E131,HR$165&gt;=EOMONTH($D131,0)),IF($G131="NNN",Expenses!HP$14*Leases!$F131,IF(Leases!$G131="FSG",0,IF(Leases!$G131="MG",SUMPRODUCT(Leases!$I131:$I135,Expenses!HP$9:HP$13)*Leases!$F131,MAX((Expenses!HP$9-Leases!$K131/12)*Leases!$J131*Leases!$F131,0)+MAX((Expenses!HP$10-Leases!$K132/12)*Leases!$J132*Leases!$F131,0)+MAX((Expenses!HP$11-Leases!$K133/12)*Leases!$J133*Leases!$F131,0)+MAX((Expenses!HP$12-Leases!$K134/12)*Leases!$J134*Leases!$F131,0)+MAX((Expenses!HP$13-Leases!$K135/12)*Leases!$J135*Leases!$F131,0)))),0)</f>
        <v>0</v>
      </c>
      <c r="HS297" s="94">
        <f>IF(AND(HS$165&lt;=$E131,HS$165&gt;=EOMONTH($D131,0)),IF($G131="NNN",Expenses!HQ$14*Leases!$F131,IF(Leases!$G131="FSG",0,IF(Leases!$G131="MG",SUMPRODUCT(Leases!$I131:$I135,Expenses!HQ$9:HQ$13)*Leases!$F131,MAX((Expenses!HQ$9-Leases!$K131/12)*Leases!$J131*Leases!$F131,0)+MAX((Expenses!HQ$10-Leases!$K132/12)*Leases!$J132*Leases!$F131,0)+MAX((Expenses!HQ$11-Leases!$K133/12)*Leases!$J133*Leases!$F131,0)+MAX((Expenses!HQ$12-Leases!$K134/12)*Leases!$J134*Leases!$F131,0)+MAX((Expenses!HQ$13-Leases!$K135/12)*Leases!$J135*Leases!$F131,0)))),0)</f>
        <v>0</v>
      </c>
      <c r="HT297" s="94">
        <f>IF(AND(HT$165&lt;=$E131,HT$165&gt;=EOMONTH($D131,0)),IF($G131="NNN",Expenses!HR$14*Leases!$F131,IF(Leases!$G131="FSG",0,IF(Leases!$G131="MG",SUMPRODUCT(Leases!$I131:$I135,Expenses!HR$9:HR$13)*Leases!$F131,MAX((Expenses!HR$9-Leases!$K131/12)*Leases!$J131*Leases!$F131,0)+MAX((Expenses!HR$10-Leases!$K132/12)*Leases!$J132*Leases!$F131,0)+MAX((Expenses!HR$11-Leases!$K133/12)*Leases!$J133*Leases!$F131,0)+MAX((Expenses!HR$12-Leases!$K134/12)*Leases!$J134*Leases!$F131,0)+MAX((Expenses!HR$13-Leases!$K135/12)*Leases!$J135*Leases!$F131,0)))),0)</f>
        <v>0</v>
      </c>
      <c r="HU297" s="94">
        <f>IF(AND(HU$165&lt;=$E131,HU$165&gt;=EOMONTH($D131,0)),IF($G131="NNN",Expenses!HS$14*Leases!$F131,IF(Leases!$G131="FSG",0,IF(Leases!$G131="MG",SUMPRODUCT(Leases!$I131:$I135,Expenses!HS$9:HS$13)*Leases!$F131,MAX((Expenses!HS$9-Leases!$K131/12)*Leases!$J131*Leases!$F131,0)+MAX((Expenses!HS$10-Leases!$K132/12)*Leases!$J132*Leases!$F131,0)+MAX((Expenses!HS$11-Leases!$K133/12)*Leases!$J133*Leases!$F131,0)+MAX((Expenses!HS$12-Leases!$K134/12)*Leases!$J134*Leases!$F131,0)+MAX((Expenses!HS$13-Leases!$K135/12)*Leases!$J135*Leases!$F131,0)))),0)</f>
        <v>0</v>
      </c>
      <c r="HV297" s="94">
        <f>IF(AND(HV$165&lt;=$E131,HV$165&gt;=EOMONTH($D131,0)),IF($G131="NNN",Expenses!HT$14*Leases!$F131,IF(Leases!$G131="FSG",0,IF(Leases!$G131="MG",SUMPRODUCT(Leases!$I131:$I135,Expenses!HT$9:HT$13)*Leases!$F131,MAX((Expenses!HT$9-Leases!$K131/12)*Leases!$J131*Leases!$F131,0)+MAX((Expenses!HT$10-Leases!$K132/12)*Leases!$J132*Leases!$F131,0)+MAX((Expenses!HT$11-Leases!$K133/12)*Leases!$J133*Leases!$F131,0)+MAX((Expenses!HT$12-Leases!$K134/12)*Leases!$J134*Leases!$F131,0)+MAX((Expenses!HT$13-Leases!$K135/12)*Leases!$J135*Leases!$F131,0)))),0)</f>
        <v>0</v>
      </c>
      <c r="HW297" s="94">
        <f>IF(AND(HW$165&lt;=$E131,HW$165&gt;=EOMONTH($D131,0)),IF($G131="NNN",Expenses!HU$14*Leases!$F131,IF(Leases!$G131="FSG",0,IF(Leases!$G131="MG",SUMPRODUCT(Leases!$I131:$I135,Expenses!HU$9:HU$13)*Leases!$F131,MAX((Expenses!HU$9-Leases!$K131/12)*Leases!$J131*Leases!$F131,0)+MAX((Expenses!HU$10-Leases!$K132/12)*Leases!$J132*Leases!$F131,0)+MAX((Expenses!HU$11-Leases!$K133/12)*Leases!$J133*Leases!$F131,0)+MAX((Expenses!HU$12-Leases!$K134/12)*Leases!$J134*Leases!$F131,0)+MAX((Expenses!HU$13-Leases!$K135/12)*Leases!$J135*Leases!$F131,0)))),0)</f>
        <v>0</v>
      </c>
      <c r="HX297" s="94">
        <f>IF(AND(HX$165&lt;=$E131,HX$165&gt;=EOMONTH($D131,0)),IF($G131="NNN",Expenses!HV$14*Leases!$F131,IF(Leases!$G131="FSG",0,IF(Leases!$G131="MG",SUMPRODUCT(Leases!$I131:$I135,Expenses!HV$9:HV$13)*Leases!$F131,MAX((Expenses!HV$9-Leases!$K131/12)*Leases!$J131*Leases!$F131,0)+MAX((Expenses!HV$10-Leases!$K132/12)*Leases!$J132*Leases!$F131,0)+MAX((Expenses!HV$11-Leases!$K133/12)*Leases!$J133*Leases!$F131,0)+MAX((Expenses!HV$12-Leases!$K134/12)*Leases!$J134*Leases!$F131,0)+MAX((Expenses!HV$13-Leases!$K135/12)*Leases!$J135*Leases!$F131,0)))),0)</f>
        <v>0</v>
      </c>
      <c r="HY297" s="94">
        <f>IF(AND(HY$165&lt;=$E131,HY$165&gt;=EOMONTH($D131,0)),IF($G131="NNN",Expenses!HW$14*Leases!$F131,IF(Leases!$G131="FSG",0,IF(Leases!$G131="MG",SUMPRODUCT(Leases!$I131:$I135,Expenses!HW$9:HW$13)*Leases!$F131,MAX((Expenses!HW$9-Leases!$K131/12)*Leases!$J131*Leases!$F131,0)+MAX((Expenses!HW$10-Leases!$K132/12)*Leases!$J132*Leases!$F131,0)+MAX((Expenses!HW$11-Leases!$K133/12)*Leases!$J133*Leases!$F131,0)+MAX((Expenses!HW$12-Leases!$K134/12)*Leases!$J134*Leases!$F131,0)+MAX((Expenses!HW$13-Leases!$K135/12)*Leases!$J135*Leases!$F131,0)))),0)</f>
        <v>0</v>
      </c>
      <c r="HZ297" s="94">
        <f>IF(AND(HZ$165&lt;=$E131,HZ$165&gt;=EOMONTH($D131,0)),IF($G131="NNN",Expenses!HX$14*Leases!$F131,IF(Leases!$G131="FSG",0,IF(Leases!$G131="MG",SUMPRODUCT(Leases!$I131:$I135,Expenses!HX$9:HX$13)*Leases!$F131,MAX((Expenses!HX$9-Leases!$K131/12)*Leases!$J131*Leases!$F131,0)+MAX((Expenses!HX$10-Leases!$K132/12)*Leases!$J132*Leases!$F131,0)+MAX((Expenses!HX$11-Leases!$K133/12)*Leases!$J133*Leases!$F131,0)+MAX((Expenses!HX$12-Leases!$K134/12)*Leases!$J134*Leases!$F131,0)+MAX((Expenses!HX$13-Leases!$K135/12)*Leases!$J135*Leases!$F131,0)))),0)</f>
        <v>0</v>
      </c>
      <c r="IA297" s="94">
        <f>IF(AND(IA$165&lt;=$E131,IA$165&gt;=EOMONTH($D131,0)),IF($G131="NNN",Expenses!HY$14*Leases!$F131,IF(Leases!$G131="FSG",0,IF(Leases!$G131="MG",SUMPRODUCT(Leases!$I131:$I135,Expenses!HY$9:HY$13)*Leases!$F131,MAX((Expenses!HY$9-Leases!$K131/12)*Leases!$J131*Leases!$F131,0)+MAX((Expenses!HY$10-Leases!$K132/12)*Leases!$J132*Leases!$F131,0)+MAX((Expenses!HY$11-Leases!$K133/12)*Leases!$J133*Leases!$F131,0)+MAX((Expenses!HY$12-Leases!$K134/12)*Leases!$J134*Leases!$F131,0)+MAX((Expenses!HY$13-Leases!$K135/12)*Leases!$J135*Leases!$F131,0)))),0)</f>
        <v>0</v>
      </c>
      <c r="IB297" s="94">
        <f>IF(AND(IB$165&lt;=$E131,IB$165&gt;=EOMONTH($D131,0)),IF($G131="NNN",Expenses!HZ$14*Leases!$F131,IF(Leases!$G131="FSG",0,IF(Leases!$G131="MG",SUMPRODUCT(Leases!$I131:$I135,Expenses!HZ$9:HZ$13)*Leases!$F131,MAX((Expenses!HZ$9-Leases!$K131/12)*Leases!$J131*Leases!$F131,0)+MAX((Expenses!HZ$10-Leases!$K132/12)*Leases!$J132*Leases!$F131,0)+MAX((Expenses!HZ$11-Leases!$K133/12)*Leases!$J133*Leases!$F131,0)+MAX((Expenses!HZ$12-Leases!$K134/12)*Leases!$J134*Leases!$F131,0)+MAX((Expenses!HZ$13-Leases!$K135/12)*Leases!$J135*Leases!$F131,0)))),0)</f>
        <v>0</v>
      </c>
      <c r="IC297" s="94">
        <f>IF(AND(IC$165&lt;=$E131,IC$165&gt;=EOMONTH($D131,0)),IF($G131="NNN",Expenses!IA$14*Leases!$F131,IF(Leases!$G131="FSG",0,IF(Leases!$G131="MG",SUMPRODUCT(Leases!$I131:$I135,Expenses!IA$9:IA$13)*Leases!$F131,MAX((Expenses!IA$9-Leases!$K131/12)*Leases!$J131*Leases!$F131,0)+MAX((Expenses!IA$10-Leases!$K132/12)*Leases!$J132*Leases!$F131,0)+MAX((Expenses!IA$11-Leases!$K133/12)*Leases!$J133*Leases!$F131,0)+MAX((Expenses!IA$12-Leases!$K134/12)*Leases!$J134*Leases!$F131,0)+MAX((Expenses!IA$13-Leases!$K135/12)*Leases!$J135*Leases!$F131,0)))),0)</f>
        <v>0</v>
      </c>
      <c r="ID297" s="94">
        <f>IF(AND(ID$165&lt;=$E131,ID$165&gt;=EOMONTH($D131,0)),IF($G131="NNN",Expenses!IB$14*Leases!$F131,IF(Leases!$G131="FSG",0,IF(Leases!$G131="MG",SUMPRODUCT(Leases!$I131:$I135,Expenses!IB$9:IB$13)*Leases!$F131,MAX((Expenses!IB$9-Leases!$K131/12)*Leases!$J131*Leases!$F131,0)+MAX((Expenses!IB$10-Leases!$K132/12)*Leases!$J132*Leases!$F131,0)+MAX((Expenses!IB$11-Leases!$K133/12)*Leases!$J133*Leases!$F131,0)+MAX((Expenses!IB$12-Leases!$K134/12)*Leases!$J134*Leases!$F131,0)+MAX((Expenses!IB$13-Leases!$K135/12)*Leases!$J135*Leases!$F131,0)))),0)</f>
        <v>0</v>
      </c>
      <c r="IE297" s="94">
        <f>IF(AND(IE$165&lt;=$E131,IE$165&gt;=EOMONTH($D131,0)),IF($G131="NNN",Expenses!IC$14*Leases!$F131,IF(Leases!$G131="FSG",0,IF(Leases!$G131="MG",SUMPRODUCT(Leases!$I131:$I135,Expenses!IC$9:IC$13)*Leases!$F131,MAX((Expenses!IC$9-Leases!$K131/12)*Leases!$J131*Leases!$F131,0)+MAX((Expenses!IC$10-Leases!$K132/12)*Leases!$J132*Leases!$F131,0)+MAX((Expenses!IC$11-Leases!$K133/12)*Leases!$J133*Leases!$F131,0)+MAX((Expenses!IC$12-Leases!$K134/12)*Leases!$J134*Leases!$F131,0)+MAX((Expenses!IC$13-Leases!$K135/12)*Leases!$J135*Leases!$F131,0)))),0)</f>
        <v>0</v>
      </c>
      <c r="IF297" s="94">
        <f>IF(AND(IF$165&lt;=$E131,IF$165&gt;=EOMONTH($D131,0)),IF($G131="NNN",Expenses!ID$14*Leases!$F131,IF(Leases!$G131="FSG",0,IF(Leases!$G131="MG",SUMPRODUCT(Leases!$I131:$I135,Expenses!ID$9:ID$13)*Leases!$F131,MAX((Expenses!ID$9-Leases!$K131/12)*Leases!$J131*Leases!$F131,0)+MAX((Expenses!ID$10-Leases!$K132/12)*Leases!$J132*Leases!$F131,0)+MAX((Expenses!ID$11-Leases!$K133/12)*Leases!$J133*Leases!$F131,0)+MAX((Expenses!ID$12-Leases!$K134/12)*Leases!$J134*Leases!$F131,0)+MAX((Expenses!ID$13-Leases!$K135/12)*Leases!$J135*Leases!$F131,0)))),0)</f>
        <v>0</v>
      </c>
      <c r="IG297" s="94">
        <f>IF(AND(IG$165&lt;=$E131,IG$165&gt;=EOMONTH($D131,0)),IF($G131="NNN",Expenses!IE$14*Leases!$F131,IF(Leases!$G131="FSG",0,IF(Leases!$G131="MG",SUMPRODUCT(Leases!$I131:$I135,Expenses!IE$9:IE$13)*Leases!$F131,MAX((Expenses!IE$9-Leases!$K131/12)*Leases!$J131*Leases!$F131,0)+MAX((Expenses!IE$10-Leases!$K132/12)*Leases!$J132*Leases!$F131,0)+MAX((Expenses!IE$11-Leases!$K133/12)*Leases!$J133*Leases!$F131,0)+MAX((Expenses!IE$12-Leases!$K134/12)*Leases!$J134*Leases!$F131,0)+MAX((Expenses!IE$13-Leases!$K135/12)*Leases!$J135*Leases!$F131,0)))),0)</f>
        <v>0</v>
      </c>
      <c r="IH297" s="94">
        <f>IF(AND(IH$165&lt;=$E131,IH$165&gt;=EOMONTH($D131,0)),IF($G131="NNN",Expenses!IF$14*Leases!$F131,IF(Leases!$G131="FSG",0,IF(Leases!$G131="MG",SUMPRODUCT(Leases!$I131:$I135,Expenses!IF$9:IF$13)*Leases!$F131,MAX((Expenses!IF$9-Leases!$K131/12)*Leases!$J131*Leases!$F131,0)+MAX((Expenses!IF$10-Leases!$K132/12)*Leases!$J132*Leases!$F131,0)+MAX((Expenses!IF$11-Leases!$K133/12)*Leases!$J133*Leases!$F131,0)+MAX((Expenses!IF$12-Leases!$K134/12)*Leases!$J134*Leases!$F131,0)+MAX((Expenses!IF$13-Leases!$K135/12)*Leases!$J135*Leases!$F131,0)))),0)</f>
        <v>0</v>
      </c>
      <c r="II297" s="94">
        <f>IF(AND(II$165&lt;=$E131,II$165&gt;=EOMONTH($D131,0)),IF($G131="NNN",Expenses!IG$14*Leases!$F131,IF(Leases!$G131="FSG",0,IF(Leases!$G131="MG",SUMPRODUCT(Leases!$I131:$I135,Expenses!IG$9:IG$13)*Leases!$F131,MAX((Expenses!IG$9-Leases!$K131/12)*Leases!$J131*Leases!$F131,0)+MAX((Expenses!IG$10-Leases!$K132/12)*Leases!$J132*Leases!$F131,0)+MAX((Expenses!IG$11-Leases!$K133/12)*Leases!$J133*Leases!$F131,0)+MAX((Expenses!IG$12-Leases!$K134/12)*Leases!$J134*Leases!$F131,0)+MAX((Expenses!IG$13-Leases!$K135/12)*Leases!$J135*Leases!$F131,0)))),0)</f>
        <v>0</v>
      </c>
      <c r="IJ297" s="94">
        <f>IF(AND(IJ$165&lt;=$E131,IJ$165&gt;=EOMONTH($D131,0)),IF($G131="NNN",Expenses!IH$14*Leases!$F131,IF(Leases!$G131="FSG",0,IF(Leases!$G131="MG",SUMPRODUCT(Leases!$I131:$I135,Expenses!IH$9:IH$13)*Leases!$F131,MAX((Expenses!IH$9-Leases!$K131/12)*Leases!$J131*Leases!$F131,0)+MAX((Expenses!IH$10-Leases!$K132/12)*Leases!$J132*Leases!$F131,0)+MAX((Expenses!IH$11-Leases!$K133/12)*Leases!$J133*Leases!$F131,0)+MAX((Expenses!IH$12-Leases!$K134/12)*Leases!$J134*Leases!$F131,0)+MAX((Expenses!IH$13-Leases!$K135/12)*Leases!$J135*Leases!$F131,0)))),0)</f>
        <v>0</v>
      </c>
      <c r="IK297" s="94">
        <f>IF(AND(IK$165&lt;=$E131,IK$165&gt;=EOMONTH($D131,0)),IF($G131="NNN",Expenses!II$14*Leases!$F131,IF(Leases!$G131="FSG",0,IF(Leases!$G131="MG",SUMPRODUCT(Leases!$I131:$I135,Expenses!II$9:II$13)*Leases!$F131,MAX((Expenses!II$9-Leases!$K131/12)*Leases!$J131*Leases!$F131,0)+MAX((Expenses!II$10-Leases!$K132/12)*Leases!$J132*Leases!$F131,0)+MAX((Expenses!II$11-Leases!$K133/12)*Leases!$J133*Leases!$F131,0)+MAX((Expenses!II$12-Leases!$K134/12)*Leases!$J134*Leases!$F131,0)+MAX((Expenses!II$13-Leases!$K135/12)*Leases!$J135*Leases!$F131,0)))),0)</f>
        <v>0</v>
      </c>
      <c r="IL297" s="94">
        <f>IF(AND(IL$165&lt;=$E131,IL$165&gt;=EOMONTH($D131,0)),IF($G131="NNN",Expenses!IJ$14*Leases!$F131,IF(Leases!$G131="FSG",0,IF(Leases!$G131="MG",SUMPRODUCT(Leases!$I131:$I135,Expenses!IJ$9:IJ$13)*Leases!$F131,MAX((Expenses!IJ$9-Leases!$K131/12)*Leases!$J131*Leases!$F131,0)+MAX((Expenses!IJ$10-Leases!$K132/12)*Leases!$J132*Leases!$F131,0)+MAX((Expenses!IJ$11-Leases!$K133/12)*Leases!$J133*Leases!$F131,0)+MAX((Expenses!IJ$12-Leases!$K134/12)*Leases!$J134*Leases!$F131,0)+MAX((Expenses!IJ$13-Leases!$K135/12)*Leases!$J135*Leases!$F131,0)))),0)</f>
        <v>0</v>
      </c>
      <c r="IM297" s="94">
        <f>IF(AND(IM$165&lt;=$E131,IM$165&gt;=EOMONTH($D131,0)),IF($G131="NNN",Expenses!IK$14*Leases!$F131,IF(Leases!$G131="FSG",0,IF(Leases!$G131="MG",SUMPRODUCT(Leases!$I131:$I135,Expenses!IK$9:IK$13)*Leases!$F131,MAX((Expenses!IK$9-Leases!$K131/12)*Leases!$J131*Leases!$F131,0)+MAX((Expenses!IK$10-Leases!$K132/12)*Leases!$J132*Leases!$F131,0)+MAX((Expenses!IK$11-Leases!$K133/12)*Leases!$J133*Leases!$F131,0)+MAX((Expenses!IK$12-Leases!$K134/12)*Leases!$J134*Leases!$F131,0)+MAX((Expenses!IK$13-Leases!$K135/12)*Leases!$J135*Leases!$F131,0)))),0)</f>
        <v>0</v>
      </c>
      <c r="IN297" s="94">
        <f>IF(AND(IN$165&lt;=$E131,IN$165&gt;=EOMONTH($D131,0)),IF($G131="NNN",Expenses!IL$14*Leases!$F131,IF(Leases!$G131="FSG",0,IF(Leases!$G131="MG",SUMPRODUCT(Leases!$I131:$I135,Expenses!IL$9:IL$13)*Leases!$F131,MAX((Expenses!IL$9-Leases!$K131/12)*Leases!$J131*Leases!$F131,0)+MAX((Expenses!IL$10-Leases!$K132/12)*Leases!$J132*Leases!$F131,0)+MAX((Expenses!IL$11-Leases!$K133/12)*Leases!$J133*Leases!$F131,0)+MAX((Expenses!IL$12-Leases!$K134/12)*Leases!$J134*Leases!$F131,0)+MAX((Expenses!IL$13-Leases!$K135/12)*Leases!$J135*Leases!$F131,0)))),0)</f>
        <v>0</v>
      </c>
      <c r="IO297" s="94">
        <f>IF(AND(IO$165&lt;=$E131,IO$165&gt;=EOMONTH($D131,0)),IF($G131="NNN",Expenses!IM$14*Leases!$F131,IF(Leases!$G131="FSG",0,IF(Leases!$G131="MG",SUMPRODUCT(Leases!$I131:$I135,Expenses!IM$9:IM$13)*Leases!$F131,MAX((Expenses!IM$9-Leases!$K131/12)*Leases!$J131*Leases!$F131,0)+MAX((Expenses!IM$10-Leases!$K132/12)*Leases!$J132*Leases!$F131,0)+MAX((Expenses!IM$11-Leases!$K133/12)*Leases!$J133*Leases!$F131,0)+MAX((Expenses!IM$12-Leases!$K134/12)*Leases!$J134*Leases!$F131,0)+MAX((Expenses!IM$13-Leases!$K135/12)*Leases!$J135*Leases!$F131,0)))),0)</f>
        <v>0</v>
      </c>
      <c r="IP297" s="94">
        <f>IF(AND(IP$165&lt;=$E131,IP$165&gt;=EOMONTH($D131,0)),IF($G131="NNN",Expenses!IN$14*Leases!$F131,IF(Leases!$G131="FSG",0,IF(Leases!$G131="MG",SUMPRODUCT(Leases!$I131:$I135,Expenses!IN$9:IN$13)*Leases!$F131,MAX((Expenses!IN$9-Leases!$K131/12)*Leases!$J131*Leases!$F131,0)+MAX((Expenses!IN$10-Leases!$K132/12)*Leases!$J132*Leases!$F131,0)+MAX((Expenses!IN$11-Leases!$K133/12)*Leases!$J133*Leases!$F131,0)+MAX((Expenses!IN$12-Leases!$K134/12)*Leases!$J134*Leases!$F131,0)+MAX((Expenses!IN$13-Leases!$K135/12)*Leases!$J135*Leases!$F131,0)))),0)</f>
        <v>0</v>
      </c>
      <c r="IQ297" s="94">
        <f>IF(AND(IQ$165&lt;=$E131,IQ$165&gt;=EOMONTH($D131,0)),IF($G131="NNN",Expenses!IO$14*Leases!$F131,IF(Leases!$G131="FSG",0,IF(Leases!$G131="MG",SUMPRODUCT(Leases!$I131:$I135,Expenses!IO$9:IO$13)*Leases!$F131,MAX((Expenses!IO$9-Leases!$K131/12)*Leases!$J131*Leases!$F131,0)+MAX((Expenses!IO$10-Leases!$K132/12)*Leases!$J132*Leases!$F131,0)+MAX((Expenses!IO$11-Leases!$K133/12)*Leases!$J133*Leases!$F131,0)+MAX((Expenses!IO$12-Leases!$K134/12)*Leases!$J134*Leases!$F131,0)+MAX((Expenses!IO$13-Leases!$K135/12)*Leases!$J135*Leases!$F131,0)))),0)</f>
        <v>0</v>
      </c>
      <c r="IR297" s="94">
        <f>IF(AND(IR$165&lt;=$E131,IR$165&gt;=EOMONTH($D131,0)),IF($G131="NNN",Expenses!IP$14*Leases!$F131,IF(Leases!$G131="FSG",0,IF(Leases!$G131="MG",SUMPRODUCT(Leases!$I131:$I135,Expenses!IP$9:IP$13)*Leases!$F131,MAX((Expenses!IP$9-Leases!$K131/12)*Leases!$J131*Leases!$F131,0)+MAX((Expenses!IP$10-Leases!$K132/12)*Leases!$J132*Leases!$F131,0)+MAX((Expenses!IP$11-Leases!$K133/12)*Leases!$J133*Leases!$F131,0)+MAX((Expenses!IP$12-Leases!$K134/12)*Leases!$J134*Leases!$F131,0)+MAX((Expenses!IP$13-Leases!$K135/12)*Leases!$J135*Leases!$F131,0)))),0)</f>
        <v>0</v>
      </c>
      <c r="IS297" s="94">
        <f>IF(AND(IS$165&lt;=$E131,IS$165&gt;=EOMONTH($D131,0)),IF($G131="NNN",Expenses!IQ$14*Leases!$F131,IF(Leases!$G131="FSG",0,IF(Leases!$G131="MG",SUMPRODUCT(Leases!$I131:$I135,Expenses!IQ$9:IQ$13)*Leases!$F131,MAX((Expenses!IQ$9-Leases!$K131/12)*Leases!$J131*Leases!$F131,0)+MAX((Expenses!IQ$10-Leases!$K132/12)*Leases!$J132*Leases!$F131,0)+MAX((Expenses!IQ$11-Leases!$K133/12)*Leases!$J133*Leases!$F131,0)+MAX((Expenses!IQ$12-Leases!$K134/12)*Leases!$J134*Leases!$F131,0)+MAX((Expenses!IQ$13-Leases!$K135/12)*Leases!$J135*Leases!$F131,0)))),0)</f>
        <v>0</v>
      </c>
      <c r="IT297" s="94">
        <f>IF(AND(IT$165&lt;=$E131,IT$165&gt;=EOMONTH($D131,0)),IF($G131="NNN",Expenses!IR$14*Leases!$F131,IF(Leases!$G131="FSG",0,IF(Leases!$G131="MG",SUMPRODUCT(Leases!$I131:$I135,Expenses!IR$9:IR$13)*Leases!$F131,MAX((Expenses!IR$9-Leases!$K131/12)*Leases!$J131*Leases!$F131,0)+MAX((Expenses!IR$10-Leases!$K132/12)*Leases!$J132*Leases!$F131,0)+MAX((Expenses!IR$11-Leases!$K133/12)*Leases!$J133*Leases!$F131,0)+MAX((Expenses!IR$12-Leases!$K134/12)*Leases!$J134*Leases!$F131,0)+MAX((Expenses!IR$13-Leases!$K135/12)*Leases!$J135*Leases!$F131,0)))),0)</f>
        <v>0</v>
      </c>
      <c r="IU297" s="94">
        <f>IF(AND(IU$165&lt;=$E131,IU$165&gt;=EOMONTH($D131,0)),IF($G131="NNN",Expenses!IS$14*Leases!$F131,IF(Leases!$G131="FSG",0,IF(Leases!$G131="MG",SUMPRODUCT(Leases!$I131:$I135,Expenses!IS$9:IS$13)*Leases!$F131,MAX((Expenses!IS$9-Leases!$K131/12)*Leases!$J131*Leases!$F131,0)+MAX((Expenses!IS$10-Leases!$K132/12)*Leases!$J132*Leases!$F131,0)+MAX((Expenses!IS$11-Leases!$K133/12)*Leases!$J133*Leases!$F131,0)+MAX((Expenses!IS$12-Leases!$K134/12)*Leases!$J134*Leases!$F131,0)+MAX((Expenses!IS$13-Leases!$K135/12)*Leases!$J135*Leases!$F131,0)))),0)</f>
        <v>0</v>
      </c>
      <c r="IV297" s="94">
        <f>IF(AND(IV$165&lt;=$E131,IV$165&gt;=EOMONTH($D131,0)),IF($G131="NNN",Expenses!IT$14*Leases!$F131,IF(Leases!$G131="FSG",0,IF(Leases!$G131="MG",SUMPRODUCT(Leases!$I131:$I135,Expenses!IT$9:IT$13)*Leases!$F131,MAX((Expenses!IT$9-Leases!$K131/12)*Leases!$J131*Leases!$F131,0)+MAX((Expenses!IT$10-Leases!$K132/12)*Leases!$J132*Leases!$F131,0)+MAX((Expenses!IT$11-Leases!$K133/12)*Leases!$J133*Leases!$F131,0)+MAX((Expenses!IT$12-Leases!$K134/12)*Leases!$J134*Leases!$F131,0)+MAX((Expenses!IT$13-Leases!$K135/12)*Leases!$J135*Leases!$F131,0)))),0)</f>
        <v>0</v>
      </c>
      <c r="IW297" s="94">
        <f>IF(AND(IW$165&lt;=$E131,IW$165&gt;=EOMONTH($D131,0)),IF($G131="NNN",Expenses!IU$14*Leases!$F131,IF(Leases!$G131="FSG",0,IF(Leases!$G131="MG",SUMPRODUCT(Leases!$I131:$I135,Expenses!IU$9:IU$13)*Leases!$F131,MAX((Expenses!IU$9-Leases!$K131/12)*Leases!$J131*Leases!$F131,0)+MAX((Expenses!IU$10-Leases!$K132/12)*Leases!$J132*Leases!$F131,0)+MAX((Expenses!IU$11-Leases!$K133/12)*Leases!$J133*Leases!$F131,0)+MAX((Expenses!IU$12-Leases!$K134/12)*Leases!$J134*Leases!$F131,0)+MAX((Expenses!IU$13-Leases!$K135/12)*Leases!$J135*Leases!$F131,0)))),0)</f>
        <v>0</v>
      </c>
      <c r="IX297" s="94">
        <f>IF(AND(IX$165&lt;=$E131,IX$165&gt;=EOMONTH($D131,0)),IF($G131="NNN",Expenses!IV$14*Leases!$F131,IF(Leases!$G131="FSG",0,IF(Leases!$G131="MG",SUMPRODUCT(Leases!$I131:$I135,Expenses!IV$9:IV$13)*Leases!$F131,MAX((Expenses!IV$9-Leases!$K131/12)*Leases!$J131*Leases!$F131,0)+MAX((Expenses!IV$10-Leases!$K132/12)*Leases!$J132*Leases!$F131,0)+MAX((Expenses!IV$11-Leases!$K133/12)*Leases!$J133*Leases!$F131,0)+MAX((Expenses!IV$12-Leases!$K134/12)*Leases!$J134*Leases!$F131,0)+MAX((Expenses!IV$13-Leases!$K135/12)*Leases!$J135*Leases!$F131,0)))),0)</f>
        <v>0</v>
      </c>
      <c r="IY297" s="94">
        <f>IF(AND(IY$165&lt;=$E131,IY$165&gt;=EOMONTH($D131,0)),IF($G131="NNN",Expenses!IW$14*Leases!$F131,IF(Leases!$G131="FSG",0,IF(Leases!$G131="MG",SUMPRODUCT(Leases!$I131:$I135,Expenses!IW$9:IW$13)*Leases!$F131,MAX((Expenses!IW$9-Leases!$K131/12)*Leases!$J131*Leases!$F131,0)+MAX((Expenses!IW$10-Leases!$K132/12)*Leases!$J132*Leases!$F131,0)+MAX((Expenses!IW$11-Leases!$K133/12)*Leases!$J133*Leases!$F131,0)+MAX((Expenses!IW$12-Leases!$K134/12)*Leases!$J134*Leases!$F131,0)+MAX((Expenses!IW$13-Leases!$K135/12)*Leases!$J135*Leases!$F131,0)))),0)</f>
        <v>0</v>
      </c>
      <c r="IZ297" s="94">
        <f>IF(AND(IZ$165&lt;=$E131,IZ$165&gt;=EOMONTH($D131,0)),IF($G131="NNN",Expenses!IX$14*Leases!$F131,IF(Leases!$G131="FSG",0,IF(Leases!$G131="MG",SUMPRODUCT(Leases!$I131:$I135,Expenses!IX$9:IX$13)*Leases!$F131,MAX((Expenses!IX$9-Leases!$K131/12)*Leases!$J131*Leases!$F131,0)+MAX((Expenses!IX$10-Leases!$K132/12)*Leases!$J132*Leases!$F131,0)+MAX((Expenses!IX$11-Leases!$K133/12)*Leases!$J133*Leases!$F131,0)+MAX((Expenses!IX$12-Leases!$K134/12)*Leases!$J134*Leases!$F131,0)+MAX((Expenses!IX$13-Leases!$K135/12)*Leases!$J135*Leases!$F131,0)))),0)</f>
        <v>0</v>
      </c>
      <c r="JA297" s="94">
        <f>IF(AND(JA$165&lt;=$E131,JA$165&gt;=EOMONTH($D131,0)),IF($G131="NNN",Expenses!IY$14*Leases!$F131,IF(Leases!$G131="FSG",0,IF(Leases!$G131="MG",SUMPRODUCT(Leases!$I131:$I135,Expenses!IY$9:IY$13)*Leases!$F131,MAX((Expenses!IY$9-Leases!$K131/12)*Leases!$J131*Leases!$F131,0)+MAX((Expenses!IY$10-Leases!$K132/12)*Leases!$J132*Leases!$F131,0)+MAX((Expenses!IY$11-Leases!$K133/12)*Leases!$J133*Leases!$F131,0)+MAX((Expenses!IY$12-Leases!$K134/12)*Leases!$J134*Leases!$F131,0)+MAX((Expenses!IY$13-Leases!$K135/12)*Leases!$J135*Leases!$F131,0)))),0)</f>
        <v>0</v>
      </c>
      <c r="JB297" s="94">
        <f>IF(AND(JB$165&lt;=$E131,JB$165&gt;=EOMONTH($D131,0)),IF($G131="NNN",Expenses!IZ$14*Leases!$F131,IF(Leases!$G131="FSG",0,IF(Leases!$G131="MG",SUMPRODUCT(Leases!$I131:$I135,Expenses!IZ$9:IZ$13)*Leases!$F131,MAX((Expenses!IZ$9-Leases!$K131/12)*Leases!$J131*Leases!$F131,0)+MAX((Expenses!IZ$10-Leases!$K132/12)*Leases!$J132*Leases!$F131,0)+MAX((Expenses!IZ$11-Leases!$K133/12)*Leases!$J133*Leases!$F131,0)+MAX((Expenses!IZ$12-Leases!$K134/12)*Leases!$J134*Leases!$F131,0)+MAX((Expenses!IZ$13-Leases!$K135/12)*Leases!$J135*Leases!$F131,0)))),0)</f>
        <v>0</v>
      </c>
      <c r="JC297" s="94">
        <f>IF(AND(JC$165&lt;=$E131,JC$165&gt;=EOMONTH($D131,0)),IF($G131="NNN",Expenses!JA$14*Leases!$F131,IF(Leases!$G131="FSG",0,IF(Leases!$G131="MG",SUMPRODUCT(Leases!$I131:$I135,Expenses!JA$9:JA$13)*Leases!$F131,MAX((Expenses!JA$9-Leases!$K131/12)*Leases!$J131*Leases!$F131,0)+MAX((Expenses!JA$10-Leases!$K132/12)*Leases!$J132*Leases!$F131,0)+MAX((Expenses!JA$11-Leases!$K133/12)*Leases!$J133*Leases!$F131,0)+MAX((Expenses!JA$12-Leases!$K134/12)*Leases!$J134*Leases!$F131,0)+MAX((Expenses!JA$13-Leases!$K135/12)*Leases!$J135*Leases!$F131,0)))),0)</f>
        <v>0</v>
      </c>
      <c r="JD297" s="94">
        <f>IF(AND(JD$165&lt;=$E131,JD$165&gt;=EOMONTH($D131,0)),IF($G131="NNN",Expenses!JB$14*Leases!$F131,IF(Leases!$G131="FSG",0,IF(Leases!$G131="MG",SUMPRODUCT(Leases!$I131:$I135,Expenses!JB$9:JB$13)*Leases!$F131,MAX((Expenses!JB$9-Leases!$K131/12)*Leases!$J131*Leases!$F131,0)+MAX((Expenses!JB$10-Leases!$K132/12)*Leases!$J132*Leases!$F131,0)+MAX((Expenses!JB$11-Leases!$K133/12)*Leases!$J133*Leases!$F131,0)+MAX((Expenses!JB$12-Leases!$K134/12)*Leases!$J134*Leases!$F131,0)+MAX((Expenses!JB$13-Leases!$K135/12)*Leases!$J135*Leases!$F131,0)))),0)</f>
        <v>0</v>
      </c>
      <c r="JE297" s="94">
        <f>IF(AND(JE$165&lt;=$E131,JE$165&gt;=EOMONTH($D131,0)),IF($G131="NNN",Expenses!JC$14*Leases!$F131,IF(Leases!$G131="FSG",0,IF(Leases!$G131="MG",SUMPRODUCT(Leases!$I131:$I135,Expenses!JC$9:JC$13)*Leases!$F131,MAX((Expenses!JC$9-Leases!$K131/12)*Leases!$J131*Leases!$F131,0)+MAX((Expenses!JC$10-Leases!$K132/12)*Leases!$J132*Leases!$F131,0)+MAX((Expenses!JC$11-Leases!$K133/12)*Leases!$J133*Leases!$F131,0)+MAX((Expenses!JC$12-Leases!$K134/12)*Leases!$J134*Leases!$F131,0)+MAX((Expenses!JC$13-Leases!$K135/12)*Leases!$J135*Leases!$F131,0)))),0)</f>
        <v>0</v>
      </c>
      <c r="JF297" s="94">
        <f>IF(AND(JF$165&lt;=$E131,JF$165&gt;=EOMONTH($D131,0)),IF($G131="NNN",Expenses!JD$14*Leases!$F131,IF(Leases!$G131="FSG",0,IF(Leases!$G131="MG",SUMPRODUCT(Leases!$I131:$I135,Expenses!JD$9:JD$13)*Leases!$F131,MAX((Expenses!JD$9-Leases!$K131/12)*Leases!$J131*Leases!$F131,0)+MAX((Expenses!JD$10-Leases!$K132/12)*Leases!$J132*Leases!$F131,0)+MAX((Expenses!JD$11-Leases!$K133/12)*Leases!$J133*Leases!$F131,0)+MAX((Expenses!JD$12-Leases!$K134/12)*Leases!$J134*Leases!$F131,0)+MAX((Expenses!JD$13-Leases!$K135/12)*Leases!$J135*Leases!$F131,0)))),0)</f>
        <v>0</v>
      </c>
      <c r="JG297" s="94">
        <f>IF(AND(JG$165&lt;=$E131,JG$165&gt;=EOMONTH($D131,0)),IF($G131="NNN",Expenses!JE$14*Leases!$F131,IF(Leases!$G131="FSG",0,IF(Leases!$G131="MG",SUMPRODUCT(Leases!$I131:$I135,Expenses!JE$9:JE$13)*Leases!$F131,MAX((Expenses!JE$9-Leases!$K131/12)*Leases!$J131*Leases!$F131,0)+MAX((Expenses!JE$10-Leases!$K132/12)*Leases!$J132*Leases!$F131,0)+MAX((Expenses!JE$11-Leases!$K133/12)*Leases!$J133*Leases!$F131,0)+MAX((Expenses!JE$12-Leases!$K134/12)*Leases!$J134*Leases!$F131,0)+MAX((Expenses!JE$13-Leases!$K135/12)*Leases!$J135*Leases!$F131,0)))),0)</f>
        <v>0</v>
      </c>
      <c r="JH297" s="94">
        <f>IF(AND(JH$165&lt;=$E131,JH$165&gt;=EOMONTH($D131,0)),IF($G131="NNN",Expenses!JF$14*Leases!$F131,IF(Leases!$G131="FSG",0,IF(Leases!$G131="MG",SUMPRODUCT(Leases!$I131:$I135,Expenses!JF$9:JF$13)*Leases!$F131,MAX((Expenses!JF$9-Leases!$K131/12)*Leases!$J131*Leases!$F131,0)+MAX((Expenses!JF$10-Leases!$K132/12)*Leases!$J132*Leases!$F131,0)+MAX((Expenses!JF$11-Leases!$K133/12)*Leases!$J133*Leases!$F131,0)+MAX((Expenses!JF$12-Leases!$K134/12)*Leases!$J134*Leases!$F131,0)+MAX((Expenses!JF$13-Leases!$K135/12)*Leases!$J135*Leases!$F131,0)))),0)</f>
        <v>0</v>
      </c>
      <c r="JI297" s="94">
        <f>IF(AND(JI$165&lt;=$E131,JI$165&gt;=EOMONTH($D131,0)),IF($G131="NNN",Expenses!JG$14*Leases!$F131,IF(Leases!$G131="FSG",0,IF(Leases!$G131="MG",SUMPRODUCT(Leases!$I131:$I135,Expenses!JG$9:JG$13)*Leases!$F131,MAX((Expenses!JG$9-Leases!$K131/12)*Leases!$J131*Leases!$F131,0)+MAX((Expenses!JG$10-Leases!$K132/12)*Leases!$J132*Leases!$F131,0)+MAX((Expenses!JG$11-Leases!$K133/12)*Leases!$J133*Leases!$F131,0)+MAX((Expenses!JG$12-Leases!$K134/12)*Leases!$J134*Leases!$F131,0)+MAX((Expenses!JG$13-Leases!$K135/12)*Leases!$J135*Leases!$F131,0)))),0)</f>
        <v>0</v>
      </c>
      <c r="JJ297" s="94">
        <f>IF(AND(JJ$165&lt;=$E131,JJ$165&gt;=EOMONTH($D131,0)),IF($G131="NNN",Expenses!JH$14*Leases!$F131,IF(Leases!$G131="FSG",0,IF(Leases!$G131="MG",SUMPRODUCT(Leases!$I131:$I135,Expenses!JH$9:JH$13)*Leases!$F131,MAX((Expenses!JH$9-Leases!$K131/12)*Leases!$J131*Leases!$F131,0)+MAX((Expenses!JH$10-Leases!$K132/12)*Leases!$J132*Leases!$F131,0)+MAX((Expenses!JH$11-Leases!$K133/12)*Leases!$J133*Leases!$F131,0)+MAX((Expenses!JH$12-Leases!$K134/12)*Leases!$J134*Leases!$F131,0)+MAX((Expenses!JH$13-Leases!$K135/12)*Leases!$J135*Leases!$F131,0)))),0)</f>
        <v>0</v>
      </c>
      <c r="JK297" s="94">
        <f>IF(AND(JK$165&lt;=$E131,JK$165&gt;=EOMONTH($D131,0)),IF($G131="NNN",Expenses!JI$14*Leases!$F131,IF(Leases!$G131="FSG",0,IF(Leases!$G131="MG",SUMPRODUCT(Leases!$I131:$I135,Expenses!JI$9:JI$13)*Leases!$F131,MAX((Expenses!JI$9-Leases!$K131/12)*Leases!$J131*Leases!$F131,0)+MAX((Expenses!JI$10-Leases!$K132/12)*Leases!$J132*Leases!$F131,0)+MAX((Expenses!JI$11-Leases!$K133/12)*Leases!$J133*Leases!$F131,0)+MAX((Expenses!JI$12-Leases!$K134/12)*Leases!$J134*Leases!$F131,0)+MAX((Expenses!JI$13-Leases!$K135/12)*Leases!$J135*Leases!$F131,0)))),0)</f>
        <v>0</v>
      </c>
      <c r="JL297" s="94">
        <f>IF(AND(JL$165&lt;=$E131,JL$165&gt;=EOMONTH($D131,0)),IF($G131="NNN",Expenses!JJ$14*Leases!$F131,IF(Leases!$G131="FSG",0,IF(Leases!$G131="MG",SUMPRODUCT(Leases!$I131:$I135,Expenses!JJ$9:JJ$13)*Leases!$F131,MAX((Expenses!JJ$9-Leases!$K131/12)*Leases!$J131*Leases!$F131,0)+MAX((Expenses!JJ$10-Leases!$K132/12)*Leases!$J132*Leases!$F131,0)+MAX((Expenses!JJ$11-Leases!$K133/12)*Leases!$J133*Leases!$F131,0)+MAX((Expenses!JJ$12-Leases!$K134/12)*Leases!$J134*Leases!$F131,0)+MAX((Expenses!JJ$13-Leases!$K135/12)*Leases!$J135*Leases!$F131,0)))),0)</f>
        <v>0</v>
      </c>
      <c r="JM297" s="94">
        <f>IF(AND(JM$165&lt;=$E131,JM$165&gt;=EOMONTH($D131,0)),IF($G131="NNN",Expenses!JK$14*Leases!$F131,IF(Leases!$G131="FSG",0,IF(Leases!$G131="MG",SUMPRODUCT(Leases!$I131:$I135,Expenses!JK$9:JK$13)*Leases!$F131,MAX((Expenses!JK$9-Leases!$K131/12)*Leases!$J131*Leases!$F131,0)+MAX((Expenses!JK$10-Leases!$K132/12)*Leases!$J132*Leases!$F131,0)+MAX((Expenses!JK$11-Leases!$K133/12)*Leases!$J133*Leases!$F131,0)+MAX((Expenses!JK$12-Leases!$K134/12)*Leases!$J134*Leases!$F131,0)+MAX((Expenses!JK$13-Leases!$K135/12)*Leases!$J135*Leases!$F131,0)))),0)</f>
        <v>0</v>
      </c>
      <c r="JN297" s="94">
        <f>IF(AND(JN$165&lt;=$E131,JN$165&gt;=EOMONTH($D131,0)),IF($G131="NNN",Expenses!JL$14*Leases!$F131,IF(Leases!$G131="FSG",0,IF(Leases!$G131="MG",SUMPRODUCT(Leases!$I131:$I135,Expenses!JL$9:JL$13)*Leases!$F131,MAX((Expenses!JL$9-Leases!$K131/12)*Leases!$J131*Leases!$F131,0)+MAX((Expenses!JL$10-Leases!$K132/12)*Leases!$J132*Leases!$F131,0)+MAX((Expenses!JL$11-Leases!$K133/12)*Leases!$J133*Leases!$F131,0)+MAX((Expenses!JL$12-Leases!$K134/12)*Leases!$J134*Leases!$F131,0)+MAX((Expenses!JL$13-Leases!$K135/12)*Leases!$J135*Leases!$F131,0)))),0)</f>
        <v>0</v>
      </c>
      <c r="JO297" s="94">
        <f>IF(AND(JO$165&lt;=$E131,JO$165&gt;=EOMONTH($D131,0)),IF($G131="NNN",Expenses!JM$14*Leases!$F131,IF(Leases!$G131="FSG",0,IF(Leases!$G131="MG",SUMPRODUCT(Leases!$I131:$I135,Expenses!JM$9:JM$13)*Leases!$F131,MAX((Expenses!JM$9-Leases!$K131/12)*Leases!$J131*Leases!$F131,0)+MAX((Expenses!JM$10-Leases!$K132/12)*Leases!$J132*Leases!$F131,0)+MAX((Expenses!JM$11-Leases!$K133/12)*Leases!$J133*Leases!$F131,0)+MAX((Expenses!JM$12-Leases!$K134/12)*Leases!$J134*Leases!$F131,0)+MAX((Expenses!JM$13-Leases!$K135/12)*Leases!$J135*Leases!$F131,0)))),0)</f>
        <v>0</v>
      </c>
      <c r="JP297" s="94">
        <f>IF(AND(JP$165&lt;=$E131,JP$165&gt;=EOMONTH($D131,0)),IF($G131="NNN",Expenses!JN$14*Leases!$F131,IF(Leases!$G131="FSG",0,IF(Leases!$G131="MG",SUMPRODUCT(Leases!$I131:$I135,Expenses!JN$9:JN$13)*Leases!$F131,MAX((Expenses!JN$9-Leases!$K131/12)*Leases!$J131*Leases!$F131,0)+MAX((Expenses!JN$10-Leases!$K132/12)*Leases!$J132*Leases!$F131,0)+MAX((Expenses!JN$11-Leases!$K133/12)*Leases!$J133*Leases!$F131,0)+MAX((Expenses!JN$12-Leases!$K134/12)*Leases!$J134*Leases!$F131,0)+MAX((Expenses!JN$13-Leases!$K135/12)*Leases!$J135*Leases!$F131,0)))),0)</f>
        <v>0</v>
      </c>
      <c r="JQ297" s="94">
        <f>IF(AND(JQ$165&lt;=$E131,JQ$165&gt;=EOMONTH($D131,0)),IF($G131="NNN",Expenses!JO$14*Leases!$F131,IF(Leases!$G131="FSG",0,IF(Leases!$G131="MG",SUMPRODUCT(Leases!$I131:$I135,Expenses!JO$9:JO$13)*Leases!$F131,MAX((Expenses!JO$9-Leases!$K131/12)*Leases!$J131*Leases!$F131,0)+MAX((Expenses!JO$10-Leases!$K132/12)*Leases!$J132*Leases!$F131,0)+MAX((Expenses!JO$11-Leases!$K133/12)*Leases!$J133*Leases!$F131,0)+MAX((Expenses!JO$12-Leases!$K134/12)*Leases!$J134*Leases!$F131,0)+MAX((Expenses!JO$13-Leases!$K135/12)*Leases!$J135*Leases!$F131,0)))),0)</f>
        <v>0</v>
      </c>
      <c r="JR297" s="94">
        <f>IF(AND(JR$165&lt;=$E131,JR$165&gt;=EOMONTH($D131,0)),IF($G131="NNN",Expenses!JP$14*Leases!$F131,IF(Leases!$G131="FSG",0,IF(Leases!$G131="MG",SUMPRODUCT(Leases!$I131:$I135,Expenses!JP$9:JP$13)*Leases!$F131,MAX((Expenses!JP$9-Leases!$K131/12)*Leases!$J131*Leases!$F131,0)+MAX((Expenses!JP$10-Leases!$K132/12)*Leases!$J132*Leases!$F131,0)+MAX((Expenses!JP$11-Leases!$K133/12)*Leases!$J133*Leases!$F131,0)+MAX((Expenses!JP$12-Leases!$K134/12)*Leases!$J134*Leases!$F131,0)+MAX((Expenses!JP$13-Leases!$K135/12)*Leases!$J135*Leases!$F131,0)))),0)</f>
        <v>0</v>
      </c>
      <c r="JS297" s="94">
        <f>IF(AND(JS$165&lt;=$E131,JS$165&gt;=EOMONTH($D131,0)),IF($G131="NNN",Expenses!JQ$14*Leases!$F131,IF(Leases!$G131="FSG",0,IF(Leases!$G131="MG",SUMPRODUCT(Leases!$I131:$I135,Expenses!JQ$9:JQ$13)*Leases!$F131,MAX((Expenses!JQ$9-Leases!$K131/12)*Leases!$J131*Leases!$F131,0)+MAX((Expenses!JQ$10-Leases!$K132/12)*Leases!$J132*Leases!$F131,0)+MAX((Expenses!JQ$11-Leases!$K133/12)*Leases!$J133*Leases!$F131,0)+MAX((Expenses!JQ$12-Leases!$K134/12)*Leases!$J134*Leases!$F131,0)+MAX((Expenses!JQ$13-Leases!$K135/12)*Leases!$J135*Leases!$F131,0)))),0)</f>
        <v>0</v>
      </c>
      <c r="JT297" s="94">
        <f>IF(AND(JT$165&lt;=$E131,JT$165&gt;=EOMONTH($D131,0)),IF($G131="NNN",Expenses!JR$14*Leases!$F131,IF(Leases!$G131="FSG",0,IF(Leases!$G131="MG",SUMPRODUCT(Leases!$I131:$I135,Expenses!JR$9:JR$13)*Leases!$F131,MAX((Expenses!JR$9-Leases!$K131/12)*Leases!$J131*Leases!$F131,0)+MAX((Expenses!JR$10-Leases!$K132/12)*Leases!$J132*Leases!$F131,0)+MAX((Expenses!JR$11-Leases!$K133/12)*Leases!$J133*Leases!$F131,0)+MAX((Expenses!JR$12-Leases!$K134/12)*Leases!$J134*Leases!$F131,0)+MAX((Expenses!JR$13-Leases!$K135/12)*Leases!$J135*Leases!$F131,0)))),0)</f>
        <v>0</v>
      </c>
      <c r="JU297" s="94">
        <f>IF(AND(JU$165&lt;=$E131,JU$165&gt;=EOMONTH($D131,0)),IF($G131="NNN",Expenses!JS$14*Leases!$F131,IF(Leases!$G131="FSG",0,IF(Leases!$G131="MG",SUMPRODUCT(Leases!$I131:$I135,Expenses!JS$9:JS$13)*Leases!$F131,MAX((Expenses!JS$9-Leases!$K131/12)*Leases!$J131*Leases!$F131,0)+MAX((Expenses!JS$10-Leases!$K132/12)*Leases!$J132*Leases!$F131,0)+MAX((Expenses!JS$11-Leases!$K133/12)*Leases!$J133*Leases!$F131,0)+MAX((Expenses!JS$12-Leases!$K134/12)*Leases!$J134*Leases!$F131,0)+MAX((Expenses!JS$13-Leases!$K135/12)*Leases!$J135*Leases!$F131,0)))),0)</f>
        <v>0</v>
      </c>
      <c r="JV297" s="94">
        <f>IF(AND(JV$165&lt;=$E131,JV$165&gt;=EOMONTH($D131,0)),IF($G131="NNN",Expenses!JT$14*Leases!$F131,IF(Leases!$G131="FSG",0,IF(Leases!$G131="MG",SUMPRODUCT(Leases!$I131:$I135,Expenses!JT$9:JT$13)*Leases!$F131,MAX((Expenses!JT$9-Leases!$K131/12)*Leases!$J131*Leases!$F131,0)+MAX((Expenses!JT$10-Leases!$K132/12)*Leases!$J132*Leases!$F131,0)+MAX((Expenses!JT$11-Leases!$K133/12)*Leases!$J133*Leases!$F131,0)+MAX((Expenses!JT$12-Leases!$K134/12)*Leases!$J134*Leases!$F131,0)+MAX((Expenses!JT$13-Leases!$K135/12)*Leases!$J135*Leases!$F131,0)))),0)</f>
        <v>0</v>
      </c>
      <c r="JW297" s="94">
        <f>IF(AND(JW$165&lt;=$E131,JW$165&gt;=EOMONTH($D131,0)),IF($G131="NNN",Expenses!JU$14*Leases!$F131,IF(Leases!$G131="FSG",0,IF(Leases!$G131="MG",SUMPRODUCT(Leases!$I131:$I135,Expenses!JU$9:JU$13)*Leases!$F131,MAX((Expenses!JU$9-Leases!$K131/12)*Leases!$J131*Leases!$F131,0)+MAX((Expenses!JU$10-Leases!$K132/12)*Leases!$J132*Leases!$F131,0)+MAX((Expenses!JU$11-Leases!$K133/12)*Leases!$J133*Leases!$F131,0)+MAX((Expenses!JU$12-Leases!$K134/12)*Leases!$J134*Leases!$F131,0)+MAX((Expenses!JU$13-Leases!$K135/12)*Leases!$J135*Leases!$F131,0)))),0)</f>
        <v>0</v>
      </c>
      <c r="JX297" s="94">
        <f>IF(AND(JX$165&lt;=$E131,JX$165&gt;=EOMONTH($D131,0)),IF($G131="NNN",Expenses!JV$14*Leases!$F131,IF(Leases!$G131="FSG",0,IF(Leases!$G131="MG",SUMPRODUCT(Leases!$I131:$I135,Expenses!JV$9:JV$13)*Leases!$F131,MAX((Expenses!JV$9-Leases!$K131/12)*Leases!$J131*Leases!$F131,0)+MAX((Expenses!JV$10-Leases!$K132/12)*Leases!$J132*Leases!$F131,0)+MAX((Expenses!JV$11-Leases!$K133/12)*Leases!$J133*Leases!$F131,0)+MAX((Expenses!JV$12-Leases!$K134/12)*Leases!$J134*Leases!$F131,0)+MAX((Expenses!JV$13-Leases!$K135/12)*Leases!$J135*Leases!$F131,0)))),0)</f>
        <v>0</v>
      </c>
      <c r="JY297" s="94">
        <f>IF(AND(JY$165&lt;=$E131,JY$165&gt;=EOMONTH($D131,0)),IF($G131="NNN",Expenses!JW$14*Leases!$F131,IF(Leases!$G131="FSG",0,IF(Leases!$G131="MG",SUMPRODUCT(Leases!$I131:$I135,Expenses!JW$9:JW$13)*Leases!$F131,MAX((Expenses!JW$9-Leases!$K131/12)*Leases!$J131*Leases!$F131,0)+MAX((Expenses!JW$10-Leases!$K132/12)*Leases!$J132*Leases!$F131,0)+MAX((Expenses!JW$11-Leases!$K133/12)*Leases!$J133*Leases!$F131,0)+MAX((Expenses!JW$12-Leases!$K134/12)*Leases!$J134*Leases!$F131,0)+MAX((Expenses!JW$13-Leases!$K135/12)*Leases!$J135*Leases!$F131,0)))),0)</f>
        <v>0</v>
      </c>
      <c r="JZ297" s="94">
        <f>IF(AND(JZ$165&lt;=$E131,JZ$165&gt;=EOMONTH($D131,0)),IF($G131="NNN",Expenses!JX$14*Leases!$F131,IF(Leases!$G131="FSG",0,IF(Leases!$G131="MG",SUMPRODUCT(Leases!$I131:$I135,Expenses!JX$9:JX$13)*Leases!$F131,MAX((Expenses!JX$9-Leases!$K131/12)*Leases!$J131*Leases!$F131,0)+MAX((Expenses!JX$10-Leases!$K132/12)*Leases!$J132*Leases!$F131,0)+MAX((Expenses!JX$11-Leases!$K133/12)*Leases!$J133*Leases!$F131,0)+MAX((Expenses!JX$12-Leases!$K134/12)*Leases!$J134*Leases!$F131,0)+MAX((Expenses!JX$13-Leases!$K135/12)*Leases!$J135*Leases!$F131,0)))),0)</f>
        <v>0</v>
      </c>
      <c r="KA297" s="94">
        <f>IF(AND(KA$165&lt;=$E131,KA$165&gt;=EOMONTH($D131,0)),IF($G131="NNN",Expenses!JY$14*Leases!$F131,IF(Leases!$G131="FSG",0,IF(Leases!$G131="MG",SUMPRODUCT(Leases!$I131:$I135,Expenses!JY$9:JY$13)*Leases!$F131,MAX((Expenses!JY$9-Leases!$K131/12)*Leases!$J131*Leases!$F131,0)+MAX((Expenses!JY$10-Leases!$K132/12)*Leases!$J132*Leases!$F131,0)+MAX((Expenses!JY$11-Leases!$K133/12)*Leases!$J133*Leases!$F131,0)+MAX((Expenses!JY$12-Leases!$K134/12)*Leases!$J134*Leases!$F131,0)+MAX((Expenses!JY$13-Leases!$K135/12)*Leases!$J135*Leases!$F131,0)))),0)</f>
        <v>0</v>
      </c>
      <c r="KB297" s="94">
        <f>IF(AND(KB$165&lt;=$E131,KB$165&gt;=EOMONTH($D131,0)),IF($G131="NNN",Expenses!JZ$14*Leases!$F131,IF(Leases!$G131="FSG",0,IF(Leases!$G131="MG",SUMPRODUCT(Leases!$I131:$I135,Expenses!JZ$9:JZ$13)*Leases!$F131,MAX((Expenses!JZ$9-Leases!$K131/12)*Leases!$J131*Leases!$F131,0)+MAX((Expenses!JZ$10-Leases!$K132/12)*Leases!$J132*Leases!$F131,0)+MAX((Expenses!JZ$11-Leases!$K133/12)*Leases!$J133*Leases!$F131,0)+MAX((Expenses!JZ$12-Leases!$K134/12)*Leases!$J134*Leases!$F131,0)+MAX((Expenses!JZ$13-Leases!$K135/12)*Leases!$J135*Leases!$F131,0)))),0)</f>
        <v>0</v>
      </c>
      <c r="KC297" s="94">
        <f>IF(AND(KC$165&lt;=$E131,KC$165&gt;=EOMONTH($D131,0)),IF($G131="NNN",Expenses!KA$14*Leases!$F131,IF(Leases!$G131="FSG",0,IF(Leases!$G131="MG",SUMPRODUCT(Leases!$I131:$I135,Expenses!KA$9:KA$13)*Leases!$F131,MAX((Expenses!KA$9-Leases!$K131/12)*Leases!$J131*Leases!$F131,0)+MAX((Expenses!KA$10-Leases!$K132/12)*Leases!$J132*Leases!$F131,0)+MAX((Expenses!KA$11-Leases!$K133/12)*Leases!$J133*Leases!$F131,0)+MAX((Expenses!KA$12-Leases!$K134/12)*Leases!$J134*Leases!$F131,0)+MAX((Expenses!KA$13-Leases!$K135/12)*Leases!$J135*Leases!$F131,0)))),0)</f>
        <v>0</v>
      </c>
      <c r="KD297" s="94">
        <f>IF(AND(KD$165&lt;=$E131,KD$165&gt;=EOMONTH($D131,0)),IF($G131="NNN",Expenses!KB$14*Leases!$F131,IF(Leases!$G131="FSG",0,IF(Leases!$G131="MG",SUMPRODUCT(Leases!$I131:$I135,Expenses!KB$9:KB$13)*Leases!$F131,MAX((Expenses!KB$9-Leases!$K131/12)*Leases!$J131*Leases!$F131,0)+MAX((Expenses!KB$10-Leases!$K132/12)*Leases!$J132*Leases!$F131,0)+MAX((Expenses!KB$11-Leases!$K133/12)*Leases!$J133*Leases!$F131,0)+MAX((Expenses!KB$12-Leases!$K134/12)*Leases!$J134*Leases!$F131,0)+MAX((Expenses!KB$13-Leases!$K135/12)*Leases!$J135*Leases!$F131,0)))),0)</f>
        <v>0</v>
      </c>
      <c r="KE297" s="94">
        <f>IF(AND(KE$165&lt;=$E131,KE$165&gt;=EOMONTH($D131,0)),IF($G131="NNN",Expenses!KC$14*Leases!$F131,IF(Leases!$G131="FSG",0,IF(Leases!$G131="MG",SUMPRODUCT(Leases!$I131:$I135,Expenses!KC$9:KC$13)*Leases!$F131,MAX((Expenses!KC$9-Leases!$K131/12)*Leases!$J131*Leases!$F131,0)+MAX((Expenses!KC$10-Leases!$K132/12)*Leases!$J132*Leases!$F131,0)+MAX((Expenses!KC$11-Leases!$K133/12)*Leases!$J133*Leases!$F131,0)+MAX((Expenses!KC$12-Leases!$K134/12)*Leases!$J134*Leases!$F131,0)+MAX((Expenses!KC$13-Leases!$K135/12)*Leases!$J135*Leases!$F131,0)))),0)</f>
        <v>0</v>
      </c>
      <c r="KF297" s="94">
        <f>IF(AND(KF$165&lt;=$E131,KF$165&gt;=EOMONTH($D131,0)),IF($G131="NNN",Expenses!KD$14*Leases!$F131,IF(Leases!$G131="FSG",0,IF(Leases!$G131="MG",SUMPRODUCT(Leases!$I131:$I135,Expenses!KD$9:KD$13)*Leases!$F131,MAX((Expenses!KD$9-Leases!$K131/12)*Leases!$J131*Leases!$F131,0)+MAX((Expenses!KD$10-Leases!$K132/12)*Leases!$J132*Leases!$F131,0)+MAX((Expenses!KD$11-Leases!$K133/12)*Leases!$J133*Leases!$F131,0)+MAX((Expenses!KD$12-Leases!$K134/12)*Leases!$J134*Leases!$F131,0)+MAX((Expenses!KD$13-Leases!$K135/12)*Leases!$J135*Leases!$F131,0)))),0)</f>
        <v>0</v>
      </c>
      <c r="KG297" s="94">
        <f>IF(AND(KG$165&lt;=$E131,KG$165&gt;=EOMONTH($D131,0)),IF($G131="NNN",Expenses!KE$14*Leases!$F131,IF(Leases!$G131="FSG",0,IF(Leases!$G131="MG",SUMPRODUCT(Leases!$I131:$I135,Expenses!KE$9:KE$13)*Leases!$F131,MAX((Expenses!KE$9-Leases!$K131/12)*Leases!$J131*Leases!$F131,0)+MAX((Expenses!KE$10-Leases!$K132/12)*Leases!$J132*Leases!$F131,0)+MAX((Expenses!KE$11-Leases!$K133/12)*Leases!$J133*Leases!$F131,0)+MAX((Expenses!KE$12-Leases!$K134/12)*Leases!$J134*Leases!$F131,0)+MAX((Expenses!KE$13-Leases!$K135/12)*Leases!$J135*Leases!$F131,0)))),0)</f>
        <v>0</v>
      </c>
      <c r="KH297" s="94">
        <f>IF(AND(KH$165&lt;=$E131,KH$165&gt;=EOMONTH($D131,0)),IF($G131="NNN",Expenses!KF$14*Leases!$F131,IF(Leases!$G131="FSG",0,IF(Leases!$G131="MG",SUMPRODUCT(Leases!$I131:$I135,Expenses!KF$9:KF$13)*Leases!$F131,MAX((Expenses!KF$9-Leases!$K131/12)*Leases!$J131*Leases!$F131,0)+MAX((Expenses!KF$10-Leases!$K132/12)*Leases!$J132*Leases!$F131,0)+MAX((Expenses!KF$11-Leases!$K133/12)*Leases!$J133*Leases!$F131,0)+MAX((Expenses!KF$12-Leases!$K134/12)*Leases!$J134*Leases!$F131,0)+MAX((Expenses!KF$13-Leases!$K135/12)*Leases!$J135*Leases!$F131,0)))),0)</f>
        <v>0</v>
      </c>
      <c r="KI297" s="94">
        <f>IF(AND(KI$165&lt;=$E131,KI$165&gt;=EOMONTH($D131,0)),IF($G131="NNN",Expenses!KG$14*Leases!$F131,IF(Leases!$G131="FSG",0,IF(Leases!$G131="MG",SUMPRODUCT(Leases!$I131:$I135,Expenses!KG$9:KG$13)*Leases!$F131,MAX((Expenses!KG$9-Leases!$K131/12)*Leases!$J131*Leases!$F131,0)+MAX((Expenses!KG$10-Leases!$K132/12)*Leases!$J132*Leases!$F131,0)+MAX((Expenses!KG$11-Leases!$K133/12)*Leases!$J133*Leases!$F131,0)+MAX((Expenses!KG$12-Leases!$K134/12)*Leases!$J134*Leases!$F131,0)+MAX((Expenses!KG$13-Leases!$K135/12)*Leases!$J135*Leases!$F131,0)))),0)</f>
        <v>0</v>
      </c>
      <c r="KJ297" s="94">
        <f>IF(AND(KJ$165&lt;=$E131,KJ$165&gt;=EOMONTH($D131,0)),IF($G131="NNN",Expenses!KH$14*Leases!$F131,IF(Leases!$G131="FSG",0,IF(Leases!$G131="MG",SUMPRODUCT(Leases!$I131:$I135,Expenses!KH$9:KH$13)*Leases!$F131,MAX((Expenses!KH$9-Leases!$K131/12)*Leases!$J131*Leases!$F131,0)+MAX((Expenses!KH$10-Leases!$K132/12)*Leases!$J132*Leases!$F131,0)+MAX((Expenses!KH$11-Leases!$K133/12)*Leases!$J133*Leases!$F131,0)+MAX((Expenses!KH$12-Leases!$K134/12)*Leases!$J134*Leases!$F131,0)+MAX((Expenses!KH$13-Leases!$K135/12)*Leases!$J135*Leases!$F131,0)))),0)</f>
        <v>0</v>
      </c>
      <c r="KK297" s="94">
        <f>IF(AND(KK$165&lt;=$E131,KK$165&gt;=EOMONTH($D131,0)),IF($G131="NNN",Expenses!KI$14*Leases!$F131,IF(Leases!$G131="FSG",0,IF(Leases!$G131="MG",SUMPRODUCT(Leases!$I131:$I135,Expenses!KI$9:KI$13)*Leases!$F131,MAX((Expenses!KI$9-Leases!$K131/12)*Leases!$J131*Leases!$F131,0)+MAX((Expenses!KI$10-Leases!$K132/12)*Leases!$J132*Leases!$F131,0)+MAX((Expenses!KI$11-Leases!$K133/12)*Leases!$J133*Leases!$F131,0)+MAX((Expenses!KI$12-Leases!$K134/12)*Leases!$J134*Leases!$F131,0)+MAX((Expenses!KI$13-Leases!$K135/12)*Leases!$J135*Leases!$F131,0)))),0)</f>
        <v>0</v>
      </c>
      <c r="KL297" s="94">
        <f>IF(AND(KL$165&lt;=$E131,KL$165&gt;=EOMONTH($D131,0)),IF($G131="NNN",Expenses!KJ$14*Leases!$F131,IF(Leases!$G131="FSG",0,IF(Leases!$G131="MG",SUMPRODUCT(Leases!$I131:$I135,Expenses!KJ$9:KJ$13)*Leases!$F131,MAX((Expenses!KJ$9-Leases!$K131/12)*Leases!$J131*Leases!$F131,0)+MAX((Expenses!KJ$10-Leases!$K132/12)*Leases!$J132*Leases!$F131,0)+MAX((Expenses!KJ$11-Leases!$K133/12)*Leases!$J133*Leases!$F131,0)+MAX((Expenses!KJ$12-Leases!$K134/12)*Leases!$J134*Leases!$F131,0)+MAX((Expenses!KJ$13-Leases!$K135/12)*Leases!$J135*Leases!$F131,0)))),0)</f>
        <v>0</v>
      </c>
      <c r="KM297" s="94">
        <f>IF(AND(KM$165&lt;=$E131,KM$165&gt;=EOMONTH($D131,0)),IF($G131="NNN",Expenses!KK$14*Leases!$F131,IF(Leases!$G131="FSG",0,IF(Leases!$G131="MG",SUMPRODUCT(Leases!$I131:$I135,Expenses!KK$9:KK$13)*Leases!$F131,MAX((Expenses!KK$9-Leases!$K131/12)*Leases!$J131*Leases!$F131,0)+MAX((Expenses!KK$10-Leases!$K132/12)*Leases!$J132*Leases!$F131,0)+MAX((Expenses!KK$11-Leases!$K133/12)*Leases!$J133*Leases!$F131,0)+MAX((Expenses!KK$12-Leases!$K134/12)*Leases!$J134*Leases!$F131,0)+MAX((Expenses!KK$13-Leases!$K135/12)*Leases!$J135*Leases!$F131,0)))),0)</f>
        <v>0</v>
      </c>
      <c r="KN297" s="94">
        <f>IF(AND(KN$165&lt;=$E131,KN$165&gt;=EOMONTH($D131,0)),IF($G131="NNN",Expenses!KL$14*Leases!$F131,IF(Leases!$G131="FSG",0,IF(Leases!$G131="MG",SUMPRODUCT(Leases!$I131:$I135,Expenses!KL$9:KL$13)*Leases!$F131,MAX((Expenses!KL$9-Leases!$K131/12)*Leases!$J131*Leases!$F131,0)+MAX((Expenses!KL$10-Leases!$K132/12)*Leases!$J132*Leases!$F131,0)+MAX((Expenses!KL$11-Leases!$K133/12)*Leases!$J133*Leases!$F131,0)+MAX((Expenses!KL$12-Leases!$K134/12)*Leases!$J134*Leases!$F131,0)+MAX((Expenses!KL$13-Leases!$K135/12)*Leases!$J135*Leases!$F131,0)))),0)</f>
        <v>0</v>
      </c>
      <c r="KO297" s="94">
        <f>IF(AND(KO$165&lt;=$E131,KO$165&gt;=EOMONTH($D131,0)),IF($G131="NNN",Expenses!KM$14*Leases!$F131,IF(Leases!$G131="FSG",0,IF(Leases!$G131="MG",SUMPRODUCT(Leases!$I131:$I135,Expenses!KM$9:KM$13)*Leases!$F131,MAX((Expenses!KM$9-Leases!$K131/12)*Leases!$J131*Leases!$F131,0)+MAX((Expenses!KM$10-Leases!$K132/12)*Leases!$J132*Leases!$F131,0)+MAX((Expenses!KM$11-Leases!$K133/12)*Leases!$J133*Leases!$F131,0)+MAX((Expenses!KM$12-Leases!$K134/12)*Leases!$J134*Leases!$F131,0)+MAX((Expenses!KM$13-Leases!$K135/12)*Leases!$J135*Leases!$F131,0)))),0)</f>
        <v>0</v>
      </c>
      <c r="KP297" s="94">
        <f>IF(AND(KP$165&lt;=$E131,KP$165&gt;=EOMONTH($D131,0)),IF($G131="NNN",Expenses!KN$14*Leases!$F131,IF(Leases!$G131="FSG",0,IF(Leases!$G131="MG",SUMPRODUCT(Leases!$I131:$I135,Expenses!KN$9:KN$13)*Leases!$F131,MAX((Expenses!KN$9-Leases!$K131/12)*Leases!$J131*Leases!$F131,0)+MAX((Expenses!KN$10-Leases!$K132/12)*Leases!$J132*Leases!$F131,0)+MAX((Expenses!KN$11-Leases!$K133/12)*Leases!$J133*Leases!$F131,0)+MAX((Expenses!KN$12-Leases!$K134/12)*Leases!$J134*Leases!$F131,0)+MAX((Expenses!KN$13-Leases!$K135/12)*Leases!$J135*Leases!$F131,0)))),0)</f>
        <v>0</v>
      </c>
      <c r="KQ297" s="94">
        <f>IF(AND(KQ$165&lt;=$E131,KQ$165&gt;=EOMONTH($D131,0)),IF($G131="NNN",Expenses!KO$14*Leases!$F131,IF(Leases!$G131="FSG",0,IF(Leases!$G131="MG",SUMPRODUCT(Leases!$I131:$I135,Expenses!KO$9:KO$13)*Leases!$F131,MAX((Expenses!KO$9-Leases!$K131/12)*Leases!$J131*Leases!$F131,0)+MAX((Expenses!KO$10-Leases!$K132/12)*Leases!$J132*Leases!$F131,0)+MAX((Expenses!KO$11-Leases!$K133/12)*Leases!$J133*Leases!$F131,0)+MAX((Expenses!KO$12-Leases!$K134/12)*Leases!$J134*Leases!$F131,0)+MAX((Expenses!KO$13-Leases!$K135/12)*Leases!$J135*Leases!$F131,0)))),0)</f>
        <v>0</v>
      </c>
      <c r="KR297" s="94">
        <f>IF(AND(KR$165&lt;=$E131,KR$165&gt;=EOMONTH($D131,0)),IF($G131="NNN",Expenses!KP$14*Leases!$F131,IF(Leases!$G131="FSG",0,IF(Leases!$G131="MG",SUMPRODUCT(Leases!$I131:$I135,Expenses!KP$9:KP$13)*Leases!$F131,MAX((Expenses!KP$9-Leases!$K131/12)*Leases!$J131*Leases!$F131,0)+MAX((Expenses!KP$10-Leases!$K132/12)*Leases!$J132*Leases!$F131,0)+MAX((Expenses!KP$11-Leases!$K133/12)*Leases!$J133*Leases!$F131,0)+MAX((Expenses!KP$12-Leases!$K134/12)*Leases!$J134*Leases!$F131,0)+MAX((Expenses!KP$13-Leases!$K135/12)*Leases!$J135*Leases!$F131,0)))),0)</f>
        <v>0</v>
      </c>
      <c r="KS297" s="94">
        <f>IF(AND(KS$165&lt;=$E131,KS$165&gt;=EOMONTH($D131,0)),IF($G131="NNN",Expenses!KQ$14*Leases!$F131,IF(Leases!$G131="FSG",0,IF(Leases!$G131="MG",SUMPRODUCT(Leases!$I131:$I135,Expenses!KQ$9:KQ$13)*Leases!$F131,MAX((Expenses!KQ$9-Leases!$K131/12)*Leases!$J131*Leases!$F131,0)+MAX((Expenses!KQ$10-Leases!$K132/12)*Leases!$J132*Leases!$F131,0)+MAX((Expenses!KQ$11-Leases!$K133/12)*Leases!$J133*Leases!$F131,0)+MAX((Expenses!KQ$12-Leases!$K134/12)*Leases!$J134*Leases!$F131,0)+MAX((Expenses!KQ$13-Leases!$K135/12)*Leases!$J135*Leases!$F131,0)))),0)</f>
        <v>0</v>
      </c>
      <c r="KT297" s="94">
        <f>IF(AND(KT$165&lt;=$E131,KT$165&gt;=EOMONTH($D131,0)),IF($G131="NNN",Expenses!KR$14*Leases!$F131,IF(Leases!$G131="FSG",0,IF(Leases!$G131="MG",SUMPRODUCT(Leases!$I131:$I135,Expenses!KR$9:KR$13)*Leases!$F131,MAX((Expenses!KR$9-Leases!$K131/12)*Leases!$J131*Leases!$F131,0)+MAX((Expenses!KR$10-Leases!$K132/12)*Leases!$J132*Leases!$F131,0)+MAX((Expenses!KR$11-Leases!$K133/12)*Leases!$J133*Leases!$F131,0)+MAX((Expenses!KR$12-Leases!$K134/12)*Leases!$J134*Leases!$F131,0)+MAX((Expenses!KR$13-Leases!$K135/12)*Leases!$J135*Leases!$F131,0)))),0)</f>
        <v>0</v>
      </c>
      <c r="KU297" s="94">
        <f>IF(AND(KU$165&lt;=$E131,KU$165&gt;=EOMONTH($D131,0)),IF($G131="NNN",Expenses!KS$14*Leases!$F131,IF(Leases!$G131="FSG",0,IF(Leases!$G131="MG",SUMPRODUCT(Leases!$I131:$I135,Expenses!KS$9:KS$13)*Leases!$F131,MAX((Expenses!KS$9-Leases!$K131/12)*Leases!$J131*Leases!$F131,0)+MAX((Expenses!KS$10-Leases!$K132/12)*Leases!$J132*Leases!$F131,0)+MAX((Expenses!KS$11-Leases!$K133/12)*Leases!$J133*Leases!$F131,0)+MAX((Expenses!KS$12-Leases!$K134/12)*Leases!$J134*Leases!$F131,0)+MAX((Expenses!KS$13-Leases!$K135/12)*Leases!$J135*Leases!$F131,0)))),0)</f>
        <v>0</v>
      </c>
      <c r="KV297" s="94">
        <f>IF(AND(KV$165&lt;=$E131,KV$165&gt;=EOMONTH($D131,0)),IF($G131="NNN",Expenses!KT$14*Leases!$F131,IF(Leases!$G131="FSG",0,IF(Leases!$G131="MG",SUMPRODUCT(Leases!$I131:$I135,Expenses!KT$9:KT$13)*Leases!$F131,MAX((Expenses!KT$9-Leases!$K131/12)*Leases!$J131*Leases!$F131,0)+MAX((Expenses!KT$10-Leases!$K132/12)*Leases!$J132*Leases!$F131,0)+MAX((Expenses!KT$11-Leases!$K133/12)*Leases!$J133*Leases!$F131,0)+MAX((Expenses!KT$12-Leases!$K134/12)*Leases!$J134*Leases!$F131,0)+MAX((Expenses!KT$13-Leases!$K135/12)*Leases!$J135*Leases!$F131,0)))),0)</f>
        <v>0</v>
      </c>
      <c r="KW297" s="94">
        <f>IF(AND(KW$165&lt;=$E131,KW$165&gt;=EOMONTH($D131,0)),IF($G131="NNN",Expenses!KU$14*Leases!$F131,IF(Leases!$G131="FSG",0,IF(Leases!$G131="MG",SUMPRODUCT(Leases!$I131:$I135,Expenses!KU$9:KU$13)*Leases!$F131,MAX((Expenses!KU$9-Leases!$K131/12)*Leases!$J131*Leases!$F131,0)+MAX((Expenses!KU$10-Leases!$K132/12)*Leases!$J132*Leases!$F131,0)+MAX((Expenses!KU$11-Leases!$K133/12)*Leases!$J133*Leases!$F131,0)+MAX((Expenses!KU$12-Leases!$K134/12)*Leases!$J134*Leases!$F131,0)+MAX((Expenses!KU$13-Leases!$K135/12)*Leases!$J135*Leases!$F131,0)))),0)</f>
        <v>0</v>
      </c>
      <c r="KX297" s="94">
        <f>IF(AND(KX$165&lt;=$E131,KX$165&gt;=EOMONTH($D131,0)),IF($G131="NNN",Expenses!KV$14*Leases!$F131,IF(Leases!$G131="FSG",0,IF(Leases!$G131="MG",SUMPRODUCT(Leases!$I131:$I135,Expenses!KV$9:KV$13)*Leases!$F131,MAX((Expenses!KV$9-Leases!$K131/12)*Leases!$J131*Leases!$F131,0)+MAX((Expenses!KV$10-Leases!$K132/12)*Leases!$J132*Leases!$F131,0)+MAX((Expenses!KV$11-Leases!$K133/12)*Leases!$J133*Leases!$F131,0)+MAX((Expenses!KV$12-Leases!$K134/12)*Leases!$J134*Leases!$F131,0)+MAX((Expenses!KV$13-Leases!$K135/12)*Leases!$J135*Leases!$F131,0)))),0)</f>
        <v>0</v>
      </c>
      <c r="KY297" s="94">
        <f>IF(AND(KY$165&lt;=$E131,KY$165&gt;=EOMONTH($D131,0)),IF($G131="NNN",Expenses!KW$14*Leases!$F131,IF(Leases!$G131="FSG",0,IF(Leases!$G131="MG",SUMPRODUCT(Leases!$I131:$I135,Expenses!KW$9:KW$13)*Leases!$F131,MAX((Expenses!KW$9-Leases!$K131/12)*Leases!$J131*Leases!$F131,0)+MAX((Expenses!KW$10-Leases!$K132/12)*Leases!$J132*Leases!$F131,0)+MAX((Expenses!KW$11-Leases!$K133/12)*Leases!$J133*Leases!$F131,0)+MAX((Expenses!KW$12-Leases!$K134/12)*Leases!$J134*Leases!$F131,0)+MAX((Expenses!KW$13-Leases!$K135/12)*Leases!$J135*Leases!$F131,0)))),0)</f>
        <v>0</v>
      </c>
      <c r="KZ297" s="94">
        <f>IF(AND(KZ$165&lt;=$E131,KZ$165&gt;=EOMONTH($D131,0)),IF($G131="NNN",Expenses!KX$14*Leases!$F131,IF(Leases!$G131="FSG",0,IF(Leases!$G131="MG",SUMPRODUCT(Leases!$I131:$I135,Expenses!KX$9:KX$13)*Leases!$F131,MAX((Expenses!KX$9-Leases!$K131/12)*Leases!$J131*Leases!$F131,0)+MAX((Expenses!KX$10-Leases!$K132/12)*Leases!$J132*Leases!$F131,0)+MAX((Expenses!KX$11-Leases!$K133/12)*Leases!$J133*Leases!$F131,0)+MAX((Expenses!KX$12-Leases!$K134/12)*Leases!$J134*Leases!$F131,0)+MAX((Expenses!KX$13-Leases!$K135/12)*Leases!$J135*Leases!$F131,0)))),0)</f>
        <v>0</v>
      </c>
      <c r="LA297" s="94">
        <f>IF(AND(LA$165&lt;=$E131,LA$165&gt;=EOMONTH($D131,0)),IF($G131="NNN",Expenses!KY$14*Leases!$F131,IF(Leases!$G131="FSG",0,IF(Leases!$G131="MG",SUMPRODUCT(Leases!$I131:$I135,Expenses!KY$9:KY$13)*Leases!$F131,MAX((Expenses!KY$9-Leases!$K131/12)*Leases!$J131*Leases!$F131,0)+MAX((Expenses!KY$10-Leases!$K132/12)*Leases!$J132*Leases!$F131,0)+MAX((Expenses!KY$11-Leases!$K133/12)*Leases!$J133*Leases!$F131,0)+MAX((Expenses!KY$12-Leases!$K134/12)*Leases!$J134*Leases!$F131,0)+MAX((Expenses!KY$13-Leases!$K135/12)*Leases!$J135*Leases!$F131,0)))),0)</f>
        <v>0</v>
      </c>
      <c r="LB297" s="94">
        <f>IF(AND(LB$165&lt;=$E131,LB$165&gt;=EOMONTH($D131,0)),IF($G131="NNN",Expenses!KZ$14*Leases!$F131,IF(Leases!$G131="FSG",0,IF(Leases!$G131="MG",SUMPRODUCT(Leases!$I131:$I135,Expenses!KZ$9:KZ$13)*Leases!$F131,MAX((Expenses!KZ$9-Leases!$K131/12)*Leases!$J131*Leases!$F131,0)+MAX((Expenses!KZ$10-Leases!$K132/12)*Leases!$J132*Leases!$F131,0)+MAX((Expenses!KZ$11-Leases!$K133/12)*Leases!$J133*Leases!$F131,0)+MAX((Expenses!KZ$12-Leases!$K134/12)*Leases!$J134*Leases!$F131,0)+MAX((Expenses!KZ$13-Leases!$K135/12)*Leases!$J135*Leases!$F131,0)))),0)</f>
        <v>0</v>
      </c>
      <c r="LC297" s="94">
        <f>IF(AND(LC$165&lt;=$E131,LC$165&gt;=EOMONTH($D131,0)),IF($G131="NNN",Expenses!LA$14*Leases!$F131,IF(Leases!$G131="FSG",0,IF(Leases!$G131="MG",SUMPRODUCT(Leases!$I131:$I135,Expenses!LA$9:LA$13)*Leases!$F131,MAX((Expenses!LA$9-Leases!$K131/12)*Leases!$J131*Leases!$F131,0)+MAX((Expenses!LA$10-Leases!$K132/12)*Leases!$J132*Leases!$F131,0)+MAX((Expenses!LA$11-Leases!$K133/12)*Leases!$J133*Leases!$F131,0)+MAX((Expenses!LA$12-Leases!$K134/12)*Leases!$J134*Leases!$F131,0)+MAX((Expenses!LA$13-Leases!$K135/12)*Leases!$J135*Leases!$F131,0)))),0)</f>
        <v>0</v>
      </c>
      <c r="LD297" s="94">
        <f>IF(AND(LD$165&lt;=$E131,LD$165&gt;=EOMONTH($D131,0)),IF($G131="NNN",Expenses!LB$14*Leases!$F131,IF(Leases!$G131="FSG",0,IF(Leases!$G131="MG",SUMPRODUCT(Leases!$I131:$I135,Expenses!LB$9:LB$13)*Leases!$F131,MAX((Expenses!LB$9-Leases!$K131/12)*Leases!$J131*Leases!$F131,0)+MAX((Expenses!LB$10-Leases!$K132/12)*Leases!$J132*Leases!$F131,0)+MAX((Expenses!LB$11-Leases!$K133/12)*Leases!$J133*Leases!$F131,0)+MAX((Expenses!LB$12-Leases!$K134/12)*Leases!$J134*Leases!$F131,0)+MAX((Expenses!LB$13-Leases!$K135/12)*Leases!$J135*Leases!$F131,0)))),0)</f>
        <v>0</v>
      </c>
      <c r="LE297" s="94">
        <f>IF(AND(LE$165&lt;=$E131,LE$165&gt;=EOMONTH($D131,0)),IF($G131="NNN",Expenses!LC$14*Leases!$F131,IF(Leases!$G131="FSG",0,IF(Leases!$G131="MG",SUMPRODUCT(Leases!$I131:$I135,Expenses!LC$9:LC$13)*Leases!$F131,MAX((Expenses!LC$9-Leases!$K131/12)*Leases!$J131*Leases!$F131,0)+MAX((Expenses!LC$10-Leases!$K132/12)*Leases!$J132*Leases!$F131,0)+MAX((Expenses!LC$11-Leases!$K133/12)*Leases!$J133*Leases!$F131,0)+MAX((Expenses!LC$12-Leases!$K134/12)*Leases!$J134*Leases!$F131,0)+MAX((Expenses!LC$13-Leases!$K135/12)*Leases!$J135*Leases!$F131,0)))),0)</f>
        <v>0</v>
      </c>
      <c r="LF297" s="94">
        <f>IF(AND(LF$165&lt;=$E131,LF$165&gt;=EOMONTH($D131,0)),IF($G131="NNN",Expenses!LD$14*Leases!$F131,IF(Leases!$G131="FSG",0,IF(Leases!$G131="MG",SUMPRODUCT(Leases!$I131:$I135,Expenses!LD$9:LD$13)*Leases!$F131,MAX((Expenses!LD$9-Leases!$K131/12)*Leases!$J131*Leases!$F131,0)+MAX((Expenses!LD$10-Leases!$K132/12)*Leases!$J132*Leases!$F131,0)+MAX((Expenses!LD$11-Leases!$K133/12)*Leases!$J133*Leases!$F131,0)+MAX((Expenses!LD$12-Leases!$K134/12)*Leases!$J134*Leases!$F131,0)+MAX((Expenses!LD$13-Leases!$K135/12)*Leases!$J135*Leases!$F131,0)))),0)</f>
        <v>0</v>
      </c>
      <c r="LG297" s="94">
        <f>IF(AND(LG$165&lt;=$E131,LG$165&gt;=EOMONTH($D131,0)),IF($G131="NNN",Expenses!LE$14*Leases!$F131,IF(Leases!$G131="FSG",0,IF(Leases!$G131="MG",SUMPRODUCT(Leases!$I131:$I135,Expenses!LE$9:LE$13)*Leases!$F131,MAX((Expenses!LE$9-Leases!$K131/12)*Leases!$J131*Leases!$F131,0)+MAX((Expenses!LE$10-Leases!$K132/12)*Leases!$J132*Leases!$F131,0)+MAX((Expenses!LE$11-Leases!$K133/12)*Leases!$J133*Leases!$F131,0)+MAX((Expenses!LE$12-Leases!$K134/12)*Leases!$J134*Leases!$F131,0)+MAX((Expenses!LE$13-Leases!$K135/12)*Leases!$J135*Leases!$F131,0)))),0)</f>
        <v>0</v>
      </c>
      <c r="LH297" s="94">
        <f>IF(AND(LH$165&lt;=$E131,LH$165&gt;=EOMONTH($D131,0)),IF($G131="NNN",Expenses!LF$14*Leases!$F131,IF(Leases!$G131="FSG",0,IF(Leases!$G131="MG",SUMPRODUCT(Leases!$I131:$I135,Expenses!LF$9:LF$13)*Leases!$F131,MAX((Expenses!LF$9-Leases!$K131/12)*Leases!$J131*Leases!$F131,0)+MAX((Expenses!LF$10-Leases!$K132/12)*Leases!$J132*Leases!$F131,0)+MAX((Expenses!LF$11-Leases!$K133/12)*Leases!$J133*Leases!$F131,0)+MAX((Expenses!LF$12-Leases!$K134/12)*Leases!$J134*Leases!$F131,0)+MAX((Expenses!LF$13-Leases!$K135/12)*Leases!$J135*Leases!$F131,0)))),0)</f>
        <v>0</v>
      </c>
      <c r="LI297" s="94">
        <f>IF(AND(LI$165&lt;=$E131,LI$165&gt;=EOMONTH($D131,0)),IF($G131="NNN",Expenses!LG$14*Leases!$F131,IF(Leases!$G131="FSG",0,IF(Leases!$G131="MG",SUMPRODUCT(Leases!$I131:$I135,Expenses!LG$9:LG$13)*Leases!$F131,MAX((Expenses!LG$9-Leases!$K131/12)*Leases!$J131*Leases!$F131,0)+MAX((Expenses!LG$10-Leases!$K132/12)*Leases!$J132*Leases!$F131,0)+MAX((Expenses!LG$11-Leases!$K133/12)*Leases!$J133*Leases!$F131,0)+MAX((Expenses!LG$12-Leases!$K134/12)*Leases!$J134*Leases!$F131,0)+MAX((Expenses!LG$13-Leases!$K135/12)*Leases!$J135*Leases!$F131,0)))),0)</f>
        <v>0</v>
      </c>
      <c r="LJ297" s="94">
        <f>IF(AND(LJ$165&lt;=$E131,LJ$165&gt;=EOMONTH($D131,0)),IF($G131="NNN",Expenses!LH$14*Leases!$F131,IF(Leases!$G131="FSG",0,IF(Leases!$G131="MG",SUMPRODUCT(Leases!$I131:$I135,Expenses!LH$9:LH$13)*Leases!$F131,MAX((Expenses!LH$9-Leases!$K131/12)*Leases!$J131*Leases!$F131,0)+MAX((Expenses!LH$10-Leases!$K132/12)*Leases!$J132*Leases!$F131,0)+MAX((Expenses!LH$11-Leases!$K133/12)*Leases!$J133*Leases!$F131,0)+MAX((Expenses!LH$12-Leases!$K134/12)*Leases!$J134*Leases!$F131,0)+MAX((Expenses!LH$13-Leases!$K135/12)*Leases!$J135*Leases!$F131,0)))),0)</f>
        <v>0</v>
      </c>
      <c r="LK297" s="94">
        <f>IF(AND(LK$165&lt;=$E131,LK$165&gt;=EOMONTH($D131,0)),IF($G131="NNN",Expenses!LI$14*Leases!$F131,IF(Leases!$G131="FSG",0,IF(Leases!$G131="MG",SUMPRODUCT(Leases!$I131:$I135,Expenses!LI$9:LI$13)*Leases!$F131,MAX((Expenses!LI$9-Leases!$K131/12)*Leases!$J131*Leases!$F131,0)+MAX((Expenses!LI$10-Leases!$K132/12)*Leases!$J132*Leases!$F131,0)+MAX((Expenses!LI$11-Leases!$K133/12)*Leases!$J133*Leases!$F131,0)+MAX((Expenses!LI$12-Leases!$K134/12)*Leases!$J134*Leases!$F131,0)+MAX((Expenses!LI$13-Leases!$K135/12)*Leases!$J135*Leases!$F131,0)))),0)</f>
        <v>0</v>
      </c>
      <c r="LL297" s="94">
        <f>IF(AND(LL$165&lt;=$E131,LL$165&gt;=EOMONTH($D131,0)),IF($G131="NNN",Expenses!LJ$14*Leases!$F131,IF(Leases!$G131="FSG",0,IF(Leases!$G131="MG",SUMPRODUCT(Leases!$I131:$I135,Expenses!LJ$9:LJ$13)*Leases!$F131,MAX((Expenses!LJ$9-Leases!$K131/12)*Leases!$J131*Leases!$F131,0)+MAX((Expenses!LJ$10-Leases!$K132/12)*Leases!$J132*Leases!$F131,0)+MAX((Expenses!LJ$11-Leases!$K133/12)*Leases!$J133*Leases!$F131,0)+MAX((Expenses!LJ$12-Leases!$K134/12)*Leases!$J134*Leases!$F131,0)+MAX((Expenses!LJ$13-Leases!$K135/12)*Leases!$J135*Leases!$F131,0)))),0)</f>
        <v>0</v>
      </c>
      <c r="LM297" s="94">
        <f>IF(AND(LM$165&lt;=$E131,LM$165&gt;=EOMONTH($D131,0)),IF($G131="NNN",Expenses!LK$14*Leases!$F131,IF(Leases!$G131="FSG",0,IF(Leases!$G131="MG",SUMPRODUCT(Leases!$I131:$I135,Expenses!LK$9:LK$13)*Leases!$F131,MAX((Expenses!LK$9-Leases!$K131/12)*Leases!$J131*Leases!$F131,0)+MAX((Expenses!LK$10-Leases!$K132/12)*Leases!$J132*Leases!$F131,0)+MAX((Expenses!LK$11-Leases!$K133/12)*Leases!$J133*Leases!$F131,0)+MAX((Expenses!LK$12-Leases!$K134/12)*Leases!$J134*Leases!$F131,0)+MAX((Expenses!LK$13-Leases!$K135/12)*Leases!$J135*Leases!$F131,0)))),0)</f>
        <v>0</v>
      </c>
      <c r="LN297" s="94">
        <f>IF(AND(LN$165&lt;=$E131,LN$165&gt;=EOMONTH($D131,0)),IF($G131="NNN",Expenses!LL$14*Leases!$F131,IF(Leases!$G131="FSG",0,IF(Leases!$G131="MG",SUMPRODUCT(Leases!$I131:$I135,Expenses!LL$9:LL$13)*Leases!$F131,MAX((Expenses!LL$9-Leases!$K131/12)*Leases!$J131*Leases!$F131,0)+MAX((Expenses!LL$10-Leases!$K132/12)*Leases!$J132*Leases!$F131,0)+MAX((Expenses!LL$11-Leases!$K133/12)*Leases!$J133*Leases!$F131,0)+MAX((Expenses!LL$12-Leases!$K134/12)*Leases!$J134*Leases!$F131,0)+MAX((Expenses!LL$13-Leases!$K135/12)*Leases!$J135*Leases!$F131,0)))),0)</f>
        <v>0</v>
      </c>
      <c r="LO297" s="94">
        <f>IF(AND(LO$165&lt;=$E131,LO$165&gt;=EOMONTH($D131,0)),IF($G131="NNN",Expenses!LM$14*Leases!$F131,IF(Leases!$G131="FSG",0,IF(Leases!$G131="MG",SUMPRODUCT(Leases!$I131:$I135,Expenses!LM$9:LM$13)*Leases!$F131,MAX((Expenses!LM$9-Leases!$K131/12)*Leases!$J131*Leases!$F131,0)+MAX((Expenses!LM$10-Leases!$K132/12)*Leases!$J132*Leases!$F131,0)+MAX((Expenses!LM$11-Leases!$K133/12)*Leases!$J133*Leases!$F131,0)+MAX((Expenses!LM$12-Leases!$K134/12)*Leases!$J134*Leases!$F131,0)+MAX((Expenses!LM$13-Leases!$K135/12)*Leases!$J135*Leases!$F131,0)))),0)</f>
        <v>0</v>
      </c>
      <c r="LP297" s="94">
        <f>IF(AND(LP$165&lt;=$E131,LP$165&gt;=EOMONTH($D131,0)),IF($G131="NNN",Expenses!LN$14*Leases!$F131,IF(Leases!$G131="FSG",0,IF(Leases!$G131="MG",SUMPRODUCT(Leases!$I131:$I135,Expenses!LN$9:LN$13)*Leases!$F131,MAX((Expenses!LN$9-Leases!$K131/12)*Leases!$J131*Leases!$F131,0)+MAX((Expenses!LN$10-Leases!$K132/12)*Leases!$J132*Leases!$F131,0)+MAX((Expenses!LN$11-Leases!$K133/12)*Leases!$J133*Leases!$F131,0)+MAX((Expenses!LN$12-Leases!$K134/12)*Leases!$J134*Leases!$F131,0)+MAX((Expenses!LN$13-Leases!$K135/12)*Leases!$J135*Leases!$F131,0)))),0)</f>
        <v>0</v>
      </c>
      <c r="LQ297" s="94">
        <f>IF(AND(LQ$165&lt;=$E131,LQ$165&gt;=EOMONTH($D131,0)),IF($G131="NNN",Expenses!LO$14*Leases!$F131,IF(Leases!$G131="FSG",0,IF(Leases!$G131="MG",SUMPRODUCT(Leases!$I131:$I135,Expenses!LO$9:LO$13)*Leases!$F131,MAX((Expenses!LO$9-Leases!$K131/12)*Leases!$J131*Leases!$F131,0)+MAX((Expenses!LO$10-Leases!$K132/12)*Leases!$J132*Leases!$F131,0)+MAX((Expenses!LO$11-Leases!$K133/12)*Leases!$J133*Leases!$F131,0)+MAX((Expenses!LO$12-Leases!$K134/12)*Leases!$J134*Leases!$F131,0)+MAX((Expenses!LO$13-Leases!$K135/12)*Leases!$J135*Leases!$F131,0)))),0)</f>
        <v>0</v>
      </c>
      <c r="LR297" s="94">
        <f>IF(AND(LR$165&lt;=$E131,LR$165&gt;=EOMONTH($D131,0)),IF($G131="NNN",Expenses!LP$14*Leases!$F131,IF(Leases!$G131="FSG",0,IF(Leases!$G131="MG",SUMPRODUCT(Leases!$I131:$I135,Expenses!LP$9:LP$13)*Leases!$F131,MAX((Expenses!LP$9-Leases!$K131/12)*Leases!$J131*Leases!$F131,0)+MAX((Expenses!LP$10-Leases!$K132/12)*Leases!$J132*Leases!$F131,0)+MAX((Expenses!LP$11-Leases!$K133/12)*Leases!$J133*Leases!$F131,0)+MAX((Expenses!LP$12-Leases!$K134/12)*Leases!$J134*Leases!$F131,0)+MAX((Expenses!LP$13-Leases!$K135/12)*Leases!$J135*Leases!$F131,0)))),0)</f>
        <v>0</v>
      </c>
      <c r="LS297" s="94">
        <f>IF(AND(LS$165&lt;=$E131,LS$165&gt;=EOMONTH($D131,0)),IF($G131="NNN",Expenses!LQ$14*Leases!$F131,IF(Leases!$G131="FSG",0,IF(Leases!$G131="MG",SUMPRODUCT(Leases!$I131:$I135,Expenses!LQ$9:LQ$13)*Leases!$F131,MAX((Expenses!LQ$9-Leases!$K131/12)*Leases!$J131*Leases!$F131,0)+MAX((Expenses!LQ$10-Leases!$K132/12)*Leases!$J132*Leases!$F131,0)+MAX((Expenses!LQ$11-Leases!$K133/12)*Leases!$J133*Leases!$F131,0)+MAX((Expenses!LQ$12-Leases!$K134/12)*Leases!$J134*Leases!$F131,0)+MAX((Expenses!LQ$13-Leases!$K135/12)*Leases!$J135*Leases!$F131,0)))),0)</f>
        <v>0</v>
      </c>
      <c r="LT297" s="94">
        <f>IF(AND(LT$165&lt;=$E131,LT$165&gt;=EOMONTH($D131,0)),IF($G131="NNN",Expenses!LR$14*Leases!$F131,IF(Leases!$G131="FSG",0,IF(Leases!$G131="MG",SUMPRODUCT(Leases!$I131:$I135,Expenses!LR$9:LR$13)*Leases!$F131,MAX((Expenses!LR$9-Leases!$K131/12)*Leases!$J131*Leases!$F131,0)+MAX((Expenses!LR$10-Leases!$K132/12)*Leases!$J132*Leases!$F131,0)+MAX((Expenses!LR$11-Leases!$K133/12)*Leases!$J133*Leases!$F131,0)+MAX((Expenses!LR$12-Leases!$K134/12)*Leases!$J134*Leases!$F131,0)+MAX((Expenses!LR$13-Leases!$K135/12)*Leases!$J135*Leases!$F131,0)))),0)</f>
        <v>0</v>
      </c>
      <c r="LU297" s="94">
        <f>IF(AND(LU$165&lt;=$E131,LU$165&gt;=EOMONTH($D131,0)),IF($G131="NNN",Expenses!LS$14*Leases!$F131,IF(Leases!$G131="FSG",0,IF(Leases!$G131="MG",SUMPRODUCT(Leases!$I131:$I135,Expenses!LS$9:LS$13)*Leases!$F131,MAX((Expenses!LS$9-Leases!$K131/12)*Leases!$J131*Leases!$F131,0)+MAX((Expenses!LS$10-Leases!$K132/12)*Leases!$J132*Leases!$F131,0)+MAX((Expenses!LS$11-Leases!$K133/12)*Leases!$J133*Leases!$F131,0)+MAX((Expenses!LS$12-Leases!$K134/12)*Leases!$J134*Leases!$F131,0)+MAX((Expenses!LS$13-Leases!$K135/12)*Leases!$J135*Leases!$F131,0)))),0)</f>
        <v>0</v>
      </c>
      <c r="LV297" s="94">
        <f>IF(AND(LV$165&lt;=$E131,LV$165&gt;=EOMONTH($D131,0)),IF($G131="NNN",Expenses!LT$14*Leases!$F131,IF(Leases!$G131="FSG",0,IF(Leases!$G131="MG",SUMPRODUCT(Leases!$I131:$I135,Expenses!LT$9:LT$13)*Leases!$F131,MAX((Expenses!LT$9-Leases!$K131/12)*Leases!$J131*Leases!$F131,0)+MAX((Expenses!LT$10-Leases!$K132/12)*Leases!$J132*Leases!$F131,0)+MAX((Expenses!LT$11-Leases!$K133/12)*Leases!$J133*Leases!$F131,0)+MAX((Expenses!LT$12-Leases!$K134/12)*Leases!$J134*Leases!$F131,0)+MAX((Expenses!LT$13-Leases!$K135/12)*Leases!$J135*Leases!$F131,0)))),0)</f>
        <v>0</v>
      </c>
      <c r="LW297" s="94">
        <f>IF(AND(LW$165&lt;=$E131,LW$165&gt;=EOMONTH($D131,0)),IF($G131="NNN",Expenses!LU$14*Leases!$F131,IF(Leases!$G131="FSG",0,IF(Leases!$G131="MG",SUMPRODUCT(Leases!$I131:$I135,Expenses!LU$9:LU$13)*Leases!$F131,MAX((Expenses!LU$9-Leases!$K131/12)*Leases!$J131*Leases!$F131,0)+MAX((Expenses!LU$10-Leases!$K132/12)*Leases!$J132*Leases!$F131,0)+MAX((Expenses!LU$11-Leases!$K133/12)*Leases!$J133*Leases!$F131,0)+MAX((Expenses!LU$12-Leases!$K134/12)*Leases!$J134*Leases!$F131,0)+MAX((Expenses!LU$13-Leases!$K135/12)*Leases!$J135*Leases!$F131,0)))),0)</f>
        <v>0</v>
      </c>
      <c r="LX297" s="94">
        <f>IF(AND(LX$165&lt;=$E131,LX$165&gt;=EOMONTH($D131,0)),IF($G131="NNN",Expenses!LV$14*Leases!$F131,IF(Leases!$G131="FSG",0,IF(Leases!$G131="MG",SUMPRODUCT(Leases!$I131:$I135,Expenses!LV$9:LV$13)*Leases!$F131,MAX((Expenses!LV$9-Leases!$K131/12)*Leases!$J131*Leases!$F131,0)+MAX((Expenses!LV$10-Leases!$K132/12)*Leases!$J132*Leases!$F131,0)+MAX((Expenses!LV$11-Leases!$K133/12)*Leases!$J133*Leases!$F131,0)+MAX((Expenses!LV$12-Leases!$K134/12)*Leases!$J134*Leases!$F131,0)+MAX((Expenses!LV$13-Leases!$K135/12)*Leases!$J135*Leases!$F131,0)))),0)</f>
        <v>0</v>
      </c>
      <c r="LY297" s="94">
        <f>IF(AND(LY$165&lt;=$E131,LY$165&gt;=EOMONTH($D131,0)),IF($G131="NNN",Expenses!LW$14*Leases!$F131,IF(Leases!$G131="FSG",0,IF(Leases!$G131="MG",SUMPRODUCT(Leases!$I131:$I135,Expenses!LW$9:LW$13)*Leases!$F131,MAX((Expenses!LW$9-Leases!$K131/12)*Leases!$J131*Leases!$F131,0)+MAX((Expenses!LW$10-Leases!$K132/12)*Leases!$J132*Leases!$F131,0)+MAX((Expenses!LW$11-Leases!$K133/12)*Leases!$J133*Leases!$F131,0)+MAX((Expenses!LW$12-Leases!$K134/12)*Leases!$J134*Leases!$F131,0)+MAX((Expenses!LW$13-Leases!$K135/12)*Leases!$J135*Leases!$F131,0)))),0)</f>
        <v>0</v>
      </c>
      <c r="LZ297" s="94">
        <f>IF(AND(LZ$165&lt;=$E131,LZ$165&gt;=EOMONTH($D131,0)),IF($G131="NNN",Expenses!LX$14*Leases!$F131,IF(Leases!$G131="FSG",0,IF(Leases!$G131="MG",SUMPRODUCT(Leases!$I131:$I135,Expenses!LX$9:LX$13)*Leases!$F131,MAX((Expenses!LX$9-Leases!$K131/12)*Leases!$J131*Leases!$F131,0)+MAX((Expenses!LX$10-Leases!$K132/12)*Leases!$J132*Leases!$F131,0)+MAX((Expenses!LX$11-Leases!$K133/12)*Leases!$J133*Leases!$F131,0)+MAX((Expenses!LX$12-Leases!$K134/12)*Leases!$J134*Leases!$F131,0)+MAX((Expenses!LX$13-Leases!$K135/12)*Leases!$J135*Leases!$F131,0)))),0)</f>
        <v>0</v>
      </c>
      <c r="MA297" s="94">
        <f>IF(AND(MA$165&lt;=$E131,MA$165&gt;=EOMONTH($D131,0)),IF($G131="NNN",Expenses!LY$14*Leases!$F131,IF(Leases!$G131="FSG",0,IF(Leases!$G131="MG",SUMPRODUCT(Leases!$I131:$I135,Expenses!LY$9:LY$13)*Leases!$F131,MAX((Expenses!LY$9-Leases!$K131/12)*Leases!$J131*Leases!$F131,0)+MAX((Expenses!LY$10-Leases!$K132/12)*Leases!$J132*Leases!$F131,0)+MAX((Expenses!LY$11-Leases!$K133/12)*Leases!$J133*Leases!$F131,0)+MAX((Expenses!LY$12-Leases!$K134/12)*Leases!$J134*Leases!$F131,0)+MAX((Expenses!LY$13-Leases!$K135/12)*Leases!$J135*Leases!$F131,0)))),0)</f>
        <v>0</v>
      </c>
      <c r="MB297" s="94">
        <f>IF(AND(MB$165&lt;=$E131,MB$165&gt;=EOMONTH($D131,0)),IF($G131="NNN",Expenses!LZ$14*Leases!$F131,IF(Leases!$G131="FSG",0,IF(Leases!$G131="MG",SUMPRODUCT(Leases!$I131:$I135,Expenses!LZ$9:LZ$13)*Leases!$F131,MAX((Expenses!LZ$9-Leases!$K131/12)*Leases!$J131*Leases!$F131,0)+MAX((Expenses!LZ$10-Leases!$K132/12)*Leases!$J132*Leases!$F131,0)+MAX((Expenses!LZ$11-Leases!$K133/12)*Leases!$J133*Leases!$F131,0)+MAX((Expenses!LZ$12-Leases!$K134/12)*Leases!$J134*Leases!$F131,0)+MAX((Expenses!LZ$13-Leases!$K135/12)*Leases!$J135*Leases!$F131,0)))),0)</f>
        <v>0</v>
      </c>
      <c r="MC297" s="94">
        <f>IF(AND(MC$165&lt;=$E131,MC$165&gt;=EOMONTH($D131,0)),IF($G131="NNN",Expenses!MA$14*Leases!$F131,IF(Leases!$G131="FSG",0,IF(Leases!$G131="MG",SUMPRODUCT(Leases!$I131:$I135,Expenses!MA$9:MA$13)*Leases!$F131,MAX((Expenses!MA$9-Leases!$K131/12)*Leases!$J131*Leases!$F131,0)+MAX((Expenses!MA$10-Leases!$K132/12)*Leases!$J132*Leases!$F131,0)+MAX((Expenses!MA$11-Leases!$K133/12)*Leases!$J133*Leases!$F131,0)+MAX((Expenses!MA$12-Leases!$K134/12)*Leases!$J134*Leases!$F131,0)+MAX((Expenses!MA$13-Leases!$K135/12)*Leases!$J135*Leases!$F131,0)))),0)</f>
        <v>0</v>
      </c>
      <c r="MD297" s="94">
        <f>IF(AND(MD$165&lt;=$E131,MD$165&gt;=EOMONTH($D131,0)),IF($G131="NNN",Expenses!MB$14*Leases!$F131,IF(Leases!$G131="FSG",0,IF(Leases!$G131="MG",SUMPRODUCT(Leases!$I131:$I135,Expenses!MB$9:MB$13)*Leases!$F131,MAX((Expenses!MB$9-Leases!$K131/12)*Leases!$J131*Leases!$F131,0)+MAX((Expenses!MB$10-Leases!$K132/12)*Leases!$J132*Leases!$F131,0)+MAX((Expenses!MB$11-Leases!$K133/12)*Leases!$J133*Leases!$F131,0)+MAX((Expenses!MB$12-Leases!$K134/12)*Leases!$J134*Leases!$F131,0)+MAX((Expenses!MB$13-Leases!$K135/12)*Leases!$J135*Leases!$F131,0)))),0)</f>
        <v>0</v>
      </c>
      <c r="ME297" s="94">
        <f>IF(AND(ME$165&lt;=$E131,ME$165&gt;=EOMONTH($D131,0)),IF($G131="NNN",Expenses!MC$14*Leases!$F131,IF(Leases!$G131="FSG",0,IF(Leases!$G131="MG",SUMPRODUCT(Leases!$I131:$I135,Expenses!MC$9:MC$13)*Leases!$F131,MAX((Expenses!MC$9-Leases!$K131/12)*Leases!$J131*Leases!$F131,0)+MAX((Expenses!MC$10-Leases!$K132/12)*Leases!$J132*Leases!$F131,0)+MAX((Expenses!MC$11-Leases!$K133/12)*Leases!$J133*Leases!$F131,0)+MAX((Expenses!MC$12-Leases!$K134/12)*Leases!$J134*Leases!$F131,0)+MAX((Expenses!MC$13-Leases!$K135/12)*Leases!$J135*Leases!$F131,0)))),0)</f>
        <v>0</v>
      </c>
      <c r="MF297" s="94">
        <f>IF(AND(MF$165&lt;=$E131,MF$165&gt;=EOMONTH($D131,0)),IF($G131="NNN",Expenses!MD$14*Leases!$F131,IF(Leases!$G131="FSG",0,IF(Leases!$G131="MG",SUMPRODUCT(Leases!$I131:$I135,Expenses!MD$9:MD$13)*Leases!$F131,MAX((Expenses!MD$9-Leases!$K131/12)*Leases!$J131*Leases!$F131,0)+MAX((Expenses!MD$10-Leases!$K132/12)*Leases!$J132*Leases!$F131,0)+MAX((Expenses!MD$11-Leases!$K133/12)*Leases!$J133*Leases!$F131,0)+MAX((Expenses!MD$12-Leases!$K134/12)*Leases!$J134*Leases!$F131,0)+MAX((Expenses!MD$13-Leases!$K135/12)*Leases!$J135*Leases!$F131,0)))),0)</f>
        <v>0</v>
      </c>
      <c r="MG297" s="94">
        <f>IF(AND(MG$165&lt;=$E131,MG$165&gt;=EOMONTH($D131,0)),IF($G131="NNN",Expenses!ME$14*Leases!$F131,IF(Leases!$G131="FSG",0,IF(Leases!$G131="MG",SUMPRODUCT(Leases!$I131:$I135,Expenses!ME$9:ME$13)*Leases!$F131,MAX((Expenses!ME$9-Leases!$K131/12)*Leases!$J131*Leases!$F131,0)+MAX((Expenses!ME$10-Leases!$K132/12)*Leases!$J132*Leases!$F131,0)+MAX((Expenses!ME$11-Leases!$K133/12)*Leases!$J133*Leases!$F131,0)+MAX((Expenses!ME$12-Leases!$K134/12)*Leases!$J134*Leases!$F131,0)+MAX((Expenses!ME$13-Leases!$K135/12)*Leases!$J135*Leases!$F131,0)))),0)</f>
        <v>0</v>
      </c>
      <c r="MH297" s="94">
        <f>IF(AND(MH$165&lt;=$E131,MH$165&gt;=EOMONTH($D131,0)),IF($G131="NNN",Expenses!MF$14*Leases!$F131,IF(Leases!$G131="FSG",0,IF(Leases!$G131="MG",SUMPRODUCT(Leases!$I131:$I135,Expenses!MF$9:MF$13)*Leases!$F131,MAX((Expenses!MF$9-Leases!$K131/12)*Leases!$J131*Leases!$F131,0)+MAX((Expenses!MF$10-Leases!$K132/12)*Leases!$J132*Leases!$F131,0)+MAX((Expenses!MF$11-Leases!$K133/12)*Leases!$J133*Leases!$F131,0)+MAX((Expenses!MF$12-Leases!$K134/12)*Leases!$J134*Leases!$F131,0)+MAX((Expenses!MF$13-Leases!$K135/12)*Leases!$J135*Leases!$F131,0)))),0)</f>
        <v>0</v>
      </c>
      <c r="MI297" s="94">
        <f>IF(AND(MI$165&lt;=$E131,MI$165&gt;=EOMONTH($D131,0)),IF($G131="NNN",Expenses!MG$14*Leases!$F131,IF(Leases!$G131="FSG",0,IF(Leases!$G131="MG",SUMPRODUCT(Leases!$I131:$I135,Expenses!MG$9:MG$13)*Leases!$F131,MAX((Expenses!MG$9-Leases!$K131/12)*Leases!$J131*Leases!$F131,0)+MAX((Expenses!MG$10-Leases!$K132/12)*Leases!$J132*Leases!$F131,0)+MAX((Expenses!MG$11-Leases!$K133/12)*Leases!$J133*Leases!$F131,0)+MAX((Expenses!MG$12-Leases!$K134/12)*Leases!$J134*Leases!$F131,0)+MAX((Expenses!MG$13-Leases!$K135/12)*Leases!$J135*Leases!$F131,0)))),0)</f>
        <v>0</v>
      </c>
      <c r="MJ297" s="94">
        <f>IF(AND(MJ$165&lt;=$E131,MJ$165&gt;=EOMONTH($D131,0)),IF($G131="NNN",Expenses!MH$14*Leases!$F131,IF(Leases!$G131="FSG",0,IF(Leases!$G131="MG",SUMPRODUCT(Leases!$I131:$I135,Expenses!MH$9:MH$13)*Leases!$F131,MAX((Expenses!MH$9-Leases!$K131/12)*Leases!$J131*Leases!$F131,0)+MAX((Expenses!MH$10-Leases!$K132/12)*Leases!$J132*Leases!$F131,0)+MAX((Expenses!MH$11-Leases!$K133/12)*Leases!$J133*Leases!$F131,0)+MAX((Expenses!MH$12-Leases!$K134/12)*Leases!$J134*Leases!$F131,0)+MAX((Expenses!MH$13-Leases!$K135/12)*Leases!$J135*Leases!$F131,0)))),0)</f>
        <v>0</v>
      </c>
      <c r="MK297" s="94">
        <f>IF(AND(MK$165&lt;=$E131,MK$165&gt;=EOMONTH($D131,0)),IF($G131="NNN",Expenses!MI$14*Leases!$F131,IF(Leases!$G131="FSG",0,IF(Leases!$G131="MG",SUMPRODUCT(Leases!$I131:$I135,Expenses!MI$9:MI$13)*Leases!$F131,MAX((Expenses!MI$9-Leases!$K131/12)*Leases!$J131*Leases!$F131,0)+MAX((Expenses!MI$10-Leases!$K132/12)*Leases!$J132*Leases!$F131,0)+MAX((Expenses!MI$11-Leases!$K133/12)*Leases!$J133*Leases!$F131,0)+MAX((Expenses!MI$12-Leases!$K134/12)*Leases!$J134*Leases!$F131,0)+MAX((Expenses!MI$13-Leases!$K135/12)*Leases!$J135*Leases!$F131,0)))),0)</f>
        <v>0</v>
      </c>
      <c r="ML297" s="94">
        <f>IF(AND(ML$165&lt;=$E131,ML$165&gt;=EOMONTH($D131,0)),IF($G131="NNN",Expenses!MJ$14*Leases!$F131,IF(Leases!$G131="FSG",0,IF(Leases!$G131="MG",SUMPRODUCT(Leases!$I131:$I135,Expenses!MJ$9:MJ$13)*Leases!$F131,MAX((Expenses!MJ$9-Leases!$K131/12)*Leases!$J131*Leases!$F131,0)+MAX((Expenses!MJ$10-Leases!$K132/12)*Leases!$J132*Leases!$F131,0)+MAX((Expenses!MJ$11-Leases!$K133/12)*Leases!$J133*Leases!$F131,0)+MAX((Expenses!MJ$12-Leases!$K134/12)*Leases!$J134*Leases!$F131,0)+MAX((Expenses!MJ$13-Leases!$K135/12)*Leases!$J135*Leases!$F131,0)))),0)</f>
        <v>0</v>
      </c>
      <c r="MM297" s="94">
        <f>IF(AND(MM$165&lt;=$E131,MM$165&gt;=EOMONTH($D131,0)),IF($G131="NNN",Expenses!MK$14*Leases!$F131,IF(Leases!$G131="FSG",0,IF(Leases!$G131="MG",SUMPRODUCT(Leases!$I131:$I135,Expenses!MK$9:MK$13)*Leases!$F131,MAX((Expenses!MK$9-Leases!$K131/12)*Leases!$J131*Leases!$F131,0)+MAX((Expenses!MK$10-Leases!$K132/12)*Leases!$J132*Leases!$F131,0)+MAX((Expenses!MK$11-Leases!$K133/12)*Leases!$J133*Leases!$F131,0)+MAX((Expenses!MK$12-Leases!$K134/12)*Leases!$J134*Leases!$F131,0)+MAX((Expenses!MK$13-Leases!$K135/12)*Leases!$J135*Leases!$F131,0)))),0)</f>
        <v>0</v>
      </c>
      <c r="MN297" s="94">
        <f>IF(AND(MN$165&lt;=$E131,MN$165&gt;=EOMONTH($D131,0)),IF($G131="NNN",Expenses!ML$14*Leases!$F131,IF(Leases!$G131="FSG",0,IF(Leases!$G131="MG",SUMPRODUCT(Leases!$I131:$I135,Expenses!ML$9:ML$13)*Leases!$F131,MAX((Expenses!ML$9-Leases!$K131/12)*Leases!$J131*Leases!$F131,0)+MAX((Expenses!ML$10-Leases!$K132/12)*Leases!$J132*Leases!$F131,0)+MAX((Expenses!ML$11-Leases!$K133/12)*Leases!$J133*Leases!$F131,0)+MAX((Expenses!ML$12-Leases!$K134/12)*Leases!$J134*Leases!$F131,0)+MAX((Expenses!ML$13-Leases!$K135/12)*Leases!$J135*Leases!$F131,0)))),0)</f>
        <v>0</v>
      </c>
      <c r="MO297" s="94">
        <f>IF(AND(MO$165&lt;=$E131,MO$165&gt;=EOMONTH($D131,0)),IF($G131="NNN",Expenses!MM$14*Leases!$F131,IF(Leases!$G131="FSG",0,IF(Leases!$G131="MG",SUMPRODUCT(Leases!$I131:$I135,Expenses!MM$9:MM$13)*Leases!$F131,MAX((Expenses!MM$9-Leases!$K131/12)*Leases!$J131*Leases!$F131,0)+MAX((Expenses!MM$10-Leases!$K132/12)*Leases!$J132*Leases!$F131,0)+MAX((Expenses!MM$11-Leases!$K133/12)*Leases!$J133*Leases!$F131,0)+MAX((Expenses!MM$12-Leases!$K134/12)*Leases!$J134*Leases!$F131,0)+MAX((Expenses!MM$13-Leases!$K135/12)*Leases!$J135*Leases!$F131,0)))),0)</f>
        <v>0</v>
      </c>
      <c r="MP297" s="94">
        <f>IF(AND(MP$165&lt;=$E131,MP$165&gt;=EOMONTH($D131,0)),IF($G131="NNN",Expenses!MN$14*Leases!$F131,IF(Leases!$G131="FSG",0,IF(Leases!$G131="MG",SUMPRODUCT(Leases!$I131:$I135,Expenses!MN$9:MN$13)*Leases!$F131,MAX((Expenses!MN$9-Leases!$K131/12)*Leases!$J131*Leases!$F131,0)+MAX((Expenses!MN$10-Leases!$K132/12)*Leases!$J132*Leases!$F131,0)+MAX((Expenses!MN$11-Leases!$K133/12)*Leases!$J133*Leases!$F131,0)+MAX((Expenses!MN$12-Leases!$K134/12)*Leases!$J134*Leases!$F131,0)+MAX((Expenses!MN$13-Leases!$K135/12)*Leases!$J135*Leases!$F131,0)))),0)</f>
        <v>0</v>
      </c>
      <c r="MQ297" s="94">
        <f>IF(AND(MQ$165&lt;=$E131,MQ$165&gt;=EOMONTH($D131,0)),IF($G131="NNN",Expenses!MO$14*Leases!$F131,IF(Leases!$G131="FSG",0,IF(Leases!$G131="MG",SUMPRODUCT(Leases!$I131:$I135,Expenses!MO$9:MO$13)*Leases!$F131,MAX((Expenses!MO$9-Leases!$K131/12)*Leases!$J131*Leases!$F131,0)+MAX((Expenses!MO$10-Leases!$K132/12)*Leases!$J132*Leases!$F131,0)+MAX((Expenses!MO$11-Leases!$K133/12)*Leases!$J133*Leases!$F131,0)+MAX((Expenses!MO$12-Leases!$K134/12)*Leases!$J134*Leases!$F131,0)+MAX((Expenses!MO$13-Leases!$K135/12)*Leases!$J135*Leases!$F131,0)))),0)</f>
        <v>0</v>
      </c>
      <c r="MR297" s="94">
        <f>IF(AND(MR$165&lt;=$E131,MR$165&gt;=EOMONTH($D131,0)),IF($G131="NNN",Expenses!MP$14*Leases!$F131,IF(Leases!$G131="FSG",0,IF(Leases!$G131="MG",SUMPRODUCT(Leases!$I131:$I135,Expenses!MP$9:MP$13)*Leases!$F131,MAX((Expenses!MP$9-Leases!$K131/12)*Leases!$J131*Leases!$F131,0)+MAX((Expenses!MP$10-Leases!$K132/12)*Leases!$J132*Leases!$F131,0)+MAX((Expenses!MP$11-Leases!$K133/12)*Leases!$J133*Leases!$F131,0)+MAX((Expenses!MP$12-Leases!$K134/12)*Leases!$J134*Leases!$F131,0)+MAX((Expenses!MP$13-Leases!$K135/12)*Leases!$J135*Leases!$F131,0)))),0)</f>
        <v>0</v>
      </c>
      <c r="MS297" s="94">
        <f>IF(AND(MS$165&lt;=$E131,MS$165&gt;=EOMONTH($D131,0)),IF($G131="NNN",Expenses!MQ$14*Leases!$F131,IF(Leases!$G131="FSG",0,IF(Leases!$G131="MG",SUMPRODUCT(Leases!$I131:$I135,Expenses!MQ$9:MQ$13)*Leases!$F131,MAX((Expenses!MQ$9-Leases!$K131/12)*Leases!$J131*Leases!$F131,0)+MAX((Expenses!MQ$10-Leases!$K132/12)*Leases!$J132*Leases!$F131,0)+MAX((Expenses!MQ$11-Leases!$K133/12)*Leases!$J133*Leases!$F131,0)+MAX((Expenses!MQ$12-Leases!$K134/12)*Leases!$J134*Leases!$F131,0)+MAX((Expenses!MQ$13-Leases!$K135/12)*Leases!$J135*Leases!$F131,0)))),0)</f>
        <v>0</v>
      </c>
      <c r="MT297" s="94">
        <f>IF(AND(MT$165&lt;=$E131,MT$165&gt;=EOMONTH($D131,0)),IF($G131="NNN",Expenses!MR$14*Leases!$F131,IF(Leases!$G131="FSG",0,IF(Leases!$G131="MG",SUMPRODUCT(Leases!$I131:$I135,Expenses!MR$9:MR$13)*Leases!$F131,MAX((Expenses!MR$9-Leases!$K131/12)*Leases!$J131*Leases!$F131,0)+MAX((Expenses!MR$10-Leases!$K132/12)*Leases!$J132*Leases!$F131,0)+MAX((Expenses!MR$11-Leases!$K133/12)*Leases!$J133*Leases!$F131,0)+MAX((Expenses!MR$12-Leases!$K134/12)*Leases!$J134*Leases!$F131,0)+MAX((Expenses!MR$13-Leases!$K135/12)*Leases!$J135*Leases!$F131,0)))),0)</f>
        <v>0</v>
      </c>
      <c r="MU297" s="94">
        <f>IF(AND(MU$165&lt;=$E131,MU$165&gt;=EOMONTH($D131,0)),IF($G131="NNN",Expenses!MS$14*Leases!$F131,IF(Leases!$G131="FSG",0,IF(Leases!$G131="MG",SUMPRODUCT(Leases!$I131:$I135,Expenses!MS$9:MS$13)*Leases!$F131,MAX((Expenses!MS$9-Leases!$K131/12)*Leases!$J131*Leases!$F131,0)+MAX((Expenses!MS$10-Leases!$K132/12)*Leases!$J132*Leases!$F131,0)+MAX((Expenses!MS$11-Leases!$K133/12)*Leases!$J133*Leases!$F131,0)+MAX((Expenses!MS$12-Leases!$K134/12)*Leases!$J134*Leases!$F131,0)+MAX((Expenses!MS$13-Leases!$K135/12)*Leases!$J135*Leases!$F131,0)))),0)</f>
        <v>0</v>
      </c>
      <c r="MV297" s="94">
        <f>IF(AND(MV$165&lt;=$E131,MV$165&gt;=EOMONTH($D131,0)),IF($G131="NNN",Expenses!MT$14*Leases!$F131,IF(Leases!$G131="FSG",0,IF(Leases!$G131="MG",SUMPRODUCT(Leases!$I131:$I135,Expenses!MT$9:MT$13)*Leases!$F131,MAX((Expenses!MT$9-Leases!$K131/12)*Leases!$J131*Leases!$F131,0)+MAX((Expenses!MT$10-Leases!$K132/12)*Leases!$J132*Leases!$F131,0)+MAX((Expenses!MT$11-Leases!$K133/12)*Leases!$J133*Leases!$F131,0)+MAX((Expenses!MT$12-Leases!$K134/12)*Leases!$J134*Leases!$F131,0)+MAX((Expenses!MT$13-Leases!$K135/12)*Leases!$J135*Leases!$F131,0)))),0)</f>
        <v>0</v>
      </c>
      <c r="MW297" s="94">
        <f>IF(AND(MW$165&lt;=$E131,MW$165&gt;=EOMONTH($D131,0)),IF($G131="NNN",Expenses!MU$14*Leases!$F131,IF(Leases!$G131="FSG",0,IF(Leases!$G131="MG",SUMPRODUCT(Leases!$I131:$I135,Expenses!MU$9:MU$13)*Leases!$F131,MAX((Expenses!MU$9-Leases!$K131/12)*Leases!$J131*Leases!$F131,0)+MAX((Expenses!MU$10-Leases!$K132/12)*Leases!$J132*Leases!$F131,0)+MAX((Expenses!MU$11-Leases!$K133/12)*Leases!$J133*Leases!$F131,0)+MAX((Expenses!MU$12-Leases!$K134/12)*Leases!$J134*Leases!$F131,0)+MAX((Expenses!MU$13-Leases!$K135/12)*Leases!$J135*Leases!$F131,0)))),0)</f>
        <v>0</v>
      </c>
      <c r="MX297" s="94">
        <f>IF(AND(MX$165&lt;=$E131,MX$165&gt;=EOMONTH($D131,0)),IF($G131="NNN",Expenses!MV$14*Leases!$F131,IF(Leases!$G131="FSG",0,IF(Leases!$G131="MG",SUMPRODUCT(Leases!$I131:$I135,Expenses!MV$9:MV$13)*Leases!$F131,MAX((Expenses!MV$9-Leases!$K131/12)*Leases!$J131*Leases!$F131,0)+MAX((Expenses!MV$10-Leases!$K132/12)*Leases!$J132*Leases!$F131,0)+MAX((Expenses!MV$11-Leases!$K133/12)*Leases!$J133*Leases!$F131,0)+MAX((Expenses!MV$12-Leases!$K134/12)*Leases!$J134*Leases!$F131,0)+MAX((Expenses!MV$13-Leases!$K135/12)*Leases!$J135*Leases!$F131,0)))),0)</f>
        <v>0</v>
      </c>
      <c r="MY297" s="94">
        <f>IF(AND(MY$165&lt;=$E131,MY$165&gt;=EOMONTH($D131,0)),IF($G131="NNN",Expenses!MW$14*Leases!$F131,IF(Leases!$G131="FSG",0,IF(Leases!$G131="MG",SUMPRODUCT(Leases!$I131:$I135,Expenses!MW$9:MW$13)*Leases!$F131,MAX((Expenses!MW$9-Leases!$K131/12)*Leases!$J131*Leases!$F131,0)+MAX((Expenses!MW$10-Leases!$K132/12)*Leases!$J132*Leases!$F131,0)+MAX((Expenses!MW$11-Leases!$K133/12)*Leases!$J133*Leases!$F131,0)+MAX((Expenses!MW$12-Leases!$K134/12)*Leases!$J134*Leases!$F131,0)+MAX((Expenses!MW$13-Leases!$K135/12)*Leases!$J135*Leases!$F131,0)))),0)</f>
        <v>0</v>
      </c>
      <c r="MZ297" s="94">
        <f>IF(AND(MZ$165&lt;=$E131,MZ$165&gt;=EOMONTH($D131,0)),IF($G131="NNN",Expenses!MX$14*Leases!$F131,IF(Leases!$G131="FSG",0,IF(Leases!$G131="MG",SUMPRODUCT(Leases!$I131:$I135,Expenses!MX$9:MX$13)*Leases!$F131,MAX((Expenses!MX$9-Leases!$K131/12)*Leases!$J131*Leases!$F131,0)+MAX((Expenses!MX$10-Leases!$K132/12)*Leases!$J132*Leases!$F131,0)+MAX((Expenses!MX$11-Leases!$K133/12)*Leases!$J133*Leases!$F131,0)+MAX((Expenses!MX$12-Leases!$K134/12)*Leases!$J134*Leases!$F131,0)+MAX((Expenses!MX$13-Leases!$K135/12)*Leases!$J135*Leases!$F131,0)))),0)</f>
        <v>0</v>
      </c>
      <c r="NA297" s="94">
        <f>IF(AND(NA$165&lt;=$E131,NA$165&gt;=EOMONTH($D131,0)),IF($G131="NNN",Expenses!MY$14*Leases!$F131,IF(Leases!$G131="FSG",0,IF(Leases!$G131="MG",SUMPRODUCT(Leases!$I131:$I135,Expenses!MY$9:MY$13)*Leases!$F131,MAX((Expenses!MY$9-Leases!$K131/12)*Leases!$J131*Leases!$F131,0)+MAX((Expenses!MY$10-Leases!$K132/12)*Leases!$J132*Leases!$F131,0)+MAX((Expenses!MY$11-Leases!$K133/12)*Leases!$J133*Leases!$F131,0)+MAX((Expenses!MY$12-Leases!$K134/12)*Leases!$J134*Leases!$F131,0)+MAX((Expenses!MY$13-Leases!$K135/12)*Leases!$J135*Leases!$F131,0)))),0)</f>
        <v>0</v>
      </c>
      <c r="NB297" s="94">
        <f>IF(AND(NB$165&lt;=$E131,NB$165&gt;=EOMONTH($D131,0)),IF($G131="NNN",Expenses!MZ$14*Leases!$F131,IF(Leases!$G131="FSG",0,IF(Leases!$G131="MG",SUMPRODUCT(Leases!$I131:$I135,Expenses!MZ$9:MZ$13)*Leases!$F131,MAX((Expenses!MZ$9-Leases!$K131/12)*Leases!$J131*Leases!$F131,0)+MAX((Expenses!MZ$10-Leases!$K132/12)*Leases!$J132*Leases!$F131,0)+MAX((Expenses!MZ$11-Leases!$K133/12)*Leases!$J133*Leases!$F131,0)+MAX((Expenses!MZ$12-Leases!$K134/12)*Leases!$J134*Leases!$F131,0)+MAX((Expenses!MZ$13-Leases!$K135/12)*Leases!$J135*Leases!$F131,0)))),0)</f>
        <v>0</v>
      </c>
      <c r="NC297" s="94">
        <f>IF(AND(NC$165&lt;=$E131,NC$165&gt;=EOMONTH($D131,0)),IF($G131="NNN",Expenses!NA$14*Leases!$F131,IF(Leases!$G131="FSG",0,IF(Leases!$G131="MG",SUMPRODUCT(Leases!$I131:$I135,Expenses!NA$9:NA$13)*Leases!$F131,MAX((Expenses!NA$9-Leases!$K131/12)*Leases!$J131*Leases!$F131,0)+MAX((Expenses!NA$10-Leases!$K132/12)*Leases!$J132*Leases!$F131,0)+MAX((Expenses!NA$11-Leases!$K133/12)*Leases!$J133*Leases!$F131,0)+MAX((Expenses!NA$12-Leases!$K134/12)*Leases!$J134*Leases!$F131,0)+MAX((Expenses!NA$13-Leases!$K135/12)*Leases!$J135*Leases!$F131,0)))),0)</f>
        <v>0</v>
      </c>
      <c r="ND297" s="94">
        <f>IF(AND(ND$165&lt;=$E131,ND$165&gt;=EOMONTH($D131,0)),IF($G131="NNN",Expenses!NB$14*Leases!$F131,IF(Leases!$G131="FSG",0,IF(Leases!$G131="MG",SUMPRODUCT(Leases!$I131:$I135,Expenses!NB$9:NB$13)*Leases!$F131,MAX((Expenses!NB$9-Leases!$K131/12)*Leases!$J131*Leases!$F131,0)+MAX((Expenses!NB$10-Leases!$K132/12)*Leases!$J132*Leases!$F131,0)+MAX((Expenses!NB$11-Leases!$K133/12)*Leases!$J133*Leases!$F131,0)+MAX((Expenses!NB$12-Leases!$K134/12)*Leases!$J134*Leases!$F131,0)+MAX((Expenses!NB$13-Leases!$K135/12)*Leases!$J135*Leases!$F131,0)))),0)</f>
        <v>0</v>
      </c>
      <c r="NE297" s="94">
        <f>IF(AND(NE$165&lt;=$E131,NE$165&gt;=EOMONTH($D131,0)),IF($G131="NNN",Expenses!NC$14*Leases!$F131,IF(Leases!$G131="FSG",0,IF(Leases!$G131="MG",SUMPRODUCT(Leases!$I131:$I135,Expenses!NC$9:NC$13)*Leases!$F131,MAX((Expenses!NC$9-Leases!$K131/12)*Leases!$J131*Leases!$F131,0)+MAX((Expenses!NC$10-Leases!$K132/12)*Leases!$J132*Leases!$F131,0)+MAX((Expenses!NC$11-Leases!$K133/12)*Leases!$J133*Leases!$F131,0)+MAX((Expenses!NC$12-Leases!$K134/12)*Leases!$J134*Leases!$F131,0)+MAX((Expenses!NC$13-Leases!$K135/12)*Leases!$J135*Leases!$F131,0)))),0)</f>
        <v>0</v>
      </c>
      <c r="NF297" s="94">
        <f>IF(AND(NF$165&lt;=$E131,NF$165&gt;=EOMONTH($D131,0)),IF($G131="NNN",Expenses!ND$14*Leases!$F131,IF(Leases!$G131="FSG",0,IF(Leases!$G131="MG",SUMPRODUCT(Leases!$I131:$I135,Expenses!ND$9:ND$13)*Leases!$F131,MAX((Expenses!ND$9-Leases!$K131/12)*Leases!$J131*Leases!$F131,0)+MAX((Expenses!ND$10-Leases!$K132/12)*Leases!$J132*Leases!$F131,0)+MAX((Expenses!ND$11-Leases!$K133/12)*Leases!$J133*Leases!$F131,0)+MAX((Expenses!ND$12-Leases!$K134/12)*Leases!$J134*Leases!$F131,0)+MAX((Expenses!ND$13-Leases!$K135/12)*Leases!$J135*Leases!$F131,0)))),0)</f>
        <v>0</v>
      </c>
      <c r="NG297" s="94">
        <f>IF(AND(NG$165&lt;=$E131,NG$165&gt;=EOMONTH($D131,0)),IF($G131="NNN",Expenses!NE$14*Leases!$F131,IF(Leases!$G131="FSG",0,IF(Leases!$G131="MG",SUMPRODUCT(Leases!$I131:$I135,Expenses!NE$9:NE$13)*Leases!$F131,MAX((Expenses!NE$9-Leases!$K131/12)*Leases!$J131*Leases!$F131,0)+MAX((Expenses!NE$10-Leases!$K132/12)*Leases!$J132*Leases!$F131,0)+MAX((Expenses!NE$11-Leases!$K133/12)*Leases!$J133*Leases!$F131,0)+MAX((Expenses!NE$12-Leases!$K134/12)*Leases!$J134*Leases!$F131,0)+MAX((Expenses!NE$13-Leases!$K135/12)*Leases!$J135*Leases!$F131,0)))),0)</f>
        <v>0</v>
      </c>
      <c r="NH297" s="94">
        <f>IF(AND(NH$165&lt;=$E131,NH$165&gt;=EOMONTH($D131,0)),IF($G131="NNN",Expenses!NF$14*Leases!$F131,IF(Leases!$G131="FSG",0,IF(Leases!$G131="MG",SUMPRODUCT(Leases!$I131:$I135,Expenses!NF$9:NF$13)*Leases!$F131,MAX((Expenses!NF$9-Leases!$K131/12)*Leases!$J131*Leases!$F131,0)+MAX((Expenses!NF$10-Leases!$K132/12)*Leases!$J132*Leases!$F131,0)+MAX((Expenses!NF$11-Leases!$K133/12)*Leases!$J133*Leases!$F131,0)+MAX((Expenses!NF$12-Leases!$K134/12)*Leases!$J134*Leases!$F131,0)+MAX((Expenses!NF$13-Leases!$K135/12)*Leases!$J135*Leases!$F131,0)))),0)</f>
        <v>0</v>
      </c>
      <c r="NI297" s="94">
        <f>IF(AND(NI$165&lt;=$E131,NI$165&gt;=EOMONTH($D131,0)),IF($G131="NNN",Expenses!NG$14*Leases!$F131,IF(Leases!$G131="FSG",0,IF(Leases!$G131="MG",SUMPRODUCT(Leases!$I131:$I135,Expenses!NG$9:NG$13)*Leases!$F131,MAX((Expenses!NG$9-Leases!$K131/12)*Leases!$J131*Leases!$F131,0)+MAX((Expenses!NG$10-Leases!$K132/12)*Leases!$J132*Leases!$F131,0)+MAX((Expenses!NG$11-Leases!$K133/12)*Leases!$J133*Leases!$F131,0)+MAX((Expenses!NG$12-Leases!$K134/12)*Leases!$J134*Leases!$F131,0)+MAX((Expenses!NG$13-Leases!$K135/12)*Leases!$J135*Leases!$F131,0)))),0)</f>
        <v>0</v>
      </c>
      <c r="NJ297" s="94">
        <f>IF(AND(NJ$165&lt;=$E131,NJ$165&gt;=EOMONTH($D131,0)),IF($G131="NNN",Expenses!NH$14*Leases!$F131,IF(Leases!$G131="FSG",0,IF(Leases!$G131="MG",SUMPRODUCT(Leases!$I131:$I135,Expenses!NH$9:NH$13)*Leases!$F131,MAX((Expenses!NH$9-Leases!$K131/12)*Leases!$J131*Leases!$F131,0)+MAX((Expenses!NH$10-Leases!$K132/12)*Leases!$J132*Leases!$F131,0)+MAX((Expenses!NH$11-Leases!$K133/12)*Leases!$J133*Leases!$F131,0)+MAX((Expenses!NH$12-Leases!$K134/12)*Leases!$J134*Leases!$F131,0)+MAX((Expenses!NH$13-Leases!$K135/12)*Leases!$J135*Leases!$F131,0)))),0)</f>
        <v>0</v>
      </c>
      <c r="NK297" s="97">
        <f>IF(AND(NK$165&lt;=$E131,NK$165&gt;=EOMONTH($D131,0)),IF($G131="NNN",Expenses!NI$14*Leases!$F131,IF(Leases!$G131="FSG",0,IF(Leases!$G131="MG",SUMPRODUCT(Leases!$I131:$I135,Expenses!NI$9:NI$13)*Leases!$F131,MAX((Expenses!NI$9-Leases!$K131/12)*Leases!$J131*Leases!$F131,0)+MAX((Expenses!NI$10-Leases!$K132/12)*Leases!$J132*Leases!$F131,0)+MAX((Expenses!NI$11-Leases!$K133/12)*Leases!$J133*Leases!$F131,0)+MAX((Expenses!NI$12-Leases!$K134/12)*Leases!$J134*Leases!$F131,0)+MAX((Expenses!NI$13-Leases!$K135/12)*Leases!$J135*Leases!$F131,0)))),0)</f>
        <v>0</v>
      </c>
    </row>
    <row r="298" spans="1:375" x14ac:dyDescent="0.25">
      <c r="A298" s="96">
        <f>SUMIF($D$163:$NK$163,"&lt;="&amp;Summary!$B$3,Leases!D298:NK298)</f>
        <v>0</v>
      </c>
      <c r="B298" s="23" t="s">
        <v>99</v>
      </c>
      <c r="C298" s="45" t="s">
        <v>23</v>
      </c>
      <c r="D298" s="94">
        <f t="shared" ref="D298:BO298" si="3090">IF(OR($AL131=0,D$165&gt;$E131,D$165&lt;EOMONTH($D131,0)),0,IF(((($AJ131*((1+$AN131)^(D$163-1))/12))-(D296/$AM131))*$AM131&lt;0,0,((($AJ131*((1+$AN131)^(D$163-1))/12))-(D296/$AM131))*$AM131))</f>
        <v>0</v>
      </c>
      <c r="E298" s="94">
        <f t="shared" si="3090"/>
        <v>0</v>
      </c>
      <c r="F298" s="94">
        <f t="shared" si="3090"/>
        <v>0</v>
      </c>
      <c r="G298" s="94">
        <f t="shared" si="3090"/>
        <v>0</v>
      </c>
      <c r="H298" s="94">
        <f t="shared" si="3090"/>
        <v>0</v>
      </c>
      <c r="I298" s="94">
        <f t="shared" si="3090"/>
        <v>0</v>
      </c>
      <c r="J298" s="94">
        <f t="shared" si="3090"/>
        <v>0</v>
      </c>
      <c r="K298" s="94">
        <f t="shared" si="3090"/>
        <v>0</v>
      </c>
      <c r="L298" s="94">
        <f t="shared" si="3090"/>
        <v>0</v>
      </c>
      <c r="M298" s="94">
        <f t="shared" si="3090"/>
        <v>0</v>
      </c>
      <c r="N298" s="94">
        <f t="shared" si="3090"/>
        <v>0</v>
      </c>
      <c r="O298" s="94">
        <f t="shared" si="3090"/>
        <v>0</v>
      </c>
      <c r="P298" s="94">
        <f t="shared" si="3090"/>
        <v>0</v>
      </c>
      <c r="Q298" s="94">
        <f t="shared" si="3090"/>
        <v>0</v>
      </c>
      <c r="R298" s="94">
        <f t="shared" si="3090"/>
        <v>0</v>
      </c>
      <c r="S298" s="94">
        <f t="shared" si="3090"/>
        <v>0</v>
      </c>
      <c r="T298" s="94">
        <f t="shared" si="3090"/>
        <v>0</v>
      </c>
      <c r="U298" s="94">
        <f t="shared" si="3090"/>
        <v>0</v>
      </c>
      <c r="V298" s="94">
        <f t="shared" si="3090"/>
        <v>0</v>
      </c>
      <c r="W298" s="94">
        <f t="shared" si="3090"/>
        <v>0</v>
      </c>
      <c r="X298" s="94">
        <f t="shared" si="3090"/>
        <v>0</v>
      </c>
      <c r="Y298" s="94">
        <f t="shared" si="3090"/>
        <v>0</v>
      </c>
      <c r="Z298" s="94">
        <f t="shared" si="3090"/>
        <v>0</v>
      </c>
      <c r="AA298" s="94">
        <f t="shared" si="3090"/>
        <v>0</v>
      </c>
      <c r="AB298" s="94">
        <f t="shared" si="3090"/>
        <v>0</v>
      </c>
      <c r="AC298" s="94">
        <f t="shared" si="3090"/>
        <v>0</v>
      </c>
      <c r="AD298" s="94">
        <f t="shared" si="3090"/>
        <v>0</v>
      </c>
      <c r="AE298" s="94">
        <f t="shared" si="3090"/>
        <v>0</v>
      </c>
      <c r="AF298" s="94">
        <f t="shared" si="3090"/>
        <v>0</v>
      </c>
      <c r="AG298" s="94">
        <f t="shared" si="3090"/>
        <v>0</v>
      </c>
      <c r="AH298" s="94">
        <f t="shared" si="3090"/>
        <v>0</v>
      </c>
      <c r="AI298" s="94">
        <f t="shared" si="3090"/>
        <v>0</v>
      </c>
      <c r="AJ298" s="94">
        <f t="shared" si="3090"/>
        <v>0</v>
      </c>
      <c r="AK298" s="94">
        <f t="shared" si="3090"/>
        <v>0</v>
      </c>
      <c r="AL298" s="94">
        <f t="shared" si="3090"/>
        <v>0</v>
      </c>
      <c r="AM298" s="94">
        <f t="shared" si="3090"/>
        <v>0</v>
      </c>
      <c r="AN298" s="94">
        <f t="shared" si="3090"/>
        <v>0</v>
      </c>
      <c r="AO298" s="94">
        <f t="shared" si="3090"/>
        <v>0</v>
      </c>
      <c r="AP298" s="94">
        <f t="shared" si="3090"/>
        <v>0</v>
      </c>
      <c r="AQ298" s="94">
        <f t="shared" si="3090"/>
        <v>0</v>
      </c>
      <c r="AR298" s="94">
        <f t="shared" si="3090"/>
        <v>0</v>
      </c>
      <c r="AS298" s="94">
        <f t="shared" si="3090"/>
        <v>0</v>
      </c>
      <c r="AT298" s="94">
        <f t="shared" si="3090"/>
        <v>0</v>
      </c>
      <c r="AU298" s="94">
        <f t="shared" si="3090"/>
        <v>0</v>
      </c>
      <c r="AV298" s="94">
        <f t="shared" si="3090"/>
        <v>0</v>
      </c>
      <c r="AW298" s="94">
        <f t="shared" si="3090"/>
        <v>0</v>
      </c>
      <c r="AX298" s="94">
        <f t="shared" si="3090"/>
        <v>0</v>
      </c>
      <c r="AY298" s="94">
        <f t="shared" si="3090"/>
        <v>0</v>
      </c>
      <c r="AZ298" s="94">
        <f t="shared" si="3090"/>
        <v>0</v>
      </c>
      <c r="BA298" s="94">
        <f t="shared" si="3090"/>
        <v>0</v>
      </c>
      <c r="BB298" s="94">
        <f t="shared" si="3090"/>
        <v>0</v>
      </c>
      <c r="BC298" s="94">
        <f t="shared" si="3090"/>
        <v>0</v>
      </c>
      <c r="BD298" s="94">
        <f t="shared" si="3090"/>
        <v>0</v>
      </c>
      <c r="BE298" s="94">
        <f t="shared" si="3090"/>
        <v>0</v>
      </c>
      <c r="BF298" s="94">
        <f t="shared" si="3090"/>
        <v>0</v>
      </c>
      <c r="BG298" s="94">
        <f t="shared" si="3090"/>
        <v>0</v>
      </c>
      <c r="BH298" s="94">
        <f t="shared" si="3090"/>
        <v>0</v>
      </c>
      <c r="BI298" s="94">
        <f t="shared" si="3090"/>
        <v>0</v>
      </c>
      <c r="BJ298" s="94">
        <f t="shared" si="3090"/>
        <v>0</v>
      </c>
      <c r="BK298" s="94">
        <f t="shared" si="3090"/>
        <v>0</v>
      </c>
      <c r="BL298" s="94">
        <f t="shared" si="3090"/>
        <v>0</v>
      </c>
      <c r="BM298" s="94">
        <f t="shared" si="3090"/>
        <v>0</v>
      </c>
      <c r="BN298" s="94">
        <f t="shared" si="3090"/>
        <v>0</v>
      </c>
      <c r="BO298" s="94">
        <f t="shared" si="3090"/>
        <v>0</v>
      </c>
      <c r="BP298" s="94">
        <f t="shared" ref="BP298:EA298" si="3091">IF(OR($AL131=0,BP$165&gt;$E131,BP$165&lt;EOMONTH($D131,0)),0,IF(((($AJ131*((1+$AN131)^(BP$163-1))/12))-(BP296/$AM131))*$AM131&lt;0,0,((($AJ131*((1+$AN131)^(BP$163-1))/12))-(BP296/$AM131))*$AM131))</f>
        <v>0</v>
      </c>
      <c r="BQ298" s="94">
        <f t="shared" si="3091"/>
        <v>0</v>
      </c>
      <c r="BR298" s="94">
        <f t="shared" si="3091"/>
        <v>0</v>
      </c>
      <c r="BS298" s="94">
        <f t="shared" si="3091"/>
        <v>0</v>
      </c>
      <c r="BT298" s="94">
        <f t="shared" si="3091"/>
        <v>0</v>
      </c>
      <c r="BU298" s="94">
        <f t="shared" si="3091"/>
        <v>0</v>
      </c>
      <c r="BV298" s="94">
        <f t="shared" si="3091"/>
        <v>0</v>
      </c>
      <c r="BW298" s="94">
        <f t="shared" si="3091"/>
        <v>0</v>
      </c>
      <c r="BX298" s="94">
        <f t="shared" si="3091"/>
        <v>0</v>
      </c>
      <c r="BY298" s="94">
        <f t="shared" si="3091"/>
        <v>0</v>
      </c>
      <c r="BZ298" s="94">
        <f t="shared" si="3091"/>
        <v>0</v>
      </c>
      <c r="CA298" s="94">
        <f t="shared" si="3091"/>
        <v>0</v>
      </c>
      <c r="CB298" s="94">
        <f t="shared" si="3091"/>
        <v>0</v>
      </c>
      <c r="CC298" s="94">
        <f t="shared" si="3091"/>
        <v>0</v>
      </c>
      <c r="CD298" s="94">
        <f t="shared" si="3091"/>
        <v>0</v>
      </c>
      <c r="CE298" s="94">
        <f t="shared" si="3091"/>
        <v>0</v>
      </c>
      <c r="CF298" s="94">
        <f t="shared" si="3091"/>
        <v>0</v>
      </c>
      <c r="CG298" s="94">
        <f t="shared" si="3091"/>
        <v>0</v>
      </c>
      <c r="CH298" s="94">
        <f t="shared" si="3091"/>
        <v>0</v>
      </c>
      <c r="CI298" s="94">
        <f t="shared" si="3091"/>
        <v>0</v>
      </c>
      <c r="CJ298" s="94">
        <f t="shared" si="3091"/>
        <v>0</v>
      </c>
      <c r="CK298" s="94">
        <f t="shared" si="3091"/>
        <v>0</v>
      </c>
      <c r="CL298" s="94">
        <f t="shared" si="3091"/>
        <v>0</v>
      </c>
      <c r="CM298" s="94">
        <f t="shared" si="3091"/>
        <v>0</v>
      </c>
      <c r="CN298" s="94">
        <f t="shared" si="3091"/>
        <v>0</v>
      </c>
      <c r="CO298" s="94">
        <f t="shared" si="3091"/>
        <v>0</v>
      </c>
      <c r="CP298" s="94">
        <f t="shared" si="3091"/>
        <v>0</v>
      </c>
      <c r="CQ298" s="94">
        <f t="shared" si="3091"/>
        <v>0</v>
      </c>
      <c r="CR298" s="94">
        <f t="shared" si="3091"/>
        <v>0</v>
      </c>
      <c r="CS298" s="94">
        <f t="shared" si="3091"/>
        <v>0</v>
      </c>
      <c r="CT298" s="94">
        <f t="shared" si="3091"/>
        <v>0</v>
      </c>
      <c r="CU298" s="94">
        <f t="shared" si="3091"/>
        <v>0</v>
      </c>
      <c r="CV298" s="94">
        <f t="shared" si="3091"/>
        <v>0</v>
      </c>
      <c r="CW298" s="94">
        <f t="shared" si="3091"/>
        <v>0</v>
      </c>
      <c r="CX298" s="94">
        <f t="shared" si="3091"/>
        <v>0</v>
      </c>
      <c r="CY298" s="94">
        <f t="shared" si="3091"/>
        <v>0</v>
      </c>
      <c r="CZ298" s="94">
        <f t="shared" si="3091"/>
        <v>0</v>
      </c>
      <c r="DA298" s="94">
        <f t="shared" si="3091"/>
        <v>0</v>
      </c>
      <c r="DB298" s="94">
        <f t="shared" si="3091"/>
        <v>0</v>
      </c>
      <c r="DC298" s="94">
        <f t="shared" si="3091"/>
        <v>0</v>
      </c>
      <c r="DD298" s="94">
        <f t="shared" si="3091"/>
        <v>0</v>
      </c>
      <c r="DE298" s="94">
        <f t="shared" si="3091"/>
        <v>0</v>
      </c>
      <c r="DF298" s="94">
        <f t="shared" si="3091"/>
        <v>0</v>
      </c>
      <c r="DG298" s="94">
        <f t="shared" si="3091"/>
        <v>0</v>
      </c>
      <c r="DH298" s="94">
        <f t="shared" si="3091"/>
        <v>0</v>
      </c>
      <c r="DI298" s="94">
        <f t="shared" si="3091"/>
        <v>0</v>
      </c>
      <c r="DJ298" s="94">
        <f t="shared" si="3091"/>
        <v>0</v>
      </c>
      <c r="DK298" s="94">
        <f t="shared" si="3091"/>
        <v>0</v>
      </c>
      <c r="DL298" s="94">
        <f t="shared" si="3091"/>
        <v>0</v>
      </c>
      <c r="DM298" s="94">
        <f t="shared" si="3091"/>
        <v>0</v>
      </c>
      <c r="DN298" s="94">
        <f t="shared" si="3091"/>
        <v>0</v>
      </c>
      <c r="DO298" s="94">
        <f t="shared" si="3091"/>
        <v>0</v>
      </c>
      <c r="DP298" s="94">
        <f t="shared" si="3091"/>
        <v>0</v>
      </c>
      <c r="DQ298" s="94">
        <f t="shared" si="3091"/>
        <v>0</v>
      </c>
      <c r="DR298" s="94">
        <f t="shared" si="3091"/>
        <v>0</v>
      </c>
      <c r="DS298" s="94">
        <f t="shared" si="3091"/>
        <v>0</v>
      </c>
      <c r="DT298" s="94">
        <f t="shared" si="3091"/>
        <v>0</v>
      </c>
      <c r="DU298" s="94">
        <f t="shared" si="3091"/>
        <v>0</v>
      </c>
      <c r="DV298" s="94">
        <f t="shared" si="3091"/>
        <v>0</v>
      </c>
      <c r="DW298" s="94">
        <f t="shared" si="3091"/>
        <v>0</v>
      </c>
      <c r="DX298" s="94">
        <f t="shared" si="3091"/>
        <v>0</v>
      </c>
      <c r="DY298" s="94">
        <f t="shared" si="3091"/>
        <v>0</v>
      </c>
      <c r="DZ298" s="94">
        <f t="shared" si="3091"/>
        <v>0</v>
      </c>
      <c r="EA298" s="94">
        <f t="shared" si="3091"/>
        <v>0</v>
      </c>
      <c r="EB298" s="94">
        <f t="shared" ref="EB298:GM298" si="3092">IF(OR($AL131=0,EB$165&gt;$E131,EB$165&lt;EOMONTH($D131,0)),0,IF(((($AJ131*((1+$AN131)^(EB$163-1))/12))-(EB296/$AM131))*$AM131&lt;0,0,((($AJ131*((1+$AN131)^(EB$163-1))/12))-(EB296/$AM131))*$AM131))</f>
        <v>0</v>
      </c>
      <c r="EC298" s="94">
        <f t="shared" si="3092"/>
        <v>0</v>
      </c>
      <c r="ED298" s="94">
        <f t="shared" si="3092"/>
        <v>0</v>
      </c>
      <c r="EE298" s="94">
        <f t="shared" si="3092"/>
        <v>0</v>
      </c>
      <c r="EF298" s="94">
        <f t="shared" si="3092"/>
        <v>0</v>
      </c>
      <c r="EG298" s="94">
        <f t="shared" si="3092"/>
        <v>0</v>
      </c>
      <c r="EH298" s="94">
        <f t="shared" si="3092"/>
        <v>0</v>
      </c>
      <c r="EI298" s="94">
        <f t="shared" si="3092"/>
        <v>0</v>
      </c>
      <c r="EJ298" s="94">
        <f t="shared" si="3092"/>
        <v>0</v>
      </c>
      <c r="EK298" s="94">
        <f t="shared" si="3092"/>
        <v>0</v>
      </c>
      <c r="EL298" s="94">
        <f t="shared" si="3092"/>
        <v>0</v>
      </c>
      <c r="EM298" s="94">
        <f t="shared" si="3092"/>
        <v>0</v>
      </c>
      <c r="EN298" s="94">
        <f t="shared" si="3092"/>
        <v>0</v>
      </c>
      <c r="EO298" s="94">
        <f t="shared" si="3092"/>
        <v>0</v>
      </c>
      <c r="EP298" s="94">
        <f t="shared" si="3092"/>
        <v>0</v>
      </c>
      <c r="EQ298" s="94">
        <f t="shared" si="3092"/>
        <v>0</v>
      </c>
      <c r="ER298" s="94">
        <f t="shared" si="3092"/>
        <v>0</v>
      </c>
      <c r="ES298" s="94">
        <f t="shared" si="3092"/>
        <v>0</v>
      </c>
      <c r="ET298" s="94">
        <f t="shared" si="3092"/>
        <v>0</v>
      </c>
      <c r="EU298" s="94">
        <f t="shared" si="3092"/>
        <v>0</v>
      </c>
      <c r="EV298" s="94">
        <f t="shared" si="3092"/>
        <v>0</v>
      </c>
      <c r="EW298" s="94">
        <f t="shared" si="3092"/>
        <v>0</v>
      </c>
      <c r="EX298" s="94">
        <f t="shared" si="3092"/>
        <v>0</v>
      </c>
      <c r="EY298" s="94">
        <f t="shared" si="3092"/>
        <v>0</v>
      </c>
      <c r="EZ298" s="94">
        <f t="shared" si="3092"/>
        <v>0</v>
      </c>
      <c r="FA298" s="94">
        <f t="shared" si="3092"/>
        <v>0</v>
      </c>
      <c r="FB298" s="94">
        <f t="shared" si="3092"/>
        <v>0</v>
      </c>
      <c r="FC298" s="94">
        <f t="shared" si="3092"/>
        <v>0</v>
      </c>
      <c r="FD298" s="94">
        <f t="shared" si="3092"/>
        <v>0</v>
      </c>
      <c r="FE298" s="94">
        <f t="shared" si="3092"/>
        <v>0</v>
      </c>
      <c r="FF298" s="94">
        <f t="shared" si="3092"/>
        <v>0</v>
      </c>
      <c r="FG298" s="94">
        <f t="shared" si="3092"/>
        <v>0</v>
      </c>
      <c r="FH298" s="94">
        <f t="shared" si="3092"/>
        <v>0</v>
      </c>
      <c r="FI298" s="94">
        <f t="shared" si="3092"/>
        <v>0</v>
      </c>
      <c r="FJ298" s="94">
        <f t="shared" si="3092"/>
        <v>0</v>
      </c>
      <c r="FK298" s="94">
        <f t="shared" si="3092"/>
        <v>0</v>
      </c>
      <c r="FL298" s="94">
        <f t="shared" si="3092"/>
        <v>0</v>
      </c>
      <c r="FM298" s="94">
        <f t="shared" si="3092"/>
        <v>0</v>
      </c>
      <c r="FN298" s="94">
        <f t="shared" si="3092"/>
        <v>0</v>
      </c>
      <c r="FO298" s="94">
        <f t="shared" si="3092"/>
        <v>0</v>
      </c>
      <c r="FP298" s="94">
        <f t="shared" si="3092"/>
        <v>0</v>
      </c>
      <c r="FQ298" s="94">
        <f t="shared" si="3092"/>
        <v>0</v>
      </c>
      <c r="FR298" s="94">
        <f t="shared" si="3092"/>
        <v>0</v>
      </c>
      <c r="FS298" s="94">
        <f t="shared" si="3092"/>
        <v>0</v>
      </c>
      <c r="FT298" s="94">
        <f t="shared" si="3092"/>
        <v>0</v>
      </c>
      <c r="FU298" s="94">
        <f t="shared" si="3092"/>
        <v>0</v>
      </c>
      <c r="FV298" s="94">
        <f t="shared" si="3092"/>
        <v>0</v>
      </c>
      <c r="FW298" s="94">
        <f t="shared" si="3092"/>
        <v>0</v>
      </c>
      <c r="FX298" s="94">
        <f t="shared" si="3092"/>
        <v>0</v>
      </c>
      <c r="FY298" s="94">
        <f t="shared" si="3092"/>
        <v>0</v>
      </c>
      <c r="FZ298" s="94">
        <f t="shared" si="3092"/>
        <v>0</v>
      </c>
      <c r="GA298" s="94">
        <f t="shared" si="3092"/>
        <v>0</v>
      </c>
      <c r="GB298" s="94">
        <f t="shared" si="3092"/>
        <v>0</v>
      </c>
      <c r="GC298" s="94">
        <f t="shared" si="3092"/>
        <v>0</v>
      </c>
      <c r="GD298" s="94">
        <f t="shared" si="3092"/>
        <v>0</v>
      </c>
      <c r="GE298" s="94">
        <f t="shared" si="3092"/>
        <v>0</v>
      </c>
      <c r="GF298" s="94">
        <f t="shared" si="3092"/>
        <v>0</v>
      </c>
      <c r="GG298" s="94">
        <f t="shared" si="3092"/>
        <v>0</v>
      </c>
      <c r="GH298" s="94">
        <f t="shared" si="3092"/>
        <v>0</v>
      </c>
      <c r="GI298" s="94">
        <f t="shared" si="3092"/>
        <v>0</v>
      </c>
      <c r="GJ298" s="94">
        <f t="shared" si="3092"/>
        <v>0</v>
      </c>
      <c r="GK298" s="94">
        <f t="shared" si="3092"/>
        <v>0</v>
      </c>
      <c r="GL298" s="94">
        <f t="shared" si="3092"/>
        <v>0</v>
      </c>
      <c r="GM298" s="94">
        <f t="shared" si="3092"/>
        <v>0</v>
      </c>
      <c r="GN298" s="94">
        <f t="shared" ref="GN298:IY298" si="3093">IF(OR($AL131=0,GN$165&gt;$E131,GN$165&lt;EOMONTH($D131,0)),0,IF(((($AJ131*((1+$AN131)^(GN$163-1))/12))-(GN296/$AM131))*$AM131&lt;0,0,((($AJ131*((1+$AN131)^(GN$163-1))/12))-(GN296/$AM131))*$AM131))</f>
        <v>0</v>
      </c>
      <c r="GO298" s="94">
        <f t="shared" si="3093"/>
        <v>0</v>
      </c>
      <c r="GP298" s="94">
        <f t="shared" si="3093"/>
        <v>0</v>
      </c>
      <c r="GQ298" s="94">
        <f t="shared" si="3093"/>
        <v>0</v>
      </c>
      <c r="GR298" s="94">
        <f t="shared" si="3093"/>
        <v>0</v>
      </c>
      <c r="GS298" s="94">
        <f t="shared" si="3093"/>
        <v>0</v>
      </c>
      <c r="GT298" s="94">
        <f t="shared" si="3093"/>
        <v>0</v>
      </c>
      <c r="GU298" s="94">
        <f t="shared" si="3093"/>
        <v>0</v>
      </c>
      <c r="GV298" s="94">
        <f t="shared" si="3093"/>
        <v>0</v>
      </c>
      <c r="GW298" s="94">
        <f t="shared" si="3093"/>
        <v>0</v>
      </c>
      <c r="GX298" s="94">
        <f t="shared" si="3093"/>
        <v>0</v>
      </c>
      <c r="GY298" s="94">
        <f t="shared" si="3093"/>
        <v>0</v>
      </c>
      <c r="GZ298" s="94">
        <f t="shared" si="3093"/>
        <v>0</v>
      </c>
      <c r="HA298" s="94">
        <f t="shared" si="3093"/>
        <v>0</v>
      </c>
      <c r="HB298" s="94">
        <f t="shared" si="3093"/>
        <v>0</v>
      </c>
      <c r="HC298" s="94">
        <f t="shared" si="3093"/>
        <v>0</v>
      </c>
      <c r="HD298" s="94">
        <f t="shared" si="3093"/>
        <v>0</v>
      </c>
      <c r="HE298" s="94">
        <f t="shared" si="3093"/>
        <v>0</v>
      </c>
      <c r="HF298" s="94">
        <f t="shared" si="3093"/>
        <v>0</v>
      </c>
      <c r="HG298" s="94">
        <f t="shared" si="3093"/>
        <v>0</v>
      </c>
      <c r="HH298" s="94">
        <f t="shared" si="3093"/>
        <v>0</v>
      </c>
      <c r="HI298" s="94">
        <f t="shared" si="3093"/>
        <v>0</v>
      </c>
      <c r="HJ298" s="94">
        <f t="shared" si="3093"/>
        <v>0</v>
      </c>
      <c r="HK298" s="94">
        <f t="shared" si="3093"/>
        <v>0</v>
      </c>
      <c r="HL298" s="94">
        <f t="shared" si="3093"/>
        <v>0</v>
      </c>
      <c r="HM298" s="94">
        <f t="shared" si="3093"/>
        <v>0</v>
      </c>
      <c r="HN298" s="94">
        <f t="shared" si="3093"/>
        <v>0</v>
      </c>
      <c r="HO298" s="94">
        <f t="shared" si="3093"/>
        <v>0</v>
      </c>
      <c r="HP298" s="94">
        <f t="shared" si="3093"/>
        <v>0</v>
      </c>
      <c r="HQ298" s="94">
        <f t="shared" si="3093"/>
        <v>0</v>
      </c>
      <c r="HR298" s="94">
        <f t="shared" si="3093"/>
        <v>0</v>
      </c>
      <c r="HS298" s="94">
        <f t="shared" si="3093"/>
        <v>0</v>
      </c>
      <c r="HT298" s="94">
        <f t="shared" si="3093"/>
        <v>0</v>
      </c>
      <c r="HU298" s="94">
        <f t="shared" si="3093"/>
        <v>0</v>
      </c>
      <c r="HV298" s="94">
        <f t="shared" si="3093"/>
        <v>0</v>
      </c>
      <c r="HW298" s="94">
        <f t="shared" si="3093"/>
        <v>0</v>
      </c>
      <c r="HX298" s="94">
        <f t="shared" si="3093"/>
        <v>0</v>
      </c>
      <c r="HY298" s="94">
        <f t="shared" si="3093"/>
        <v>0</v>
      </c>
      <c r="HZ298" s="94">
        <f t="shared" si="3093"/>
        <v>0</v>
      </c>
      <c r="IA298" s="94">
        <f t="shared" si="3093"/>
        <v>0</v>
      </c>
      <c r="IB298" s="94">
        <f t="shared" si="3093"/>
        <v>0</v>
      </c>
      <c r="IC298" s="94">
        <f t="shared" si="3093"/>
        <v>0</v>
      </c>
      <c r="ID298" s="94">
        <f t="shared" si="3093"/>
        <v>0</v>
      </c>
      <c r="IE298" s="94">
        <f t="shared" si="3093"/>
        <v>0</v>
      </c>
      <c r="IF298" s="94">
        <f t="shared" si="3093"/>
        <v>0</v>
      </c>
      <c r="IG298" s="94">
        <f t="shared" si="3093"/>
        <v>0</v>
      </c>
      <c r="IH298" s="94">
        <f t="shared" si="3093"/>
        <v>0</v>
      </c>
      <c r="II298" s="94">
        <f t="shared" si="3093"/>
        <v>0</v>
      </c>
      <c r="IJ298" s="94">
        <f t="shared" si="3093"/>
        <v>0</v>
      </c>
      <c r="IK298" s="94">
        <f t="shared" si="3093"/>
        <v>0</v>
      </c>
      <c r="IL298" s="94">
        <f t="shared" si="3093"/>
        <v>0</v>
      </c>
      <c r="IM298" s="94">
        <f t="shared" si="3093"/>
        <v>0</v>
      </c>
      <c r="IN298" s="94">
        <f t="shared" si="3093"/>
        <v>0</v>
      </c>
      <c r="IO298" s="94">
        <f t="shared" si="3093"/>
        <v>0</v>
      </c>
      <c r="IP298" s="94">
        <f t="shared" si="3093"/>
        <v>0</v>
      </c>
      <c r="IQ298" s="94">
        <f t="shared" si="3093"/>
        <v>0</v>
      </c>
      <c r="IR298" s="94">
        <f t="shared" si="3093"/>
        <v>0</v>
      </c>
      <c r="IS298" s="94">
        <f t="shared" si="3093"/>
        <v>0</v>
      </c>
      <c r="IT298" s="94">
        <f t="shared" si="3093"/>
        <v>0</v>
      </c>
      <c r="IU298" s="94">
        <f t="shared" si="3093"/>
        <v>0</v>
      </c>
      <c r="IV298" s="94">
        <f t="shared" si="3093"/>
        <v>0</v>
      </c>
      <c r="IW298" s="94">
        <f t="shared" si="3093"/>
        <v>0</v>
      </c>
      <c r="IX298" s="94">
        <f t="shared" si="3093"/>
        <v>0</v>
      </c>
      <c r="IY298" s="94">
        <f t="shared" si="3093"/>
        <v>0</v>
      </c>
      <c r="IZ298" s="94">
        <f t="shared" ref="IZ298:LK298" si="3094">IF(OR($AL131=0,IZ$165&gt;$E131,IZ$165&lt;EOMONTH($D131,0)),0,IF(((($AJ131*((1+$AN131)^(IZ$163-1))/12))-(IZ296/$AM131))*$AM131&lt;0,0,((($AJ131*((1+$AN131)^(IZ$163-1))/12))-(IZ296/$AM131))*$AM131))</f>
        <v>0</v>
      </c>
      <c r="JA298" s="94">
        <f t="shared" si="3094"/>
        <v>0</v>
      </c>
      <c r="JB298" s="94">
        <f t="shared" si="3094"/>
        <v>0</v>
      </c>
      <c r="JC298" s="94">
        <f t="shared" si="3094"/>
        <v>0</v>
      </c>
      <c r="JD298" s="94">
        <f t="shared" si="3094"/>
        <v>0</v>
      </c>
      <c r="JE298" s="94">
        <f t="shared" si="3094"/>
        <v>0</v>
      </c>
      <c r="JF298" s="94">
        <f t="shared" si="3094"/>
        <v>0</v>
      </c>
      <c r="JG298" s="94">
        <f t="shared" si="3094"/>
        <v>0</v>
      </c>
      <c r="JH298" s="94">
        <f t="shared" si="3094"/>
        <v>0</v>
      </c>
      <c r="JI298" s="94">
        <f t="shared" si="3094"/>
        <v>0</v>
      </c>
      <c r="JJ298" s="94">
        <f t="shared" si="3094"/>
        <v>0</v>
      </c>
      <c r="JK298" s="94">
        <f t="shared" si="3094"/>
        <v>0</v>
      </c>
      <c r="JL298" s="94">
        <f t="shared" si="3094"/>
        <v>0</v>
      </c>
      <c r="JM298" s="94">
        <f t="shared" si="3094"/>
        <v>0</v>
      </c>
      <c r="JN298" s="94">
        <f t="shared" si="3094"/>
        <v>0</v>
      </c>
      <c r="JO298" s="94">
        <f t="shared" si="3094"/>
        <v>0</v>
      </c>
      <c r="JP298" s="94">
        <f t="shared" si="3094"/>
        <v>0</v>
      </c>
      <c r="JQ298" s="94">
        <f t="shared" si="3094"/>
        <v>0</v>
      </c>
      <c r="JR298" s="94">
        <f t="shared" si="3094"/>
        <v>0</v>
      </c>
      <c r="JS298" s="94">
        <f t="shared" si="3094"/>
        <v>0</v>
      </c>
      <c r="JT298" s="94">
        <f t="shared" si="3094"/>
        <v>0</v>
      </c>
      <c r="JU298" s="94">
        <f t="shared" si="3094"/>
        <v>0</v>
      </c>
      <c r="JV298" s="94">
        <f t="shared" si="3094"/>
        <v>0</v>
      </c>
      <c r="JW298" s="94">
        <f t="shared" si="3094"/>
        <v>0</v>
      </c>
      <c r="JX298" s="94">
        <f t="shared" si="3094"/>
        <v>0</v>
      </c>
      <c r="JY298" s="94">
        <f t="shared" si="3094"/>
        <v>0</v>
      </c>
      <c r="JZ298" s="94">
        <f t="shared" si="3094"/>
        <v>0</v>
      </c>
      <c r="KA298" s="94">
        <f t="shared" si="3094"/>
        <v>0</v>
      </c>
      <c r="KB298" s="94">
        <f t="shared" si="3094"/>
        <v>0</v>
      </c>
      <c r="KC298" s="94">
        <f t="shared" si="3094"/>
        <v>0</v>
      </c>
      <c r="KD298" s="94">
        <f t="shared" si="3094"/>
        <v>0</v>
      </c>
      <c r="KE298" s="94">
        <f t="shared" si="3094"/>
        <v>0</v>
      </c>
      <c r="KF298" s="94">
        <f t="shared" si="3094"/>
        <v>0</v>
      </c>
      <c r="KG298" s="94">
        <f t="shared" si="3094"/>
        <v>0</v>
      </c>
      <c r="KH298" s="94">
        <f t="shared" si="3094"/>
        <v>0</v>
      </c>
      <c r="KI298" s="94">
        <f t="shared" si="3094"/>
        <v>0</v>
      </c>
      <c r="KJ298" s="94">
        <f t="shared" si="3094"/>
        <v>0</v>
      </c>
      <c r="KK298" s="94">
        <f t="shared" si="3094"/>
        <v>0</v>
      </c>
      <c r="KL298" s="94">
        <f t="shared" si="3094"/>
        <v>0</v>
      </c>
      <c r="KM298" s="94">
        <f t="shared" si="3094"/>
        <v>0</v>
      </c>
      <c r="KN298" s="94">
        <f t="shared" si="3094"/>
        <v>0</v>
      </c>
      <c r="KO298" s="94">
        <f t="shared" si="3094"/>
        <v>0</v>
      </c>
      <c r="KP298" s="94">
        <f t="shared" si="3094"/>
        <v>0</v>
      </c>
      <c r="KQ298" s="94">
        <f t="shared" si="3094"/>
        <v>0</v>
      </c>
      <c r="KR298" s="94">
        <f t="shared" si="3094"/>
        <v>0</v>
      </c>
      <c r="KS298" s="94">
        <f t="shared" si="3094"/>
        <v>0</v>
      </c>
      <c r="KT298" s="94">
        <f t="shared" si="3094"/>
        <v>0</v>
      </c>
      <c r="KU298" s="94">
        <f t="shared" si="3094"/>
        <v>0</v>
      </c>
      <c r="KV298" s="94">
        <f t="shared" si="3094"/>
        <v>0</v>
      </c>
      <c r="KW298" s="94">
        <f t="shared" si="3094"/>
        <v>0</v>
      </c>
      <c r="KX298" s="94">
        <f t="shared" si="3094"/>
        <v>0</v>
      </c>
      <c r="KY298" s="94">
        <f t="shared" si="3094"/>
        <v>0</v>
      </c>
      <c r="KZ298" s="94">
        <f t="shared" si="3094"/>
        <v>0</v>
      </c>
      <c r="LA298" s="94">
        <f t="shared" si="3094"/>
        <v>0</v>
      </c>
      <c r="LB298" s="94">
        <f t="shared" si="3094"/>
        <v>0</v>
      </c>
      <c r="LC298" s="94">
        <f t="shared" si="3094"/>
        <v>0</v>
      </c>
      <c r="LD298" s="94">
        <f t="shared" si="3094"/>
        <v>0</v>
      </c>
      <c r="LE298" s="94">
        <f t="shared" si="3094"/>
        <v>0</v>
      </c>
      <c r="LF298" s="94">
        <f t="shared" si="3094"/>
        <v>0</v>
      </c>
      <c r="LG298" s="94">
        <f t="shared" si="3094"/>
        <v>0</v>
      </c>
      <c r="LH298" s="94">
        <f t="shared" si="3094"/>
        <v>0</v>
      </c>
      <c r="LI298" s="94">
        <f t="shared" si="3094"/>
        <v>0</v>
      </c>
      <c r="LJ298" s="94">
        <f t="shared" si="3094"/>
        <v>0</v>
      </c>
      <c r="LK298" s="94">
        <f t="shared" si="3094"/>
        <v>0</v>
      </c>
      <c r="LL298" s="94">
        <f t="shared" ref="LL298:NK298" si="3095">IF(OR($AL131=0,LL$165&gt;$E131,LL$165&lt;EOMONTH($D131,0)),0,IF(((($AJ131*((1+$AN131)^(LL$163-1))/12))-(LL296/$AM131))*$AM131&lt;0,0,((($AJ131*((1+$AN131)^(LL$163-1))/12))-(LL296/$AM131))*$AM131))</f>
        <v>0</v>
      </c>
      <c r="LM298" s="94">
        <f t="shared" si="3095"/>
        <v>0</v>
      </c>
      <c r="LN298" s="94">
        <f t="shared" si="3095"/>
        <v>0</v>
      </c>
      <c r="LO298" s="94">
        <f t="shared" si="3095"/>
        <v>0</v>
      </c>
      <c r="LP298" s="94">
        <f t="shared" si="3095"/>
        <v>0</v>
      </c>
      <c r="LQ298" s="94">
        <f t="shared" si="3095"/>
        <v>0</v>
      </c>
      <c r="LR298" s="94">
        <f t="shared" si="3095"/>
        <v>0</v>
      </c>
      <c r="LS298" s="94">
        <f t="shared" si="3095"/>
        <v>0</v>
      </c>
      <c r="LT298" s="94">
        <f t="shared" si="3095"/>
        <v>0</v>
      </c>
      <c r="LU298" s="94">
        <f t="shared" si="3095"/>
        <v>0</v>
      </c>
      <c r="LV298" s="94">
        <f t="shared" si="3095"/>
        <v>0</v>
      </c>
      <c r="LW298" s="94">
        <f t="shared" si="3095"/>
        <v>0</v>
      </c>
      <c r="LX298" s="94">
        <f t="shared" si="3095"/>
        <v>0</v>
      </c>
      <c r="LY298" s="94">
        <f t="shared" si="3095"/>
        <v>0</v>
      </c>
      <c r="LZ298" s="94">
        <f t="shared" si="3095"/>
        <v>0</v>
      </c>
      <c r="MA298" s="94">
        <f t="shared" si="3095"/>
        <v>0</v>
      </c>
      <c r="MB298" s="94">
        <f t="shared" si="3095"/>
        <v>0</v>
      </c>
      <c r="MC298" s="94">
        <f t="shared" si="3095"/>
        <v>0</v>
      </c>
      <c r="MD298" s="94">
        <f t="shared" si="3095"/>
        <v>0</v>
      </c>
      <c r="ME298" s="94">
        <f t="shared" si="3095"/>
        <v>0</v>
      </c>
      <c r="MF298" s="94">
        <f t="shared" si="3095"/>
        <v>0</v>
      </c>
      <c r="MG298" s="94">
        <f t="shared" si="3095"/>
        <v>0</v>
      </c>
      <c r="MH298" s="94">
        <f t="shared" si="3095"/>
        <v>0</v>
      </c>
      <c r="MI298" s="94">
        <f t="shared" si="3095"/>
        <v>0</v>
      </c>
      <c r="MJ298" s="94">
        <f t="shared" si="3095"/>
        <v>0</v>
      </c>
      <c r="MK298" s="94">
        <f t="shared" si="3095"/>
        <v>0</v>
      </c>
      <c r="ML298" s="94">
        <f t="shared" si="3095"/>
        <v>0</v>
      </c>
      <c r="MM298" s="94">
        <f t="shared" si="3095"/>
        <v>0</v>
      </c>
      <c r="MN298" s="94">
        <f t="shared" si="3095"/>
        <v>0</v>
      </c>
      <c r="MO298" s="94">
        <f t="shared" si="3095"/>
        <v>0</v>
      </c>
      <c r="MP298" s="94">
        <f t="shared" si="3095"/>
        <v>0</v>
      </c>
      <c r="MQ298" s="94">
        <f t="shared" si="3095"/>
        <v>0</v>
      </c>
      <c r="MR298" s="94">
        <f t="shared" si="3095"/>
        <v>0</v>
      </c>
      <c r="MS298" s="94">
        <f t="shared" si="3095"/>
        <v>0</v>
      </c>
      <c r="MT298" s="94">
        <f t="shared" si="3095"/>
        <v>0</v>
      </c>
      <c r="MU298" s="94">
        <f t="shared" si="3095"/>
        <v>0</v>
      </c>
      <c r="MV298" s="94">
        <f t="shared" si="3095"/>
        <v>0</v>
      </c>
      <c r="MW298" s="94">
        <f t="shared" si="3095"/>
        <v>0</v>
      </c>
      <c r="MX298" s="94">
        <f t="shared" si="3095"/>
        <v>0</v>
      </c>
      <c r="MY298" s="94">
        <f t="shared" si="3095"/>
        <v>0</v>
      </c>
      <c r="MZ298" s="94">
        <f t="shared" si="3095"/>
        <v>0</v>
      </c>
      <c r="NA298" s="94">
        <f t="shared" si="3095"/>
        <v>0</v>
      </c>
      <c r="NB298" s="94">
        <f t="shared" si="3095"/>
        <v>0</v>
      </c>
      <c r="NC298" s="94">
        <f t="shared" si="3095"/>
        <v>0</v>
      </c>
      <c r="ND298" s="94">
        <f t="shared" si="3095"/>
        <v>0</v>
      </c>
      <c r="NE298" s="94">
        <f t="shared" si="3095"/>
        <v>0</v>
      </c>
      <c r="NF298" s="94">
        <f t="shared" si="3095"/>
        <v>0</v>
      </c>
      <c r="NG298" s="94">
        <f t="shared" si="3095"/>
        <v>0</v>
      </c>
      <c r="NH298" s="94">
        <f t="shared" si="3095"/>
        <v>0</v>
      </c>
      <c r="NI298" s="94">
        <f t="shared" si="3095"/>
        <v>0</v>
      </c>
      <c r="NJ298" s="94">
        <f t="shared" si="3095"/>
        <v>0</v>
      </c>
      <c r="NK298" s="97">
        <f t="shared" si="3095"/>
        <v>0</v>
      </c>
    </row>
    <row r="299" spans="1:375" x14ac:dyDescent="0.25">
      <c r="A299" s="96">
        <f>SUMIF($D$163:$NK$163,"&lt;="&amp;Summary!$B$3,Leases!D299:NK299)</f>
        <v>0</v>
      </c>
      <c r="B299" s="23" t="s">
        <v>100</v>
      </c>
      <c r="C299" s="45" t="s">
        <v>21</v>
      </c>
      <c r="D299" s="94">
        <f t="shared" ref="D299:BO299" si="3096">IF(AND(D$165&gt;=EOMONTH($D131,0),D$165&lt;EOMONTH($D131,$S131)),-D296,0)</f>
        <v>0</v>
      </c>
      <c r="E299" s="94">
        <f t="shared" si="3096"/>
        <v>0</v>
      </c>
      <c r="F299" s="94">
        <f t="shared" si="3096"/>
        <v>0</v>
      </c>
      <c r="G299" s="94">
        <f t="shared" si="3096"/>
        <v>0</v>
      </c>
      <c r="H299" s="94">
        <f t="shared" si="3096"/>
        <v>0</v>
      </c>
      <c r="I299" s="94">
        <f t="shared" si="3096"/>
        <v>0</v>
      </c>
      <c r="J299" s="94">
        <f t="shared" si="3096"/>
        <v>0</v>
      </c>
      <c r="K299" s="94">
        <f t="shared" si="3096"/>
        <v>0</v>
      </c>
      <c r="L299" s="94">
        <f t="shared" si="3096"/>
        <v>0</v>
      </c>
      <c r="M299" s="94">
        <f t="shared" si="3096"/>
        <v>0</v>
      </c>
      <c r="N299" s="94">
        <f t="shared" si="3096"/>
        <v>0</v>
      </c>
      <c r="O299" s="94">
        <f t="shared" si="3096"/>
        <v>0</v>
      </c>
      <c r="P299" s="94">
        <f t="shared" si="3096"/>
        <v>0</v>
      </c>
      <c r="Q299" s="94">
        <f t="shared" si="3096"/>
        <v>0</v>
      </c>
      <c r="R299" s="94">
        <f t="shared" si="3096"/>
        <v>0</v>
      </c>
      <c r="S299" s="94">
        <f t="shared" si="3096"/>
        <v>0</v>
      </c>
      <c r="T299" s="94">
        <f t="shared" si="3096"/>
        <v>0</v>
      </c>
      <c r="U299" s="94">
        <f t="shared" si="3096"/>
        <v>0</v>
      </c>
      <c r="V299" s="94">
        <f t="shared" si="3096"/>
        <v>0</v>
      </c>
      <c r="W299" s="94">
        <f t="shared" si="3096"/>
        <v>0</v>
      </c>
      <c r="X299" s="94">
        <f t="shared" si="3096"/>
        <v>0</v>
      </c>
      <c r="Y299" s="94">
        <f t="shared" si="3096"/>
        <v>0</v>
      </c>
      <c r="Z299" s="94">
        <f t="shared" si="3096"/>
        <v>0</v>
      </c>
      <c r="AA299" s="94">
        <f t="shared" si="3096"/>
        <v>0</v>
      </c>
      <c r="AB299" s="94">
        <f t="shared" si="3096"/>
        <v>0</v>
      </c>
      <c r="AC299" s="94">
        <f t="shared" si="3096"/>
        <v>0</v>
      </c>
      <c r="AD299" s="94">
        <f t="shared" si="3096"/>
        <v>0</v>
      </c>
      <c r="AE299" s="94">
        <f t="shared" si="3096"/>
        <v>0</v>
      </c>
      <c r="AF299" s="94">
        <f t="shared" si="3096"/>
        <v>0</v>
      </c>
      <c r="AG299" s="94">
        <f t="shared" si="3096"/>
        <v>0</v>
      </c>
      <c r="AH299" s="94">
        <f t="shared" si="3096"/>
        <v>0</v>
      </c>
      <c r="AI299" s="94">
        <f t="shared" si="3096"/>
        <v>0</v>
      </c>
      <c r="AJ299" s="94">
        <f t="shared" si="3096"/>
        <v>0</v>
      </c>
      <c r="AK299" s="94">
        <f t="shared" si="3096"/>
        <v>0</v>
      </c>
      <c r="AL299" s="94">
        <f t="shared" si="3096"/>
        <v>0</v>
      </c>
      <c r="AM299" s="94">
        <f t="shared" si="3096"/>
        <v>0</v>
      </c>
      <c r="AN299" s="94">
        <f t="shared" si="3096"/>
        <v>0</v>
      </c>
      <c r="AO299" s="94">
        <f t="shared" si="3096"/>
        <v>0</v>
      </c>
      <c r="AP299" s="94">
        <f t="shared" si="3096"/>
        <v>0</v>
      </c>
      <c r="AQ299" s="94">
        <f t="shared" si="3096"/>
        <v>0</v>
      </c>
      <c r="AR299" s="94">
        <f t="shared" si="3096"/>
        <v>0</v>
      </c>
      <c r="AS299" s="94">
        <f t="shared" si="3096"/>
        <v>0</v>
      </c>
      <c r="AT299" s="94">
        <f t="shared" si="3096"/>
        <v>0</v>
      </c>
      <c r="AU299" s="94">
        <f t="shared" si="3096"/>
        <v>0</v>
      </c>
      <c r="AV299" s="94">
        <f t="shared" si="3096"/>
        <v>0</v>
      </c>
      <c r="AW299" s="94">
        <f t="shared" si="3096"/>
        <v>0</v>
      </c>
      <c r="AX299" s="94">
        <f t="shared" si="3096"/>
        <v>0</v>
      </c>
      <c r="AY299" s="94">
        <f t="shared" si="3096"/>
        <v>0</v>
      </c>
      <c r="AZ299" s="94">
        <f t="shared" si="3096"/>
        <v>0</v>
      </c>
      <c r="BA299" s="94">
        <f t="shared" si="3096"/>
        <v>0</v>
      </c>
      <c r="BB299" s="94">
        <f t="shared" si="3096"/>
        <v>0</v>
      </c>
      <c r="BC299" s="94">
        <f t="shared" si="3096"/>
        <v>0</v>
      </c>
      <c r="BD299" s="94">
        <f t="shared" si="3096"/>
        <v>0</v>
      </c>
      <c r="BE299" s="94">
        <f t="shared" si="3096"/>
        <v>0</v>
      </c>
      <c r="BF299" s="94">
        <f t="shared" si="3096"/>
        <v>0</v>
      </c>
      <c r="BG299" s="94">
        <f t="shared" si="3096"/>
        <v>0</v>
      </c>
      <c r="BH299" s="94">
        <f t="shared" si="3096"/>
        <v>0</v>
      </c>
      <c r="BI299" s="94">
        <f t="shared" si="3096"/>
        <v>0</v>
      </c>
      <c r="BJ299" s="94">
        <f t="shared" si="3096"/>
        <v>0</v>
      </c>
      <c r="BK299" s="94">
        <f t="shared" si="3096"/>
        <v>0</v>
      </c>
      <c r="BL299" s="94">
        <f t="shared" si="3096"/>
        <v>0</v>
      </c>
      <c r="BM299" s="94">
        <f t="shared" si="3096"/>
        <v>0</v>
      </c>
      <c r="BN299" s="94">
        <f t="shared" si="3096"/>
        <v>0</v>
      </c>
      <c r="BO299" s="94">
        <f t="shared" si="3096"/>
        <v>0</v>
      </c>
      <c r="BP299" s="94">
        <f t="shared" ref="BP299:EA299" si="3097">IF(AND(BP$165&gt;=EOMONTH($D131,0),BP$165&lt;EOMONTH($D131,$S131)),-BP296,0)</f>
        <v>0</v>
      </c>
      <c r="BQ299" s="94">
        <f t="shared" si="3097"/>
        <v>0</v>
      </c>
      <c r="BR299" s="94">
        <f t="shared" si="3097"/>
        <v>0</v>
      </c>
      <c r="BS299" s="94">
        <f t="shared" si="3097"/>
        <v>0</v>
      </c>
      <c r="BT299" s="94">
        <f t="shared" si="3097"/>
        <v>0</v>
      </c>
      <c r="BU299" s="94">
        <f t="shared" si="3097"/>
        <v>0</v>
      </c>
      <c r="BV299" s="94">
        <f t="shared" si="3097"/>
        <v>0</v>
      </c>
      <c r="BW299" s="94">
        <f t="shared" si="3097"/>
        <v>0</v>
      </c>
      <c r="BX299" s="94">
        <f t="shared" si="3097"/>
        <v>0</v>
      </c>
      <c r="BY299" s="94">
        <f t="shared" si="3097"/>
        <v>0</v>
      </c>
      <c r="BZ299" s="94">
        <f t="shared" si="3097"/>
        <v>0</v>
      </c>
      <c r="CA299" s="94">
        <f t="shared" si="3097"/>
        <v>0</v>
      </c>
      <c r="CB299" s="94">
        <f t="shared" si="3097"/>
        <v>0</v>
      </c>
      <c r="CC299" s="94">
        <f t="shared" si="3097"/>
        <v>0</v>
      </c>
      <c r="CD299" s="94">
        <f t="shared" si="3097"/>
        <v>0</v>
      </c>
      <c r="CE299" s="94">
        <f t="shared" si="3097"/>
        <v>0</v>
      </c>
      <c r="CF299" s="94">
        <f t="shared" si="3097"/>
        <v>0</v>
      </c>
      <c r="CG299" s="94">
        <f t="shared" si="3097"/>
        <v>0</v>
      </c>
      <c r="CH299" s="94">
        <f t="shared" si="3097"/>
        <v>0</v>
      </c>
      <c r="CI299" s="94">
        <f t="shared" si="3097"/>
        <v>0</v>
      </c>
      <c r="CJ299" s="94">
        <f t="shared" si="3097"/>
        <v>0</v>
      </c>
      <c r="CK299" s="94">
        <f t="shared" si="3097"/>
        <v>0</v>
      </c>
      <c r="CL299" s="94">
        <f t="shared" si="3097"/>
        <v>0</v>
      </c>
      <c r="CM299" s="94">
        <f t="shared" si="3097"/>
        <v>0</v>
      </c>
      <c r="CN299" s="94">
        <f t="shared" si="3097"/>
        <v>0</v>
      </c>
      <c r="CO299" s="94">
        <f t="shared" si="3097"/>
        <v>0</v>
      </c>
      <c r="CP299" s="94">
        <f t="shared" si="3097"/>
        <v>0</v>
      </c>
      <c r="CQ299" s="94">
        <f t="shared" si="3097"/>
        <v>0</v>
      </c>
      <c r="CR299" s="94">
        <f t="shared" si="3097"/>
        <v>0</v>
      </c>
      <c r="CS299" s="94">
        <f t="shared" si="3097"/>
        <v>0</v>
      </c>
      <c r="CT299" s="94">
        <f t="shared" si="3097"/>
        <v>0</v>
      </c>
      <c r="CU299" s="94">
        <f t="shared" si="3097"/>
        <v>0</v>
      </c>
      <c r="CV299" s="94">
        <f t="shared" si="3097"/>
        <v>0</v>
      </c>
      <c r="CW299" s="94">
        <f t="shared" si="3097"/>
        <v>0</v>
      </c>
      <c r="CX299" s="94">
        <f t="shared" si="3097"/>
        <v>0</v>
      </c>
      <c r="CY299" s="94">
        <f t="shared" si="3097"/>
        <v>0</v>
      </c>
      <c r="CZ299" s="94">
        <f t="shared" si="3097"/>
        <v>0</v>
      </c>
      <c r="DA299" s="94">
        <f t="shared" si="3097"/>
        <v>0</v>
      </c>
      <c r="DB299" s="94">
        <f t="shared" si="3097"/>
        <v>0</v>
      </c>
      <c r="DC299" s="94">
        <f t="shared" si="3097"/>
        <v>0</v>
      </c>
      <c r="DD299" s="94">
        <f t="shared" si="3097"/>
        <v>0</v>
      </c>
      <c r="DE299" s="94">
        <f t="shared" si="3097"/>
        <v>0</v>
      </c>
      <c r="DF299" s="94">
        <f t="shared" si="3097"/>
        <v>0</v>
      </c>
      <c r="DG299" s="94">
        <f t="shared" si="3097"/>
        <v>0</v>
      </c>
      <c r="DH299" s="94">
        <f t="shared" si="3097"/>
        <v>0</v>
      </c>
      <c r="DI299" s="94">
        <f t="shared" si="3097"/>
        <v>0</v>
      </c>
      <c r="DJ299" s="94">
        <f t="shared" si="3097"/>
        <v>0</v>
      </c>
      <c r="DK299" s="94">
        <f t="shared" si="3097"/>
        <v>0</v>
      </c>
      <c r="DL299" s="94">
        <f t="shared" si="3097"/>
        <v>0</v>
      </c>
      <c r="DM299" s="94">
        <f t="shared" si="3097"/>
        <v>0</v>
      </c>
      <c r="DN299" s="94">
        <f t="shared" si="3097"/>
        <v>0</v>
      </c>
      <c r="DO299" s="94">
        <f t="shared" si="3097"/>
        <v>0</v>
      </c>
      <c r="DP299" s="94">
        <f t="shared" si="3097"/>
        <v>0</v>
      </c>
      <c r="DQ299" s="94">
        <f t="shared" si="3097"/>
        <v>0</v>
      </c>
      <c r="DR299" s="94">
        <f t="shared" si="3097"/>
        <v>0</v>
      </c>
      <c r="DS299" s="94">
        <f t="shared" si="3097"/>
        <v>0</v>
      </c>
      <c r="DT299" s="94">
        <f t="shared" si="3097"/>
        <v>0</v>
      </c>
      <c r="DU299" s="94">
        <f t="shared" si="3097"/>
        <v>0</v>
      </c>
      <c r="DV299" s="94">
        <f t="shared" si="3097"/>
        <v>0</v>
      </c>
      <c r="DW299" s="94">
        <f t="shared" si="3097"/>
        <v>0</v>
      </c>
      <c r="DX299" s="94">
        <f t="shared" si="3097"/>
        <v>0</v>
      </c>
      <c r="DY299" s="94">
        <f t="shared" si="3097"/>
        <v>0</v>
      </c>
      <c r="DZ299" s="94">
        <f t="shared" si="3097"/>
        <v>0</v>
      </c>
      <c r="EA299" s="94">
        <f t="shared" si="3097"/>
        <v>0</v>
      </c>
      <c r="EB299" s="94">
        <f t="shared" ref="EB299:GM299" si="3098">IF(AND(EB$165&gt;=EOMONTH($D131,0),EB$165&lt;EOMONTH($D131,$S131)),-EB296,0)</f>
        <v>0</v>
      </c>
      <c r="EC299" s="94">
        <f t="shared" si="3098"/>
        <v>0</v>
      </c>
      <c r="ED299" s="94">
        <f t="shared" si="3098"/>
        <v>0</v>
      </c>
      <c r="EE299" s="94">
        <f t="shared" si="3098"/>
        <v>0</v>
      </c>
      <c r="EF299" s="94">
        <f t="shared" si="3098"/>
        <v>0</v>
      </c>
      <c r="EG299" s="94">
        <f t="shared" si="3098"/>
        <v>0</v>
      </c>
      <c r="EH299" s="94">
        <f t="shared" si="3098"/>
        <v>0</v>
      </c>
      <c r="EI299" s="94">
        <f t="shared" si="3098"/>
        <v>0</v>
      </c>
      <c r="EJ299" s="94">
        <f t="shared" si="3098"/>
        <v>0</v>
      </c>
      <c r="EK299" s="94">
        <f t="shared" si="3098"/>
        <v>0</v>
      </c>
      <c r="EL299" s="94">
        <f t="shared" si="3098"/>
        <v>0</v>
      </c>
      <c r="EM299" s="94">
        <f t="shared" si="3098"/>
        <v>0</v>
      </c>
      <c r="EN299" s="94">
        <f t="shared" si="3098"/>
        <v>0</v>
      </c>
      <c r="EO299" s="94">
        <f t="shared" si="3098"/>
        <v>0</v>
      </c>
      <c r="EP299" s="94">
        <f t="shared" si="3098"/>
        <v>0</v>
      </c>
      <c r="EQ299" s="94">
        <f t="shared" si="3098"/>
        <v>0</v>
      </c>
      <c r="ER299" s="94">
        <f t="shared" si="3098"/>
        <v>0</v>
      </c>
      <c r="ES299" s="94">
        <f t="shared" si="3098"/>
        <v>0</v>
      </c>
      <c r="ET299" s="94">
        <f t="shared" si="3098"/>
        <v>0</v>
      </c>
      <c r="EU299" s="94">
        <f t="shared" si="3098"/>
        <v>0</v>
      </c>
      <c r="EV299" s="94">
        <f t="shared" si="3098"/>
        <v>0</v>
      </c>
      <c r="EW299" s="94">
        <f t="shared" si="3098"/>
        <v>0</v>
      </c>
      <c r="EX299" s="94">
        <f t="shared" si="3098"/>
        <v>0</v>
      </c>
      <c r="EY299" s="94">
        <f t="shared" si="3098"/>
        <v>0</v>
      </c>
      <c r="EZ299" s="94">
        <f t="shared" si="3098"/>
        <v>0</v>
      </c>
      <c r="FA299" s="94">
        <f t="shared" si="3098"/>
        <v>0</v>
      </c>
      <c r="FB299" s="94">
        <f t="shared" si="3098"/>
        <v>0</v>
      </c>
      <c r="FC299" s="94">
        <f t="shared" si="3098"/>
        <v>0</v>
      </c>
      <c r="FD299" s="94">
        <f t="shared" si="3098"/>
        <v>0</v>
      </c>
      <c r="FE299" s="94">
        <f t="shared" si="3098"/>
        <v>0</v>
      </c>
      <c r="FF299" s="94">
        <f t="shared" si="3098"/>
        <v>0</v>
      </c>
      <c r="FG299" s="94">
        <f t="shared" si="3098"/>
        <v>0</v>
      </c>
      <c r="FH299" s="94">
        <f t="shared" si="3098"/>
        <v>0</v>
      </c>
      <c r="FI299" s="94">
        <f t="shared" si="3098"/>
        <v>0</v>
      </c>
      <c r="FJ299" s="94">
        <f t="shared" si="3098"/>
        <v>0</v>
      </c>
      <c r="FK299" s="94">
        <f t="shared" si="3098"/>
        <v>0</v>
      </c>
      <c r="FL299" s="94">
        <f t="shared" si="3098"/>
        <v>0</v>
      </c>
      <c r="FM299" s="94">
        <f t="shared" si="3098"/>
        <v>0</v>
      </c>
      <c r="FN299" s="94">
        <f t="shared" si="3098"/>
        <v>0</v>
      </c>
      <c r="FO299" s="94">
        <f t="shared" si="3098"/>
        <v>0</v>
      </c>
      <c r="FP299" s="94">
        <f t="shared" si="3098"/>
        <v>0</v>
      </c>
      <c r="FQ299" s="94">
        <f t="shared" si="3098"/>
        <v>0</v>
      </c>
      <c r="FR299" s="94">
        <f t="shared" si="3098"/>
        <v>0</v>
      </c>
      <c r="FS299" s="94">
        <f t="shared" si="3098"/>
        <v>0</v>
      </c>
      <c r="FT299" s="94">
        <f t="shared" si="3098"/>
        <v>0</v>
      </c>
      <c r="FU299" s="94">
        <f t="shared" si="3098"/>
        <v>0</v>
      </c>
      <c r="FV299" s="94">
        <f t="shared" si="3098"/>
        <v>0</v>
      </c>
      <c r="FW299" s="94">
        <f t="shared" si="3098"/>
        <v>0</v>
      </c>
      <c r="FX299" s="94">
        <f t="shared" si="3098"/>
        <v>0</v>
      </c>
      <c r="FY299" s="94">
        <f t="shared" si="3098"/>
        <v>0</v>
      </c>
      <c r="FZ299" s="94">
        <f t="shared" si="3098"/>
        <v>0</v>
      </c>
      <c r="GA299" s="94">
        <f t="shared" si="3098"/>
        <v>0</v>
      </c>
      <c r="GB299" s="94">
        <f t="shared" si="3098"/>
        <v>0</v>
      </c>
      <c r="GC299" s="94">
        <f t="shared" si="3098"/>
        <v>0</v>
      </c>
      <c r="GD299" s="94">
        <f t="shared" si="3098"/>
        <v>0</v>
      </c>
      <c r="GE299" s="94">
        <f t="shared" si="3098"/>
        <v>0</v>
      </c>
      <c r="GF299" s="94">
        <f t="shared" si="3098"/>
        <v>0</v>
      </c>
      <c r="GG299" s="94">
        <f t="shared" si="3098"/>
        <v>0</v>
      </c>
      <c r="GH299" s="94">
        <f t="shared" si="3098"/>
        <v>0</v>
      </c>
      <c r="GI299" s="94">
        <f t="shared" si="3098"/>
        <v>0</v>
      </c>
      <c r="GJ299" s="94">
        <f t="shared" si="3098"/>
        <v>0</v>
      </c>
      <c r="GK299" s="94">
        <f t="shared" si="3098"/>
        <v>0</v>
      </c>
      <c r="GL299" s="94">
        <f t="shared" si="3098"/>
        <v>0</v>
      </c>
      <c r="GM299" s="94">
        <f t="shared" si="3098"/>
        <v>0</v>
      </c>
      <c r="GN299" s="94">
        <f t="shared" ref="GN299:IY299" si="3099">IF(AND(GN$165&gt;=EOMONTH($D131,0),GN$165&lt;EOMONTH($D131,$S131)),-GN296,0)</f>
        <v>0</v>
      </c>
      <c r="GO299" s="94">
        <f t="shared" si="3099"/>
        <v>0</v>
      </c>
      <c r="GP299" s="94">
        <f t="shared" si="3099"/>
        <v>0</v>
      </c>
      <c r="GQ299" s="94">
        <f t="shared" si="3099"/>
        <v>0</v>
      </c>
      <c r="GR299" s="94">
        <f t="shared" si="3099"/>
        <v>0</v>
      </c>
      <c r="GS299" s="94">
        <f t="shared" si="3099"/>
        <v>0</v>
      </c>
      <c r="GT299" s="94">
        <f t="shared" si="3099"/>
        <v>0</v>
      </c>
      <c r="GU299" s="94">
        <f t="shared" si="3099"/>
        <v>0</v>
      </c>
      <c r="GV299" s="94">
        <f t="shared" si="3099"/>
        <v>0</v>
      </c>
      <c r="GW299" s="94">
        <f t="shared" si="3099"/>
        <v>0</v>
      </c>
      <c r="GX299" s="94">
        <f t="shared" si="3099"/>
        <v>0</v>
      </c>
      <c r="GY299" s="94">
        <f t="shared" si="3099"/>
        <v>0</v>
      </c>
      <c r="GZ299" s="94">
        <f t="shared" si="3099"/>
        <v>0</v>
      </c>
      <c r="HA299" s="94">
        <f t="shared" si="3099"/>
        <v>0</v>
      </c>
      <c r="HB299" s="94">
        <f t="shared" si="3099"/>
        <v>0</v>
      </c>
      <c r="HC299" s="94">
        <f t="shared" si="3099"/>
        <v>0</v>
      </c>
      <c r="HD299" s="94">
        <f t="shared" si="3099"/>
        <v>0</v>
      </c>
      <c r="HE299" s="94">
        <f t="shared" si="3099"/>
        <v>0</v>
      </c>
      <c r="HF299" s="94">
        <f t="shared" si="3099"/>
        <v>0</v>
      </c>
      <c r="HG299" s="94">
        <f t="shared" si="3099"/>
        <v>0</v>
      </c>
      <c r="HH299" s="94">
        <f t="shared" si="3099"/>
        <v>0</v>
      </c>
      <c r="HI299" s="94">
        <f t="shared" si="3099"/>
        <v>0</v>
      </c>
      <c r="HJ299" s="94">
        <f t="shared" si="3099"/>
        <v>0</v>
      </c>
      <c r="HK299" s="94">
        <f t="shared" si="3099"/>
        <v>0</v>
      </c>
      <c r="HL299" s="94">
        <f t="shared" si="3099"/>
        <v>0</v>
      </c>
      <c r="HM299" s="94">
        <f t="shared" si="3099"/>
        <v>0</v>
      </c>
      <c r="HN299" s="94">
        <f t="shared" si="3099"/>
        <v>0</v>
      </c>
      <c r="HO299" s="94">
        <f t="shared" si="3099"/>
        <v>0</v>
      </c>
      <c r="HP299" s="94">
        <f t="shared" si="3099"/>
        <v>0</v>
      </c>
      <c r="HQ299" s="94">
        <f t="shared" si="3099"/>
        <v>0</v>
      </c>
      <c r="HR299" s="94">
        <f t="shared" si="3099"/>
        <v>0</v>
      </c>
      <c r="HS299" s="94">
        <f t="shared" si="3099"/>
        <v>0</v>
      </c>
      <c r="HT299" s="94">
        <f t="shared" si="3099"/>
        <v>0</v>
      </c>
      <c r="HU299" s="94">
        <f t="shared" si="3099"/>
        <v>0</v>
      </c>
      <c r="HV299" s="94">
        <f t="shared" si="3099"/>
        <v>0</v>
      </c>
      <c r="HW299" s="94">
        <f t="shared" si="3099"/>
        <v>0</v>
      </c>
      <c r="HX299" s="94">
        <f t="shared" si="3099"/>
        <v>0</v>
      </c>
      <c r="HY299" s="94">
        <f t="shared" si="3099"/>
        <v>0</v>
      </c>
      <c r="HZ299" s="94">
        <f t="shared" si="3099"/>
        <v>0</v>
      </c>
      <c r="IA299" s="94">
        <f t="shared" si="3099"/>
        <v>0</v>
      </c>
      <c r="IB299" s="94">
        <f t="shared" si="3099"/>
        <v>0</v>
      </c>
      <c r="IC299" s="94">
        <f t="shared" si="3099"/>
        <v>0</v>
      </c>
      <c r="ID299" s="94">
        <f t="shared" si="3099"/>
        <v>0</v>
      </c>
      <c r="IE299" s="94">
        <f t="shared" si="3099"/>
        <v>0</v>
      </c>
      <c r="IF299" s="94">
        <f t="shared" si="3099"/>
        <v>0</v>
      </c>
      <c r="IG299" s="94">
        <f t="shared" si="3099"/>
        <v>0</v>
      </c>
      <c r="IH299" s="94">
        <f t="shared" si="3099"/>
        <v>0</v>
      </c>
      <c r="II299" s="94">
        <f t="shared" si="3099"/>
        <v>0</v>
      </c>
      <c r="IJ299" s="94">
        <f t="shared" si="3099"/>
        <v>0</v>
      </c>
      <c r="IK299" s="94">
        <f t="shared" si="3099"/>
        <v>0</v>
      </c>
      <c r="IL299" s="94">
        <f t="shared" si="3099"/>
        <v>0</v>
      </c>
      <c r="IM299" s="94">
        <f t="shared" si="3099"/>
        <v>0</v>
      </c>
      <c r="IN299" s="94">
        <f t="shared" si="3099"/>
        <v>0</v>
      </c>
      <c r="IO299" s="94">
        <f t="shared" si="3099"/>
        <v>0</v>
      </c>
      <c r="IP299" s="94">
        <f t="shared" si="3099"/>
        <v>0</v>
      </c>
      <c r="IQ299" s="94">
        <f t="shared" si="3099"/>
        <v>0</v>
      </c>
      <c r="IR299" s="94">
        <f t="shared" si="3099"/>
        <v>0</v>
      </c>
      <c r="IS299" s="94">
        <f t="shared" si="3099"/>
        <v>0</v>
      </c>
      <c r="IT299" s="94">
        <f t="shared" si="3099"/>
        <v>0</v>
      </c>
      <c r="IU299" s="94">
        <f t="shared" si="3099"/>
        <v>0</v>
      </c>
      <c r="IV299" s="94">
        <f t="shared" si="3099"/>
        <v>0</v>
      </c>
      <c r="IW299" s="94">
        <f t="shared" si="3099"/>
        <v>0</v>
      </c>
      <c r="IX299" s="94">
        <f t="shared" si="3099"/>
        <v>0</v>
      </c>
      <c r="IY299" s="94">
        <f t="shared" si="3099"/>
        <v>0</v>
      </c>
      <c r="IZ299" s="94">
        <f t="shared" ref="IZ299:LK299" si="3100">IF(AND(IZ$165&gt;=EOMONTH($D131,0),IZ$165&lt;EOMONTH($D131,$S131)),-IZ296,0)</f>
        <v>0</v>
      </c>
      <c r="JA299" s="94">
        <f t="shared" si="3100"/>
        <v>0</v>
      </c>
      <c r="JB299" s="94">
        <f t="shared" si="3100"/>
        <v>0</v>
      </c>
      <c r="JC299" s="94">
        <f t="shared" si="3100"/>
        <v>0</v>
      </c>
      <c r="JD299" s="94">
        <f t="shared" si="3100"/>
        <v>0</v>
      </c>
      <c r="JE299" s="94">
        <f t="shared" si="3100"/>
        <v>0</v>
      </c>
      <c r="JF299" s="94">
        <f t="shared" si="3100"/>
        <v>0</v>
      </c>
      <c r="JG299" s="94">
        <f t="shared" si="3100"/>
        <v>0</v>
      </c>
      <c r="JH299" s="94">
        <f t="shared" si="3100"/>
        <v>0</v>
      </c>
      <c r="JI299" s="94">
        <f t="shared" si="3100"/>
        <v>0</v>
      </c>
      <c r="JJ299" s="94">
        <f t="shared" si="3100"/>
        <v>0</v>
      </c>
      <c r="JK299" s="94">
        <f t="shared" si="3100"/>
        <v>0</v>
      </c>
      <c r="JL299" s="94">
        <f t="shared" si="3100"/>
        <v>0</v>
      </c>
      <c r="JM299" s="94">
        <f t="shared" si="3100"/>
        <v>0</v>
      </c>
      <c r="JN299" s="94">
        <f t="shared" si="3100"/>
        <v>0</v>
      </c>
      <c r="JO299" s="94">
        <f t="shared" si="3100"/>
        <v>0</v>
      </c>
      <c r="JP299" s="94">
        <f t="shared" si="3100"/>
        <v>0</v>
      </c>
      <c r="JQ299" s="94">
        <f t="shared" si="3100"/>
        <v>0</v>
      </c>
      <c r="JR299" s="94">
        <f t="shared" si="3100"/>
        <v>0</v>
      </c>
      <c r="JS299" s="94">
        <f t="shared" si="3100"/>
        <v>0</v>
      </c>
      <c r="JT299" s="94">
        <f t="shared" si="3100"/>
        <v>0</v>
      </c>
      <c r="JU299" s="94">
        <f t="shared" si="3100"/>
        <v>0</v>
      </c>
      <c r="JV299" s="94">
        <f t="shared" si="3100"/>
        <v>0</v>
      </c>
      <c r="JW299" s="94">
        <f t="shared" si="3100"/>
        <v>0</v>
      </c>
      <c r="JX299" s="94">
        <f t="shared" si="3100"/>
        <v>0</v>
      </c>
      <c r="JY299" s="94">
        <f t="shared" si="3100"/>
        <v>0</v>
      </c>
      <c r="JZ299" s="94">
        <f t="shared" si="3100"/>
        <v>0</v>
      </c>
      <c r="KA299" s="94">
        <f t="shared" si="3100"/>
        <v>0</v>
      </c>
      <c r="KB299" s="94">
        <f t="shared" si="3100"/>
        <v>0</v>
      </c>
      <c r="KC299" s="94">
        <f t="shared" si="3100"/>
        <v>0</v>
      </c>
      <c r="KD299" s="94">
        <f t="shared" si="3100"/>
        <v>0</v>
      </c>
      <c r="KE299" s="94">
        <f t="shared" si="3100"/>
        <v>0</v>
      </c>
      <c r="KF299" s="94">
        <f t="shared" si="3100"/>
        <v>0</v>
      </c>
      <c r="KG299" s="94">
        <f t="shared" si="3100"/>
        <v>0</v>
      </c>
      <c r="KH299" s="94">
        <f t="shared" si="3100"/>
        <v>0</v>
      </c>
      <c r="KI299" s="94">
        <f t="shared" si="3100"/>
        <v>0</v>
      </c>
      <c r="KJ299" s="94">
        <f t="shared" si="3100"/>
        <v>0</v>
      </c>
      <c r="KK299" s="94">
        <f t="shared" si="3100"/>
        <v>0</v>
      </c>
      <c r="KL299" s="94">
        <f t="shared" si="3100"/>
        <v>0</v>
      </c>
      <c r="KM299" s="94">
        <f t="shared" si="3100"/>
        <v>0</v>
      </c>
      <c r="KN299" s="94">
        <f t="shared" si="3100"/>
        <v>0</v>
      </c>
      <c r="KO299" s="94">
        <f t="shared" si="3100"/>
        <v>0</v>
      </c>
      <c r="KP299" s="94">
        <f t="shared" si="3100"/>
        <v>0</v>
      </c>
      <c r="KQ299" s="94">
        <f t="shared" si="3100"/>
        <v>0</v>
      </c>
      <c r="KR299" s="94">
        <f t="shared" si="3100"/>
        <v>0</v>
      </c>
      <c r="KS299" s="94">
        <f t="shared" si="3100"/>
        <v>0</v>
      </c>
      <c r="KT299" s="94">
        <f t="shared" si="3100"/>
        <v>0</v>
      </c>
      <c r="KU299" s="94">
        <f t="shared" si="3100"/>
        <v>0</v>
      </c>
      <c r="KV299" s="94">
        <f t="shared" si="3100"/>
        <v>0</v>
      </c>
      <c r="KW299" s="94">
        <f t="shared" si="3100"/>
        <v>0</v>
      </c>
      <c r="KX299" s="94">
        <f t="shared" si="3100"/>
        <v>0</v>
      </c>
      <c r="KY299" s="94">
        <f t="shared" si="3100"/>
        <v>0</v>
      </c>
      <c r="KZ299" s="94">
        <f t="shared" si="3100"/>
        <v>0</v>
      </c>
      <c r="LA299" s="94">
        <f t="shared" si="3100"/>
        <v>0</v>
      </c>
      <c r="LB299" s="94">
        <f t="shared" si="3100"/>
        <v>0</v>
      </c>
      <c r="LC299" s="94">
        <f t="shared" si="3100"/>
        <v>0</v>
      </c>
      <c r="LD299" s="94">
        <f t="shared" si="3100"/>
        <v>0</v>
      </c>
      <c r="LE299" s="94">
        <f t="shared" si="3100"/>
        <v>0</v>
      </c>
      <c r="LF299" s="94">
        <f t="shared" si="3100"/>
        <v>0</v>
      </c>
      <c r="LG299" s="94">
        <f t="shared" si="3100"/>
        <v>0</v>
      </c>
      <c r="LH299" s="94">
        <f t="shared" si="3100"/>
        <v>0</v>
      </c>
      <c r="LI299" s="94">
        <f t="shared" si="3100"/>
        <v>0</v>
      </c>
      <c r="LJ299" s="94">
        <f t="shared" si="3100"/>
        <v>0</v>
      </c>
      <c r="LK299" s="94">
        <f t="shared" si="3100"/>
        <v>0</v>
      </c>
      <c r="LL299" s="94">
        <f t="shared" ref="LL299:NK299" si="3101">IF(AND(LL$165&gt;=EOMONTH($D131,0),LL$165&lt;EOMONTH($D131,$S131)),-LL296,0)</f>
        <v>0</v>
      </c>
      <c r="LM299" s="94">
        <f t="shared" si="3101"/>
        <v>0</v>
      </c>
      <c r="LN299" s="94">
        <f t="shared" si="3101"/>
        <v>0</v>
      </c>
      <c r="LO299" s="94">
        <f t="shared" si="3101"/>
        <v>0</v>
      </c>
      <c r="LP299" s="94">
        <f t="shared" si="3101"/>
        <v>0</v>
      </c>
      <c r="LQ299" s="94">
        <f t="shared" si="3101"/>
        <v>0</v>
      </c>
      <c r="LR299" s="94">
        <f t="shared" si="3101"/>
        <v>0</v>
      </c>
      <c r="LS299" s="94">
        <f t="shared" si="3101"/>
        <v>0</v>
      </c>
      <c r="LT299" s="94">
        <f t="shared" si="3101"/>
        <v>0</v>
      </c>
      <c r="LU299" s="94">
        <f t="shared" si="3101"/>
        <v>0</v>
      </c>
      <c r="LV299" s="94">
        <f t="shared" si="3101"/>
        <v>0</v>
      </c>
      <c r="LW299" s="94">
        <f t="shared" si="3101"/>
        <v>0</v>
      </c>
      <c r="LX299" s="94">
        <f t="shared" si="3101"/>
        <v>0</v>
      </c>
      <c r="LY299" s="94">
        <f t="shared" si="3101"/>
        <v>0</v>
      </c>
      <c r="LZ299" s="94">
        <f t="shared" si="3101"/>
        <v>0</v>
      </c>
      <c r="MA299" s="94">
        <f t="shared" si="3101"/>
        <v>0</v>
      </c>
      <c r="MB299" s="94">
        <f t="shared" si="3101"/>
        <v>0</v>
      </c>
      <c r="MC299" s="94">
        <f t="shared" si="3101"/>
        <v>0</v>
      </c>
      <c r="MD299" s="94">
        <f t="shared" si="3101"/>
        <v>0</v>
      </c>
      <c r="ME299" s="94">
        <f t="shared" si="3101"/>
        <v>0</v>
      </c>
      <c r="MF299" s="94">
        <f t="shared" si="3101"/>
        <v>0</v>
      </c>
      <c r="MG299" s="94">
        <f t="shared" si="3101"/>
        <v>0</v>
      </c>
      <c r="MH299" s="94">
        <f t="shared" si="3101"/>
        <v>0</v>
      </c>
      <c r="MI299" s="94">
        <f t="shared" si="3101"/>
        <v>0</v>
      </c>
      <c r="MJ299" s="94">
        <f t="shared" si="3101"/>
        <v>0</v>
      </c>
      <c r="MK299" s="94">
        <f t="shared" si="3101"/>
        <v>0</v>
      </c>
      <c r="ML299" s="94">
        <f t="shared" si="3101"/>
        <v>0</v>
      </c>
      <c r="MM299" s="94">
        <f t="shared" si="3101"/>
        <v>0</v>
      </c>
      <c r="MN299" s="94">
        <f t="shared" si="3101"/>
        <v>0</v>
      </c>
      <c r="MO299" s="94">
        <f t="shared" si="3101"/>
        <v>0</v>
      </c>
      <c r="MP299" s="94">
        <f t="shared" si="3101"/>
        <v>0</v>
      </c>
      <c r="MQ299" s="94">
        <f t="shared" si="3101"/>
        <v>0</v>
      </c>
      <c r="MR299" s="94">
        <f t="shared" si="3101"/>
        <v>0</v>
      </c>
      <c r="MS299" s="94">
        <f t="shared" si="3101"/>
        <v>0</v>
      </c>
      <c r="MT299" s="94">
        <f t="shared" si="3101"/>
        <v>0</v>
      </c>
      <c r="MU299" s="94">
        <f t="shared" si="3101"/>
        <v>0</v>
      </c>
      <c r="MV299" s="94">
        <f t="shared" si="3101"/>
        <v>0</v>
      </c>
      <c r="MW299" s="94">
        <f t="shared" si="3101"/>
        <v>0</v>
      </c>
      <c r="MX299" s="94">
        <f t="shared" si="3101"/>
        <v>0</v>
      </c>
      <c r="MY299" s="94">
        <f t="shared" si="3101"/>
        <v>0</v>
      </c>
      <c r="MZ299" s="94">
        <f t="shared" si="3101"/>
        <v>0</v>
      </c>
      <c r="NA299" s="94">
        <f t="shared" si="3101"/>
        <v>0</v>
      </c>
      <c r="NB299" s="94">
        <f t="shared" si="3101"/>
        <v>0</v>
      </c>
      <c r="NC299" s="94">
        <f t="shared" si="3101"/>
        <v>0</v>
      </c>
      <c r="ND299" s="94">
        <f t="shared" si="3101"/>
        <v>0</v>
      </c>
      <c r="NE299" s="94">
        <f t="shared" si="3101"/>
        <v>0</v>
      </c>
      <c r="NF299" s="94">
        <f t="shared" si="3101"/>
        <v>0</v>
      </c>
      <c r="NG299" s="94">
        <f t="shared" si="3101"/>
        <v>0</v>
      </c>
      <c r="NH299" s="94">
        <f t="shared" si="3101"/>
        <v>0</v>
      </c>
      <c r="NI299" s="94">
        <f t="shared" si="3101"/>
        <v>0</v>
      </c>
      <c r="NJ299" s="94">
        <f t="shared" si="3101"/>
        <v>0</v>
      </c>
      <c r="NK299" s="97">
        <f t="shared" si="3101"/>
        <v>0</v>
      </c>
    </row>
    <row r="300" spans="1:375" x14ac:dyDescent="0.25">
      <c r="A300" s="96">
        <f>SUMIF($D$163:$NK$163,"&lt;="&amp;Summary!$B$3,Leases!D300:NK300)</f>
        <v>0</v>
      </c>
      <c r="B300" s="23" t="s">
        <v>98</v>
      </c>
      <c r="C300" s="45" t="s">
        <v>27</v>
      </c>
      <c r="D300" s="94">
        <f t="shared" ref="D300:BO300" si="3102">IF(OR(D$165&lt;=EOMONTH($E131,$R131*(1-$O131)),D$165&gt;EOMONTH($E131,$P131*12*(1-$O131)+$Q131*12*$O131+$R131*(1-$O131))),0,FV($W131,ROUNDDOWN(YEARFRAC($D$165,D$165,1),0),,-($U131*(1-$O131)+$V131*$O131)*$B131/12,0))</f>
        <v>0</v>
      </c>
      <c r="E300" s="94">
        <f t="shared" si="3102"/>
        <v>0</v>
      </c>
      <c r="F300" s="94">
        <f t="shared" si="3102"/>
        <v>0</v>
      </c>
      <c r="G300" s="94">
        <f t="shared" si="3102"/>
        <v>0</v>
      </c>
      <c r="H300" s="94">
        <f t="shared" si="3102"/>
        <v>0</v>
      </c>
      <c r="I300" s="94">
        <f t="shared" si="3102"/>
        <v>0</v>
      </c>
      <c r="J300" s="94">
        <f t="shared" si="3102"/>
        <v>0</v>
      </c>
      <c r="K300" s="94">
        <f t="shared" si="3102"/>
        <v>0</v>
      </c>
      <c r="L300" s="94">
        <f t="shared" si="3102"/>
        <v>0</v>
      </c>
      <c r="M300" s="94">
        <f t="shared" si="3102"/>
        <v>0</v>
      </c>
      <c r="N300" s="94">
        <f t="shared" si="3102"/>
        <v>0</v>
      </c>
      <c r="O300" s="94">
        <f t="shared" si="3102"/>
        <v>0</v>
      </c>
      <c r="P300" s="94">
        <f t="shared" si="3102"/>
        <v>0</v>
      </c>
      <c r="Q300" s="94">
        <f t="shared" si="3102"/>
        <v>0</v>
      </c>
      <c r="R300" s="94">
        <f t="shared" si="3102"/>
        <v>0</v>
      </c>
      <c r="S300" s="94">
        <f t="shared" si="3102"/>
        <v>0</v>
      </c>
      <c r="T300" s="94">
        <f t="shared" si="3102"/>
        <v>0</v>
      </c>
      <c r="U300" s="94">
        <f t="shared" si="3102"/>
        <v>0</v>
      </c>
      <c r="V300" s="94">
        <f t="shared" si="3102"/>
        <v>0</v>
      </c>
      <c r="W300" s="94">
        <f t="shared" si="3102"/>
        <v>0</v>
      </c>
      <c r="X300" s="94">
        <f t="shared" si="3102"/>
        <v>0</v>
      </c>
      <c r="Y300" s="94">
        <f t="shared" si="3102"/>
        <v>0</v>
      </c>
      <c r="Z300" s="94">
        <f t="shared" si="3102"/>
        <v>0</v>
      </c>
      <c r="AA300" s="94">
        <f t="shared" si="3102"/>
        <v>0</v>
      </c>
      <c r="AB300" s="94">
        <f t="shared" si="3102"/>
        <v>0</v>
      </c>
      <c r="AC300" s="94">
        <f t="shared" si="3102"/>
        <v>0</v>
      </c>
      <c r="AD300" s="94">
        <f t="shared" si="3102"/>
        <v>0</v>
      </c>
      <c r="AE300" s="94">
        <f t="shared" si="3102"/>
        <v>0</v>
      </c>
      <c r="AF300" s="94">
        <f t="shared" si="3102"/>
        <v>0</v>
      </c>
      <c r="AG300" s="94">
        <f t="shared" si="3102"/>
        <v>0</v>
      </c>
      <c r="AH300" s="94">
        <f t="shared" si="3102"/>
        <v>0</v>
      </c>
      <c r="AI300" s="94">
        <f t="shared" si="3102"/>
        <v>0</v>
      </c>
      <c r="AJ300" s="94">
        <f t="shared" si="3102"/>
        <v>0</v>
      </c>
      <c r="AK300" s="94">
        <f t="shared" si="3102"/>
        <v>0</v>
      </c>
      <c r="AL300" s="94">
        <f t="shared" si="3102"/>
        <v>0</v>
      </c>
      <c r="AM300" s="94">
        <f t="shared" si="3102"/>
        <v>0</v>
      </c>
      <c r="AN300" s="94">
        <f t="shared" si="3102"/>
        <v>0</v>
      </c>
      <c r="AO300" s="94">
        <f t="shared" si="3102"/>
        <v>0</v>
      </c>
      <c r="AP300" s="94">
        <f t="shared" si="3102"/>
        <v>0</v>
      </c>
      <c r="AQ300" s="94">
        <f t="shared" si="3102"/>
        <v>0</v>
      </c>
      <c r="AR300" s="94">
        <f t="shared" si="3102"/>
        <v>0</v>
      </c>
      <c r="AS300" s="94">
        <f t="shared" si="3102"/>
        <v>0</v>
      </c>
      <c r="AT300" s="94">
        <f t="shared" si="3102"/>
        <v>0</v>
      </c>
      <c r="AU300" s="94">
        <f t="shared" si="3102"/>
        <v>0</v>
      </c>
      <c r="AV300" s="94">
        <f t="shared" si="3102"/>
        <v>0</v>
      </c>
      <c r="AW300" s="94">
        <f t="shared" si="3102"/>
        <v>0</v>
      </c>
      <c r="AX300" s="94">
        <f t="shared" si="3102"/>
        <v>0</v>
      </c>
      <c r="AY300" s="94">
        <f t="shared" si="3102"/>
        <v>0</v>
      </c>
      <c r="AZ300" s="94">
        <f t="shared" si="3102"/>
        <v>0</v>
      </c>
      <c r="BA300" s="94">
        <f t="shared" si="3102"/>
        <v>0</v>
      </c>
      <c r="BB300" s="94">
        <f t="shared" si="3102"/>
        <v>0</v>
      </c>
      <c r="BC300" s="94">
        <f t="shared" si="3102"/>
        <v>0</v>
      </c>
      <c r="BD300" s="94">
        <f t="shared" si="3102"/>
        <v>0</v>
      </c>
      <c r="BE300" s="94">
        <f t="shared" si="3102"/>
        <v>0</v>
      </c>
      <c r="BF300" s="94">
        <f t="shared" si="3102"/>
        <v>0</v>
      </c>
      <c r="BG300" s="94">
        <f t="shared" si="3102"/>
        <v>0</v>
      </c>
      <c r="BH300" s="94">
        <f t="shared" si="3102"/>
        <v>0</v>
      </c>
      <c r="BI300" s="94">
        <f t="shared" si="3102"/>
        <v>0</v>
      </c>
      <c r="BJ300" s="94">
        <f t="shared" si="3102"/>
        <v>0</v>
      </c>
      <c r="BK300" s="94">
        <f t="shared" si="3102"/>
        <v>0</v>
      </c>
      <c r="BL300" s="94">
        <f t="shared" si="3102"/>
        <v>0</v>
      </c>
      <c r="BM300" s="94">
        <f t="shared" si="3102"/>
        <v>0</v>
      </c>
      <c r="BN300" s="94">
        <f t="shared" si="3102"/>
        <v>0</v>
      </c>
      <c r="BO300" s="94">
        <f t="shared" si="3102"/>
        <v>0</v>
      </c>
      <c r="BP300" s="94">
        <f t="shared" ref="BP300:EA300" si="3103">IF(OR(BP$165&lt;=EOMONTH($E131,$R131*(1-$O131)),BP$165&gt;EOMONTH($E131,$P131*12*(1-$O131)+$Q131*12*$O131+$R131*(1-$O131))),0,FV($W131,ROUNDDOWN(YEARFRAC($D$165,BP$165,1),0),,-($U131*(1-$O131)+$V131*$O131)*$B131/12,0))</f>
        <v>0</v>
      </c>
      <c r="BQ300" s="94">
        <f t="shared" si="3103"/>
        <v>0</v>
      </c>
      <c r="BR300" s="94">
        <f t="shared" si="3103"/>
        <v>0</v>
      </c>
      <c r="BS300" s="94">
        <f t="shared" si="3103"/>
        <v>0</v>
      </c>
      <c r="BT300" s="94">
        <f t="shared" si="3103"/>
        <v>0</v>
      </c>
      <c r="BU300" s="94">
        <f t="shared" si="3103"/>
        <v>0</v>
      </c>
      <c r="BV300" s="94">
        <f t="shared" si="3103"/>
        <v>0</v>
      </c>
      <c r="BW300" s="94">
        <f t="shared" si="3103"/>
        <v>0</v>
      </c>
      <c r="BX300" s="94">
        <f t="shared" si="3103"/>
        <v>0</v>
      </c>
      <c r="BY300" s="94">
        <f t="shared" si="3103"/>
        <v>0</v>
      </c>
      <c r="BZ300" s="94">
        <f t="shared" si="3103"/>
        <v>0</v>
      </c>
      <c r="CA300" s="94">
        <f t="shared" si="3103"/>
        <v>0</v>
      </c>
      <c r="CB300" s="94">
        <f t="shared" si="3103"/>
        <v>0</v>
      </c>
      <c r="CC300" s="94">
        <f t="shared" si="3103"/>
        <v>0</v>
      </c>
      <c r="CD300" s="94">
        <f t="shared" si="3103"/>
        <v>0</v>
      </c>
      <c r="CE300" s="94">
        <f t="shared" si="3103"/>
        <v>0</v>
      </c>
      <c r="CF300" s="94">
        <f t="shared" si="3103"/>
        <v>0</v>
      </c>
      <c r="CG300" s="94">
        <f t="shared" si="3103"/>
        <v>0</v>
      </c>
      <c r="CH300" s="94">
        <f t="shared" si="3103"/>
        <v>0</v>
      </c>
      <c r="CI300" s="94">
        <f t="shared" si="3103"/>
        <v>0</v>
      </c>
      <c r="CJ300" s="94">
        <f t="shared" si="3103"/>
        <v>0</v>
      </c>
      <c r="CK300" s="94">
        <f t="shared" si="3103"/>
        <v>0</v>
      </c>
      <c r="CL300" s="94">
        <f t="shared" si="3103"/>
        <v>0</v>
      </c>
      <c r="CM300" s="94">
        <f t="shared" si="3103"/>
        <v>0</v>
      </c>
      <c r="CN300" s="94">
        <f t="shared" si="3103"/>
        <v>0</v>
      </c>
      <c r="CO300" s="94">
        <f t="shared" si="3103"/>
        <v>0</v>
      </c>
      <c r="CP300" s="94">
        <f t="shared" si="3103"/>
        <v>0</v>
      </c>
      <c r="CQ300" s="94">
        <f t="shared" si="3103"/>
        <v>0</v>
      </c>
      <c r="CR300" s="94">
        <f t="shared" si="3103"/>
        <v>0</v>
      </c>
      <c r="CS300" s="94">
        <f t="shared" si="3103"/>
        <v>0</v>
      </c>
      <c r="CT300" s="94">
        <f t="shared" si="3103"/>
        <v>0</v>
      </c>
      <c r="CU300" s="94">
        <f t="shared" si="3103"/>
        <v>0</v>
      </c>
      <c r="CV300" s="94">
        <f t="shared" si="3103"/>
        <v>0</v>
      </c>
      <c r="CW300" s="94">
        <f t="shared" si="3103"/>
        <v>0</v>
      </c>
      <c r="CX300" s="94">
        <f t="shared" si="3103"/>
        <v>0</v>
      </c>
      <c r="CY300" s="94">
        <f t="shared" si="3103"/>
        <v>0</v>
      </c>
      <c r="CZ300" s="94">
        <f t="shared" si="3103"/>
        <v>0</v>
      </c>
      <c r="DA300" s="94">
        <f t="shared" si="3103"/>
        <v>0</v>
      </c>
      <c r="DB300" s="94">
        <f t="shared" si="3103"/>
        <v>0</v>
      </c>
      <c r="DC300" s="94">
        <f t="shared" si="3103"/>
        <v>0</v>
      </c>
      <c r="DD300" s="94">
        <f t="shared" si="3103"/>
        <v>0</v>
      </c>
      <c r="DE300" s="94">
        <f t="shared" si="3103"/>
        <v>0</v>
      </c>
      <c r="DF300" s="94">
        <f t="shared" si="3103"/>
        <v>0</v>
      </c>
      <c r="DG300" s="94">
        <f t="shared" si="3103"/>
        <v>0</v>
      </c>
      <c r="DH300" s="94">
        <f t="shared" si="3103"/>
        <v>0</v>
      </c>
      <c r="DI300" s="94">
        <f t="shared" si="3103"/>
        <v>0</v>
      </c>
      <c r="DJ300" s="94">
        <f t="shared" si="3103"/>
        <v>0</v>
      </c>
      <c r="DK300" s="94">
        <f t="shared" si="3103"/>
        <v>0</v>
      </c>
      <c r="DL300" s="94">
        <f t="shared" si="3103"/>
        <v>0</v>
      </c>
      <c r="DM300" s="94">
        <f t="shared" si="3103"/>
        <v>0</v>
      </c>
      <c r="DN300" s="94">
        <f t="shared" si="3103"/>
        <v>0</v>
      </c>
      <c r="DO300" s="94">
        <f t="shared" si="3103"/>
        <v>0</v>
      </c>
      <c r="DP300" s="94">
        <f t="shared" si="3103"/>
        <v>0</v>
      </c>
      <c r="DQ300" s="94">
        <f t="shared" si="3103"/>
        <v>0</v>
      </c>
      <c r="DR300" s="94">
        <f t="shared" si="3103"/>
        <v>0</v>
      </c>
      <c r="DS300" s="94">
        <f t="shared" si="3103"/>
        <v>0</v>
      </c>
      <c r="DT300" s="94">
        <f t="shared" si="3103"/>
        <v>0</v>
      </c>
      <c r="DU300" s="94">
        <f t="shared" si="3103"/>
        <v>0</v>
      </c>
      <c r="DV300" s="94">
        <f t="shared" si="3103"/>
        <v>0</v>
      </c>
      <c r="DW300" s="94">
        <f t="shared" si="3103"/>
        <v>0</v>
      </c>
      <c r="DX300" s="94">
        <f t="shared" si="3103"/>
        <v>0</v>
      </c>
      <c r="DY300" s="94">
        <f t="shared" si="3103"/>
        <v>0</v>
      </c>
      <c r="DZ300" s="94">
        <f t="shared" si="3103"/>
        <v>0</v>
      </c>
      <c r="EA300" s="94">
        <f t="shared" si="3103"/>
        <v>0</v>
      </c>
      <c r="EB300" s="94">
        <f t="shared" ref="EB300:GM300" si="3104">IF(OR(EB$165&lt;=EOMONTH($E131,$R131*(1-$O131)),EB$165&gt;EOMONTH($E131,$P131*12*(1-$O131)+$Q131*12*$O131+$R131*(1-$O131))),0,FV($W131,ROUNDDOWN(YEARFRAC($D$165,EB$165,1),0),,-($U131*(1-$O131)+$V131*$O131)*$B131/12,0))</f>
        <v>0</v>
      </c>
      <c r="EC300" s="94">
        <f t="shared" si="3104"/>
        <v>0</v>
      </c>
      <c r="ED300" s="94">
        <f t="shared" si="3104"/>
        <v>0</v>
      </c>
      <c r="EE300" s="94">
        <f t="shared" si="3104"/>
        <v>0</v>
      </c>
      <c r="EF300" s="94">
        <f t="shared" si="3104"/>
        <v>0</v>
      </c>
      <c r="EG300" s="94">
        <f t="shared" si="3104"/>
        <v>0</v>
      </c>
      <c r="EH300" s="94">
        <f t="shared" si="3104"/>
        <v>0</v>
      </c>
      <c r="EI300" s="94">
        <f t="shared" si="3104"/>
        <v>0</v>
      </c>
      <c r="EJ300" s="94">
        <f t="shared" si="3104"/>
        <v>0</v>
      </c>
      <c r="EK300" s="94">
        <f t="shared" si="3104"/>
        <v>0</v>
      </c>
      <c r="EL300" s="94">
        <f t="shared" si="3104"/>
        <v>0</v>
      </c>
      <c r="EM300" s="94">
        <f t="shared" si="3104"/>
        <v>0</v>
      </c>
      <c r="EN300" s="94">
        <f t="shared" si="3104"/>
        <v>0</v>
      </c>
      <c r="EO300" s="94">
        <f t="shared" si="3104"/>
        <v>0</v>
      </c>
      <c r="EP300" s="94">
        <f t="shared" si="3104"/>
        <v>0</v>
      </c>
      <c r="EQ300" s="94">
        <f t="shared" si="3104"/>
        <v>0</v>
      </c>
      <c r="ER300" s="94">
        <f t="shared" si="3104"/>
        <v>0</v>
      </c>
      <c r="ES300" s="94">
        <f t="shared" si="3104"/>
        <v>0</v>
      </c>
      <c r="ET300" s="94">
        <f t="shared" si="3104"/>
        <v>0</v>
      </c>
      <c r="EU300" s="94">
        <f t="shared" si="3104"/>
        <v>0</v>
      </c>
      <c r="EV300" s="94">
        <f t="shared" si="3104"/>
        <v>0</v>
      </c>
      <c r="EW300" s="94">
        <f t="shared" si="3104"/>
        <v>0</v>
      </c>
      <c r="EX300" s="94">
        <f t="shared" si="3104"/>
        <v>0</v>
      </c>
      <c r="EY300" s="94">
        <f t="shared" si="3104"/>
        <v>0</v>
      </c>
      <c r="EZ300" s="94">
        <f t="shared" si="3104"/>
        <v>0</v>
      </c>
      <c r="FA300" s="94">
        <f t="shared" si="3104"/>
        <v>0</v>
      </c>
      <c r="FB300" s="94">
        <f t="shared" si="3104"/>
        <v>0</v>
      </c>
      <c r="FC300" s="94">
        <f t="shared" si="3104"/>
        <v>0</v>
      </c>
      <c r="FD300" s="94">
        <f t="shared" si="3104"/>
        <v>0</v>
      </c>
      <c r="FE300" s="94">
        <f t="shared" si="3104"/>
        <v>0</v>
      </c>
      <c r="FF300" s="94">
        <f t="shared" si="3104"/>
        <v>0</v>
      </c>
      <c r="FG300" s="94">
        <f t="shared" si="3104"/>
        <v>0</v>
      </c>
      <c r="FH300" s="94">
        <f t="shared" si="3104"/>
        <v>0</v>
      </c>
      <c r="FI300" s="94">
        <f t="shared" si="3104"/>
        <v>0</v>
      </c>
      <c r="FJ300" s="94">
        <f t="shared" si="3104"/>
        <v>0</v>
      </c>
      <c r="FK300" s="94">
        <f t="shared" si="3104"/>
        <v>0</v>
      </c>
      <c r="FL300" s="94">
        <f t="shared" si="3104"/>
        <v>0</v>
      </c>
      <c r="FM300" s="94">
        <f t="shared" si="3104"/>
        <v>0</v>
      </c>
      <c r="FN300" s="94">
        <f t="shared" si="3104"/>
        <v>0</v>
      </c>
      <c r="FO300" s="94">
        <f t="shared" si="3104"/>
        <v>0</v>
      </c>
      <c r="FP300" s="94">
        <f t="shared" si="3104"/>
        <v>0</v>
      </c>
      <c r="FQ300" s="94">
        <f t="shared" si="3104"/>
        <v>0</v>
      </c>
      <c r="FR300" s="94">
        <f t="shared" si="3104"/>
        <v>0</v>
      </c>
      <c r="FS300" s="94">
        <f t="shared" si="3104"/>
        <v>0</v>
      </c>
      <c r="FT300" s="94">
        <f t="shared" si="3104"/>
        <v>0</v>
      </c>
      <c r="FU300" s="94">
        <f t="shared" si="3104"/>
        <v>0</v>
      </c>
      <c r="FV300" s="94">
        <f t="shared" si="3104"/>
        <v>0</v>
      </c>
      <c r="FW300" s="94">
        <f t="shared" si="3104"/>
        <v>0</v>
      </c>
      <c r="FX300" s="94">
        <f t="shared" si="3104"/>
        <v>0</v>
      </c>
      <c r="FY300" s="94">
        <f t="shared" si="3104"/>
        <v>0</v>
      </c>
      <c r="FZ300" s="94">
        <f t="shared" si="3104"/>
        <v>0</v>
      </c>
      <c r="GA300" s="94">
        <f t="shared" si="3104"/>
        <v>0</v>
      </c>
      <c r="GB300" s="94">
        <f t="shared" si="3104"/>
        <v>0</v>
      </c>
      <c r="GC300" s="94">
        <f t="shared" si="3104"/>
        <v>0</v>
      </c>
      <c r="GD300" s="94">
        <f t="shared" si="3104"/>
        <v>0</v>
      </c>
      <c r="GE300" s="94">
        <f t="shared" si="3104"/>
        <v>0</v>
      </c>
      <c r="GF300" s="94">
        <f t="shared" si="3104"/>
        <v>0</v>
      </c>
      <c r="GG300" s="94">
        <f t="shared" si="3104"/>
        <v>0</v>
      </c>
      <c r="GH300" s="94">
        <f t="shared" si="3104"/>
        <v>0</v>
      </c>
      <c r="GI300" s="94">
        <f t="shared" si="3104"/>
        <v>0</v>
      </c>
      <c r="GJ300" s="94">
        <f t="shared" si="3104"/>
        <v>0</v>
      </c>
      <c r="GK300" s="94">
        <f t="shared" si="3104"/>
        <v>0</v>
      </c>
      <c r="GL300" s="94">
        <f t="shared" si="3104"/>
        <v>0</v>
      </c>
      <c r="GM300" s="94">
        <f t="shared" si="3104"/>
        <v>0</v>
      </c>
      <c r="GN300" s="94">
        <f t="shared" ref="GN300:IY300" si="3105">IF(OR(GN$165&lt;=EOMONTH($E131,$R131*(1-$O131)),GN$165&gt;EOMONTH($E131,$P131*12*(1-$O131)+$Q131*12*$O131+$R131*(1-$O131))),0,FV($W131,ROUNDDOWN(YEARFRAC($D$165,GN$165,1),0),,-($U131*(1-$O131)+$V131*$O131)*$B131/12,0))</f>
        <v>0</v>
      </c>
      <c r="GO300" s="94">
        <f t="shared" si="3105"/>
        <v>0</v>
      </c>
      <c r="GP300" s="94">
        <f t="shared" si="3105"/>
        <v>0</v>
      </c>
      <c r="GQ300" s="94">
        <f t="shared" si="3105"/>
        <v>0</v>
      </c>
      <c r="GR300" s="94">
        <f t="shared" si="3105"/>
        <v>0</v>
      </c>
      <c r="GS300" s="94">
        <f t="shared" si="3105"/>
        <v>0</v>
      </c>
      <c r="GT300" s="94">
        <f t="shared" si="3105"/>
        <v>0</v>
      </c>
      <c r="GU300" s="94">
        <f t="shared" si="3105"/>
        <v>0</v>
      </c>
      <c r="GV300" s="94">
        <f t="shared" si="3105"/>
        <v>0</v>
      </c>
      <c r="GW300" s="94">
        <f t="shared" si="3105"/>
        <v>0</v>
      </c>
      <c r="GX300" s="94">
        <f t="shared" si="3105"/>
        <v>0</v>
      </c>
      <c r="GY300" s="94">
        <f t="shared" si="3105"/>
        <v>0</v>
      </c>
      <c r="GZ300" s="94">
        <f t="shared" si="3105"/>
        <v>0</v>
      </c>
      <c r="HA300" s="94">
        <f t="shared" si="3105"/>
        <v>0</v>
      </c>
      <c r="HB300" s="94">
        <f t="shared" si="3105"/>
        <v>0</v>
      </c>
      <c r="HC300" s="94">
        <f t="shared" si="3105"/>
        <v>0</v>
      </c>
      <c r="HD300" s="94">
        <f t="shared" si="3105"/>
        <v>0</v>
      </c>
      <c r="HE300" s="94">
        <f t="shared" si="3105"/>
        <v>0</v>
      </c>
      <c r="HF300" s="94">
        <f t="shared" si="3105"/>
        <v>0</v>
      </c>
      <c r="HG300" s="94">
        <f t="shared" si="3105"/>
        <v>0</v>
      </c>
      <c r="HH300" s="94">
        <f t="shared" si="3105"/>
        <v>0</v>
      </c>
      <c r="HI300" s="94">
        <f t="shared" si="3105"/>
        <v>0</v>
      </c>
      <c r="HJ300" s="94">
        <f t="shared" si="3105"/>
        <v>0</v>
      </c>
      <c r="HK300" s="94">
        <f t="shared" si="3105"/>
        <v>0</v>
      </c>
      <c r="HL300" s="94">
        <f t="shared" si="3105"/>
        <v>0</v>
      </c>
      <c r="HM300" s="94">
        <f t="shared" si="3105"/>
        <v>0</v>
      </c>
      <c r="HN300" s="94">
        <f t="shared" si="3105"/>
        <v>0</v>
      </c>
      <c r="HO300" s="94">
        <f t="shared" si="3105"/>
        <v>0</v>
      </c>
      <c r="HP300" s="94">
        <f t="shared" si="3105"/>
        <v>0</v>
      </c>
      <c r="HQ300" s="94">
        <f t="shared" si="3105"/>
        <v>0</v>
      </c>
      <c r="HR300" s="94">
        <f t="shared" si="3105"/>
        <v>0</v>
      </c>
      <c r="HS300" s="94">
        <f t="shared" si="3105"/>
        <v>0</v>
      </c>
      <c r="HT300" s="94">
        <f t="shared" si="3105"/>
        <v>0</v>
      </c>
      <c r="HU300" s="94">
        <f t="shared" si="3105"/>
        <v>0</v>
      </c>
      <c r="HV300" s="94">
        <f t="shared" si="3105"/>
        <v>0</v>
      </c>
      <c r="HW300" s="94">
        <f t="shared" si="3105"/>
        <v>0</v>
      </c>
      <c r="HX300" s="94">
        <f t="shared" si="3105"/>
        <v>0</v>
      </c>
      <c r="HY300" s="94">
        <f t="shared" si="3105"/>
        <v>0</v>
      </c>
      <c r="HZ300" s="94">
        <f t="shared" si="3105"/>
        <v>0</v>
      </c>
      <c r="IA300" s="94">
        <f t="shared" si="3105"/>
        <v>0</v>
      </c>
      <c r="IB300" s="94">
        <f t="shared" si="3105"/>
        <v>0</v>
      </c>
      <c r="IC300" s="94">
        <f t="shared" si="3105"/>
        <v>0</v>
      </c>
      <c r="ID300" s="94">
        <f t="shared" si="3105"/>
        <v>0</v>
      </c>
      <c r="IE300" s="94">
        <f t="shared" si="3105"/>
        <v>0</v>
      </c>
      <c r="IF300" s="94">
        <f t="shared" si="3105"/>
        <v>0</v>
      </c>
      <c r="IG300" s="94">
        <f t="shared" si="3105"/>
        <v>0</v>
      </c>
      <c r="IH300" s="94">
        <f t="shared" si="3105"/>
        <v>0</v>
      </c>
      <c r="II300" s="94">
        <f t="shared" si="3105"/>
        <v>0</v>
      </c>
      <c r="IJ300" s="94">
        <f t="shared" si="3105"/>
        <v>0</v>
      </c>
      <c r="IK300" s="94">
        <f t="shared" si="3105"/>
        <v>0</v>
      </c>
      <c r="IL300" s="94">
        <f t="shared" si="3105"/>
        <v>0</v>
      </c>
      <c r="IM300" s="94">
        <f t="shared" si="3105"/>
        <v>0</v>
      </c>
      <c r="IN300" s="94">
        <f t="shared" si="3105"/>
        <v>0</v>
      </c>
      <c r="IO300" s="94">
        <f t="shared" si="3105"/>
        <v>0</v>
      </c>
      <c r="IP300" s="94">
        <f t="shared" si="3105"/>
        <v>0</v>
      </c>
      <c r="IQ300" s="94">
        <f t="shared" si="3105"/>
        <v>0</v>
      </c>
      <c r="IR300" s="94">
        <f t="shared" si="3105"/>
        <v>0</v>
      </c>
      <c r="IS300" s="94">
        <f t="shared" si="3105"/>
        <v>0</v>
      </c>
      <c r="IT300" s="94">
        <f t="shared" si="3105"/>
        <v>0</v>
      </c>
      <c r="IU300" s="94">
        <f t="shared" si="3105"/>
        <v>0</v>
      </c>
      <c r="IV300" s="94">
        <f t="shared" si="3105"/>
        <v>0</v>
      </c>
      <c r="IW300" s="94">
        <f t="shared" si="3105"/>
        <v>0</v>
      </c>
      <c r="IX300" s="94">
        <f t="shared" si="3105"/>
        <v>0</v>
      </c>
      <c r="IY300" s="94">
        <f t="shared" si="3105"/>
        <v>0</v>
      </c>
      <c r="IZ300" s="94">
        <f t="shared" ref="IZ300:LK300" si="3106">IF(OR(IZ$165&lt;=EOMONTH($E131,$R131*(1-$O131)),IZ$165&gt;EOMONTH($E131,$P131*12*(1-$O131)+$Q131*12*$O131+$R131*(1-$O131))),0,FV($W131,ROUNDDOWN(YEARFRAC($D$165,IZ$165,1),0),,-($U131*(1-$O131)+$V131*$O131)*$B131/12,0))</f>
        <v>0</v>
      </c>
      <c r="JA300" s="94">
        <f t="shared" si="3106"/>
        <v>0</v>
      </c>
      <c r="JB300" s="94">
        <f t="shared" si="3106"/>
        <v>0</v>
      </c>
      <c r="JC300" s="94">
        <f t="shared" si="3106"/>
        <v>0</v>
      </c>
      <c r="JD300" s="94">
        <f t="shared" si="3106"/>
        <v>0</v>
      </c>
      <c r="JE300" s="94">
        <f t="shared" si="3106"/>
        <v>0</v>
      </c>
      <c r="JF300" s="94">
        <f t="shared" si="3106"/>
        <v>0</v>
      </c>
      <c r="JG300" s="94">
        <f t="shared" si="3106"/>
        <v>0</v>
      </c>
      <c r="JH300" s="94">
        <f t="shared" si="3106"/>
        <v>0</v>
      </c>
      <c r="JI300" s="94">
        <f t="shared" si="3106"/>
        <v>0</v>
      </c>
      <c r="JJ300" s="94">
        <f t="shared" si="3106"/>
        <v>0</v>
      </c>
      <c r="JK300" s="94">
        <f t="shared" si="3106"/>
        <v>0</v>
      </c>
      <c r="JL300" s="94">
        <f t="shared" si="3106"/>
        <v>0</v>
      </c>
      <c r="JM300" s="94">
        <f t="shared" si="3106"/>
        <v>0</v>
      </c>
      <c r="JN300" s="94">
        <f t="shared" si="3106"/>
        <v>0</v>
      </c>
      <c r="JO300" s="94">
        <f t="shared" si="3106"/>
        <v>0</v>
      </c>
      <c r="JP300" s="94">
        <f t="shared" si="3106"/>
        <v>0</v>
      </c>
      <c r="JQ300" s="94">
        <f t="shared" si="3106"/>
        <v>0</v>
      </c>
      <c r="JR300" s="94">
        <f t="shared" si="3106"/>
        <v>0</v>
      </c>
      <c r="JS300" s="94">
        <f t="shared" si="3106"/>
        <v>0</v>
      </c>
      <c r="JT300" s="94">
        <f t="shared" si="3106"/>
        <v>0</v>
      </c>
      <c r="JU300" s="94">
        <f t="shared" si="3106"/>
        <v>0</v>
      </c>
      <c r="JV300" s="94">
        <f t="shared" si="3106"/>
        <v>0</v>
      </c>
      <c r="JW300" s="94">
        <f t="shared" si="3106"/>
        <v>0</v>
      </c>
      <c r="JX300" s="94">
        <f t="shared" si="3106"/>
        <v>0</v>
      </c>
      <c r="JY300" s="94">
        <f t="shared" si="3106"/>
        <v>0</v>
      </c>
      <c r="JZ300" s="94">
        <f t="shared" si="3106"/>
        <v>0</v>
      </c>
      <c r="KA300" s="94">
        <f t="shared" si="3106"/>
        <v>0</v>
      </c>
      <c r="KB300" s="94">
        <f t="shared" si="3106"/>
        <v>0</v>
      </c>
      <c r="KC300" s="94">
        <f t="shared" si="3106"/>
        <v>0</v>
      </c>
      <c r="KD300" s="94">
        <f t="shared" si="3106"/>
        <v>0</v>
      </c>
      <c r="KE300" s="94">
        <f t="shared" si="3106"/>
        <v>0</v>
      </c>
      <c r="KF300" s="94">
        <f t="shared" si="3106"/>
        <v>0</v>
      </c>
      <c r="KG300" s="94">
        <f t="shared" si="3106"/>
        <v>0</v>
      </c>
      <c r="KH300" s="94">
        <f t="shared" si="3106"/>
        <v>0</v>
      </c>
      <c r="KI300" s="94">
        <f t="shared" si="3106"/>
        <v>0</v>
      </c>
      <c r="KJ300" s="94">
        <f t="shared" si="3106"/>
        <v>0</v>
      </c>
      <c r="KK300" s="94">
        <f t="shared" si="3106"/>
        <v>0</v>
      </c>
      <c r="KL300" s="94">
        <f t="shared" si="3106"/>
        <v>0</v>
      </c>
      <c r="KM300" s="94">
        <f t="shared" si="3106"/>
        <v>0</v>
      </c>
      <c r="KN300" s="94">
        <f t="shared" si="3106"/>
        <v>0</v>
      </c>
      <c r="KO300" s="94">
        <f t="shared" si="3106"/>
        <v>0</v>
      </c>
      <c r="KP300" s="94">
        <f t="shared" si="3106"/>
        <v>0</v>
      </c>
      <c r="KQ300" s="94">
        <f t="shared" si="3106"/>
        <v>0</v>
      </c>
      <c r="KR300" s="94">
        <f t="shared" si="3106"/>
        <v>0</v>
      </c>
      <c r="KS300" s="94">
        <f t="shared" si="3106"/>
        <v>0</v>
      </c>
      <c r="KT300" s="94">
        <f t="shared" si="3106"/>
        <v>0</v>
      </c>
      <c r="KU300" s="94">
        <f t="shared" si="3106"/>
        <v>0</v>
      </c>
      <c r="KV300" s="94">
        <f t="shared" si="3106"/>
        <v>0</v>
      </c>
      <c r="KW300" s="94">
        <f t="shared" si="3106"/>
        <v>0</v>
      </c>
      <c r="KX300" s="94">
        <f t="shared" si="3106"/>
        <v>0</v>
      </c>
      <c r="KY300" s="94">
        <f t="shared" si="3106"/>
        <v>0</v>
      </c>
      <c r="KZ300" s="94">
        <f t="shared" si="3106"/>
        <v>0</v>
      </c>
      <c r="LA300" s="94">
        <f t="shared" si="3106"/>
        <v>0</v>
      </c>
      <c r="LB300" s="94">
        <f t="shared" si="3106"/>
        <v>0</v>
      </c>
      <c r="LC300" s="94">
        <f t="shared" si="3106"/>
        <v>0</v>
      </c>
      <c r="LD300" s="94">
        <f t="shared" si="3106"/>
        <v>0</v>
      </c>
      <c r="LE300" s="94">
        <f t="shared" si="3106"/>
        <v>0</v>
      </c>
      <c r="LF300" s="94">
        <f t="shared" si="3106"/>
        <v>0</v>
      </c>
      <c r="LG300" s="94">
        <f t="shared" si="3106"/>
        <v>0</v>
      </c>
      <c r="LH300" s="94">
        <f t="shared" si="3106"/>
        <v>0</v>
      </c>
      <c r="LI300" s="94">
        <f t="shared" si="3106"/>
        <v>0</v>
      </c>
      <c r="LJ300" s="94">
        <f t="shared" si="3106"/>
        <v>0</v>
      </c>
      <c r="LK300" s="94">
        <f t="shared" si="3106"/>
        <v>0</v>
      </c>
      <c r="LL300" s="94">
        <f t="shared" ref="LL300:NK300" si="3107">IF(OR(LL$165&lt;=EOMONTH($E131,$R131*(1-$O131)),LL$165&gt;EOMONTH($E131,$P131*12*(1-$O131)+$Q131*12*$O131+$R131*(1-$O131))),0,FV($W131,ROUNDDOWN(YEARFRAC($D$165,LL$165,1),0),,-($U131*(1-$O131)+$V131*$O131)*$B131/12,0))</f>
        <v>0</v>
      </c>
      <c r="LM300" s="94">
        <f t="shared" si="3107"/>
        <v>0</v>
      </c>
      <c r="LN300" s="94">
        <f t="shared" si="3107"/>
        <v>0</v>
      </c>
      <c r="LO300" s="94">
        <f t="shared" si="3107"/>
        <v>0</v>
      </c>
      <c r="LP300" s="94">
        <f t="shared" si="3107"/>
        <v>0</v>
      </c>
      <c r="LQ300" s="94">
        <f t="shared" si="3107"/>
        <v>0</v>
      </c>
      <c r="LR300" s="94">
        <f t="shared" si="3107"/>
        <v>0</v>
      </c>
      <c r="LS300" s="94">
        <f t="shared" si="3107"/>
        <v>0</v>
      </c>
      <c r="LT300" s="94">
        <f t="shared" si="3107"/>
        <v>0</v>
      </c>
      <c r="LU300" s="94">
        <f t="shared" si="3107"/>
        <v>0</v>
      </c>
      <c r="LV300" s="94">
        <f t="shared" si="3107"/>
        <v>0</v>
      </c>
      <c r="LW300" s="94">
        <f t="shared" si="3107"/>
        <v>0</v>
      </c>
      <c r="LX300" s="94">
        <f t="shared" si="3107"/>
        <v>0</v>
      </c>
      <c r="LY300" s="94">
        <f t="shared" si="3107"/>
        <v>0</v>
      </c>
      <c r="LZ300" s="94">
        <f t="shared" si="3107"/>
        <v>0</v>
      </c>
      <c r="MA300" s="94">
        <f t="shared" si="3107"/>
        <v>0</v>
      </c>
      <c r="MB300" s="94">
        <f t="shared" si="3107"/>
        <v>0</v>
      </c>
      <c r="MC300" s="94">
        <f t="shared" si="3107"/>
        <v>0</v>
      </c>
      <c r="MD300" s="94">
        <f t="shared" si="3107"/>
        <v>0</v>
      </c>
      <c r="ME300" s="94">
        <f t="shared" si="3107"/>
        <v>0</v>
      </c>
      <c r="MF300" s="94">
        <f t="shared" si="3107"/>
        <v>0</v>
      </c>
      <c r="MG300" s="94">
        <f t="shared" si="3107"/>
        <v>0</v>
      </c>
      <c r="MH300" s="94">
        <f t="shared" si="3107"/>
        <v>0</v>
      </c>
      <c r="MI300" s="94">
        <f t="shared" si="3107"/>
        <v>0</v>
      </c>
      <c r="MJ300" s="94">
        <f t="shared" si="3107"/>
        <v>0</v>
      </c>
      <c r="MK300" s="94">
        <f t="shared" si="3107"/>
        <v>0</v>
      </c>
      <c r="ML300" s="94">
        <f t="shared" si="3107"/>
        <v>0</v>
      </c>
      <c r="MM300" s="94">
        <f t="shared" si="3107"/>
        <v>0</v>
      </c>
      <c r="MN300" s="94">
        <f t="shared" si="3107"/>
        <v>0</v>
      </c>
      <c r="MO300" s="94">
        <f t="shared" si="3107"/>
        <v>0</v>
      </c>
      <c r="MP300" s="94">
        <f t="shared" si="3107"/>
        <v>0</v>
      </c>
      <c r="MQ300" s="94">
        <f t="shared" si="3107"/>
        <v>0</v>
      </c>
      <c r="MR300" s="94">
        <f t="shared" si="3107"/>
        <v>0</v>
      </c>
      <c r="MS300" s="94">
        <f t="shared" si="3107"/>
        <v>0</v>
      </c>
      <c r="MT300" s="94">
        <f t="shared" si="3107"/>
        <v>0</v>
      </c>
      <c r="MU300" s="94">
        <f t="shared" si="3107"/>
        <v>0</v>
      </c>
      <c r="MV300" s="94">
        <f t="shared" si="3107"/>
        <v>0</v>
      </c>
      <c r="MW300" s="94">
        <f t="shared" si="3107"/>
        <v>0</v>
      </c>
      <c r="MX300" s="94">
        <f t="shared" si="3107"/>
        <v>0</v>
      </c>
      <c r="MY300" s="94">
        <f t="shared" si="3107"/>
        <v>0</v>
      </c>
      <c r="MZ300" s="94">
        <f t="shared" si="3107"/>
        <v>0</v>
      </c>
      <c r="NA300" s="94">
        <f t="shared" si="3107"/>
        <v>0</v>
      </c>
      <c r="NB300" s="94">
        <f t="shared" si="3107"/>
        <v>0</v>
      </c>
      <c r="NC300" s="94">
        <f t="shared" si="3107"/>
        <v>0</v>
      </c>
      <c r="ND300" s="94">
        <f t="shared" si="3107"/>
        <v>0</v>
      </c>
      <c r="NE300" s="94">
        <f t="shared" si="3107"/>
        <v>0</v>
      </c>
      <c r="NF300" s="94">
        <f t="shared" si="3107"/>
        <v>0</v>
      </c>
      <c r="NG300" s="94">
        <f t="shared" si="3107"/>
        <v>0</v>
      </c>
      <c r="NH300" s="94">
        <f t="shared" si="3107"/>
        <v>0</v>
      </c>
      <c r="NI300" s="94">
        <f t="shared" si="3107"/>
        <v>0</v>
      </c>
      <c r="NJ300" s="94">
        <f t="shared" si="3107"/>
        <v>0</v>
      </c>
      <c r="NK300" s="97">
        <f t="shared" si="3107"/>
        <v>0</v>
      </c>
    </row>
    <row r="301" spans="1:375" x14ac:dyDescent="0.25">
      <c r="A301" s="96">
        <f>SUMIF($D$163:$NK$163,"&lt;="&amp;Summary!$B$3,Leases!D301:NK301)</f>
        <v>0</v>
      </c>
      <c r="B301" s="23" t="s">
        <v>100</v>
      </c>
      <c r="C301" s="45" t="s">
        <v>28</v>
      </c>
      <c r="D301" s="94">
        <f t="shared" ref="D301" si="3108">IF(AND(D$165&gt;EOMONTH($E131,$R131*(1-$O131)),D$165&lt;=EOMONTH($E131,$R131*(1-$O131)+$S131*(1-$O131)+$T131*$O131)),-D300,0)</f>
        <v>0</v>
      </c>
      <c r="E301" s="94">
        <f t="shared" ref="E301" si="3109">IF(AND(E$165&gt;EOMONTH($E131,$R131*(1-$O131)),E$165&lt;=EOMONTH($E131,$R131*(1-$O131)+$S131*(1-$O131)+$T131*$O131)),-E300,0)</f>
        <v>0</v>
      </c>
      <c r="F301" s="94">
        <f t="shared" ref="F301" si="3110">IF(AND(F$165&gt;EOMONTH($E131,$R131*(1-$O131)),F$165&lt;=EOMONTH($E131,$R131*(1-$O131)+$S131*(1-$O131)+$T131*$O131)),-F300,0)</f>
        <v>0</v>
      </c>
      <c r="G301" s="94">
        <f t="shared" ref="G301" si="3111">IF(AND(G$165&gt;EOMONTH($E131,$R131*(1-$O131)),G$165&lt;=EOMONTH($E131,$R131*(1-$O131)+$S131*(1-$O131)+$T131*$O131)),-G300,0)</f>
        <v>0</v>
      </c>
      <c r="H301" s="94">
        <f t="shared" ref="H301" si="3112">IF(AND(H$165&gt;EOMONTH($E131,$R131*(1-$O131)),H$165&lt;=EOMONTH($E131,$R131*(1-$O131)+$S131*(1-$O131)+$T131*$O131)),-H300,0)</f>
        <v>0</v>
      </c>
      <c r="I301" s="94">
        <f t="shared" ref="I301" si="3113">IF(AND(I$165&gt;EOMONTH($E131,$R131*(1-$O131)),I$165&lt;=EOMONTH($E131,$R131*(1-$O131)+$S131*(1-$O131)+$T131*$O131)),-I300,0)</f>
        <v>0</v>
      </c>
      <c r="J301" s="94">
        <f t="shared" ref="J301" si="3114">IF(AND(J$165&gt;EOMONTH($E131,$R131*(1-$O131)),J$165&lt;=EOMONTH($E131,$R131*(1-$O131)+$S131*(1-$O131)+$T131*$O131)),-J300,0)</f>
        <v>0</v>
      </c>
      <c r="K301" s="94">
        <f t="shared" ref="K301" si="3115">IF(AND(K$165&gt;EOMONTH($E131,$R131*(1-$O131)),K$165&lt;=EOMONTH($E131,$R131*(1-$O131)+$S131*(1-$O131)+$T131*$O131)),-K300,0)</f>
        <v>0</v>
      </c>
      <c r="L301" s="94">
        <f t="shared" ref="L301" si="3116">IF(AND(L$165&gt;EOMONTH($E131,$R131*(1-$O131)),L$165&lt;=EOMONTH($E131,$R131*(1-$O131)+$S131*(1-$O131)+$T131*$O131)),-L300,0)</f>
        <v>0</v>
      </c>
      <c r="M301" s="94">
        <f t="shared" ref="M301" si="3117">IF(AND(M$165&gt;EOMONTH($E131,$R131*(1-$O131)),M$165&lt;=EOMONTH($E131,$R131*(1-$O131)+$S131*(1-$O131)+$T131*$O131)),-M300,0)</f>
        <v>0</v>
      </c>
      <c r="N301" s="94">
        <f t="shared" ref="N301" si="3118">IF(AND(N$165&gt;EOMONTH($E131,$R131*(1-$O131)),N$165&lt;=EOMONTH($E131,$R131*(1-$O131)+$S131*(1-$O131)+$T131*$O131)),-N300,0)</f>
        <v>0</v>
      </c>
      <c r="O301" s="94">
        <f t="shared" ref="O301" si="3119">IF(AND(O$165&gt;EOMONTH($E131,$R131*(1-$O131)),O$165&lt;=EOMONTH($E131,$R131*(1-$O131)+$S131*(1-$O131)+$T131*$O131)),-O300,0)</f>
        <v>0</v>
      </c>
      <c r="P301" s="94">
        <f t="shared" ref="P301" si="3120">IF(AND(P$165&gt;EOMONTH($E131,$R131*(1-$O131)),P$165&lt;=EOMONTH($E131,$R131*(1-$O131)+$S131*(1-$O131)+$T131*$O131)),-P300,0)</f>
        <v>0</v>
      </c>
      <c r="Q301" s="94">
        <f t="shared" ref="Q301" si="3121">IF(AND(Q$165&gt;EOMONTH($E131,$R131*(1-$O131)),Q$165&lt;=EOMONTH($E131,$R131*(1-$O131)+$S131*(1-$O131)+$T131*$O131)),-Q300,0)</f>
        <v>0</v>
      </c>
      <c r="R301" s="94">
        <f t="shared" ref="R301" si="3122">IF(AND(R$165&gt;EOMONTH($E131,$R131*(1-$O131)),R$165&lt;=EOMONTH($E131,$R131*(1-$O131)+$S131*(1-$O131)+$T131*$O131)),-R300,0)</f>
        <v>0</v>
      </c>
      <c r="S301" s="94">
        <f t="shared" ref="S301" si="3123">IF(AND(S$165&gt;EOMONTH($E131,$R131*(1-$O131)),S$165&lt;=EOMONTH($E131,$R131*(1-$O131)+$S131*(1-$O131)+$T131*$O131)),-S300,0)</f>
        <v>0</v>
      </c>
      <c r="T301" s="94">
        <f t="shared" ref="T301" si="3124">IF(AND(T$165&gt;EOMONTH($E131,$R131*(1-$O131)),T$165&lt;=EOMONTH($E131,$R131*(1-$O131)+$S131*(1-$O131)+$T131*$O131)),-T300,0)</f>
        <v>0</v>
      </c>
      <c r="U301" s="94">
        <f t="shared" ref="U301" si="3125">IF(AND(U$165&gt;EOMONTH($E131,$R131*(1-$O131)),U$165&lt;=EOMONTH($E131,$R131*(1-$O131)+$S131*(1-$O131)+$T131*$O131)),-U300,0)</f>
        <v>0</v>
      </c>
      <c r="V301" s="94">
        <f t="shared" ref="V301" si="3126">IF(AND(V$165&gt;EOMONTH($E131,$R131*(1-$O131)),V$165&lt;=EOMONTH($E131,$R131*(1-$O131)+$S131*(1-$O131)+$T131*$O131)),-V300,0)</f>
        <v>0</v>
      </c>
      <c r="W301" s="94">
        <f t="shared" ref="W301" si="3127">IF(AND(W$165&gt;EOMONTH($E131,$R131*(1-$O131)),W$165&lt;=EOMONTH($E131,$R131*(1-$O131)+$S131*(1-$O131)+$T131*$O131)),-W300,0)</f>
        <v>0</v>
      </c>
      <c r="X301" s="94">
        <f t="shared" ref="X301" si="3128">IF(AND(X$165&gt;EOMONTH($E131,$R131*(1-$O131)),X$165&lt;=EOMONTH($E131,$R131*(1-$O131)+$S131*(1-$O131)+$T131*$O131)),-X300,0)</f>
        <v>0</v>
      </c>
      <c r="Y301" s="94">
        <f t="shared" ref="Y301" si="3129">IF(AND(Y$165&gt;EOMONTH($E131,$R131*(1-$O131)),Y$165&lt;=EOMONTH($E131,$R131*(1-$O131)+$S131*(1-$O131)+$T131*$O131)),-Y300,0)</f>
        <v>0</v>
      </c>
      <c r="Z301" s="94">
        <f t="shared" ref="Z301" si="3130">IF(AND(Z$165&gt;EOMONTH($E131,$R131*(1-$O131)),Z$165&lt;=EOMONTH($E131,$R131*(1-$O131)+$S131*(1-$O131)+$T131*$O131)),-Z300,0)</f>
        <v>0</v>
      </c>
      <c r="AA301" s="94">
        <f t="shared" ref="AA301" si="3131">IF(AND(AA$165&gt;EOMONTH($E131,$R131*(1-$O131)),AA$165&lt;=EOMONTH($E131,$R131*(1-$O131)+$S131*(1-$O131)+$T131*$O131)),-AA300,0)</f>
        <v>0</v>
      </c>
      <c r="AB301" s="94">
        <f t="shared" ref="AB301" si="3132">IF(AND(AB$165&gt;EOMONTH($E131,$R131*(1-$O131)),AB$165&lt;=EOMONTH($E131,$R131*(1-$O131)+$S131*(1-$O131)+$T131*$O131)),-AB300,0)</f>
        <v>0</v>
      </c>
      <c r="AC301" s="94">
        <f t="shared" ref="AC301" si="3133">IF(AND(AC$165&gt;EOMONTH($E131,$R131*(1-$O131)),AC$165&lt;=EOMONTH($E131,$R131*(1-$O131)+$S131*(1-$O131)+$T131*$O131)),-AC300,0)</f>
        <v>0</v>
      </c>
      <c r="AD301" s="94">
        <f t="shared" ref="AD301" si="3134">IF(AND(AD$165&gt;EOMONTH($E131,$R131*(1-$O131)),AD$165&lt;=EOMONTH($E131,$R131*(1-$O131)+$S131*(1-$O131)+$T131*$O131)),-AD300,0)</f>
        <v>0</v>
      </c>
      <c r="AE301" s="94">
        <f t="shared" ref="AE301" si="3135">IF(AND(AE$165&gt;EOMONTH($E131,$R131*(1-$O131)),AE$165&lt;=EOMONTH($E131,$R131*(1-$O131)+$S131*(1-$O131)+$T131*$O131)),-AE300,0)</f>
        <v>0</v>
      </c>
      <c r="AF301" s="94">
        <f t="shared" ref="AF301" si="3136">IF(AND(AF$165&gt;EOMONTH($E131,$R131*(1-$O131)),AF$165&lt;=EOMONTH($E131,$R131*(1-$O131)+$S131*(1-$O131)+$T131*$O131)),-AF300,0)</f>
        <v>0</v>
      </c>
      <c r="AG301" s="94">
        <f t="shared" ref="AG301" si="3137">IF(AND(AG$165&gt;EOMONTH($E131,$R131*(1-$O131)),AG$165&lt;=EOMONTH($E131,$R131*(1-$O131)+$S131*(1-$O131)+$T131*$O131)),-AG300,0)</f>
        <v>0</v>
      </c>
      <c r="AH301" s="94">
        <f t="shared" ref="AH301" si="3138">IF(AND(AH$165&gt;EOMONTH($E131,$R131*(1-$O131)),AH$165&lt;=EOMONTH($E131,$R131*(1-$O131)+$S131*(1-$O131)+$T131*$O131)),-AH300,0)</f>
        <v>0</v>
      </c>
      <c r="AI301" s="94">
        <f t="shared" ref="AI301" si="3139">IF(AND(AI$165&gt;EOMONTH($E131,$R131*(1-$O131)),AI$165&lt;=EOMONTH($E131,$R131*(1-$O131)+$S131*(1-$O131)+$T131*$O131)),-AI300,0)</f>
        <v>0</v>
      </c>
      <c r="AJ301" s="94">
        <f t="shared" ref="AJ301" si="3140">IF(AND(AJ$165&gt;EOMONTH($E131,$R131*(1-$O131)),AJ$165&lt;=EOMONTH($E131,$R131*(1-$O131)+$S131*(1-$O131)+$T131*$O131)),-AJ300,0)</f>
        <v>0</v>
      </c>
      <c r="AK301" s="94">
        <f t="shared" ref="AK301" si="3141">IF(AND(AK$165&gt;EOMONTH($E131,$R131*(1-$O131)),AK$165&lt;=EOMONTH($E131,$R131*(1-$O131)+$S131*(1-$O131)+$T131*$O131)),-AK300,0)</f>
        <v>0</v>
      </c>
      <c r="AL301" s="94">
        <f t="shared" ref="AL301" si="3142">IF(AND(AL$165&gt;EOMONTH($E131,$R131*(1-$O131)),AL$165&lt;=EOMONTH($E131,$R131*(1-$O131)+$S131*(1-$O131)+$T131*$O131)),-AL300,0)</f>
        <v>0</v>
      </c>
      <c r="AM301" s="94">
        <f t="shared" ref="AM301" si="3143">IF(AND(AM$165&gt;EOMONTH($E131,$R131*(1-$O131)),AM$165&lt;=EOMONTH($E131,$R131*(1-$O131)+$S131*(1-$O131)+$T131*$O131)),-AM300,0)</f>
        <v>0</v>
      </c>
      <c r="AN301" s="94">
        <f t="shared" ref="AN301" si="3144">IF(AND(AN$165&gt;EOMONTH($E131,$R131*(1-$O131)),AN$165&lt;=EOMONTH($E131,$R131*(1-$O131)+$S131*(1-$O131)+$T131*$O131)),-AN300,0)</f>
        <v>0</v>
      </c>
      <c r="AO301" s="94">
        <f t="shared" ref="AO301" si="3145">IF(AND(AO$165&gt;EOMONTH($E131,$R131*(1-$O131)),AO$165&lt;=EOMONTH($E131,$R131*(1-$O131)+$S131*(1-$O131)+$T131*$O131)),-AO300,0)</f>
        <v>0</v>
      </c>
      <c r="AP301" s="94">
        <f t="shared" ref="AP301" si="3146">IF(AND(AP$165&gt;EOMONTH($E131,$R131*(1-$O131)),AP$165&lt;=EOMONTH($E131,$R131*(1-$O131)+$S131*(1-$O131)+$T131*$O131)),-AP300,0)</f>
        <v>0</v>
      </c>
      <c r="AQ301" s="94">
        <f t="shared" ref="AQ301" si="3147">IF(AND(AQ$165&gt;EOMONTH($E131,$R131*(1-$O131)),AQ$165&lt;=EOMONTH($E131,$R131*(1-$O131)+$S131*(1-$O131)+$T131*$O131)),-AQ300,0)</f>
        <v>0</v>
      </c>
      <c r="AR301" s="94">
        <f t="shared" ref="AR301" si="3148">IF(AND(AR$165&gt;EOMONTH($E131,$R131*(1-$O131)),AR$165&lt;=EOMONTH($E131,$R131*(1-$O131)+$S131*(1-$O131)+$T131*$O131)),-AR300,0)</f>
        <v>0</v>
      </c>
      <c r="AS301" s="94">
        <f t="shared" ref="AS301" si="3149">IF(AND(AS$165&gt;EOMONTH($E131,$R131*(1-$O131)),AS$165&lt;=EOMONTH($E131,$R131*(1-$O131)+$S131*(1-$O131)+$T131*$O131)),-AS300,0)</f>
        <v>0</v>
      </c>
      <c r="AT301" s="94">
        <f t="shared" ref="AT301" si="3150">IF(AND(AT$165&gt;EOMONTH($E131,$R131*(1-$O131)),AT$165&lt;=EOMONTH($E131,$R131*(1-$O131)+$S131*(1-$O131)+$T131*$O131)),-AT300,0)</f>
        <v>0</v>
      </c>
      <c r="AU301" s="94">
        <f t="shared" ref="AU301" si="3151">IF(AND(AU$165&gt;EOMONTH($E131,$R131*(1-$O131)),AU$165&lt;=EOMONTH($E131,$R131*(1-$O131)+$S131*(1-$O131)+$T131*$O131)),-AU300,0)</f>
        <v>0</v>
      </c>
      <c r="AV301" s="94">
        <f t="shared" ref="AV301" si="3152">IF(AND(AV$165&gt;EOMONTH($E131,$R131*(1-$O131)),AV$165&lt;=EOMONTH($E131,$R131*(1-$O131)+$S131*(1-$O131)+$T131*$O131)),-AV300,0)</f>
        <v>0</v>
      </c>
      <c r="AW301" s="94">
        <f t="shared" ref="AW301" si="3153">IF(AND(AW$165&gt;EOMONTH($E131,$R131*(1-$O131)),AW$165&lt;=EOMONTH($E131,$R131*(1-$O131)+$S131*(1-$O131)+$T131*$O131)),-AW300,0)</f>
        <v>0</v>
      </c>
      <c r="AX301" s="94">
        <f t="shared" ref="AX301" si="3154">IF(AND(AX$165&gt;EOMONTH($E131,$R131*(1-$O131)),AX$165&lt;=EOMONTH($E131,$R131*(1-$O131)+$S131*(1-$O131)+$T131*$O131)),-AX300,0)</f>
        <v>0</v>
      </c>
      <c r="AY301" s="94">
        <f t="shared" ref="AY301" si="3155">IF(AND(AY$165&gt;EOMONTH($E131,$R131*(1-$O131)),AY$165&lt;=EOMONTH($E131,$R131*(1-$O131)+$S131*(1-$O131)+$T131*$O131)),-AY300,0)</f>
        <v>0</v>
      </c>
      <c r="AZ301" s="94">
        <f t="shared" ref="AZ301" si="3156">IF(AND(AZ$165&gt;EOMONTH($E131,$R131*(1-$O131)),AZ$165&lt;=EOMONTH($E131,$R131*(1-$O131)+$S131*(1-$O131)+$T131*$O131)),-AZ300,0)</f>
        <v>0</v>
      </c>
      <c r="BA301" s="94">
        <f t="shared" ref="BA301" si="3157">IF(AND(BA$165&gt;EOMONTH($E131,$R131*(1-$O131)),BA$165&lt;=EOMONTH($E131,$R131*(1-$O131)+$S131*(1-$O131)+$T131*$O131)),-BA300,0)</f>
        <v>0</v>
      </c>
      <c r="BB301" s="94">
        <f t="shared" ref="BB301" si="3158">IF(AND(BB$165&gt;EOMONTH($E131,$R131*(1-$O131)),BB$165&lt;=EOMONTH($E131,$R131*(1-$O131)+$S131*(1-$O131)+$T131*$O131)),-BB300,0)</f>
        <v>0</v>
      </c>
      <c r="BC301" s="94">
        <f t="shared" ref="BC301" si="3159">IF(AND(BC$165&gt;EOMONTH($E131,$R131*(1-$O131)),BC$165&lt;=EOMONTH($E131,$R131*(1-$O131)+$S131*(1-$O131)+$T131*$O131)),-BC300,0)</f>
        <v>0</v>
      </c>
      <c r="BD301" s="94">
        <f t="shared" ref="BD301" si="3160">IF(AND(BD$165&gt;EOMONTH($E131,$R131*(1-$O131)),BD$165&lt;=EOMONTH($E131,$R131*(1-$O131)+$S131*(1-$O131)+$T131*$O131)),-BD300,0)</f>
        <v>0</v>
      </c>
      <c r="BE301" s="94">
        <f t="shared" ref="BE301" si="3161">IF(AND(BE$165&gt;EOMONTH($E131,$R131*(1-$O131)),BE$165&lt;=EOMONTH($E131,$R131*(1-$O131)+$S131*(1-$O131)+$T131*$O131)),-BE300,0)</f>
        <v>0</v>
      </c>
      <c r="BF301" s="94">
        <f t="shared" ref="BF301" si="3162">IF(AND(BF$165&gt;EOMONTH($E131,$R131*(1-$O131)),BF$165&lt;=EOMONTH($E131,$R131*(1-$O131)+$S131*(1-$O131)+$T131*$O131)),-BF300,0)</f>
        <v>0</v>
      </c>
      <c r="BG301" s="94">
        <f t="shared" ref="BG301" si="3163">IF(AND(BG$165&gt;EOMONTH($E131,$R131*(1-$O131)),BG$165&lt;=EOMONTH($E131,$R131*(1-$O131)+$S131*(1-$O131)+$T131*$O131)),-BG300,0)</f>
        <v>0</v>
      </c>
      <c r="BH301" s="94">
        <f t="shared" ref="BH301" si="3164">IF(AND(BH$165&gt;EOMONTH($E131,$R131*(1-$O131)),BH$165&lt;=EOMONTH($E131,$R131*(1-$O131)+$S131*(1-$O131)+$T131*$O131)),-BH300,0)</f>
        <v>0</v>
      </c>
      <c r="BI301" s="94">
        <f t="shared" ref="BI301" si="3165">IF(AND(BI$165&gt;EOMONTH($E131,$R131*(1-$O131)),BI$165&lt;=EOMONTH($E131,$R131*(1-$O131)+$S131*(1-$O131)+$T131*$O131)),-BI300,0)</f>
        <v>0</v>
      </c>
      <c r="BJ301" s="94">
        <f t="shared" ref="BJ301" si="3166">IF(AND(BJ$165&gt;EOMONTH($E131,$R131*(1-$O131)),BJ$165&lt;=EOMONTH($E131,$R131*(1-$O131)+$S131*(1-$O131)+$T131*$O131)),-BJ300,0)</f>
        <v>0</v>
      </c>
      <c r="BK301" s="94">
        <f t="shared" ref="BK301" si="3167">IF(AND(BK$165&gt;EOMONTH($E131,$R131*(1-$O131)),BK$165&lt;=EOMONTH($E131,$R131*(1-$O131)+$S131*(1-$O131)+$T131*$O131)),-BK300,0)</f>
        <v>0</v>
      </c>
      <c r="BL301" s="94">
        <f t="shared" ref="BL301" si="3168">IF(AND(BL$165&gt;EOMONTH($E131,$R131*(1-$O131)),BL$165&lt;=EOMONTH($E131,$R131*(1-$O131)+$S131*(1-$O131)+$T131*$O131)),-BL300,0)</f>
        <v>0</v>
      </c>
      <c r="BM301" s="94">
        <f t="shared" ref="BM301" si="3169">IF(AND(BM$165&gt;EOMONTH($E131,$R131*(1-$O131)),BM$165&lt;=EOMONTH($E131,$R131*(1-$O131)+$S131*(1-$O131)+$T131*$O131)),-BM300,0)</f>
        <v>0</v>
      </c>
      <c r="BN301" s="94">
        <f t="shared" ref="BN301" si="3170">IF(AND(BN$165&gt;EOMONTH($E131,$R131*(1-$O131)),BN$165&lt;=EOMONTH($E131,$R131*(1-$O131)+$S131*(1-$O131)+$T131*$O131)),-BN300,0)</f>
        <v>0</v>
      </c>
      <c r="BO301" s="94">
        <f t="shared" ref="BO301" si="3171">IF(AND(BO$165&gt;EOMONTH($E131,$R131*(1-$O131)),BO$165&lt;=EOMONTH($E131,$R131*(1-$O131)+$S131*(1-$O131)+$T131*$O131)),-BO300,0)</f>
        <v>0</v>
      </c>
      <c r="BP301" s="94">
        <f t="shared" ref="BP301" si="3172">IF(AND(BP$165&gt;EOMONTH($E131,$R131*(1-$O131)),BP$165&lt;=EOMONTH($E131,$R131*(1-$O131)+$S131*(1-$O131)+$T131*$O131)),-BP300,0)</f>
        <v>0</v>
      </c>
      <c r="BQ301" s="94">
        <f t="shared" ref="BQ301" si="3173">IF(AND(BQ$165&gt;EOMONTH($E131,$R131*(1-$O131)),BQ$165&lt;=EOMONTH($E131,$R131*(1-$O131)+$S131*(1-$O131)+$T131*$O131)),-BQ300,0)</f>
        <v>0</v>
      </c>
      <c r="BR301" s="94">
        <f t="shared" ref="BR301" si="3174">IF(AND(BR$165&gt;EOMONTH($E131,$R131*(1-$O131)),BR$165&lt;=EOMONTH($E131,$R131*(1-$O131)+$S131*(1-$O131)+$T131*$O131)),-BR300,0)</f>
        <v>0</v>
      </c>
      <c r="BS301" s="94">
        <f t="shared" ref="BS301" si="3175">IF(AND(BS$165&gt;EOMONTH($E131,$R131*(1-$O131)),BS$165&lt;=EOMONTH($E131,$R131*(1-$O131)+$S131*(1-$O131)+$T131*$O131)),-BS300,0)</f>
        <v>0</v>
      </c>
      <c r="BT301" s="94">
        <f t="shared" ref="BT301" si="3176">IF(AND(BT$165&gt;EOMONTH($E131,$R131*(1-$O131)),BT$165&lt;=EOMONTH($E131,$R131*(1-$O131)+$S131*(1-$O131)+$T131*$O131)),-BT300,0)</f>
        <v>0</v>
      </c>
      <c r="BU301" s="94">
        <f t="shared" ref="BU301" si="3177">IF(AND(BU$165&gt;EOMONTH($E131,$R131*(1-$O131)),BU$165&lt;=EOMONTH($E131,$R131*(1-$O131)+$S131*(1-$O131)+$T131*$O131)),-BU300,0)</f>
        <v>0</v>
      </c>
      <c r="BV301" s="94">
        <f t="shared" ref="BV301" si="3178">IF(AND(BV$165&gt;EOMONTH($E131,$R131*(1-$O131)),BV$165&lt;=EOMONTH($E131,$R131*(1-$O131)+$S131*(1-$O131)+$T131*$O131)),-BV300,0)</f>
        <v>0</v>
      </c>
      <c r="BW301" s="94">
        <f t="shared" ref="BW301" si="3179">IF(AND(BW$165&gt;EOMONTH($E131,$R131*(1-$O131)),BW$165&lt;=EOMONTH($E131,$R131*(1-$O131)+$S131*(1-$O131)+$T131*$O131)),-BW300,0)</f>
        <v>0</v>
      </c>
      <c r="BX301" s="94">
        <f t="shared" ref="BX301" si="3180">IF(AND(BX$165&gt;EOMONTH($E131,$R131*(1-$O131)),BX$165&lt;=EOMONTH($E131,$R131*(1-$O131)+$S131*(1-$O131)+$T131*$O131)),-BX300,0)</f>
        <v>0</v>
      </c>
      <c r="BY301" s="94">
        <f t="shared" ref="BY301" si="3181">IF(AND(BY$165&gt;EOMONTH($E131,$R131*(1-$O131)),BY$165&lt;=EOMONTH($E131,$R131*(1-$O131)+$S131*(1-$O131)+$T131*$O131)),-BY300,0)</f>
        <v>0</v>
      </c>
      <c r="BZ301" s="94">
        <f t="shared" ref="BZ301" si="3182">IF(AND(BZ$165&gt;EOMONTH($E131,$R131*(1-$O131)),BZ$165&lt;=EOMONTH($E131,$R131*(1-$O131)+$S131*(1-$O131)+$T131*$O131)),-BZ300,0)</f>
        <v>0</v>
      </c>
      <c r="CA301" s="94">
        <f t="shared" ref="CA301" si="3183">IF(AND(CA$165&gt;EOMONTH($E131,$R131*(1-$O131)),CA$165&lt;=EOMONTH($E131,$R131*(1-$O131)+$S131*(1-$O131)+$T131*$O131)),-CA300,0)</f>
        <v>0</v>
      </c>
      <c r="CB301" s="94">
        <f t="shared" ref="CB301" si="3184">IF(AND(CB$165&gt;EOMONTH($E131,$R131*(1-$O131)),CB$165&lt;=EOMONTH($E131,$R131*(1-$O131)+$S131*(1-$O131)+$T131*$O131)),-CB300,0)</f>
        <v>0</v>
      </c>
      <c r="CC301" s="94">
        <f t="shared" ref="CC301" si="3185">IF(AND(CC$165&gt;EOMONTH($E131,$R131*(1-$O131)),CC$165&lt;=EOMONTH($E131,$R131*(1-$O131)+$S131*(1-$O131)+$T131*$O131)),-CC300,0)</f>
        <v>0</v>
      </c>
      <c r="CD301" s="94">
        <f t="shared" ref="CD301" si="3186">IF(AND(CD$165&gt;EOMONTH($E131,$R131*(1-$O131)),CD$165&lt;=EOMONTH($E131,$R131*(1-$O131)+$S131*(1-$O131)+$T131*$O131)),-CD300,0)</f>
        <v>0</v>
      </c>
      <c r="CE301" s="94">
        <f t="shared" ref="CE301" si="3187">IF(AND(CE$165&gt;EOMONTH($E131,$R131*(1-$O131)),CE$165&lt;=EOMONTH($E131,$R131*(1-$O131)+$S131*(1-$O131)+$T131*$O131)),-CE300,0)</f>
        <v>0</v>
      </c>
      <c r="CF301" s="94">
        <f t="shared" ref="CF301" si="3188">IF(AND(CF$165&gt;EOMONTH($E131,$R131*(1-$O131)),CF$165&lt;=EOMONTH($E131,$R131*(1-$O131)+$S131*(1-$O131)+$T131*$O131)),-CF300,0)</f>
        <v>0</v>
      </c>
      <c r="CG301" s="94">
        <f t="shared" ref="CG301" si="3189">IF(AND(CG$165&gt;EOMONTH($E131,$R131*(1-$O131)),CG$165&lt;=EOMONTH($E131,$R131*(1-$O131)+$S131*(1-$O131)+$T131*$O131)),-CG300,0)</f>
        <v>0</v>
      </c>
      <c r="CH301" s="94">
        <f t="shared" ref="CH301" si="3190">IF(AND(CH$165&gt;EOMONTH($E131,$R131*(1-$O131)),CH$165&lt;=EOMONTH($E131,$R131*(1-$O131)+$S131*(1-$O131)+$T131*$O131)),-CH300,0)</f>
        <v>0</v>
      </c>
      <c r="CI301" s="94">
        <f t="shared" ref="CI301" si="3191">IF(AND(CI$165&gt;EOMONTH($E131,$R131*(1-$O131)),CI$165&lt;=EOMONTH($E131,$R131*(1-$O131)+$S131*(1-$O131)+$T131*$O131)),-CI300,0)</f>
        <v>0</v>
      </c>
      <c r="CJ301" s="94">
        <f t="shared" ref="CJ301" si="3192">IF(AND(CJ$165&gt;EOMONTH($E131,$R131*(1-$O131)),CJ$165&lt;=EOMONTH($E131,$R131*(1-$O131)+$S131*(1-$O131)+$T131*$O131)),-CJ300,0)</f>
        <v>0</v>
      </c>
      <c r="CK301" s="94">
        <f t="shared" ref="CK301" si="3193">IF(AND(CK$165&gt;EOMONTH($E131,$R131*(1-$O131)),CK$165&lt;=EOMONTH($E131,$R131*(1-$O131)+$S131*(1-$O131)+$T131*$O131)),-CK300,0)</f>
        <v>0</v>
      </c>
      <c r="CL301" s="94">
        <f t="shared" ref="CL301" si="3194">IF(AND(CL$165&gt;EOMONTH($E131,$R131*(1-$O131)),CL$165&lt;=EOMONTH($E131,$R131*(1-$O131)+$S131*(1-$O131)+$T131*$O131)),-CL300,0)</f>
        <v>0</v>
      </c>
      <c r="CM301" s="94">
        <f t="shared" ref="CM301" si="3195">IF(AND(CM$165&gt;EOMONTH($E131,$R131*(1-$O131)),CM$165&lt;=EOMONTH($E131,$R131*(1-$O131)+$S131*(1-$O131)+$T131*$O131)),-CM300,0)</f>
        <v>0</v>
      </c>
      <c r="CN301" s="94">
        <f t="shared" ref="CN301" si="3196">IF(AND(CN$165&gt;EOMONTH($E131,$R131*(1-$O131)),CN$165&lt;=EOMONTH($E131,$R131*(1-$O131)+$S131*(1-$O131)+$T131*$O131)),-CN300,0)</f>
        <v>0</v>
      </c>
      <c r="CO301" s="94">
        <f t="shared" ref="CO301" si="3197">IF(AND(CO$165&gt;EOMONTH($E131,$R131*(1-$O131)),CO$165&lt;=EOMONTH($E131,$R131*(1-$O131)+$S131*(1-$O131)+$T131*$O131)),-CO300,0)</f>
        <v>0</v>
      </c>
      <c r="CP301" s="94">
        <f t="shared" ref="CP301" si="3198">IF(AND(CP$165&gt;EOMONTH($E131,$R131*(1-$O131)),CP$165&lt;=EOMONTH($E131,$R131*(1-$O131)+$S131*(1-$O131)+$T131*$O131)),-CP300,0)</f>
        <v>0</v>
      </c>
      <c r="CQ301" s="94">
        <f t="shared" ref="CQ301" si="3199">IF(AND(CQ$165&gt;EOMONTH($E131,$R131*(1-$O131)),CQ$165&lt;=EOMONTH($E131,$R131*(1-$O131)+$S131*(1-$O131)+$T131*$O131)),-CQ300,0)</f>
        <v>0</v>
      </c>
      <c r="CR301" s="94">
        <f t="shared" ref="CR301" si="3200">IF(AND(CR$165&gt;EOMONTH($E131,$R131*(1-$O131)),CR$165&lt;=EOMONTH($E131,$R131*(1-$O131)+$S131*(1-$O131)+$T131*$O131)),-CR300,0)</f>
        <v>0</v>
      </c>
      <c r="CS301" s="94">
        <f t="shared" ref="CS301" si="3201">IF(AND(CS$165&gt;EOMONTH($E131,$R131*(1-$O131)),CS$165&lt;=EOMONTH($E131,$R131*(1-$O131)+$S131*(1-$O131)+$T131*$O131)),-CS300,0)</f>
        <v>0</v>
      </c>
      <c r="CT301" s="94">
        <f t="shared" ref="CT301" si="3202">IF(AND(CT$165&gt;EOMONTH($E131,$R131*(1-$O131)),CT$165&lt;=EOMONTH($E131,$R131*(1-$O131)+$S131*(1-$O131)+$T131*$O131)),-CT300,0)</f>
        <v>0</v>
      </c>
      <c r="CU301" s="94">
        <f t="shared" ref="CU301" si="3203">IF(AND(CU$165&gt;EOMONTH($E131,$R131*(1-$O131)),CU$165&lt;=EOMONTH($E131,$R131*(1-$O131)+$S131*(1-$O131)+$T131*$O131)),-CU300,0)</f>
        <v>0</v>
      </c>
      <c r="CV301" s="94">
        <f t="shared" ref="CV301" si="3204">IF(AND(CV$165&gt;EOMONTH($E131,$R131*(1-$O131)),CV$165&lt;=EOMONTH($E131,$R131*(1-$O131)+$S131*(1-$O131)+$T131*$O131)),-CV300,0)</f>
        <v>0</v>
      </c>
      <c r="CW301" s="94">
        <f t="shared" ref="CW301" si="3205">IF(AND(CW$165&gt;EOMONTH($E131,$R131*(1-$O131)),CW$165&lt;=EOMONTH($E131,$R131*(1-$O131)+$S131*(1-$O131)+$T131*$O131)),-CW300,0)</f>
        <v>0</v>
      </c>
      <c r="CX301" s="94">
        <f t="shared" ref="CX301" si="3206">IF(AND(CX$165&gt;EOMONTH($E131,$R131*(1-$O131)),CX$165&lt;=EOMONTH($E131,$R131*(1-$O131)+$S131*(1-$O131)+$T131*$O131)),-CX300,0)</f>
        <v>0</v>
      </c>
      <c r="CY301" s="94">
        <f t="shared" ref="CY301" si="3207">IF(AND(CY$165&gt;EOMONTH($E131,$R131*(1-$O131)),CY$165&lt;=EOMONTH($E131,$R131*(1-$O131)+$S131*(1-$O131)+$T131*$O131)),-CY300,0)</f>
        <v>0</v>
      </c>
      <c r="CZ301" s="94">
        <f t="shared" ref="CZ301" si="3208">IF(AND(CZ$165&gt;EOMONTH($E131,$R131*(1-$O131)),CZ$165&lt;=EOMONTH($E131,$R131*(1-$O131)+$S131*(1-$O131)+$T131*$O131)),-CZ300,0)</f>
        <v>0</v>
      </c>
      <c r="DA301" s="94">
        <f t="shared" ref="DA301" si="3209">IF(AND(DA$165&gt;EOMONTH($E131,$R131*(1-$O131)),DA$165&lt;=EOMONTH($E131,$R131*(1-$O131)+$S131*(1-$O131)+$T131*$O131)),-DA300,0)</f>
        <v>0</v>
      </c>
      <c r="DB301" s="94">
        <f t="shared" ref="DB301" si="3210">IF(AND(DB$165&gt;EOMONTH($E131,$R131*(1-$O131)),DB$165&lt;=EOMONTH($E131,$R131*(1-$O131)+$S131*(1-$O131)+$T131*$O131)),-DB300,0)</f>
        <v>0</v>
      </c>
      <c r="DC301" s="94">
        <f t="shared" ref="DC301" si="3211">IF(AND(DC$165&gt;EOMONTH($E131,$R131*(1-$O131)),DC$165&lt;=EOMONTH($E131,$R131*(1-$O131)+$S131*(1-$O131)+$T131*$O131)),-DC300,0)</f>
        <v>0</v>
      </c>
      <c r="DD301" s="94">
        <f t="shared" ref="DD301" si="3212">IF(AND(DD$165&gt;EOMONTH($E131,$R131*(1-$O131)),DD$165&lt;=EOMONTH($E131,$R131*(1-$O131)+$S131*(1-$O131)+$T131*$O131)),-DD300,0)</f>
        <v>0</v>
      </c>
      <c r="DE301" s="94">
        <f t="shared" ref="DE301" si="3213">IF(AND(DE$165&gt;EOMONTH($E131,$R131*(1-$O131)),DE$165&lt;=EOMONTH($E131,$R131*(1-$O131)+$S131*(1-$O131)+$T131*$O131)),-DE300,0)</f>
        <v>0</v>
      </c>
      <c r="DF301" s="94">
        <f t="shared" ref="DF301" si="3214">IF(AND(DF$165&gt;EOMONTH($E131,$R131*(1-$O131)),DF$165&lt;=EOMONTH($E131,$R131*(1-$O131)+$S131*(1-$O131)+$T131*$O131)),-DF300,0)</f>
        <v>0</v>
      </c>
      <c r="DG301" s="94">
        <f t="shared" ref="DG301" si="3215">IF(AND(DG$165&gt;EOMONTH($E131,$R131*(1-$O131)),DG$165&lt;=EOMONTH($E131,$R131*(1-$O131)+$S131*(1-$O131)+$T131*$O131)),-DG300,0)</f>
        <v>0</v>
      </c>
      <c r="DH301" s="94">
        <f t="shared" ref="DH301" si="3216">IF(AND(DH$165&gt;EOMONTH($E131,$R131*(1-$O131)),DH$165&lt;=EOMONTH($E131,$R131*(1-$O131)+$S131*(1-$O131)+$T131*$O131)),-DH300,0)</f>
        <v>0</v>
      </c>
      <c r="DI301" s="94">
        <f t="shared" ref="DI301" si="3217">IF(AND(DI$165&gt;EOMONTH($E131,$R131*(1-$O131)),DI$165&lt;=EOMONTH($E131,$R131*(1-$O131)+$S131*(1-$O131)+$T131*$O131)),-DI300,0)</f>
        <v>0</v>
      </c>
      <c r="DJ301" s="94">
        <f t="shared" ref="DJ301" si="3218">IF(AND(DJ$165&gt;EOMONTH($E131,$R131*(1-$O131)),DJ$165&lt;=EOMONTH($E131,$R131*(1-$O131)+$S131*(1-$O131)+$T131*$O131)),-DJ300,0)</f>
        <v>0</v>
      </c>
      <c r="DK301" s="94">
        <f t="shared" ref="DK301" si="3219">IF(AND(DK$165&gt;EOMONTH($E131,$R131*(1-$O131)),DK$165&lt;=EOMONTH($E131,$R131*(1-$O131)+$S131*(1-$O131)+$T131*$O131)),-DK300,0)</f>
        <v>0</v>
      </c>
      <c r="DL301" s="94">
        <f t="shared" ref="DL301" si="3220">IF(AND(DL$165&gt;EOMONTH($E131,$R131*(1-$O131)),DL$165&lt;=EOMONTH($E131,$R131*(1-$O131)+$S131*(1-$O131)+$T131*$O131)),-DL300,0)</f>
        <v>0</v>
      </c>
      <c r="DM301" s="94">
        <f t="shared" ref="DM301" si="3221">IF(AND(DM$165&gt;EOMONTH($E131,$R131*(1-$O131)),DM$165&lt;=EOMONTH($E131,$R131*(1-$O131)+$S131*(1-$O131)+$T131*$O131)),-DM300,0)</f>
        <v>0</v>
      </c>
      <c r="DN301" s="94">
        <f t="shared" ref="DN301" si="3222">IF(AND(DN$165&gt;EOMONTH($E131,$R131*(1-$O131)),DN$165&lt;=EOMONTH($E131,$R131*(1-$O131)+$S131*(1-$O131)+$T131*$O131)),-DN300,0)</f>
        <v>0</v>
      </c>
      <c r="DO301" s="94">
        <f t="shared" ref="DO301" si="3223">IF(AND(DO$165&gt;EOMONTH($E131,$R131*(1-$O131)),DO$165&lt;=EOMONTH($E131,$R131*(1-$O131)+$S131*(1-$O131)+$T131*$O131)),-DO300,0)</f>
        <v>0</v>
      </c>
      <c r="DP301" s="94">
        <f t="shared" ref="DP301" si="3224">IF(AND(DP$165&gt;EOMONTH($E131,$R131*(1-$O131)),DP$165&lt;=EOMONTH($E131,$R131*(1-$O131)+$S131*(1-$O131)+$T131*$O131)),-DP300,0)</f>
        <v>0</v>
      </c>
      <c r="DQ301" s="94">
        <f t="shared" ref="DQ301" si="3225">IF(AND(DQ$165&gt;EOMONTH($E131,$R131*(1-$O131)),DQ$165&lt;=EOMONTH($E131,$R131*(1-$O131)+$S131*(1-$O131)+$T131*$O131)),-DQ300,0)</f>
        <v>0</v>
      </c>
      <c r="DR301" s="94">
        <f t="shared" ref="DR301" si="3226">IF(AND(DR$165&gt;EOMONTH($E131,$R131*(1-$O131)),DR$165&lt;=EOMONTH($E131,$R131*(1-$O131)+$S131*(1-$O131)+$T131*$O131)),-DR300,0)</f>
        <v>0</v>
      </c>
      <c r="DS301" s="94">
        <f t="shared" ref="DS301" si="3227">IF(AND(DS$165&gt;EOMONTH($E131,$R131*(1-$O131)),DS$165&lt;=EOMONTH($E131,$R131*(1-$O131)+$S131*(1-$O131)+$T131*$O131)),-DS300,0)</f>
        <v>0</v>
      </c>
      <c r="DT301" s="94">
        <f t="shared" ref="DT301" si="3228">IF(AND(DT$165&gt;EOMONTH($E131,$R131*(1-$O131)),DT$165&lt;=EOMONTH($E131,$R131*(1-$O131)+$S131*(1-$O131)+$T131*$O131)),-DT300,0)</f>
        <v>0</v>
      </c>
      <c r="DU301" s="94">
        <f t="shared" ref="DU301" si="3229">IF(AND(DU$165&gt;EOMONTH($E131,$R131*(1-$O131)),DU$165&lt;=EOMONTH($E131,$R131*(1-$O131)+$S131*(1-$O131)+$T131*$O131)),-DU300,0)</f>
        <v>0</v>
      </c>
      <c r="DV301" s="94">
        <f t="shared" ref="DV301" si="3230">IF(AND(DV$165&gt;EOMONTH($E131,$R131*(1-$O131)),DV$165&lt;=EOMONTH($E131,$R131*(1-$O131)+$S131*(1-$O131)+$T131*$O131)),-DV300,0)</f>
        <v>0</v>
      </c>
      <c r="DW301" s="94">
        <f t="shared" ref="DW301" si="3231">IF(AND(DW$165&gt;EOMONTH($E131,$R131*(1-$O131)),DW$165&lt;=EOMONTH($E131,$R131*(1-$O131)+$S131*(1-$O131)+$T131*$O131)),-DW300,0)</f>
        <v>0</v>
      </c>
      <c r="DX301" s="94">
        <f t="shared" ref="DX301" si="3232">IF(AND(DX$165&gt;EOMONTH($E131,$R131*(1-$O131)),DX$165&lt;=EOMONTH($E131,$R131*(1-$O131)+$S131*(1-$O131)+$T131*$O131)),-DX300,0)</f>
        <v>0</v>
      </c>
      <c r="DY301" s="94">
        <f t="shared" ref="DY301" si="3233">IF(AND(DY$165&gt;EOMONTH($E131,$R131*(1-$O131)),DY$165&lt;=EOMONTH($E131,$R131*(1-$O131)+$S131*(1-$O131)+$T131*$O131)),-DY300,0)</f>
        <v>0</v>
      </c>
      <c r="DZ301" s="94">
        <f t="shared" ref="DZ301" si="3234">IF(AND(DZ$165&gt;EOMONTH($E131,$R131*(1-$O131)),DZ$165&lt;=EOMONTH($E131,$R131*(1-$O131)+$S131*(1-$O131)+$T131*$O131)),-DZ300,0)</f>
        <v>0</v>
      </c>
      <c r="EA301" s="94">
        <f t="shared" ref="EA301" si="3235">IF(AND(EA$165&gt;EOMONTH($E131,$R131*(1-$O131)),EA$165&lt;=EOMONTH($E131,$R131*(1-$O131)+$S131*(1-$O131)+$T131*$O131)),-EA300,0)</f>
        <v>0</v>
      </c>
      <c r="EB301" s="94">
        <f t="shared" ref="EB301" si="3236">IF(AND(EB$165&gt;EOMONTH($E131,$R131*(1-$O131)),EB$165&lt;=EOMONTH($E131,$R131*(1-$O131)+$S131*(1-$O131)+$T131*$O131)),-EB300,0)</f>
        <v>0</v>
      </c>
      <c r="EC301" s="94">
        <f t="shared" ref="EC301" si="3237">IF(AND(EC$165&gt;EOMONTH($E131,$R131*(1-$O131)),EC$165&lt;=EOMONTH($E131,$R131*(1-$O131)+$S131*(1-$O131)+$T131*$O131)),-EC300,0)</f>
        <v>0</v>
      </c>
      <c r="ED301" s="94">
        <f t="shared" ref="ED301" si="3238">IF(AND(ED$165&gt;EOMONTH($E131,$R131*(1-$O131)),ED$165&lt;=EOMONTH($E131,$R131*(1-$O131)+$S131*(1-$O131)+$T131*$O131)),-ED300,0)</f>
        <v>0</v>
      </c>
      <c r="EE301" s="94">
        <f t="shared" ref="EE301" si="3239">IF(AND(EE$165&gt;EOMONTH($E131,$R131*(1-$O131)),EE$165&lt;=EOMONTH($E131,$R131*(1-$O131)+$S131*(1-$O131)+$T131*$O131)),-EE300,0)</f>
        <v>0</v>
      </c>
      <c r="EF301" s="94">
        <f t="shared" ref="EF301" si="3240">IF(AND(EF$165&gt;EOMONTH($E131,$R131*(1-$O131)),EF$165&lt;=EOMONTH($E131,$R131*(1-$O131)+$S131*(1-$O131)+$T131*$O131)),-EF300,0)</f>
        <v>0</v>
      </c>
      <c r="EG301" s="94">
        <f t="shared" ref="EG301" si="3241">IF(AND(EG$165&gt;EOMONTH($E131,$R131*(1-$O131)),EG$165&lt;=EOMONTH($E131,$R131*(1-$O131)+$S131*(1-$O131)+$T131*$O131)),-EG300,0)</f>
        <v>0</v>
      </c>
      <c r="EH301" s="94">
        <f t="shared" ref="EH301" si="3242">IF(AND(EH$165&gt;EOMONTH($E131,$R131*(1-$O131)),EH$165&lt;=EOMONTH($E131,$R131*(1-$O131)+$S131*(1-$O131)+$T131*$O131)),-EH300,0)</f>
        <v>0</v>
      </c>
      <c r="EI301" s="94">
        <f t="shared" ref="EI301" si="3243">IF(AND(EI$165&gt;EOMONTH($E131,$R131*(1-$O131)),EI$165&lt;=EOMONTH($E131,$R131*(1-$O131)+$S131*(1-$O131)+$T131*$O131)),-EI300,0)</f>
        <v>0</v>
      </c>
      <c r="EJ301" s="94">
        <f t="shared" ref="EJ301" si="3244">IF(AND(EJ$165&gt;EOMONTH($E131,$R131*(1-$O131)),EJ$165&lt;=EOMONTH($E131,$R131*(1-$O131)+$S131*(1-$O131)+$T131*$O131)),-EJ300,0)</f>
        <v>0</v>
      </c>
      <c r="EK301" s="94">
        <f t="shared" ref="EK301" si="3245">IF(AND(EK$165&gt;EOMONTH($E131,$R131*(1-$O131)),EK$165&lt;=EOMONTH($E131,$R131*(1-$O131)+$S131*(1-$O131)+$T131*$O131)),-EK300,0)</f>
        <v>0</v>
      </c>
      <c r="EL301" s="94">
        <f t="shared" ref="EL301" si="3246">IF(AND(EL$165&gt;EOMONTH($E131,$R131*(1-$O131)),EL$165&lt;=EOMONTH($E131,$R131*(1-$O131)+$S131*(1-$O131)+$T131*$O131)),-EL300,0)</f>
        <v>0</v>
      </c>
      <c r="EM301" s="94">
        <f t="shared" ref="EM301" si="3247">IF(AND(EM$165&gt;EOMONTH($E131,$R131*(1-$O131)),EM$165&lt;=EOMONTH($E131,$R131*(1-$O131)+$S131*(1-$O131)+$T131*$O131)),-EM300,0)</f>
        <v>0</v>
      </c>
      <c r="EN301" s="94">
        <f t="shared" ref="EN301" si="3248">IF(AND(EN$165&gt;EOMONTH($E131,$R131*(1-$O131)),EN$165&lt;=EOMONTH($E131,$R131*(1-$O131)+$S131*(1-$O131)+$T131*$O131)),-EN300,0)</f>
        <v>0</v>
      </c>
      <c r="EO301" s="94">
        <f t="shared" ref="EO301" si="3249">IF(AND(EO$165&gt;EOMONTH($E131,$R131*(1-$O131)),EO$165&lt;=EOMONTH($E131,$R131*(1-$O131)+$S131*(1-$O131)+$T131*$O131)),-EO300,0)</f>
        <v>0</v>
      </c>
      <c r="EP301" s="94">
        <f t="shared" ref="EP301" si="3250">IF(AND(EP$165&gt;EOMONTH($E131,$R131*(1-$O131)),EP$165&lt;=EOMONTH($E131,$R131*(1-$O131)+$S131*(1-$O131)+$T131*$O131)),-EP300,0)</f>
        <v>0</v>
      </c>
      <c r="EQ301" s="94">
        <f t="shared" ref="EQ301" si="3251">IF(AND(EQ$165&gt;EOMONTH($E131,$R131*(1-$O131)),EQ$165&lt;=EOMONTH($E131,$R131*(1-$O131)+$S131*(1-$O131)+$T131*$O131)),-EQ300,0)</f>
        <v>0</v>
      </c>
      <c r="ER301" s="94">
        <f t="shared" ref="ER301" si="3252">IF(AND(ER$165&gt;EOMONTH($E131,$R131*(1-$O131)),ER$165&lt;=EOMONTH($E131,$R131*(1-$O131)+$S131*(1-$O131)+$T131*$O131)),-ER300,0)</f>
        <v>0</v>
      </c>
      <c r="ES301" s="94">
        <f t="shared" ref="ES301" si="3253">IF(AND(ES$165&gt;EOMONTH($E131,$R131*(1-$O131)),ES$165&lt;=EOMONTH($E131,$R131*(1-$O131)+$S131*(1-$O131)+$T131*$O131)),-ES300,0)</f>
        <v>0</v>
      </c>
      <c r="ET301" s="94">
        <f t="shared" ref="ET301" si="3254">IF(AND(ET$165&gt;EOMONTH($E131,$R131*(1-$O131)),ET$165&lt;=EOMONTH($E131,$R131*(1-$O131)+$S131*(1-$O131)+$T131*$O131)),-ET300,0)</f>
        <v>0</v>
      </c>
      <c r="EU301" s="94">
        <f t="shared" ref="EU301" si="3255">IF(AND(EU$165&gt;EOMONTH($E131,$R131*(1-$O131)),EU$165&lt;=EOMONTH($E131,$R131*(1-$O131)+$S131*(1-$O131)+$T131*$O131)),-EU300,0)</f>
        <v>0</v>
      </c>
      <c r="EV301" s="94">
        <f t="shared" ref="EV301" si="3256">IF(AND(EV$165&gt;EOMONTH($E131,$R131*(1-$O131)),EV$165&lt;=EOMONTH($E131,$R131*(1-$O131)+$S131*(1-$O131)+$T131*$O131)),-EV300,0)</f>
        <v>0</v>
      </c>
      <c r="EW301" s="94">
        <f t="shared" ref="EW301" si="3257">IF(AND(EW$165&gt;EOMONTH($E131,$R131*(1-$O131)),EW$165&lt;=EOMONTH($E131,$R131*(1-$O131)+$S131*(1-$O131)+$T131*$O131)),-EW300,0)</f>
        <v>0</v>
      </c>
      <c r="EX301" s="94">
        <f t="shared" ref="EX301" si="3258">IF(AND(EX$165&gt;EOMONTH($E131,$R131*(1-$O131)),EX$165&lt;=EOMONTH($E131,$R131*(1-$O131)+$S131*(1-$O131)+$T131*$O131)),-EX300,0)</f>
        <v>0</v>
      </c>
      <c r="EY301" s="94">
        <f t="shared" ref="EY301" si="3259">IF(AND(EY$165&gt;EOMONTH($E131,$R131*(1-$O131)),EY$165&lt;=EOMONTH($E131,$R131*(1-$O131)+$S131*(1-$O131)+$T131*$O131)),-EY300,0)</f>
        <v>0</v>
      </c>
      <c r="EZ301" s="94">
        <f t="shared" ref="EZ301" si="3260">IF(AND(EZ$165&gt;EOMONTH($E131,$R131*(1-$O131)),EZ$165&lt;=EOMONTH($E131,$R131*(1-$O131)+$S131*(1-$O131)+$T131*$O131)),-EZ300,0)</f>
        <v>0</v>
      </c>
      <c r="FA301" s="94">
        <f t="shared" ref="FA301" si="3261">IF(AND(FA$165&gt;EOMONTH($E131,$R131*(1-$O131)),FA$165&lt;=EOMONTH($E131,$R131*(1-$O131)+$S131*(1-$O131)+$T131*$O131)),-FA300,0)</f>
        <v>0</v>
      </c>
      <c r="FB301" s="94">
        <f t="shared" ref="FB301" si="3262">IF(AND(FB$165&gt;EOMONTH($E131,$R131*(1-$O131)),FB$165&lt;=EOMONTH($E131,$R131*(1-$O131)+$S131*(1-$O131)+$T131*$O131)),-FB300,0)</f>
        <v>0</v>
      </c>
      <c r="FC301" s="94">
        <f t="shared" ref="FC301" si="3263">IF(AND(FC$165&gt;EOMONTH($E131,$R131*(1-$O131)),FC$165&lt;=EOMONTH($E131,$R131*(1-$O131)+$S131*(1-$O131)+$T131*$O131)),-FC300,0)</f>
        <v>0</v>
      </c>
      <c r="FD301" s="94">
        <f t="shared" ref="FD301" si="3264">IF(AND(FD$165&gt;EOMONTH($E131,$R131*(1-$O131)),FD$165&lt;=EOMONTH($E131,$R131*(1-$O131)+$S131*(1-$O131)+$T131*$O131)),-FD300,0)</f>
        <v>0</v>
      </c>
      <c r="FE301" s="94">
        <f t="shared" ref="FE301" si="3265">IF(AND(FE$165&gt;EOMONTH($E131,$R131*(1-$O131)),FE$165&lt;=EOMONTH($E131,$R131*(1-$O131)+$S131*(1-$O131)+$T131*$O131)),-FE300,0)</f>
        <v>0</v>
      </c>
      <c r="FF301" s="94">
        <f t="shared" ref="FF301" si="3266">IF(AND(FF$165&gt;EOMONTH($E131,$R131*(1-$O131)),FF$165&lt;=EOMONTH($E131,$R131*(1-$O131)+$S131*(1-$O131)+$T131*$O131)),-FF300,0)</f>
        <v>0</v>
      </c>
      <c r="FG301" s="94">
        <f t="shared" ref="FG301" si="3267">IF(AND(FG$165&gt;EOMONTH($E131,$R131*(1-$O131)),FG$165&lt;=EOMONTH($E131,$R131*(1-$O131)+$S131*(1-$O131)+$T131*$O131)),-FG300,0)</f>
        <v>0</v>
      </c>
      <c r="FH301" s="94">
        <f t="shared" ref="FH301" si="3268">IF(AND(FH$165&gt;EOMONTH($E131,$R131*(1-$O131)),FH$165&lt;=EOMONTH($E131,$R131*(1-$O131)+$S131*(1-$O131)+$T131*$O131)),-FH300,0)</f>
        <v>0</v>
      </c>
      <c r="FI301" s="94">
        <f t="shared" ref="FI301" si="3269">IF(AND(FI$165&gt;EOMONTH($E131,$R131*(1-$O131)),FI$165&lt;=EOMONTH($E131,$R131*(1-$O131)+$S131*(1-$O131)+$T131*$O131)),-FI300,0)</f>
        <v>0</v>
      </c>
      <c r="FJ301" s="94">
        <f t="shared" ref="FJ301" si="3270">IF(AND(FJ$165&gt;EOMONTH($E131,$R131*(1-$O131)),FJ$165&lt;=EOMONTH($E131,$R131*(1-$O131)+$S131*(1-$O131)+$T131*$O131)),-FJ300,0)</f>
        <v>0</v>
      </c>
      <c r="FK301" s="94">
        <f t="shared" ref="FK301" si="3271">IF(AND(FK$165&gt;EOMONTH($E131,$R131*(1-$O131)),FK$165&lt;=EOMONTH($E131,$R131*(1-$O131)+$S131*(1-$O131)+$T131*$O131)),-FK300,0)</f>
        <v>0</v>
      </c>
      <c r="FL301" s="94">
        <f t="shared" ref="FL301" si="3272">IF(AND(FL$165&gt;EOMONTH($E131,$R131*(1-$O131)),FL$165&lt;=EOMONTH($E131,$R131*(1-$O131)+$S131*(1-$O131)+$T131*$O131)),-FL300,0)</f>
        <v>0</v>
      </c>
      <c r="FM301" s="94">
        <f t="shared" ref="FM301" si="3273">IF(AND(FM$165&gt;EOMONTH($E131,$R131*(1-$O131)),FM$165&lt;=EOMONTH($E131,$R131*(1-$O131)+$S131*(1-$O131)+$T131*$O131)),-FM300,0)</f>
        <v>0</v>
      </c>
      <c r="FN301" s="94">
        <f t="shared" ref="FN301" si="3274">IF(AND(FN$165&gt;EOMONTH($E131,$R131*(1-$O131)),FN$165&lt;=EOMONTH($E131,$R131*(1-$O131)+$S131*(1-$O131)+$T131*$O131)),-FN300,0)</f>
        <v>0</v>
      </c>
      <c r="FO301" s="94">
        <f t="shared" ref="FO301" si="3275">IF(AND(FO$165&gt;EOMONTH($E131,$R131*(1-$O131)),FO$165&lt;=EOMONTH($E131,$R131*(1-$O131)+$S131*(1-$O131)+$T131*$O131)),-FO300,0)</f>
        <v>0</v>
      </c>
      <c r="FP301" s="94">
        <f t="shared" ref="FP301" si="3276">IF(AND(FP$165&gt;EOMONTH($E131,$R131*(1-$O131)),FP$165&lt;=EOMONTH($E131,$R131*(1-$O131)+$S131*(1-$O131)+$T131*$O131)),-FP300,0)</f>
        <v>0</v>
      </c>
      <c r="FQ301" s="94">
        <f t="shared" ref="FQ301" si="3277">IF(AND(FQ$165&gt;EOMONTH($E131,$R131*(1-$O131)),FQ$165&lt;=EOMONTH($E131,$R131*(1-$O131)+$S131*(1-$O131)+$T131*$O131)),-FQ300,0)</f>
        <v>0</v>
      </c>
      <c r="FR301" s="94">
        <f t="shared" ref="FR301" si="3278">IF(AND(FR$165&gt;EOMONTH($E131,$R131*(1-$O131)),FR$165&lt;=EOMONTH($E131,$R131*(1-$O131)+$S131*(1-$O131)+$T131*$O131)),-FR300,0)</f>
        <v>0</v>
      </c>
      <c r="FS301" s="94">
        <f t="shared" ref="FS301" si="3279">IF(AND(FS$165&gt;EOMONTH($E131,$R131*(1-$O131)),FS$165&lt;=EOMONTH($E131,$R131*(1-$O131)+$S131*(1-$O131)+$T131*$O131)),-FS300,0)</f>
        <v>0</v>
      </c>
      <c r="FT301" s="94">
        <f t="shared" ref="FT301" si="3280">IF(AND(FT$165&gt;EOMONTH($E131,$R131*(1-$O131)),FT$165&lt;=EOMONTH($E131,$R131*(1-$O131)+$S131*(1-$O131)+$T131*$O131)),-FT300,0)</f>
        <v>0</v>
      </c>
      <c r="FU301" s="94">
        <f t="shared" ref="FU301" si="3281">IF(AND(FU$165&gt;EOMONTH($E131,$R131*(1-$O131)),FU$165&lt;=EOMONTH($E131,$R131*(1-$O131)+$S131*(1-$O131)+$T131*$O131)),-FU300,0)</f>
        <v>0</v>
      </c>
      <c r="FV301" s="94">
        <f t="shared" ref="FV301" si="3282">IF(AND(FV$165&gt;EOMONTH($E131,$R131*(1-$O131)),FV$165&lt;=EOMONTH($E131,$R131*(1-$O131)+$S131*(1-$O131)+$T131*$O131)),-FV300,0)</f>
        <v>0</v>
      </c>
      <c r="FW301" s="94">
        <f t="shared" ref="FW301" si="3283">IF(AND(FW$165&gt;EOMONTH($E131,$R131*(1-$O131)),FW$165&lt;=EOMONTH($E131,$R131*(1-$O131)+$S131*(1-$O131)+$T131*$O131)),-FW300,0)</f>
        <v>0</v>
      </c>
      <c r="FX301" s="94">
        <f t="shared" ref="FX301" si="3284">IF(AND(FX$165&gt;EOMONTH($E131,$R131*(1-$O131)),FX$165&lt;=EOMONTH($E131,$R131*(1-$O131)+$S131*(1-$O131)+$T131*$O131)),-FX300,0)</f>
        <v>0</v>
      </c>
      <c r="FY301" s="94">
        <f t="shared" ref="FY301" si="3285">IF(AND(FY$165&gt;EOMONTH($E131,$R131*(1-$O131)),FY$165&lt;=EOMONTH($E131,$R131*(1-$O131)+$S131*(1-$O131)+$T131*$O131)),-FY300,0)</f>
        <v>0</v>
      </c>
      <c r="FZ301" s="94">
        <f t="shared" ref="FZ301" si="3286">IF(AND(FZ$165&gt;EOMONTH($E131,$R131*(1-$O131)),FZ$165&lt;=EOMONTH($E131,$R131*(1-$O131)+$S131*(1-$O131)+$T131*$O131)),-FZ300,0)</f>
        <v>0</v>
      </c>
      <c r="GA301" s="94">
        <f t="shared" ref="GA301" si="3287">IF(AND(GA$165&gt;EOMONTH($E131,$R131*(1-$O131)),GA$165&lt;=EOMONTH($E131,$R131*(1-$O131)+$S131*(1-$O131)+$T131*$O131)),-GA300,0)</f>
        <v>0</v>
      </c>
      <c r="GB301" s="94">
        <f t="shared" ref="GB301" si="3288">IF(AND(GB$165&gt;EOMONTH($E131,$R131*(1-$O131)),GB$165&lt;=EOMONTH($E131,$R131*(1-$O131)+$S131*(1-$O131)+$T131*$O131)),-GB300,0)</f>
        <v>0</v>
      </c>
      <c r="GC301" s="94">
        <f t="shared" ref="GC301" si="3289">IF(AND(GC$165&gt;EOMONTH($E131,$R131*(1-$O131)),GC$165&lt;=EOMONTH($E131,$R131*(1-$O131)+$S131*(1-$O131)+$T131*$O131)),-GC300,0)</f>
        <v>0</v>
      </c>
      <c r="GD301" s="94">
        <f t="shared" ref="GD301" si="3290">IF(AND(GD$165&gt;EOMONTH($E131,$R131*(1-$O131)),GD$165&lt;=EOMONTH($E131,$R131*(1-$O131)+$S131*(1-$O131)+$T131*$O131)),-GD300,0)</f>
        <v>0</v>
      </c>
      <c r="GE301" s="94">
        <f t="shared" ref="GE301" si="3291">IF(AND(GE$165&gt;EOMONTH($E131,$R131*(1-$O131)),GE$165&lt;=EOMONTH($E131,$R131*(1-$O131)+$S131*(1-$O131)+$T131*$O131)),-GE300,0)</f>
        <v>0</v>
      </c>
      <c r="GF301" s="94">
        <f t="shared" ref="GF301" si="3292">IF(AND(GF$165&gt;EOMONTH($E131,$R131*(1-$O131)),GF$165&lt;=EOMONTH($E131,$R131*(1-$O131)+$S131*(1-$O131)+$T131*$O131)),-GF300,0)</f>
        <v>0</v>
      </c>
      <c r="GG301" s="94">
        <f t="shared" ref="GG301" si="3293">IF(AND(GG$165&gt;EOMONTH($E131,$R131*(1-$O131)),GG$165&lt;=EOMONTH($E131,$R131*(1-$O131)+$S131*(1-$O131)+$T131*$O131)),-GG300,0)</f>
        <v>0</v>
      </c>
      <c r="GH301" s="94">
        <f t="shared" ref="GH301" si="3294">IF(AND(GH$165&gt;EOMONTH($E131,$R131*(1-$O131)),GH$165&lt;=EOMONTH($E131,$R131*(1-$O131)+$S131*(1-$O131)+$T131*$O131)),-GH300,0)</f>
        <v>0</v>
      </c>
      <c r="GI301" s="94">
        <f t="shared" ref="GI301" si="3295">IF(AND(GI$165&gt;EOMONTH($E131,$R131*(1-$O131)),GI$165&lt;=EOMONTH($E131,$R131*(1-$O131)+$S131*(1-$O131)+$T131*$O131)),-GI300,0)</f>
        <v>0</v>
      </c>
      <c r="GJ301" s="94">
        <f t="shared" ref="GJ301" si="3296">IF(AND(GJ$165&gt;EOMONTH($E131,$R131*(1-$O131)),GJ$165&lt;=EOMONTH($E131,$R131*(1-$O131)+$S131*(1-$O131)+$T131*$O131)),-GJ300,0)</f>
        <v>0</v>
      </c>
      <c r="GK301" s="94">
        <f t="shared" ref="GK301" si="3297">IF(AND(GK$165&gt;EOMONTH($E131,$R131*(1-$O131)),GK$165&lt;=EOMONTH($E131,$R131*(1-$O131)+$S131*(1-$O131)+$T131*$O131)),-GK300,0)</f>
        <v>0</v>
      </c>
      <c r="GL301" s="94">
        <f t="shared" ref="GL301" si="3298">IF(AND(GL$165&gt;EOMONTH($E131,$R131*(1-$O131)),GL$165&lt;=EOMONTH($E131,$R131*(1-$O131)+$S131*(1-$O131)+$T131*$O131)),-GL300,0)</f>
        <v>0</v>
      </c>
      <c r="GM301" s="94">
        <f t="shared" ref="GM301" si="3299">IF(AND(GM$165&gt;EOMONTH($E131,$R131*(1-$O131)),GM$165&lt;=EOMONTH($E131,$R131*(1-$O131)+$S131*(1-$O131)+$T131*$O131)),-GM300,0)</f>
        <v>0</v>
      </c>
      <c r="GN301" s="94">
        <f t="shared" ref="GN301" si="3300">IF(AND(GN$165&gt;EOMONTH($E131,$R131*(1-$O131)),GN$165&lt;=EOMONTH($E131,$R131*(1-$O131)+$S131*(1-$O131)+$T131*$O131)),-GN300,0)</f>
        <v>0</v>
      </c>
      <c r="GO301" s="94">
        <f t="shared" ref="GO301" si="3301">IF(AND(GO$165&gt;EOMONTH($E131,$R131*(1-$O131)),GO$165&lt;=EOMONTH($E131,$R131*(1-$O131)+$S131*(1-$O131)+$T131*$O131)),-GO300,0)</f>
        <v>0</v>
      </c>
      <c r="GP301" s="94">
        <f t="shared" ref="GP301" si="3302">IF(AND(GP$165&gt;EOMONTH($E131,$R131*(1-$O131)),GP$165&lt;=EOMONTH($E131,$R131*(1-$O131)+$S131*(1-$O131)+$T131*$O131)),-GP300,0)</f>
        <v>0</v>
      </c>
      <c r="GQ301" s="94">
        <f t="shared" ref="GQ301" si="3303">IF(AND(GQ$165&gt;EOMONTH($E131,$R131*(1-$O131)),GQ$165&lt;=EOMONTH($E131,$R131*(1-$O131)+$S131*(1-$O131)+$T131*$O131)),-GQ300,0)</f>
        <v>0</v>
      </c>
      <c r="GR301" s="94">
        <f t="shared" ref="GR301" si="3304">IF(AND(GR$165&gt;EOMONTH($E131,$R131*(1-$O131)),GR$165&lt;=EOMONTH($E131,$R131*(1-$O131)+$S131*(1-$O131)+$T131*$O131)),-GR300,0)</f>
        <v>0</v>
      </c>
      <c r="GS301" s="94">
        <f t="shared" ref="GS301" si="3305">IF(AND(GS$165&gt;EOMONTH($E131,$R131*(1-$O131)),GS$165&lt;=EOMONTH($E131,$R131*(1-$O131)+$S131*(1-$O131)+$T131*$O131)),-GS300,0)</f>
        <v>0</v>
      </c>
      <c r="GT301" s="94">
        <f t="shared" ref="GT301" si="3306">IF(AND(GT$165&gt;EOMONTH($E131,$R131*(1-$O131)),GT$165&lt;=EOMONTH($E131,$R131*(1-$O131)+$S131*(1-$O131)+$T131*$O131)),-GT300,0)</f>
        <v>0</v>
      </c>
      <c r="GU301" s="94">
        <f t="shared" ref="GU301" si="3307">IF(AND(GU$165&gt;EOMONTH($E131,$R131*(1-$O131)),GU$165&lt;=EOMONTH($E131,$R131*(1-$O131)+$S131*(1-$O131)+$T131*$O131)),-GU300,0)</f>
        <v>0</v>
      </c>
      <c r="GV301" s="94">
        <f t="shared" ref="GV301" si="3308">IF(AND(GV$165&gt;EOMONTH($E131,$R131*(1-$O131)),GV$165&lt;=EOMONTH($E131,$R131*(1-$O131)+$S131*(1-$O131)+$T131*$O131)),-GV300,0)</f>
        <v>0</v>
      </c>
      <c r="GW301" s="94">
        <f t="shared" ref="GW301" si="3309">IF(AND(GW$165&gt;EOMONTH($E131,$R131*(1-$O131)),GW$165&lt;=EOMONTH($E131,$R131*(1-$O131)+$S131*(1-$O131)+$T131*$O131)),-GW300,0)</f>
        <v>0</v>
      </c>
      <c r="GX301" s="94">
        <f t="shared" ref="GX301" si="3310">IF(AND(GX$165&gt;EOMONTH($E131,$R131*(1-$O131)),GX$165&lt;=EOMONTH($E131,$R131*(1-$O131)+$S131*(1-$O131)+$T131*$O131)),-GX300,0)</f>
        <v>0</v>
      </c>
      <c r="GY301" s="94">
        <f t="shared" ref="GY301" si="3311">IF(AND(GY$165&gt;EOMONTH($E131,$R131*(1-$O131)),GY$165&lt;=EOMONTH($E131,$R131*(1-$O131)+$S131*(1-$O131)+$T131*$O131)),-GY300,0)</f>
        <v>0</v>
      </c>
      <c r="GZ301" s="94">
        <f t="shared" ref="GZ301" si="3312">IF(AND(GZ$165&gt;EOMONTH($E131,$R131*(1-$O131)),GZ$165&lt;=EOMONTH($E131,$R131*(1-$O131)+$S131*(1-$O131)+$T131*$O131)),-GZ300,0)</f>
        <v>0</v>
      </c>
      <c r="HA301" s="94">
        <f t="shared" ref="HA301" si="3313">IF(AND(HA$165&gt;EOMONTH($E131,$R131*(1-$O131)),HA$165&lt;=EOMONTH($E131,$R131*(1-$O131)+$S131*(1-$O131)+$T131*$O131)),-HA300,0)</f>
        <v>0</v>
      </c>
      <c r="HB301" s="94">
        <f t="shared" ref="HB301" si="3314">IF(AND(HB$165&gt;EOMONTH($E131,$R131*(1-$O131)),HB$165&lt;=EOMONTH($E131,$R131*(1-$O131)+$S131*(1-$O131)+$T131*$O131)),-HB300,0)</f>
        <v>0</v>
      </c>
      <c r="HC301" s="94">
        <f t="shared" ref="HC301" si="3315">IF(AND(HC$165&gt;EOMONTH($E131,$R131*(1-$O131)),HC$165&lt;=EOMONTH($E131,$R131*(1-$O131)+$S131*(1-$O131)+$T131*$O131)),-HC300,0)</f>
        <v>0</v>
      </c>
      <c r="HD301" s="94">
        <f t="shared" ref="HD301" si="3316">IF(AND(HD$165&gt;EOMONTH($E131,$R131*(1-$O131)),HD$165&lt;=EOMONTH($E131,$R131*(1-$O131)+$S131*(1-$O131)+$T131*$O131)),-HD300,0)</f>
        <v>0</v>
      </c>
      <c r="HE301" s="94">
        <f t="shared" ref="HE301" si="3317">IF(AND(HE$165&gt;EOMONTH($E131,$R131*(1-$O131)),HE$165&lt;=EOMONTH($E131,$R131*(1-$O131)+$S131*(1-$O131)+$T131*$O131)),-HE300,0)</f>
        <v>0</v>
      </c>
      <c r="HF301" s="94">
        <f t="shared" ref="HF301" si="3318">IF(AND(HF$165&gt;EOMONTH($E131,$R131*(1-$O131)),HF$165&lt;=EOMONTH($E131,$R131*(1-$O131)+$S131*(1-$O131)+$T131*$O131)),-HF300,0)</f>
        <v>0</v>
      </c>
      <c r="HG301" s="94">
        <f t="shared" ref="HG301" si="3319">IF(AND(HG$165&gt;EOMONTH($E131,$R131*(1-$O131)),HG$165&lt;=EOMONTH($E131,$R131*(1-$O131)+$S131*(1-$O131)+$T131*$O131)),-HG300,0)</f>
        <v>0</v>
      </c>
      <c r="HH301" s="94">
        <f t="shared" ref="HH301" si="3320">IF(AND(HH$165&gt;EOMONTH($E131,$R131*(1-$O131)),HH$165&lt;=EOMONTH($E131,$R131*(1-$O131)+$S131*(1-$O131)+$T131*$O131)),-HH300,0)</f>
        <v>0</v>
      </c>
      <c r="HI301" s="94">
        <f t="shared" ref="HI301" si="3321">IF(AND(HI$165&gt;EOMONTH($E131,$R131*(1-$O131)),HI$165&lt;=EOMONTH($E131,$R131*(1-$O131)+$S131*(1-$O131)+$T131*$O131)),-HI300,0)</f>
        <v>0</v>
      </c>
      <c r="HJ301" s="94">
        <f t="shared" ref="HJ301" si="3322">IF(AND(HJ$165&gt;EOMONTH($E131,$R131*(1-$O131)),HJ$165&lt;=EOMONTH($E131,$R131*(1-$O131)+$S131*(1-$O131)+$T131*$O131)),-HJ300,0)</f>
        <v>0</v>
      </c>
      <c r="HK301" s="94">
        <f t="shared" ref="HK301" si="3323">IF(AND(HK$165&gt;EOMONTH($E131,$R131*(1-$O131)),HK$165&lt;=EOMONTH($E131,$R131*(1-$O131)+$S131*(1-$O131)+$T131*$O131)),-HK300,0)</f>
        <v>0</v>
      </c>
      <c r="HL301" s="94">
        <f t="shared" ref="HL301" si="3324">IF(AND(HL$165&gt;EOMONTH($E131,$R131*(1-$O131)),HL$165&lt;=EOMONTH($E131,$R131*(1-$O131)+$S131*(1-$O131)+$T131*$O131)),-HL300,0)</f>
        <v>0</v>
      </c>
      <c r="HM301" s="94">
        <f t="shared" ref="HM301" si="3325">IF(AND(HM$165&gt;EOMONTH($E131,$R131*(1-$O131)),HM$165&lt;=EOMONTH($E131,$R131*(1-$O131)+$S131*(1-$O131)+$T131*$O131)),-HM300,0)</f>
        <v>0</v>
      </c>
      <c r="HN301" s="94">
        <f t="shared" ref="HN301" si="3326">IF(AND(HN$165&gt;EOMONTH($E131,$R131*(1-$O131)),HN$165&lt;=EOMONTH($E131,$R131*(1-$O131)+$S131*(1-$O131)+$T131*$O131)),-HN300,0)</f>
        <v>0</v>
      </c>
      <c r="HO301" s="94">
        <f t="shared" ref="HO301" si="3327">IF(AND(HO$165&gt;EOMONTH($E131,$R131*(1-$O131)),HO$165&lt;=EOMONTH($E131,$R131*(1-$O131)+$S131*(1-$O131)+$T131*$O131)),-HO300,0)</f>
        <v>0</v>
      </c>
      <c r="HP301" s="94">
        <f t="shared" ref="HP301" si="3328">IF(AND(HP$165&gt;EOMONTH($E131,$R131*(1-$O131)),HP$165&lt;=EOMONTH($E131,$R131*(1-$O131)+$S131*(1-$O131)+$T131*$O131)),-HP300,0)</f>
        <v>0</v>
      </c>
      <c r="HQ301" s="94">
        <f t="shared" ref="HQ301" si="3329">IF(AND(HQ$165&gt;EOMONTH($E131,$R131*(1-$O131)),HQ$165&lt;=EOMONTH($E131,$R131*(1-$O131)+$S131*(1-$O131)+$T131*$O131)),-HQ300,0)</f>
        <v>0</v>
      </c>
      <c r="HR301" s="94">
        <f t="shared" ref="HR301" si="3330">IF(AND(HR$165&gt;EOMONTH($E131,$R131*(1-$O131)),HR$165&lt;=EOMONTH($E131,$R131*(1-$O131)+$S131*(1-$O131)+$T131*$O131)),-HR300,0)</f>
        <v>0</v>
      </c>
      <c r="HS301" s="94">
        <f t="shared" ref="HS301" si="3331">IF(AND(HS$165&gt;EOMONTH($E131,$R131*(1-$O131)),HS$165&lt;=EOMONTH($E131,$R131*(1-$O131)+$S131*(1-$O131)+$T131*$O131)),-HS300,0)</f>
        <v>0</v>
      </c>
      <c r="HT301" s="94">
        <f t="shared" ref="HT301" si="3332">IF(AND(HT$165&gt;EOMONTH($E131,$R131*(1-$O131)),HT$165&lt;=EOMONTH($E131,$R131*(1-$O131)+$S131*(1-$O131)+$T131*$O131)),-HT300,0)</f>
        <v>0</v>
      </c>
      <c r="HU301" s="94">
        <f t="shared" ref="HU301" si="3333">IF(AND(HU$165&gt;EOMONTH($E131,$R131*(1-$O131)),HU$165&lt;=EOMONTH($E131,$R131*(1-$O131)+$S131*(1-$O131)+$T131*$O131)),-HU300,0)</f>
        <v>0</v>
      </c>
      <c r="HV301" s="94">
        <f t="shared" ref="HV301" si="3334">IF(AND(HV$165&gt;EOMONTH($E131,$R131*(1-$O131)),HV$165&lt;=EOMONTH($E131,$R131*(1-$O131)+$S131*(1-$O131)+$T131*$O131)),-HV300,0)</f>
        <v>0</v>
      </c>
      <c r="HW301" s="94">
        <f t="shared" ref="HW301" si="3335">IF(AND(HW$165&gt;EOMONTH($E131,$R131*(1-$O131)),HW$165&lt;=EOMONTH($E131,$R131*(1-$O131)+$S131*(1-$O131)+$T131*$O131)),-HW300,0)</f>
        <v>0</v>
      </c>
      <c r="HX301" s="94">
        <f t="shared" ref="HX301" si="3336">IF(AND(HX$165&gt;EOMONTH($E131,$R131*(1-$O131)),HX$165&lt;=EOMONTH($E131,$R131*(1-$O131)+$S131*(1-$O131)+$T131*$O131)),-HX300,0)</f>
        <v>0</v>
      </c>
      <c r="HY301" s="94">
        <f t="shared" ref="HY301" si="3337">IF(AND(HY$165&gt;EOMONTH($E131,$R131*(1-$O131)),HY$165&lt;=EOMONTH($E131,$R131*(1-$O131)+$S131*(1-$O131)+$T131*$O131)),-HY300,0)</f>
        <v>0</v>
      </c>
      <c r="HZ301" s="94">
        <f t="shared" ref="HZ301" si="3338">IF(AND(HZ$165&gt;EOMONTH($E131,$R131*(1-$O131)),HZ$165&lt;=EOMONTH($E131,$R131*(1-$O131)+$S131*(1-$O131)+$T131*$O131)),-HZ300,0)</f>
        <v>0</v>
      </c>
      <c r="IA301" s="94">
        <f t="shared" ref="IA301" si="3339">IF(AND(IA$165&gt;EOMONTH($E131,$R131*(1-$O131)),IA$165&lt;=EOMONTH($E131,$R131*(1-$O131)+$S131*(1-$O131)+$T131*$O131)),-IA300,0)</f>
        <v>0</v>
      </c>
      <c r="IB301" s="94">
        <f t="shared" ref="IB301" si="3340">IF(AND(IB$165&gt;EOMONTH($E131,$R131*(1-$O131)),IB$165&lt;=EOMONTH($E131,$R131*(1-$O131)+$S131*(1-$O131)+$T131*$O131)),-IB300,0)</f>
        <v>0</v>
      </c>
      <c r="IC301" s="94">
        <f t="shared" ref="IC301" si="3341">IF(AND(IC$165&gt;EOMONTH($E131,$R131*(1-$O131)),IC$165&lt;=EOMONTH($E131,$R131*(1-$O131)+$S131*(1-$O131)+$T131*$O131)),-IC300,0)</f>
        <v>0</v>
      </c>
      <c r="ID301" s="94">
        <f t="shared" ref="ID301" si="3342">IF(AND(ID$165&gt;EOMONTH($E131,$R131*(1-$O131)),ID$165&lt;=EOMONTH($E131,$R131*(1-$O131)+$S131*(1-$O131)+$T131*$O131)),-ID300,0)</f>
        <v>0</v>
      </c>
      <c r="IE301" s="94">
        <f t="shared" ref="IE301" si="3343">IF(AND(IE$165&gt;EOMONTH($E131,$R131*(1-$O131)),IE$165&lt;=EOMONTH($E131,$R131*(1-$O131)+$S131*(1-$O131)+$T131*$O131)),-IE300,0)</f>
        <v>0</v>
      </c>
      <c r="IF301" s="94">
        <f t="shared" ref="IF301" si="3344">IF(AND(IF$165&gt;EOMONTH($E131,$R131*(1-$O131)),IF$165&lt;=EOMONTH($E131,$R131*(1-$O131)+$S131*(1-$O131)+$T131*$O131)),-IF300,0)</f>
        <v>0</v>
      </c>
      <c r="IG301" s="94">
        <f t="shared" ref="IG301" si="3345">IF(AND(IG$165&gt;EOMONTH($E131,$R131*(1-$O131)),IG$165&lt;=EOMONTH($E131,$R131*(1-$O131)+$S131*(1-$O131)+$T131*$O131)),-IG300,0)</f>
        <v>0</v>
      </c>
      <c r="IH301" s="94">
        <f t="shared" ref="IH301" si="3346">IF(AND(IH$165&gt;EOMONTH($E131,$R131*(1-$O131)),IH$165&lt;=EOMONTH($E131,$R131*(1-$O131)+$S131*(1-$O131)+$T131*$O131)),-IH300,0)</f>
        <v>0</v>
      </c>
      <c r="II301" s="94">
        <f t="shared" ref="II301" si="3347">IF(AND(II$165&gt;EOMONTH($E131,$R131*(1-$O131)),II$165&lt;=EOMONTH($E131,$R131*(1-$O131)+$S131*(1-$O131)+$T131*$O131)),-II300,0)</f>
        <v>0</v>
      </c>
      <c r="IJ301" s="94">
        <f t="shared" ref="IJ301" si="3348">IF(AND(IJ$165&gt;EOMONTH($E131,$R131*(1-$O131)),IJ$165&lt;=EOMONTH($E131,$R131*(1-$O131)+$S131*(1-$O131)+$T131*$O131)),-IJ300,0)</f>
        <v>0</v>
      </c>
      <c r="IK301" s="94">
        <f t="shared" ref="IK301" si="3349">IF(AND(IK$165&gt;EOMONTH($E131,$R131*(1-$O131)),IK$165&lt;=EOMONTH($E131,$R131*(1-$O131)+$S131*(1-$O131)+$T131*$O131)),-IK300,0)</f>
        <v>0</v>
      </c>
      <c r="IL301" s="94">
        <f t="shared" ref="IL301" si="3350">IF(AND(IL$165&gt;EOMONTH($E131,$R131*(1-$O131)),IL$165&lt;=EOMONTH($E131,$R131*(1-$O131)+$S131*(1-$O131)+$T131*$O131)),-IL300,0)</f>
        <v>0</v>
      </c>
      <c r="IM301" s="94">
        <f t="shared" ref="IM301" si="3351">IF(AND(IM$165&gt;EOMONTH($E131,$R131*(1-$O131)),IM$165&lt;=EOMONTH($E131,$R131*(1-$O131)+$S131*(1-$O131)+$T131*$O131)),-IM300,0)</f>
        <v>0</v>
      </c>
      <c r="IN301" s="94">
        <f t="shared" ref="IN301" si="3352">IF(AND(IN$165&gt;EOMONTH($E131,$R131*(1-$O131)),IN$165&lt;=EOMONTH($E131,$R131*(1-$O131)+$S131*(1-$O131)+$T131*$O131)),-IN300,0)</f>
        <v>0</v>
      </c>
      <c r="IO301" s="94">
        <f t="shared" ref="IO301" si="3353">IF(AND(IO$165&gt;EOMONTH($E131,$R131*(1-$O131)),IO$165&lt;=EOMONTH($E131,$R131*(1-$O131)+$S131*(1-$O131)+$T131*$O131)),-IO300,0)</f>
        <v>0</v>
      </c>
      <c r="IP301" s="94">
        <f t="shared" ref="IP301" si="3354">IF(AND(IP$165&gt;EOMONTH($E131,$R131*(1-$O131)),IP$165&lt;=EOMONTH($E131,$R131*(1-$O131)+$S131*(1-$O131)+$T131*$O131)),-IP300,0)</f>
        <v>0</v>
      </c>
      <c r="IQ301" s="94">
        <f t="shared" ref="IQ301" si="3355">IF(AND(IQ$165&gt;EOMONTH($E131,$R131*(1-$O131)),IQ$165&lt;=EOMONTH($E131,$R131*(1-$O131)+$S131*(1-$O131)+$T131*$O131)),-IQ300,0)</f>
        <v>0</v>
      </c>
      <c r="IR301" s="94">
        <f t="shared" ref="IR301" si="3356">IF(AND(IR$165&gt;EOMONTH($E131,$R131*(1-$O131)),IR$165&lt;=EOMONTH($E131,$R131*(1-$O131)+$S131*(1-$O131)+$T131*$O131)),-IR300,0)</f>
        <v>0</v>
      </c>
      <c r="IS301" s="94">
        <f t="shared" ref="IS301" si="3357">IF(AND(IS$165&gt;EOMONTH($E131,$R131*(1-$O131)),IS$165&lt;=EOMONTH($E131,$R131*(1-$O131)+$S131*(1-$O131)+$T131*$O131)),-IS300,0)</f>
        <v>0</v>
      </c>
      <c r="IT301" s="94">
        <f t="shared" ref="IT301" si="3358">IF(AND(IT$165&gt;EOMONTH($E131,$R131*(1-$O131)),IT$165&lt;=EOMONTH($E131,$R131*(1-$O131)+$S131*(1-$O131)+$T131*$O131)),-IT300,0)</f>
        <v>0</v>
      </c>
      <c r="IU301" s="94">
        <f t="shared" ref="IU301" si="3359">IF(AND(IU$165&gt;EOMONTH($E131,$R131*(1-$O131)),IU$165&lt;=EOMONTH($E131,$R131*(1-$O131)+$S131*(1-$O131)+$T131*$O131)),-IU300,0)</f>
        <v>0</v>
      </c>
      <c r="IV301" s="94">
        <f t="shared" ref="IV301" si="3360">IF(AND(IV$165&gt;EOMONTH($E131,$R131*(1-$O131)),IV$165&lt;=EOMONTH($E131,$R131*(1-$O131)+$S131*(1-$O131)+$T131*$O131)),-IV300,0)</f>
        <v>0</v>
      </c>
      <c r="IW301" s="94">
        <f t="shared" ref="IW301" si="3361">IF(AND(IW$165&gt;EOMONTH($E131,$R131*(1-$O131)),IW$165&lt;=EOMONTH($E131,$R131*(1-$O131)+$S131*(1-$O131)+$T131*$O131)),-IW300,0)</f>
        <v>0</v>
      </c>
      <c r="IX301" s="94">
        <f t="shared" ref="IX301" si="3362">IF(AND(IX$165&gt;EOMONTH($E131,$R131*(1-$O131)),IX$165&lt;=EOMONTH($E131,$R131*(1-$O131)+$S131*(1-$O131)+$T131*$O131)),-IX300,0)</f>
        <v>0</v>
      </c>
      <c r="IY301" s="94">
        <f t="shared" ref="IY301" si="3363">IF(AND(IY$165&gt;EOMONTH($E131,$R131*(1-$O131)),IY$165&lt;=EOMONTH($E131,$R131*(1-$O131)+$S131*(1-$O131)+$T131*$O131)),-IY300,0)</f>
        <v>0</v>
      </c>
      <c r="IZ301" s="94">
        <f t="shared" ref="IZ301" si="3364">IF(AND(IZ$165&gt;EOMONTH($E131,$R131*(1-$O131)),IZ$165&lt;=EOMONTH($E131,$R131*(1-$O131)+$S131*(1-$O131)+$T131*$O131)),-IZ300,0)</f>
        <v>0</v>
      </c>
      <c r="JA301" s="94">
        <f t="shared" ref="JA301" si="3365">IF(AND(JA$165&gt;EOMONTH($E131,$R131*(1-$O131)),JA$165&lt;=EOMONTH($E131,$R131*(1-$O131)+$S131*(1-$O131)+$T131*$O131)),-JA300,0)</f>
        <v>0</v>
      </c>
      <c r="JB301" s="94">
        <f t="shared" ref="JB301" si="3366">IF(AND(JB$165&gt;EOMONTH($E131,$R131*(1-$O131)),JB$165&lt;=EOMONTH($E131,$R131*(1-$O131)+$S131*(1-$O131)+$T131*$O131)),-JB300,0)</f>
        <v>0</v>
      </c>
      <c r="JC301" s="94">
        <f t="shared" ref="JC301" si="3367">IF(AND(JC$165&gt;EOMONTH($E131,$R131*(1-$O131)),JC$165&lt;=EOMONTH($E131,$R131*(1-$O131)+$S131*(1-$O131)+$T131*$O131)),-JC300,0)</f>
        <v>0</v>
      </c>
      <c r="JD301" s="94">
        <f t="shared" ref="JD301" si="3368">IF(AND(JD$165&gt;EOMONTH($E131,$R131*(1-$O131)),JD$165&lt;=EOMONTH($E131,$R131*(1-$O131)+$S131*(1-$O131)+$T131*$O131)),-JD300,0)</f>
        <v>0</v>
      </c>
      <c r="JE301" s="94">
        <f t="shared" ref="JE301" si="3369">IF(AND(JE$165&gt;EOMONTH($E131,$R131*(1-$O131)),JE$165&lt;=EOMONTH($E131,$R131*(1-$O131)+$S131*(1-$O131)+$T131*$O131)),-JE300,0)</f>
        <v>0</v>
      </c>
      <c r="JF301" s="94">
        <f t="shared" ref="JF301" si="3370">IF(AND(JF$165&gt;EOMONTH($E131,$R131*(1-$O131)),JF$165&lt;=EOMONTH($E131,$R131*(1-$O131)+$S131*(1-$O131)+$T131*$O131)),-JF300,0)</f>
        <v>0</v>
      </c>
      <c r="JG301" s="94">
        <f t="shared" ref="JG301" si="3371">IF(AND(JG$165&gt;EOMONTH($E131,$R131*(1-$O131)),JG$165&lt;=EOMONTH($E131,$R131*(1-$O131)+$S131*(1-$O131)+$T131*$O131)),-JG300,0)</f>
        <v>0</v>
      </c>
      <c r="JH301" s="94">
        <f t="shared" ref="JH301" si="3372">IF(AND(JH$165&gt;EOMONTH($E131,$R131*(1-$O131)),JH$165&lt;=EOMONTH($E131,$R131*(1-$O131)+$S131*(1-$O131)+$T131*$O131)),-JH300,0)</f>
        <v>0</v>
      </c>
      <c r="JI301" s="94">
        <f t="shared" ref="JI301" si="3373">IF(AND(JI$165&gt;EOMONTH($E131,$R131*(1-$O131)),JI$165&lt;=EOMONTH($E131,$R131*(1-$O131)+$S131*(1-$O131)+$T131*$O131)),-JI300,0)</f>
        <v>0</v>
      </c>
      <c r="JJ301" s="94">
        <f t="shared" ref="JJ301" si="3374">IF(AND(JJ$165&gt;EOMONTH($E131,$R131*(1-$O131)),JJ$165&lt;=EOMONTH($E131,$R131*(1-$O131)+$S131*(1-$O131)+$T131*$O131)),-JJ300,0)</f>
        <v>0</v>
      </c>
      <c r="JK301" s="94">
        <f t="shared" ref="JK301" si="3375">IF(AND(JK$165&gt;EOMONTH($E131,$R131*(1-$O131)),JK$165&lt;=EOMONTH($E131,$R131*(1-$O131)+$S131*(1-$O131)+$T131*$O131)),-JK300,0)</f>
        <v>0</v>
      </c>
      <c r="JL301" s="94">
        <f t="shared" ref="JL301" si="3376">IF(AND(JL$165&gt;EOMONTH($E131,$R131*(1-$O131)),JL$165&lt;=EOMONTH($E131,$R131*(1-$O131)+$S131*(1-$O131)+$T131*$O131)),-JL300,0)</f>
        <v>0</v>
      </c>
      <c r="JM301" s="94">
        <f t="shared" ref="JM301" si="3377">IF(AND(JM$165&gt;EOMONTH($E131,$R131*(1-$O131)),JM$165&lt;=EOMONTH($E131,$R131*(1-$O131)+$S131*(1-$O131)+$T131*$O131)),-JM300,0)</f>
        <v>0</v>
      </c>
      <c r="JN301" s="94">
        <f t="shared" ref="JN301" si="3378">IF(AND(JN$165&gt;EOMONTH($E131,$R131*(1-$O131)),JN$165&lt;=EOMONTH($E131,$R131*(1-$O131)+$S131*(1-$O131)+$T131*$O131)),-JN300,0)</f>
        <v>0</v>
      </c>
      <c r="JO301" s="94">
        <f t="shared" ref="JO301" si="3379">IF(AND(JO$165&gt;EOMONTH($E131,$R131*(1-$O131)),JO$165&lt;=EOMONTH($E131,$R131*(1-$O131)+$S131*(1-$O131)+$T131*$O131)),-JO300,0)</f>
        <v>0</v>
      </c>
      <c r="JP301" s="94">
        <f t="shared" ref="JP301" si="3380">IF(AND(JP$165&gt;EOMONTH($E131,$R131*(1-$O131)),JP$165&lt;=EOMONTH($E131,$R131*(1-$O131)+$S131*(1-$O131)+$T131*$O131)),-JP300,0)</f>
        <v>0</v>
      </c>
      <c r="JQ301" s="94">
        <f t="shared" ref="JQ301" si="3381">IF(AND(JQ$165&gt;EOMONTH($E131,$R131*(1-$O131)),JQ$165&lt;=EOMONTH($E131,$R131*(1-$O131)+$S131*(1-$O131)+$T131*$O131)),-JQ300,0)</f>
        <v>0</v>
      </c>
      <c r="JR301" s="94">
        <f t="shared" ref="JR301" si="3382">IF(AND(JR$165&gt;EOMONTH($E131,$R131*(1-$O131)),JR$165&lt;=EOMONTH($E131,$R131*(1-$O131)+$S131*(1-$O131)+$T131*$O131)),-JR300,0)</f>
        <v>0</v>
      </c>
      <c r="JS301" s="94">
        <f t="shared" ref="JS301" si="3383">IF(AND(JS$165&gt;EOMONTH($E131,$R131*(1-$O131)),JS$165&lt;=EOMONTH($E131,$R131*(1-$O131)+$S131*(1-$O131)+$T131*$O131)),-JS300,0)</f>
        <v>0</v>
      </c>
      <c r="JT301" s="94">
        <f t="shared" ref="JT301" si="3384">IF(AND(JT$165&gt;EOMONTH($E131,$R131*(1-$O131)),JT$165&lt;=EOMONTH($E131,$R131*(1-$O131)+$S131*(1-$O131)+$T131*$O131)),-JT300,0)</f>
        <v>0</v>
      </c>
      <c r="JU301" s="94">
        <f t="shared" ref="JU301" si="3385">IF(AND(JU$165&gt;EOMONTH($E131,$R131*(1-$O131)),JU$165&lt;=EOMONTH($E131,$R131*(1-$O131)+$S131*(1-$O131)+$T131*$O131)),-JU300,0)</f>
        <v>0</v>
      </c>
      <c r="JV301" s="94">
        <f t="shared" ref="JV301" si="3386">IF(AND(JV$165&gt;EOMONTH($E131,$R131*(1-$O131)),JV$165&lt;=EOMONTH($E131,$R131*(1-$O131)+$S131*(1-$O131)+$T131*$O131)),-JV300,0)</f>
        <v>0</v>
      </c>
      <c r="JW301" s="94">
        <f t="shared" ref="JW301" si="3387">IF(AND(JW$165&gt;EOMONTH($E131,$R131*(1-$O131)),JW$165&lt;=EOMONTH($E131,$R131*(1-$O131)+$S131*(1-$O131)+$T131*$O131)),-JW300,0)</f>
        <v>0</v>
      </c>
      <c r="JX301" s="94">
        <f t="shared" ref="JX301" si="3388">IF(AND(JX$165&gt;EOMONTH($E131,$R131*(1-$O131)),JX$165&lt;=EOMONTH($E131,$R131*(1-$O131)+$S131*(1-$O131)+$T131*$O131)),-JX300,0)</f>
        <v>0</v>
      </c>
      <c r="JY301" s="94">
        <f t="shared" ref="JY301" si="3389">IF(AND(JY$165&gt;EOMONTH($E131,$R131*(1-$O131)),JY$165&lt;=EOMONTH($E131,$R131*(1-$O131)+$S131*(1-$O131)+$T131*$O131)),-JY300,0)</f>
        <v>0</v>
      </c>
      <c r="JZ301" s="94">
        <f t="shared" ref="JZ301" si="3390">IF(AND(JZ$165&gt;EOMONTH($E131,$R131*(1-$O131)),JZ$165&lt;=EOMONTH($E131,$R131*(1-$O131)+$S131*(1-$O131)+$T131*$O131)),-JZ300,0)</f>
        <v>0</v>
      </c>
      <c r="KA301" s="94">
        <f t="shared" ref="KA301" si="3391">IF(AND(KA$165&gt;EOMONTH($E131,$R131*(1-$O131)),KA$165&lt;=EOMONTH($E131,$R131*(1-$O131)+$S131*(1-$O131)+$T131*$O131)),-KA300,0)</f>
        <v>0</v>
      </c>
      <c r="KB301" s="94">
        <f t="shared" ref="KB301" si="3392">IF(AND(KB$165&gt;EOMONTH($E131,$R131*(1-$O131)),KB$165&lt;=EOMONTH($E131,$R131*(1-$O131)+$S131*(1-$O131)+$T131*$O131)),-KB300,0)</f>
        <v>0</v>
      </c>
      <c r="KC301" s="94">
        <f t="shared" ref="KC301" si="3393">IF(AND(KC$165&gt;EOMONTH($E131,$R131*(1-$O131)),KC$165&lt;=EOMONTH($E131,$R131*(1-$O131)+$S131*(1-$O131)+$T131*$O131)),-KC300,0)</f>
        <v>0</v>
      </c>
      <c r="KD301" s="94">
        <f t="shared" ref="KD301" si="3394">IF(AND(KD$165&gt;EOMONTH($E131,$R131*(1-$O131)),KD$165&lt;=EOMONTH($E131,$R131*(1-$O131)+$S131*(1-$O131)+$T131*$O131)),-KD300,0)</f>
        <v>0</v>
      </c>
      <c r="KE301" s="94">
        <f t="shared" ref="KE301" si="3395">IF(AND(KE$165&gt;EOMONTH($E131,$R131*(1-$O131)),KE$165&lt;=EOMONTH($E131,$R131*(1-$O131)+$S131*(1-$O131)+$T131*$O131)),-KE300,0)</f>
        <v>0</v>
      </c>
      <c r="KF301" s="94">
        <f t="shared" ref="KF301" si="3396">IF(AND(KF$165&gt;EOMONTH($E131,$R131*(1-$O131)),KF$165&lt;=EOMONTH($E131,$R131*(1-$O131)+$S131*(1-$O131)+$T131*$O131)),-KF300,0)</f>
        <v>0</v>
      </c>
      <c r="KG301" s="94">
        <f t="shared" ref="KG301" si="3397">IF(AND(KG$165&gt;EOMONTH($E131,$R131*(1-$O131)),KG$165&lt;=EOMONTH($E131,$R131*(1-$O131)+$S131*(1-$O131)+$T131*$O131)),-KG300,0)</f>
        <v>0</v>
      </c>
      <c r="KH301" s="94">
        <f t="shared" ref="KH301" si="3398">IF(AND(KH$165&gt;EOMONTH($E131,$R131*(1-$O131)),KH$165&lt;=EOMONTH($E131,$R131*(1-$O131)+$S131*(1-$O131)+$T131*$O131)),-KH300,0)</f>
        <v>0</v>
      </c>
      <c r="KI301" s="94">
        <f t="shared" ref="KI301" si="3399">IF(AND(KI$165&gt;EOMONTH($E131,$R131*(1-$O131)),KI$165&lt;=EOMONTH($E131,$R131*(1-$O131)+$S131*(1-$O131)+$T131*$O131)),-KI300,0)</f>
        <v>0</v>
      </c>
      <c r="KJ301" s="94">
        <f t="shared" ref="KJ301" si="3400">IF(AND(KJ$165&gt;EOMONTH($E131,$R131*(1-$O131)),KJ$165&lt;=EOMONTH($E131,$R131*(1-$O131)+$S131*(1-$O131)+$T131*$O131)),-KJ300,0)</f>
        <v>0</v>
      </c>
      <c r="KK301" s="94">
        <f t="shared" ref="KK301" si="3401">IF(AND(KK$165&gt;EOMONTH($E131,$R131*(1-$O131)),KK$165&lt;=EOMONTH($E131,$R131*(1-$O131)+$S131*(1-$O131)+$T131*$O131)),-KK300,0)</f>
        <v>0</v>
      </c>
      <c r="KL301" s="94">
        <f t="shared" ref="KL301" si="3402">IF(AND(KL$165&gt;EOMONTH($E131,$R131*(1-$O131)),KL$165&lt;=EOMONTH($E131,$R131*(1-$O131)+$S131*(1-$O131)+$T131*$O131)),-KL300,0)</f>
        <v>0</v>
      </c>
      <c r="KM301" s="94">
        <f t="shared" ref="KM301" si="3403">IF(AND(KM$165&gt;EOMONTH($E131,$R131*(1-$O131)),KM$165&lt;=EOMONTH($E131,$R131*(1-$O131)+$S131*(1-$O131)+$T131*$O131)),-KM300,0)</f>
        <v>0</v>
      </c>
      <c r="KN301" s="94">
        <f t="shared" ref="KN301" si="3404">IF(AND(KN$165&gt;EOMONTH($E131,$R131*(1-$O131)),KN$165&lt;=EOMONTH($E131,$R131*(1-$O131)+$S131*(1-$O131)+$T131*$O131)),-KN300,0)</f>
        <v>0</v>
      </c>
      <c r="KO301" s="94">
        <f t="shared" ref="KO301" si="3405">IF(AND(KO$165&gt;EOMONTH($E131,$R131*(1-$O131)),KO$165&lt;=EOMONTH($E131,$R131*(1-$O131)+$S131*(1-$O131)+$T131*$O131)),-KO300,0)</f>
        <v>0</v>
      </c>
      <c r="KP301" s="94">
        <f t="shared" ref="KP301" si="3406">IF(AND(KP$165&gt;EOMONTH($E131,$R131*(1-$O131)),KP$165&lt;=EOMONTH($E131,$R131*(1-$O131)+$S131*(1-$O131)+$T131*$O131)),-KP300,0)</f>
        <v>0</v>
      </c>
      <c r="KQ301" s="94">
        <f t="shared" ref="KQ301" si="3407">IF(AND(KQ$165&gt;EOMONTH($E131,$R131*(1-$O131)),KQ$165&lt;=EOMONTH($E131,$R131*(1-$O131)+$S131*(1-$O131)+$T131*$O131)),-KQ300,0)</f>
        <v>0</v>
      </c>
      <c r="KR301" s="94">
        <f t="shared" ref="KR301" si="3408">IF(AND(KR$165&gt;EOMONTH($E131,$R131*(1-$O131)),KR$165&lt;=EOMONTH($E131,$R131*(1-$O131)+$S131*(1-$O131)+$T131*$O131)),-KR300,0)</f>
        <v>0</v>
      </c>
      <c r="KS301" s="94">
        <f t="shared" ref="KS301" si="3409">IF(AND(KS$165&gt;EOMONTH($E131,$R131*(1-$O131)),KS$165&lt;=EOMONTH($E131,$R131*(1-$O131)+$S131*(1-$O131)+$T131*$O131)),-KS300,0)</f>
        <v>0</v>
      </c>
      <c r="KT301" s="94">
        <f t="shared" ref="KT301" si="3410">IF(AND(KT$165&gt;EOMONTH($E131,$R131*(1-$O131)),KT$165&lt;=EOMONTH($E131,$R131*(1-$O131)+$S131*(1-$O131)+$T131*$O131)),-KT300,0)</f>
        <v>0</v>
      </c>
      <c r="KU301" s="94">
        <f t="shared" ref="KU301" si="3411">IF(AND(KU$165&gt;EOMONTH($E131,$R131*(1-$O131)),KU$165&lt;=EOMONTH($E131,$R131*(1-$O131)+$S131*(1-$O131)+$T131*$O131)),-KU300,0)</f>
        <v>0</v>
      </c>
      <c r="KV301" s="94">
        <f t="shared" ref="KV301" si="3412">IF(AND(KV$165&gt;EOMONTH($E131,$R131*(1-$O131)),KV$165&lt;=EOMONTH($E131,$R131*(1-$O131)+$S131*(1-$O131)+$T131*$O131)),-KV300,0)</f>
        <v>0</v>
      </c>
      <c r="KW301" s="94">
        <f t="shared" ref="KW301" si="3413">IF(AND(KW$165&gt;EOMONTH($E131,$R131*(1-$O131)),KW$165&lt;=EOMONTH($E131,$R131*(1-$O131)+$S131*(1-$O131)+$T131*$O131)),-KW300,0)</f>
        <v>0</v>
      </c>
      <c r="KX301" s="94">
        <f t="shared" ref="KX301" si="3414">IF(AND(KX$165&gt;EOMONTH($E131,$R131*(1-$O131)),KX$165&lt;=EOMONTH($E131,$R131*(1-$O131)+$S131*(1-$O131)+$T131*$O131)),-KX300,0)</f>
        <v>0</v>
      </c>
      <c r="KY301" s="94">
        <f t="shared" ref="KY301" si="3415">IF(AND(KY$165&gt;EOMONTH($E131,$R131*(1-$O131)),KY$165&lt;=EOMONTH($E131,$R131*(1-$O131)+$S131*(1-$O131)+$T131*$O131)),-KY300,0)</f>
        <v>0</v>
      </c>
      <c r="KZ301" s="94">
        <f t="shared" ref="KZ301" si="3416">IF(AND(KZ$165&gt;EOMONTH($E131,$R131*(1-$O131)),KZ$165&lt;=EOMONTH($E131,$R131*(1-$O131)+$S131*(1-$O131)+$T131*$O131)),-KZ300,0)</f>
        <v>0</v>
      </c>
      <c r="LA301" s="94">
        <f t="shared" ref="LA301" si="3417">IF(AND(LA$165&gt;EOMONTH($E131,$R131*(1-$O131)),LA$165&lt;=EOMONTH($E131,$R131*(1-$O131)+$S131*(1-$O131)+$T131*$O131)),-LA300,0)</f>
        <v>0</v>
      </c>
      <c r="LB301" s="94">
        <f t="shared" ref="LB301" si="3418">IF(AND(LB$165&gt;EOMONTH($E131,$R131*(1-$O131)),LB$165&lt;=EOMONTH($E131,$R131*(1-$O131)+$S131*(1-$O131)+$T131*$O131)),-LB300,0)</f>
        <v>0</v>
      </c>
      <c r="LC301" s="94">
        <f t="shared" ref="LC301" si="3419">IF(AND(LC$165&gt;EOMONTH($E131,$R131*(1-$O131)),LC$165&lt;=EOMONTH($E131,$R131*(1-$O131)+$S131*(1-$O131)+$T131*$O131)),-LC300,0)</f>
        <v>0</v>
      </c>
      <c r="LD301" s="94">
        <f t="shared" ref="LD301" si="3420">IF(AND(LD$165&gt;EOMONTH($E131,$R131*(1-$O131)),LD$165&lt;=EOMONTH($E131,$R131*(1-$O131)+$S131*(1-$O131)+$T131*$O131)),-LD300,0)</f>
        <v>0</v>
      </c>
      <c r="LE301" s="94">
        <f t="shared" ref="LE301" si="3421">IF(AND(LE$165&gt;EOMONTH($E131,$R131*(1-$O131)),LE$165&lt;=EOMONTH($E131,$R131*(1-$O131)+$S131*(1-$O131)+$T131*$O131)),-LE300,0)</f>
        <v>0</v>
      </c>
      <c r="LF301" s="94">
        <f t="shared" ref="LF301" si="3422">IF(AND(LF$165&gt;EOMONTH($E131,$R131*(1-$O131)),LF$165&lt;=EOMONTH($E131,$R131*(1-$O131)+$S131*(1-$O131)+$T131*$O131)),-LF300,0)</f>
        <v>0</v>
      </c>
      <c r="LG301" s="94">
        <f t="shared" ref="LG301" si="3423">IF(AND(LG$165&gt;EOMONTH($E131,$R131*(1-$O131)),LG$165&lt;=EOMONTH($E131,$R131*(1-$O131)+$S131*(1-$O131)+$T131*$O131)),-LG300,0)</f>
        <v>0</v>
      </c>
      <c r="LH301" s="94">
        <f t="shared" ref="LH301" si="3424">IF(AND(LH$165&gt;EOMONTH($E131,$R131*(1-$O131)),LH$165&lt;=EOMONTH($E131,$R131*(1-$O131)+$S131*(1-$O131)+$T131*$O131)),-LH300,0)</f>
        <v>0</v>
      </c>
      <c r="LI301" s="94">
        <f t="shared" ref="LI301" si="3425">IF(AND(LI$165&gt;EOMONTH($E131,$R131*(1-$O131)),LI$165&lt;=EOMONTH($E131,$R131*(1-$O131)+$S131*(1-$O131)+$T131*$O131)),-LI300,0)</f>
        <v>0</v>
      </c>
      <c r="LJ301" s="94">
        <f t="shared" ref="LJ301" si="3426">IF(AND(LJ$165&gt;EOMONTH($E131,$R131*(1-$O131)),LJ$165&lt;=EOMONTH($E131,$R131*(1-$O131)+$S131*(1-$O131)+$T131*$O131)),-LJ300,0)</f>
        <v>0</v>
      </c>
      <c r="LK301" s="94">
        <f t="shared" ref="LK301" si="3427">IF(AND(LK$165&gt;EOMONTH($E131,$R131*(1-$O131)),LK$165&lt;=EOMONTH($E131,$R131*(1-$O131)+$S131*(1-$O131)+$T131*$O131)),-LK300,0)</f>
        <v>0</v>
      </c>
      <c r="LL301" s="94">
        <f t="shared" ref="LL301" si="3428">IF(AND(LL$165&gt;EOMONTH($E131,$R131*(1-$O131)),LL$165&lt;=EOMONTH($E131,$R131*(1-$O131)+$S131*(1-$O131)+$T131*$O131)),-LL300,0)</f>
        <v>0</v>
      </c>
      <c r="LM301" s="94">
        <f t="shared" ref="LM301" si="3429">IF(AND(LM$165&gt;EOMONTH($E131,$R131*(1-$O131)),LM$165&lt;=EOMONTH($E131,$R131*(1-$O131)+$S131*(1-$O131)+$T131*$O131)),-LM300,0)</f>
        <v>0</v>
      </c>
      <c r="LN301" s="94">
        <f t="shared" ref="LN301" si="3430">IF(AND(LN$165&gt;EOMONTH($E131,$R131*(1-$O131)),LN$165&lt;=EOMONTH($E131,$R131*(1-$O131)+$S131*(1-$O131)+$T131*$O131)),-LN300,0)</f>
        <v>0</v>
      </c>
      <c r="LO301" s="94">
        <f t="shared" ref="LO301" si="3431">IF(AND(LO$165&gt;EOMONTH($E131,$R131*(1-$O131)),LO$165&lt;=EOMONTH($E131,$R131*(1-$O131)+$S131*(1-$O131)+$T131*$O131)),-LO300,0)</f>
        <v>0</v>
      </c>
      <c r="LP301" s="94">
        <f t="shared" ref="LP301" si="3432">IF(AND(LP$165&gt;EOMONTH($E131,$R131*(1-$O131)),LP$165&lt;=EOMONTH($E131,$R131*(1-$O131)+$S131*(1-$O131)+$T131*$O131)),-LP300,0)</f>
        <v>0</v>
      </c>
      <c r="LQ301" s="94">
        <f t="shared" ref="LQ301" si="3433">IF(AND(LQ$165&gt;EOMONTH($E131,$R131*(1-$O131)),LQ$165&lt;=EOMONTH($E131,$R131*(1-$O131)+$S131*(1-$O131)+$T131*$O131)),-LQ300,0)</f>
        <v>0</v>
      </c>
      <c r="LR301" s="94">
        <f t="shared" ref="LR301" si="3434">IF(AND(LR$165&gt;EOMONTH($E131,$R131*(1-$O131)),LR$165&lt;=EOMONTH($E131,$R131*(1-$O131)+$S131*(1-$O131)+$T131*$O131)),-LR300,0)</f>
        <v>0</v>
      </c>
      <c r="LS301" s="94">
        <f t="shared" ref="LS301" si="3435">IF(AND(LS$165&gt;EOMONTH($E131,$R131*(1-$O131)),LS$165&lt;=EOMONTH($E131,$R131*(1-$O131)+$S131*(1-$O131)+$T131*$O131)),-LS300,0)</f>
        <v>0</v>
      </c>
      <c r="LT301" s="94">
        <f t="shared" ref="LT301" si="3436">IF(AND(LT$165&gt;EOMONTH($E131,$R131*(1-$O131)),LT$165&lt;=EOMONTH($E131,$R131*(1-$O131)+$S131*(1-$O131)+$T131*$O131)),-LT300,0)</f>
        <v>0</v>
      </c>
      <c r="LU301" s="94">
        <f t="shared" ref="LU301" si="3437">IF(AND(LU$165&gt;EOMONTH($E131,$R131*(1-$O131)),LU$165&lt;=EOMONTH($E131,$R131*(1-$O131)+$S131*(1-$O131)+$T131*$O131)),-LU300,0)</f>
        <v>0</v>
      </c>
      <c r="LV301" s="94">
        <f t="shared" ref="LV301" si="3438">IF(AND(LV$165&gt;EOMONTH($E131,$R131*(1-$O131)),LV$165&lt;=EOMONTH($E131,$R131*(1-$O131)+$S131*(1-$O131)+$T131*$O131)),-LV300,0)</f>
        <v>0</v>
      </c>
      <c r="LW301" s="94">
        <f t="shared" ref="LW301" si="3439">IF(AND(LW$165&gt;EOMONTH($E131,$R131*(1-$O131)),LW$165&lt;=EOMONTH($E131,$R131*(1-$O131)+$S131*(1-$O131)+$T131*$O131)),-LW300,0)</f>
        <v>0</v>
      </c>
      <c r="LX301" s="94">
        <f t="shared" ref="LX301" si="3440">IF(AND(LX$165&gt;EOMONTH($E131,$R131*(1-$O131)),LX$165&lt;=EOMONTH($E131,$R131*(1-$O131)+$S131*(1-$O131)+$T131*$O131)),-LX300,0)</f>
        <v>0</v>
      </c>
      <c r="LY301" s="94">
        <f t="shared" ref="LY301" si="3441">IF(AND(LY$165&gt;EOMONTH($E131,$R131*(1-$O131)),LY$165&lt;=EOMONTH($E131,$R131*(1-$O131)+$S131*(1-$O131)+$T131*$O131)),-LY300,0)</f>
        <v>0</v>
      </c>
      <c r="LZ301" s="94">
        <f t="shared" ref="LZ301" si="3442">IF(AND(LZ$165&gt;EOMONTH($E131,$R131*(1-$O131)),LZ$165&lt;=EOMONTH($E131,$R131*(1-$O131)+$S131*(1-$O131)+$T131*$O131)),-LZ300,0)</f>
        <v>0</v>
      </c>
      <c r="MA301" s="94">
        <f t="shared" ref="MA301" si="3443">IF(AND(MA$165&gt;EOMONTH($E131,$R131*(1-$O131)),MA$165&lt;=EOMONTH($E131,$R131*(1-$O131)+$S131*(1-$O131)+$T131*$O131)),-MA300,0)</f>
        <v>0</v>
      </c>
      <c r="MB301" s="94">
        <f t="shared" ref="MB301" si="3444">IF(AND(MB$165&gt;EOMONTH($E131,$R131*(1-$O131)),MB$165&lt;=EOMONTH($E131,$R131*(1-$O131)+$S131*(1-$O131)+$T131*$O131)),-MB300,0)</f>
        <v>0</v>
      </c>
      <c r="MC301" s="94">
        <f t="shared" ref="MC301" si="3445">IF(AND(MC$165&gt;EOMONTH($E131,$R131*(1-$O131)),MC$165&lt;=EOMONTH($E131,$R131*(1-$O131)+$S131*(1-$O131)+$T131*$O131)),-MC300,0)</f>
        <v>0</v>
      </c>
      <c r="MD301" s="94">
        <f t="shared" ref="MD301" si="3446">IF(AND(MD$165&gt;EOMONTH($E131,$R131*(1-$O131)),MD$165&lt;=EOMONTH($E131,$R131*(1-$O131)+$S131*(1-$O131)+$T131*$O131)),-MD300,0)</f>
        <v>0</v>
      </c>
      <c r="ME301" s="94">
        <f t="shared" ref="ME301" si="3447">IF(AND(ME$165&gt;EOMONTH($E131,$R131*(1-$O131)),ME$165&lt;=EOMONTH($E131,$R131*(1-$O131)+$S131*(1-$O131)+$T131*$O131)),-ME300,0)</f>
        <v>0</v>
      </c>
      <c r="MF301" s="94">
        <f t="shared" ref="MF301" si="3448">IF(AND(MF$165&gt;EOMONTH($E131,$R131*(1-$O131)),MF$165&lt;=EOMONTH($E131,$R131*(1-$O131)+$S131*(1-$O131)+$T131*$O131)),-MF300,0)</f>
        <v>0</v>
      </c>
      <c r="MG301" s="94">
        <f t="shared" ref="MG301" si="3449">IF(AND(MG$165&gt;EOMONTH($E131,$R131*(1-$O131)),MG$165&lt;=EOMONTH($E131,$R131*(1-$O131)+$S131*(1-$O131)+$T131*$O131)),-MG300,0)</f>
        <v>0</v>
      </c>
      <c r="MH301" s="94">
        <f t="shared" ref="MH301" si="3450">IF(AND(MH$165&gt;EOMONTH($E131,$R131*(1-$O131)),MH$165&lt;=EOMONTH($E131,$R131*(1-$O131)+$S131*(1-$O131)+$T131*$O131)),-MH300,0)</f>
        <v>0</v>
      </c>
      <c r="MI301" s="94">
        <f t="shared" ref="MI301" si="3451">IF(AND(MI$165&gt;EOMONTH($E131,$R131*(1-$O131)),MI$165&lt;=EOMONTH($E131,$R131*(1-$O131)+$S131*(1-$O131)+$T131*$O131)),-MI300,0)</f>
        <v>0</v>
      </c>
      <c r="MJ301" s="94">
        <f t="shared" ref="MJ301" si="3452">IF(AND(MJ$165&gt;EOMONTH($E131,$R131*(1-$O131)),MJ$165&lt;=EOMONTH($E131,$R131*(1-$O131)+$S131*(1-$O131)+$T131*$O131)),-MJ300,0)</f>
        <v>0</v>
      </c>
      <c r="MK301" s="94">
        <f t="shared" ref="MK301" si="3453">IF(AND(MK$165&gt;EOMONTH($E131,$R131*(1-$O131)),MK$165&lt;=EOMONTH($E131,$R131*(1-$O131)+$S131*(1-$O131)+$T131*$O131)),-MK300,0)</f>
        <v>0</v>
      </c>
      <c r="ML301" s="94">
        <f t="shared" ref="ML301" si="3454">IF(AND(ML$165&gt;EOMONTH($E131,$R131*(1-$O131)),ML$165&lt;=EOMONTH($E131,$R131*(1-$O131)+$S131*(1-$O131)+$T131*$O131)),-ML300,0)</f>
        <v>0</v>
      </c>
      <c r="MM301" s="94">
        <f t="shared" ref="MM301" si="3455">IF(AND(MM$165&gt;EOMONTH($E131,$R131*(1-$O131)),MM$165&lt;=EOMONTH($E131,$R131*(1-$O131)+$S131*(1-$O131)+$T131*$O131)),-MM300,0)</f>
        <v>0</v>
      </c>
      <c r="MN301" s="94">
        <f t="shared" ref="MN301" si="3456">IF(AND(MN$165&gt;EOMONTH($E131,$R131*(1-$O131)),MN$165&lt;=EOMONTH($E131,$R131*(1-$O131)+$S131*(1-$O131)+$T131*$O131)),-MN300,0)</f>
        <v>0</v>
      </c>
      <c r="MO301" s="94">
        <f t="shared" ref="MO301" si="3457">IF(AND(MO$165&gt;EOMONTH($E131,$R131*(1-$O131)),MO$165&lt;=EOMONTH($E131,$R131*(1-$O131)+$S131*(1-$O131)+$T131*$O131)),-MO300,0)</f>
        <v>0</v>
      </c>
      <c r="MP301" s="94">
        <f t="shared" ref="MP301" si="3458">IF(AND(MP$165&gt;EOMONTH($E131,$R131*(1-$O131)),MP$165&lt;=EOMONTH($E131,$R131*(1-$O131)+$S131*(1-$O131)+$T131*$O131)),-MP300,0)</f>
        <v>0</v>
      </c>
      <c r="MQ301" s="94">
        <f t="shared" ref="MQ301" si="3459">IF(AND(MQ$165&gt;EOMONTH($E131,$R131*(1-$O131)),MQ$165&lt;=EOMONTH($E131,$R131*(1-$O131)+$S131*(1-$O131)+$T131*$O131)),-MQ300,0)</f>
        <v>0</v>
      </c>
      <c r="MR301" s="94">
        <f t="shared" ref="MR301" si="3460">IF(AND(MR$165&gt;EOMONTH($E131,$R131*(1-$O131)),MR$165&lt;=EOMONTH($E131,$R131*(1-$O131)+$S131*(1-$O131)+$T131*$O131)),-MR300,0)</f>
        <v>0</v>
      </c>
      <c r="MS301" s="94">
        <f t="shared" ref="MS301" si="3461">IF(AND(MS$165&gt;EOMONTH($E131,$R131*(1-$O131)),MS$165&lt;=EOMONTH($E131,$R131*(1-$O131)+$S131*(1-$O131)+$T131*$O131)),-MS300,0)</f>
        <v>0</v>
      </c>
      <c r="MT301" s="94">
        <f t="shared" ref="MT301" si="3462">IF(AND(MT$165&gt;EOMONTH($E131,$R131*(1-$O131)),MT$165&lt;=EOMONTH($E131,$R131*(1-$O131)+$S131*(1-$O131)+$T131*$O131)),-MT300,0)</f>
        <v>0</v>
      </c>
      <c r="MU301" s="94">
        <f t="shared" ref="MU301" si="3463">IF(AND(MU$165&gt;EOMONTH($E131,$R131*(1-$O131)),MU$165&lt;=EOMONTH($E131,$R131*(1-$O131)+$S131*(1-$O131)+$T131*$O131)),-MU300,0)</f>
        <v>0</v>
      </c>
      <c r="MV301" s="94">
        <f t="shared" ref="MV301" si="3464">IF(AND(MV$165&gt;EOMONTH($E131,$R131*(1-$O131)),MV$165&lt;=EOMONTH($E131,$R131*(1-$O131)+$S131*(1-$O131)+$T131*$O131)),-MV300,0)</f>
        <v>0</v>
      </c>
      <c r="MW301" s="94">
        <f t="shared" ref="MW301" si="3465">IF(AND(MW$165&gt;EOMONTH($E131,$R131*(1-$O131)),MW$165&lt;=EOMONTH($E131,$R131*(1-$O131)+$S131*(1-$O131)+$T131*$O131)),-MW300,0)</f>
        <v>0</v>
      </c>
      <c r="MX301" s="94">
        <f t="shared" ref="MX301" si="3466">IF(AND(MX$165&gt;EOMONTH($E131,$R131*(1-$O131)),MX$165&lt;=EOMONTH($E131,$R131*(1-$O131)+$S131*(1-$O131)+$T131*$O131)),-MX300,0)</f>
        <v>0</v>
      </c>
      <c r="MY301" s="94">
        <f t="shared" ref="MY301" si="3467">IF(AND(MY$165&gt;EOMONTH($E131,$R131*(1-$O131)),MY$165&lt;=EOMONTH($E131,$R131*(1-$O131)+$S131*(1-$O131)+$T131*$O131)),-MY300,0)</f>
        <v>0</v>
      </c>
      <c r="MZ301" s="94">
        <f t="shared" ref="MZ301" si="3468">IF(AND(MZ$165&gt;EOMONTH($E131,$R131*(1-$O131)),MZ$165&lt;=EOMONTH($E131,$R131*(1-$O131)+$S131*(1-$O131)+$T131*$O131)),-MZ300,0)</f>
        <v>0</v>
      </c>
      <c r="NA301" s="94">
        <f t="shared" ref="NA301" si="3469">IF(AND(NA$165&gt;EOMONTH($E131,$R131*(1-$O131)),NA$165&lt;=EOMONTH($E131,$R131*(1-$O131)+$S131*(1-$O131)+$T131*$O131)),-NA300,0)</f>
        <v>0</v>
      </c>
      <c r="NB301" s="94">
        <f t="shared" ref="NB301" si="3470">IF(AND(NB$165&gt;EOMONTH($E131,$R131*(1-$O131)),NB$165&lt;=EOMONTH($E131,$R131*(1-$O131)+$S131*(1-$O131)+$T131*$O131)),-NB300,0)</f>
        <v>0</v>
      </c>
      <c r="NC301" s="94">
        <f t="shared" ref="NC301" si="3471">IF(AND(NC$165&gt;EOMONTH($E131,$R131*(1-$O131)),NC$165&lt;=EOMONTH($E131,$R131*(1-$O131)+$S131*(1-$O131)+$T131*$O131)),-NC300,0)</f>
        <v>0</v>
      </c>
      <c r="ND301" s="94">
        <f t="shared" ref="ND301" si="3472">IF(AND(ND$165&gt;EOMONTH($E131,$R131*(1-$O131)),ND$165&lt;=EOMONTH($E131,$R131*(1-$O131)+$S131*(1-$O131)+$T131*$O131)),-ND300,0)</f>
        <v>0</v>
      </c>
      <c r="NE301" s="94">
        <f t="shared" ref="NE301" si="3473">IF(AND(NE$165&gt;EOMONTH($E131,$R131*(1-$O131)),NE$165&lt;=EOMONTH($E131,$R131*(1-$O131)+$S131*(1-$O131)+$T131*$O131)),-NE300,0)</f>
        <v>0</v>
      </c>
      <c r="NF301" s="94">
        <f t="shared" ref="NF301" si="3474">IF(AND(NF$165&gt;EOMONTH($E131,$R131*(1-$O131)),NF$165&lt;=EOMONTH($E131,$R131*(1-$O131)+$S131*(1-$O131)+$T131*$O131)),-NF300,0)</f>
        <v>0</v>
      </c>
      <c r="NG301" s="94">
        <f t="shared" ref="NG301" si="3475">IF(AND(NG$165&gt;EOMONTH($E131,$R131*(1-$O131)),NG$165&lt;=EOMONTH($E131,$R131*(1-$O131)+$S131*(1-$O131)+$T131*$O131)),-NG300,0)</f>
        <v>0</v>
      </c>
      <c r="NH301" s="94">
        <f t="shared" ref="NH301" si="3476">IF(AND(NH$165&gt;EOMONTH($E131,$R131*(1-$O131)),NH$165&lt;=EOMONTH($E131,$R131*(1-$O131)+$S131*(1-$O131)+$T131*$O131)),-NH300,0)</f>
        <v>0</v>
      </c>
      <c r="NI301" s="94">
        <f t="shared" ref="NI301" si="3477">IF(AND(NI$165&gt;EOMONTH($E131,$R131*(1-$O131)),NI$165&lt;=EOMONTH($E131,$R131*(1-$O131)+$S131*(1-$O131)+$T131*$O131)),-NI300,0)</f>
        <v>0</v>
      </c>
      <c r="NJ301" s="94">
        <f t="shared" ref="NJ301" si="3478">IF(AND(NJ$165&gt;EOMONTH($E131,$R131*(1-$O131)),NJ$165&lt;=EOMONTH($E131,$R131*(1-$O131)+$S131*(1-$O131)+$T131*$O131)),-NJ300,0)</f>
        <v>0</v>
      </c>
      <c r="NK301" s="97">
        <f t="shared" ref="NK301" si="3479">IF(AND(NK$165&gt;EOMONTH($E131,$R131*(1-$O131)),NK$165&lt;=EOMONTH($E131,$R131*(1-$O131)+$S131*(1-$O131)+$T131*$O131)),-NK300,0)</f>
        <v>0</v>
      </c>
    </row>
    <row r="302" spans="1:375" x14ac:dyDescent="0.25">
      <c r="A302" s="96">
        <f ca="1">SUMIF($D$163:$NK$163,"&lt;="&amp;Summary!$B$3,Leases!D302:NK302)</f>
        <v>0</v>
      </c>
      <c r="B302" s="23" t="s">
        <v>55</v>
      </c>
      <c r="C302" s="45" t="s">
        <v>29</v>
      </c>
      <c r="D302" s="94">
        <f>IF(OR(D$165&lt;=EOMONTH($E131,$R131*(1-$O131)),D$165&gt;EOMONTH($E131,$P131*12*(1-$O131)+$Q131*12*$O131+$R131*(1-$O131))),0,IF($X131="NNN",Expenses!B$14*Leases!$F131,IF(Leases!$X131="FSG",0,IF(Leases!$X131="MG",SUMPRODUCT(Leases!$Z131:$Z135,Expenses!B$9:B$13)*Leases!$F131,MAX((Expenses!B$9-Leases!$AB131/12)*Leases!$AA131*Leases!$F131,0)+MAX((Expenses!B$10-Leases!$AB132/12)*Leases!$AA132*Leases!$F131,0)+MAX((Expenses!B$11-Leases!$AB133/12)*Leases!$AA133*Leases!$F131,0)+MAX((Expenses!B$12-Leases!$AB134/12)*Leases!$AA134*Leases!$F131,0)+MAX((Expenses!B$13-Leases!$AB135/12)*Leases!$AA135*Leases!$F131,0)))))</f>
        <v>0</v>
      </c>
      <c r="E302" s="94">
        <f>IF(OR(E$165&lt;=EOMONTH($E131,$R131*(1-$O131)),E$165&gt;EOMONTH($E131,$P131*12*(1-$O131)+$Q131*12*$O131+$R131*(1-$O131))),0,IF($X131="NNN",Expenses!C$14*Leases!$F131,IF(Leases!$X131="FSG",0,IF(Leases!$X131="MG",SUMPRODUCT(Leases!$Z131:$Z135,Expenses!C$9:C$13)*Leases!$F131,MAX((Expenses!C$9-Leases!$AB131/12)*Leases!$AA131*Leases!$F131,0)+MAX((Expenses!C$10-Leases!$AB132/12)*Leases!$AA132*Leases!$F131,0)+MAX((Expenses!C$11-Leases!$AB133/12)*Leases!$AA133*Leases!$F131,0)+MAX((Expenses!C$12-Leases!$AB134/12)*Leases!$AA134*Leases!$F131,0)+MAX((Expenses!C$13-Leases!$AB135/12)*Leases!$AA135*Leases!$F131,0)))))</f>
        <v>0</v>
      </c>
      <c r="F302" s="94">
        <f>IF(OR(F$165&lt;=EOMONTH($E131,$R131*(1-$O131)),F$165&gt;EOMONTH($E131,$P131*12*(1-$O131)+$Q131*12*$O131+$R131*(1-$O131))),0,IF($X131="NNN",Expenses!D$14*Leases!$F131,IF(Leases!$X131="FSG",0,IF(Leases!$X131="MG",SUMPRODUCT(Leases!$Z131:$Z135,Expenses!D$9:D$13)*Leases!$F131,MAX((Expenses!D$9-Leases!$AB131/12)*Leases!$AA131*Leases!$F131,0)+MAX((Expenses!D$10-Leases!$AB132/12)*Leases!$AA132*Leases!$F131,0)+MAX((Expenses!D$11-Leases!$AB133/12)*Leases!$AA133*Leases!$F131,0)+MAX((Expenses!D$12-Leases!$AB134/12)*Leases!$AA134*Leases!$F131,0)+MAX((Expenses!D$13-Leases!$AB135/12)*Leases!$AA135*Leases!$F131,0)))))</f>
        <v>0</v>
      </c>
      <c r="G302" s="94">
        <f>IF(OR(G$165&lt;=EOMONTH($E131,$R131*(1-$O131)),G$165&gt;EOMONTH($E131,$P131*12*(1-$O131)+$Q131*12*$O131+$R131*(1-$O131))),0,IF($X131="NNN",Expenses!E$14*Leases!$F131,IF(Leases!$X131="FSG",0,IF(Leases!$X131="MG",SUMPRODUCT(Leases!$Z131:$Z135,Expenses!E$9:E$13)*Leases!$F131,MAX((Expenses!E$9-Leases!$AB131/12)*Leases!$AA131*Leases!$F131,0)+MAX((Expenses!E$10-Leases!$AB132/12)*Leases!$AA132*Leases!$F131,0)+MAX((Expenses!E$11-Leases!$AB133/12)*Leases!$AA133*Leases!$F131,0)+MAX((Expenses!E$12-Leases!$AB134/12)*Leases!$AA134*Leases!$F131,0)+MAX((Expenses!E$13-Leases!$AB135/12)*Leases!$AA135*Leases!$F131,0)))))</f>
        <v>0</v>
      </c>
      <c r="H302" s="94">
        <f>IF(OR(H$165&lt;=EOMONTH($E131,$R131*(1-$O131)),H$165&gt;EOMONTH($E131,$P131*12*(1-$O131)+$Q131*12*$O131+$R131*(1-$O131))),0,IF($X131="NNN",Expenses!F$14*Leases!$F131,IF(Leases!$X131="FSG",0,IF(Leases!$X131="MG",SUMPRODUCT(Leases!$Z131:$Z135,Expenses!F$9:F$13)*Leases!$F131,MAX((Expenses!F$9-Leases!$AB131/12)*Leases!$AA131*Leases!$F131,0)+MAX((Expenses!F$10-Leases!$AB132/12)*Leases!$AA132*Leases!$F131,0)+MAX((Expenses!F$11-Leases!$AB133/12)*Leases!$AA133*Leases!$F131,0)+MAX((Expenses!F$12-Leases!$AB134/12)*Leases!$AA134*Leases!$F131,0)+MAX((Expenses!F$13-Leases!$AB135/12)*Leases!$AA135*Leases!$F131,0)))))</f>
        <v>0</v>
      </c>
      <c r="I302" s="94">
        <f>IF(OR(I$165&lt;=EOMONTH($E131,$R131*(1-$O131)),I$165&gt;EOMONTH($E131,$P131*12*(1-$O131)+$Q131*12*$O131+$R131*(1-$O131))),0,IF($X131="NNN",Expenses!G$14*Leases!$F131,IF(Leases!$X131="FSG",0,IF(Leases!$X131="MG",SUMPRODUCT(Leases!$Z131:$Z135,Expenses!G$9:G$13)*Leases!$F131,MAX((Expenses!G$9-Leases!$AB131/12)*Leases!$AA131*Leases!$F131,0)+MAX((Expenses!G$10-Leases!$AB132/12)*Leases!$AA132*Leases!$F131,0)+MAX((Expenses!G$11-Leases!$AB133/12)*Leases!$AA133*Leases!$F131,0)+MAX((Expenses!G$12-Leases!$AB134/12)*Leases!$AA134*Leases!$F131,0)+MAX((Expenses!G$13-Leases!$AB135/12)*Leases!$AA135*Leases!$F131,0)))))</f>
        <v>0</v>
      </c>
      <c r="J302" s="94">
        <f>IF(OR(J$165&lt;=EOMONTH($E131,$R131*(1-$O131)),J$165&gt;EOMONTH($E131,$P131*12*(1-$O131)+$Q131*12*$O131+$R131*(1-$O131))),0,IF($X131="NNN",Expenses!H$14*Leases!$F131,IF(Leases!$X131="FSG",0,IF(Leases!$X131="MG",SUMPRODUCT(Leases!$Z131:$Z135,Expenses!H$9:H$13)*Leases!$F131,MAX((Expenses!H$9-Leases!$AB131/12)*Leases!$AA131*Leases!$F131,0)+MAX((Expenses!H$10-Leases!$AB132/12)*Leases!$AA132*Leases!$F131,0)+MAX((Expenses!H$11-Leases!$AB133/12)*Leases!$AA133*Leases!$F131,0)+MAX((Expenses!H$12-Leases!$AB134/12)*Leases!$AA134*Leases!$F131,0)+MAX((Expenses!H$13-Leases!$AB135/12)*Leases!$AA135*Leases!$F131,0)))))</f>
        <v>0</v>
      </c>
      <c r="K302" s="94">
        <f>IF(OR(K$165&lt;=EOMONTH($E131,$R131*(1-$O131)),K$165&gt;EOMONTH($E131,$P131*12*(1-$O131)+$Q131*12*$O131+$R131*(1-$O131))),0,IF($X131="NNN",Expenses!I$14*Leases!$F131,IF(Leases!$X131="FSG",0,IF(Leases!$X131="MG",SUMPRODUCT(Leases!$Z131:$Z135,Expenses!I$9:I$13)*Leases!$F131,MAX((Expenses!I$9-Leases!$AB131/12)*Leases!$AA131*Leases!$F131,0)+MAX((Expenses!I$10-Leases!$AB132/12)*Leases!$AA132*Leases!$F131,0)+MAX((Expenses!I$11-Leases!$AB133/12)*Leases!$AA133*Leases!$F131,0)+MAX((Expenses!I$12-Leases!$AB134/12)*Leases!$AA134*Leases!$F131,0)+MAX((Expenses!I$13-Leases!$AB135/12)*Leases!$AA135*Leases!$F131,0)))))</f>
        <v>0</v>
      </c>
      <c r="L302" s="94">
        <f>IF(OR(L$165&lt;=EOMONTH($E131,$R131*(1-$O131)),L$165&gt;EOMONTH($E131,$P131*12*(1-$O131)+$Q131*12*$O131+$R131*(1-$O131))),0,IF($X131="NNN",Expenses!J$14*Leases!$F131,IF(Leases!$X131="FSG",0,IF(Leases!$X131="MG",SUMPRODUCT(Leases!$Z131:$Z135,Expenses!J$9:J$13)*Leases!$F131,MAX((Expenses!J$9-Leases!$AB131/12)*Leases!$AA131*Leases!$F131,0)+MAX((Expenses!J$10-Leases!$AB132/12)*Leases!$AA132*Leases!$F131,0)+MAX((Expenses!J$11-Leases!$AB133/12)*Leases!$AA133*Leases!$F131,0)+MAX((Expenses!J$12-Leases!$AB134/12)*Leases!$AA134*Leases!$F131,0)+MAX((Expenses!J$13-Leases!$AB135/12)*Leases!$AA135*Leases!$F131,0)))))</f>
        <v>0</v>
      </c>
      <c r="M302" s="94">
        <f>IF(OR(M$165&lt;=EOMONTH($E131,$R131*(1-$O131)),M$165&gt;EOMONTH($E131,$P131*12*(1-$O131)+$Q131*12*$O131+$R131*(1-$O131))),0,IF($X131="NNN",Expenses!K$14*Leases!$F131,IF(Leases!$X131="FSG",0,IF(Leases!$X131="MG",SUMPRODUCT(Leases!$Z131:$Z135,Expenses!K$9:K$13)*Leases!$F131,MAX((Expenses!K$9-Leases!$AB131/12)*Leases!$AA131*Leases!$F131,0)+MAX((Expenses!K$10-Leases!$AB132/12)*Leases!$AA132*Leases!$F131,0)+MAX((Expenses!K$11-Leases!$AB133/12)*Leases!$AA133*Leases!$F131,0)+MAX((Expenses!K$12-Leases!$AB134/12)*Leases!$AA134*Leases!$F131,0)+MAX((Expenses!K$13-Leases!$AB135/12)*Leases!$AA135*Leases!$F131,0)))))</f>
        <v>0</v>
      </c>
      <c r="N302" s="94">
        <f>IF(OR(N$165&lt;=EOMONTH($E131,$R131*(1-$O131)),N$165&gt;EOMONTH($E131,$P131*12*(1-$O131)+$Q131*12*$O131+$R131*(1-$O131))),0,IF($X131="NNN",Expenses!L$14*Leases!$F131,IF(Leases!$X131="FSG",0,IF(Leases!$X131="MG",SUMPRODUCT(Leases!$Z131:$Z135,Expenses!L$9:L$13)*Leases!$F131,MAX((Expenses!L$9-Leases!$AB131/12)*Leases!$AA131*Leases!$F131,0)+MAX((Expenses!L$10-Leases!$AB132/12)*Leases!$AA132*Leases!$F131,0)+MAX((Expenses!L$11-Leases!$AB133/12)*Leases!$AA133*Leases!$F131,0)+MAX((Expenses!L$12-Leases!$AB134/12)*Leases!$AA134*Leases!$F131,0)+MAX((Expenses!L$13-Leases!$AB135/12)*Leases!$AA135*Leases!$F131,0)))))</f>
        <v>0</v>
      </c>
      <c r="O302" s="94">
        <f>IF(OR(O$165&lt;=EOMONTH($E131,$R131*(1-$O131)),O$165&gt;EOMONTH($E131,$P131*12*(1-$O131)+$Q131*12*$O131+$R131*(1-$O131))),0,IF($X131="NNN",Expenses!M$14*Leases!$F131,IF(Leases!$X131="FSG",0,IF(Leases!$X131="MG",SUMPRODUCT(Leases!$Z131:$Z135,Expenses!M$9:M$13)*Leases!$F131,MAX((Expenses!M$9-Leases!$AB131/12)*Leases!$AA131*Leases!$F131,0)+MAX((Expenses!M$10-Leases!$AB132/12)*Leases!$AA132*Leases!$F131,0)+MAX((Expenses!M$11-Leases!$AB133/12)*Leases!$AA133*Leases!$F131,0)+MAX((Expenses!M$12-Leases!$AB134/12)*Leases!$AA134*Leases!$F131,0)+MAX((Expenses!M$13-Leases!$AB135/12)*Leases!$AA135*Leases!$F131,0)))))</f>
        <v>0</v>
      </c>
      <c r="P302" s="94">
        <f>IF(OR(P$165&lt;=EOMONTH($E131,$R131*(1-$O131)),P$165&gt;EOMONTH($E131,$P131*12*(1-$O131)+$Q131*12*$O131+$R131*(1-$O131))),0,IF($X131="NNN",Expenses!N$14*Leases!$F131,IF(Leases!$X131="FSG",0,IF(Leases!$X131="MG",SUMPRODUCT(Leases!$Z131:$Z135,Expenses!N$9:N$13)*Leases!$F131,MAX((Expenses!N$9-Leases!$AB131/12)*Leases!$AA131*Leases!$F131,0)+MAX((Expenses!N$10-Leases!$AB132/12)*Leases!$AA132*Leases!$F131,0)+MAX((Expenses!N$11-Leases!$AB133/12)*Leases!$AA133*Leases!$F131,0)+MAX((Expenses!N$12-Leases!$AB134/12)*Leases!$AA134*Leases!$F131,0)+MAX((Expenses!N$13-Leases!$AB135/12)*Leases!$AA135*Leases!$F131,0)))))</f>
        <v>0</v>
      </c>
      <c r="Q302" s="94">
        <f>IF(OR(Q$165&lt;=EOMONTH($E131,$R131*(1-$O131)),Q$165&gt;EOMONTH($E131,$P131*12*(1-$O131)+$Q131*12*$O131+$R131*(1-$O131))),0,IF($X131="NNN",Expenses!O$14*Leases!$F131,IF(Leases!$X131="FSG",0,IF(Leases!$X131="MG",SUMPRODUCT(Leases!$Z131:$Z135,Expenses!O$9:O$13)*Leases!$F131,MAX((Expenses!O$9-Leases!$AB131/12)*Leases!$AA131*Leases!$F131,0)+MAX((Expenses!O$10-Leases!$AB132/12)*Leases!$AA132*Leases!$F131,0)+MAX((Expenses!O$11-Leases!$AB133/12)*Leases!$AA133*Leases!$F131,0)+MAX((Expenses!O$12-Leases!$AB134/12)*Leases!$AA134*Leases!$F131,0)+MAX((Expenses!O$13-Leases!$AB135/12)*Leases!$AA135*Leases!$F131,0)))))</f>
        <v>0</v>
      </c>
      <c r="R302" s="94">
        <f>IF(OR(R$165&lt;=EOMONTH($E131,$R131*(1-$O131)),R$165&gt;EOMONTH($E131,$P131*12*(1-$O131)+$Q131*12*$O131+$R131*(1-$O131))),0,IF($X131="NNN",Expenses!P$14*Leases!$F131,IF(Leases!$X131="FSG",0,IF(Leases!$X131="MG",SUMPRODUCT(Leases!$Z131:$Z135,Expenses!P$9:P$13)*Leases!$F131,MAX((Expenses!P$9-Leases!$AB131/12)*Leases!$AA131*Leases!$F131,0)+MAX((Expenses!P$10-Leases!$AB132/12)*Leases!$AA132*Leases!$F131,0)+MAX((Expenses!P$11-Leases!$AB133/12)*Leases!$AA133*Leases!$F131,0)+MAX((Expenses!P$12-Leases!$AB134/12)*Leases!$AA134*Leases!$F131,0)+MAX((Expenses!P$13-Leases!$AB135/12)*Leases!$AA135*Leases!$F131,0)))))</f>
        <v>0</v>
      </c>
      <c r="S302" s="94">
        <f>IF(OR(S$165&lt;=EOMONTH($E131,$R131*(1-$O131)),S$165&gt;EOMONTH($E131,$P131*12*(1-$O131)+$Q131*12*$O131+$R131*(1-$O131))),0,IF($X131="NNN",Expenses!Q$14*Leases!$F131,IF(Leases!$X131="FSG",0,IF(Leases!$X131="MG",SUMPRODUCT(Leases!$Z131:$Z135,Expenses!Q$9:Q$13)*Leases!$F131,MAX((Expenses!Q$9-Leases!$AB131/12)*Leases!$AA131*Leases!$F131,0)+MAX((Expenses!Q$10-Leases!$AB132/12)*Leases!$AA132*Leases!$F131,0)+MAX((Expenses!Q$11-Leases!$AB133/12)*Leases!$AA133*Leases!$F131,0)+MAX((Expenses!Q$12-Leases!$AB134/12)*Leases!$AA134*Leases!$F131,0)+MAX((Expenses!Q$13-Leases!$AB135/12)*Leases!$AA135*Leases!$F131,0)))))</f>
        <v>0</v>
      </c>
      <c r="T302" s="94">
        <f>IF(OR(T$165&lt;=EOMONTH($E131,$R131*(1-$O131)),T$165&gt;EOMONTH($E131,$P131*12*(1-$O131)+$Q131*12*$O131+$R131*(1-$O131))),0,IF($X131="NNN",Expenses!R$14*Leases!$F131,IF(Leases!$X131="FSG",0,IF(Leases!$X131="MG",SUMPRODUCT(Leases!$Z131:$Z135,Expenses!R$9:R$13)*Leases!$F131,MAX((Expenses!R$9-Leases!$AB131/12)*Leases!$AA131*Leases!$F131,0)+MAX((Expenses!R$10-Leases!$AB132/12)*Leases!$AA132*Leases!$F131,0)+MAX((Expenses!R$11-Leases!$AB133/12)*Leases!$AA133*Leases!$F131,0)+MAX((Expenses!R$12-Leases!$AB134/12)*Leases!$AA134*Leases!$F131,0)+MAX((Expenses!R$13-Leases!$AB135/12)*Leases!$AA135*Leases!$F131,0)))))</f>
        <v>0</v>
      </c>
      <c r="U302" s="94">
        <f>IF(OR(U$165&lt;=EOMONTH($E131,$R131*(1-$O131)),U$165&gt;EOMONTH($E131,$P131*12*(1-$O131)+$Q131*12*$O131+$R131*(1-$O131))),0,IF($X131="NNN",Expenses!S$14*Leases!$F131,IF(Leases!$X131="FSG",0,IF(Leases!$X131="MG",SUMPRODUCT(Leases!$Z131:$Z135,Expenses!S$9:S$13)*Leases!$F131,MAX((Expenses!S$9-Leases!$AB131/12)*Leases!$AA131*Leases!$F131,0)+MAX((Expenses!S$10-Leases!$AB132/12)*Leases!$AA132*Leases!$F131,0)+MAX((Expenses!S$11-Leases!$AB133/12)*Leases!$AA133*Leases!$F131,0)+MAX((Expenses!S$12-Leases!$AB134/12)*Leases!$AA134*Leases!$F131,0)+MAX((Expenses!S$13-Leases!$AB135/12)*Leases!$AA135*Leases!$F131,0)))))</f>
        <v>0</v>
      </c>
      <c r="V302" s="94">
        <f>IF(OR(V$165&lt;=EOMONTH($E131,$R131*(1-$O131)),V$165&gt;EOMONTH($E131,$P131*12*(1-$O131)+$Q131*12*$O131+$R131*(1-$O131))),0,IF($X131="NNN",Expenses!T$14*Leases!$F131,IF(Leases!$X131="FSG",0,IF(Leases!$X131="MG",SUMPRODUCT(Leases!$Z131:$Z135,Expenses!T$9:T$13)*Leases!$F131,MAX((Expenses!T$9-Leases!$AB131/12)*Leases!$AA131*Leases!$F131,0)+MAX((Expenses!T$10-Leases!$AB132/12)*Leases!$AA132*Leases!$F131,0)+MAX((Expenses!T$11-Leases!$AB133/12)*Leases!$AA133*Leases!$F131,0)+MAX((Expenses!T$12-Leases!$AB134/12)*Leases!$AA134*Leases!$F131,0)+MAX((Expenses!T$13-Leases!$AB135/12)*Leases!$AA135*Leases!$F131,0)))))</f>
        <v>0</v>
      </c>
      <c r="W302" s="94">
        <f>IF(OR(W$165&lt;=EOMONTH($E131,$R131*(1-$O131)),W$165&gt;EOMONTH($E131,$P131*12*(1-$O131)+$Q131*12*$O131+$R131*(1-$O131))),0,IF($X131="NNN",Expenses!U$14*Leases!$F131,IF(Leases!$X131="FSG",0,IF(Leases!$X131="MG",SUMPRODUCT(Leases!$Z131:$Z135,Expenses!U$9:U$13)*Leases!$F131,MAX((Expenses!U$9-Leases!$AB131/12)*Leases!$AA131*Leases!$F131,0)+MAX((Expenses!U$10-Leases!$AB132/12)*Leases!$AA132*Leases!$F131,0)+MAX((Expenses!U$11-Leases!$AB133/12)*Leases!$AA133*Leases!$F131,0)+MAX((Expenses!U$12-Leases!$AB134/12)*Leases!$AA134*Leases!$F131,0)+MAX((Expenses!U$13-Leases!$AB135/12)*Leases!$AA135*Leases!$F131,0)))))</f>
        <v>0</v>
      </c>
      <c r="X302" s="94">
        <f>IF(OR(X$165&lt;=EOMONTH($E131,$R131*(1-$O131)),X$165&gt;EOMONTH($E131,$P131*12*(1-$O131)+$Q131*12*$O131+$R131*(1-$O131))),0,IF($X131="NNN",Expenses!V$14*Leases!$F131,IF(Leases!$X131="FSG",0,IF(Leases!$X131="MG",SUMPRODUCT(Leases!$Z131:$Z135,Expenses!V$9:V$13)*Leases!$F131,MAX((Expenses!V$9-Leases!$AB131/12)*Leases!$AA131*Leases!$F131,0)+MAX((Expenses!V$10-Leases!$AB132/12)*Leases!$AA132*Leases!$F131,0)+MAX((Expenses!V$11-Leases!$AB133/12)*Leases!$AA133*Leases!$F131,0)+MAX((Expenses!V$12-Leases!$AB134/12)*Leases!$AA134*Leases!$F131,0)+MAX((Expenses!V$13-Leases!$AB135/12)*Leases!$AA135*Leases!$F131,0)))))</f>
        <v>0</v>
      </c>
      <c r="Y302" s="94">
        <f>IF(OR(Y$165&lt;=EOMONTH($E131,$R131*(1-$O131)),Y$165&gt;EOMONTH($E131,$P131*12*(1-$O131)+$Q131*12*$O131+$R131*(1-$O131))),0,IF($X131="NNN",Expenses!W$14*Leases!$F131,IF(Leases!$X131="FSG",0,IF(Leases!$X131="MG",SUMPRODUCT(Leases!$Z131:$Z135,Expenses!W$9:W$13)*Leases!$F131,MAX((Expenses!W$9-Leases!$AB131/12)*Leases!$AA131*Leases!$F131,0)+MAX((Expenses!W$10-Leases!$AB132/12)*Leases!$AA132*Leases!$F131,0)+MAX((Expenses!W$11-Leases!$AB133/12)*Leases!$AA133*Leases!$F131,0)+MAX((Expenses!W$12-Leases!$AB134/12)*Leases!$AA134*Leases!$F131,0)+MAX((Expenses!W$13-Leases!$AB135/12)*Leases!$AA135*Leases!$F131,0)))))</f>
        <v>0</v>
      </c>
      <c r="Z302" s="94">
        <f>IF(OR(Z$165&lt;=EOMONTH($E131,$R131*(1-$O131)),Z$165&gt;EOMONTH($E131,$P131*12*(1-$O131)+$Q131*12*$O131+$R131*(1-$O131))),0,IF($X131="NNN",Expenses!X$14*Leases!$F131,IF(Leases!$X131="FSG",0,IF(Leases!$X131="MG",SUMPRODUCT(Leases!$Z131:$Z135,Expenses!X$9:X$13)*Leases!$F131,MAX((Expenses!X$9-Leases!$AB131/12)*Leases!$AA131*Leases!$F131,0)+MAX((Expenses!X$10-Leases!$AB132/12)*Leases!$AA132*Leases!$F131,0)+MAX((Expenses!X$11-Leases!$AB133/12)*Leases!$AA133*Leases!$F131,0)+MAX((Expenses!X$12-Leases!$AB134/12)*Leases!$AA134*Leases!$F131,0)+MAX((Expenses!X$13-Leases!$AB135/12)*Leases!$AA135*Leases!$F131,0)))))</f>
        <v>0</v>
      </c>
      <c r="AA302" s="94">
        <f>IF(OR(AA$165&lt;=EOMONTH($E131,$R131*(1-$O131)),AA$165&gt;EOMONTH($E131,$P131*12*(1-$O131)+$Q131*12*$O131+$R131*(1-$O131))),0,IF($X131="NNN",Expenses!Y$14*Leases!$F131,IF(Leases!$X131="FSG",0,IF(Leases!$X131="MG",SUMPRODUCT(Leases!$Z131:$Z135,Expenses!Y$9:Y$13)*Leases!$F131,MAX((Expenses!Y$9-Leases!$AB131/12)*Leases!$AA131*Leases!$F131,0)+MAX((Expenses!Y$10-Leases!$AB132/12)*Leases!$AA132*Leases!$F131,0)+MAX((Expenses!Y$11-Leases!$AB133/12)*Leases!$AA133*Leases!$F131,0)+MAX((Expenses!Y$12-Leases!$AB134/12)*Leases!$AA134*Leases!$F131,0)+MAX((Expenses!Y$13-Leases!$AB135/12)*Leases!$AA135*Leases!$F131,0)))))</f>
        <v>0</v>
      </c>
      <c r="AB302" s="94">
        <f>IF(OR(AB$165&lt;=EOMONTH($E131,$R131*(1-$O131)),AB$165&gt;EOMONTH($E131,$P131*12*(1-$O131)+$Q131*12*$O131+$R131*(1-$O131))),0,IF($X131="NNN",Expenses!Z$14*Leases!$F131,IF(Leases!$X131="FSG",0,IF(Leases!$X131="MG",SUMPRODUCT(Leases!$Z131:$Z135,Expenses!Z$9:Z$13)*Leases!$F131,MAX((Expenses!Z$9-Leases!$AB131/12)*Leases!$AA131*Leases!$F131,0)+MAX((Expenses!Z$10-Leases!$AB132/12)*Leases!$AA132*Leases!$F131,0)+MAX((Expenses!Z$11-Leases!$AB133/12)*Leases!$AA133*Leases!$F131,0)+MAX((Expenses!Z$12-Leases!$AB134/12)*Leases!$AA134*Leases!$F131,0)+MAX((Expenses!Z$13-Leases!$AB135/12)*Leases!$AA135*Leases!$F131,0)))))</f>
        <v>0</v>
      </c>
      <c r="AC302" s="94">
        <f>IF(OR(AC$165&lt;=EOMONTH($E131,$R131*(1-$O131)),AC$165&gt;EOMONTH($E131,$P131*12*(1-$O131)+$Q131*12*$O131+$R131*(1-$O131))),0,IF($X131="NNN",Expenses!AA$14*Leases!$F131,IF(Leases!$X131="FSG",0,IF(Leases!$X131="MG",SUMPRODUCT(Leases!$Z131:$Z135,Expenses!AA$9:AA$13)*Leases!$F131,MAX((Expenses!AA$9-Leases!$AB131/12)*Leases!$AA131*Leases!$F131,0)+MAX((Expenses!AA$10-Leases!$AB132/12)*Leases!$AA132*Leases!$F131,0)+MAX((Expenses!AA$11-Leases!$AB133/12)*Leases!$AA133*Leases!$F131,0)+MAX((Expenses!AA$12-Leases!$AB134/12)*Leases!$AA134*Leases!$F131,0)+MAX((Expenses!AA$13-Leases!$AB135/12)*Leases!$AA135*Leases!$F131,0)))))</f>
        <v>0</v>
      </c>
      <c r="AD302" s="94">
        <f>IF(OR(AD$165&lt;=EOMONTH($E131,$R131*(1-$O131)),AD$165&gt;EOMONTH($E131,$P131*12*(1-$O131)+$Q131*12*$O131+$R131*(1-$O131))),0,IF($X131="NNN",Expenses!AB$14*Leases!$F131,IF(Leases!$X131="FSG",0,IF(Leases!$X131="MG",SUMPRODUCT(Leases!$Z131:$Z135,Expenses!AB$9:AB$13)*Leases!$F131,MAX((Expenses!AB$9-Leases!$AB131/12)*Leases!$AA131*Leases!$F131,0)+MAX((Expenses!AB$10-Leases!$AB132/12)*Leases!$AA132*Leases!$F131,0)+MAX((Expenses!AB$11-Leases!$AB133/12)*Leases!$AA133*Leases!$F131,0)+MAX((Expenses!AB$12-Leases!$AB134/12)*Leases!$AA134*Leases!$F131,0)+MAX((Expenses!AB$13-Leases!$AB135/12)*Leases!$AA135*Leases!$F131,0)))))</f>
        <v>0</v>
      </c>
      <c r="AE302" s="94">
        <f>IF(OR(AE$165&lt;=EOMONTH($E131,$R131*(1-$O131)),AE$165&gt;EOMONTH($E131,$P131*12*(1-$O131)+$Q131*12*$O131+$R131*(1-$O131))),0,IF($X131="NNN",Expenses!AC$14*Leases!$F131,IF(Leases!$X131="FSG",0,IF(Leases!$X131="MG",SUMPRODUCT(Leases!$Z131:$Z135,Expenses!AC$9:AC$13)*Leases!$F131,MAX((Expenses!AC$9-Leases!$AB131/12)*Leases!$AA131*Leases!$F131,0)+MAX((Expenses!AC$10-Leases!$AB132/12)*Leases!$AA132*Leases!$F131,0)+MAX((Expenses!AC$11-Leases!$AB133/12)*Leases!$AA133*Leases!$F131,0)+MAX((Expenses!AC$12-Leases!$AB134/12)*Leases!$AA134*Leases!$F131,0)+MAX((Expenses!AC$13-Leases!$AB135/12)*Leases!$AA135*Leases!$F131,0)))))</f>
        <v>0</v>
      </c>
      <c r="AF302" s="94">
        <f>IF(OR(AF$165&lt;=EOMONTH($E131,$R131*(1-$O131)),AF$165&gt;EOMONTH($E131,$P131*12*(1-$O131)+$Q131*12*$O131+$R131*(1-$O131))),0,IF($X131="NNN",Expenses!AD$14*Leases!$F131,IF(Leases!$X131="FSG",0,IF(Leases!$X131="MG",SUMPRODUCT(Leases!$Z131:$Z135,Expenses!AD$9:AD$13)*Leases!$F131,MAX((Expenses!AD$9-Leases!$AB131/12)*Leases!$AA131*Leases!$F131,0)+MAX((Expenses!AD$10-Leases!$AB132/12)*Leases!$AA132*Leases!$F131,0)+MAX((Expenses!AD$11-Leases!$AB133/12)*Leases!$AA133*Leases!$F131,0)+MAX((Expenses!AD$12-Leases!$AB134/12)*Leases!$AA134*Leases!$F131,0)+MAX((Expenses!AD$13-Leases!$AB135/12)*Leases!$AA135*Leases!$F131,0)))))</f>
        <v>0</v>
      </c>
      <c r="AG302" s="94">
        <f>IF(OR(AG$165&lt;=EOMONTH($E131,$R131*(1-$O131)),AG$165&gt;EOMONTH($E131,$P131*12*(1-$O131)+$Q131*12*$O131+$R131*(1-$O131))),0,IF($X131="NNN",Expenses!AE$14*Leases!$F131,IF(Leases!$X131="FSG",0,IF(Leases!$X131="MG",SUMPRODUCT(Leases!$Z131:$Z135,Expenses!AE$9:AE$13)*Leases!$F131,MAX((Expenses!AE$9-Leases!$AB131/12)*Leases!$AA131*Leases!$F131,0)+MAX((Expenses!AE$10-Leases!$AB132/12)*Leases!$AA132*Leases!$F131,0)+MAX((Expenses!AE$11-Leases!$AB133/12)*Leases!$AA133*Leases!$F131,0)+MAX((Expenses!AE$12-Leases!$AB134/12)*Leases!$AA134*Leases!$F131,0)+MAX((Expenses!AE$13-Leases!$AB135/12)*Leases!$AA135*Leases!$F131,0)))))</f>
        <v>0</v>
      </c>
      <c r="AH302" s="94">
        <f>IF(OR(AH$165&lt;=EOMONTH($E131,$R131*(1-$O131)),AH$165&gt;EOMONTH($E131,$P131*12*(1-$O131)+$Q131*12*$O131+$R131*(1-$O131))),0,IF($X131="NNN",Expenses!AF$14*Leases!$F131,IF(Leases!$X131="FSG",0,IF(Leases!$X131="MG",SUMPRODUCT(Leases!$Z131:$Z135,Expenses!AF$9:AF$13)*Leases!$F131,MAX((Expenses!AF$9-Leases!$AB131/12)*Leases!$AA131*Leases!$F131,0)+MAX((Expenses!AF$10-Leases!$AB132/12)*Leases!$AA132*Leases!$F131,0)+MAX((Expenses!AF$11-Leases!$AB133/12)*Leases!$AA133*Leases!$F131,0)+MAX((Expenses!AF$12-Leases!$AB134/12)*Leases!$AA134*Leases!$F131,0)+MAX((Expenses!AF$13-Leases!$AB135/12)*Leases!$AA135*Leases!$F131,0)))))</f>
        <v>0</v>
      </c>
      <c r="AI302" s="94">
        <f>IF(OR(AI$165&lt;=EOMONTH($E131,$R131*(1-$O131)),AI$165&gt;EOMONTH($E131,$P131*12*(1-$O131)+$Q131*12*$O131+$R131*(1-$O131))),0,IF($X131="NNN",Expenses!AG$14*Leases!$F131,IF(Leases!$X131="FSG",0,IF(Leases!$X131="MG",SUMPRODUCT(Leases!$Z131:$Z135,Expenses!AG$9:AG$13)*Leases!$F131,MAX((Expenses!AG$9-Leases!$AB131/12)*Leases!$AA131*Leases!$F131,0)+MAX((Expenses!AG$10-Leases!$AB132/12)*Leases!$AA132*Leases!$F131,0)+MAX((Expenses!AG$11-Leases!$AB133/12)*Leases!$AA133*Leases!$F131,0)+MAX((Expenses!AG$12-Leases!$AB134/12)*Leases!$AA134*Leases!$F131,0)+MAX((Expenses!AG$13-Leases!$AB135/12)*Leases!$AA135*Leases!$F131,0)))))</f>
        <v>0</v>
      </c>
      <c r="AJ302" s="94">
        <f>IF(OR(AJ$165&lt;=EOMONTH($E131,$R131*(1-$O131)),AJ$165&gt;EOMONTH($E131,$P131*12*(1-$O131)+$Q131*12*$O131+$R131*(1-$O131))),0,IF($X131="NNN",Expenses!AH$14*Leases!$F131,IF(Leases!$X131="FSG",0,IF(Leases!$X131="MG",SUMPRODUCT(Leases!$Z131:$Z135,Expenses!AH$9:AH$13)*Leases!$F131,MAX((Expenses!AH$9-Leases!$AB131/12)*Leases!$AA131*Leases!$F131,0)+MAX((Expenses!AH$10-Leases!$AB132/12)*Leases!$AA132*Leases!$F131,0)+MAX((Expenses!AH$11-Leases!$AB133/12)*Leases!$AA133*Leases!$F131,0)+MAX((Expenses!AH$12-Leases!$AB134/12)*Leases!$AA134*Leases!$F131,0)+MAX((Expenses!AH$13-Leases!$AB135/12)*Leases!$AA135*Leases!$F131,0)))))</f>
        <v>0</v>
      </c>
      <c r="AK302" s="94">
        <f>IF(OR(AK$165&lt;=EOMONTH($E131,$R131*(1-$O131)),AK$165&gt;EOMONTH($E131,$P131*12*(1-$O131)+$Q131*12*$O131+$R131*(1-$O131))),0,IF($X131="NNN",Expenses!AI$14*Leases!$F131,IF(Leases!$X131="FSG",0,IF(Leases!$X131="MG",SUMPRODUCT(Leases!$Z131:$Z135,Expenses!AI$9:AI$13)*Leases!$F131,MAX((Expenses!AI$9-Leases!$AB131/12)*Leases!$AA131*Leases!$F131,0)+MAX((Expenses!AI$10-Leases!$AB132/12)*Leases!$AA132*Leases!$F131,0)+MAX((Expenses!AI$11-Leases!$AB133/12)*Leases!$AA133*Leases!$F131,0)+MAX((Expenses!AI$12-Leases!$AB134/12)*Leases!$AA134*Leases!$F131,0)+MAX((Expenses!AI$13-Leases!$AB135/12)*Leases!$AA135*Leases!$F131,0)))))</f>
        <v>0</v>
      </c>
      <c r="AL302" s="94">
        <f>IF(OR(AL$165&lt;=EOMONTH($E131,$R131*(1-$O131)),AL$165&gt;EOMONTH($E131,$P131*12*(1-$O131)+$Q131*12*$O131+$R131*(1-$O131))),0,IF($X131="NNN",Expenses!AJ$14*Leases!$F131,IF(Leases!$X131="FSG",0,IF(Leases!$X131="MG",SUMPRODUCT(Leases!$Z131:$Z135,Expenses!AJ$9:AJ$13)*Leases!$F131,MAX((Expenses!AJ$9-Leases!$AB131/12)*Leases!$AA131*Leases!$F131,0)+MAX((Expenses!AJ$10-Leases!$AB132/12)*Leases!$AA132*Leases!$F131,0)+MAX((Expenses!AJ$11-Leases!$AB133/12)*Leases!$AA133*Leases!$F131,0)+MAX((Expenses!AJ$12-Leases!$AB134/12)*Leases!$AA134*Leases!$F131,0)+MAX((Expenses!AJ$13-Leases!$AB135/12)*Leases!$AA135*Leases!$F131,0)))))</f>
        <v>0</v>
      </c>
      <c r="AM302" s="94">
        <f>IF(OR(AM$165&lt;=EOMONTH($E131,$R131*(1-$O131)),AM$165&gt;EOMONTH($E131,$P131*12*(1-$O131)+$Q131*12*$O131+$R131*(1-$O131))),0,IF($X131="NNN",Expenses!AK$14*Leases!$F131,IF(Leases!$X131="FSG",0,IF(Leases!$X131="MG",SUMPRODUCT(Leases!$Z131:$Z135,Expenses!AK$9:AK$13)*Leases!$F131,MAX((Expenses!AK$9-Leases!$AB131/12)*Leases!$AA131*Leases!$F131,0)+MAX((Expenses!AK$10-Leases!$AB132/12)*Leases!$AA132*Leases!$F131,0)+MAX((Expenses!AK$11-Leases!$AB133/12)*Leases!$AA133*Leases!$F131,0)+MAX((Expenses!AK$12-Leases!$AB134/12)*Leases!$AA134*Leases!$F131,0)+MAX((Expenses!AK$13-Leases!$AB135/12)*Leases!$AA135*Leases!$F131,0)))))</f>
        <v>0</v>
      </c>
      <c r="AN302" s="94">
        <f>IF(OR(AN$165&lt;=EOMONTH($E131,$R131*(1-$O131)),AN$165&gt;EOMONTH($E131,$P131*12*(1-$O131)+$Q131*12*$O131+$R131*(1-$O131))),0,IF($X131="NNN",Expenses!AL$14*Leases!$F131,IF(Leases!$X131="FSG",0,IF(Leases!$X131="MG",SUMPRODUCT(Leases!$Z131:$Z135,Expenses!AL$9:AL$13)*Leases!$F131,MAX((Expenses!AL$9-Leases!$AB131/12)*Leases!$AA131*Leases!$F131,0)+MAX((Expenses!AL$10-Leases!$AB132/12)*Leases!$AA132*Leases!$F131,0)+MAX((Expenses!AL$11-Leases!$AB133/12)*Leases!$AA133*Leases!$F131,0)+MAX((Expenses!AL$12-Leases!$AB134/12)*Leases!$AA134*Leases!$F131,0)+MAX((Expenses!AL$13-Leases!$AB135/12)*Leases!$AA135*Leases!$F131,0)))))</f>
        <v>0</v>
      </c>
      <c r="AO302" s="94">
        <f>IF(OR(AO$165&lt;=EOMONTH($E131,$R131*(1-$O131)),AO$165&gt;EOMONTH($E131,$P131*12*(1-$O131)+$Q131*12*$O131+$R131*(1-$O131))),0,IF($X131="NNN",Expenses!AM$14*Leases!$F131,IF(Leases!$X131="FSG",0,IF(Leases!$X131="MG",SUMPRODUCT(Leases!$Z131:$Z135,Expenses!AM$9:AM$13)*Leases!$F131,MAX((Expenses!AM$9-Leases!$AB131/12)*Leases!$AA131*Leases!$F131,0)+MAX((Expenses!AM$10-Leases!$AB132/12)*Leases!$AA132*Leases!$F131,0)+MAX((Expenses!AM$11-Leases!$AB133/12)*Leases!$AA133*Leases!$F131,0)+MAX((Expenses!AM$12-Leases!$AB134/12)*Leases!$AA134*Leases!$F131,0)+MAX((Expenses!AM$13-Leases!$AB135/12)*Leases!$AA135*Leases!$F131,0)))))</f>
        <v>0</v>
      </c>
      <c r="AP302" s="94">
        <f>IF(OR(AP$165&lt;=EOMONTH($E131,$R131*(1-$O131)),AP$165&gt;EOMONTH($E131,$P131*12*(1-$O131)+$Q131*12*$O131+$R131*(1-$O131))),0,IF($X131="NNN",Expenses!AN$14*Leases!$F131,IF(Leases!$X131="FSG",0,IF(Leases!$X131="MG",SUMPRODUCT(Leases!$Z131:$Z135,Expenses!AN$9:AN$13)*Leases!$F131,MAX((Expenses!AN$9-Leases!$AB131/12)*Leases!$AA131*Leases!$F131,0)+MAX((Expenses!AN$10-Leases!$AB132/12)*Leases!$AA132*Leases!$F131,0)+MAX((Expenses!AN$11-Leases!$AB133/12)*Leases!$AA133*Leases!$F131,0)+MAX((Expenses!AN$12-Leases!$AB134/12)*Leases!$AA134*Leases!$F131,0)+MAX((Expenses!AN$13-Leases!$AB135/12)*Leases!$AA135*Leases!$F131,0)))))</f>
        <v>0</v>
      </c>
      <c r="AQ302" s="94">
        <f>IF(OR(AQ$165&lt;=EOMONTH($E131,$R131*(1-$O131)),AQ$165&gt;EOMONTH($E131,$P131*12*(1-$O131)+$Q131*12*$O131+$R131*(1-$O131))),0,IF($X131="NNN",Expenses!AO$14*Leases!$F131,IF(Leases!$X131="FSG",0,IF(Leases!$X131="MG",SUMPRODUCT(Leases!$Z131:$Z135,Expenses!AO$9:AO$13)*Leases!$F131,MAX((Expenses!AO$9-Leases!$AB131/12)*Leases!$AA131*Leases!$F131,0)+MAX((Expenses!AO$10-Leases!$AB132/12)*Leases!$AA132*Leases!$F131,0)+MAX((Expenses!AO$11-Leases!$AB133/12)*Leases!$AA133*Leases!$F131,0)+MAX((Expenses!AO$12-Leases!$AB134/12)*Leases!$AA134*Leases!$F131,0)+MAX((Expenses!AO$13-Leases!$AB135/12)*Leases!$AA135*Leases!$F131,0)))))</f>
        <v>0</v>
      </c>
      <c r="AR302" s="94">
        <f>IF(OR(AR$165&lt;=EOMONTH($E131,$R131*(1-$O131)),AR$165&gt;EOMONTH($E131,$P131*12*(1-$O131)+$Q131*12*$O131+$R131*(1-$O131))),0,IF($X131="NNN",Expenses!AP$14*Leases!$F131,IF(Leases!$X131="FSG",0,IF(Leases!$X131="MG",SUMPRODUCT(Leases!$Z131:$Z135,Expenses!AP$9:AP$13)*Leases!$F131,MAX((Expenses!AP$9-Leases!$AB131/12)*Leases!$AA131*Leases!$F131,0)+MAX((Expenses!AP$10-Leases!$AB132/12)*Leases!$AA132*Leases!$F131,0)+MAX((Expenses!AP$11-Leases!$AB133/12)*Leases!$AA133*Leases!$F131,0)+MAX((Expenses!AP$12-Leases!$AB134/12)*Leases!$AA134*Leases!$F131,0)+MAX((Expenses!AP$13-Leases!$AB135/12)*Leases!$AA135*Leases!$F131,0)))))</f>
        <v>0</v>
      </c>
      <c r="AS302" s="94">
        <f>IF(OR(AS$165&lt;=EOMONTH($E131,$R131*(1-$O131)),AS$165&gt;EOMONTH($E131,$P131*12*(1-$O131)+$Q131*12*$O131+$R131*(1-$O131))),0,IF($X131="NNN",Expenses!AQ$14*Leases!$F131,IF(Leases!$X131="FSG",0,IF(Leases!$X131="MG",SUMPRODUCT(Leases!$Z131:$Z135,Expenses!AQ$9:AQ$13)*Leases!$F131,MAX((Expenses!AQ$9-Leases!$AB131/12)*Leases!$AA131*Leases!$F131,0)+MAX((Expenses!AQ$10-Leases!$AB132/12)*Leases!$AA132*Leases!$F131,0)+MAX((Expenses!AQ$11-Leases!$AB133/12)*Leases!$AA133*Leases!$F131,0)+MAX((Expenses!AQ$12-Leases!$AB134/12)*Leases!$AA134*Leases!$F131,0)+MAX((Expenses!AQ$13-Leases!$AB135/12)*Leases!$AA135*Leases!$F131,0)))))</f>
        <v>0</v>
      </c>
      <c r="AT302" s="94">
        <f>IF(OR(AT$165&lt;=EOMONTH($E131,$R131*(1-$O131)),AT$165&gt;EOMONTH($E131,$P131*12*(1-$O131)+$Q131*12*$O131+$R131*(1-$O131))),0,IF($X131="NNN",Expenses!AR$14*Leases!$F131,IF(Leases!$X131="FSG",0,IF(Leases!$X131="MG",SUMPRODUCT(Leases!$Z131:$Z135,Expenses!AR$9:AR$13)*Leases!$F131,MAX((Expenses!AR$9-Leases!$AB131/12)*Leases!$AA131*Leases!$F131,0)+MAX((Expenses!AR$10-Leases!$AB132/12)*Leases!$AA132*Leases!$F131,0)+MAX((Expenses!AR$11-Leases!$AB133/12)*Leases!$AA133*Leases!$F131,0)+MAX((Expenses!AR$12-Leases!$AB134/12)*Leases!$AA134*Leases!$F131,0)+MAX((Expenses!AR$13-Leases!$AB135/12)*Leases!$AA135*Leases!$F131,0)))))</f>
        <v>0</v>
      </c>
      <c r="AU302" s="94">
        <f>IF(OR(AU$165&lt;=EOMONTH($E131,$R131*(1-$O131)),AU$165&gt;EOMONTH($E131,$P131*12*(1-$O131)+$Q131*12*$O131+$R131*(1-$O131))),0,IF($X131="NNN",Expenses!AS$14*Leases!$F131,IF(Leases!$X131="FSG",0,IF(Leases!$X131="MG",SUMPRODUCT(Leases!$Z131:$Z135,Expenses!AS$9:AS$13)*Leases!$F131,MAX((Expenses!AS$9-Leases!$AB131/12)*Leases!$AA131*Leases!$F131,0)+MAX((Expenses!AS$10-Leases!$AB132/12)*Leases!$AA132*Leases!$F131,0)+MAX((Expenses!AS$11-Leases!$AB133/12)*Leases!$AA133*Leases!$F131,0)+MAX((Expenses!AS$12-Leases!$AB134/12)*Leases!$AA134*Leases!$F131,0)+MAX((Expenses!AS$13-Leases!$AB135/12)*Leases!$AA135*Leases!$F131,0)))))</f>
        <v>0</v>
      </c>
      <c r="AV302" s="94">
        <f>IF(OR(AV$165&lt;=EOMONTH($E131,$R131*(1-$O131)),AV$165&gt;EOMONTH($E131,$P131*12*(1-$O131)+$Q131*12*$O131+$R131*(1-$O131))),0,IF($X131="NNN",Expenses!AT$14*Leases!$F131,IF(Leases!$X131="FSG",0,IF(Leases!$X131="MG",SUMPRODUCT(Leases!$Z131:$Z135,Expenses!AT$9:AT$13)*Leases!$F131,MAX((Expenses!AT$9-Leases!$AB131/12)*Leases!$AA131*Leases!$F131,0)+MAX((Expenses!AT$10-Leases!$AB132/12)*Leases!$AA132*Leases!$F131,0)+MAX((Expenses!AT$11-Leases!$AB133/12)*Leases!$AA133*Leases!$F131,0)+MAX((Expenses!AT$12-Leases!$AB134/12)*Leases!$AA134*Leases!$F131,0)+MAX((Expenses!AT$13-Leases!$AB135/12)*Leases!$AA135*Leases!$F131,0)))))</f>
        <v>0</v>
      </c>
      <c r="AW302" s="94">
        <f>IF(OR(AW$165&lt;=EOMONTH($E131,$R131*(1-$O131)),AW$165&gt;EOMONTH($E131,$P131*12*(1-$O131)+$Q131*12*$O131+$R131*(1-$O131))),0,IF($X131="NNN",Expenses!AU$14*Leases!$F131,IF(Leases!$X131="FSG",0,IF(Leases!$X131="MG",SUMPRODUCT(Leases!$Z131:$Z135,Expenses!AU$9:AU$13)*Leases!$F131,MAX((Expenses!AU$9-Leases!$AB131/12)*Leases!$AA131*Leases!$F131,0)+MAX((Expenses!AU$10-Leases!$AB132/12)*Leases!$AA132*Leases!$F131,0)+MAX((Expenses!AU$11-Leases!$AB133/12)*Leases!$AA133*Leases!$F131,0)+MAX((Expenses!AU$12-Leases!$AB134/12)*Leases!$AA134*Leases!$F131,0)+MAX((Expenses!AU$13-Leases!$AB135/12)*Leases!$AA135*Leases!$F131,0)))))</f>
        <v>0</v>
      </c>
      <c r="AX302" s="94">
        <f>IF(OR(AX$165&lt;=EOMONTH($E131,$R131*(1-$O131)),AX$165&gt;EOMONTH($E131,$P131*12*(1-$O131)+$Q131*12*$O131+$R131*(1-$O131))),0,IF($X131="NNN",Expenses!AV$14*Leases!$F131,IF(Leases!$X131="FSG",0,IF(Leases!$X131="MG",SUMPRODUCT(Leases!$Z131:$Z135,Expenses!AV$9:AV$13)*Leases!$F131,MAX((Expenses!AV$9-Leases!$AB131/12)*Leases!$AA131*Leases!$F131,0)+MAX((Expenses!AV$10-Leases!$AB132/12)*Leases!$AA132*Leases!$F131,0)+MAX((Expenses!AV$11-Leases!$AB133/12)*Leases!$AA133*Leases!$F131,0)+MAX((Expenses!AV$12-Leases!$AB134/12)*Leases!$AA134*Leases!$F131,0)+MAX((Expenses!AV$13-Leases!$AB135/12)*Leases!$AA135*Leases!$F131,0)))))</f>
        <v>0</v>
      </c>
      <c r="AY302" s="94">
        <f>IF(OR(AY$165&lt;=EOMONTH($E131,$R131*(1-$O131)),AY$165&gt;EOMONTH($E131,$P131*12*(1-$O131)+$Q131*12*$O131+$R131*(1-$O131))),0,IF($X131="NNN",Expenses!AW$14*Leases!$F131,IF(Leases!$X131="FSG",0,IF(Leases!$X131="MG",SUMPRODUCT(Leases!$Z131:$Z135,Expenses!AW$9:AW$13)*Leases!$F131,MAX((Expenses!AW$9-Leases!$AB131/12)*Leases!$AA131*Leases!$F131,0)+MAX((Expenses!AW$10-Leases!$AB132/12)*Leases!$AA132*Leases!$F131,0)+MAX((Expenses!AW$11-Leases!$AB133/12)*Leases!$AA133*Leases!$F131,0)+MAX((Expenses!AW$12-Leases!$AB134/12)*Leases!$AA134*Leases!$F131,0)+MAX((Expenses!AW$13-Leases!$AB135/12)*Leases!$AA135*Leases!$F131,0)))))</f>
        <v>0</v>
      </c>
      <c r="AZ302" s="94">
        <f>IF(OR(AZ$165&lt;=EOMONTH($E131,$R131*(1-$O131)),AZ$165&gt;EOMONTH($E131,$P131*12*(1-$O131)+$Q131*12*$O131+$R131*(1-$O131))),0,IF($X131="NNN",Expenses!AX$14*Leases!$F131,IF(Leases!$X131="FSG",0,IF(Leases!$X131="MG",SUMPRODUCT(Leases!$Z131:$Z135,Expenses!AX$9:AX$13)*Leases!$F131,MAX((Expenses!AX$9-Leases!$AB131/12)*Leases!$AA131*Leases!$F131,0)+MAX((Expenses!AX$10-Leases!$AB132/12)*Leases!$AA132*Leases!$F131,0)+MAX((Expenses!AX$11-Leases!$AB133/12)*Leases!$AA133*Leases!$F131,0)+MAX((Expenses!AX$12-Leases!$AB134/12)*Leases!$AA134*Leases!$F131,0)+MAX((Expenses!AX$13-Leases!$AB135/12)*Leases!$AA135*Leases!$F131,0)))))</f>
        <v>0</v>
      </c>
      <c r="BA302" s="94">
        <f>IF(OR(BA$165&lt;=EOMONTH($E131,$R131*(1-$O131)),BA$165&gt;EOMONTH($E131,$P131*12*(1-$O131)+$Q131*12*$O131+$R131*(1-$O131))),0,IF($X131="NNN",Expenses!AY$14*Leases!$F131,IF(Leases!$X131="FSG",0,IF(Leases!$X131="MG",SUMPRODUCT(Leases!$Z131:$Z135,Expenses!AY$9:AY$13)*Leases!$F131,MAX((Expenses!AY$9-Leases!$AB131/12)*Leases!$AA131*Leases!$F131,0)+MAX((Expenses!AY$10-Leases!$AB132/12)*Leases!$AA132*Leases!$F131,0)+MAX((Expenses!AY$11-Leases!$AB133/12)*Leases!$AA133*Leases!$F131,0)+MAX((Expenses!AY$12-Leases!$AB134/12)*Leases!$AA134*Leases!$F131,0)+MAX((Expenses!AY$13-Leases!$AB135/12)*Leases!$AA135*Leases!$F131,0)))))</f>
        <v>0</v>
      </c>
      <c r="BB302" s="94">
        <f>IF(OR(BB$165&lt;=EOMONTH($E131,$R131*(1-$O131)),BB$165&gt;EOMONTH($E131,$P131*12*(1-$O131)+$Q131*12*$O131+$R131*(1-$O131))),0,IF($X131="NNN",Expenses!AZ$14*Leases!$F131,IF(Leases!$X131="FSG",0,IF(Leases!$X131="MG",SUMPRODUCT(Leases!$Z131:$Z135,Expenses!AZ$9:AZ$13)*Leases!$F131,MAX((Expenses!AZ$9-Leases!$AB131/12)*Leases!$AA131*Leases!$F131,0)+MAX((Expenses!AZ$10-Leases!$AB132/12)*Leases!$AA132*Leases!$F131,0)+MAX((Expenses!AZ$11-Leases!$AB133/12)*Leases!$AA133*Leases!$F131,0)+MAX((Expenses!AZ$12-Leases!$AB134/12)*Leases!$AA134*Leases!$F131,0)+MAX((Expenses!AZ$13-Leases!$AB135/12)*Leases!$AA135*Leases!$F131,0)))))</f>
        <v>0</v>
      </c>
      <c r="BC302" s="94">
        <f>IF(OR(BC$165&lt;=EOMONTH($E131,$R131*(1-$O131)),BC$165&gt;EOMONTH($E131,$P131*12*(1-$O131)+$Q131*12*$O131+$R131*(1-$O131))),0,IF($X131="NNN",Expenses!BA$14*Leases!$F131,IF(Leases!$X131="FSG",0,IF(Leases!$X131="MG",SUMPRODUCT(Leases!$Z131:$Z135,Expenses!BA$9:BA$13)*Leases!$F131,MAX((Expenses!BA$9-Leases!$AB131/12)*Leases!$AA131*Leases!$F131,0)+MAX((Expenses!BA$10-Leases!$AB132/12)*Leases!$AA132*Leases!$F131,0)+MAX((Expenses!BA$11-Leases!$AB133/12)*Leases!$AA133*Leases!$F131,0)+MAX((Expenses!BA$12-Leases!$AB134/12)*Leases!$AA134*Leases!$F131,0)+MAX((Expenses!BA$13-Leases!$AB135/12)*Leases!$AA135*Leases!$F131,0)))))</f>
        <v>0</v>
      </c>
      <c r="BD302" s="94">
        <f>IF(OR(BD$165&lt;=EOMONTH($E131,$R131*(1-$O131)),BD$165&gt;EOMONTH($E131,$P131*12*(1-$O131)+$Q131*12*$O131+$R131*(1-$O131))),0,IF($X131="NNN",Expenses!BB$14*Leases!$F131,IF(Leases!$X131="FSG",0,IF(Leases!$X131="MG",SUMPRODUCT(Leases!$Z131:$Z135,Expenses!BB$9:BB$13)*Leases!$F131,MAX((Expenses!BB$9-Leases!$AB131/12)*Leases!$AA131*Leases!$F131,0)+MAX((Expenses!BB$10-Leases!$AB132/12)*Leases!$AA132*Leases!$F131,0)+MAX((Expenses!BB$11-Leases!$AB133/12)*Leases!$AA133*Leases!$F131,0)+MAX((Expenses!BB$12-Leases!$AB134/12)*Leases!$AA134*Leases!$F131,0)+MAX((Expenses!BB$13-Leases!$AB135/12)*Leases!$AA135*Leases!$F131,0)))))</f>
        <v>0</v>
      </c>
      <c r="BE302" s="94">
        <f>IF(OR(BE$165&lt;=EOMONTH($E131,$R131*(1-$O131)),BE$165&gt;EOMONTH($E131,$P131*12*(1-$O131)+$Q131*12*$O131+$R131*(1-$O131))),0,IF($X131="NNN",Expenses!BC$14*Leases!$F131,IF(Leases!$X131="FSG",0,IF(Leases!$X131="MG",SUMPRODUCT(Leases!$Z131:$Z135,Expenses!BC$9:BC$13)*Leases!$F131,MAX((Expenses!BC$9-Leases!$AB131/12)*Leases!$AA131*Leases!$F131,0)+MAX((Expenses!BC$10-Leases!$AB132/12)*Leases!$AA132*Leases!$F131,0)+MAX((Expenses!BC$11-Leases!$AB133/12)*Leases!$AA133*Leases!$F131,0)+MAX((Expenses!BC$12-Leases!$AB134/12)*Leases!$AA134*Leases!$F131,0)+MAX((Expenses!BC$13-Leases!$AB135/12)*Leases!$AA135*Leases!$F131,0)))))</f>
        <v>0</v>
      </c>
      <c r="BF302" s="94">
        <f>IF(OR(BF$165&lt;=EOMONTH($E131,$R131*(1-$O131)),BF$165&gt;EOMONTH($E131,$P131*12*(1-$O131)+$Q131*12*$O131+$R131*(1-$O131))),0,IF($X131="NNN",Expenses!BD$14*Leases!$F131,IF(Leases!$X131="FSG",0,IF(Leases!$X131="MG",SUMPRODUCT(Leases!$Z131:$Z135,Expenses!BD$9:BD$13)*Leases!$F131,MAX((Expenses!BD$9-Leases!$AB131/12)*Leases!$AA131*Leases!$F131,0)+MAX((Expenses!BD$10-Leases!$AB132/12)*Leases!$AA132*Leases!$F131,0)+MAX((Expenses!BD$11-Leases!$AB133/12)*Leases!$AA133*Leases!$F131,0)+MAX((Expenses!BD$12-Leases!$AB134/12)*Leases!$AA134*Leases!$F131,0)+MAX((Expenses!BD$13-Leases!$AB135/12)*Leases!$AA135*Leases!$F131,0)))))</f>
        <v>0</v>
      </c>
      <c r="BG302" s="94">
        <f>IF(OR(BG$165&lt;=EOMONTH($E131,$R131*(1-$O131)),BG$165&gt;EOMONTH($E131,$P131*12*(1-$O131)+$Q131*12*$O131+$R131*(1-$O131))),0,IF($X131="NNN",Expenses!BE$14*Leases!$F131,IF(Leases!$X131="FSG",0,IF(Leases!$X131="MG",SUMPRODUCT(Leases!$Z131:$Z135,Expenses!BE$9:BE$13)*Leases!$F131,MAX((Expenses!BE$9-Leases!$AB131/12)*Leases!$AA131*Leases!$F131,0)+MAX((Expenses!BE$10-Leases!$AB132/12)*Leases!$AA132*Leases!$F131,0)+MAX((Expenses!BE$11-Leases!$AB133/12)*Leases!$AA133*Leases!$F131,0)+MAX((Expenses!BE$12-Leases!$AB134/12)*Leases!$AA134*Leases!$F131,0)+MAX((Expenses!BE$13-Leases!$AB135/12)*Leases!$AA135*Leases!$F131,0)))))</f>
        <v>0</v>
      </c>
      <c r="BH302" s="94">
        <f>IF(OR(BH$165&lt;=EOMONTH($E131,$R131*(1-$O131)),BH$165&gt;EOMONTH($E131,$P131*12*(1-$O131)+$Q131*12*$O131+$R131*(1-$O131))),0,IF($X131="NNN",Expenses!BF$14*Leases!$F131,IF(Leases!$X131="FSG",0,IF(Leases!$X131="MG",SUMPRODUCT(Leases!$Z131:$Z135,Expenses!BF$9:BF$13)*Leases!$F131,MAX((Expenses!BF$9-Leases!$AB131/12)*Leases!$AA131*Leases!$F131,0)+MAX((Expenses!BF$10-Leases!$AB132/12)*Leases!$AA132*Leases!$F131,0)+MAX((Expenses!BF$11-Leases!$AB133/12)*Leases!$AA133*Leases!$F131,0)+MAX((Expenses!BF$12-Leases!$AB134/12)*Leases!$AA134*Leases!$F131,0)+MAX((Expenses!BF$13-Leases!$AB135/12)*Leases!$AA135*Leases!$F131,0)))))</f>
        <v>0</v>
      </c>
      <c r="BI302" s="94">
        <f>IF(OR(BI$165&lt;=EOMONTH($E131,$R131*(1-$O131)),BI$165&gt;EOMONTH($E131,$P131*12*(1-$O131)+$Q131*12*$O131+$R131*(1-$O131))),0,IF($X131="NNN",Expenses!BG$14*Leases!$F131,IF(Leases!$X131="FSG",0,IF(Leases!$X131="MG",SUMPRODUCT(Leases!$Z131:$Z135,Expenses!BG$9:BG$13)*Leases!$F131,MAX((Expenses!BG$9-Leases!$AB131/12)*Leases!$AA131*Leases!$F131,0)+MAX((Expenses!BG$10-Leases!$AB132/12)*Leases!$AA132*Leases!$F131,0)+MAX((Expenses!BG$11-Leases!$AB133/12)*Leases!$AA133*Leases!$F131,0)+MAX((Expenses!BG$12-Leases!$AB134/12)*Leases!$AA134*Leases!$F131,0)+MAX((Expenses!BG$13-Leases!$AB135/12)*Leases!$AA135*Leases!$F131,0)))))</f>
        <v>0</v>
      </c>
      <c r="BJ302" s="94">
        <f>IF(OR(BJ$165&lt;=EOMONTH($E131,$R131*(1-$O131)),BJ$165&gt;EOMONTH($E131,$P131*12*(1-$O131)+$Q131*12*$O131+$R131*(1-$O131))),0,IF($X131="NNN",Expenses!BH$14*Leases!$F131,IF(Leases!$X131="FSG",0,IF(Leases!$X131="MG",SUMPRODUCT(Leases!$Z131:$Z135,Expenses!BH$9:BH$13)*Leases!$F131,MAX((Expenses!BH$9-Leases!$AB131/12)*Leases!$AA131*Leases!$F131,0)+MAX((Expenses!BH$10-Leases!$AB132/12)*Leases!$AA132*Leases!$F131,0)+MAX((Expenses!BH$11-Leases!$AB133/12)*Leases!$AA133*Leases!$F131,0)+MAX((Expenses!BH$12-Leases!$AB134/12)*Leases!$AA134*Leases!$F131,0)+MAX((Expenses!BH$13-Leases!$AB135/12)*Leases!$AA135*Leases!$F131,0)))))</f>
        <v>0</v>
      </c>
      <c r="BK302" s="94">
        <f>IF(OR(BK$165&lt;=EOMONTH($E131,$R131*(1-$O131)),BK$165&gt;EOMONTH($E131,$P131*12*(1-$O131)+$Q131*12*$O131+$R131*(1-$O131))),0,IF($X131="NNN",Expenses!BI$14*Leases!$F131,IF(Leases!$X131="FSG",0,IF(Leases!$X131="MG",SUMPRODUCT(Leases!$Z131:$Z135,Expenses!BI$9:BI$13)*Leases!$F131,MAX((Expenses!BI$9-Leases!$AB131/12)*Leases!$AA131*Leases!$F131,0)+MAX((Expenses!BI$10-Leases!$AB132/12)*Leases!$AA132*Leases!$F131,0)+MAX((Expenses!BI$11-Leases!$AB133/12)*Leases!$AA133*Leases!$F131,0)+MAX((Expenses!BI$12-Leases!$AB134/12)*Leases!$AA134*Leases!$F131,0)+MAX((Expenses!BI$13-Leases!$AB135/12)*Leases!$AA135*Leases!$F131,0)))))</f>
        <v>0</v>
      </c>
      <c r="BL302" s="94">
        <f>IF(OR(BL$165&lt;=EOMONTH($E131,$R131*(1-$O131)),BL$165&gt;EOMONTH($E131,$P131*12*(1-$O131)+$Q131*12*$O131+$R131*(1-$O131))),0,IF($X131="NNN",Expenses!BJ$14*Leases!$F131,IF(Leases!$X131="FSG",0,IF(Leases!$X131="MG",SUMPRODUCT(Leases!$Z131:$Z135,Expenses!BJ$9:BJ$13)*Leases!$F131,MAX((Expenses!BJ$9-Leases!$AB131/12)*Leases!$AA131*Leases!$F131,0)+MAX((Expenses!BJ$10-Leases!$AB132/12)*Leases!$AA132*Leases!$F131,0)+MAX((Expenses!BJ$11-Leases!$AB133/12)*Leases!$AA133*Leases!$F131,0)+MAX((Expenses!BJ$12-Leases!$AB134/12)*Leases!$AA134*Leases!$F131,0)+MAX((Expenses!BJ$13-Leases!$AB135/12)*Leases!$AA135*Leases!$F131,0)))))</f>
        <v>0</v>
      </c>
      <c r="BM302" s="94">
        <f>IF(OR(BM$165&lt;=EOMONTH($E131,$R131*(1-$O131)),BM$165&gt;EOMONTH($E131,$P131*12*(1-$O131)+$Q131*12*$O131+$R131*(1-$O131))),0,IF($X131="NNN",Expenses!BK$14*Leases!$F131,IF(Leases!$X131="FSG",0,IF(Leases!$X131="MG",SUMPRODUCT(Leases!$Z131:$Z135,Expenses!BK$9:BK$13)*Leases!$F131,MAX((Expenses!BK$9-Leases!$AB131/12)*Leases!$AA131*Leases!$F131,0)+MAX((Expenses!BK$10-Leases!$AB132/12)*Leases!$AA132*Leases!$F131,0)+MAX((Expenses!BK$11-Leases!$AB133/12)*Leases!$AA133*Leases!$F131,0)+MAX((Expenses!BK$12-Leases!$AB134/12)*Leases!$AA134*Leases!$F131,0)+MAX((Expenses!BK$13-Leases!$AB135/12)*Leases!$AA135*Leases!$F131,0)))))</f>
        <v>0</v>
      </c>
      <c r="BN302" s="94">
        <f>IF(OR(BN$165&lt;=EOMONTH($E131,$R131*(1-$O131)),BN$165&gt;EOMONTH($E131,$P131*12*(1-$O131)+$Q131*12*$O131+$R131*(1-$O131))),0,IF($X131="NNN",Expenses!BL$14*Leases!$F131,IF(Leases!$X131="FSG",0,IF(Leases!$X131="MG",SUMPRODUCT(Leases!$Z131:$Z135,Expenses!BL$9:BL$13)*Leases!$F131,MAX((Expenses!BL$9-Leases!$AB131/12)*Leases!$AA131*Leases!$F131,0)+MAX((Expenses!BL$10-Leases!$AB132/12)*Leases!$AA132*Leases!$F131,0)+MAX((Expenses!BL$11-Leases!$AB133/12)*Leases!$AA133*Leases!$F131,0)+MAX((Expenses!BL$12-Leases!$AB134/12)*Leases!$AA134*Leases!$F131,0)+MAX((Expenses!BL$13-Leases!$AB135/12)*Leases!$AA135*Leases!$F131,0)))))</f>
        <v>0</v>
      </c>
      <c r="BO302" s="94">
        <f>IF(OR(BO$165&lt;=EOMONTH($E131,$R131*(1-$O131)),BO$165&gt;EOMONTH($E131,$P131*12*(1-$O131)+$Q131*12*$O131+$R131*(1-$O131))),0,IF($X131="NNN",Expenses!BM$14*Leases!$F131,IF(Leases!$X131="FSG",0,IF(Leases!$X131="MG",SUMPRODUCT(Leases!$Z131:$Z135,Expenses!BM$9:BM$13)*Leases!$F131,MAX((Expenses!BM$9-Leases!$AB131/12)*Leases!$AA131*Leases!$F131,0)+MAX((Expenses!BM$10-Leases!$AB132/12)*Leases!$AA132*Leases!$F131,0)+MAX((Expenses!BM$11-Leases!$AB133/12)*Leases!$AA133*Leases!$F131,0)+MAX((Expenses!BM$12-Leases!$AB134/12)*Leases!$AA134*Leases!$F131,0)+MAX((Expenses!BM$13-Leases!$AB135/12)*Leases!$AA135*Leases!$F131,0)))))</f>
        <v>0</v>
      </c>
      <c r="BP302" s="94">
        <f>IF(OR(BP$165&lt;=EOMONTH($E131,$R131*(1-$O131)),BP$165&gt;EOMONTH($E131,$P131*12*(1-$O131)+$Q131*12*$O131+$R131*(1-$O131))),0,IF($X131="NNN",Expenses!BN$14*Leases!$F131,IF(Leases!$X131="FSG",0,IF(Leases!$X131="MG",SUMPRODUCT(Leases!$Z131:$Z135,Expenses!BN$9:BN$13)*Leases!$F131,MAX((Expenses!BN$9-Leases!$AB131/12)*Leases!$AA131*Leases!$F131,0)+MAX((Expenses!BN$10-Leases!$AB132/12)*Leases!$AA132*Leases!$F131,0)+MAX((Expenses!BN$11-Leases!$AB133/12)*Leases!$AA133*Leases!$F131,0)+MAX((Expenses!BN$12-Leases!$AB134/12)*Leases!$AA134*Leases!$F131,0)+MAX((Expenses!BN$13-Leases!$AB135/12)*Leases!$AA135*Leases!$F131,0)))))</f>
        <v>0</v>
      </c>
      <c r="BQ302" s="94">
        <f ca="1">IF(OR(BQ$165&lt;=EOMONTH($E131,$R131*(1-$O131)),BQ$165&gt;EOMONTH($E131,$P131*12*(1-$O131)+$Q131*12*$O131+$R131*(1-$O131))),0,IF($X131="NNN",Expenses!BO$14*Leases!$F131,IF(Leases!$X131="FSG",0,IF(Leases!$X131="MG",SUMPRODUCT(Leases!$Z131:$Z135,Expenses!BO$9:BO$13)*Leases!$F131,MAX((Expenses!BO$9-Leases!$AB131/12)*Leases!$AA131*Leases!$F131,0)+MAX((Expenses!BO$10-Leases!$AB132/12)*Leases!$AA132*Leases!$F131,0)+MAX((Expenses!BO$11-Leases!$AB133/12)*Leases!$AA133*Leases!$F131,0)+MAX((Expenses!BO$12-Leases!$AB134/12)*Leases!$AA134*Leases!$F131,0)+MAX((Expenses!BO$13-Leases!$AB135/12)*Leases!$AA135*Leases!$F131,0)))))</f>
        <v>0</v>
      </c>
      <c r="BR302" s="94">
        <f ca="1">IF(OR(BR$165&lt;=EOMONTH($E131,$R131*(1-$O131)),BR$165&gt;EOMONTH($E131,$P131*12*(1-$O131)+$Q131*12*$O131+$R131*(1-$O131))),0,IF($X131="NNN",Expenses!BP$14*Leases!$F131,IF(Leases!$X131="FSG",0,IF(Leases!$X131="MG",SUMPRODUCT(Leases!$Z131:$Z135,Expenses!BP$9:BP$13)*Leases!$F131,MAX((Expenses!BP$9-Leases!$AB131/12)*Leases!$AA131*Leases!$F131,0)+MAX((Expenses!BP$10-Leases!$AB132/12)*Leases!$AA132*Leases!$F131,0)+MAX((Expenses!BP$11-Leases!$AB133/12)*Leases!$AA133*Leases!$F131,0)+MAX((Expenses!BP$12-Leases!$AB134/12)*Leases!$AA134*Leases!$F131,0)+MAX((Expenses!BP$13-Leases!$AB135/12)*Leases!$AA135*Leases!$F131,0)))))</f>
        <v>0</v>
      </c>
      <c r="BS302" s="94">
        <f ca="1">IF(OR(BS$165&lt;=EOMONTH($E131,$R131*(1-$O131)),BS$165&gt;EOMONTH($E131,$P131*12*(1-$O131)+$Q131*12*$O131+$R131*(1-$O131))),0,IF($X131="NNN",Expenses!BQ$14*Leases!$F131,IF(Leases!$X131="FSG",0,IF(Leases!$X131="MG",SUMPRODUCT(Leases!$Z131:$Z135,Expenses!BQ$9:BQ$13)*Leases!$F131,MAX((Expenses!BQ$9-Leases!$AB131/12)*Leases!$AA131*Leases!$F131,0)+MAX((Expenses!BQ$10-Leases!$AB132/12)*Leases!$AA132*Leases!$F131,0)+MAX((Expenses!BQ$11-Leases!$AB133/12)*Leases!$AA133*Leases!$F131,0)+MAX((Expenses!BQ$12-Leases!$AB134/12)*Leases!$AA134*Leases!$F131,0)+MAX((Expenses!BQ$13-Leases!$AB135/12)*Leases!$AA135*Leases!$F131,0)))))</f>
        <v>0</v>
      </c>
      <c r="BT302" s="94">
        <f ca="1">IF(OR(BT$165&lt;=EOMONTH($E131,$R131*(1-$O131)),BT$165&gt;EOMONTH($E131,$P131*12*(1-$O131)+$Q131*12*$O131+$R131*(1-$O131))),0,IF($X131="NNN",Expenses!BR$14*Leases!$F131,IF(Leases!$X131="FSG",0,IF(Leases!$X131="MG",SUMPRODUCT(Leases!$Z131:$Z135,Expenses!BR$9:BR$13)*Leases!$F131,MAX((Expenses!BR$9-Leases!$AB131/12)*Leases!$AA131*Leases!$F131,0)+MAX((Expenses!BR$10-Leases!$AB132/12)*Leases!$AA132*Leases!$F131,0)+MAX((Expenses!BR$11-Leases!$AB133/12)*Leases!$AA133*Leases!$F131,0)+MAX((Expenses!BR$12-Leases!$AB134/12)*Leases!$AA134*Leases!$F131,0)+MAX((Expenses!BR$13-Leases!$AB135/12)*Leases!$AA135*Leases!$F131,0)))))</f>
        <v>0</v>
      </c>
      <c r="BU302" s="94">
        <f ca="1">IF(OR(BU$165&lt;=EOMONTH($E131,$R131*(1-$O131)),BU$165&gt;EOMONTH($E131,$P131*12*(1-$O131)+$Q131*12*$O131+$R131*(1-$O131))),0,IF($X131="NNN",Expenses!BS$14*Leases!$F131,IF(Leases!$X131="FSG",0,IF(Leases!$X131="MG",SUMPRODUCT(Leases!$Z131:$Z135,Expenses!BS$9:BS$13)*Leases!$F131,MAX((Expenses!BS$9-Leases!$AB131/12)*Leases!$AA131*Leases!$F131,0)+MAX((Expenses!BS$10-Leases!$AB132/12)*Leases!$AA132*Leases!$F131,0)+MAX((Expenses!BS$11-Leases!$AB133/12)*Leases!$AA133*Leases!$F131,0)+MAX((Expenses!BS$12-Leases!$AB134/12)*Leases!$AA134*Leases!$F131,0)+MAX((Expenses!BS$13-Leases!$AB135/12)*Leases!$AA135*Leases!$F131,0)))))</f>
        <v>0</v>
      </c>
      <c r="BV302" s="94">
        <f ca="1">IF(OR(BV$165&lt;=EOMONTH($E131,$R131*(1-$O131)),BV$165&gt;EOMONTH($E131,$P131*12*(1-$O131)+$Q131*12*$O131+$R131*(1-$O131))),0,IF($X131="NNN",Expenses!BT$14*Leases!$F131,IF(Leases!$X131="FSG",0,IF(Leases!$X131="MG",SUMPRODUCT(Leases!$Z131:$Z135,Expenses!BT$9:BT$13)*Leases!$F131,MAX((Expenses!BT$9-Leases!$AB131/12)*Leases!$AA131*Leases!$F131,0)+MAX((Expenses!BT$10-Leases!$AB132/12)*Leases!$AA132*Leases!$F131,0)+MAX((Expenses!BT$11-Leases!$AB133/12)*Leases!$AA133*Leases!$F131,0)+MAX((Expenses!BT$12-Leases!$AB134/12)*Leases!$AA134*Leases!$F131,0)+MAX((Expenses!BT$13-Leases!$AB135/12)*Leases!$AA135*Leases!$F131,0)))))</f>
        <v>0</v>
      </c>
      <c r="BW302" s="94">
        <f ca="1">IF(OR(BW$165&lt;=EOMONTH($E131,$R131*(1-$O131)),BW$165&gt;EOMONTH($E131,$P131*12*(1-$O131)+$Q131*12*$O131+$R131*(1-$O131))),0,IF($X131="NNN",Expenses!BU$14*Leases!$F131,IF(Leases!$X131="FSG",0,IF(Leases!$X131="MG",SUMPRODUCT(Leases!$Z131:$Z135,Expenses!BU$9:BU$13)*Leases!$F131,MAX((Expenses!BU$9-Leases!$AB131/12)*Leases!$AA131*Leases!$F131,0)+MAX((Expenses!BU$10-Leases!$AB132/12)*Leases!$AA132*Leases!$F131,0)+MAX((Expenses!BU$11-Leases!$AB133/12)*Leases!$AA133*Leases!$F131,0)+MAX((Expenses!BU$12-Leases!$AB134/12)*Leases!$AA134*Leases!$F131,0)+MAX((Expenses!BU$13-Leases!$AB135/12)*Leases!$AA135*Leases!$F131,0)))))</f>
        <v>0</v>
      </c>
      <c r="BX302" s="94">
        <f ca="1">IF(OR(BX$165&lt;=EOMONTH($E131,$R131*(1-$O131)),BX$165&gt;EOMONTH($E131,$P131*12*(1-$O131)+$Q131*12*$O131+$R131*(1-$O131))),0,IF($X131="NNN",Expenses!BV$14*Leases!$F131,IF(Leases!$X131="FSG",0,IF(Leases!$X131="MG",SUMPRODUCT(Leases!$Z131:$Z135,Expenses!BV$9:BV$13)*Leases!$F131,MAX((Expenses!BV$9-Leases!$AB131/12)*Leases!$AA131*Leases!$F131,0)+MAX((Expenses!BV$10-Leases!$AB132/12)*Leases!$AA132*Leases!$F131,0)+MAX((Expenses!BV$11-Leases!$AB133/12)*Leases!$AA133*Leases!$F131,0)+MAX((Expenses!BV$12-Leases!$AB134/12)*Leases!$AA134*Leases!$F131,0)+MAX((Expenses!BV$13-Leases!$AB135/12)*Leases!$AA135*Leases!$F131,0)))))</f>
        <v>0</v>
      </c>
      <c r="BY302" s="94">
        <f ca="1">IF(OR(BY$165&lt;=EOMONTH($E131,$R131*(1-$O131)),BY$165&gt;EOMONTH($E131,$P131*12*(1-$O131)+$Q131*12*$O131+$R131*(1-$O131))),0,IF($X131="NNN",Expenses!BW$14*Leases!$F131,IF(Leases!$X131="FSG",0,IF(Leases!$X131="MG",SUMPRODUCT(Leases!$Z131:$Z135,Expenses!BW$9:BW$13)*Leases!$F131,MAX((Expenses!BW$9-Leases!$AB131/12)*Leases!$AA131*Leases!$F131,0)+MAX((Expenses!BW$10-Leases!$AB132/12)*Leases!$AA132*Leases!$F131,0)+MAX((Expenses!BW$11-Leases!$AB133/12)*Leases!$AA133*Leases!$F131,0)+MAX((Expenses!BW$12-Leases!$AB134/12)*Leases!$AA134*Leases!$F131,0)+MAX((Expenses!BW$13-Leases!$AB135/12)*Leases!$AA135*Leases!$F131,0)))))</f>
        <v>0</v>
      </c>
      <c r="BZ302" s="94">
        <f ca="1">IF(OR(BZ$165&lt;=EOMONTH($E131,$R131*(1-$O131)),BZ$165&gt;EOMONTH($E131,$P131*12*(1-$O131)+$Q131*12*$O131+$R131*(1-$O131))),0,IF($X131="NNN",Expenses!BX$14*Leases!$F131,IF(Leases!$X131="FSG",0,IF(Leases!$X131="MG",SUMPRODUCT(Leases!$Z131:$Z135,Expenses!BX$9:BX$13)*Leases!$F131,MAX((Expenses!BX$9-Leases!$AB131/12)*Leases!$AA131*Leases!$F131,0)+MAX((Expenses!BX$10-Leases!$AB132/12)*Leases!$AA132*Leases!$F131,0)+MAX((Expenses!BX$11-Leases!$AB133/12)*Leases!$AA133*Leases!$F131,0)+MAX((Expenses!BX$12-Leases!$AB134/12)*Leases!$AA134*Leases!$F131,0)+MAX((Expenses!BX$13-Leases!$AB135/12)*Leases!$AA135*Leases!$F131,0)))))</f>
        <v>0</v>
      </c>
      <c r="CA302" s="94">
        <f ca="1">IF(OR(CA$165&lt;=EOMONTH($E131,$R131*(1-$O131)),CA$165&gt;EOMONTH($E131,$P131*12*(1-$O131)+$Q131*12*$O131+$R131*(1-$O131))),0,IF($X131="NNN",Expenses!BY$14*Leases!$F131,IF(Leases!$X131="FSG",0,IF(Leases!$X131="MG",SUMPRODUCT(Leases!$Z131:$Z135,Expenses!BY$9:BY$13)*Leases!$F131,MAX((Expenses!BY$9-Leases!$AB131/12)*Leases!$AA131*Leases!$F131,0)+MAX((Expenses!BY$10-Leases!$AB132/12)*Leases!$AA132*Leases!$F131,0)+MAX((Expenses!BY$11-Leases!$AB133/12)*Leases!$AA133*Leases!$F131,0)+MAX((Expenses!BY$12-Leases!$AB134/12)*Leases!$AA134*Leases!$F131,0)+MAX((Expenses!BY$13-Leases!$AB135/12)*Leases!$AA135*Leases!$F131,0)))))</f>
        <v>0</v>
      </c>
      <c r="CB302" s="94">
        <f ca="1">IF(OR(CB$165&lt;=EOMONTH($E131,$R131*(1-$O131)),CB$165&gt;EOMONTH($E131,$P131*12*(1-$O131)+$Q131*12*$O131+$R131*(1-$O131))),0,IF($X131="NNN",Expenses!BZ$14*Leases!$F131,IF(Leases!$X131="FSG",0,IF(Leases!$X131="MG",SUMPRODUCT(Leases!$Z131:$Z135,Expenses!BZ$9:BZ$13)*Leases!$F131,MAX((Expenses!BZ$9-Leases!$AB131/12)*Leases!$AA131*Leases!$F131,0)+MAX((Expenses!BZ$10-Leases!$AB132/12)*Leases!$AA132*Leases!$F131,0)+MAX((Expenses!BZ$11-Leases!$AB133/12)*Leases!$AA133*Leases!$F131,0)+MAX((Expenses!BZ$12-Leases!$AB134/12)*Leases!$AA134*Leases!$F131,0)+MAX((Expenses!BZ$13-Leases!$AB135/12)*Leases!$AA135*Leases!$F131,0)))))</f>
        <v>0</v>
      </c>
      <c r="CC302" s="94">
        <f ca="1">IF(OR(CC$165&lt;=EOMONTH($E131,$R131*(1-$O131)),CC$165&gt;EOMONTH($E131,$P131*12*(1-$O131)+$Q131*12*$O131+$R131*(1-$O131))),0,IF($X131="NNN",Expenses!CA$14*Leases!$F131,IF(Leases!$X131="FSG",0,IF(Leases!$X131="MG",SUMPRODUCT(Leases!$Z131:$Z135,Expenses!CA$9:CA$13)*Leases!$F131,MAX((Expenses!CA$9-Leases!$AB131/12)*Leases!$AA131*Leases!$F131,0)+MAX((Expenses!CA$10-Leases!$AB132/12)*Leases!$AA132*Leases!$F131,0)+MAX((Expenses!CA$11-Leases!$AB133/12)*Leases!$AA133*Leases!$F131,0)+MAX((Expenses!CA$12-Leases!$AB134/12)*Leases!$AA134*Leases!$F131,0)+MAX((Expenses!CA$13-Leases!$AB135/12)*Leases!$AA135*Leases!$F131,0)))))</f>
        <v>0</v>
      </c>
      <c r="CD302" s="94">
        <f ca="1">IF(OR(CD$165&lt;=EOMONTH($E131,$R131*(1-$O131)),CD$165&gt;EOMONTH($E131,$P131*12*(1-$O131)+$Q131*12*$O131+$R131*(1-$O131))),0,IF($X131="NNN",Expenses!CB$14*Leases!$F131,IF(Leases!$X131="FSG",0,IF(Leases!$X131="MG",SUMPRODUCT(Leases!$Z131:$Z135,Expenses!CB$9:CB$13)*Leases!$F131,MAX((Expenses!CB$9-Leases!$AB131/12)*Leases!$AA131*Leases!$F131,0)+MAX((Expenses!CB$10-Leases!$AB132/12)*Leases!$AA132*Leases!$F131,0)+MAX((Expenses!CB$11-Leases!$AB133/12)*Leases!$AA133*Leases!$F131,0)+MAX((Expenses!CB$12-Leases!$AB134/12)*Leases!$AA134*Leases!$F131,0)+MAX((Expenses!CB$13-Leases!$AB135/12)*Leases!$AA135*Leases!$F131,0)))))</f>
        <v>0</v>
      </c>
      <c r="CE302" s="94">
        <f ca="1">IF(OR(CE$165&lt;=EOMONTH($E131,$R131*(1-$O131)),CE$165&gt;EOMONTH($E131,$P131*12*(1-$O131)+$Q131*12*$O131+$R131*(1-$O131))),0,IF($X131="NNN",Expenses!CC$14*Leases!$F131,IF(Leases!$X131="FSG",0,IF(Leases!$X131="MG",SUMPRODUCT(Leases!$Z131:$Z135,Expenses!CC$9:CC$13)*Leases!$F131,MAX((Expenses!CC$9-Leases!$AB131/12)*Leases!$AA131*Leases!$F131,0)+MAX((Expenses!CC$10-Leases!$AB132/12)*Leases!$AA132*Leases!$F131,0)+MAX((Expenses!CC$11-Leases!$AB133/12)*Leases!$AA133*Leases!$F131,0)+MAX((Expenses!CC$12-Leases!$AB134/12)*Leases!$AA134*Leases!$F131,0)+MAX((Expenses!CC$13-Leases!$AB135/12)*Leases!$AA135*Leases!$F131,0)))))</f>
        <v>0</v>
      </c>
      <c r="CF302" s="94">
        <f ca="1">IF(OR(CF$165&lt;=EOMONTH($E131,$R131*(1-$O131)),CF$165&gt;EOMONTH($E131,$P131*12*(1-$O131)+$Q131*12*$O131+$R131*(1-$O131))),0,IF($X131="NNN",Expenses!CD$14*Leases!$F131,IF(Leases!$X131="FSG",0,IF(Leases!$X131="MG",SUMPRODUCT(Leases!$Z131:$Z135,Expenses!CD$9:CD$13)*Leases!$F131,MAX((Expenses!CD$9-Leases!$AB131/12)*Leases!$AA131*Leases!$F131,0)+MAX((Expenses!CD$10-Leases!$AB132/12)*Leases!$AA132*Leases!$F131,0)+MAX((Expenses!CD$11-Leases!$AB133/12)*Leases!$AA133*Leases!$F131,0)+MAX((Expenses!CD$12-Leases!$AB134/12)*Leases!$AA134*Leases!$F131,0)+MAX((Expenses!CD$13-Leases!$AB135/12)*Leases!$AA135*Leases!$F131,0)))))</f>
        <v>0</v>
      </c>
      <c r="CG302" s="94">
        <f ca="1">IF(OR(CG$165&lt;=EOMONTH($E131,$R131*(1-$O131)),CG$165&gt;EOMONTH($E131,$P131*12*(1-$O131)+$Q131*12*$O131+$R131*(1-$O131))),0,IF($X131="NNN",Expenses!CE$14*Leases!$F131,IF(Leases!$X131="FSG",0,IF(Leases!$X131="MG",SUMPRODUCT(Leases!$Z131:$Z135,Expenses!CE$9:CE$13)*Leases!$F131,MAX((Expenses!CE$9-Leases!$AB131/12)*Leases!$AA131*Leases!$F131,0)+MAX((Expenses!CE$10-Leases!$AB132/12)*Leases!$AA132*Leases!$F131,0)+MAX((Expenses!CE$11-Leases!$AB133/12)*Leases!$AA133*Leases!$F131,0)+MAX((Expenses!CE$12-Leases!$AB134/12)*Leases!$AA134*Leases!$F131,0)+MAX((Expenses!CE$13-Leases!$AB135/12)*Leases!$AA135*Leases!$F131,0)))))</f>
        <v>0</v>
      </c>
      <c r="CH302" s="94">
        <f ca="1">IF(OR(CH$165&lt;=EOMONTH($E131,$R131*(1-$O131)),CH$165&gt;EOMONTH($E131,$P131*12*(1-$O131)+$Q131*12*$O131+$R131*(1-$O131))),0,IF($X131="NNN",Expenses!CF$14*Leases!$F131,IF(Leases!$X131="FSG",0,IF(Leases!$X131="MG",SUMPRODUCT(Leases!$Z131:$Z135,Expenses!CF$9:CF$13)*Leases!$F131,MAX((Expenses!CF$9-Leases!$AB131/12)*Leases!$AA131*Leases!$F131,0)+MAX((Expenses!CF$10-Leases!$AB132/12)*Leases!$AA132*Leases!$F131,0)+MAX((Expenses!CF$11-Leases!$AB133/12)*Leases!$AA133*Leases!$F131,0)+MAX((Expenses!CF$12-Leases!$AB134/12)*Leases!$AA134*Leases!$F131,0)+MAX((Expenses!CF$13-Leases!$AB135/12)*Leases!$AA135*Leases!$F131,0)))))</f>
        <v>0</v>
      </c>
      <c r="CI302" s="94">
        <f ca="1">IF(OR(CI$165&lt;=EOMONTH($E131,$R131*(1-$O131)),CI$165&gt;EOMONTH($E131,$P131*12*(1-$O131)+$Q131*12*$O131+$R131*(1-$O131))),0,IF($X131="NNN",Expenses!CG$14*Leases!$F131,IF(Leases!$X131="FSG",0,IF(Leases!$X131="MG",SUMPRODUCT(Leases!$Z131:$Z135,Expenses!CG$9:CG$13)*Leases!$F131,MAX((Expenses!CG$9-Leases!$AB131/12)*Leases!$AA131*Leases!$F131,0)+MAX((Expenses!CG$10-Leases!$AB132/12)*Leases!$AA132*Leases!$F131,0)+MAX((Expenses!CG$11-Leases!$AB133/12)*Leases!$AA133*Leases!$F131,0)+MAX((Expenses!CG$12-Leases!$AB134/12)*Leases!$AA134*Leases!$F131,0)+MAX((Expenses!CG$13-Leases!$AB135/12)*Leases!$AA135*Leases!$F131,0)))))</f>
        <v>0</v>
      </c>
      <c r="CJ302" s="94">
        <f ca="1">IF(OR(CJ$165&lt;=EOMONTH($E131,$R131*(1-$O131)),CJ$165&gt;EOMONTH($E131,$P131*12*(1-$O131)+$Q131*12*$O131+$R131*(1-$O131))),0,IF($X131="NNN",Expenses!CH$14*Leases!$F131,IF(Leases!$X131="FSG",0,IF(Leases!$X131="MG",SUMPRODUCT(Leases!$Z131:$Z135,Expenses!CH$9:CH$13)*Leases!$F131,MAX((Expenses!CH$9-Leases!$AB131/12)*Leases!$AA131*Leases!$F131,0)+MAX((Expenses!CH$10-Leases!$AB132/12)*Leases!$AA132*Leases!$F131,0)+MAX((Expenses!CH$11-Leases!$AB133/12)*Leases!$AA133*Leases!$F131,0)+MAX((Expenses!CH$12-Leases!$AB134/12)*Leases!$AA134*Leases!$F131,0)+MAX((Expenses!CH$13-Leases!$AB135/12)*Leases!$AA135*Leases!$F131,0)))))</f>
        <v>0</v>
      </c>
      <c r="CK302" s="94">
        <f ca="1">IF(OR(CK$165&lt;=EOMONTH($E131,$R131*(1-$O131)),CK$165&gt;EOMONTH($E131,$P131*12*(1-$O131)+$Q131*12*$O131+$R131*(1-$O131))),0,IF($X131="NNN",Expenses!CI$14*Leases!$F131,IF(Leases!$X131="FSG",0,IF(Leases!$X131="MG",SUMPRODUCT(Leases!$Z131:$Z135,Expenses!CI$9:CI$13)*Leases!$F131,MAX((Expenses!CI$9-Leases!$AB131/12)*Leases!$AA131*Leases!$F131,0)+MAX((Expenses!CI$10-Leases!$AB132/12)*Leases!$AA132*Leases!$F131,0)+MAX((Expenses!CI$11-Leases!$AB133/12)*Leases!$AA133*Leases!$F131,0)+MAX((Expenses!CI$12-Leases!$AB134/12)*Leases!$AA134*Leases!$F131,0)+MAX((Expenses!CI$13-Leases!$AB135/12)*Leases!$AA135*Leases!$F131,0)))))</f>
        <v>0</v>
      </c>
      <c r="CL302" s="94">
        <f ca="1">IF(OR(CL$165&lt;=EOMONTH($E131,$R131*(1-$O131)),CL$165&gt;EOMONTH($E131,$P131*12*(1-$O131)+$Q131*12*$O131+$R131*(1-$O131))),0,IF($X131="NNN",Expenses!CJ$14*Leases!$F131,IF(Leases!$X131="FSG",0,IF(Leases!$X131="MG",SUMPRODUCT(Leases!$Z131:$Z135,Expenses!CJ$9:CJ$13)*Leases!$F131,MAX((Expenses!CJ$9-Leases!$AB131/12)*Leases!$AA131*Leases!$F131,0)+MAX((Expenses!CJ$10-Leases!$AB132/12)*Leases!$AA132*Leases!$F131,0)+MAX((Expenses!CJ$11-Leases!$AB133/12)*Leases!$AA133*Leases!$F131,0)+MAX((Expenses!CJ$12-Leases!$AB134/12)*Leases!$AA134*Leases!$F131,0)+MAX((Expenses!CJ$13-Leases!$AB135/12)*Leases!$AA135*Leases!$F131,0)))))</f>
        <v>0</v>
      </c>
      <c r="CM302" s="94">
        <f ca="1">IF(OR(CM$165&lt;=EOMONTH($E131,$R131*(1-$O131)),CM$165&gt;EOMONTH($E131,$P131*12*(1-$O131)+$Q131*12*$O131+$R131*(1-$O131))),0,IF($X131="NNN",Expenses!CK$14*Leases!$F131,IF(Leases!$X131="FSG",0,IF(Leases!$X131="MG",SUMPRODUCT(Leases!$Z131:$Z135,Expenses!CK$9:CK$13)*Leases!$F131,MAX((Expenses!CK$9-Leases!$AB131/12)*Leases!$AA131*Leases!$F131,0)+MAX((Expenses!CK$10-Leases!$AB132/12)*Leases!$AA132*Leases!$F131,0)+MAX((Expenses!CK$11-Leases!$AB133/12)*Leases!$AA133*Leases!$F131,0)+MAX((Expenses!CK$12-Leases!$AB134/12)*Leases!$AA134*Leases!$F131,0)+MAX((Expenses!CK$13-Leases!$AB135/12)*Leases!$AA135*Leases!$F131,0)))))</f>
        <v>0</v>
      </c>
      <c r="CN302" s="94">
        <f ca="1">IF(OR(CN$165&lt;=EOMONTH($E131,$R131*(1-$O131)),CN$165&gt;EOMONTH($E131,$P131*12*(1-$O131)+$Q131*12*$O131+$R131*(1-$O131))),0,IF($X131="NNN",Expenses!CL$14*Leases!$F131,IF(Leases!$X131="FSG",0,IF(Leases!$X131="MG",SUMPRODUCT(Leases!$Z131:$Z135,Expenses!CL$9:CL$13)*Leases!$F131,MAX((Expenses!CL$9-Leases!$AB131/12)*Leases!$AA131*Leases!$F131,0)+MAX((Expenses!CL$10-Leases!$AB132/12)*Leases!$AA132*Leases!$F131,0)+MAX((Expenses!CL$11-Leases!$AB133/12)*Leases!$AA133*Leases!$F131,0)+MAX((Expenses!CL$12-Leases!$AB134/12)*Leases!$AA134*Leases!$F131,0)+MAX((Expenses!CL$13-Leases!$AB135/12)*Leases!$AA135*Leases!$F131,0)))))</f>
        <v>0</v>
      </c>
      <c r="CO302" s="94">
        <f ca="1">IF(OR(CO$165&lt;=EOMONTH($E131,$R131*(1-$O131)),CO$165&gt;EOMONTH($E131,$P131*12*(1-$O131)+$Q131*12*$O131+$R131*(1-$O131))),0,IF($X131="NNN",Expenses!CM$14*Leases!$F131,IF(Leases!$X131="FSG",0,IF(Leases!$X131="MG",SUMPRODUCT(Leases!$Z131:$Z135,Expenses!CM$9:CM$13)*Leases!$F131,MAX((Expenses!CM$9-Leases!$AB131/12)*Leases!$AA131*Leases!$F131,0)+MAX((Expenses!CM$10-Leases!$AB132/12)*Leases!$AA132*Leases!$F131,0)+MAX((Expenses!CM$11-Leases!$AB133/12)*Leases!$AA133*Leases!$F131,0)+MAX((Expenses!CM$12-Leases!$AB134/12)*Leases!$AA134*Leases!$F131,0)+MAX((Expenses!CM$13-Leases!$AB135/12)*Leases!$AA135*Leases!$F131,0)))))</f>
        <v>0</v>
      </c>
      <c r="CP302" s="94">
        <f ca="1">IF(OR(CP$165&lt;=EOMONTH($E131,$R131*(1-$O131)),CP$165&gt;EOMONTH($E131,$P131*12*(1-$O131)+$Q131*12*$O131+$R131*(1-$O131))),0,IF($X131="NNN",Expenses!CN$14*Leases!$F131,IF(Leases!$X131="FSG",0,IF(Leases!$X131="MG",SUMPRODUCT(Leases!$Z131:$Z135,Expenses!CN$9:CN$13)*Leases!$F131,MAX((Expenses!CN$9-Leases!$AB131/12)*Leases!$AA131*Leases!$F131,0)+MAX((Expenses!CN$10-Leases!$AB132/12)*Leases!$AA132*Leases!$F131,0)+MAX((Expenses!CN$11-Leases!$AB133/12)*Leases!$AA133*Leases!$F131,0)+MAX((Expenses!CN$12-Leases!$AB134/12)*Leases!$AA134*Leases!$F131,0)+MAX((Expenses!CN$13-Leases!$AB135/12)*Leases!$AA135*Leases!$F131,0)))))</f>
        <v>0</v>
      </c>
      <c r="CQ302" s="94">
        <f ca="1">IF(OR(CQ$165&lt;=EOMONTH($E131,$R131*(1-$O131)),CQ$165&gt;EOMONTH($E131,$P131*12*(1-$O131)+$Q131*12*$O131+$R131*(1-$O131))),0,IF($X131="NNN",Expenses!CO$14*Leases!$F131,IF(Leases!$X131="FSG",0,IF(Leases!$X131="MG",SUMPRODUCT(Leases!$Z131:$Z135,Expenses!CO$9:CO$13)*Leases!$F131,MAX((Expenses!CO$9-Leases!$AB131/12)*Leases!$AA131*Leases!$F131,0)+MAX((Expenses!CO$10-Leases!$AB132/12)*Leases!$AA132*Leases!$F131,0)+MAX((Expenses!CO$11-Leases!$AB133/12)*Leases!$AA133*Leases!$F131,0)+MAX((Expenses!CO$12-Leases!$AB134/12)*Leases!$AA134*Leases!$F131,0)+MAX((Expenses!CO$13-Leases!$AB135/12)*Leases!$AA135*Leases!$F131,0)))))</f>
        <v>0</v>
      </c>
      <c r="CR302" s="94">
        <f ca="1">IF(OR(CR$165&lt;=EOMONTH($E131,$R131*(1-$O131)),CR$165&gt;EOMONTH($E131,$P131*12*(1-$O131)+$Q131*12*$O131+$R131*(1-$O131))),0,IF($X131="NNN",Expenses!CP$14*Leases!$F131,IF(Leases!$X131="FSG",0,IF(Leases!$X131="MG",SUMPRODUCT(Leases!$Z131:$Z135,Expenses!CP$9:CP$13)*Leases!$F131,MAX((Expenses!CP$9-Leases!$AB131/12)*Leases!$AA131*Leases!$F131,0)+MAX((Expenses!CP$10-Leases!$AB132/12)*Leases!$AA132*Leases!$F131,0)+MAX((Expenses!CP$11-Leases!$AB133/12)*Leases!$AA133*Leases!$F131,0)+MAX((Expenses!CP$12-Leases!$AB134/12)*Leases!$AA134*Leases!$F131,0)+MAX((Expenses!CP$13-Leases!$AB135/12)*Leases!$AA135*Leases!$F131,0)))))</f>
        <v>0</v>
      </c>
      <c r="CS302" s="94">
        <f ca="1">IF(OR(CS$165&lt;=EOMONTH($E131,$R131*(1-$O131)),CS$165&gt;EOMONTH($E131,$P131*12*(1-$O131)+$Q131*12*$O131+$R131*(1-$O131))),0,IF($X131="NNN",Expenses!CQ$14*Leases!$F131,IF(Leases!$X131="FSG",0,IF(Leases!$X131="MG",SUMPRODUCT(Leases!$Z131:$Z135,Expenses!CQ$9:CQ$13)*Leases!$F131,MAX((Expenses!CQ$9-Leases!$AB131/12)*Leases!$AA131*Leases!$F131,0)+MAX((Expenses!CQ$10-Leases!$AB132/12)*Leases!$AA132*Leases!$F131,0)+MAX((Expenses!CQ$11-Leases!$AB133/12)*Leases!$AA133*Leases!$F131,0)+MAX((Expenses!CQ$12-Leases!$AB134/12)*Leases!$AA134*Leases!$F131,0)+MAX((Expenses!CQ$13-Leases!$AB135/12)*Leases!$AA135*Leases!$F131,0)))))</f>
        <v>0</v>
      </c>
      <c r="CT302" s="94">
        <f ca="1">IF(OR(CT$165&lt;=EOMONTH($E131,$R131*(1-$O131)),CT$165&gt;EOMONTH($E131,$P131*12*(1-$O131)+$Q131*12*$O131+$R131*(1-$O131))),0,IF($X131="NNN",Expenses!CR$14*Leases!$F131,IF(Leases!$X131="FSG",0,IF(Leases!$X131="MG",SUMPRODUCT(Leases!$Z131:$Z135,Expenses!CR$9:CR$13)*Leases!$F131,MAX((Expenses!CR$9-Leases!$AB131/12)*Leases!$AA131*Leases!$F131,0)+MAX((Expenses!CR$10-Leases!$AB132/12)*Leases!$AA132*Leases!$F131,0)+MAX((Expenses!CR$11-Leases!$AB133/12)*Leases!$AA133*Leases!$F131,0)+MAX((Expenses!CR$12-Leases!$AB134/12)*Leases!$AA134*Leases!$F131,0)+MAX((Expenses!CR$13-Leases!$AB135/12)*Leases!$AA135*Leases!$F131,0)))))</f>
        <v>0</v>
      </c>
      <c r="CU302" s="94">
        <f ca="1">IF(OR(CU$165&lt;=EOMONTH($E131,$R131*(1-$O131)),CU$165&gt;EOMONTH($E131,$P131*12*(1-$O131)+$Q131*12*$O131+$R131*(1-$O131))),0,IF($X131="NNN",Expenses!CS$14*Leases!$F131,IF(Leases!$X131="FSG",0,IF(Leases!$X131="MG",SUMPRODUCT(Leases!$Z131:$Z135,Expenses!CS$9:CS$13)*Leases!$F131,MAX((Expenses!CS$9-Leases!$AB131/12)*Leases!$AA131*Leases!$F131,0)+MAX((Expenses!CS$10-Leases!$AB132/12)*Leases!$AA132*Leases!$F131,0)+MAX((Expenses!CS$11-Leases!$AB133/12)*Leases!$AA133*Leases!$F131,0)+MAX((Expenses!CS$12-Leases!$AB134/12)*Leases!$AA134*Leases!$F131,0)+MAX((Expenses!CS$13-Leases!$AB135/12)*Leases!$AA135*Leases!$F131,0)))))</f>
        <v>0</v>
      </c>
      <c r="CV302" s="94">
        <f ca="1">IF(OR(CV$165&lt;=EOMONTH($E131,$R131*(1-$O131)),CV$165&gt;EOMONTH($E131,$P131*12*(1-$O131)+$Q131*12*$O131+$R131*(1-$O131))),0,IF($X131="NNN",Expenses!CT$14*Leases!$F131,IF(Leases!$X131="FSG",0,IF(Leases!$X131="MG",SUMPRODUCT(Leases!$Z131:$Z135,Expenses!CT$9:CT$13)*Leases!$F131,MAX((Expenses!CT$9-Leases!$AB131/12)*Leases!$AA131*Leases!$F131,0)+MAX((Expenses!CT$10-Leases!$AB132/12)*Leases!$AA132*Leases!$F131,0)+MAX((Expenses!CT$11-Leases!$AB133/12)*Leases!$AA133*Leases!$F131,0)+MAX((Expenses!CT$12-Leases!$AB134/12)*Leases!$AA134*Leases!$F131,0)+MAX((Expenses!CT$13-Leases!$AB135/12)*Leases!$AA135*Leases!$F131,0)))))</f>
        <v>0</v>
      </c>
      <c r="CW302" s="94">
        <f ca="1">IF(OR(CW$165&lt;=EOMONTH($E131,$R131*(1-$O131)),CW$165&gt;EOMONTH($E131,$P131*12*(1-$O131)+$Q131*12*$O131+$R131*(1-$O131))),0,IF($X131="NNN",Expenses!CU$14*Leases!$F131,IF(Leases!$X131="FSG",0,IF(Leases!$X131="MG",SUMPRODUCT(Leases!$Z131:$Z135,Expenses!CU$9:CU$13)*Leases!$F131,MAX((Expenses!CU$9-Leases!$AB131/12)*Leases!$AA131*Leases!$F131,0)+MAX((Expenses!CU$10-Leases!$AB132/12)*Leases!$AA132*Leases!$F131,0)+MAX((Expenses!CU$11-Leases!$AB133/12)*Leases!$AA133*Leases!$F131,0)+MAX((Expenses!CU$12-Leases!$AB134/12)*Leases!$AA134*Leases!$F131,0)+MAX((Expenses!CU$13-Leases!$AB135/12)*Leases!$AA135*Leases!$F131,0)))))</f>
        <v>0</v>
      </c>
      <c r="CX302" s="94">
        <f ca="1">IF(OR(CX$165&lt;=EOMONTH($E131,$R131*(1-$O131)),CX$165&gt;EOMONTH($E131,$P131*12*(1-$O131)+$Q131*12*$O131+$R131*(1-$O131))),0,IF($X131="NNN",Expenses!CV$14*Leases!$F131,IF(Leases!$X131="FSG",0,IF(Leases!$X131="MG",SUMPRODUCT(Leases!$Z131:$Z135,Expenses!CV$9:CV$13)*Leases!$F131,MAX((Expenses!CV$9-Leases!$AB131/12)*Leases!$AA131*Leases!$F131,0)+MAX((Expenses!CV$10-Leases!$AB132/12)*Leases!$AA132*Leases!$F131,0)+MAX((Expenses!CV$11-Leases!$AB133/12)*Leases!$AA133*Leases!$F131,0)+MAX((Expenses!CV$12-Leases!$AB134/12)*Leases!$AA134*Leases!$F131,0)+MAX((Expenses!CV$13-Leases!$AB135/12)*Leases!$AA135*Leases!$F131,0)))))</f>
        <v>0</v>
      </c>
      <c r="CY302" s="94">
        <f ca="1">IF(OR(CY$165&lt;=EOMONTH($E131,$R131*(1-$O131)),CY$165&gt;EOMONTH($E131,$P131*12*(1-$O131)+$Q131*12*$O131+$R131*(1-$O131))),0,IF($X131="NNN",Expenses!CW$14*Leases!$F131,IF(Leases!$X131="FSG",0,IF(Leases!$X131="MG",SUMPRODUCT(Leases!$Z131:$Z135,Expenses!CW$9:CW$13)*Leases!$F131,MAX((Expenses!CW$9-Leases!$AB131/12)*Leases!$AA131*Leases!$F131,0)+MAX((Expenses!CW$10-Leases!$AB132/12)*Leases!$AA132*Leases!$F131,0)+MAX((Expenses!CW$11-Leases!$AB133/12)*Leases!$AA133*Leases!$F131,0)+MAX((Expenses!CW$12-Leases!$AB134/12)*Leases!$AA134*Leases!$F131,0)+MAX((Expenses!CW$13-Leases!$AB135/12)*Leases!$AA135*Leases!$F131,0)))))</f>
        <v>0</v>
      </c>
      <c r="CZ302" s="94">
        <f ca="1">IF(OR(CZ$165&lt;=EOMONTH($E131,$R131*(1-$O131)),CZ$165&gt;EOMONTH($E131,$P131*12*(1-$O131)+$Q131*12*$O131+$R131*(1-$O131))),0,IF($X131="NNN",Expenses!CX$14*Leases!$F131,IF(Leases!$X131="FSG",0,IF(Leases!$X131="MG",SUMPRODUCT(Leases!$Z131:$Z135,Expenses!CX$9:CX$13)*Leases!$F131,MAX((Expenses!CX$9-Leases!$AB131/12)*Leases!$AA131*Leases!$F131,0)+MAX((Expenses!CX$10-Leases!$AB132/12)*Leases!$AA132*Leases!$F131,0)+MAX((Expenses!CX$11-Leases!$AB133/12)*Leases!$AA133*Leases!$F131,0)+MAX((Expenses!CX$12-Leases!$AB134/12)*Leases!$AA134*Leases!$F131,0)+MAX((Expenses!CX$13-Leases!$AB135/12)*Leases!$AA135*Leases!$F131,0)))))</f>
        <v>0</v>
      </c>
      <c r="DA302" s="94">
        <f ca="1">IF(OR(DA$165&lt;=EOMONTH($E131,$R131*(1-$O131)),DA$165&gt;EOMONTH($E131,$P131*12*(1-$O131)+$Q131*12*$O131+$R131*(1-$O131))),0,IF($X131="NNN",Expenses!CY$14*Leases!$F131,IF(Leases!$X131="FSG",0,IF(Leases!$X131="MG",SUMPRODUCT(Leases!$Z131:$Z135,Expenses!CY$9:CY$13)*Leases!$F131,MAX((Expenses!CY$9-Leases!$AB131/12)*Leases!$AA131*Leases!$F131,0)+MAX((Expenses!CY$10-Leases!$AB132/12)*Leases!$AA132*Leases!$F131,0)+MAX((Expenses!CY$11-Leases!$AB133/12)*Leases!$AA133*Leases!$F131,0)+MAX((Expenses!CY$12-Leases!$AB134/12)*Leases!$AA134*Leases!$F131,0)+MAX((Expenses!CY$13-Leases!$AB135/12)*Leases!$AA135*Leases!$F131,0)))))</f>
        <v>0</v>
      </c>
      <c r="DB302" s="94">
        <f ca="1">IF(OR(DB$165&lt;=EOMONTH($E131,$R131*(1-$O131)),DB$165&gt;EOMONTH($E131,$P131*12*(1-$O131)+$Q131*12*$O131+$R131*(1-$O131))),0,IF($X131="NNN",Expenses!CZ$14*Leases!$F131,IF(Leases!$X131="FSG",0,IF(Leases!$X131="MG",SUMPRODUCT(Leases!$Z131:$Z135,Expenses!CZ$9:CZ$13)*Leases!$F131,MAX((Expenses!CZ$9-Leases!$AB131/12)*Leases!$AA131*Leases!$F131,0)+MAX((Expenses!CZ$10-Leases!$AB132/12)*Leases!$AA132*Leases!$F131,0)+MAX((Expenses!CZ$11-Leases!$AB133/12)*Leases!$AA133*Leases!$F131,0)+MAX((Expenses!CZ$12-Leases!$AB134/12)*Leases!$AA134*Leases!$F131,0)+MAX((Expenses!CZ$13-Leases!$AB135/12)*Leases!$AA135*Leases!$F131,0)))))</f>
        <v>0</v>
      </c>
      <c r="DC302" s="94">
        <f ca="1">IF(OR(DC$165&lt;=EOMONTH($E131,$R131*(1-$O131)),DC$165&gt;EOMONTH($E131,$P131*12*(1-$O131)+$Q131*12*$O131+$R131*(1-$O131))),0,IF($X131="NNN",Expenses!DA$14*Leases!$F131,IF(Leases!$X131="FSG",0,IF(Leases!$X131="MG",SUMPRODUCT(Leases!$Z131:$Z135,Expenses!DA$9:DA$13)*Leases!$F131,MAX((Expenses!DA$9-Leases!$AB131/12)*Leases!$AA131*Leases!$F131,0)+MAX((Expenses!DA$10-Leases!$AB132/12)*Leases!$AA132*Leases!$F131,0)+MAX((Expenses!DA$11-Leases!$AB133/12)*Leases!$AA133*Leases!$F131,0)+MAX((Expenses!DA$12-Leases!$AB134/12)*Leases!$AA134*Leases!$F131,0)+MAX((Expenses!DA$13-Leases!$AB135/12)*Leases!$AA135*Leases!$F131,0)))))</f>
        <v>0</v>
      </c>
      <c r="DD302" s="94">
        <f ca="1">IF(OR(DD$165&lt;=EOMONTH($E131,$R131*(1-$O131)),DD$165&gt;EOMONTH($E131,$P131*12*(1-$O131)+$Q131*12*$O131+$R131*(1-$O131))),0,IF($X131="NNN",Expenses!DB$14*Leases!$F131,IF(Leases!$X131="FSG",0,IF(Leases!$X131="MG",SUMPRODUCT(Leases!$Z131:$Z135,Expenses!DB$9:DB$13)*Leases!$F131,MAX((Expenses!DB$9-Leases!$AB131/12)*Leases!$AA131*Leases!$F131,0)+MAX((Expenses!DB$10-Leases!$AB132/12)*Leases!$AA132*Leases!$F131,0)+MAX((Expenses!DB$11-Leases!$AB133/12)*Leases!$AA133*Leases!$F131,0)+MAX((Expenses!DB$12-Leases!$AB134/12)*Leases!$AA134*Leases!$F131,0)+MAX((Expenses!DB$13-Leases!$AB135/12)*Leases!$AA135*Leases!$F131,0)))))</f>
        <v>0</v>
      </c>
      <c r="DE302" s="94">
        <f ca="1">IF(OR(DE$165&lt;=EOMONTH($E131,$R131*(1-$O131)),DE$165&gt;EOMONTH($E131,$P131*12*(1-$O131)+$Q131*12*$O131+$R131*(1-$O131))),0,IF($X131="NNN",Expenses!DC$14*Leases!$F131,IF(Leases!$X131="FSG",0,IF(Leases!$X131="MG",SUMPRODUCT(Leases!$Z131:$Z135,Expenses!DC$9:DC$13)*Leases!$F131,MAX((Expenses!DC$9-Leases!$AB131/12)*Leases!$AA131*Leases!$F131,0)+MAX((Expenses!DC$10-Leases!$AB132/12)*Leases!$AA132*Leases!$F131,0)+MAX((Expenses!DC$11-Leases!$AB133/12)*Leases!$AA133*Leases!$F131,0)+MAX((Expenses!DC$12-Leases!$AB134/12)*Leases!$AA134*Leases!$F131,0)+MAX((Expenses!DC$13-Leases!$AB135/12)*Leases!$AA135*Leases!$F131,0)))))</f>
        <v>0</v>
      </c>
      <c r="DF302" s="94">
        <f ca="1">IF(OR(DF$165&lt;=EOMONTH($E131,$R131*(1-$O131)),DF$165&gt;EOMONTH($E131,$P131*12*(1-$O131)+$Q131*12*$O131+$R131*(1-$O131))),0,IF($X131="NNN",Expenses!DD$14*Leases!$F131,IF(Leases!$X131="FSG",0,IF(Leases!$X131="MG",SUMPRODUCT(Leases!$Z131:$Z135,Expenses!DD$9:DD$13)*Leases!$F131,MAX((Expenses!DD$9-Leases!$AB131/12)*Leases!$AA131*Leases!$F131,0)+MAX((Expenses!DD$10-Leases!$AB132/12)*Leases!$AA132*Leases!$F131,0)+MAX((Expenses!DD$11-Leases!$AB133/12)*Leases!$AA133*Leases!$F131,0)+MAX((Expenses!DD$12-Leases!$AB134/12)*Leases!$AA134*Leases!$F131,0)+MAX((Expenses!DD$13-Leases!$AB135/12)*Leases!$AA135*Leases!$F131,0)))))</f>
        <v>0</v>
      </c>
      <c r="DG302" s="94">
        <f ca="1">IF(OR(DG$165&lt;=EOMONTH($E131,$R131*(1-$O131)),DG$165&gt;EOMONTH($E131,$P131*12*(1-$O131)+$Q131*12*$O131+$R131*(1-$O131))),0,IF($X131="NNN",Expenses!DE$14*Leases!$F131,IF(Leases!$X131="FSG",0,IF(Leases!$X131="MG",SUMPRODUCT(Leases!$Z131:$Z135,Expenses!DE$9:DE$13)*Leases!$F131,MAX((Expenses!DE$9-Leases!$AB131/12)*Leases!$AA131*Leases!$F131,0)+MAX((Expenses!DE$10-Leases!$AB132/12)*Leases!$AA132*Leases!$F131,0)+MAX((Expenses!DE$11-Leases!$AB133/12)*Leases!$AA133*Leases!$F131,0)+MAX((Expenses!DE$12-Leases!$AB134/12)*Leases!$AA134*Leases!$F131,0)+MAX((Expenses!DE$13-Leases!$AB135/12)*Leases!$AA135*Leases!$F131,0)))))</f>
        <v>0</v>
      </c>
      <c r="DH302" s="94">
        <f ca="1">IF(OR(DH$165&lt;=EOMONTH($E131,$R131*(1-$O131)),DH$165&gt;EOMONTH($E131,$P131*12*(1-$O131)+$Q131*12*$O131+$R131*(1-$O131))),0,IF($X131="NNN",Expenses!DF$14*Leases!$F131,IF(Leases!$X131="FSG",0,IF(Leases!$X131="MG",SUMPRODUCT(Leases!$Z131:$Z135,Expenses!DF$9:DF$13)*Leases!$F131,MAX((Expenses!DF$9-Leases!$AB131/12)*Leases!$AA131*Leases!$F131,0)+MAX((Expenses!DF$10-Leases!$AB132/12)*Leases!$AA132*Leases!$F131,0)+MAX((Expenses!DF$11-Leases!$AB133/12)*Leases!$AA133*Leases!$F131,0)+MAX((Expenses!DF$12-Leases!$AB134/12)*Leases!$AA134*Leases!$F131,0)+MAX((Expenses!DF$13-Leases!$AB135/12)*Leases!$AA135*Leases!$F131,0)))))</f>
        <v>0</v>
      </c>
      <c r="DI302" s="94">
        <f ca="1">IF(OR(DI$165&lt;=EOMONTH($E131,$R131*(1-$O131)),DI$165&gt;EOMONTH($E131,$P131*12*(1-$O131)+$Q131*12*$O131+$R131*(1-$O131))),0,IF($X131="NNN",Expenses!DG$14*Leases!$F131,IF(Leases!$X131="FSG",0,IF(Leases!$X131="MG",SUMPRODUCT(Leases!$Z131:$Z135,Expenses!DG$9:DG$13)*Leases!$F131,MAX((Expenses!DG$9-Leases!$AB131/12)*Leases!$AA131*Leases!$F131,0)+MAX((Expenses!DG$10-Leases!$AB132/12)*Leases!$AA132*Leases!$F131,0)+MAX((Expenses!DG$11-Leases!$AB133/12)*Leases!$AA133*Leases!$F131,0)+MAX((Expenses!DG$12-Leases!$AB134/12)*Leases!$AA134*Leases!$F131,0)+MAX((Expenses!DG$13-Leases!$AB135/12)*Leases!$AA135*Leases!$F131,0)))))</f>
        <v>0</v>
      </c>
      <c r="DJ302" s="94">
        <f ca="1">IF(OR(DJ$165&lt;=EOMONTH($E131,$R131*(1-$O131)),DJ$165&gt;EOMONTH($E131,$P131*12*(1-$O131)+$Q131*12*$O131+$R131*(1-$O131))),0,IF($X131="NNN",Expenses!DH$14*Leases!$F131,IF(Leases!$X131="FSG",0,IF(Leases!$X131="MG",SUMPRODUCT(Leases!$Z131:$Z135,Expenses!DH$9:DH$13)*Leases!$F131,MAX((Expenses!DH$9-Leases!$AB131/12)*Leases!$AA131*Leases!$F131,0)+MAX((Expenses!DH$10-Leases!$AB132/12)*Leases!$AA132*Leases!$F131,0)+MAX((Expenses!DH$11-Leases!$AB133/12)*Leases!$AA133*Leases!$F131,0)+MAX((Expenses!DH$12-Leases!$AB134/12)*Leases!$AA134*Leases!$F131,0)+MAX((Expenses!DH$13-Leases!$AB135/12)*Leases!$AA135*Leases!$F131,0)))))</f>
        <v>0</v>
      </c>
      <c r="DK302" s="94">
        <f ca="1">IF(OR(DK$165&lt;=EOMONTH($E131,$R131*(1-$O131)),DK$165&gt;EOMONTH($E131,$P131*12*(1-$O131)+$Q131*12*$O131+$R131*(1-$O131))),0,IF($X131="NNN",Expenses!DI$14*Leases!$F131,IF(Leases!$X131="FSG",0,IF(Leases!$X131="MG",SUMPRODUCT(Leases!$Z131:$Z135,Expenses!DI$9:DI$13)*Leases!$F131,MAX((Expenses!DI$9-Leases!$AB131/12)*Leases!$AA131*Leases!$F131,0)+MAX((Expenses!DI$10-Leases!$AB132/12)*Leases!$AA132*Leases!$F131,0)+MAX((Expenses!DI$11-Leases!$AB133/12)*Leases!$AA133*Leases!$F131,0)+MAX((Expenses!DI$12-Leases!$AB134/12)*Leases!$AA134*Leases!$F131,0)+MAX((Expenses!DI$13-Leases!$AB135/12)*Leases!$AA135*Leases!$F131,0)))))</f>
        <v>0</v>
      </c>
      <c r="DL302" s="94">
        <f ca="1">IF(OR(DL$165&lt;=EOMONTH($E131,$R131*(1-$O131)),DL$165&gt;EOMONTH($E131,$P131*12*(1-$O131)+$Q131*12*$O131+$R131*(1-$O131))),0,IF($X131="NNN",Expenses!DJ$14*Leases!$F131,IF(Leases!$X131="FSG",0,IF(Leases!$X131="MG",SUMPRODUCT(Leases!$Z131:$Z135,Expenses!DJ$9:DJ$13)*Leases!$F131,MAX((Expenses!DJ$9-Leases!$AB131/12)*Leases!$AA131*Leases!$F131,0)+MAX((Expenses!DJ$10-Leases!$AB132/12)*Leases!$AA132*Leases!$F131,0)+MAX((Expenses!DJ$11-Leases!$AB133/12)*Leases!$AA133*Leases!$F131,0)+MAX((Expenses!DJ$12-Leases!$AB134/12)*Leases!$AA134*Leases!$F131,0)+MAX((Expenses!DJ$13-Leases!$AB135/12)*Leases!$AA135*Leases!$F131,0)))))</f>
        <v>0</v>
      </c>
      <c r="DM302" s="94">
        <f ca="1">IF(OR(DM$165&lt;=EOMONTH($E131,$R131*(1-$O131)),DM$165&gt;EOMONTH($E131,$P131*12*(1-$O131)+$Q131*12*$O131+$R131*(1-$O131))),0,IF($X131="NNN",Expenses!DK$14*Leases!$F131,IF(Leases!$X131="FSG",0,IF(Leases!$X131="MG",SUMPRODUCT(Leases!$Z131:$Z135,Expenses!DK$9:DK$13)*Leases!$F131,MAX((Expenses!DK$9-Leases!$AB131/12)*Leases!$AA131*Leases!$F131,0)+MAX((Expenses!DK$10-Leases!$AB132/12)*Leases!$AA132*Leases!$F131,0)+MAX((Expenses!DK$11-Leases!$AB133/12)*Leases!$AA133*Leases!$F131,0)+MAX((Expenses!DK$12-Leases!$AB134/12)*Leases!$AA134*Leases!$F131,0)+MAX((Expenses!DK$13-Leases!$AB135/12)*Leases!$AA135*Leases!$F131,0)))))</f>
        <v>0</v>
      </c>
      <c r="DN302" s="94">
        <f ca="1">IF(OR(DN$165&lt;=EOMONTH($E131,$R131*(1-$O131)),DN$165&gt;EOMONTH($E131,$P131*12*(1-$O131)+$Q131*12*$O131+$R131*(1-$O131))),0,IF($X131="NNN",Expenses!DL$14*Leases!$F131,IF(Leases!$X131="FSG",0,IF(Leases!$X131="MG",SUMPRODUCT(Leases!$Z131:$Z135,Expenses!DL$9:DL$13)*Leases!$F131,MAX((Expenses!DL$9-Leases!$AB131/12)*Leases!$AA131*Leases!$F131,0)+MAX((Expenses!DL$10-Leases!$AB132/12)*Leases!$AA132*Leases!$F131,0)+MAX((Expenses!DL$11-Leases!$AB133/12)*Leases!$AA133*Leases!$F131,0)+MAX((Expenses!DL$12-Leases!$AB134/12)*Leases!$AA134*Leases!$F131,0)+MAX((Expenses!DL$13-Leases!$AB135/12)*Leases!$AA135*Leases!$F131,0)))))</f>
        <v>0</v>
      </c>
      <c r="DO302" s="94">
        <f ca="1">IF(OR(DO$165&lt;=EOMONTH($E131,$R131*(1-$O131)),DO$165&gt;EOMONTH($E131,$P131*12*(1-$O131)+$Q131*12*$O131+$R131*(1-$O131))),0,IF($X131="NNN",Expenses!DM$14*Leases!$F131,IF(Leases!$X131="FSG",0,IF(Leases!$X131="MG",SUMPRODUCT(Leases!$Z131:$Z135,Expenses!DM$9:DM$13)*Leases!$F131,MAX((Expenses!DM$9-Leases!$AB131/12)*Leases!$AA131*Leases!$F131,0)+MAX((Expenses!DM$10-Leases!$AB132/12)*Leases!$AA132*Leases!$F131,0)+MAX((Expenses!DM$11-Leases!$AB133/12)*Leases!$AA133*Leases!$F131,0)+MAX((Expenses!DM$12-Leases!$AB134/12)*Leases!$AA134*Leases!$F131,0)+MAX((Expenses!DM$13-Leases!$AB135/12)*Leases!$AA135*Leases!$F131,0)))))</f>
        <v>0</v>
      </c>
      <c r="DP302" s="94">
        <f ca="1">IF(OR(DP$165&lt;=EOMONTH($E131,$R131*(1-$O131)),DP$165&gt;EOMONTH($E131,$P131*12*(1-$O131)+$Q131*12*$O131+$R131*(1-$O131))),0,IF($X131="NNN",Expenses!DN$14*Leases!$F131,IF(Leases!$X131="FSG",0,IF(Leases!$X131="MG",SUMPRODUCT(Leases!$Z131:$Z135,Expenses!DN$9:DN$13)*Leases!$F131,MAX((Expenses!DN$9-Leases!$AB131/12)*Leases!$AA131*Leases!$F131,0)+MAX((Expenses!DN$10-Leases!$AB132/12)*Leases!$AA132*Leases!$F131,0)+MAX((Expenses!DN$11-Leases!$AB133/12)*Leases!$AA133*Leases!$F131,0)+MAX((Expenses!DN$12-Leases!$AB134/12)*Leases!$AA134*Leases!$F131,0)+MAX((Expenses!DN$13-Leases!$AB135/12)*Leases!$AA135*Leases!$F131,0)))))</f>
        <v>0</v>
      </c>
      <c r="DQ302" s="94">
        <f ca="1">IF(OR(DQ$165&lt;=EOMONTH($E131,$R131*(1-$O131)),DQ$165&gt;EOMONTH($E131,$P131*12*(1-$O131)+$Q131*12*$O131+$R131*(1-$O131))),0,IF($X131="NNN",Expenses!DO$14*Leases!$F131,IF(Leases!$X131="FSG",0,IF(Leases!$X131="MG",SUMPRODUCT(Leases!$Z131:$Z135,Expenses!DO$9:DO$13)*Leases!$F131,MAX((Expenses!DO$9-Leases!$AB131/12)*Leases!$AA131*Leases!$F131,0)+MAX((Expenses!DO$10-Leases!$AB132/12)*Leases!$AA132*Leases!$F131,0)+MAX((Expenses!DO$11-Leases!$AB133/12)*Leases!$AA133*Leases!$F131,0)+MAX((Expenses!DO$12-Leases!$AB134/12)*Leases!$AA134*Leases!$F131,0)+MAX((Expenses!DO$13-Leases!$AB135/12)*Leases!$AA135*Leases!$F131,0)))))</f>
        <v>0</v>
      </c>
      <c r="DR302" s="94">
        <f ca="1">IF(OR(DR$165&lt;=EOMONTH($E131,$R131*(1-$O131)),DR$165&gt;EOMONTH($E131,$P131*12*(1-$O131)+$Q131*12*$O131+$R131*(1-$O131))),0,IF($X131="NNN",Expenses!DP$14*Leases!$F131,IF(Leases!$X131="FSG",0,IF(Leases!$X131="MG",SUMPRODUCT(Leases!$Z131:$Z135,Expenses!DP$9:DP$13)*Leases!$F131,MAX((Expenses!DP$9-Leases!$AB131/12)*Leases!$AA131*Leases!$F131,0)+MAX((Expenses!DP$10-Leases!$AB132/12)*Leases!$AA132*Leases!$F131,0)+MAX((Expenses!DP$11-Leases!$AB133/12)*Leases!$AA133*Leases!$F131,0)+MAX((Expenses!DP$12-Leases!$AB134/12)*Leases!$AA134*Leases!$F131,0)+MAX((Expenses!DP$13-Leases!$AB135/12)*Leases!$AA135*Leases!$F131,0)))))</f>
        <v>0</v>
      </c>
      <c r="DS302" s="94">
        <f ca="1">IF(OR(DS$165&lt;=EOMONTH($E131,$R131*(1-$O131)),DS$165&gt;EOMONTH($E131,$P131*12*(1-$O131)+$Q131*12*$O131+$R131*(1-$O131))),0,IF($X131="NNN",Expenses!DQ$14*Leases!$F131,IF(Leases!$X131="FSG",0,IF(Leases!$X131="MG",SUMPRODUCT(Leases!$Z131:$Z135,Expenses!DQ$9:DQ$13)*Leases!$F131,MAX((Expenses!DQ$9-Leases!$AB131/12)*Leases!$AA131*Leases!$F131,0)+MAX((Expenses!DQ$10-Leases!$AB132/12)*Leases!$AA132*Leases!$F131,0)+MAX((Expenses!DQ$11-Leases!$AB133/12)*Leases!$AA133*Leases!$F131,0)+MAX((Expenses!DQ$12-Leases!$AB134/12)*Leases!$AA134*Leases!$F131,0)+MAX((Expenses!DQ$13-Leases!$AB135/12)*Leases!$AA135*Leases!$F131,0)))))</f>
        <v>0</v>
      </c>
      <c r="DT302" s="94">
        <f ca="1">IF(OR(DT$165&lt;=EOMONTH($E131,$R131*(1-$O131)),DT$165&gt;EOMONTH($E131,$P131*12*(1-$O131)+$Q131*12*$O131+$R131*(1-$O131))),0,IF($X131="NNN",Expenses!DR$14*Leases!$F131,IF(Leases!$X131="FSG",0,IF(Leases!$X131="MG",SUMPRODUCT(Leases!$Z131:$Z135,Expenses!DR$9:DR$13)*Leases!$F131,MAX((Expenses!DR$9-Leases!$AB131/12)*Leases!$AA131*Leases!$F131,0)+MAX((Expenses!DR$10-Leases!$AB132/12)*Leases!$AA132*Leases!$F131,0)+MAX((Expenses!DR$11-Leases!$AB133/12)*Leases!$AA133*Leases!$F131,0)+MAX((Expenses!DR$12-Leases!$AB134/12)*Leases!$AA134*Leases!$F131,0)+MAX((Expenses!DR$13-Leases!$AB135/12)*Leases!$AA135*Leases!$F131,0)))))</f>
        <v>0</v>
      </c>
      <c r="DU302" s="94">
        <f ca="1">IF(OR(DU$165&lt;=EOMONTH($E131,$R131*(1-$O131)),DU$165&gt;EOMONTH($E131,$P131*12*(1-$O131)+$Q131*12*$O131+$R131*(1-$O131))),0,IF($X131="NNN",Expenses!DS$14*Leases!$F131,IF(Leases!$X131="FSG",0,IF(Leases!$X131="MG",SUMPRODUCT(Leases!$Z131:$Z135,Expenses!DS$9:DS$13)*Leases!$F131,MAX((Expenses!DS$9-Leases!$AB131/12)*Leases!$AA131*Leases!$F131,0)+MAX((Expenses!DS$10-Leases!$AB132/12)*Leases!$AA132*Leases!$F131,0)+MAX((Expenses!DS$11-Leases!$AB133/12)*Leases!$AA133*Leases!$F131,0)+MAX((Expenses!DS$12-Leases!$AB134/12)*Leases!$AA134*Leases!$F131,0)+MAX((Expenses!DS$13-Leases!$AB135/12)*Leases!$AA135*Leases!$F131,0)))))</f>
        <v>0</v>
      </c>
      <c r="DV302" s="94">
        <f ca="1">IF(OR(DV$165&lt;=EOMONTH($E131,$R131*(1-$O131)),DV$165&gt;EOMONTH($E131,$P131*12*(1-$O131)+$Q131*12*$O131+$R131*(1-$O131))),0,IF($X131="NNN",Expenses!DT$14*Leases!$F131,IF(Leases!$X131="FSG",0,IF(Leases!$X131="MG",SUMPRODUCT(Leases!$Z131:$Z135,Expenses!DT$9:DT$13)*Leases!$F131,MAX((Expenses!DT$9-Leases!$AB131/12)*Leases!$AA131*Leases!$F131,0)+MAX((Expenses!DT$10-Leases!$AB132/12)*Leases!$AA132*Leases!$F131,0)+MAX((Expenses!DT$11-Leases!$AB133/12)*Leases!$AA133*Leases!$F131,0)+MAX((Expenses!DT$12-Leases!$AB134/12)*Leases!$AA134*Leases!$F131,0)+MAX((Expenses!DT$13-Leases!$AB135/12)*Leases!$AA135*Leases!$F131,0)))))</f>
        <v>0</v>
      </c>
      <c r="DW302" s="94">
        <f ca="1">IF(OR(DW$165&lt;=EOMONTH($E131,$R131*(1-$O131)),DW$165&gt;EOMONTH($E131,$P131*12*(1-$O131)+$Q131*12*$O131+$R131*(1-$O131))),0,IF($X131="NNN",Expenses!DU$14*Leases!$F131,IF(Leases!$X131="FSG",0,IF(Leases!$X131="MG",SUMPRODUCT(Leases!$Z131:$Z135,Expenses!DU$9:DU$13)*Leases!$F131,MAX((Expenses!DU$9-Leases!$AB131/12)*Leases!$AA131*Leases!$F131,0)+MAX((Expenses!DU$10-Leases!$AB132/12)*Leases!$AA132*Leases!$F131,0)+MAX((Expenses!DU$11-Leases!$AB133/12)*Leases!$AA133*Leases!$F131,0)+MAX((Expenses!DU$12-Leases!$AB134/12)*Leases!$AA134*Leases!$F131,0)+MAX((Expenses!DU$13-Leases!$AB135/12)*Leases!$AA135*Leases!$F131,0)))))</f>
        <v>0</v>
      </c>
      <c r="DX302" s="94">
        <f ca="1">IF(OR(DX$165&lt;=EOMONTH($E131,$R131*(1-$O131)),DX$165&gt;EOMONTH($E131,$P131*12*(1-$O131)+$Q131*12*$O131+$R131*(1-$O131))),0,IF($X131="NNN",Expenses!DV$14*Leases!$F131,IF(Leases!$X131="FSG",0,IF(Leases!$X131="MG",SUMPRODUCT(Leases!$Z131:$Z135,Expenses!DV$9:DV$13)*Leases!$F131,MAX((Expenses!DV$9-Leases!$AB131/12)*Leases!$AA131*Leases!$F131,0)+MAX((Expenses!DV$10-Leases!$AB132/12)*Leases!$AA132*Leases!$F131,0)+MAX((Expenses!DV$11-Leases!$AB133/12)*Leases!$AA133*Leases!$F131,0)+MAX((Expenses!DV$12-Leases!$AB134/12)*Leases!$AA134*Leases!$F131,0)+MAX((Expenses!DV$13-Leases!$AB135/12)*Leases!$AA135*Leases!$F131,0)))))</f>
        <v>0</v>
      </c>
      <c r="DY302" s="94">
        <f ca="1">IF(OR(DY$165&lt;=EOMONTH($E131,$R131*(1-$O131)),DY$165&gt;EOMONTH($E131,$P131*12*(1-$O131)+$Q131*12*$O131+$R131*(1-$O131))),0,IF($X131="NNN",Expenses!DW$14*Leases!$F131,IF(Leases!$X131="FSG",0,IF(Leases!$X131="MG",SUMPRODUCT(Leases!$Z131:$Z135,Expenses!DW$9:DW$13)*Leases!$F131,MAX((Expenses!DW$9-Leases!$AB131/12)*Leases!$AA131*Leases!$F131,0)+MAX((Expenses!DW$10-Leases!$AB132/12)*Leases!$AA132*Leases!$F131,0)+MAX((Expenses!DW$11-Leases!$AB133/12)*Leases!$AA133*Leases!$F131,0)+MAX((Expenses!DW$12-Leases!$AB134/12)*Leases!$AA134*Leases!$F131,0)+MAX((Expenses!DW$13-Leases!$AB135/12)*Leases!$AA135*Leases!$F131,0)))))</f>
        <v>0</v>
      </c>
      <c r="DZ302" s="94">
        <f ca="1">IF(OR(DZ$165&lt;=EOMONTH($E131,$R131*(1-$O131)),DZ$165&gt;EOMONTH($E131,$P131*12*(1-$O131)+$Q131*12*$O131+$R131*(1-$O131))),0,IF($X131="NNN",Expenses!DX$14*Leases!$F131,IF(Leases!$X131="FSG",0,IF(Leases!$X131="MG",SUMPRODUCT(Leases!$Z131:$Z135,Expenses!DX$9:DX$13)*Leases!$F131,MAX((Expenses!DX$9-Leases!$AB131/12)*Leases!$AA131*Leases!$F131,0)+MAX((Expenses!DX$10-Leases!$AB132/12)*Leases!$AA132*Leases!$F131,0)+MAX((Expenses!DX$11-Leases!$AB133/12)*Leases!$AA133*Leases!$F131,0)+MAX((Expenses!DX$12-Leases!$AB134/12)*Leases!$AA134*Leases!$F131,0)+MAX((Expenses!DX$13-Leases!$AB135/12)*Leases!$AA135*Leases!$F131,0)))))</f>
        <v>0</v>
      </c>
      <c r="EA302" s="94">
        <f ca="1">IF(OR(EA$165&lt;=EOMONTH($E131,$R131*(1-$O131)),EA$165&gt;EOMONTH($E131,$P131*12*(1-$O131)+$Q131*12*$O131+$R131*(1-$O131))),0,IF($X131="NNN",Expenses!DY$14*Leases!$F131,IF(Leases!$X131="FSG",0,IF(Leases!$X131="MG",SUMPRODUCT(Leases!$Z131:$Z135,Expenses!DY$9:DY$13)*Leases!$F131,MAX((Expenses!DY$9-Leases!$AB131/12)*Leases!$AA131*Leases!$F131,0)+MAX((Expenses!DY$10-Leases!$AB132/12)*Leases!$AA132*Leases!$F131,0)+MAX((Expenses!DY$11-Leases!$AB133/12)*Leases!$AA133*Leases!$F131,0)+MAX((Expenses!DY$12-Leases!$AB134/12)*Leases!$AA134*Leases!$F131,0)+MAX((Expenses!DY$13-Leases!$AB135/12)*Leases!$AA135*Leases!$F131,0)))))</f>
        <v>0</v>
      </c>
      <c r="EB302" s="94">
        <f ca="1">IF(OR(EB$165&lt;=EOMONTH($E131,$R131*(1-$O131)),EB$165&gt;EOMONTH($E131,$P131*12*(1-$O131)+$Q131*12*$O131+$R131*(1-$O131))),0,IF($X131="NNN",Expenses!DZ$14*Leases!$F131,IF(Leases!$X131="FSG",0,IF(Leases!$X131="MG",SUMPRODUCT(Leases!$Z131:$Z135,Expenses!DZ$9:DZ$13)*Leases!$F131,MAX((Expenses!DZ$9-Leases!$AB131/12)*Leases!$AA131*Leases!$F131,0)+MAX((Expenses!DZ$10-Leases!$AB132/12)*Leases!$AA132*Leases!$F131,0)+MAX((Expenses!DZ$11-Leases!$AB133/12)*Leases!$AA133*Leases!$F131,0)+MAX((Expenses!DZ$12-Leases!$AB134/12)*Leases!$AA134*Leases!$F131,0)+MAX((Expenses!DZ$13-Leases!$AB135/12)*Leases!$AA135*Leases!$F131,0)))))</f>
        <v>0</v>
      </c>
      <c r="EC302" s="94">
        <f ca="1">IF(OR(EC$165&lt;=EOMONTH($E131,$R131*(1-$O131)),EC$165&gt;EOMONTH($E131,$P131*12*(1-$O131)+$Q131*12*$O131+$R131*(1-$O131))),0,IF($X131="NNN",Expenses!EA$14*Leases!$F131,IF(Leases!$X131="FSG",0,IF(Leases!$X131="MG",SUMPRODUCT(Leases!$Z131:$Z135,Expenses!EA$9:EA$13)*Leases!$F131,MAX((Expenses!EA$9-Leases!$AB131/12)*Leases!$AA131*Leases!$F131,0)+MAX((Expenses!EA$10-Leases!$AB132/12)*Leases!$AA132*Leases!$F131,0)+MAX((Expenses!EA$11-Leases!$AB133/12)*Leases!$AA133*Leases!$F131,0)+MAX((Expenses!EA$12-Leases!$AB134/12)*Leases!$AA134*Leases!$F131,0)+MAX((Expenses!EA$13-Leases!$AB135/12)*Leases!$AA135*Leases!$F131,0)))))</f>
        <v>0</v>
      </c>
      <c r="ED302" s="94">
        <f ca="1">IF(OR(ED$165&lt;=EOMONTH($E131,$R131*(1-$O131)),ED$165&gt;EOMONTH($E131,$P131*12*(1-$O131)+$Q131*12*$O131+$R131*(1-$O131))),0,IF($X131="NNN",Expenses!EB$14*Leases!$F131,IF(Leases!$X131="FSG",0,IF(Leases!$X131="MG",SUMPRODUCT(Leases!$Z131:$Z135,Expenses!EB$9:EB$13)*Leases!$F131,MAX((Expenses!EB$9-Leases!$AB131/12)*Leases!$AA131*Leases!$F131,0)+MAX((Expenses!EB$10-Leases!$AB132/12)*Leases!$AA132*Leases!$F131,0)+MAX((Expenses!EB$11-Leases!$AB133/12)*Leases!$AA133*Leases!$F131,0)+MAX((Expenses!EB$12-Leases!$AB134/12)*Leases!$AA134*Leases!$F131,0)+MAX((Expenses!EB$13-Leases!$AB135/12)*Leases!$AA135*Leases!$F131,0)))))</f>
        <v>0</v>
      </c>
      <c r="EE302" s="94">
        <f ca="1">IF(OR(EE$165&lt;=EOMONTH($E131,$R131*(1-$O131)),EE$165&gt;EOMONTH($E131,$P131*12*(1-$O131)+$Q131*12*$O131+$R131*(1-$O131))),0,IF($X131="NNN",Expenses!EC$14*Leases!$F131,IF(Leases!$X131="FSG",0,IF(Leases!$X131="MG",SUMPRODUCT(Leases!$Z131:$Z135,Expenses!EC$9:EC$13)*Leases!$F131,MAX((Expenses!EC$9-Leases!$AB131/12)*Leases!$AA131*Leases!$F131,0)+MAX((Expenses!EC$10-Leases!$AB132/12)*Leases!$AA132*Leases!$F131,0)+MAX((Expenses!EC$11-Leases!$AB133/12)*Leases!$AA133*Leases!$F131,0)+MAX((Expenses!EC$12-Leases!$AB134/12)*Leases!$AA134*Leases!$F131,0)+MAX((Expenses!EC$13-Leases!$AB135/12)*Leases!$AA135*Leases!$F131,0)))))</f>
        <v>0</v>
      </c>
      <c r="EF302" s="94">
        <f>IF(OR(EF$165&lt;=EOMONTH($E131,$R131*(1-$O131)),EF$165&gt;EOMONTH($E131,$P131*12*(1-$O131)+$Q131*12*$O131+$R131*(1-$O131))),0,IF($X131="NNN",Expenses!ED$14*Leases!$F131,IF(Leases!$X131="FSG",0,IF(Leases!$X131="MG",SUMPRODUCT(Leases!$Z131:$Z135,Expenses!ED$9:ED$13)*Leases!$F131,MAX((Expenses!ED$9-Leases!$AB131/12)*Leases!$AA131*Leases!$F131,0)+MAX((Expenses!ED$10-Leases!$AB132/12)*Leases!$AA132*Leases!$F131,0)+MAX((Expenses!ED$11-Leases!$AB133/12)*Leases!$AA133*Leases!$F131,0)+MAX((Expenses!ED$12-Leases!$AB134/12)*Leases!$AA134*Leases!$F131,0)+MAX((Expenses!ED$13-Leases!$AB135/12)*Leases!$AA135*Leases!$F131,0)))))</f>
        <v>0</v>
      </c>
      <c r="EG302" s="94">
        <f>IF(OR(EG$165&lt;=EOMONTH($E131,$R131*(1-$O131)),EG$165&gt;EOMONTH($E131,$P131*12*(1-$O131)+$Q131*12*$O131+$R131*(1-$O131))),0,IF($X131="NNN",Expenses!EE$14*Leases!$F131,IF(Leases!$X131="FSG",0,IF(Leases!$X131="MG",SUMPRODUCT(Leases!$Z131:$Z135,Expenses!EE$9:EE$13)*Leases!$F131,MAX((Expenses!EE$9-Leases!$AB131/12)*Leases!$AA131*Leases!$F131,0)+MAX((Expenses!EE$10-Leases!$AB132/12)*Leases!$AA132*Leases!$F131,0)+MAX((Expenses!EE$11-Leases!$AB133/12)*Leases!$AA133*Leases!$F131,0)+MAX((Expenses!EE$12-Leases!$AB134/12)*Leases!$AA134*Leases!$F131,0)+MAX((Expenses!EE$13-Leases!$AB135/12)*Leases!$AA135*Leases!$F131,0)))))</f>
        <v>0</v>
      </c>
      <c r="EH302" s="94">
        <f>IF(OR(EH$165&lt;=EOMONTH($E131,$R131*(1-$O131)),EH$165&gt;EOMONTH($E131,$P131*12*(1-$O131)+$Q131*12*$O131+$R131*(1-$O131))),0,IF($X131="NNN",Expenses!EF$14*Leases!$F131,IF(Leases!$X131="FSG",0,IF(Leases!$X131="MG",SUMPRODUCT(Leases!$Z131:$Z135,Expenses!EF$9:EF$13)*Leases!$F131,MAX((Expenses!EF$9-Leases!$AB131/12)*Leases!$AA131*Leases!$F131,0)+MAX((Expenses!EF$10-Leases!$AB132/12)*Leases!$AA132*Leases!$F131,0)+MAX((Expenses!EF$11-Leases!$AB133/12)*Leases!$AA133*Leases!$F131,0)+MAX((Expenses!EF$12-Leases!$AB134/12)*Leases!$AA134*Leases!$F131,0)+MAX((Expenses!EF$13-Leases!$AB135/12)*Leases!$AA135*Leases!$F131,0)))))</f>
        <v>0</v>
      </c>
      <c r="EI302" s="94">
        <f>IF(OR(EI$165&lt;=EOMONTH($E131,$R131*(1-$O131)),EI$165&gt;EOMONTH($E131,$P131*12*(1-$O131)+$Q131*12*$O131+$R131*(1-$O131))),0,IF($X131="NNN",Expenses!EG$14*Leases!$F131,IF(Leases!$X131="FSG",0,IF(Leases!$X131="MG",SUMPRODUCT(Leases!$Z131:$Z135,Expenses!EG$9:EG$13)*Leases!$F131,MAX((Expenses!EG$9-Leases!$AB131/12)*Leases!$AA131*Leases!$F131,0)+MAX((Expenses!EG$10-Leases!$AB132/12)*Leases!$AA132*Leases!$F131,0)+MAX((Expenses!EG$11-Leases!$AB133/12)*Leases!$AA133*Leases!$F131,0)+MAX((Expenses!EG$12-Leases!$AB134/12)*Leases!$AA134*Leases!$F131,0)+MAX((Expenses!EG$13-Leases!$AB135/12)*Leases!$AA135*Leases!$F131,0)))))</f>
        <v>0</v>
      </c>
      <c r="EJ302" s="94">
        <f>IF(OR(EJ$165&lt;=EOMONTH($E131,$R131*(1-$O131)),EJ$165&gt;EOMONTH($E131,$P131*12*(1-$O131)+$Q131*12*$O131+$R131*(1-$O131))),0,IF($X131="NNN",Expenses!EH$14*Leases!$F131,IF(Leases!$X131="FSG",0,IF(Leases!$X131="MG",SUMPRODUCT(Leases!$Z131:$Z135,Expenses!EH$9:EH$13)*Leases!$F131,MAX((Expenses!EH$9-Leases!$AB131/12)*Leases!$AA131*Leases!$F131,0)+MAX((Expenses!EH$10-Leases!$AB132/12)*Leases!$AA132*Leases!$F131,0)+MAX((Expenses!EH$11-Leases!$AB133/12)*Leases!$AA133*Leases!$F131,0)+MAX((Expenses!EH$12-Leases!$AB134/12)*Leases!$AA134*Leases!$F131,0)+MAX((Expenses!EH$13-Leases!$AB135/12)*Leases!$AA135*Leases!$F131,0)))))</f>
        <v>0</v>
      </c>
      <c r="EK302" s="94">
        <f>IF(OR(EK$165&lt;=EOMONTH($E131,$R131*(1-$O131)),EK$165&gt;EOMONTH($E131,$P131*12*(1-$O131)+$Q131*12*$O131+$R131*(1-$O131))),0,IF($X131="NNN",Expenses!EI$14*Leases!$F131,IF(Leases!$X131="FSG",0,IF(Leases!$X131="MG",SUMPRODUCT(Leases!$Z131:$Z135,Expenses!EI$9:EI$13)*Leases!$F131,MAX((Expenses!EI$9-Leases!$AB131/12)*Leases!$AA131*Leases!$F131,0)+MAX((Expenses!EI$10-Leases!$AB132/12)*Leases!$AA132*Leases!$F131,0)+MAX((Expenses!EI$11-Leases!$AB133/12)*Leases!$AA133*Leases!$F131,0)+MAX((Expenses!EI$12-Leases!$AB134/12)*Leases!$AA134*Leases!$F131,0)+MAX((Expenses!EI$13-Leases!$AB135/12)*Leases!$AA135*Leases!$F131,0)))))</f>
        <v>0</v>
      </c>
      <c r="EL302" s="94">
        <f>IF(OR(EL$165&lt;=EOMONTH($E131,$R131*(1-$O131)),EL$165&gt;EOMONTH($E131,$P131*12*(1-$O131)+$Q131*12*$O131+$R131*(1-$O131))),0,IF($X131="NNN",Expenses!EJ$14*Leases!$F131,IF(Leases!$X131="FSG",0,IF(Leases!$X131="MG",SUMPRODUCT(Leases!$Z131:$Z135,Expenses!EJ$9:EJ$13)*Leases!$F131,MAX((Expenses!EJ$9-Leases!$AB131/12)*Leases!$AA131*Leases!$F131,0)+MAX((Expenses!EJ$10-Leases!$AB132/12)*Leases!$AA132*Leases!$F131,0)+MAX((Expenses!EJ$11-Leases!$AB133/12)*Leases!$AA133*Leases!$F131,0)+MAX((Expenses!EJ$12-Leases!$AB134/12)*Leases!$AA134*Leases!$F131,0)+MAX((Expenses!EJ$13-Leases!$AB135/12)*Leases!$AA135*Leases!$F131,0)))))</f>
        <v>0</v>
      </c>
      <c r="EM302" s="94">
        <f>IF(OR(EM$165&lt;=EOMONTH($E131,$R131*(1-$O131)),EM$165&gt;EOMONTH($E131,$P131*12*(1-$O131)+$Q131*12*$O131+$R131*(1-$O131))),0,IF($X131="NNN",Expenses!EK$14*Leases!$F131,IF(Leases!$X131="FSG",0,IF(Leases!$X131="MG",SUMPRODUCT(Leases!$Z131:$Z135,Expenses!EK$9:EK$13)*Leases!$F131,MAX((Expenses!EK$9-Leases!$AB131/12)*Leases!$AA131*Leases!$F131,0)+MAX((Expenses!EK$10-Leases!$AB132/12)*Leases!$AA132*Leases!$F131,0)+MAX((Expenses!EK$11-Leases!$AB133/12)*Leases!$AA133*Leases!$F131,0)+MAX((Expenses!EK$12-Leases!$AB134/12)*Leases!$AA134*Leases!$F131,0)+MAX((Expenses!EK$13-Leases!$AB135/12)*Leases!$AA135*Leases!$F131,0)))))</f>
        <v>0</v>
      </c>
      <c r="EN302" s="94">
        <f>IF(OR(EN$165&lt;=EOMONTH($E131,$R131*(1-$O131)),EN$165&gt;EOMONTH($E131,$P131*12*(1-$O131)+$Q131*12*$O131+$R131*(1-$O131))),0,IF($X131="NNN",Expenses!EL$14*Leases!$F131,IF(Leases!$X131="FSG",0,IF(Leases!$X131="MG",SUMPRODUCT(Leases!$Z131:$Z135,Expenses!EL$9:EL$13)*Leases!$F131,MAX((Expenses!EL$9-Leases!$AB131/12)*Leases!$AA131*Leases!$F131,0)+MAX((Expenses!EL$10-Leases!$AB132/12)*Leases!$AA132*Leases!$F131,0)+MAX((Expenses!EL$11-Leases!$AB133/12)*Leases!$AA133*Leases!$F131,0)+MAX((Expenses!EL$12-Leases!$AB134/12)*Leases!$AA134*Leases!$F131,0)+MAX((Expenses!EL$13-Leases!$AB135/12)*Leases!$AA135*Leases!$F131,0)))))</f>
        <v>0</v>
      </c>
      <c r="EO302" s="94">
        <f>IF(OR(EO$165&lt;=EOMONTH($E131,$R131*(1-$O131)),EO$165&gt;EOMONTH($E131,$P131*12*(1-$O131)+$Q131*12*$O131+$R131*(1-$O131))),0,IF($X131="NNN",Expenses!EM$14*Leases!$F131,IF(Leases!$X131="FSG",0,IF(Leases!$X131="MG",SUMPRODUCT(Leases!$Z131:$Z135,Expenses!EM$9:EM$13)*Leases!$F131,MAX((Expenses!EM$9-Leases!$AB131/12)*Leases!$AA131*Leases!$F131,0)+MAX((Expenses!EM$10-Leases!$AB132/12)*Leases!$AA132*Leases!$F131,0)+MAX((Expenses!EM$11-Leases!$AB133/12)*Leases!$AA133*Leases!$F131,0)+MAX((Expenses!EM$12-Leases!$AB134/12)*Leases!$AA134*Leases!$F131,0)+MAX((Expenses!EM$13-Leases!$AB135/12)*Leases!$AA135*Leases!$F131,0)))))</f>
        <v>0</v>
      </c>
      <c r="EP302" s="94">
        <f>IF(OR(EP$165&lt;=EOMONTH($E131,$R131*(1-$O131)),EP$165&gt;EOMONTH($E131,$P131*12*(1-$O131)+$Q131*12*$O131+$R131*(1-$O131))),0,IF($X131="NNN",Expenses!EN$14*Leases!$F131,IF(Leases!$X131="FSG",0,IF(Leases!$X131="MG",SUMPRODUCT(Leases!$Z131:$Z135,Expenses!EN$9:EN$13)*Leases!$F131,MAX((Expenses!EN$9-Leases!$AB131/12)*Leases!$AA131*Leases!$F131,0)+MAX((Expenses!EN$10-Leases!$AB132/12)*Leases!$AA132*Leases!$F131,0)+MAX((Expenses!EN$11-Leases!$AB133/12)*Leases!$AA133*Leases!$F131,0)+MAX((Expenses!EN$12-Leases!$AB134/12)*Leases!$AA134*Leases!$F131,0)+MAX((Expenses!EN$13-Leases!$AB135/12)*Leases!$AA135*Leases!$F131,0)))))</f>
        <v>0</v>
      </c>
      <c r="EQ302" s="94">
        <f>IF(OR(EQ$165&lt;=EOMONTH($E131,$R131*(1-$O131)),EQ$165&gt;EOMONTH($E131,$P131*12*(1-$O131)+$Q131*12*$O131+$R131*(1-$O131))),0,IF($X131="NNN",Expenses!EO$14*Leases!$F131,IF(Leases!$X131="FSG",0,IF(Leases!$X131="MG",SUMPRODUCT(Leases!$Z131:$Z135,Expenses!EO$9:EO$13)*Leases!$F131,MAX((Expenses!EO$9-Leases!$AB131/12)*Leases!$AA131*Leases!$F131,0)+MAX((Expenses!EO$10-Leases!$AB132/12)*Leases!$AA132*Leases!$F131,0)+MAX((Expenses!EO$11-Leases!$AB133/12)*Leases!$AA133*Leases!$F131,0)+MAX((Expenses!EO$12-Leases!$AB134/12)*Leases!$AA134*Leases!$F131,0)+MAX((Expenses!EO$13-Leases!$AB135/12)*Leases!$AA135*Leases!$F131,0)))))</f>
        <v>0</v>
      </c>
      <c r="ER302" s="94">
        <f>IF(OR(ER$165&lt;=EOMONTH($E131,$R131*(1-$O131)),ER$165&gt;EOMONTH($E131,$P131*12*(1-$O131)+$Q131*12*$O131+$R131*(1-$O131))),0,IF($X131="NNN",Expenses!EP$14*Leases!$F131,IF(Leases!$X131="FSG",0,IF(Leases!$X131="MG",SUMPRODUCT(Leases!$Z131:$Z135,Expenses!EP$9:EP$13)*Leases!$F131,MAX((Expenses!EP$9-Leases!$AB131/12)*Leases!$AA131*Leases!$F131,0)+MAX((Expenses!EP$10-Leases!$AB132/12)*Leases!$AA132*Leases!$F131,0)+MAX((Expenses!EP$11-Leases!$AB133/12)*Leases!$AA133*Leases!$F131,0)+MAX((Expenses!EP$12-Leases!$AB134/12)*Leases!$AA134*Leases!$F131,0)+MAX((Expenses!EP$13-Leases!$AB135/12)*Leases!$AA135*Leases!$F131,0)))))</f>
        <v>0</v>
      </c>
      <c r="ES302" s="94">
        <f>IF(OR(ES$165&lt;=EOMONTH($E131,$R131*(1-$O131)),ES$165&gt;EOMONTH($E131,$P131*12*(1-$O131)+$Q131*12*$O131+$R131*(1-$O131))),0,IF($X131="NNN",Expenses!EQ$14*Leases!$F131,IF(Leases!$X131="FSG",0,IF(Leases!$X131="MG",SUMPRODUCT(Leases!$Z131:$Z135,Expenses!EQ$9:EQ$13)*Leases!$F131,MAX((Expenses!EQ$9-Leases!$AB131/12)*Leases!$AA131*Leases!$F131,0)+MAX((Expenses!EQ$10-Leases!$AB132/12)*Leases!$AA132*Leases!$F131,0)+MAX((Expenses!EQ$11-Leases!$AB133/12)*Leases!$AA133*Leases!$F131,0)+MAX((Expenses!EQ$12-Leases!$AB134/12)*Leases!$AA134*Leases!$F131,0)+MAX((Expenses!EQ$13-Leases!$AB135/12)*Leases!$AA135*Leases!$F131,0)))))</f>
        <v>0</v>
      </c>
      <c r="ET302" s="94">
        <f>IF(OR(ET$165&lt;=EOMONTH($E131,$R131*(1-$O131)),ET$165&gt;EOMONTH($E131,$P131*12*(1-$O131)+$Q131*12*$O131+$R131*(1-$O131))),0,IF($X131="NNN",Expenses!ER$14*Leases!$F131,IF(Leases!$X131="FSG",0,IF(Leases!$X131="MG",SUMPRODUCT(Leases!$Z131:$Z135,Expenses!ER$9:ER$13)*Leases!$F131,MAX((Expenses!ER$9-Leases!$AB131/12)*Leases!$AA131*Leases!$F131,0)+MAX((Expenses!ER$10-Leases!$AB132/12)*Leases!$AA132*Leases!$F131,0)+MAX((Expenses!ER$11-Leases!$AB133/12)*Leases!$AA133*Leases!$F131,0)+MAX((Expenses!ER$12-Leases!$AB134/12)*Leases!$AA134*Leases!$F131,0)+MAX((Expenses!ER$13-Leases!$AB135/12)*Leases!$AA135*Leases!$F131,0)))))</f>
        <v>0</v>
      </c>
      <c r="EU302" s="94">
        <f>IF(OR(EU$165&lt;=EOMONTH($E131,$R131*(1-$O131)),EU$165&gt;EOMONTH($E131,$P131*12*(1-$O131)+$Q131*12*$O131+$R131*(1-$O131))),0,IF($X131="NNN",Expenses!ES$14*Leases!$F131,IF(Leases!$X131="FSG",0,IF(Leases!$X131="MG",SUMPRODUCT(Leases!$Z131:$Z135,Expenses!ES$9:ES$13)*Leases!$F131,MAX((Expenses!ES$9-Leases!$AB131/12)*Leases!$AA131*Leases!$F131,0)+MAX((Expenses!ES$10-Leases!$AB132/12)*Leases!$AA132*Leases!$F131,0)+MAX((Expenses!ES$11-Leases!$AB133/12)*Leases!$AA133*Leases!$F131,0)+MAX((Expenses!ES$12-Leases!$AB134/12)*Leases!$AA134*Leases!$F131,0)+MAX((Expenses!ES$13-Leases!$AB135/12)*Leases!$AA135*Leases!$F131,0)))))</f>
        <v>0</v>
      </c>
      <c r="EV302" s="94">
        <f>IF(OR(EV$165&lt;=EOMONTH($E131,$R131*(1-$O131)),EV$165&gt;EOMONTH($E131,$P131*12*(1-$O131)+$Q131*12*$O131+$R131*(1-$O131))),0,IF($X131="NNN",Expenses!ET$14*Leases!$F131,IF(Leases!$X131="FSG",0,IF(Leases!$X131="MG",SUMPRODUCT(Leases!$Z131:$Z135,Expenses!ET$9:ET$13)*Leases!$F131,MAX((Expenses!ET$9-Leases!$AB131/12)*Leases!$AA131*Leases!$F131,0)+MAX((Expenses!ET$10-Leases!$AB132/12)*Leases!$AA132*Leases!$F131,0)+MAX((Expenses!ET$11-Leases!$AB133/12)*Leases!$AA133*Leases!$F131,0)+MAX((Expenses!ET$12-Leases!$AB134/12)*Leases!$AA134*Leases!$F131,0)+MAX((Expenses!ET$13-Leases!$AB135/12)*Leases!$AA135*Leases!$F131,0)))))</f>
        <v>0</v>
      </c>
      <c r="EW302" s="94">
        <f>IF(OR(EW$165&lt;=EOMONTH($E131,$R131*(1-$O131)),EW$165&gt;EOMONTH($E131,$P131*12*(1-$O131)+$Q131*12*$O131+$R131*(1-$O131))),0,IF($X131="NNN",Expenses!EU$14*Leases!$F131,IF(Leases!$X131="FSG",0,IF(Leases!$X131="MG",SUMPRODUCT(Leases!$Z131:$Z135,Expenses!EU$9:EU$13)*Leases!$F131,MAX((Expenses!EU$9-Leases!$AB131/12)*Leases!$AA131*Leases!$F131,0)+MAX((Expenses!EU$10-Leases!$AB132/12)*Leases!$AA132*Leases!$F131,0)+MAX((Expenses!EU$11-Leases!$AB133/12)*Leases!$AA133*Leases!$F131,0)+MAX((Expenses!EU$12-Leases!$AB134/12)*Leases!$AA134*Leases!$F131,0)+MAX((Expenses!EU$13-Leases!$AB135/12)*Leases!$AA135*Leases!$F131,0)))))</f>
        <v>0</v>
      </c>
      <c r="EX302" s="94">
        <f>IF(OR(EX$165&lt;=EOMONTH($E131,$R131*(1-$O131)),EX$165&gt;EOMONTH($E131,$P131*12*(1-$O131)+$Q131*12*$O131+$R131*(1-$O131))),0,IF($X131="NNN",Expenses!EV$14*Leases!$F131,IF(Leases!$X131="FSG",0,IF(Leases!$X131="MG",SUMPRODUCT(Leases!$Z131:$Z135,Expenses!EV$9:EV$13)*Leases!$F131,MAX((Expenses!EV$9-Leases!$AB131/12)*Leases!$AA131*Leases!$F131,0)+MAX((Expenses!EV$10-Leases!$AB132/12)*Leases!$AA132*Leases!$F131,0)+MAX((Expenses!EV$11-Leases!$AB133/12)*Leases!$AA133*Leases!$F131,0)+MAX((Expenses!EV$12-Leases!$AB134/12)*Leases!$AA134*Leases!$F131,0)+MAX((Expenses!EV$13-Leases!$AB135/12)*Leases!$AA135*Leases!$F131,0)))))</f>
        <v>0</v>
      </c>
      <c r="EY302" s="94">
        <f>IF(OR(EY$165&lt;=EOMONTH($E131,$R131*(1-$O131)),EY$165&gt;EOMONTH($E131,$P131*12*(1-$O131)+$Q131*12*$O131+$R131*(1-$O131))),0,IF($X131="NNN",Expenses!EW$14*Leases!$F131,IF(Leases!$X131="FSG",0,IF(Leases!$X131="MG",SUMPRODUCT(Leases!$Z131:$Z135,Expenses!EW$9:EW$13)*Leases!$F131,MAX((Expenses!EW$9-Leases!$AB131/12)*Leases!$AA131*Leases!$F131,0)+MAX((Expenses!EW$10-Leases!$AB132/12)*Leases!$AA132*Leases!$F131,0)+MAX((Expenses!EW$11-Leases!$AB133/12)*Leases!$AA133*Leases!$F131,0)+MAX((Expenses!EW$12-Leases!$AB134/12)*Leases!$AA134*Leases!$F131,0)+MAX((Expenses!EW$13-Leases!$AB135/12)*Leases!$AA135*Leases!$F131,0)))))</f>
        <v>0</v>
      </c>
      <c r="EZ302" s="94">
        <f>IF(OR(EZ$165&lt;=EOMONTH($E131,$R131*(1-$O131)),EZ$165&gt;EOMONTH($E131,$P131*12*(1-$O131)+$Q131*12*$O131+$R131*(1-$O131))),0,IF($X131="NNN",Expenses!EX$14*Leases!$F131,IF(Leases!$X131="FSG",0,IF(Leases!$X131="MG",SUMPRODUCT(Leases!$Z131:$Z135,Expenses!EX$9:EX$13)*Leases!$F131,MAX((Expenses!EX$9-Leases!$AB131/12)*Leases!$AA131*Leases!$F131,0)+MAX((Expenses!EX$10-Leases!$AB132/12)*Leases!$AA132*Leases!$F131,0)+MAX((Expenses!EX$11-Leases!$AB133/12)*Leases!$AA133*Leases!$F131,0)+MAX((Expenses!EX$12-Leases!$AB134/12)*Leases!$AA134*Leases!$F131,0)+MAX((Expenses!EX$13-Leases!$AB135/12)*Leases!$AA135*Leases!$F131,0)))))</f>
        <v>0</v>
      </c>
      <c r="FA302" s="94">
        <f>IF(OR(FA$165&lt;=EOMONTH($E131,$R131*(1-$O131)),FA$165&gt;EOMONTH($E131,$P131*12*(1-$O131)+$Q131*12*$O131+$R131*(1-$O131))),0,IF($X131="NNN",Expenses!EY$14*Leases!$F131,IF(Leases!$X131="FSG",0,IF(Leases!$X131="MG",SUMPRODUCT(Leases!$Z131:$Z135,Expenses!EY$9:EY$13)*Leases!$F131,MAX((Expenses!EY$9-Leases!$AB131/12)*Leases!$AA131*Leases!$F131,0)+MAX((Expenses!EY$10-Leases!$AB132/12)*Leases!$AA132*Leases!$F131,0)+MAX((Expenses!EY$11-Leases!$AB133/12)*Leases!$AA133*Leases!$F131,0)+MAX((Expenses!EY$12-Leases!$AB134/12)*Leases!$AA134*Leases!$F131,0)+MAX((Expenses!EY$13-Leases!$AB135/12)*Leases!$AA135*Leases!$F131,0)))))</f>
        <v>0</v>
      </c>
      <c r="FB302" s="94">
        <f>IF(OR(FB$165&lt;=EOMONTH($E131,$R131*(1-$O131)),FB$165&gt;EOMONTH($E131,$P131*12*(1-$O131)+$Q131*12*$O131+$R131*(1-$O131))),0,IF($X131="NNN",Expenses!EZ$14*Leases!$F131,IF(Leases!$X131="FSG",0,IF(Leases!$X131="MG",SUMPRODUCT(Leases!$Z131:$Z135,Expenses!EZ$9:EZ$13)*Leases!$F131,MAX((Expenses!EZ$9-Leases!$AB131/12)*Leases!$AA131*Leases!$F131,0)+MAX((Expenses!EZ$10-Leases!$AB132/12)*Leases!$AA132*Leases!$F131,0)+MAX((Expenses!EZ$11-Leases!$AB133/12)*Leases!$AA133*Leases!$F131,0)+MAX((Expenses!EZ$12-Leases!$AB134/12)*Leases!$AA134*Leases!$F131,0)+MAX((Expenses!EZ$13-Leases!$AB135/12)*Leases!$AA135*Leases!$F131,0)))))</f>
        <v>0</v>
      </c>
      <c r="FC302" s="94">
        <f>IF(OR(FC$165&lt;=EOMONTH($E131,$R131*(1-$O131)),FC$165&gt;EOMONTH($E131,$P131*12*(1-$O131)+$Q131*12*$O131+$R131*(1-$O131))),0,IF($X131="NNN",Expenses!FA$14*Leases!$F131,IF(Leases!$X131="FSG",0,IF(Leases!$X131="MG",SUMPRODUCT(Leases!$Z131:$Z135,Expenses!FA$9:FA$13)*Leases!$F131,MAX((Expenses!FA$9-Leases!$AB131/12)*Leases!$AA131*Leases!$F131,0)+MAX((Expenses!FA$10-Leases!$AB132/12)*Leases!$AA132*Leases!$F131,0)+MAX((Expenses!FA$11-Leases!$AB133/12)*Leases!$AA133*Leases!$F131,0)+MAX((Expenses!FA$12-Leases!$AB134/12)*Leases!$AA134*Leases!$F131,0)+MAX((Expenses!FA$13-Leases!$AB135/12)*Leases!$AA135*Leases!$F131,0)))))</f>
        <v>0</v>
      </c>
      <c r="FD302" s="94">
        <f>IF(OR(FD$165&lt;=EOMONTH($E131,$R131*(1-$O131)),FD$165&gt;EOMONTH($E131,$P131*12*(1-$O131)+$Q131*12*$O131+$R131*(1-$O131))),0,IF($X131="NNN",Expenses!FB$14*Leases!$F131,IF(Leases!$X131="FSG",0,IF(Leases!$X131="MG",SUMPRODUCT(Leases!$Z131:$Z135,Expenses!FB$9:FB$13)*Leases!$F131,MAX((Expenses!FB$9-Leases!$AB131/12)*Leases!$AA131*Leases!$F131,0)+MAX((Expenses!FB$10-Leases!$AB132/12)*Leases!$AA132*Leases!$F131,0)+MAX((Expenses!FB$11-Leases!$AB133/12)*Leases!$AA133*Leases!$F131,0)+MAX((Expenses!FB$12-Leases!$AB134/12)*Leases!$AA134*Leases!$F131,0)+MAX((Expenses!FB$13-Leases!$AB135/12)*Leases!$AA135*Leases!$F131,0)))))</f>
        <v>0</v>
      </c>
      <c r="FE302" s="94">
        <f>IF(OR(FE$165&lt;=EOMONTH($E131,$R131*(1-$O131)),FE$165&gt;EOMONTH($E131,$P131*12*(1-$O131)+$Q131*12*$O131+$R131*(1-$O131))),0,IF($X131="NNN",Expenses!FC$14*Leases!$F131,IF(Leases!$X131="FSG",0,IF(Leases!$X131="MG",SUMPRODUCT(Leases!$Z131:$Z135,Expenses!FC$9:FC$13)*Leases!$F131,MAX((Expenses!FC$9-Leases!$AB131/12)*Leases!$AA131*Leases!$F131,0)+MAX((Expenses!FC$10-Leases!$AB132/12)*Leases!$AA132*Leases!$F131,0)+MAX((Expenses!FC$11-Leases!$AB133/12)*Leases!$AA133*Leases!$F131,0)+MAX((Expenses!FC$12-Leases!$AB134/12)*Leases!$AA134*Leases!$F131,0)+MAX((Expenses!FC$13-Leases!$AB135/12)*Leases!$AA135*Leases!$F131,0)))))</f>
        <v>0</v>
      </c>
      <c r="FF302" s="94">
        <f>IF(OR(FF$165&lt;=EOMONTH($E131,$R131*(1-$O131)),FF$165&gt;EOMONTH($E131,$P131*12*(1-$O131)+$Q131*12*$O131+$R131*(1-$O131))),0,IF($X131="NNN",Expenses!FD$14*Leases!$F131,IF(Leases!$X131="FSG",0,IF(Leases!$X131="MG",SUMPRODUCT(Leases!$Z131:$Z135,Expenses!FD$9:FD$13)*Leases!$F131,MAX((Expenses!FD$9-Leases!$AB131/12)*Leases!$AA131*Leases!$F131,0)+MAX((Expenses!FD$10-Leases!$AB132/12)*Leases!$AA132*Leases!$F131,0)+MAX((Expenses!FD$11-Leases!$AB133/12)*Leases!$AA133*Leases!$F131,0)+MAX((Expenses!FD$12-Leases!$AB134/12)*Leases!$AA134*Leases!$F131,0)+MAX((Expenses!FD$13-Leases!$AB135/12)*Leases!$AA135*Leases!$F131,0)))))</f>
        <v>0</v>
      </c>
      <c r="FG302" s="94">
        <f>IF(OR(FG$165&lt;=EOMONTH($E131,$R131*(1-$O131)),FG$165&gt;EOMONTH($E131,$P131*12*(1-$O131)+$Q131*12*$O131+$R131*(1-$O131))),0,IF($X131="NNN",Expenses!FE$14*Leases!$F131,IF(Leases!$X131="FSG",0,IF(Leases!$X131="MG",SUMPRODUCT(Leases!$Z131:$Z135,Expenses!FE$9:FE$13)*Leases!$F131,MAX((Expenses!FE$9-Leases!$AB131/12)*Leases!$AA131*Leases!$F131,0)+MAX((Expenses!FE$10-Leases!$AB132/12)*Leases!$AA132*Leases!$F131,0)+MAX((Expenses!FE$11-Leases!$AB133/12)*Leases!$AA133*Leases!$F131,0)+MAX((Expenses!FE$12-Leases!$AB134/12)*Leases!$AA134*Leases!$F131,0)+MAX((Expenses!FE$13-Leases!$AB135/12)*Leases!$AA135*Leases!$F131,0)))))</f>
        <v>0</v>
      </c>
      <c r="FH302" s="94">
        <f>IF(OR(FH$165&lt;=EOMONTH($E131,$R131*(1-$O131)),FH$165&gt;EOMONTH($E131,$P131*12*(1-$O131)+$Q131*12*$O131+$R131*(1-$O131))),0,IF($X131="NNN",Expenses!FF$14*Leases!$F131,IF(Leases!$X131="FSG",0,IF(Leases!$X131="MG",SUMPRODUCT(Leases!$Z131:$Z135,Expenses!FF$9:FF$13)*Leases!$F131,MAX((Expenses!FF$9-Leases!$AB131/12)*Leases!$AA131*Leases!$F131,0)+MAX((Expenses!FF$10-Leases!$AB132/12)*Leases!$AA132*Leases!$F131,0)+MAX((Expenses!FF$11-Leases!$AB133/12)*Leases!$AA133*Leases!$F131,0)+MAX((Expenses!FF$12-Leases!$AB134/12)*Leases!$AA134*Leases!$F131,0)+MAX((Expenses!FF$13-Leases!$AB135/12)*Leases!$AA135*Leases!$F131,0)))))</f>
        <v>0</v>
      </c>
      <c r="FI302" s="94">
        <f>IF(OR(FI$165&lt;=EOMONTH($E131,$R131*(1-$O131)),FI$165&gt;EOMONTH($E131,$P131*12*(1-$O131)+$Q131*12*$O131+$R131*(1-$O131))),0,IF($X131="NNN",Expenses!FG$14*Leases!$F131,IF(Leases!$X131="FSG",0,IF(Leases!$X131="MG",SUMPRODUCT(Leases!$Z131:$Z135,Expenses!FG$9:FG$13)*Leases!$F131,MAX((Expenses!FG$9-Leases!$AB131/12)*Leases!$AA131*Leases!$F131,0)+MAX((Expenses!FG$10-Leases!$AB132/12)*Leases!$AA132*Leases!$F131,0)+MAX((Expenses!FG$11-Leases!$AB133/12)*Leases!$AA133*Leases!$F131,0)+MAX((Expenses!FG$12-Leases!$AB134/12)*Leases!$AA134*Leases!$F131,0)+MAX((Expenses!FG$13-Leases!$AB135/12)*Leases!$AA135*Leases!$F131,0)))))</f>
        <v>0</v>
      </c>
      <c r="FJ302" s="94">
        <f>IF(OR(FJ$165&lt;=EOMONTH($E131,$R131*(1-$O131)),FJ$165&gt;EOMONTH($E131,$P131*12*(1-$O131)+$Q131*12*$O131+$R131*(1-$O131))),0,IF($X131="NNN",Expenses!FH$14*Leases!$F131,IF(Leases!$X131="FSG",0,IF(Leases!$X131="MG",SUMPRODUCT(Leases!$Z131:$Z135,Expenses!FH$9:FH$13)*Leases!$F131,MAX((Expenses!FH$9-Leases!$AB131/12)*Leases!$AA131*Leases!$F131,0)+MAX((Expenses!FH$10-Leases!$AB132/12)*Leases!$AA132*Leases!$F131,0)+MAX((Expenses!FH$11-Leases!$AB133/12)*Leases!$AA133*Leases!$F131,0)+MAX((Expenses!FH$12-Leases!$AB134/12)*Leases!$AA134*Leases!$F131,0)+MAX((Expenses!FH$13-Leases!$AB135/12)*Leases!$AA135*Leases!$F131,0)))))</f>
        <v>0</v>
      </c>
      <c r="FK302" s="94">
        <f>IF(OR(FK$165&lt;=EOMONTH($E131,$R131*(1-$O131)),FK$165&gt;EOMONTH($E131,$P131*12*(1-$O131)+$Q131*12*$O131+$R131*(1-$O131))),0,IF($X131="NNN",Expenses!FI$14*Leases!$F131,IF(Leases!$X131="FSG",0,IF(Leases!$X131="MG",SUMPRODUCT(Leases!$Z131:$Z135,Expenses!FI$9:FI$13)*Leases!$F131,MAX((Expenses!FI$9-Leases!$AB131/12)*Leases!$AA131*Leases!$F131,0)+MAX((Expenses!FI$10-Leases!$AB132/12)*Leases!$AA132*Leases!$F131,0)+MAX((Expenses!FI$11-Leases!$AB133/12)*Leases!$AA133*Leases!$F131,0)+MAX((Expenses!FI$12-Leases!$AB134/12)*Leases!$AA134*Leases!$F131,0)+MAX((Expenses!FI$13-Leases!$AB135/12)*Leases!$AA135*Leases!$F131,0)))))</f>
        <v>0</v>
      </c>
      <c r="FL302" s="94">
        <f>IF(OR(FL$165&lt;=EOMONTH($E131,$R131*(1-$O131)),FL$165&gt;EOMONTH($E131,$P131*12*(1-$O131)+$Q131*12*$O131+$R131*(1-$O131))),0,IF($X131="NNN",Expenses!FJ$14*Leases!$F131,IF(Leases!$X131="FSG",0,IF(Leases!$X131="MG",SUMPRODUCT(Leases!$Z131:$Z135,Expenses!FJ$9:FJ$13)*Leases!$F131,MAX((Expenses!FJ$9-Leases!$AB131/12)*Leases!$AA131*Leases!$F131,0)+MAX((Expenses!FJ$10-Leases!$AB132/12)*Leases!$AA132*Leases!$F131,0)+MAX((Expenses!FJ$11-Leases!$AB133/12)*Leases!$AA133*Leases!$F131,0)+MAX((Expenses!FJ$12-Leases!$AB134/12)*Leases!$AA134*Leases!$F131,0)+MAX((Expenses!FJ$13-Leases!$AB135/12)*Leases!$AA135*Leases!$F131,0)))))</f>
        <v>0</v>
      </c>
      <c r="FM302" s="94">
        <f>IF(OR(FM$165&lt;=EOMONTH($E131,$R131*(1-$O131)),FM$165&gt;EOMONTH($E131,$P131*12*(1-$O131)+$Q131*12*$O131+$R131*(1-$O131))),0,IF($X131="NNN",Expenses!FK$14*Leases!$F131,IF(Leases!$X131="FSG",0,IF(Leases!$X131="MG",SUMPRODUCT(Leases!$Z131:$Z135,Expenses!FK$9:FK$13)*Leases!$F131,MAX((Expenses!FK$9-Leases!$AB131/12)*Leases!$AA131*Leases!$F131,0)+MAX((Expenses!FK$10-Leases!$AB132/12)*Leases!$AA132*Leases!$F131,0)+MAX((Expenses!FK$11-Leases!$AB133/12)*Leases!$AA133*Leases!$F131,0)+MAX((Expenses!FK$12-Leases!$AB134/12)*Leases!$AA134*Leases!$F131,0)+MAX((Expenses!FK$13-Leases!$AB135/12)*Leases!$AA135*Leases!$F131,0)))))</f>
        <v>0</v>
      </c>
      <c r="FN302" s="94">
        <f>IF(OR(FN$165&lt;=EOMONTH($E131,$R131*(1-$O131)),FN$165&gt;EOMONTH($E131,$P131*12*(1-$O131)+$Q131*12*$O131+$R131*(1-$O131))),0,IF($X131="NNN",Expenses!FL$14*Leases!$F131,IF(Leases!$X131="FSG",0,IF(Leases!$X131="MG",SUMPRODUCT(Leases!$Z131:$Z135,Expenses!FL$9:FL$13)*Leases!$F131,MAX((Expenses!FL$9-Leases!$AB131/12)*Leases!$AA131*Leases!$F131,0)+MAX((Expenses!FL$10-Leases!$AB132/12)*Leases!$AA132*Leases!$F131,0)+MAX((Expenses!FL$11-Leases!$AB133/12)*Leases!$AA133*Leases!$F131,0)+MAX((Expenses!FL$12-Leases!$AB134/12)*Leases!$AA134*Leases!$F131,0)+MAX((Expenses!FL$13-Leases!$AB135/12)*Leases!$AA135*Leases!$F131,0)))))</f>
        <v>0</v>
      </c>
      <c r="FO302" s="94">
        <f>IF(OR(FO$165&lt;=EOMONTH($E131,$R131*(1-$O131)),FO$165&gt;EOMONTH($E131,$P131*12*(1-$O131)+$Q131*12*$O131+$R131*(1-$O131))),0,IF($X131="NNN",Expenses!FM$14*Leases!$F131,IF(Leases!$X131="FSG",0,IF(Leases!$X131="MG",SUMPRODUCT(Leases!$Z131:$Z135,Expenses!FM$9:FM$13)*Leases!$F131,MAX((Expenses!FM$9-Leases!$AB131/12)*Leases!$AA131*Leases!$F131,0)+MAX((Expenses!FM$10-Leases!$AB132/12)*Leases!$AA132*Leases!$F131,0)+MAX((Expenses!FM$11-Leases!$AB133/12)*Leases!$AA133*Leases!$F131,0)+MAX((Expenses!FM$12-Leases!$AB134/12)*Leases!$AA134*Leases!$F131,0)+MAX((Expenses!FM$13-Leases!$AB135/12)*Leases!$AA135*Leases!$F131,0)))))</f>
        <v>0</v>
      </c>
      <c r="FP302" s="94">
        <f>IF(OR(FP$165&lt;=EOMONTH($E131,$R131*(1-$O131)),FP$165&gt;EOMONTH($E131,$P131*12*(1-$O131)+$Q131*12*$O131+$R131*(1-$O131))),0,IF($X131="NNN",Expenses!FN$14*Leases!$F131,IF(Leases!$X131="FSG",0,IF(Leases!$X131="MG",SUMPRODUCT(Leases!$Z131:$Z135,Expenses!FN$9:FN$13)*Leases!$F131,MAX((Expenses!FN$9-Leases!$AB131/12)*Leases!$AA131*Leases!$F131,0)+MAX((Expenses!FN$10-Leases!$AB132/12)*Leases!$AA132*Leases!$F131,0)+MAX((Expenses!FN$11-Leases!$AB133/12)*Leases!$AA133*Leases!$F131,0)+MAX((Expenses!FN$12-Leases!$AB134/12)*Leases!$AA134*Leases!$F131,0)+MAX((Expenses!FN$13-Leases!$AB135/12)*Leases!$AA135*Leases!$F131,0)))))</f>
        <v>0</v>
      </c>
      <c r="FQ302" s="94">
        <f>IF(OR(FQ$165&lt;=EOMONTH($E131,$R131*(1-$O131)),FQ$165&gt;EOMONTH($E131,$P131*12*(1-$O131)+$Q131*12*$O131+$R131*(1-$O131))),0,IF($X131="NNN",Expenses!FO$14*Leases!$F131,IF(Leases!$X131="FSG",0,IF(Leases!$X131="MG",SUMPRODUCT(Leases!$Z131:$Z135,Expenses!FO$9:FO$13)*Leases!$F131,MAX((Expenses!FO$9-Leases!$AB131/12)*Leases!$AA131*Leases!$F131,0)+MAX((Expenses!FO$10-Leases!$AB132/12)*Leases!$AA132*Leases!$F131,0)+MAX((Expenses!FO$11-Leases!$AB133/12)*Leases!$AA133*Leases!$F131,0)+MAX((Expenses!FO$12-Leases!$AB134/12)*Leases!$AA134*Leases!$F131,0)+MAX((Expenses!FO$13-Leases!$AB135/12)*Leases!$AA135*Leases!$F131,0)))))</f>
        <v>0</v>
      </c>
      <c r="FR302" s="94">
        <f>IF(OR(FR$165&lt;=EOMONTH($E131,$R131*(1-$O131)),FR$165&gt;EOMONTH($E131,$P131*12*(1-$O131)+$Q131*12*$O131+$R131*(1-$O131))),0,IF($X131="NNN",Expenses!FP$14*Leases!$F131,IF(Leases!$X131="FSG",0,IF(Leases!$X131="MG",SUMPRODUCT(Leases!$Z131:$Z135,Expenses!FP$9:FP$13)*Leases!$F131,MAX((Expenses!FP$9-Leases!$AB131/12)*Leases!$AA131*Leases!$F131,0)+MAX((Expenses!FP$10-Leases!$AB132/12)*Leases!$AA132*Leases!$F131,0)+MAX((Expenses!FP$11-Leases!$AB133/12)*Leases!$AA133*Leases!$F131,0)+MAX((Expenses!FP$12-Leases!$AB134/12)*Leases!$AA134*Leases!$F131,0)+MAX((Expenses!FP$13-Leases!$AB135/12)*Leases!$AA135*Leases!$F131,0)))))</f>
        <v>0</v>
      </c>
      <c r="FS302" s="94">
        <f>IF(OR(FS$165&lt;=EOMONTH($E131,$R131*(1-$O131)),FS$165&gt;EOMONTH($E131,$P131*12*(1-$O131)+$Q131*12*$O131+$R131*(1-$O131))),0,IF($X131="NNN",Expenses!FQ$14*Leases!$F131,IF(Leases!$X131="FSG",0,IF(Leases!$X131="MG",SUMPRODUCT(Leases!$Z131:$Z135,Expenses!FQ$9:FQ$13)*Leases!$F131,MAX((Expenses!FQ$9-Leases!$AB131/12)*Leases!$AA131*Leases!$F131,0)+MAX((Expenses!FQ$10-Leases!$AB132/12)*Leases!$AA132*Leases!$F131,0)+MAX((Expenses!FQ$11-Leases!$AB133/12)*Leases!$AA133*Leases!$F131,0)+MAX((Expenses!FQ$12-Leases!$AB134/12)*Leases!$AA134*Leases!$F131,0)+MAX((Expenses!FQ$13-Leases!$AB135/12)*Leases!$AA135*Leases!$F131,0)))))</f>
        <v>0</v>
      </c>
      <c r="FT302" s="94">
        <f>IF(OR(FT$165&lt;=EOMONTH($E131,$R131*(1-$O131)),FT$165&gt;EOMONTH($E131,$P131*12*(1-$O131)+$Q131*12*$O131+$R131*(1-$O131))),0,IF($X131="NNN",Expenses!FR$14*Leases!$F131,IF(Leases!$X131="FSG",0,IF(Leases!$X131="MG",SUMPRODUCT(Leases!$Z131:$Z135,Expenses!FR$9:FR$13)*Leases!$F131,MAX((Expenses!FR$9-Leases!$AB131/12)*Leases!$AA131*Leases!$F131,0)+MAX((Expenses!FR$10-Leases!$AB132/12)*Leases!$AA132*Leases!$F131,0)+MAX((Expenses!FR$11-Leases!$AB133/12)*Leases!$AA133*Leases!$F131,0)+MAX((Expenses!FR$12-Leases!$AB134/12)*Leases!$AA134*Leases!$F131,0)+MAX((Expenses!FR$13-Leases!$AB135/12)*Leases!$AA135*Leases!$F131,0)))))</f>
        <v>0</v>
      </c>
      <c r="FU302" s="94">
        <f>IF(OR(FU$165&lt;=EOMONTH($E131,$R131*(1-$O131)),FU$165&gt;EOMONTH($E131,$P131*12*(1-$O131)+$Q131*12*$O131+$R131*(1-$O131))),0,IF($X131="NNN",Expenses!FS$14*Leases!$F131,IF(Leases!$X131="FSG",0,IF(Leases!$X131="MG",SUMPRODUCT(Leases!$Z131:$Z135,Expenses!FS$9:FS$13)*Leases!$F131,MAX((Expenses!FS$9-Leases!$AB131/12)*Leases!$AA131*Leases!$F131,0)+MAX((Expenses!FS$10-Leases!$AB132/12)*Leases!$AA132*Leases!$F131,0)+MAX((Expenses!FS$11-Leases!$AB133/12)*Leases!$AA133*Leases!$F131,0)+MAX((Expenses!FS$12-Leases!$AB134/12)*Leases!$AA134*Leases!$F131,0)+MAX((Expenses!FS$13-Leases!$AB135/12)*Leases!$AA135*Leases!$F131,0)))))</f>
        <v>0</v>
      </c>
      <c r="FV302" s="94">
        <f>IF(OR(FV$165&lt;=EOMONTH($E131,$R131*(1-$O131)),FV$165&gt;EOMONTH($E131,$P131*12*(1-$O131)+$Q131*12*$O131+$R131*(1-$O131))),0,IF($X131="NNN",Expenses!FT$14*Leases!$F131,IF(Leases!$X131="FSG",0,IF(Leases!$X131="MG",SUMPRODUCT(Leases!$Z131:$Z135,Expenses!FT$9:FT$13)*Leases!$F131,MAX((Expenses!FT$9-Leases!$AB131/12)*Leases!$AA131*Leases!$F131,0)+MAX((Expenses!FT$10-Leases!$AB132/12)*Leases!$AA132*Leases!$F131,0)+MAX((Expenses!FT$11-Leases!$AB133/12)*Leases!$AA133*Leases!$F131,0)+MAX((Expenses!FT$12-Leases!$AB134/12)*Leases!$AA134*Leases!$F131,0)+MAX((Expenses!FT$13-Leases!$AB135/12)*Leases!$AA135*Leases!$F131,0)))))</f>
        <v>0</v>
      </c>
      <c r="FW302" s="94">
        <f>IF(OR(FW$165&lt;=EOMONTH($E131,$R131*(1-$O131)),FW$165&gt;EOMONTH($E131,$P131*12*(1-$O131)+$Q131*12*$O131+$R131*(1-$O131))),0,IF($X131="NNN",Expenses!FU$14*Leases!$F131,IF(Leases!$X131="FSG",0,IF(Leases!$X131="MG",SUMPRODUCT(Leases!$Z131:$Z135,Expenses!FU$9:FU$13)*Leases!$F131,MAX((Expenses!FU$9-Leases!$AB131/12)*Leases!$AA131*Leases!$F131,0)+MAX((Expenses!FU$10-Leases!$AB132/12)*Leases!$AA132*Leases!$F131,0)+MAX((Expenses!FU$11-Leases!$AB133/12)*Leases!$AA133*Leases!$F131,0)+MAX((Expenses!FU$12-Leases!$AB134/12)*Leases!$AA134*Leases!$F131,0)+MAX((Expenses!FU$13-Leases!$AB135/12)*Leases!$AA135*Leases!$F131,0)))))</f>
        <v>0</v>
      </c>
      <c r="FX302" s="94">
        <f>IF(OR(FX$165&lt;=EOMONTH($E131,$R131*(1-$O131)),FX$165&gt;EOMONTH($E131,$P131*12*(1-$O131)+$Q131*12*$O131+$R131*(1-$O131))),0,IF($X131="NNN",Expenses!FV$14*Leases!$F131,IF(Leases!$X131="FSG",0,IF(Leases!$X131="MG",SUMPRODUCT(Leases!$Z131:$Z135,Expenses!FV$9:FV$13)*Leases!$F131,MAX((Expenses!FV$9-Leases!$AB131/12)*Leases!$AA131*Leases!$F131,0)+MAX((Expenses!FV$10-Leases!$AB132/12)*Leases!$AA132*Leases!$F131,0)+MAX((Expenses!FV$11-Leases!$AB133/12)*Leases!$AA133*Leases!$F131,0)+MAX((Expenses!FV$12-Leases!$AB134/12)*Leases!$AA134*Leases!$F131,0)+MAX((Expenses!FV$13-Leases!$AB135/12)*Leases!$AA135*Leases!$F131,0)))))</f>
        <v>0</v>
      </c>
      <c r="FY302" s="94">
        <f>IF(OR(FY$165&lt;=EOMONTH($E131,$R131*(1-$O131)),FY$165&gt;EOMONTH($E131,$P131*12*(1-$O131)+$Q131*12*$O131+$R131*(1-$O131))),0,IF($X131="NNN",Expenses!FW$14*Leases!$F131,IF(Leases!$X131="FSG",0,IF(Leases!$X131="MG",SUMPRODUCT(Leases!$Z131:$Z135,Expenses!FW$9:FW$13)*Leases!$F131,MAX((Expenses!FW$9-Leases!$AB131/12)*Leases!$AA131*Leases!$F131,0)+MAX((Expenses!FW$10-Leases!$AB132/12)*Leases!$AA132*Leases!$F131,0)+MAX((Expenses!FW$11-Leases!$AB133/12)*Leases!$AA133*Leases!$F131,0)+MAX((Expenses!FW$12-Leases!$AB134/12)*Leases!$AA134*Leases!$F131,0)+MAX((Expenses!FW$13-Leases!$AB135/12)*Leases!$AA135*Leases!$F131,0)))))</f>
        <v>0</v>
      </c>
      <c r="FZ302" s="94">
        <f>IF(OR(FZ$165&lt;=EOMONTH($E131,$R131*(1-$O131)),FZ$165&gt;EOMONTH($E131,$P131*12*(1-$O131)+$Q131*12*$O131+$R131*(1-$O131))),0,IF($X131="NNN",Expenses!FX$14*Leases!$F131,IF(Leases!$X131="FSG",0,IF(Leases!$X131="MG",SUMPRODUCT(Leases!$Z131:$Z135,Expenses!FX$9:FX$13)*Leases!$F131,MAX((Expenses!FX$9-Leases!$AB131/12)*Leases!$AA131*Leases!$F131,0)+MAX((Expenses!FX$10-Leases!$AB132/12)*Leases!$AA132*Leases!$F131,0)+MAX((Expenses!FX$11-Leases!$AB133/12)*Leases!$AA133*Leases!$F131,0)+MAX((Expenses!FX$12-Leases!$AB134/12)*Leases!$AA134*Leases!$F131,0)+MAX((Expenses!FX$13-Leases!$AB135/12)*Leases!$AA135*Leases!$F131,0)))))</f>
        <v>0</v>
      </c>
      <c r="GA302" s="94">
        <f>IF(OR(GA$165&lt;=EOMONTH($E131,$R131*(1-$O131)),GA$165&gt;EOMONTH($E131,$P131*12*(1-$O131)+$Q131*12*$O131+$R131*(1-$O131))),0,IF($X131="NNN",Expenses!FY$14*Leases!$F131,IF(Leases!$X131="FSG",0,IF(Leases!$X131="MG",SUMPRODUCT(Leases!$Z131:$Z135,Expenses!FY$9:FY$13)*Leases!$F131,MAX((Expenses!FY$9-Leases!$AB131/12)*Leases!$AA131*Leases!$F131,0)+MAX((Expenses!FY$10-Leases!$AB132/12)*Leases!$AA132*Leases!$F131,0)+MAX((Expenses!FY$11-Leases!$AB133/12)*Leases!$AA133*Leases!$F131,0)+MAX((Expenses!FY$12-Leases!$AB134/12)*Leases!$AA134*Leases!$F131,0)+MAX((Expenses!FY$13-Leases!$AB135/12)*Leases!$AA135*Leases!$F131,0)))))</f>
        <v>0</v>
      </c>
      <c r="GB302" s="94">
        <f>IF(OR(GB$165&lt;=EOMONTH($E131,$R131*(1-$O131)),GB$165&gt;EOMONTH($E131,$P131*12*(1-$O131)+$Q131*12*$O131+$R131*(1-$O131))),0,IF($X131="NNN",Expenses!FZ$14*Leases!$F131,IF(Leases!$X131="FSG",0,IF(Leases!$X131="MG",SUMPRODUCT(Leases!$Z131:$Z135,Expenses!FZ$9:FZ$13)*Leases!$F131,MAX((Expenses!FZ$9-Leases!$AB131/12)*Leases!$AA131*Leases!$F131,0)+MAX((Expenses!FZ$10-Leases!$AB132/12)*Leases!$AA132*Leases!$F131,0)+MAX((Expenses!FZ$11-Leases!$AB133/12)*Leases!$AA133*Leases!$F131,0)+MAX((Expenses!FZ$12-Leases!$AB134/12)*Leases!$AA134*Leases!$F131,0)+MAX((Expenses!FZ$13-Leases!$AB135/12)*Leases!$AA135*Leases!$F131,0)))))</f>
        <v>0</v>
      </c>
      <c r="GC302" s="94">
        <f>IF(OR(GC$165&lt;=EOMONTH($E131,$R131*(1-$O131)),GC$165&gt;EOMONTH($E131,$P131*12*(1-$O131)+$Q131*12*$O131+$R131*(1-$O131))),0,IF($X131="NNN",Expenses!GA$14*Leases!$F131,IF(Leases!$X131="FSG",0,IF(Leases!$X131="MG",SUMPRODUCT(Leases!$Z131:$Z135,Expenses!GA$9:GA$13)*Leases!$F131,MAX((Expenses!GA$9-Leases!$AB131/12)*Leases!$AA131*Leases!$F131,0)+MAX((Expenses!GA$10-Leases!$AB132/12)*Leases!$AA132*Leases!$F131,0)+MAX((Expenses!GA$11-Leases!$AB133/12)*Leases!$AA133*Leases!$F131,0)+MAX((Expenses!GA$12-Leases!$AB134/12)*Leases!$AA134*Leases!$F131,0)+MAX((Expenses!GA$13-Leases!$AB135/12)*Leases!$AA135*Leases!$F131,0)))))</f>
        <v>0</v>
      </c>
      <c r="GD302" s="94">
        <f>IF(OR(GD$165&lt;=EOMONTH($E131,$R131*(1-$O131)),GD$165&gt;EOMONTH($E131,$P131*12*(1-$O131)+$Q131*12*$O131+$R131*(1-$O131))),0,IF($X131="NNN",Expenses!GB$14*Leases!$F131,IF(Leases!$X131="FSG",0,IF(Leases!$X131="MG",SUMPRODUCT(Leases!$Z131:$Z135,Expenses!GB$9:GB$13)*Leases!$F131,MAX((Expenses!GB$9-Leases!$AB131/12)*Leases!$AA131*Leases!$F131,0)+MAX((Expenses!GB$10-Leases!$AB132/12)*Leases!$AA132*Leases!$F131,0)+MAX((Expenses!GB$11-Leases!$AB133/12)*Leases!$AA133*Leases!$F131,0)+MAX((Expenses!GB$12-Leases!$AB134/12)*Leases!$AA134*Leases!$F131,0)+MAX((Expenses!GB$13-Leases!$AB135/12)*Leases!$AA135*Leases!$F131,0)))))</f>
        <v>0</v>
      </c>
      <c r="GE302" s="94">
        <f>IF(OR(GE$165&lt;=EOMONTH($E131,$R131*(1-$O131)),GE$165&gt;EOMONTH($E131,$P131*12*(1-$O131)+$Q131*12*$O131+$R131*(1-$O131))),0,IF($X131="NNN",Expenses!GC$14*Leases!$F131,IF(Leases!$X131="FSG",0,IF(Leases!$X131="MG",SUMPRODUCT(Leases!$Z131:$Z135,Expenses!GC$9:GC$13)*Leases!$F131,MAX((Expenses!GC$9-Leases!$AB131/12)*Leases!$AA131*Leases!$F131,0)+MAX((Expenses!GC$10-Leases!$AB132/12)*Leases!$AA132*Leases!$F131,0)+MAX((Expenses!GC$11-Leases!$AB133/12)*Leases!$AA133*Leases!$F131,0)+MAX((Expenses!GC$12-Leases!$AB134/12)*Leases!$AA134*Leases!$F131,0)+MAX((Expenses!GC$13-Leases!$AB135/12)*Leases!$AA135*Leases!$F131,0)))))</f>
        <v>0</v>
      </c>
      <c r="GF302" s="94">
        <f>IF(OR(GF$165&lt;=EOMONTH($E131,$R131*(1-$O131)),GF$165&gt;EOMONTH($E131,$P131*12*(1-$O131)+$Q131*12*$O131+$R131*(1-$O131))),0,IF($X131="NNN",Expenses!GD$14*Leases!$F131,IF(Leases!$X131="FSG",0,IF(Leases!$X131="MG",SUMPRODUCT(Leases!$Z131:$Z135,Expenses!GD$9:GD$13)*Leases!$F131,MAX((Expenses!GD$9-Leases!$AB131/12)*Leases!$AA131*Leases!$F131,0)+MAX((Expenses!GD$10-Leases!$AB132/12)*Leases!$AA132*Leases!$F131,0)+MAX((Expenses!GD$11-Leases!$AB133/12)*Leases!$AA133*Leases!$F131,0)+MAX((Expenses!GD$12-Leases!$AB134/12)*Leases!$AA134*Leases!$F131,0)+MAX((Expenses!GD$13-Leases!$AB135/12)*Leases!$AA135*Leases!$F131,0)))))</f>
        <v>0</v>
      </c>
      <c r="GG302" s="94">
        <f>IF(OR(GG$165&lt;=EOMONTH($E131,$R131*(1-$O131)),GG$165&gt;EOMONTH($E131,$P131*12*(1-$O131)+$Q131*12*$O131+$R131*(1-$O131))),0,IF($X131="NNN",Expenses!GE$14*Leases!$F131,IF(Leases!$X131="FSG",0,IF(Leases!$X131="MG",SUMPRODUCT(Leases!$Z131:$Z135,Expenses!GE$9:GE$13)*Leases!$F131,MAX((Expenses!GE$9-Leases!$AB131/12)*Leases!$AA131*Leases!$F131,0)+MAX((Expenses!GE$10-Leases!$AB132/12)*Leases!$AA132*Leases!$F131,0)+MAX((Expenses!GE$11-Leases!$AB133/12)*Leases!$AA133*Leases!$F131,0)+MAX((Expenses!GE$12-Leases!$AB134/12)*Leases!$AA134*Leases!$F131,0)+MAX((Expenses!GE$13-Leases!$AB135/12)*Leases!$AA135*Leases!$F131,0)))))</f>
        <v>0</v>
      </c>
      <c r="GH302" s="94">
        <f>IF(OR(GH$165&lt;=EOMONTH($E131,$R131*(1-$O131)),GH$165&gt;EOMONTH($E131,$P131*12*(1-$O131)+$Q131*12*$O131+$R131*(1-$O131))),0,IF($X131="NNN",Expenses!GF$14*Leases!$F131,IF(Leases!$X131="FSG",0,IF(Leases!$X131="MG",SUMPRODUCT(Leases!$Z131:$Z135,Expenses!GF$9:GF$13)*Leases!$F131,MAX((Expenses!GF$9-Leases!$AB131/12)*Leases!$AA131*Leases!$F131,0)+MAX((Expenses!GF$10-Leases!$AB132/12)*Leases!$AA132*Leases!$F131,0)+MAX((Expenses!GF$11-Leases!$AB133/12)*Leases!$AA133*Leases!$F131,0)+MAX((Expenses!GF$12-Leases!$AB134/12)*Leases!$AA134*Leases!$F131,0)+MAX((Expenses!GF$13-Leases!$AB135/12)*Leases!$AA135*Leases!$F131,0)))))</f>
        <v>0</v>
      </c>
      <c r="GI302" s="94">
        <f>IF(OR(GI$165&lt;=EOMONTH($E131,$R131*(1-$O131)),GI$165&gt;EOMONTH($E131,$P131*12*(1-$O131)+$Q131*12*$O131+$R131*(1-$O131))),0,IF($X131="NNN",Expenses!GG$14*Leases!$F131,IF(Leases!$X131="FSG",0,IF(Leases!$X131="MG",SUMPRODUCT(Leases!$Z131:$Z135,Expenses!GG$9:GG$13)*Leases!$F131,MAX((Expenses!GG$9-Leases!$AB131/12)*Leases!$AA131*Leases!$F131,0)+MAX((Expenses!GG$10-Leases!$AB132/12)*Leases!$AA132*Leases!$F131,0)+MAX((Expenses!GG$11-Leases!$AB133/12)*Leases!$AA133*Leases!$F131,0)+MAX((Expenses!GG$12-Leases!$AB134/12)*Leases!$AA134*Leases!$F131,0)+MAX((Expenses!GG$13-Leases!$AB135/12)*Leases!$AA135*Leases!$F131,0)))))</f>
        <v>0</v>
      </c>
      <c r="GJ302" s="94">
        <f>IF(OR(GJ$165&lt;=EOMONTH($E131,$R131*(1-$O131)),GJ$165&gt;EOMONTH($E131,$P131*12*(1-$O131)+$Q131*12*$O131+$R131*(1-$O131))),0,IF($X131="NNN",Expenses!GH$14*Leases!$F131,IF(Leases!$X131="FSG",0,IF(Leases!$X131="MG",SUMPRODUCT(Leases!$Z131:$Z135,Expenses!GH$9:GH$13)*Leases!$F131,MAX((Expenses!GH$9-Leases!$AB131/12)*Leases!$AA131*Leases!$F131,0)+MAX((Expenses!GH$10-Leases!$AB132/12)*Leases!$AA132*Leases!$F131,0)+MAX((Expenses!GH$11-Leases!$AB133/12)*Leases!$AA133*Leases!$F131,0)+MAX((Expenses!GH$12-Leases!$AB134/12)*Leases!$AA134*Leases!$F131,0)+MAX((Expenses!GH$13-Leases!$AB135/12)*Leases!$AA135*Leases!$F131,0)))))</f>
        <v>0</v>
      </c>
      <c r="GK302" s="94">
        <f>IF(OR(GK$165&lt;=EOMONTH($E131,$R131*(1-$O131)),GK$165&gt;EOMONTH($E131,$P131*12*(1-$O131)+$Q131*12*$O131+$R131*(1-$O131))),0,IF($X131="NNN",Expenses!GI$14*Leases!$F131,IF(Leases!$X131="FSG",0,IF(Leases!$X131="MG",SUMPRODUCT(Leases!$Z131:$Z135,Expenses!GI$9:GI$13)*Leases!$F131,MAX((Expenses!GI$9-Leases!$AB131/12)*Leases!$AA131*Leases!$F131,0)+MAX((Expenses!GI$10-Leases!$AB132/12)*Leases!$AA132*Leases!$F131,0)+MAX((Expenses!GI$11-Leases!$AB133/12)*Leases!$AA133*Leases!$F131,0)+MAX((Expenses!GI$12-Leases!$AB134/12)*Leases!$AA134*Leases!$F131,0)+MAX((Expenses!GI$13-Leases!$AB135/12)*Leases!$AA135*Leases!$F131,0)))))</f>
        <v>0</v>
      </c>
      <c r="GL302" s="94">
        <f>IF(OR(GL$165&lt;=EOMONTH($E131,$R131*(1-$O131)),GL$165&gt;EOMONTH($E131,$P131*12*(1-$O131)+$Q131*12*$O131+$R131*(1-$O131))),0,IF($X131="NNN",Expenses!GJ$14*Leases!$F131,IF(Leases!$X131="FSG",0,IF(Leases!$X131="MG",SUMPRODUCT(Leases!$Z131:$Z135,Expenses!GJ$9:GJ$13)*Leases!$F131,MAX((Expenses!GJ$9-Leases!$AB131/12)*Leases!$AA131*Leases!$F131,0)+MAX((Expenses!GJ$10-Leases!$AB132/12)*Leases!$AA132*Leases!$F131,0)+MAX((Expenses!GJ$11-Leases!$AB133/12)*Leases!$AA133*Leases!$F131,0)+MAX((Expenses!GJ$12-Leases!$AB134/12)*Leases!$AA134*Leases!$F131,0)+MAX((Expenses!GJ$13-Leases!$AB135/12)*Leases!$AA135*Leases!$F131,0)))))</f>
        <v>0</v>
      </c>
      <c r="GM302" s="94">
        <f>IF(OR(GM$165&lt;=EOMONTH($E131,$R131*(1-$O131)),GM$165&gt;EOMONTH($E131,$P131*12*(1-$O131)+$Q131*12*$O131+$R131*(1-$O131))),0,IF($X131="NNN",Expenses!GK$14*Leases!$F131,IF(Leases!$X131="FSG",0,IF(Leases!$X131="MG",SUMPRODUCT(Leases!$Z131:$Z135,Expenses!GK$9:GK$13)*Leases!$F131,MAX((Expenses!GK$9-Leases!$AB131/12)*Leases!$AA131*Leases!$F131,0)+MAX((Expenses!GK$10-Leases!$AB132/12)*Leases!$AA132*Leases!$F131,0)+MAX((Expenses!GK$11-Leases!$AB133/12)*Leases!$AA133*Leases!$F131,0)+MAX((Expenses!GK$12-Leases!$AB134/12)*Leases!$AA134*Leases!$F131,0)+MAX((Expenses!GK$13-Leases!$AB135/12)*Leases!$AA135*Leases!$F131,0)))))</f>
        <v>0</v>
      </c>
      <c r="GN302" s="94">
        <f>IF(OR(GN$165&lt;=EOMONTH($E131,$R131*(1-$O131)),GN$165&gt;EOMONTH($E131,$P131*12*(1-$O131)+$Q131*12*$O131+$R131*(1-$O131))),0,IF($X131="NNN",Expenses!GL$14*Leases!$F131,IF(Leases!$X131="FSG",0,IF(Leases!$X131="MG",SUMPRODUCT(Leases!$Z131:$Z135,Expenses!GL$9:GL$13)*Leases!$F131,MAX((Expenses!GL$9-Leases!$AB131/12)*Leases!$AA131*Leases!$F131,0)+MAX((Expenses!GL$10-Leases!$AB132/12)*Leases!$AA132*Leases!$F131,0)+MAX((Expenses!GL$11-Leases!$AB133/12)*Leases!$AA133*Leases!$F131,0)+MAX((Expenses!GL$12-Leases!$AB134/12)*Leases!$AA134*Leases!$F131,0)+MAX((Expenses!GL$13-Leases!$AB135/12)*Leases!$AA135*Leases!$F131,0)))))</f>
        <v>0</v>
      </c>
      <c r="GO302" s="94">
        <f>IF(OR(GO$165&lt;=EOMONTH($E131,$R131*(1-$O131)),GO$165&gt;EOMONTH($E131,$P131*12*(1-$O131)+$Q131*12*$O131+$R131*(1-$O131))),0,IF($X131="NNN",Expenses!GM$14*Leases!$F131,IF(Leases!$X131="FSG",0,IF(Leases!$X131="MG",SUMPRODUCT(Leases!$Z131:$Z135,Expenses!GM$9:GM$13)*Leases!$F131,MAX((Expenses!GM$9-Leases!$AB131/12)*Leases!$AA131*Leases!$F131,0)+MAX((Expenses!GM$10-Leases!$AB132/12)*Leases!$AA132*Leases!$F131,0)+MAX((Expenses!GM$11-Leases!$AB133/12)*Leases!$AA133*Leases!$F131,0)+MAX((Expenses!GM$12-Leases!$AB134/12)*Leases!$AA134*Leases!$F131,0)+MAX((Expenses!GM$13-Leases!$AB135/12)*Leases!$AA135*Leases!$F131,0)))))</f>
        <v>0</v>
      </c>
      <c r="GP302" s="94">
        <f>IF(OR(GP$165&lt;=EOMONTH($E131,$R131*(1-$O131)),GP$165&gt;EOMONTH($E131,$P131*12*(1-$O131)+$Q131*12*$O131+$R131*(1-$O131))),0,IF($X131="NNN",Expenses!GN$14*Leases!$F131,IF(Leases!$X131="FSG",0,IF(Leases!$X131="MG",SUMPRODUCT(Leases!$Z131:$Z135,Expenses!GN$9:GN$13)*Leases!$F131,MAX((Expenses!GN$9-Leases!$AB131/12)*Leases!$AA131*Leases!$F131,0)+MAX((Expenses!GN$10-Leases!$AB132/12)*Leases!$AA132*Leases!$F131,0)+MAX((Expenses!GN$11-Leases!$AB133/12)*Leases!$AA133*Leases!$F131,0)+MAX((Expenses!GN$12-Leases!$AB134/12)*Leases!$AA134*Leases!$F131,0)+MAX((Expenses!GN$13-Leases!$AB135/12)*Leases!$AA135*Leases!$F131,0)))))</f>
        <v>0</v>
      </c>
      <c r="GQ302" s="94">
        <f>IF(OR(GQ$165&lt;=EOMONTH($E131,$R131*(1-$O131)),GQ$165&gt;EOMONTH($E131,$P131*12*(1-$O131)+$Q131*12*$O131+$R131*(1-$O131))),0,IF($X131="NNN",Expenses!GO$14*Leases!$F131,IF(Leases!$X131="FSG",0,IF(Leases!$X131="MG",SUMPRODUCT(Leases!$Z131:$Z135,Expenses!GO$9:GO$13)*Leases!$F131,MAX((Expenses!GO$9-Leases!$AB131/12)*Leases!$AA131*Leases!$F131,0)+MAX((Expenses!GO$10-Leases!$AB132/12)*Leases!$AA132*Leases!$F131,0)+MAX((Expenses!GO$11-Leases!$AB133/12)*Leases!$AA133*Leases!$F131,0)+MAX((Expenses!GO$12-Leases!$AB134/12)*Leases!$AA134*Leases!$F131,0)+MAX((Expenses!GO$13-Leases!$AB135/12)*Leases!$AA135*Leases!$F131,0)))))</f>
        <v>0</v>
      </c>
      <c r="GR302" s="94">
        <f>IF(OR(GR$165&lt;=EOMONTH($E131,$R131*(1-$O131)),GR$165&gt;EOMONTH($E131,$P131*12*(1-$O131)+$Q131*12*$O131+$R131*(1-$O131))),0,IF($X131="NNN",Expenses!GP$14*Leases!$F131,IF(Leases!$X131="FSG",0,IF(Leases!$X131="MG",SUMPRODUCT(Leases!$Z131:$Z135,Expenses!GP$9:GP$13)*Leases!$F131,MAX((Expenses!GP$9-Leases!$AB131/12)*Leases!$AA131*Leases!$F131,0)+MAX((Expenses!GP$10-Leases!$AB132/12)*Leases!$AA132*Leases!$F131,0)+MAX((Expenses!GP$11-Leases!$AB133/12)*Leases!$AA133*Leases!$F131,0)+MAX((Expenses!GP$12-Leases!$AB134/12)*Leases!$AA134*Leases!$F131,0)+MAX((Expenses!GP$13-Leases!$AB135/12)*Leases!$AA135*Leases!$F131,0)))))</f>
        <v>0</v>
      </c>
      <c r="GS302" s="94">
        <f>IF(OR(GS$165&lt;=EOMONTH($E131,$R131*(1-$O131)),GS$165&gt;EOMONTH($E131,$P131*12*(1-$O131)+$Q131*12*$O131+$R131*(1-$O131))),0,IF($X131="NNN",Expenses!GQ$14*Leases!$F131,IF(Leases!$X131="FSG",0,IF(Leases!$X131="MG",SUMPRODUCT(Leases!$Z131:$Z135,Expenses!GQ$9:GQ$13)*Leases!$F131,MAX((Expenses!GQ$9-Leases!$AB131/12)*Leases!$AA131*Leases!$F131,0)+MAX((Expenses!GQ$10-Leases!$AB132/12)*Leases!$AA132*Leases!$F131,0)+MAX((Expenses!GQ$11-Leases!$AB133/12)*Leases!$AA133*Leases!$F131,0)+MAX((Expenses!GQ$12-Leases!$AB134/12)*Leases!$AA134*Leases!$F131,0)+MAX((Expenses!GQ$13-Leases!$AB135/12)*Leases!$AA135*Leases!$F131,0)))))</f>
        <v>0</v>
      </c>
      <c r="GT302" s="94">
        <f>IF(OR(GT$165&lt;=EOMONTH($E131,$R131*(1-$O131)),GT$165&gt;EOMONTH($E131,$P131*12*(1-$O131)+$Q131*12*$O131+$R131*(1-$O131))),0,IF($X131="NNN",Expenses!GR$14*Leases!$F131,IF(Leases!$X131="FSG",0,IF(Leases!$X131="MG",SUMPRODUCT(Leases!$Z131:$Z135,Expenses!GR$9:GR$13)*Leases!$F131,MAX((Expenses!GR$9-Leases!$AB131/12)*Leases!$AA131*Leases!$F131,0)+MAX((Expenses!GR$10-Leases!$AB132/12)*Leases!$AA132*Leases!$F131,0)+MAX((Expenses!GR$11-Leases!$AB133/12)*Leases!$AA133*Leases!$F131,0)+MAX((Expenses!GR$12-Leases!$AB134/12)*Leases!$AA134*Leases!$F131,0)+MAX((Expenses!GR$13-Leases!$AB135/12)*Leases!$AA135*Leases!$F131,0)))))</f>
        <v>0</v>
      </c>
      <c r="GU302" s="94">
        <f>IF(OR(GU$165&lt;=EOMONTH($E131,$R131*(1-$O131)),GU$165&gt;EOMONTH($E131,$P131*12*(1-$O131)+$Q131*12*$O131+$R131*(1-$O131))),0,IF($X131="NNN",Expenses!GS$14*Leases!$F131,IF(Leases!$X131="FSG",0,IF(Leases!$X131="MG",SUMPRODUCT(Leases!$Z131:$Z135,Expenses!GS$9:GS$13)*Leases!$F131,MAX((Expenses!GS$9-Leases!$AB131/12)*Leases!$AA131*Leases!$F131,0)+MAX((Expenses!GS$10-Leases!$AB132/12)*Leases!$AA132*Leases!$F131,0)+MAX((Expenses!GS$11-Leases!$AB133/12)*Leases!$AA133*Leases!$F131,0)+MAX((Expenses!GS$12-Leases!$AB134/12)*Leases!$AA134*Leases!$F131,0)+MAX((Expenses!GS$13-Leases!$AB135/12)*Leases!$AA135*Leases!$F131,0)))))</f>
        <v>0</v>
      </c>
      <c r="GV302" s="94">
        <f>IF(OR(GV$165&lt;=EOMONTH($E131,$R131*(1-$O131)),GV$165&gt;EOMONTH($E131,$P131*12*(1-$O131)+$Q131*12*$O131+$R131*(1-$O131))),0,IF($X131="NNN",Expenses!GT$14*Leases!$F131,IF(Leases!$X131="FSG",0,IF(Leases!$X131="MG",SUMPRODUCT(Leases!$Z131:$Z135,Expenses!GT$9:GT$13)*Leases!$F131,MAX((Expenses!GT$9-Leases!$AB131/12)*Leases!$AA131*Leases!$F131,0)+MAX((Expenses!GT$10-Leases!$AB132/12)*Leases!$AA132*Leases!$F131,0)+MAX((Expenses!GT$11-Leases!$AB133/12)*Leases!$AA133*Leases!$F131,0)+MAX((Expenses!GT$12-Leases!$AB134/12)*Leases!$AA134*Leases!$F131,0)+MAX((Expenses!GT$13-Leases!$AB135/12)*Leases!$AA135*Leases!$F131,0)))))</f>
        <v>0</v>
      </c>
      <c r="GW302" s="94">
        <f>IF(OR(GW$165&lt;=EOMONTH($E131,$R131*(1-$O131)),GW$165&gt;EOMONTH($E131,$P131*12*(1-$O131)+$Q131*12*$O131+$R131*(1-$O131))),0,IF($X131="NNN",Expenses!GU$14*Leases!$F131,IF(Leases!$X131="FSG",0,IF(Leases!$X131="MG",SUMPRODUCT(Leases!$Z131:$Z135,Expenses!GU$9:GU$13)*Leases!$F131,MAX((Expenses!GU$9-Leases!$AB131/12)*Leases!$AA131*Leases!$F131,0)+MAX((Expenses!GU$10-Leases!$AB132/12)*Leases!$AA132*Leases!$F131,0)+MAX((Expenses!GU$11-Leases!$AB133/12)*Leases!$AA133*Leases!$F131,0)+MAX((Expenses!GU$12-Leases!$AB134/12)*Leases!$AA134*Leases!$F131,0)+MAX((Expenses!GU$13-Leases!$AB135/12)*Leases!$AA135*Leases!$F131,0)))))</f>
        <v>0</v>
      </c>
      <c r="GX302" s="94">
        <f>IF(OR(GX$165&lt;=EOMONTH($E131,$R131*(1-$O131)),GX$165&gt;EOMONTH($E131,$P131*12*(1-$O131)+$Q131*12*$O131+$R131*(1-$O131))),0,IF($X131="NNN",Expenses!GV$14*Leases!$F131,IF(Leases!$X131="FSG",0,IF(Leases!$X131="MG",SUMPRODUCT(Leases!$Z131:$Z135,Expenses!GV$9:GV$13)*Leases!$F131,MAX((Expenses!GV$9-Leases!$AB131/12)*Leases!$AA131*Leases!$F131,0)+MAX((Expenses!GV$10-Leases!$AB132/12)*Leases!$AA132*Leases!$F131,0)+MAX((Expenses!GV$11-Leases!$AB133/12)*Leases!$AA133*Leases!$F131,0)+MAX((Expenses!GV$12-Leases!$AB134/12)*Leases!$AA134*Leases!$F131,0)+MAX((Expenses!GV$13-Leases!$AB135/12)*Leases!$AA135*Leases!$F131,0)))))</f>
        <v>0</v>
      </c>
      <c r="GY302" s="94">
        <f>IF(OR(GY$165&lt;=EOMONTH($E131,$R131*(1-$O131)),GY$165&gt;EOMONTH($E131,$P131*12*(1-$O131)+$Q131*12*$O131+$R131*(1-$O131))),0,IF($X131="NNN",Expenses!GW$14*Leases!$F131,IF(Leases!$X131="FSG",0,IF(Leases!$X131="MG",SUMPRODUCT(Leases!$Z131:$Z135,Expenses!GW$9:GW$13)*Leases!$F131,MAX((Expenses!GW$9-Leases!$AB131/12)*Leases!$AA131*Leases!$F131,0)+MAX((Expenses!GW$10-Leases!$AB132/12)*Leases!$AA132*Leases!$F131,0)+MAX((Expenses!GW$11-Leases!$AB133/12)*Leases!$AA133*Leases!$F131,0)+MAX((Expenses!GW$12-Leases!$AB134/12)*Leases!$AA134*Leases!$F131,0)+MAX((Expenses!GW$13-Leases!$AB135/12)*Leases!$AA135*Leases!$F131,0)))))</f>
        <v>0</v>
      </c>
      <c r="GZ302" s="94">
        <f>IF(OR(GZ$165&lt;=EOMONTH($E131,$R131*(1-$O131)),GZ$165&gt;EOMONTH($E131,$P131*12*(1-$O131)+$Q131*12*$O131+$R131*(1-$O131))),0,IF($X131="NNN",Expenses!GX$14*Leases!$F131,IF(Leases!$X131="FSG",0,IF(Leases!$X131="MG",SUMPRODUCT(Leases!$Z131:$Z135,Expenses!GX$9:GX$13)*Leases!$F131,MAX((Expenses!GX$9-Leases!$AB131/12)*Leases!$AA131*Leases!$F131,0)+MAX((Expenses!GX$10-Leases!$AB132/12)*Leases!$AA132*Leases!$F131,0)+MAX((Expenses!GX$11-Leases!$AB133/12)*Leases!$AA133*Leases!$F131,0)+MAX((Expenses!GX$12-Leases!$AB134/12)*Leases!$AA134*Leases!$F131,0)+MAX((Expenses!GX$13-Leases!$AB135/12)*Leases!$AA135*Leases!$F131,0)))))</f>
        <v>0</v>
      </c>
      <c r="HA302" s="94">
        <f>IF(OR(HA$165&lt;=EOMONTH($E131,$R131*(1-$O131)),HA$165&gt;EOMONTH($E131,$P131*12*(1-$O131)+$Q131*12*$O131+$R131*(1-$O131))),0,IF($X131="NNN",Expenses!GY$14*Leases!$F131,IF(Leases!$X131="FSG",0,IF(Leases!$X131="MG",SUMPRODUCT(Leases!$Z131:$Z135,Expenses!GY$9:GY$13)*Leases!$F131,MAX((Expenses!GY$9-Leases!$AB131/12)*Leases!$AA131*Leases!$F131,0)+MAX((Expenses!GY$10-Leases!$AB132/12)*Leases!$AA132*Leases!$F131,0)+MAX((Expenses!GY$11-Leases!$AB133/12)*Leases!$AA133*Leases!$F131,0)+MAX((Expenses!GY$12-Leases!$AB134/12)*Leases!$AA134*Leases!$F131,0)+MAX((Expenses!GY$13-Leases!$AB135/12)*Leases!$AA135*Leases!$F131,0)))))</f>
        <v>0</v>
      </c>
      <c r="HB302" s="94">
        <f>IF(OR(HB$165&lt;=EOMONTH($E131,$R131*(1-$O131)),HB$165&gt;EOMONTH($E131,$P131*12*(1-$O131)+$Q131*12*$O131+$R131*(1-$O131))),0,IF($X131="NNN",Expenses!GZ$14*Leases!$F131,IF(Leases!$X131="FSG",0,IF(Leases!$X131="MG",SUMPRODUCT(Leases!$Z131:$Z135,Expenses!GZ$9:GZ$13)*Leases!$F131,MAX((Expenses!GZ$9-Leases!$AB131/12)*Leases!$AA131*Leases!$F131,0)+MAX((Expenses!GZ$10-Leases!$AB132/12)*Leases!$AA132*Leases!$F131,0)+MAX((Expenses!GZ$11-Leases!$AB133/12)*Leases!$AA133*Leases!$F131,0)+MAX((Expenses!GZ$12-Leases!$AB134/12)*Leases!$AA134*Leases!$F131,0)+MAX((Expenses!GZ$13-Leases!$AB135/12)*Leases!$AA135*Leases!$F131,0)))))</f>
        <v>0</v>
      </c>
      <c r="HC302" s="94">
        <f>IF(OR(HC$165&lt;=EOMONTH($E131,$R131*(1-$O131)),HC$165&gt;EOMONTH($E131,$P131*12*(1-$O131)+$Q131*12*$O131+$R131*(1-$O131))),0,IF($X131="NNN",Expenses!HA$14*Leases!$F131,IF(Leases!$X131="FSG",0,IF(Leases!$X131="MG",SUMPRODUCT(Leases!$Z131:$Z135,Expenses!HA$9:HA$13)*Leases!$F131,MAX((Expenses!HA$9-Leases!$AB131/12)*Leases!$AA131*Leases!$F131,0)+MAX((Expenses!HA$10-Leases!$AB132/12)*Leases!$AA132*Leases!$F131,0)+MAX((Expenses!HA$11-Leases!$AB133/12)*Leases!$AA133*Leases!$F131,0)+MAX((Expenses!HA$12-Leases!$AB134/12)*Leases!$AA134*Leases!$F131,0)+MAX((Expenses!HA$13-Leases!$AB135/12)*Leases!$AA135*Leases!$F131,0)))))</f>
        <v>0</v>
      </c>
      <c r="HD302" s="94">
        <f>IF(OR(HD$165&lt;=EOMONTH($E131,$R131*(1-$O131)),HD$165&gt;EOMONTH($E131,$P131*12*(1-$O131)+$Q131*12*$O131+$R131*(1-$O131))),0,IF($X131="NNN",Expenses!HB$14*Leases!$F131,IF(Leases!$X131="FSG",0,IF(Leases!$X131="MG",SUMPRODUCT(Leases!$Z131:$Z135,Expenses!HB$9:HB$13)*Leases!$F131,MAX((Expenses!HB$9-Leases!$AB131/12)*Leases!$AA131*Leases!$F131,0)+MAX((Expenses!HB$10-Leases!$AB132/12)*Leases!$AA132*Leases!$F131,0)+MAX((Expenses!HB$11-Leases!$AB133/12)*Leases!$AA133*Leases!$F131,0)+MAX((Expenses!HB$12-Leases!$AB134/12)*Leases!$AA134*Leases!$F131,0)+MAX((Expenses!HB$13-Leases!$AB135/12)*Leases!$AA135*Leases!$F131,0)))))</f>
        <v>0</v>
      </c>
      <c r="HE302" s="94">
        <f>IF(OR(HE$165&lt;=EOMONTH($E131,$R131*(1-$O131)),HE$165&gt;EOMONTH($E131,$P131*12*(1-$O131)+$Q131*12*$O131+$R131*(1-$O131))),0,IF($X131="NNN",Expenses!HC$14*Leases!$F131,IF(Leases!$X131="FSG",0,IF(Leases!$X131="MG",SUMPRODUCT(Leases!$Z131:$Z135,Expenses!HC$9:HC$13)*Leases!$F131,MAX((Expenses!HC$9-Leases!$AB131/12)*Leases!$AA131*Leases!$F131,0)+MAX((Expenses!HC$10-Leases!$AB132/12)*Leases!$AA132*Leases!$F131,0)+MAX((Expenses!HC$11-Leases!$AB133/12)*Leases!$AA133*Leases!$F131,0)+MAX((Expenses!HC$12-Leases!$AB134/12)*Leases!$AA134*Leases!$F131,0)+MAX((Expenses!HC$13-Leases!$AB135/12)*Leases!$AA135*Leases!$F131,0)))))</f>
        <v>0</v>
      </c>
      <c r="HF302" s="94">
        <f>IF(OR(HF$165&lt;=EOMONTH($E131,$R131*(1-$O131)),HF$165&gt;EOMONTH($E131,$P131*12*(1-$O131)+$Q131*12*$O131+$R131*(1-$O131))),0,IF($X131="NNN",Expenses!HD$14*Leases!$F131,IF(Leases!$X131="FSG",0,IF(Leases!$X131="MG",SUMPRODUCT(Leases!$Z131:$Z135,Expenses!HD$9:HD$13)*Leases!$F131,MAX((Expenses!HD$9-Leases!$AB131/12)*Leases!$AA131*Leases!$F131,0)+MAX((Expenses!HD$10-Leases!$AB132/12)*Leases!$AA132*Leases!$F131,0)+MAX((Expenses!HD$11-Leases!$AB133/12)*Leases!$AA133*Leases!$F131,0)+MAX((Expenses!HD$12-Leases!$AB134/12)*Leases!$AA134*Leases!$F131,0)+MAX((Expenses!HD$13-Leases!$AB135/12)*Leases!$AA135*Leases!$F131,0)))))</f>
        <v>0</v>
      </c>
      <c r="HG302" s="94">
        <f>IF(OR(HG$165&lt;=EOMONTH($E131,$R131*(1-$O131)),HG$165&gt;EOMONTH($E131,$P131*12*(1-$O131)+$Q131*12*$O131+$R131*(1-$O131))),0,IF($X131="NNN",Expenses!HE$14*Leases!$F131,IF(Leases!$X131="FSG",0,IF(Leases!$X131="MG",SUMPRODUCT(Leases!$Z131:$Z135,Expenses!HE$9:HE$13)*Leases!$F131,MAX((Expenses!HE$9-Leases!$AB131/12)*Leases!$AA131*Leases!$F131,0)+MAX((Expenses!HE$10-Leases!$AB132/12)*Leases!$AA132*Leases!$F131,0)+MAX((Expenses!HE$11-Leases!$AB133/12)*Leases!$AA133*Leases!$F131,0)+MAX((Expenses!HE$12-Leases!$AB134/12)*Leases!$AA134*Leases!$F131,0)+MAX((Expenses!HE$13-Leases!$AB135/12)*Leases!$AA135*Leases!$F131,0)))))</f>
        <v>0</v>
      </c>
      <c r="HH302" s="94">
        <f>IF(OR(HH$165&lt;=EOMONTH($E131,$R131*(1-$O131)),HH$165&gt;EOMONTH($E131,$P131*12*(1-$O131)+$Q131*12*$O131+$R131*(1-$O131))),0,IF($X131="NNN",Expenses!HF$14*Leases!$F131,IF(Leases!$X131="FSG",0,IF(Leases!$X131="MG",SUMPRODUCT(Leases!$Z131:$Z135,Expenses!HF$9:HF$13)*Leases!$F131,MAX((Expenses!HF$9-Leases!$AB131/12)*Leases!$AA131*Leases!$F131,0)+MAX((Expenses!HF$10-Leases!$AB132/12)*Leases!$AA132*Leases!$F131,0)+MAX((Expenses!HF$11-Leases!$AB133/12)*Leases!$AA133*Leases!$F131,0)+MAX((Expenses!HF$12-Leases!$AB134/12)*Leases!$AA134*Leases!$F131,0)+MAX((Expenses!HF$13-Leases!$AB135/12)*Leases!$AA135*Leases!$F131,0)))))</f>
        <v>0</v>
      </c>
      <c r="HI302" s="94">
        <f>IF(OR(HI$165&lt;=EOMONTH($E131,$R131*(1-$O131)),HI$165&gt;EOMONTH($E131,$P131*12*(1-$O131)+$Q131*12*$O131+$R131*(1-$O131))),0,IF($X131="NNN",Expenses!HG$14*Leases!$F131,IF(Leases!$X131="FSG",0,IF(Leases!$X131="MG",SUMPRODUCT(Leases!$Z131:$Z135,Expenses!HG$9:HG$13)*Leases!$F131,MAX((Expenses!HG$9-Leases!$AB131/12)*Leases!$AA131*Leases!$F131,0)+MAX((Expenses!HG$10-Leases!$AB132/12)*Leases!$AA132*Leases!$F131,0)+MAX((Expenses!HG$11-Leases!$AB133/12)*Leases!$AA133*Leases!$F131,0)+MAX((Expenses!HG$12-Leases!$AB134/12)*Leases!$AA134*Leases!$F131,0)+MAX((Expenses!HG$13-Leases!$AB135/12)*Leases!$AA135*Leases!$F131,0)))))</f>
        <v>0</v>
      </c>
      <c r="HJ302" s="94">
        <f>IF(OR(HJ$165&lt;=EOMONTH($E131,$R131*(1-$O131)),HJ$165&gt;EOMONTH($E131,$P131*12*(1-$O131)+$Q131*12*$O131+$R131*(1-$O131))),0,IF($X131="NNN",Expenses!HH$14*Leases!$F131,IF(Leases!$X131="FSG",0,IF(Leases!$X131="MG",SUMPRODUCT(Leases!$Z131:$Z135,Expenses!HH$9:HH$13)*Leases!$F131,MAX((Expenses!HH$9-Leases!$AB131/12)*Leases!$AA131*Leases!$F131,0)+MAX((Expenses!HH$10-Leases!$AB132/12)*Leases!$AA132*Leases!$F131,0)+MAX((Expenses!HH$11-Leases!$AB133/12)*Leases!$AA133*Leases!$F131,0)+MAX((Expenses!HH$12-Leases!$AB134/12)*Leases!$AA134*Leases!$F131,0)+MAX((Expenses!HH$13-Leases!$AB135/12)*Leases!$AA135*Leases!$F131,0)))))</f>
        <v>0</v>
      </c>
      <c r="HK302" s="94">
        <f>IF(OR(HK$165&lt;=EOMONTH($E131,$R131*(1-$O131)),HK$165&gt;EOMONTH($E131,$P131*12*(1-$O131)+$Q131*12*$O131+$R131*(1-$O131))),0,IF($X131="NNN",Expenses!HI$14*Leases!$F131,IF(Leases!$X131="FSG",0,IF(Leases!$X131="MG",SUMPRODUCT(Leases!$Z131:$Z135,Expenses!HI$9:HI$13)*Leases!$F131,MAX((Expenses!HI$9-Leases!$AB131/12)*Leases!$AA131*Leases!$F131,0)+MAX((Expenses!HI$10-Leases!$AB132/12)*Leases!$AA132*Leases!$F131,0)+MAX((Expenses!HI$11-Leases!$AB133/12)*Leases!$AA133*Leases!$F131,0)+MAX((Expenses!HI$12-Leases!$AB134/12)*Leases!$AA134*Leases!$F131,0)+MAX((Expenses!HI$13-Leases!$AB135/12)*Leases!$AA135*Leases!$F131,0)))))</f>
        <v>0</v>
      </c>
      <c r="HL302" s="94">
        <f>IF(OR(HL$165&lt;=EOMONTH($E131,$R131*(1-$O131)),HL$165&gt;EOMONTH($E131,$P131*12*(1-$O131)+$Q131*12*$O131+$R131*(1-$O131))),0,IF($X131="NNN",Expenses!HJ$14*Leases!$F131,IF(Leases!$X131="FSG",0,IF(Leases!$X131="MG",SUMPRODUCT(Leases!$Z131:$Z135,Expenses!HJ$9:HJ$13)*Leases!$F131,MAX((Expenses!HJ$9-Leases!$AB131/12)*Leases!$AA131*Leases!$F131,0)+MAX((Expenses!HJ$10-Leases!$AB132/12)*Leases!$AA132*Leases!$F131,0)+MAX((Expenses!HJ$11-Leases!$AB133/12)*Leases!$AA133*Leases!$F131,0)+MAX((Expenses!HJ$12-Leases!$AB134/12)*Leases!$AA134*Leases!$F131,0)+MAX((Expenses!HJ$13-Leases!$AB135/12)*Leases!$AA135*Leases!$F131,0)))))</f>
        <v>0</v>
      </c>
      <c r="HM302" s="94">
        <f>IF(OR(HM$165&lt;=EOMONTH($E131,$R131*(1-$O131)),HM$165&gt;EOMONTH($E131,$P131*12*(1-$O131)+$Q131*12*$O131+$R131*(1-$O131))),0,IF($X131="NNN",Expenses!HK$14*Leases!$F131,IF(Leases!$X131="FSG",0,IF(Leases!$X131="MG",SUMPRODUCT(Leases!$Z131:$Z135,Expenses!HK$9:HK$13)*Leases!$F131,MAX((Expenses!HK$9-Leases!$AB131/12)*Leases!$AA131*Leases!$F131,0)+MAX((Expenses!HK$10-Leases!$AB132/12)*Leases!$AA132*Leases!$F131,0)+MAX((Expenses!HK$11-Leases!$AB133/12)*Leases!$AA133*Leases!$F131,0)+MAX((Expenses!HK$12-Leases!$AB134/12)*Leases!$AA134*Leases!$F131,0)+MAX((Expenses!HK$13-Leases!$AB135/12)*Leases!$AA135*Leases!$F131,0)))))</f>
        <v>0</v>
      </c>
      <c r="HN302" s="94">
        <f>IF(OR(HN$165&lt;=EOMONTH($E131,$R131*(1-$O131)),HN$165&gt;EOMONTH($E131,$P131*12*(1-$O131)+$Q131*12*$O131+$R131*(1-$O131))),0,IF($X131="NNN",Expenses!HL$14*Leases!$F131,IF(Leases!$X131="FSG",0,IF(Leases!$X131="MG",SUMPRODUCT(Leases!$Z131:$Z135,Expenses!HL$9:HL$13)*Leases!$F131,MAX((Expenses!HL$9-Leases!$AB131/12)*Leases!$AA131*Leases!$F131,0)+MAX((Expenses!HL$10-Leases!$AB132/12)*Leases!$AA132*Leases!$F131,0)+MAX((Expenses!HL$11-Leases!$AB133/12)*Leases!$AA133*Leases!$F131,0)+MAX((Expenses!HL$12-Leases!$AB134/12)*Leases!$AA134*Leases!$F131,0)+MAX((Expenses!HL$13-Leases!$AB135/12)*Leases!$AA135*Leases!$F131,0)))))</f>
        <v>0</v>
      </c>
      <c r="HO302" s="94">
        <f>IF(OR(HO$165&lt;=EOMONTH($E131,$R131*(1-$O131)),HO$165&gt;EOMONTH($E131,$P131*12*(1-$O131)+$Q131*12*$O131+$R131*(1-$O131))),0,IF($X131="NNN",Expenses!HM$14*Leases!$F131,IF(Leases!$X131="FSG",0,IF(Leases!$X131="MG",SUMPRODUCT(Leases!$Z131:$Z135,Expenses!HM$9:HM$13)*Leases!$F131,MAX((Expenses!HM$9-Leases!$AB131/12)*Leases!$AA131*Leases!$F131,0)+MAX((Expenses!HM$10-Leases!$AB132/12)*Leases!$AA132*Leases!$F131,0)+MAX((Expenses!HM$11-Leases!$AB133/12)*Leases!$AA133*Leases!$F131,0)+MAX((Expenses!HM$12-Leases!$AB134/12)*Leases!$AA134*Leases!$F131,0)+MAX((Expenses!HM$13-Leases!$AB135/12)*Leases!$AA135*Leases!$F131,0)))))</f>
        <v>0</v>
      </c>
      <c r="HP302" s="94">
        <f>IF(OR(HP$165&lt;=EOMONTH($E131,$R131*(1-$O131)),HP$165&gt;EOMONTH($E131,$P131*12*(1-$O131)+$Q131*12*$O131+$R131*(1-$O131))),0,IF($X131="NNN",Expenses!HN$14*Leases!$F131,IF(Leases!$X131="FSG",0,IF(Leases!$X131="MG",SUMPRODUCT(Leases!$Z131:$Z135,Expenses!HN$9:HN$13)*Leases!$F131,MAX((Expenses!HN$9-Leases!$AB131/12)*Leases!$AA131*Leases!$F131,0)+MAX((Expenses!HN$10-Leases!$AB132/12)*Leases!$AA132*Leases!$F131,0)+MAX((Expenses!HN$11-Leases!$AB133/12)*Leases!$AA133*Leases!$F131,0)+MAX((Expenses!HN$12-Leases!$AB134/12)*Leases!$AA134*Leases!$F131,0)+MAX((Expenses!HN$13-Leases!$AB135/12)*Leases!$AA135*Leases!$F131,0)))))</f>
        <v>0</v>
      </c>
      <c r="HQ302" s="94">
        <f>IF(OR(HQ$165&lt;=EOMONTH($E131,$R131*(1-$O131)),HQ$165&gt;EOMONTH($E131,$P131*12*(1-$O131)+$Q131*12*$O131+$R131*(1-$O131))),0,IF($X131="NNN",Expenses!HO$14*Leases!$F131,IF(Leases!$X131="FSG",0,IF(Leases!$X131="MG",SUMPRODUCT(Leases!$Z131:$Z135,Expenses!HO$9:HO$13)*Leases!$F131,MAX((Expenses!HO$9-Leases!$AB131/12)*Leases!$AA131*Leases!$F131,0)+MAX((Expenses!HO$10-Leases!$AB132/12)*Leases!$AA132*Leases!$F131,0)+MAX((Expenses!HO$11-Leases!$AB133/12)*Leases!$AA133*Leases!$F131,0)+MAX((Expenses!HO$12-Leases!$AB134/12)*Leases!$AA134*Leases!$F131,0)+MAX((Expenses!HO$13-Leases!$AB135/12)*Leases!$AA135*Leases!$F131,0)))))</f>
        <v>0</v>
      </c>
      <c r="HR302" s="94">
        <f>IF(OR(HR$165&lt;=EOMONTH($E131,$R131*(1-$O131)),HR$165&gt;EOMONTH($E131,$P131*12*(1-$O131)+$Q131*12*$O131+$R131*(1-$O131))),0,IF($X131="NNN",Expenses!HP$14*Leases!$F131,IF(Leases!$X131="FSG",0,IF(Leases!$X131="MG",SUMPRODUCT(Leases!$Z131:$Z135,Expenses!HP$9:HP$13)*Leases!$F131,MAX((Expenses!HP$9-Leases!$AB131/12)*Leases!$AA131*Leases!$F131,0)+MAX((Expenses!HP$10-Leases!$AB132/12)*Leases!$AA132*Leases!$F131,0)+MAX((Expenses!HP$11-Leases!$AB133/12)*Leases!$AA133*Leases!$F131,0)+MAX((Expenses!HP$12-Leases!$AB134/12)*Leases!$AA134*Leases!$F131,0)+MAX((Expenses!HP$13-Leases!$AB135/12)*Leases!$AA135*Leases!$F131,0)))))</f>
        <v>0</v>
      </c>
      <c r="HS302" s="94">
        <f>IF(OR(HS$165&lt;=EOMONTH($E131,$R131*(1-$O131)),HS$165&gt;EOMONTH($E131,$P131*12*(1-$O131)+$Q131*12*$O131+$R131*(1-$O131))),0,IF($X131="NNN",Expenses!HQ$14*Leases!$F131,IF(Leases!$X131="FSG",0,IF(Leases!$X131="MG",SUMPRODUCT(Leases!$Z131:$Z135,Expenses!HQ$9:HQ$13)*Leases!$F131,MAX((Expenses!HQ$9-Leases!$AB131/12)*Leases!$AA131*Leases!$F131,0)+MAX((Expenses!HQ$10-Leases!$AB132/12)*Leases!$AA132*Leases!$F131,0)+MAX((Expenses!HQ$11-Leases!$AB133/12)*Leases!$AA133*Leases!$F131,0)+MAX((Expenses!HQ$12-Leases!$AB134/12)*Leases!$AA134*Leases!$F131,0)+MAX((Expenses!HQ$13-Leases!$AB135/12)*Leases!$AA135*Leases!$F131,0)))))</f>
        <v>0</v>
      </c>
      <c r="HT302" s="94">
        <f>IF(OR(HT$165&lt;=EOMONTH($E131,$R131*(1-$O131)),HT$165&gt;EOMONTH($E131,$P131*12*(1-$O131)+$Q131*12*$O131+$R131*(1-$O131))),0,IF($X131="NNN",Expenses!HR$14*Leases!$F131,IF(Leases!$X131="FSG",0,IF(Leases!$X131="MG",SUMPRODUCT(Leases!$Z131:$Z135,Expenses!HR$9:HR$13)*Leases!$F131,MAX((Expenses!HR$9-Leases!$AB131/12)*Leases!$AA131*Leases!$F131,0)+MAX((Expenses!HR$10-Leases!$AB132/12)*Leases!$AA132*Leases!$F131,0)+MAX((Expenses!HR$11-Leases!$AB133/12)*Leases!$AA133*Leases!$F131,0)+MAX((Expenses!HR$12-Leases!$AB134/12)*Leases!$AA134*Leases!$F131,0)+MAX((Expenses!HR$13-Leases!$AB135/12)*Leases!$AA135*Leases!$F131,0)))))</f>
        <v>0</v>
      </c>
      <c r="HU302" s="94">
        <f>IF(OR(HU$165&lt;=EOMONTH($E131,$R131*(1-$O131)),HU$165&gt;EOMONTH($E131,$P131*12*(1-$O131)+$Q131*12*$O131+$R131*(1-$O131))),0,IF($X131="NNN",Expenses!HS$14*Leases!$F131,IF(Leases!$X131="FSG",0,IF(Leases!$X131="MG",SUMPRODUCT(Leases!$Z131:$Z135,Expenses!HS$9:HS$13)*Leases!$F131,MAX((Expenses!HS$9-Leases!$AB131/12)*Leases!$AA131*Leases!$F131,0)+MAX((Expenses!HS$10-Leases!$AB132/12)*Leases!$AA132*Leases!$F131,0)+MAX((Expenses!HS$11-Leases!$AB133/12)*Leases!$AA133*Leases!$F131,0)+MAX((Expenses!HS$12-Leases!$AB134/12)*Leases!$AA134*Leases!$F131,0)+MAX((Expenses!HS$13-Leases!$AB135/12)*Leases!$AA135*Leases!$F131,0)))))</f>
        <v>0</v>
      </c>
      <c r="HV302" s="94">
        <f>IF(OR(HV$165&lt;=EOMONTH($E131,$R131*(1-$O131)),HV$165&gt;EOMONTH($E131,$P131*12*(1-$O131)+$Q131*12*$O131+$R131*(1-$O131))),0,IF($X131="NNN",Expenses!HT$14*Leases!$F131,IF(Leases!$X131="FSG",0,IF(Leases!$X131="MG",SUMPRODUCT(Leases!$Z131:$Z135,Expenses!HT$9:HT$13)*Leases!$F131,MAX((Expenses!HT$9-Leases!$AB131/12)*Leases!$AA131*Leases!$F131,0)+MAX((Expenses!HT$10-Leases!$AB132/12)*Leases!$AA132*Leases!$F131,0)+MAX((Expenses!HT$11-Leases!$AB133/12)*Leases!$AA133*Leases!$F131,0)+MAX((Expenses!HT$12-Leases!$AB134/12)*Leases!$AA134*Leases!$F131,0)+MAX((Expenses!HT$13-Leases!$AB135/12)*Leases!$AA135*Leases!$F131,0)))))</f>
        <v>0</v>
      </c>
      <c r="HW302" s="94">
        <f>IF(OR(HW$165&lt;=EOMONTH($E131,$R131*(1-$O131)),HW$165&gt;EOMONTH($E131,$P131*12*(1-$O131)+$Q131*12*$O131+$R131*(1-$O131))),0,IF($X131="NNN",Expenses!HU$14*Leases!$F131,IF(Leases!$X131="FSG",0,IF(Leases!$X131="MG",SUMPRODUCT(Leases!$Z131:$Z135,Expenses!HU$9:HU$13)*Leases!$F131,MAX((Expenses!HU$9-Leases!$AB131/12)*Leases!$AA131*Leases!$F131,0)+MAX((Expenses!HU$10-Leases!$AB132/12)*Leases!$AA132*Leases!$F131,0)+MAX((Expenses!HU$11-Leases!$AB133/12)*Leases!$AA133*Leases!$F131,0)+MAX((Expenses!HU$12-Leases!$AB134/12)*Leases!$AA134*Leases!$F131,0)+MAX((Expenses!HU$13-Leases!$AB135/12)*Leases!$AA135*Leases!$F131,0)))))</f>
        <v>0</v>
      </c>
      <c r="HX302" s="94">
        <f>IF(OR(HX$165&lt;=EOMONTH($E131,$R131*(1-$O131)),HX$165&gt;EOMONTH($E131,$P131*12*(1-$O131)+$Q131*12*$O131+$R131*(1-$O131))),0,IF($X131="NNN",Expenses!HV$14*Leases!$F131,IF(Leases!$X131="FSG",0,IF(Leases!$X131="MG",SUMPRODUCT(Leases!$Z131:$Z135,Expenses!HV$9:HV$13)*Leases!$F131,MAX((Expenses!HV$9-Leases!$AB131/12)*Leases!$AA131*Leases!$F131,0)+MAX((Expenses!HV$10-Leases!$AB132/12)*Leases!$AA132*Leases!$F131,0)+MAX((Expenses!HV$11-Leases!$AB133/12)*Leases!$AA133*Leases!$F131,0)+MAX((Expenses!HV$12-Leases!$AB134/12)*Leases!$AA134*Leases!$F131,0)+MAX((Expenses!HV$13-Leases!$AB135/12)*Leases!$AA135*Leases!$F131,0)))))</f>
        <v>0</v>
      </c>
      <c r="HY302" s="94">
        <f>IF(OR(HY$165&lt;=EOMONTH($E131,$R131*(1-$O131)),HY$165&gt;EOMONTH($E131,$P131*12*(1-$O131)+$Q131*12*$O131+$R131*(1-$O131))),0,IF($X131="NNN",Expenses!HW$14*Leases!$F131,IF(Leases!$X131="FSG",0,IF(Leases!$X131="MG",SUMPRODUCT(Leases!$Z131:$Z135,Expenses!HW$9:HW$13)*Leases!$F131,MAX((Expenses!HW$9-Leases!$AB131/12)*Leases!$AA131*Leases!$F131,0)+MAX((Expenses!HW$10-Leases!$AB132/12)*Leases!$AA132*Leases!$F131,0)+MAX((Expenses!HW$11-Leases!$AB133/12)*Leases!$AA133*Leases!$F131,0)+MAX((Expenses!HW$12-Leases!$AB134/12)*Leases!$AA134*Leases!$F131,0)+MAX((Expenses!HW$13-Leases!$AB135/12)*Leases!$AA135*Leases!$F131,0)))))</f>
        <v>0</v>
      </c>
      <c r="HZ302" s="94">
        <f>IF(OR(HZ$165&lt;=EOMONTH($E131,$R131*(1-$O131)),HZ$165&gt;EOMONTH($E131,$P131*12*(1-$O131)+$Q131*12*$O131+$R131*(1-$O131))),0,IF($X131="NNN",Expenses!HX$14*Leases!$F131,IF(Leases!$X131="FSG",0,IF(Leases!$X131="MG",SUMPRODUCT(Leases!$Z131:$Z135,Expenses!HX$9:HX$13)*Leases!$F131,MAX((Expenses!HX$9-Leases!$AB131/12)*Leases!$AA131*Leases!$F131,0)+MAX((Expenses!HX$10-Leases!$AB132/12)*Leases!$AA132*Leases!$F131,0)+MAX((Expenses!HX$11-Leases!$AB133/12)*Leases!$AA133*Leases!$F131,0)+MAX((Expenses!HX$12-Leases!$AB134/12)*Leases!$AA134*Leases!$F131,0)+MAX((Expenses!HX$13-Leases!$AB135/12)*Leases!$AA135*Leases!$F131,0)))))</f>
        <v>0</v>
      </c>
      <c r="IA302" s="94">
        <f>IF(OR(IA$165&lt;=EOMONTH($E131,$R131*(1-$O131)),IA$165&gt;EOMONTH($E131,$P131*12*(1-$O131)+$Q131*12*$O131+$R131*(1-$O131))),0,IF($X131="NNN",Expenses!HY$14*Leases!$F131,IF(Leases!$X131="FSG",0,IF(Leases!$X131="MG",SUMPRODUCT(Leases!$Z131:$Z135,Expenses!HY$9:HY$13)*Leases!$F131,MAX((Expenses!HY$9-Leases!$AB131/12)*Leases!$AA131*Leases!$F131,0)+MAX((Expenses!HY$10-Leases!$AB132/12)*Leases!$AA132*Leases!$F131,0)+MAX((Expenses!HY$11-Leases!$AB133/12)*Leases!$AA133*Leases!$F131,0)+MAX((Expenses!HY$12-Leases!$AB134/12)*Leases!$AA134*Leases!$F131,0)+MAX((Expenses!HY$13-Leases!$AB135/12)*Leases!$AA135*Leases!$F131,0)))))</f>
        <v>0</v>
      </c>
      <c r="IB302" s="94">
        <f>IF(OR(IB$165&lt;=EOMONTH($E131,$R131*(1-$O131)),IB$165&gt;EOMONTH($E131,$P131*12*(1-$O131)+$Q131*12*$O131+$R131*(1-$O131))),0,IF($X131="NNN",Expenses!HZ$14*Leases!$F131,IF(Leases!$X131="FSG",0,IF(Leases!$X131="MG",SUMPRODUCT(Leases!$Z131:$Z135,Expenses!HZ$9:HZ$13)*Leases!$F131,MAX((Expenses!HZ$9-Leases!$AB131/12)*Leases!$AA131*Leases!$F131,0)+MAX((Expenses!HZ$10-Leases!$AB132/12)*Leases!$AA132*Leases!$F131,0)+MAX((Expenses!HZ$11-Leases!$AB133/12)*Leases!$AA133*Leases!$F131,0)+MAX((Expenses!HZ$12-Leases!$AB134/12)*Leases!$AA134*Leases!$F131,0)+MAX((Expenses!HZ$13-Leases!$AB135/12)*Leases!$AA135*Leases!$F131,0)))))</f>
        <v>0</v>
      </c>
      <c r="IC302" s="94">
        <f>IF(OR(IC$165&lt;=EOMONTH($E131,$R131*(1-$O131)),IC$165&gt;EOMONTH($E131,$P131*12*(1-$O131)+$Q131*12*$O131+$R131*(1-$O131))),0,IF($X131="NNN",Expenses!IA$14*Leases!$F131,IF(Leases!$X131="FSG",0,IF(Leases!$X131="MG",SUMPRODUCT(Leases!$Z131:$Z135,Expenses!IA$9:IA$13)*Leases!$F131,MAX((Expenses!IA$9-Leases!$AB131/12)*Leases!$AA131*Leases!$F131,0)+MAX((Expenses!IA$10-Leases!$AB132/12)*Leases!$AA132*Leases!$F131,0)+MAX((Expenses!IA$11-Leases!$AB133/12)*Leases!$AA133*Leases!$F131,0)+MAX((Expenses!IA$12-Leases!$AB134/12)*Leases!$AA134*Leases!$F131,0)+MAX((Expenses!IA$13-Leases!$AB135/12)*Leases!$AA135*Leases!$F131,0)))))</f>
        <v>0</v>
      </c>
      <c r="ID302" s="94">
        <f>IF(OR(ID$165&lt;=EOMONTH($E131,$R131*(1-$O131)),ID$165&gt;EOMONTH($E131,$P131*12*(1-$O131)+$Q131*12*$O131+$R131*(1-$O131))),0,IF($X131="NNN",Expenses!IB$14*Leases!$F131,IF(Leases!$X131="FSG",0,IF(Leases!$X131="MG",SUMPRODUCT(Leases!$Z131:$Z135,Expenses!IB$9:IB$13)*Leases!$F131,MAX((Expenses!IB$9-Leases!$AB131/12)*Leases!$AA131*Leases!$F131,0)+MAX((Expenses!IB$10-Leases!$AB132/12)*Leases!$AA132*Leases!$F131,0)+MAX((Expenses!IB$11-Leases!$AB133/12)*Leases!$AA133*Leases!$F131,0)+MAX((Expenses!IB$12-Leases!$AB134/12)*Leases!$AA134*Leases!$F131,0)+MAX((Expenses!IB$13-Leases!$AB135/12)*Leases!$AA135*Leases!$F131,0)))))</f>
        <v>0</v>
      </c>
      <c r="IE302" s="94">
        <f>IF(OR(IE$165&lt;=EOMONTH($E131,$R131*(1-$O131)),IE$165&gt;EOMONTH($E131,$P131*12*(1-$O131)+$Q131*12*$O131+$R131*(1-$O131))),0,IF($X131="NNN",Expenses!IC$14*Leases!$F131,IF(Leases!$X131="FSG",0,IF(Leases!$X131="MG",SUMPRODUCT(Leases!$Z131:$Z135,Expenses!IC$9:IC$13)*Leases!$F131,MAX((Expenses!IC$9-Leases!$AB131/12)*Leases!$AA131*Leases!$F131,0)+MAX((Expenses!IC$10-Leases!$AB132/12)*Leases!$AA132*Leases!$F131,0)+MAX((Expenses!IC$11-Leases!$AB133/12)*Leases!$AA133*Leases!$F131,0)+MAX((Expenses!IC$12-Leases!$AB134/12)*Leases!$AA134*Leases!$F131,0)+MAX((Expenses!IC$13-Leases!$AB135/12)*Leases!$AA135*Leases!$F131,0)))))</f>
        <v>0</v>
      </c>
      <c r="IF302" s="94">
        <f>IF(OR(IF$165&lt;=EOMONTH($E131,$R131*(1-$O131)),IF$165&gt;EOMONTH($E131,$P131*12*(1-$O131)+$Q131*12*$O131+$R131*(1-$O131))),0,IF($X131="NNN",Expenses!ID$14*Leases!$F131,IF(Leases!$X131="FSG",0,IF(Leases!$X131="MG",SUMPRODUCT(Leases!$Z131:$Z135,Expenses!ID$9:ID$13)*Leases!$F131,MAX((Expenses!ID$9-Leases!$AB131/12)*Leases!$AA131*Leases!$F131,0)+MAX((Expenses!ID$10-Leases!$AB132/12)*Leases!$AA132*Leases!$F131,0)+MAX((Expenses!ID$11-Leases!$AB133/12)*Leases!$AA133*Leases!$F131,0)+MAX((Expenses!ID$12-Leases!$AB134/12)*Leases!$AA134*Leases!$F131,0)+MAX((Expenses!ID$13-Leases!$AB135/12)*Leases!$AA135*Leases!$F131,0)))))</f>
        <v>0</v>
      </c>
      <c r="IG302" s="94">
        <f>IF(OR(IG$165&lt;=EOMONTH($E131,$R131*(1-$O131)),IG$165&gt;EOMONTH($E131,$P131*12*(1-$O131)+$Q131*12*$O131+$R131*(1-$O131))),0,IF($X131="NNN",Expenses!IE$14*Leases!$F131,IF(Leases!$X131="FSG",0,IF(Leases!$X131="MG",SUMPRODUCT(Leases!$Z131:$Z135,Expenses!IE$9:IE$13)*Leases!$F131,MAX((Expenses!IE$9-Leases!$AB131/12)*Leases!$AA131*Leases!$F131,0)+MAX((Expenses!IE$10-Leases!$AB132/12)*Leases!$AA132*Leases!$F131,0)+MAX((Expenses!IE$11-Leases!$AB133/12)*Leases!$AA133*Leases!$F131,0)+MAX((Expenses!IE$12-Leases!$AB134/12)*Leases!$AA134*Leases!$F131,0)+MAX((Expenses!IE$13-Leases!$AB135/12)*Leases!$AA135*Leases!$F131,0)))))</f>
        <v>0</v>
      </c>
      <c r="IH302" s="94">
        <f>IF(OR(IH$165&lt;=EOMONTH($E131,$R131*(1-$O131)),IH$165&gt;EOMONTH($E131,$P131*12*(1-$O131)+$Q131*12*$O131+$R131*(1-$O131))),0,IF($X131="NNN",Expenses!IF$14*Leases!$F131,IF(Leases!$X131="FSG",0,IF(Leases!$X131="MG",SUMPRODUCT(Leases!$Z131:$Z135,Expenses!IF$9:IF$13)*Leases!$F131,MAX((Expenses!IF$9-Leases!$AB131/12)*Leases!$AA131*Leases!$F131,0)+MAX((Expenses!IF$10-Leases!$AB132/12)*Leases!$AA132*Leases!$F131,0)+MAX((Expenses!IF$11-Leases!$AB133/12)*Leases!$AA133*Leases!$F131,0)+MAX((Expenses!IF$12-Leases!$AB134/12)*Leases!$AA134*Leases!$F131,0)+MAX((Expenses!IF$13-Leases!$AB135/12)*Leases!$AA135*Leases!$F131,0)))))</f>
        <v>0</v>
      </c>
      <c r="II302" s="94">
        <f>IF(OR(II$165&lt;=EOMONTH($E131,$R131*(1-$O131)),II$165&gt;EOMONTH($E131,$P131*12*(1-$O131)+$Q131*12*$O131+$R131*(1-$O131))),0,IF($X131="NNN",Expenses!IG$14*Leases!$F131,IF(Leases!$X131="FSG",0,IF(Leases!$X131="MG",SUMPRODUCT(Leases!$Z131:$Z135,Expenses!IG$9:IG$13)*Leases!$F131,MAX((Expenses!IG$9-Leases!$AB131/12)*Leases!$AA131*Leases!$F131,0)+MAX((Expenses!IG$10-Leases!$AB132/12)*Leases!$AA132*Leases!$F131,0)+MAX((Expenses!IG$11-Leases!$AB133/12)*Leases!$AA133*Leases!$F131,0)+MAX((Expenses!IG$12-Leases!$AB134/12)*Leases!$AA134*Leases!$F131,0)+MAX((Expenses!IG$13-Leases!$AB135/12)*Leases!$AA135*Leases!$F131,0)))))</f>
        <v>0</v>
      </c>
      <c r="IJ302" s="94">
        <f>IF(OR(IJ$165&lt;=EOMONTH($E131,$R131*(1-$O131)),IJ$165&gt;EOMONTH($E131,$P131*12*(1-$O131)+$Q131*12*$O131+$R131*(1-$O131))),0,IF($X131="NNN",Expenses!IH$14*Leases!$F131,IF(Leases!$X131="FSG",0,IF(Leases!$X131="MG",SUMPRODUCT(Leases!$Z131:$Z135,Expenses!IH$9:IH$13)*Leases!$F131,MAX((Expenses!IH$9-Leases!$AB131/12)*Leases!$AA131*Leases!$F131,0)+MAX((Expenses!IH$10-Leases!$AB132/12)*Leases!$AA132*Leases!$F131,0)+MAX((Expenses!IH$11-Leases!$AB133/12)*Leases!$AA133*Leases!$F131,0)+MAX((Expenses!IH$12-Leases!$AB134/12)*Leases!$AA134*Leases!$F131,0)+MAX((Expenses!IH$13-Leases!$AB135/12)*Leases!$AA135*Leases!$F131,0)))))</f>
        <v>0</v>
      </c>
      <c r="IK302" s="94">
        <f>IF(OR(IK$165&lt;=EOMONTH($E131,$R131*(1-$O131)),IK$165&gt;EOMONTH($E131,$P131*12*(1-$O131)+$Q131*12*$O131+$R131*(1-$O131))),0,IF($X131="NNN",Expenses!II$14*Leases!$F131,IF(Leases!$X131="FSG",0,IF(Leases!$X131="MG",SUMPRODUCT(Leases!$Z131:$Z135,Expenses!II$9:II$13)*Leases!$F131,MAX((Expenses!II$9-Leases!$AB131/12)*Leases!$AA131*Leases!$F131,0)+MAX((Expenses!II$10-Leases!$AB132/12)*Leases!$AA132*Leases!$F131,0)+MAX((Expenses!II$11-Leases!$AB133/12)*Leases!$AA133*Leases!$F131,0)+MAX((Expenses!II$12-Leases!$AB134/12)*Leases!$AA134*Leases!$F131,0)+MAX((Expenses!II$13-Leases!$AB135/12)*Leases!$AA135*Leases!$F131,0)))))</f>
        <v>0</v>
      </c>
      <c r="IL302" s="94">
        <f>IF(OR(IL$165&lt;=EOMONTH($E131,$R131*(1-$O131)),IL$165&gt;EOMONTH($E131,$P131*12*(1-$O131)+$Q131*12*$O131+$R131*(1-$O131))),0,IF($X131="NNN",Expenses!IJ$14*Leases!$F131,IF(Leases!$X131="FSG",0,IF(Leases!$X131="MG",SUMPRODUCT(Leases!$Z131:$Z135,Expenses!IJ$9:IJ$13)*Leases!$F131,MAX((Expenses!IJ$9-Leases!$AB131/12)*Leases!$AA131*Leases!$F131,0)+MAX((Expenses!IJ$10-Leases!$AB132/12)*Leases!$AA132*Leases!$F131,0)+MAX((Expenses!IJ$11-Leases!$AB133/12)*Leases!$AA133*Leases!$F131,0)+MAX((Expenses!IJ$12-Leases!$AB134/12)*Leases!$AA134*Leases!$F131,0)+MAX((Expenses!IJ$13-Leases!$AB135/12)*Leases!$AA135*Leases!$F131,0)))))</f>
        <v>0</v>
      </c>
      <c r="IM302" s="94">
        <f>IF(OR(IM$165&lt;=EOMONTH($E131,$R131*(1-$O131)),IM$165&gt;EOMONTH($E131,$P131*12*(1-$O131)+$Q131*12*$O131+$R131*(1-$O131))),0,IF($X131="NNN",Expenses!IK$14*Leases!$F131,IF(Leases!$X131="FSG",0,IF(Leases!$X131="MG",SUMPRODUCT(Leases!$Z131:$Z135,Expenses!IK$9:IK$13)*Leases!$F131,MAX((Expenses!IK$9-Leases!$AB131/12)*Leases!$AA131*Leases!$F131,0)+MAX((Expenses!IK$10-Leases!$AB132/12)*Leases!$AA132*Leases!$F131,0)+MAX((Expenses!IK$11-Leases!$AB133/12)*Leases!$AA133*Leases!$F131,0)+MAX((Expenses!IK$12-Leases!$AB134/12)*Leases!$AA134*Leases!$F131,0)+MAX((Expenses!IK$13-Leases!$AB135/12)*Leases!$AA135*Leases!$F131,0)))))</f>
        <v>0</v>
      </c>
      <c r="IN302" s="94">
        <f>IF(OR(IN$165&lt;=EOMONTH($E131,$R131*(1-$O131)),IN$165&gt;EOMONTH($E131,$P131*12*(1-$O131)+$Q131*12*$O131+$R131*(1-$O131))),0,IF($X131="NNN",Expenses!IL$14*Leases!$F131,IF(Leases!$X131="FSG",0,IF(Leases!$X131="MG",SUMPRODUCT(Leases!$Z131:$Z135,Expenses!IL$9:IL$13)*Leases!$F131,MAX((Expenses!IL$9-Leases!$AB131/12)*Leases!$AA131*Leases!$F131,0)+MAX((Expenses!IL$10-Leases!$AB132/12)*Leases!$AA132*Leases!$F131,0)+MAX((Expenses!IL$11-Leases!$AB133/12)*Leases!$AA133*Leases!$F131,0)+MAX((Expenses!IL$12-Leases!$AB134/12)*Leases!$AA134*Leases!$F131,0)+MAX((Expenses!IL$13-Leases!$AB135/12)*Leases!$AA135*Leases!$F131,0)))))</f>
        <v>0</v>
      </c>
      <c r="IO302" s="94">
        <f>IF(OR(IO$165&lt;=EOMONTH($E131,$R131*(1-$O131)),IO$165&gt;EOMONTH($E131,$P131*12*(1-$O131)+$Q131*12*$O131+$R131*(1-$O131))),0,IF($X131="NNN",Expenses!IM$14*Leases!$F131,IF(Leases!$X131="FSG",0,IF(Leases!$X131="MG",SUMPRODUCT(Leases!$Z131:$Z135,Expenses!IM$9:IM$13)*Leases!$F131,MAX((Expenses!IM$9-Leases!$AB131/12)*Leases!$AA131*Leases!$F131,0)+MAX((Expenses!IM$10-Leases!$AB132/12)*Leases!$AA132*Leases!$F131,0)+MAX((Expenses!IM$11-Leases!$AB133/12)*Leases!$AA133*Leases!$F131,0)+MAX((Expenses!IM$12-Leases!$AB134/12)*Leases!$AA134*Leases!$F131,0)+MAX((Expenses!IM$13-Leases!$AB135/12)*Leases!$AA135*Leases!$F131,0)))))</f>
        <v>0</v>
      </c>
      <c r="IP302" s="94">
        <f>IF(OR(IP$165&lt;=EOMONTH($E131,$R131*(1-$O131)),IP$165&gt;EOMONTH($E131,$P131*12*(1-$O131)+$Q131*12*$O131+$R131*(1-$O131))),0,IF($X131="NNN",Expenses!IN$14*Leases!$F131,IF(Leases!$X131="FSG",0,IF(Leases!$X131="MG",SUMPRODUCT(Leases!$Z131:$Z135,Expenses!IN$9:IN$13)*Leases!$F131,MAX((Expenses!IN$9-Leases!$AB131/12)*Leases!$AA131*Leases!$F131,0)+MAX((Expenses!IN$10-Leases!$AB132/12)*Leases!$AA132*Leases!$F131,0)+MAX((Expenses!IN$11-Leases!$AB133/12)*Leases!$AA133*Leases!$F131,0)+MAX((Expenses!IN$12-Leases!$AB134/12)*Leases!$AA134*Leases!$F131,0)+MAX((Expenses!IN$13-Leases!$AB135/12)*Leases!$AA135*Leases!$F131,0)))))</f>
        <v>0</v>
      </c>
      <c r="IQ302" s="94">
        <f>IF(OR(IQ$165&lt;=EOMONTH($E131,$R131*(1-$O131)),IQ$165&gt;EOMONTH($E131,$P131*12*(1-$O131)+$Q131*12*$O131+$R131*(1-$O131))),0,IF($X131="NNN",Expenses!IO$14*Leases!$F131,IF(Leases!$X131="FSG",0,IF(Leases!$X131="MG",SUMPRODUCT(Leases!$Z131:$Z135,Expenses!IO$9:IO$13)*Leases!$F131,MAX((Expenses!IO$9-Leases!$AB131/12)*Leases!$AA131*Leases!$F131,0)+MAX((Expenses!IO$10-Leases!$AB132/12)*Leases!$AA132*Leases!$F131,0)+MAX((Expenses!IO$11-Leases!$AB133/12)*Leases!$AA133*Leases!$F131,0)+MAX((Expenses!IO$12-Leases!$AB134/12)*Leases!$AA134*Leases!$F131,0)+MAX((Expenses!IO$13-Leases!$AB135/12)*Leases!$AA135*Leases!$F131,0)))))</f>
        <v>0</v>
      </c>
      <c r="IR302" s="94">
        <f>IF(OR(IR$165&lt;=EOMONTH($E131,$R131*(1-$O131)),IR$165&gt;EOMONTH($E131,$P131*12*(1-$O131)+$Q131*12*$O131+$R131*(1-$O131))),0,IF($X131="NNN",Expenses!IP$14*Leases!$F131,IF(Leases!$X131="FSG",0,IF(Leases!$X131="MG",SUMPRODUCT(Leases!$Z131:$Z135,Expenses!IP$9:IP$13)*Leases!$F131,MAX((Expenses!IP$9-Leases!$AB131/12)*Leases!$AA131*Leases!$F131,0)+MAX((Expenses!IP$10-Leases!$AB132/12)*Leases!$AA132*Leases!$F131,0)+MAX((Expenses!IP$11-Leases!$AB133/12)*Leases!$AA133*Leases!$F131,0)+MAX((Expenses!IP$12-Leases!$AB134/12)*Leases!$AA134*Leases!$F131,0)+MAX((Expenses!IP$13-Leases!$AB135/12)*Leases!$AA135*Leases!$F131,0)))))</f>
        <v>0</v>
      </c>
      <c r="IS302" s="94">
        <f>IF(OR(IS$165&lt;=EOMONTH($E131,$R131*(1-$O131)),IS$165&gt;EOMONTH($E131,$P131*12*(1-$O131)+$Q131*12*$O131+$R131*(1-$O131))),0,IF($X131="NNN",Expenses!IQ$14*Leases!$F131,IF(Leases!$X131="FSG",0,IF(Leases!$X131="MG",SUMPRODUCT(Leases!$Z131:$Z135,Expenses!IQ$9:IQ$13)*Leases!$F131,MAX((Expenses!IQ$9-Leases!$AB131/12)*Leases!$AA131*Leases!$F131,0)+MAX((Expenses!IQ$10-Leases!$AB132/12)*Leases!$AA132*Leases!$F131,0)+MAX((Expenses!IQ$11-Leases!$AB133/12)*Leases!$AA133*Leases!$F131,0)+MAX((Expenses!IQ$12-Leases!$AB134/12)*Leases!$AA134*Leases!$F131,0)+MAX((Expenses!IQ$13-Leases!$AB135/12)*Leases!$AA135*Leases!$F131,0)))))</f>
        <v>0</v>
      </c>
      <c r="IT302" s="94">
        <f>IF(OR(IT$165&lt;=EOMONTH($E131,$R131*(1-$O131)),IT$165&gt;EOMONTH($E131,$P131*12*(1-$O131)+$Q131*12*$O131+$R131*(1-$O131))),0,IF($X131="NNN",Expenses!IR$14*Leases!$F131,IF(Leases!$X131="FSG",0,IF(Leases!$X131="MG",SUMPRODUCT(Leases!$Z131:$Z135,Expenses!IR$9:IR$13)*Leases!$F131,MAX((Expenses!IR$9-Leases!$AB131/12)*Leases!$AA131*Leases!$F131,0)+MAX((Expenses!IR$10-Leases!$AB132/12)*Leases!$AA132*Leases!$F131,0)+MAX((Expenses!IR$11-Leases!$AB133/12)*Leases!$AA133*Leases!$F131,0)+MAX((Expenses!IR$12-Leases!$AB134/12)*Leases!$AA134*Leases!$F131,0)+MAX((Expenses!IR$13-Leases!$AB135/12)*Leases!$AA135*Leases!$F131,0)))))</f>
        <v>0</v>
      </c>
      <c r="IU302" s="94">
        <f>IF(OR(IU$165&lt;=EOMONTH($E131,$R131*(1-$O131)),IU$165&gt;EOMONTH($E131,$P131*12*(1-$O131)+$Q131*12*$O131+$R131*(1-$O131))),0,IF($X131="NNN",Expenses!IS$14*Leases!$F131,IF(Leases!$X131="FSG",0,IF(Leases!$X131="MG",SUMPRODUCT(Leases!$Z131:$Z135,Expenses!IS$9:IS$13)*Leases!$F131,MAX((Expenses!IS$9-Leases!$AB131/12)*Leases!$AA131*Leases!$F131,0)+MAX((Expenses!IS$10-Leases!$AB132/12)*Leases!$AA132*Leases!$F131,0)+MAX((Expenses!IS$11-Leases!$AB133/12)*Leases!$AA133*Leases!$F131,0)+MAX((Expenses!IS$12-Leases!$AB134/12)*Leases!$AA134*Leases!$F131,0)+MAX((Expenses!IS$13-Leases!$AB135/12)*Leases!$AA135*Leases!$F131,0)))))</f>
        <v>0</v>
      </c>
      <c r="IV302" s="94">
        <f>IF(OR(IV$165&lt;=EOMONTH($E131,$R131*(1-$O131)),IV$165&gt;EOMONTH($E131,$P131*12*(1-$O131)+$Q131*12*$O131+$R131*(1-$O131))),0,IF($X131="NNN",Expenses!IT$14*Leases!$F131,IF(Leases!$X131="FSG",0,IF(Leases!$X131="MG",SUMPRODUCT(Leases!$Z131:$Z135,Expenses!IT$9:IT$13)*Leases!$F131,MAX((Expenses!IT$9-Leases!$AB131/12)*Leases!$AA131*Leases!$F131,0)+MAX((Expenses!IT$10-Leases!$AB132/12)*Leases!$AA132*Leases!$F131,0)+MAX((Expenses!IT$11-Leases!$AB133/12)*Leases!$AA133*Leases!$F131,0)+MAX((Expenses!IT$12-Leases!$AB134/12)*Leases!$AA134*Leases!$F131,0)+MAX((Expenses!IT$13-Leases!$AB135/12)*Leases!$AA135*Leases!$F131,0)))))</f>
        <v>0</v>
      </c>
      <c r="IW302" s="94">
        <f>IF(OR(IW$165&lt;=EOMONTH($E131,$R131*(1-$O131)),IW$165&gt;EOMONTH($E131,$P131*12*(1-$O131)+$Q131*12*$O131+$R131*(1-$O131))),0,IF($X131="NNN",Expenses!IU$14*Leases!$F131,IF(Leases!$X131="FSG",0,IF(Leases!$X131="MG",SUMPRODUCT(Leases!$Z131:$Z135,Expenses!IU$9:IU$13)*Leases!$F131,MAX((Expenses!IU$9-Leases!$AB131/12)*Leases!$AA131*Leases!$F131,0)+MAX((Expenses!IU$10-Leases!$AB132/12)*Leases!$AA132*Leases!$F131,0)+MAX((Expenses!IU$11-Leases!$AB133/12)*Leases!$AA133*Leases!$F131,0)+MAX((Expenses!IU$12-Leases!$AB134/12)*Leases!$AA134*Leases!$F131,0)+MAX((Expenses!IU$13-Leases!$AB135/12)*Leases!$AA135*Leases!$F131,0)))))</f>
        <v>0</v>
      </c>
      <c r="IX302" s="94">
        <f>IF(OR(IX$165&lt;=EOMONTH($E131,$R131*(1-$O131)),IX$165&gt;EOMONTH($E131,$P131*12*(1-$O131)+$Q131*12*$O131+$R131*(1-$O131))),0,IF($X131="NNN",Expenses!IV$14*Leases!$F131,IF(Leases!$X131="FSG",0,IF(Leases!$X131="MG",SUMPRODUCT(Leases!$Z131:$Z135,Expenses!IV$9:IV$13)*Leases!$F131,MAX((Expenses!IV$9-Leases!$AB131/12)*Leases!$AA131*Leases!$F131,0)+MAX((Expenses!IV$10-Leases!$AB132/12)*Leases!$AA132*Leases!$F131,0)+MAX((Expenses!IV$11-Leases!$AB133/12)*Leases!$AA133*Leases!$F131,0)+MAX((Expenses!IV$12-Leases!$AB134/12)*Leases!$AA134*Leases!$F131,0)+MAX((Expenses!IV$13-Leases!$AB135/12)*Leases!$AA135*Leases!$F131,0)))))</f>
        <v>0</v>
      </c>
      <c r="IY302" s="94">
        <f>IF(OR(IY$165&lt;=EOMONTH($E131,$R131*(1-$O131)),IY$165&gt;EOMONTH($E131,$P131*12*(1-$O131)+$Q131*12*$O131+$R131*(1-$O131))),0,IF($X131="NNN",Expenses!IW$14*Leases!$F131,IF(Leases!$X131="FSG",0,IF(Leases!$X131="MG",SUMPRODUCT(Leases!$Z131:$Z135,Expenses!IW$9:IW$13)*Leases!$F131,MAX((Expenses!IW$9-Leases!$AB131/12)*Leases!$AA131*Leases!$F131,0)+MAX((Expenses!IW$10-Leases!$AB132/12)*Leases!$AA132*Leases!$F131,0)+MAX((Expenses!IW$11-Leases!$AB133/12)*Leases!$AA133*Leases!$F131,0)+MAX((Expenses!IW$12-Leases!$AB134/12)*Leases!$AA134*Leases!$F131,0)+MAX((Expenses!IW$13-Leases!$AB135/12)*Leases!$AA135*Leases!$F131,0)))))</f>
        <v>0</v>
      </c>
      <c r="IZ302" s="94">
        <f>IF(OR(IZ$165&lt;=EOMONTH($E131,$R131*(1-$O131)),IZ$165&gt;EOMONTH($E131,$P131*12*(1-$O131)+$Q131*12*$O131+$R131*(1-$O131))),0,IF($X131="NNN",Expenses!IX$14*Leases!$F131,IF(Leases!$X131="FSG",0,IF(Leases!$X131="MG",SUMPRODUCT(Leases!$Z131:$Z135,Expenses!IX$9:IX$13)*Leases!$F131,MAX((Expenses!IX$9-Leases!$AB131/12)*Leases!$AA131*Leases!$F131,0)+MAX((Expenses!IX$10-Leases!$AB132/12)*Leases!$AA132*Leases!$F131,0)+MAX((Expenses!IX$11-Leases!$AB133/12)*Leases!$AA133*Leases!$F131,0)+MAX((Expenses!IX$12-Leases!$AB134/12)*Leases!$AA134*Leases!$F131,0)+MAX((Expenses!IX$13-Leases!$AB135/12)*Leases!$AA135*Leases!$F131,0)))))</f>
        <v>0</v>
      </c>
      <c r="JA302" s="94">
        <f>IF(OR(JA$165&lt;=EOMONTH($E131,$R131*(1-$O131)),JA$165&gt;EOMONTH($E131,$P131*12*(1-$O131)+$Q131*12*$O131+$R131*(1-$O131))),0,IF($X131="NNN",Expenses!IY$14*Leases!$F131,IF(Leases!$X131="FSG",0,IF(Leases!$X131="MG",SUMPRODUCT(Leases!$Z131:$Z135,Expenses!IY$9:IY$13)*Leases!$F131,MAX((Expenses!IY$9-Leases!$AB131/12)*Leases!$AA131*Leases!$F131,0)+MAX((Expenses!IY$10-Leases!$AB132/12)*Leases!$AA132*Leases!$F131,0)+MAX((Expenses!IY$11-Leases!$AB133/12)*Leases!$AA133*Leases!$F131,0)+MAX((Expenses!IY$12-Leases!$AB134/12)*Leases!$AA134*Leases!$F131,0)+MAX((Expenses!IY$13-Leases!$AB135/12)*Leases!$AA135*Leases!$F131,0)))))</f>
        <v>0</v>
      </c>
      <c r="JB302" s="94">
        <f>IF(OR(JB$165&lt;=EOMONTH($E131,$R131*(1-$O131)),JB$165&gt;EOMONTH($E131,$P131*12*(1-$O131)+$Q131*12*$O131+$R131*(1-$O131))),0,IF($X131="NNN",Expenses!IZ$14*Leases!$F131,IF(Leases!$X131="FSG",0,IF(Leases!$X131="MG",SUMPRODUCT(Leases!$Z131:$Z135,Expenses!IZ$9:IZ$13)*Leases!$F131,MAX((Expenses!IZ$9-Leases!$AB131/12)*Leases!$AA131*Leases!$F131,0)+MAX((Expenses!IZ$10-Leases!$AB132/12)*Leases!$AA132*Leases!$F131,0)+MAX((Expenses!IZ$11-Leases!$AB133/12)*Leases!$AA133*Leases!$F131,0)+MAX((Expenses!IZ$12-Leases!$AB134/12)*Leases!$AA134*Leases!$F131,0)+MAX((Expenses!IZ$13-Leases!$AB135/12)*Leases!$AA135*Leases!$F131,0)))))</f>
        <v>0</v>
      </c>
      <c r="JC302" s="94">
        <f>IF(OR(JC$165&lt;=EOMONTH($E131,$R131*(1-$O131)),JC$165&gt;EOMONTH($E131,$P131*12*(1-$O131)+$Q131*12*$O131+$R131*(1-$O131))),0,IF($X131="NNN",Expenses!JA$14*Leases!$F131,IF(Leases!$X131="FSG",0,IF(Leases!$X131="MG",SUMPRODUCT(Leases!$Z131:$Z135,Expenses!JA$9:JA$13)*Leases!$F131,MAX((Expenses!JA$9-Leases!$AB131/12)*Leases!$AA131*Leases!$F131,0)+MAX((Expenses!JA$10-Leases!$AB132/12)*Leases!$AA132*Leases!$F131,0)+MAX((Expenses!JA$11-Leases!$AB133/12)*Leases!$AA133*Leases!$F131,0)+MAX((Expenses!JA$12-Leases!$AB134/12)*Leases!$AA134*Leases!$F131,0)+MAX((Expenses!JA$13-Leases!$AB135/12)*Leases!$AA135*Leases!$F131,0)))))</f>
        <v>0</v>
      </c>
      <c r="JD302" s="94">
        <f>IF(OR(JD$165&lt;=EOMONTH($E131,$R131*(1-$O131)),JD$165&gt;EOMONTH($E131,$P131*12*(1-$O131)+$Q131*12*$O131+$R131*(1-$O131))),0,IF($X131="NNN",Expenses!JB$14*Leases!$F131,IF(Leases!$X131="FSG",0,IF(Leases!$X131="MG",SUMPRODUCT(Leases!$Z131:$Z135,Expenses!JB$9:JB$13)*Leases!$F131,MAX((Expenses!JB$9-Leases!$AB131/12)*Leases!$AA131*Leases!$F131,0)+MAX((Expenses!JB$10-Leases!$AB132/12)*Leases!$AA132*Leases!$F131,0)+MAX((Expenses!JB$11-Leases!$AB133/12)*Leases!$AA133*Leases!$F131,0)+MAX((Expenses!JB$12-Leases!$AB134/12)*Leases!$AA134*Leases!$F131,0)+MAX((Expenses!JB$13-Leases!$AB135/12)*Leases!$AA135*Leases!$F131,0)))))</f>
        <v>0</v>
      </c>
      <c r="JE302" s="94">
        <f>IF(OR(JE$165&lt;=EOMONTH($E131,$R131*(1-$O131)),JE$165&gt;EOMONTH($E131,$P131*12*(1-$O131)+$Q131*12*$O131+$R131*(1-$O131))),0,IF($X131="NNN",Expenses!JC$14*Leases!$F131,IF(Leases!$X131="FSG",0,IF(Leases!$X131="MG",SUMPRODUCT(Leases!$Z131:$Z135,Expenses!JC$9:JC$13)*Leases!$F131,MAX((Expenses!JC$9-Leases!$AB131/12)*Leases!$AA131*Leases!$F131,0)+MAX((Expenses!JC$10-Leases!$AB132/12)*Leases!$AA132*Leases!$F131,0)+MAX((Expenses!JC$11-Leases!$AB133/12)*Leases!$AA133*Leases!$F131,0)+MAX((Expenses!JC$12-Leases!$AB134/12)*Leases!$AA134*Leases!$F131,0)+MAX((Expenses!JC$13-Leases!$AB135/12)*Leases!$AA135*Leases!$F131,0)))))</f>
        <v>0</v>
      </c>
      <c r="JF302" s="94">
        <f>IF(OR(JF$165&lt;=EOMONTH($E131,$R131*(1-$O131)),JF$165&gt;EOMONTH($E131,$P131*12*(1-$O131)+$Q131*12*$O131+$R131*(1-$O131))),0,IF($X131="NNN",Expenses!JD$14*Leases!$F131,IF(Leases!$X131="FSG",0,IF(Leases!$X131="MG",SUMPRODUCT(Leases!$Z131:$Z135,Expenses!JD$9:JD$13)*Leases!$F131,MAX((Expenses!JD$9-Leases!$AB131/12)*Leases!$AA131*Leases!$F131,0)+MAX((Expenses!JD$10-Leases!$AB132/12)*Leases!$AA132*Leases!$F131,0)+MAX((Expenses!JD$11-Leases!$AB133/12)*Leases!$AA133*Leases!$F131,0)+MAX((Expenses!JD$12-Leases!$AB134/12)*Leases!$AA134*Leases!$F131,0)+MAX((Expenses!JD$13-Leases!$AB135/12)*Leases!$AA135*Leases!$F131,0)))))</f>
        <v>0</v>
      </c>
      <c r="JG302" s="94">
        <f>IF(OR(JG$165&lt;=EOMONTH($E131,$R131*(1-$O131)),JG$165&gt;EOMONTH($E131,$P131*12*(1-$O131)+$Q131*12*$O131+$R131*(1-$O131))),0,IF($X131="NNN",Expenses!JE$14*Leases!$F131,IF(Leases!$X131="FSG",0,IF(Leases!$X131="MG",SUMPRODUCT(Leases!$Z131:$Z135,Expenses!JE$9:JE$13)*Leases!$F131,MAX((Expenses!JE$9-Leases!$AB131/12)*Leases!$AA131*Leases!$F131,0)+MAX((Expenses!JE$10-Leases!$AB132/12)*Leases!$AA132*Leases!$F131,0)+MAX((Expenses!JE$11-Leases!$AB133/12)*Leases!$AA133*Leases!$F131,0)+MAX((Expenses!JE$12-Leases!$AB134/12)*Leases!$AA134*Leases!$F131,0)+MAX((Expenses!JE$13-Leases!$AB135/12)*Leases!$AA135*Leases!$F131,0)))))</f>
        <v>0</v>
      </c>
      <c r="JH302" s="94">
        <f>IF(OR(JH$165&lt;=EOMONTH($E131,$R131*(1-$O131)),JH$165&gt;EOMONTH($E131,$P131*12*(1-$O131)+$Q131*12*$O131+$R131*(1-$O131))),0,IF($X131="NNN",Expenses!JF$14*Leases!$F131,IF(Leases!$X131="FSG",0,IF(Leases!$X131="MG",SUMPRODUCT(Leases!$Z131:$Z135,Expenses!JF$9:JF$13)*Leases!$F131,MAX((Expenses!JF$9-Leases!$AB131/12)*Leases!$AA131*Leases!$F131,0)+MAX((Expenses!JF$10-Leases!$AB132/12)*Leases!$AA132*Leases!$F131,0)+MAX((Expenses!JF$11-Leases!$AB133/12)*Leases!$AA133*Leases!$F131,0)+MAX((Expenses!JF$12-Leases!$AB134/12)*Leases!$AA134*Leases!$F131,0)+MAX((Expenses!JF$13-Leases!$AB135/12)*Leases!$AA135*Leases!$F131,0)))))</f>
        <v>0</v>
      </c>
      <c r="JI302" s="94">
        <f>IF(OR(JI$165&lt;=EOMONTH($E131,$R131*(1-$O131)),JI$165&gt;EOMONTH($E131,$P131*12*(1-$O131)+$Q131*12*$O131+$R131*(1-$O131))),0,IF($X131="NNN",Expenses!JG$14*Leases!$F131,IF(Leases!$X131="FSG",0,IF(Leases!$X131="MG",SUMPRODUCT(Leases!$Z131:$Z135,Expenses!JG$9:JG$13)*Leases!$F131,MAX((Expenses!JG$9-Leases!$AB131/12)*Leases!$AA131*Leases!$F131,0)+MAX((Expenses!JG$10-Leases!$AB132/12)*Leases!$AA132*Leases!$F131,0)+MAX((Expenses!JG$11-Leases!$AB133/12)*Leases!$AA133*Leases!$F131,0)+MAX((Expenses!JG$12-Leases!$AB134/12)*Leases!$AA134*Leases!$F131,0)+MAX((Expenses!JG$13-Leases!$AB135/12)*Leases!$AA135*Leases!$F131,0)))))</f>
        <v>0</v>
      </c>
      <c r="JJ302" s="94">
        <f>IF(OR(JJ$165&lt;=EOMONTH($E131,$R131*(1-$O131)),JJ$165&gt;EOMONTH($E131,$P131*12*(1-$O131)+$Q131*12*$O131+$R131*(1-$O131))),0,IF($X131="NNN",Expenses!JH$14*Leases!$F131,IF(Leases!$X131="FSG",0,IF(Leases!$X131="MG",SUMPRODUCT(Leases!$Z131:$Z135,Expenses!JH$9:JH$13)*Leases!$F131,MAX((Expenses!JH$9-Leases!$AB131/12)*Leases!$AA131*Leases!$F131,0)+MAX((Expenses!JH$10-Leases!$AB132/12)*Leases!$AA132*Leases!$F131,0)+MAX((Expenses!JH$11-Leases!$AB133/12)*Leases!$AA133*Leases!$F131,0)+MAX((Expenses!JH$12-Leases!$AB134/12)*Leases!$AA134*Leases!$F131,0)+MAX((Expenses!JH$13-Leases!$AB135/12)*Leases!$AA135*Leases!$F131,0)))))</f>
        <v>0</v>
      </c>
      <c r="JK302" s="94">
        <f>IF(OR(JK$165&lt;=EOMONTH($E131,$R131*(1-$O131)),JK$165&gt;EOMONTH($E131,$P131*12*(1-$O131)+$Q131*12*$O131+$R131*(1-$O131))),0,IF($X131="NNN",Expenses!JI$14*Leases!$F131,IF(Leases!$X131="FSG",0,IF(Leases!$X131="MG",SUMPRODUCT(Leases!$Z131:$Z135,Expenses!JI$9:JI$13)*Leases!$F131,MAX((Expenses!JI$9-Leases!$AB131/12)*Leases!$AA131*Leases!$F131,0)+MAX((Expenses!JI$10-Leases!$AB132/12)*Leases!$AA132*Leases!$F131,0)+MAX((Expenses!JI$11-Leases!$AB133/12)*Leases!$AA133*Leases!$F131,0)+MAX((Expenses!JI$12-Leases!$AB134/12)*Leases!$AA134*Leases!$F131,0)+MAX((Expenses!JI$13-Leases!$AB135/12)*Leases!$AA135*Leases!$F131,0)))))</f>
        <v>0</v>
      </c>
      <c r="JL302" s="94">
        <f>IF(OR(JL$165&lt;=EOMONTH($E131,$R131*(1-$O131)),JL$165&gt;EOMONTH($E131,$P131*12*(1-$O131)+$Q131*12*$O131+$R131*(1-$O131))),0,IF($X131="NNN",Expenses!JJ$14*Leases!$F131,IF(Leases!$X131="FSG",0,IF(Leases!$X131="MG",SUMPRODUCT(Leases!$Z131:$Z135,Expenses!JJ$9:JJ$13)*Leases!$F131,MAX((Expenses!JJ$9-Leases!$AB131/12)*Leases!$AA131*Leases!$F131,0)+MAX((Expenses!JJ$10-Leases!$AB132/12)*Leases!$AA132*Leases!$F131,0)+MAX((Expenses!JJ$11-Leases!$AB133/12)*Leases!$AA133*Leases!$F131,0)+MAX((Expenses!JJ$12-Leases!$AB134/12)*Leases!$AA134*Leases!$F131,0)+MAX((Expenses!JJ$13-Leases!$AB135/12)*Leases!$AA135*Leases!$F131,0)))))</f>
        <v>0</v>
      </c>
      <c r="JM302" s="94">
        <f>IF(OR(JM$165&lt;=EOMONTH($E131,$R131*(1-$O131)),JM$165&gt;EOMONTH($E131,$P131*12*(1-$O131)+$Q131*12*$O131+$R131*(1-$O131))),0,IF($X131="NNN",Expenses!JK$14*Leases!$F131,IF(Leases!$X131="FSG",0,IF(Leases!$X131="MG",SUMPRODUCT(Leases!$Z131:$Z135,Expenses!JK$9:JK$13)*Leases!$F131,MAX((Expenses!JK$9-Leases!$AB131/12)*Leases!$AA131*Leases!$F131,0)+MAX((Expenses!JK$10-Leases!$AB132/12)*Leases!$AA132*Leases!$F131,0)+MAX((Expenses!JK$11-Leases!$AB133/12)*Leases!$AA133*Leases!$F131,0)+MAX((Expenses!JK$12-Leases!$AB134/12)*Leases!$AA134*Leases!$F131,0)+MAX((Expenses!JK$13-Leases!$AB135/12)*Leases!$AA135*Leases!$F131,0)))))</f>
        <v>0</v>
      </c>
      <c r="JN302" s="94">
        <f>IF(OR(JN$165&lt;=EOMONTH($E131,$R131*(1-$O131)),JN$165&gt;EOMONTH($E131,$P131*12*(1-$O131)+$Q131*12*$O131+$R131*(1-$O131))),0,IF($X131="NNN",Expenses!JL$14*Leases!$F131,IF(Leases!$X131="FSG",0,IF(Leases!$X131="MG",SUMPRODUCT(Leases!$Z131:$Z135,Expenses!JL$9:JL$13)*Leases!$F131,MAX((Expenses!JL$9-Leases!$AB131/12)*Leases!$AA131*Leases!$F131,0)+MAX((Expenses!JL$10-Leases!$AB132/12)*Leases!$AA132*Leases!$F131,0)+MAX((Expenses!JL$11-Leases!$AB133/12)*Leases!$AA133*Leases!$F131,0)+MAX((Expenses!JL$12-Leases!$AB134/12)*Leases!$AA134*Leases!$F131,0)+MAX((Expenses!JL$13-Leases!$AB135/12)*Leases!$AA135*Leases!$F131,0)))))</f>
        <v>0</v>
      </c>
      <c r="JO302" s="94">
        <f>IF(OR(JO$165&lt;=EOMONTH($E131,$R131*(1-$O131)),JO$165&gt;EOMONTH($E131,$P131*12*(1-$O131)+$Q131*12*$O131+$R131*(1-$O131))),0,IF($X131="NNN",Expenses!JM$14*Leases!$F131,IF(Leases!$X131="FSG",0,IF(Leases!$X131="MG",SUMPRODUCT(Leases!$Z131:$Z135,Expenses!JM$9:JM$13)*Leases!$F131,MAX((Expenses!JM$9-Leases!$AB131/12)*Leases!$AA131*Leases!$F131,0)+MAX((Expenses!JM$10-Leases!$AB132/12)*Leases!$AA132*Leases!$F131,0)+MAX((Expenses!JM$11-Leases!$AB133/12)*Leases!$AA133*Leases!$F131,0)+MAX((Expenses!JM$12-Leases!$AB134/12)*Leases!$AA134*Leases!$F131,0)+MAX((Expenses!JM$13-Leases!$AB135/12)*Leases!$AA135*Leases!$F131,0)))))</f>
        <v>0</v>
      </c>
      <c r="JP302" s="94">
        <f>IF(OR(JP$165&lt;=EOMONTH($E131,$R131*(1-$O131)),JP$165&gt;EOMONTH($E131,$P131*12*(1-$O131)+$Q131*12*$O131+$R131*(1-$O131))),0,IF($X131="NNN",Expenses!JN$14*Leases!$F131,IF(Leases!$X131="FSG",0,IF(Leases!$X131="MG",SUMPRODUCT(Leases!$Z131:$Z135,Expenses!JN$9:JN$13)*Leases!$F131,MAX((Expenses!JN$9-Leases!$AB131/12)*Leases!$AA131*Leases!$F131,0)+MAX((Expenses!JN$10-Leases!$AB132/12)*Leases!$AA132*Leases!$F131,0)+MAX((Expenses!JN$11-Leases!$AB133/12)*Leases!$AA133*Leases!$F131,0)+MAX((Expenses!JN$12-Leases!$AB134/12)*Leases!$AA134*Leases!$F131,0)+MAX((Expenses!JN$13-Leases!$AB135/12)*Leases!$AA135*Leases!$F131,0)))))</f>
        <v>0</v>
      </c>
      <c r="JQ302" s="94">
        <f>IF(OR(JQ$165&lt;=EOMONTH($E131,$R131*(1-$O131)),JQ$165&gt;EOMONTH($E131,$P131*12*(1-$O131)+$Q131*12*$O131+$R131*(1-$O131))),0,IF($X131="NNN",Expenses!JO$14*Leases!$F131,IF(Leases!$X131="FSG",0,IF(Leases!$X131="MG",SUMPRODUCT(Leases!$Z131:$Z135,Expenses!JO$9:JO$13)*Leases!$F131,MAX((Expenses!JO$9-Leases!$AB131/12)*Leases!$AA131*Leases!$F131,0)+MAX((Expenses!JO$10-Leases!$AB132/12)*Leases!$AA132*Leases!$F131,0)+MAX((Expenses!JO$11-Leases!$AB133/12)*Leases!$AA133*Leases!$F131,0)+MAX((Expenses!JO$12-Leases!$AB134/12)*Leases!$AA134*Leases!$F131,0)+MAX((Expenses!JO$13-Leases!$AB135/12)*Leases!$AA135*Leases!$F131,0)))))</f>
        <v>0</v>
      </c>
      <c r="JR302" s="94">
        <f>IF(OR(JR$165&lt;=EOMONTH($E131,$R131*(1-$O131)),JR$165&gt;EOMONTH($E131,$P131*12*(1-$O131)+$Q131*12*$O131+$R131*(1-$O131))),0,IF($X131="NNN",Expenses!JP$14*Leases!$F131,IF(Leases!$X131="FSG",0,IF(Leases!$X131="MG",SUMPRODUCT(Leases!$Z131:$Z135,Expenses!JP$9:JP$13)*Leases!$F131,MAX((Expenses!JP$9-Leases!$AB131/12)*Leases!$AA131*Leases!$F131,0)+MAX((Expenses!JP$10-Leases!$AB132/12)*Leases!$AA132*Leases!$F131,0)+MAX((Expenses!JP$11-Leases!$AB133/12)*Leases!$AA133*Leases!$F131,0)+MAX((Expenses!JP$12-Leases!$AB134/12)*Leases!$AA134*Leases!$F131,0)+MAX((Expenses!JP$13-Leases!$AB135/12)*Leases!$AA135*Leases!$F131,0)))))</f>
        <v>0</v>
      </c>
      <c r="JS302" s="94">
        <f>IF(OR(JS$165&lt;=EOMONTH($E131,$R131*(1-$O131)),JS$165&gt;EOMONTH($E131,$P131*12*(1-$O131)+$Q131*12*$O131+$R131*(1-$O131))),0,IF($X131="NNN",Expenses!JQ$14*Leases!$F131,IF(Leases!$X131="FSG",0,IF(Leases!$X131="MG",SUMPRODUCT(Leases!$Z131:$Z135,Expenses!JQ$9:JQ$13)*Leases!$F131,MAX((Expenses!JQ$9-Leases!$AB131/12)*Leases!$AA131*Leases!$F131,0)+MAX((Expenses!JQ$10-Leases!$AB132/12)*Leases!$AA132*Leases!$F131,0)+MAX((Expenses!JQ$11-Leases!$AB133/12)*Leases!$AA133*Leases!$F131,0)+MAX((Expenses!JQ$12-Leases!$AB134/12)*Leases!$AA134*Leases!$F131,0)+MAX((Expenses!JQ$13-Leases!$AB135/12)*Leases!$AA135*Leases!$F131,0)))))</f>
        <v>0</v>
      </c>
      <c r="JT302" s="94">
        <f>IF(OR(JT$165&lt;=EOMONTH($E131,$R131*(1-$O131)),JT$165&gt;EOMONTH($E131,$P131*12*(1-$O131)+$Q131*12*$O131+$R131*(1-$O131))),0,IF($X131="NNN",Expenses!JR$14*Leases!$F131,IF(Leases!$X131="FSG",0,IF(Leases!$X131="MG",SUMPRODUCT(Leases!$Z131:$Z135,Expenses!JR$9:JR$13)*Leases!$F131,MAX((Expenses!JR$9-Leases!$AB131/12)*Leases!$AA131*Leases!$F131,0)+MAX((Expenses!JR$10-Leases!$AB132/12)*Leases!$AA132*Leases!$F131,0)+MAX((Expenses!JR$11-Leases!$AB133/12)*Leases!$AA133*Leases!$F131,0)+MAX((Expenses!JR$12-Leases!$AB134/12)*Leases!$AA134*Leases!$F131,0)+MAX((Expenses!JR$13-Leases!$AB135/12)*Leases!$AA135*Leases!$F131,0)))))</f>
        <v>0</v>
      </c>
      <c r="JU302" s="94">
        <f>IF(OR(JU$165&lt;=EOMONTH($E131,$R131*(1-$O131)),JU$165&gt;EOMONTH($E131,$P131*12*(1-$O131)+$Q131*12*$O131+$R131*(1-$O131))),0,IF($X131="NNN",Expenses!JS$14*Leases!$F131,IF(Leases!$X131="FSG",0,IF(Leases!$X131="MG",SUMPRODUCT(Leases!$Z131:$Z135,Expenses!JS$9:JS$13)*Leases!$F131,MAX((Expenses!JS$9-Leases!$AB131/12)*Leases!$AA131*Leases!$F131,0)+MAX((Expenses!JS$10-Leases!$AB132/12)*Leases!$AA132*Leases!$F131,0)+MAX((Expenses!JS$11-Leases!$AB133/12)*Leases!$AA133*Leases!$F131,0)+MAX((Expenses!JS$12-Leases!$AB134/12)*Leases!$AA134*Leases!$F131,0)+MAX((Expenses!JS$13-Leases!$AB135/12)*Leases!$AA135*Leases!$F131,0)))))</f>
        <v>0</v>
      </c>
      <c r="JV302" s="94">
        <f>IF(OR(JV$165&lt;=EOMONTH($E131,$R131*(1-$O131)),JV$165&gt;EOMONTH($E131,$P131*12*(1-$O131)+$Q131*12*$O131+$R131*(1-$O131))),0,IF($X131="NNN",Expenses!JT$14*Leases!$F131,IF(Leases!$X131="FSG",0,IF(Leases!$X131="MG",SUMPRODUCT(Leases!$Z131:$Z135,Expenses!JT$9:JT$13)*Leases!$F131,MAX((Expenses!JT$9-Leases!$AB131/12)*Leases!$AA131*Leases!$F131,0)+MAX((Expenses!JT$10-Leases!$AB132/12)*Leases!$AA132*Leases!$F131,0)+MAX((Expenses!JT$11-Leases!$AB133/12)*Leases!$AA133*Leases!$F131,0)+MAX((Expenses!JT$12-Leases!$AB134/12)*Leases!$AA134*Leases!$F131,0)+MAX((Expenses!JT$13-Leases!$AB135/12)*Leases!$AA135*Leases!$F131,0)))))</f>
        <v>0</v>
      </c>
      <c r="JW302" s="94">
        <f>IF(OR(JW$165&lt;=EOMONTH($E131,$R131*(1-$O131)),JW$165&gt;EOMONTH($E131,$P131*12*(1-$O131)+$Q131*12*$O131+$R131*(1-$O131))),0,IF($X131="NNN",Expenses!JU$14*Leases!$F131,IF(Leases!$X131="FSG",0,IF(Leases!$X131="MG",SUMPRODUCT(Leases!$Z131:$Z135,Expenses!JU$9:JU$13)*Leases!$F131,MAX((Expenses!JU$9-Leases!$AB131/12)*Leases!$AA131*Leases!$F131,0)+MAX((Expenses!JU$10-Leases!$AB132/12)*Leases!$AA132*Leases!$F131,0)+MAX((Expenses!JU$11-Leases!$AB133/12)*Leases!$AA133*Leases!$F131,0)+MAX((Expenses!JU$12-Leases!$AB134/12)*Leases!$AA134*Leases!$F131,0)+MAX((Expenses!JU$13-Leases!$AB135/12)*Leases!$AA135*Leases!$F131,0)))))</f>
        <v>0</v>
      </c>
      <c r="JX302" s="94">
        <f>IF(OR(JX$165&lt;=EOMONTH($E131,$R131*(1-$O131)),JX$165&gt;EOMONTH($E131,$P131*12*(1-$O131)+$Q131*12*$O131+$R131*(1-$O131))),0,IF($X131="NNN",Expenses!JV$14*Leases!$F131,IF(Leases!$X131="FSG",0,IF(Leases!$X131="MG",SUMPRODUCT(Leases!$Z131:$Z135,Expenses!JV$9:JV$13)*Leases!$F131,MAX((Expenses!JV$9-Leases!$AB131/12)*Leases!$AA131*Leases!$F131,0)+MAX((Expenses!JV$10-Leases!$AB132/12)*Leases!$AA132*Leases!$F131,0)+MAX((Expenses!JV$11-Leases!$AB133/12)*Leases!$AA133*Leases!$F131,0)+MAX((Expenses!JV$12-Leases!$AB134/12)*Leases!$AA134*Leases!$F131,0)+MAX((Expenses!JV$13-Leases!$AB135/12)*Leases!$AA135*Leases!$F131,0)))))</f>
        <v>0</v>
      </c>
      <c r="JY302" s="94">
        <f>IF(OR(JY$165&lt;=EOMONTH($E131,$R131*(1-$O131)),JY$165&gt;EOMONTH($E131,$P131*12*(1-$O131)+$Q131*12*$O131+$R131*(1-$O131))),0,IF($X131="NNN",Expenses!JW$14*Leases!$F131,IF(Leases!$X131="FSG",0,IF(Leases!$X131="MG",SUMPRODUCT(Leases!$Z131:$Z135,Expenses!JW$9:JW$13)*Leases!$F131,MAX((Expenses!JW$9-Leases!$AB131/12)*Leases!$AA131*Leases!$F131,0)+MAX((Expenses!JW$10-Leases!$AB132/12)*Leases!$AA132*Leases!$F131,0)+MAX((Expenses!JW$11-Leases!$AB133/12)*Leases!$AA133*Leases!$F131,0)+MAX((Expenses!JW$12-Leases!$AB134/12)*Leases!$AA134*Leases!$F131,0)+MAX((Expenses!JW$13-Leases!$AB135/12)*Leases!$AA135*Leases!$F131,0)))))</f>
        <v>0</v>
      </c>
      <c r="JZ302" s="94">
        <f>IF(OR(JZ$165&lt;=EOMONTH($E131,$R131*(1-$O131)),JZ$165&gt;EOMONTH($E131,$P131*12*(1-$O131)+$Q131*12*$O131+$R131*(1-$O131))),0,IF($X131="NNN",Expenses!JX$14*Leases!$F131,IF(Leases!$X131="FSG",0,IF(Leases!$X131="MG",SUMPRODUCT(Leases!$Z131:$Z135,Expenses!JX$9:JX$13)*Leases!$F131,MAX((Expenses!JX$9-Leases!$AB131/12)*Leases!$AA131*Leases!$F131,0)+MAX((Expenses!JX$10-Leases!$AB132/12)*Leases!$AA132*Leases!$F131,0)+MAX((Expenses!JX$11-Leases!$AB133/12)*Leases!$AA133*Leases!$F131,0)+MAX((Expenses!JX$12-Leases!$AB134/12)*Leases!$AA134*Leases!$F131,0)+MAX((Expenses!JX$13-Leases!$AB135/12)*Leases!$AA135*Leases!$F131,0)))))</f>
        <v>0</v>
      </c>
      <c r="KA302" s="94">
        <f>IF(OR(KA$165&lt;=EOMONTH($E131,$R131*(1-$O131)),KA$165&gt;EOMONTH($E131,$P131*12*(1-$O131)+$Q131*12*$O131+$R131*(1-$O131))),0,IF($X131="NNN",Expenses!JY$14*Leases!$F131,IF(Leases!$X131="FSG",0,IF(Leases!$X131="MG",SUMPRODUCT(Leases!$Z131:$Z135,Expenses!JY$9:JY$13)*Leases!$F131,MAX((Expenses!JY$9-Leases!$AB131/12)*Leases!$AA131*Leases!$F131,0)+MAX((Expenses!JY$10-Leases!$AB132/12)*Leases!$AA132*Leases!$F131,0)+MAX((Expenses!JY$11-Leases!$AB133/12)*Leases!$AA133*Leases!$F131,0)+MAX((Expenses!JY$12-Leases!$AB134/12)*Leases!$AA134*Leases!$F131,0)+MAX((Expenses!JY$13-Leases!$AB135/12)*Leases!$AA135*Leases!$F131,0)))))</f>
        <v>0</v>
      </c>
      <c r="KB302" s="94">
        <f>IF(OR(KB$165&lt;=EOMONTH($E131,$R131*(1-$O131)),KB$165&gt;EOMONTH($E131,$P131*12*(1-$O131)+$Q131*12*$O131+$R131*(1-$O131))),0,IF($X131="NNN",Expenses!JZ$14*Leases!$F131,IF(Leases!$X131="FSG",0,IF(Leases!$X131="MG",SUMPRODUCT(Leases!$Z131:$Z135,Expenses!JZ$9:JZ$13)*Leases!$F131,MAX((Expenses!JZ$9-Leases!$AB131/12)*Leases!$AA131*Leases!$F131,0)+MAX((Expenses!JZ$10-Leases!$AB132/12)*Leases!$AA132*Leases!$F131,0)+MAX((Expenses!JZ$11-Leases!$AB133/12)*Leases!$AA133*Leases!$F131,0)+MAX((Expenses!JZ$12-Leases!$AB134/12)*Leases!$AA134*Leases!$F131,0)+MAX((Expenses!JZ$13-Leases!$AB135/12)*Leases!$AA135*Leases!$F131,0)))))</f>
        <v>0</v>
      </c>
      <c r="KC302" s="94">
        <f>IF(OR(KC$165&lt;=EOMONTH($E131,$R131*(1-$O131)),KC$165&gt;EOMONTH($E131,$P131*12*(1-$O131)+$Q131*12*$O131+$R131*(1-$O131))),0,IF($X131="NNN",Expenses!KA$14*Leases!$F131,IF(Leases!$X131="FSG",0,IF(Leases!$X131="MG",SUMPRODUCT(Leases!$Z131:$Z135,Expenses!KA$9:KA$13)*Leases!$F131,MAX((Expenses!KA$9-Leases!$AB131/12)*Leases!$AA131*Leases!$F131,0)+MAX((Expenses!KA$10-Leases!$AB132/12)*Leases!$AA132*Leases!$F131,0)+MAX((Expenses!KA$11-Leases!$AB133/12)*Leases!$AA133*Leases!$F131,0)+MAX((Expenses!KA$12-Leases!$AB134/12)*Leases!$AA134*Leases!$F131,0)+MAX((Expenses!KA$13-Leases!$AB135/12)*Leases!$AA135*Leases!$F131,0)))))</f>
        <v>0</v>
      </c>
      <c r="KD302" s="94">
        <f>IF(OR(KD$165&lt;=EOMONTH($E131,$R131*(1-$O131)),KD$165&gt;EOMONTH($E131,$P131*12*(1-$O131)+$Q131*12*$O131+$R131*(1-$O131))),0,IF($X131="NNN",Expenses!KB$14*Leases!$F131,IF(Leases!$X131="FSG",0,IF(Leases!$X131="MG",SUMPRODUCT(Leases!$Z131:$Z135,Expenses!KB$9:KB$13)*Leases!$F131,MAX((Expenses!KB$9-Leases!$AB131/12)*Leases!$AA131*Leases!$F131,0)+MAX((Expenses!KB$10-Leases!$AB132/12)*Leases!$AA132*Leases!$F131,0)+MAX((Expenses!KB$11-Leases!$AB133/12)*Leases!$AA133*Leases!$F131,0)+MAX((Expenses!KB$12-Leases!$AB134/12)*Leases!$AA134*Leases!$F131,0)+MAX((Expenses!KB$13-Leases!$AB135/12)*Leases!$AA135*Leases!$F131,0)))))</f>
        <v>0</v>
      </c>
      <c r="KE302" s="94">
        <f>IF(OR(KE$165&lt;=EOMONTH($E131,$R131*(1-$O131)),KE$165&gt;EOMONTH($E131,$P131*12*(1-$O131)+$Q131*12*$O131+$R131*(1-$O131))),0,IF($X131="NNN",Expenses!KC$14*Leases!$F131,IF(Leases!$X131="FSG",0,IF(Leases!$X131="MG",SUMPRODUCT(Leases!$Z131:$Z135,Expenses!KC$9:KC$13)*Leases!$F131,MAX((Expenses!KC$9-Leases!$AB131/12)*Leases!$AA131*Leases!$F131,0)+MAX((Expenses!KC$10-Leases!$AB132/12)*Leases!$AA132*Leases!$F131,0)+MAX((Expenses!KC$11-Leases!$AB133/12)*Leases!$AA133*Leases!$F131,0)+MAX((Expenses!KC$12-Leases!$AB134/12)*Leases!$AA134*Leases!$F131,0)+MAX((Expenses!KC$13-Leases!$AB135/12)*Leases!$AA135*Leases!$F131,0)))))</f>
        <v>0</v>
      </c>
      <c r="KF302" s="94">
        <f>IF(OR(KF$165&lt;=EOMONTH($E131,$R131*(1-$O131)),KF$165&gt;EOMONTH($E131,$P131*12*(1-$O131)+$Q131*12*$O131+$R131*(1-$O131))),0,IF($X131="NNN",Expenses!KD$14*Leases!$F131,IF(Leases!$X131="FSG",0,IF(Leases!$X131="MG",SUMPRODUCT(Leases!$Z131:$Z135,Expenses!KD$9:KD$13)*Leases!$F131,MAX((Expenses!KD$9-Leases!$AB131/12)*Leases!$AA131*Leases!$F131,0)+MAX((Expenses!KD$10-Leases!$AB132/12)*Leases!$AA132*Leases!$F131,0)+MAX((Expenses!KD$11-Leases!$AB133/12)*Leases!$AA133*Leases!$F131,0)+MAX((Expenses!KD$12-Leases!$AB134/12)*Leases!$AA134*Leases!$F131,0)+MAX((Expenses!KD$13-Leases!$AB135/12)*Leases!$AA135*Leases!$F131,0)))))</f>
        <v>0</v>
      </c>
      <c r="KG302" s="94">
        <f>IF(OR(KG$165&lt;=EOMONTH($E131,$R131*(1-$O131)),KG$165&gt;EOMONTH($E131,$P131*12*(1-$O131)+$Q131*12*$O131+$R131*(1-$O131))),0,IF($X131="NNN",Expenses!KE$14*Leases!$F131,IF(Leases!$X131="FSG",0,IF(Leases!$X131="MG",SUMPRODUCT(Leases!$Z131:$Z135,Expenses!KE$9:KE$13)*Leases!$F131,MAX((Expenses!KE$9-Leases!$AB131/12)*Leases!$AA131*Leases!$F131,0)+MAX((Expenses!KE$10-Leases!$AB132/12)*Leases!$AA132*Leases!$F131,0)+MAX((Expenses!KE$11-Leases!$AB133/12)*Leases!$AA133*Leases!$F131,0)+MAX((Expenses!KE$12-Leases!$AB134/12)*Leases!$AA134*Leases!$F131,0)+MAX((Expenses!KE$13-Leases!$AB135/12)*Leases!$AA135*Leases!$F131,0)))))</f>
        <v>0</v>
      </c>
      <c r="KH302" s="94">
        <f>IF(OR(KH$165&lt;=EOMONTH($E131,$R131*(1-$O131)),KH$165&gt;EOMONTH($E131,$P131*12*(1-$O131)+$Q131*12*$O131+$R131*(1-$O131))),0,IF($X131="NNN",Expenses!KF$14*Leases!$F131,IF(Leases!$X131="FSG",0,IF(Leases!$X131="MG",SUMPRODUCT(Leases!$Z131:$Z135,Expenses!KF$9:KF$13)*Leases!$F131,MAX((Expenses!KF$9-Leases!$AB131/12)*Leases!$AA131*Leases!$F131,0)+MAX((Expenses!KF$10-Leases!$AB132/12)*Leases!$AA132*Leases!$F131,0)+MAX((Expenses!KF$11-Leases!$AB133/12)*Leases!$AA133*Leases!$F131,0)+MAX((Expenses!KF$12-Leases!$AB134/12)*Leases!$AA134*Leases!$F131,0)+MAX((Expenses!KF$13-Leases!$AB135/12)*Leases!$AA135*Leases!$F131,0)))))</f>
        <v>0</v>
      </c>
      <c r="KI302" s="94">
        <f>IF(OR(KI$165&lt;=EOMONTH($E131,$R131*(1-$O131)),KI$165&gt;EOMONTH($E131,$P131*12*(1-$O131)+$Q131*12*$O131+$R131*(1-$O131))),0,IF($X131="NNN",Expenses!KG$14*Leases!$F131,IF(Leases!$X131="FSG",0,IF(Leases!$X131="MG",SUMPRODUCT(Leases!$Z131:$Z135,Expenses!KG$9:KG$13)*Leases!$F131,MAX((Expenses!KG$9-Leases!$AB131/12)*Leases!$AA131*Leases!$F131,0)+MAX((Expenses!KG$10-Leases!$AB132/12)*Leases!$AA132*Leases!$F131,0)+MAX((Expenses!KG$11-Leases!$AB133/12)*Leases!$AA133*Leases!$F131,0)+MAX((Expenses!KG$12-Leases!$AB134/12)*Leases!$AA134*Leases!$F131,0)+MAX((Expenses!KG$13-Leases!$AB135/12)*Leases!$AA135*Leases!$F131,0)))))</f>
        <v>0</v>
      </c>
      <c r="KJ302" s="94">
        <f>IF(OR(KJ$165&lt;=EOMONTH($E131,$R131*(1-$O131)),KJ$165&gt;EOMONTH($E131,$P131*12*(1-$O131)+$Q131*12*$O131+$R131*(1-$O131))),0,IF($X131="NNN",Expenses!KH$14*Leases!$F131,IF(Leases!$X131="FSG",0,IF(Leases!$X131="MG",SUMPRODUCT(Leases!$Z131:$Z135,Expenses!KH$9:KH$13)*Leases!$F131,MAX((Expenses!KH$9-Leases!$AB131/12)*Leases!$AA131*Leases!$F131,0)+MAX((Expenses!KH$10-Leases!$AB132/12)*Leases!$AA132*Leases!$F131,0)+MAX((Expenses!KH$11-Leases!$AB133/12)*Leases!$AA133*Leases!$F131,0)+MAX((Expenses!KH$12-Leases!$AB134/12)*Leases!$AA134*Leases!$F131,0)+MAX((Expenses!KH$13-Leases!$AB135/12)*Leases!$AA135*Leases!$F131,0)))))</f>
        <v>0</v>
      </c>
      <c r="KK302" s="94">
        <f>IF(OR(KK$165&lt;=EOMONTH($E131,$R131*(1-$O131)),KK$165&gt;EOMONTH($E131,$P131*12*(1-$O131)+$Q131*12*$O131+$R131*(1-$O131))),0,IF($X131="NNN",Expenses!KI$14*Leases!$F131,IF(Leases!$X131="FSG",0,IF(Leases!$X131="MG",SUMPRODUCT(Leases!$Z131:$Z135,Expenses!KI$9:KI$13)*Leases!$F131,MAX((Expenses!KI$9-Leases!$AB131/12)*Leases!$AA131*Leases!$F131,0)+MAX((Expenses!KI$10-Leases!$AB132/12)*Leases!$AA132*Leases!$F131,0)+MAX((Expenses!KI$11-Leases!$AB133/12)*Leases!$AA133*Leases!$F131,0)+MAX((Expenses!KI$12-Leases!$AB134/12)*Leases!$AA134*Leases!$F131,0)+MAX((Expenses!KI$13-Leases!$AB135/12)*Leases!$AA135*Leases!$F131,0)))))</f>
        <v>0</v>
      </c>
      <c r="KL302" s="94">
        <f>IF(OR(KL$165&lt;=EOMONTH($E131,$R131*(1-$O131)),KL$165&gt;EOMONTH($E131,$P131*12*(1-$O131)+$Q131*12*$O131+$R131*(1-$O131))),0,IF($X131="NNN",Expenses!KJ$14*Leases!$F131,IF(Leases!$X131="FSG",0,IF(Leases!$X131="MG",SUMPRODUCT(Leases!$Z131:$Z135,Expenses!KJ$9:KJ$13)*Leases!$F131,MAX((Expenses!KJ$9-Leases!$AB131/12)*Leases!$AA131*Leases!$F131,0)+MAX((Expenses!KJ$10-Leases!$AB132/12)*Leases!$AA132*Leases!$F131,0)+MAX((Expenses!KJ$11-Leases!$AB133/12)*Leases!$AA133*Leases!$F131,0)+MAX((Expenses!KJ$12-Leases!$AB134/12)*Leases!$AA134*Leases!$F131,0)+MAX((Expenses!KJ$13-Leases!$AB135/12)*Leases!$AA135*Leases!$F131,0)))))</f>
        <v>0</v>
      </c>
      <c r="KM302" s="94">
        <f>IF(OR(KM$165&lt;=EOMONTH($E131,$R131*(1-$O131)),KM$165&gt;EOMONTH($E131,$P131*12*(1-$O131)+$Q131*12*$O131+$R131*(1-$O131))),0,IF($X131="NNN",Expenses!KK$14*Leases!$F131,IF(Leases!$X131="FSG",0,IF(Leases!$X131="MG",SUMPRODUCT(Leases!$Z131:$Z135,Expenses!KK$9:KK$13)*Leases!$F131,MAX((Expenses!KK$9-Leases!$AB131/12)*Leases!$AA131*Leases!$F131,0)+MAX((Expenses!KK$10-Leases!$AB132/12)*Leases!$AA132*Leases!$F131,0)+MAX((Expenses!KK$11-Leases!$AB133/12)*Leases!$AA133*Leases!$F131,0)+MAX((Expenses!KK$12-Leases!$AB134/12)*Leases!$AA134*Leases!$F131,0)+MAX((Expenses!KK$13-Leases!$AB135/12)*Leases!$AA135*Leases!$F131,0)))))</f>
        <v>0</v>
      </c>
      <c r="KN302" s="94">
        <f>IF(OR(KN$165&lt;=EOMONTH($E131,$R131*(1-$O131)),KN$165&gt;EOMONTH($E131,$P131*12*(1-$O131)+$Q131*12*$O131+$R131*(1-$O131))),0,IF($X131="NNN",Expenses!KL$14*Leases!$F131,IF(Leases!$X131="FSG",0,IF(Leases!$X131="MG",SUMPRODUCT(Leases!$Z131:$Z135,Expenses!KL$9:KL$13)*Leases!$F131,MAX((Expenses!KL$9-Leases!$AB131/12)*Leases!$AA131*Leases!$F131,0)+MAX((Expenses!KL$10-Leases!$AB132/12)*Leases!$AA132*Leases!$F131,0)+MAX((Expenses!KL$11-Leases!$AB133/12)*Leases!$AA133*Leases!$F131,0)+MAX((Expenses!KL$12-Leases!$AB134/12)*Leases!$AA134*Leases!$F131,0)+MAX((Expenses!KL$13-Leases!$AB135/12)*Leases!$AA135*Leases!$F131,0)))))</f>
        <v>0</v>
      </c>
      <c r="KO302" s="94">
        <f>IF(OR(KO$165&lt;=EOMONTH($E131,$R131*(1-$O131)),KO$165&gt;EOMONTH($E131,$P131*12*(1-$O131)+$Q131*12*$O131+$R131*(1-$O131))),0,IF($X131="NNN",Expenses!KM$14*Leases!$F131,IF(Leases!$X131="FSG",0,IF(Leases!$X131="MG",SUMPRODUCT(Leases!$Z131:$Z135,Expenses!KM$9:KM$13)*Leases!$F131,MAX((Expenses!KM$9-Leases!$AB131/12)*Leases!$AA131*Leases!$F131,0)+MAX((Expenses!KM$10-Leases!$AB132/12)*Leases!$AA132*Leases!$F131,0)+MAX((Expenses!KM$11-Leases!$AB133/12)*Leases!$AA133*Leases!$F131,0)+MAX((Expenses!KM$12-Leases!$AB134/12)*Leases!$AA134*Leases!$F131,0)+MAX((Expenses!KM$13-Leases!$AB135/12)*Leases!$AA135*Leases!$F131,0)))))</f>
        <v>0</v>
      </c>
      <c r="KP302" s="94">
        <f>IF(OR(KP$165&lt;=EOMONTH($E131,$R131*(1-$O131)),KP$165&gt;EOMONTH($E131,$P131*12*(1-$O131)+$Q131*12*$O131+$R131*(1-$O131))),0,IF($X131="NNN",Expenses!KN$14*Leases!$F131,IF(Leases!$X131="FSG",0,IF(Leases!$X131="MG",SUMPRODUCT(Leases!$Z131:$Z135,Expenses!KN$9:KN$13)*Leases!$F131,MAX((Expenses!KN$9-Leases!$AB131/12)*Leases!$AA131*Leases!$F131,0)+MAX((Expenses!KN$10-Leases!$AB132/12)*Leases!$AA132*Leases!$F131,0)+MAX((Expenses!KN$11-Leases!$AB133/12)*Leases!$AA133*Leases!$F131,0)+MAX((Expenses!KN$12-Leases!$AB134/12)*Leases!$AA134*Leases!$F131,0)+MAX((Expenses!KN$13-Leases!$AB135/12)*Leases!$AA135*Leases!$F131,0)))))</f>
        <v>0</v>
      </c>
      <c r="KQ302" s="94">
        <f>IF(OR(KQ$165&lt;=EOMONTH($E131,$R131*(1-$O131)),KQ$165&gt;EOMONTH($E131,$P131*12*(1-$O131)+$Q131*12*$O131+$R131*(1-$O131))),0,IF($X131="NNN",Expenses!KO$14*Leases!$F131,IF(Leases!$X131="FSG",0,IF(Leases!$X131="MG",SUMPRODUCT(Leases!$Z131:$Z135,Expenses!KO$9:KO$13)*Leases!$F131,MAX((Expenses!KO$9-Leases!$AB131/12)*Leases!$AA131*Leases!$F131,0)+MAX((Expenses!KO$10-Leases!$AB132/12)*Leases!$AA132*Leases!$F131,0)+MAX((Expenses!KO$11-Leases!$AB133/12)*Leases!$AA133*Leases!$F131,0)+MAX((Expenses!KO$12-Leases!$AB134/12)*Leases!$AA134*Leases!$F131,0)+MAX((Expenses!KO$13-Leases!$AB135/12)*Leases!$AA135*Leases!$F131,0)))))</f>
        <v>0</v>
      </c>
      <c r="KR302" s="94">
        <f>IF(OR(KR$165&lt;=EOMONTH($E131,$R131*(1-$O131)),KR$165&gt;EOMONTH($E131,$P131*12*(1-$O131)+$Q131*12*$O131+$R131*(1-$O131))),0,IF($X131="NNN",Expenses!KP$14*Leases!$F131,IF(Leases!$X131="FSG",0,IF(Leases!$X131="MG",SUMPRODUCT(Leases!$Z131:$Z135,Expenses!KP$9:KP$13)*Leases!$F131,MAX((Expenses!KP$9-Leases!$AB131/12)*Leases!$AA131*Leases!$F131,0)+MAX((Expenses!KP$10-Leases!$AB132/12)*Leases!$AA132*Leases!$F131,0)+MAX((Expenses!KP$11-Leases!$AB133/12)*Leases!$AA133*Leases!$F131,0)+MAX((Expenses!KP$12-Leases!$AB134/12)*Leases!$AA134*Leases!$F131,0)+MAX((Expenses!KP$13-Leases!$AB135/12)*Leases!$AA135*Leases!$F131,0)))))</f>
        <v>0</v>
      </c>
      <c r="KS302" s="94">
        <f>IF(OR(KS$165&lt;=EOMONTH($E131,$R131*(1-$O131)),KS$165&gt;EOMONTH($E131,$P131*12*(1-$O131)+$Q131*12*$O131+$R131*(1-$O131))),0,IF($X131="NNN",Expenses!KQ$14*Leases!$F131,IF(Leases!$X131="FSG",0,IF(Leases!$X131="MG",SUMPRODUCT(Leases!$Z131:$Z135,Expenses!KQ$9:KQ$13)*Leases!$F131,MAX((Expenses!KQ$9-Leases!$AB131/12)*Leases!$AA131*Leases!$F131,0)+MAX((Expenses!KQ$10-Leases!$AB132/12)*Leases!$AA132*Leases!$F131,0)+MAX((Expenses!KQ$11-Leases!$AB133/12)*Leases!$AA133*Leases!$F131,0)+MAX((Expenses!KQ$12-Leases!$AB134/12)*Leases!$AA134*Leases!$F131,0)+MAX((Expenses!KQ$13-Leases!$AB135/12)*Leases!$AA135*Leases!$F131,0)))))</f>
        <v>0</v>
      </c>
      <c r="KT302" s="94">
        <f>IF(OR(KT$165&lt;=EOMONTH($E131,$R131*(1-$O131)),KT$165&gt;EOMONTH($E131,$P131*12*(1-$O131)+$Q131*12*$O131+$R131*(1-$O131))),0,IF($X131="NNN",Expenses!KR$14*Leases!$F131,IF(Leases!$X131="FSG",0,IF(Leases!$X131="MG",SUMPRODUCT(Leases!$Z131:$Z135,Expenses!KR$9:KR$13)*Leases!$F131,MAX((Expenses!KR$9-Leases!$AB131/12)*Leases!$AA131*Leases!$F131,0)+MAX((Expenses!KR$10-Leases!$AB132/12)*Leases!$AA132*Leases!$F131,0)+MAX((Expenses!KR$11-Leases!$AB133/12)*Leases!$AA133*Leases!$F131,0)+MAX((Expenses!KR$12-Leases!$AB134/12)*Leases!$AA134*Leases!$F131,0)+MAX((Expenses!KR$13-Leases!$AB135/12)*Leases!$AA135*Leases!$F131,0)))))</f>
        <v>0</v>
      </c>
      <c r="KU302" s="94">
        <f>IF(OR(KU$165&lt;=EOMONTH($E131,$R131*(1-$O131)),KU$165&gt;EOMONTH($E131,$P131*12*(1-$O131)+$Q131*12*$O131+$R131*(1-$O131))),0,IF($X131="NNN",Expenses!KS$14*Leases!$F131,IF(Leases!$X131="FSG",0,IF(Leases!$X131="MG",SUMPRODUCT(Leases!$Z131:$Z135,Expenses!KS$9:KS$13)*Leases!$F131,MAX((Expenses!KS$9-Leases!$AB131/12)*Leases!$AA131*Leases!$F131,0)+MAX((Expenses!KS$10-Leases!$AB132/12)*Leases!$AA132*Leases!$F131,0)+MAX((Expenses!KS$11-Leases!$AB133/12)*Leases!$AA133*Leases!$F131,0)+MAX((Expenses!KS$12-Leases!$AB134/12)*Leases!$AA134*Leases!$F131,0)+MAX((Expenses!KS$13-Leases!$AB135/12)*Leases!$AA135*Leases!$F131,0)))))</f>
        <v>0</v>
      </c>
      <c r="KV302" s="94">
        <f>IF(OR(KV$165&lt;=EOMONTH($E131,$R131*(1-$O131)),KV$165&gt;EOMONTH($E131,$P131*12*(1-$O131)+$Q131*12*$O131+$R131*(1-$O131))),0,IF($X131="NNN",Expenses!KT$14*Leases!$F131,IF(Leases!$X131="FSG",0,IF(Leases!$X131="MG",SUMPRODUCT(Leases!$Z131:$Z135,Expenses!KT$9:KT$13)*Leases!$F131,MAX((Expenses!KT$9-Leases!$AB131/12)*Leases!$AA131*Leases!$F131,0)+MAX((Expenses!KT$10-Leases!$AB132/12)*Leases!$AA132*Leases!$F131,0)+MAX((Expenses!KT$11-Leases!$AB133/12)*Leases!$AA133*Leases!$F131,0)+MAX((Expenses!KT$12-Leases!$AB134/12)*Leases!$AA134*Leases!$F131,0)+MAX((Expenses!KT$13-Leases!$AB135/12)*Leases!$AA135*Leases!$F131,0)))))</f>
        <v>0</v>
      </c>
      <c r="KW302" s="94">
        <f>IF(OR(KW$165&lt;=EOMONTH($E131,$R131*(1-$O131)),KW$165&gt;EOMONTH($E131,$P131*12*(1-$O131)+$Q131*12*$O131+$R131*(1-$O131))),0,IF($X131="NNN",Expenses!KU$14*Leases!$F131,IF(Leases!$X131="FSG",0,IF(Leases!$X131="MG",SUMPRODUCT(Leases!$Z131:$Z135,Expenses!KU$9:KU$13)*Leases!$F131,MAX((Expenses!KU$9-Leases!$AB131/12)*Leases!$AA131*Leases!$F131,0)+MAX((Expenses!KU$10-Leases!$AB132/12)*Leases!$AA132*Leases!$F131,0)+MAX((Expenses!KU$11-Leases!$AB133/12)*Leases!$AA133*Leases!$F131,0)+MAX((Expenses!KU$12-Leases!$AB134/12)*Leases!$AA134*Leases!$F131,0)+MAX((Expenses!KU$13-Leases!$AB135/12)*Leases!$AA135*Leases!$F131,0)))))</f>
        <v>0</v>
      </c>
      <c r="KX302" s="94">
        <f>IF(OR(KX$165&lt;=EOMONTH($E131,$R131*(1-$O131)),KX$165&gt;EOMONTH($E131,$P131*12*(1-$O131)+$Q131*12*$O131+$R131*(1-$O131))),0,IF($X131="NNN",Expenses!KV$14*Leases!$F131,IF(Leases!$X131="FSG",0,IF(Leases!$X131="MG",SUMPRODUCT(Leases!$Z131:$Z135,Expenses!KV$9:KV$13)*Leases!$F131,MAX((Expenses!KV$9-Leases!$AB131/12)*Leases!$AA131*Leases!$F131,0)+MAX((Expenses!KV$10-Leases!$AB132/12)*Leases!$AA132*Leases!$F131,0)+MAX((Expenses!KV$11-Leases!$AB133/12)*Leases!$AA133*Leases!$F131,0)+MAX((Expenses!KV$12-Leases!$AB134/12)*Leases!$AA134*Leases!$F131,0)+MAX((Expenses!KV$13-Leases!$AB135/12)*Leases!$AA135*Leases!$F131,0)))))</f>
        <v>0</v>
      </c>
      <c r="KY302" s="94">
        <f>IF(OR(KY$165&lt;=EOMONTH($E131,$R131*(1-$O131)),KY$165&gt;EOMONTH($E131,$P131*12*(1-$O131)+$Q131*12*$O131+$R131*(1-$O131))),0,IF($X131="NNN",Expenses!KW$14*Leases!$F131,IF(Leases!$X131="FSG",0,IF(Leases!$X131="MG",SUMPRODUCT(Leases!$Z131:$Z135,Expenses!KW$9:KW$13)*Leases!$F131,MAX((Expenses!KW$9-Leases!$AB131/12)*Leases!$AA131*Leases!$F131,0)+MAX((Expenses!KW$10-Leases!$AB132/12)*Leases!$AA132*Leases!$F131,0)+MAX((Expenses!KW$11-Leases!$AB133/12)*Leases!$AA133*Leases!$F131,0)+MAX((Expenses!KW$12-Leases!$AB134/12)*Leases!$AA134*Leases!$F131,0)+MAX((Expenses!KW$13-Leases!$AB135/12)*Leases!$AA135*Leases!$F131,0)))))</f>
        <v>0</v>
      </c>
      <c r="KZ302" s="94">
        <f>IF(OR(KZ$165&lt;=EOMONTH($E131,$R131*(1-$O131)),KZ$165&gt;EOMONTH($E131,$P131*12*(1-$O131)+$Q131*12*$O131+$R131*(1-$O131))),0,IF($X131="NNN",Expenses!KX$14*Leases!$F131,IF(Leases!$X131="FSG",0,IF(Leases!$X131="MG",SUMPRODUCT(Leases!$Z131:$Z135,Expenses!KX$9:KX$13)*Leases!$F131,MAX((Expenses!KX$9-Leases!$AB131/12)*Leases!$AA131*Leases!$F131,0)+MAX((Expenses!KX$10-Leases!$AB132/12)*Leases!$AA132*Leases!$F131,0)+MAX((Expenses!KX$11-Leases!$AB133/12)*Leases!$AA133*Leases!$F131,0)+MAX((Expenses!KX$12-Leases!$AB134/12)*Leases!$AA134*Leases!$F131,0)+MAX((Expenses!KX$13-Leases!$AB135/12)*Leases!$AA135*Leases!$F131,0)))))</f>
        <v>0</v>
      </c>
      <c r="LA302" s="94">
        <f>IF(OR(LA$165&lt;=EOMONTH($E131,$R131*(1-$O131)),LA$165&gt;EOMONTH($E131,$P131*12*(1-$O131)+$Q131*12*$O131+$R131*(1-$O131))),0,IF($X131="NNN",Expenses!KY$14*Leases!$F131,IF(Leases!$X131="FSG",0,IF(Leases!$X131="MG",SUMPRODUCT(Leases!$Z131:$Z135,Expenses!KY$9:KY$13)*Leases!$F131,MAX((Expenses!KY$9-Leases!$AB131/12)*Leases!$AA131*Leases!$F131,0)+MAX((Expenses!KY$10-Leases!$AB132/12)*Leases!$AA132*Leases!$F131,0)+MAX((Expenses!KY$11-Leases!$AB133/12)*Leases!$AA133*Leases!$F131,0)+MAX((Expenses!KY$12-Leases!$AB134/12)*Leases!$AA134*Leases!$F131,0)+MAX((Expenses!KY$13-Leases!$AB135/12)*Leases!$AA135*Leases!$F131,0)))))</f>
        <v>0</v>
      </c>
      <c r="LB302" s="94">
        <f>IF(OR(LB$165&lt;=EOMONTH($E131,$R131*(1-$O131)),LB$165&gt;EOMONTH($E131,$P131*12*(1-$O131)+$Q131*12*$O131+$R131*(1-$O131))),0,IF($X131="NNN",Expenses!KZ$14*Leases!$F131,IF(Leases!$X131="FSG",0,IF(Leases!$X131="MG",SUMPRODUCT(Leases!$Z131:$Z135,Expenses!KZ$9:KZ$13)*Leases!$F131,MAX((Expenses!KZ$9-Leases!$AB131/12)*Leases!$AA131*Leases!$F131,0)+MAX((Expenses!KZ$10-Leases!$AB132/12)*Leases!$AA132*Leases!$F131,0)+MAX((Expenses!KZ$11-Leases!$AB133/12)*Leases!$AA133*Leases!$F131,0)+MAX((Expenses!KZ$12-Leases!$AB134/12)*Leases!$AA134*Leases!$F131,0)+MAX((Expenses!KZ$13-Leases!$AB135/12)*Leases!$AA135*Leases!$F131,0)))))</f>
        <v>0</v>
      </c>
      <c r="LC302" s="94">
        <f>IF(OR(LC$165&lt;=EOMONTH($E131,$R131*(1-$O131)),LC$165&gt;EOMONTH($E131,$P131*12*(1-$O131)+$Q131*12*$O131+$R131*(1-$O131))),0,IF($X131="NNN",Expenses!LA$14*Leases!$F131,IF(Leases!$X131="FSG",0,IF(Leases!$X131="MG",SUMPRODUCT(Leases!$Z131:$Z135,Expenses!LA$9:LA$13)*Leases!$F131,MAX((Expenses!LA$9-Leases!$AB131/12)*Leases!$AA131*Leases!$F131,0)+MAX((Expenses!LA$10-Leases!$AB132/12)*Leases!$AA132*Leases!$F131,0)+MAX((Expenses!LA$11-Leases!$AB133/12)*Leases!$AA133*Leases!$F131,0)+MAX((Expenses!LA$12-Leases!$AB134/12)*Leases!$AA134*Leases!$F131,0)+MAX((Expenses!LA$13-Leases!$AB135/12)*Leases!$AA135*Leases!$F131,0)))))</f>
        <v>0</v>
      </c>
      <c r="LD302" s="94">
        <f>IF(OR(LD$165&lt;=EOMONTH($E131,$R131*(1-$O131)),LD$165&gt;EOMONTH($E131,$P131*12*(1-$O131)+$Q131*12*$O131+$R131*(1-$O131))),0,IF($X131="NNN",Expenses!LB$14*Leases!$F131,IF(Leases!$X131="FSG",0,IF(Leases!$X131="MG",SUMPRODUCT(Leases!$Z131:$Z135,Expenses!LB$9:LB$13)*Leases!$F131,MAX((Expenses!LB$9-Leases!$AB131/12)*Leases!$AA131*Leases!$F131,0)+MAX((Expenses!LB$10-Leases!$AB132/12)*Leases!$AA132*Leases!$F131,0)+MAX((Expenses!LB$11-Leases!$AB133/12)*Leases!$AA133*Leases!$F131,0)+MAX((Expenses!LB$12-Leases!$AB134/12)*Leases!$AA134*Leases!$F131,0)+MAX((Expenses!LB$13-Leases!$AB135/12)*Leases!$AA135*Leases!$F131,0)))))</f>
        <v>0</v>
      </c>
      <c r="LE302" s="94">
        <f>IF(OR(LE$165&lt;=EOMONTH($E131,$R131*(1-$O131)),LE$165&gt;EOMONTH($E131,$P131*12*(1-$O131)+$Q131*12*$O131+$R131*(1-$O131))),0,IF($X131="NNN",Expenses!LC$14*Leases!$F131,IF(Leases!$X131="FSG",0,IF(Leases!$X131="MG",SUMPRODUCT(Leases!$Z131:$Z135,Expenses!LC$9:LC$13)*Leases!$F131,MAX((Expenses!LC$9-Leases!$AB131/12)*Leases!$AA131*Leases!$F131,0)+MAX((Expenses!LC$10-Leases!$AB132/12)*Leases!$AA132*Leases!$F131,0)+MAX((Expenses!LC$11-Leases!$AB133/12)*Leases!$AA133*Leases!$F131,0)+MAX((Expenses!LC$12-Leases!$AB134/12)*Leases!$AA134*Leases!$F131,0)+MAX((Expenses!LC$13-Leases!$AB135/12)*Leases!$AA135*Leases!$F131,0)))))</f>
        <v>0</v>
      </c>
      <c r="LF302" s="94">
        <f>IF(OR(LF$165&lt;=EOMONTH($E131,$R131*(1-$O131)),LF$165&gt;EOMONTH($E131,$P131*12*(1-$O131)+$Q131*12*$O131+$R131*(1-$O131))),0,IF($X131="NNN",Expenses!LD$14*Leases!$F131,IF(Leases!$X131="FSG",0,IF(Leases!$X131="MG",SUMPRODUCT(Leases!$Z131:$Z135,Expenses!LD$9:LD$13)*Leases!$F131,MAX((Expenses!LD$9-Leases!$AB131/12)*Leases!$AA131*Leases!$F131,0)+MAX((Expenses!LD$10-Leases!$AB132/12)*Leases!$AA132*Leases!$F131,0)+MAX((Expenses!LD$11-Leases!$AB133/12)*Leases!$AA133*Leases!$F131,0)+MAX((Expenses!LD$12-Leases!$AB134/12)*Leases!$AA134*Leases!$F131,0)+MAX((Expenses!LD$13-Leases!$AB135/12)*Leases!$AA135*Leases!$F131,0)))))</f>
        <v>0</v>
      </c>
      <c r="LG302" s="94">
        <f>IF(OR(LG$165&lt;=EOMONTH($E131,$R131*(1-$O131)),LG$165&gt;EOMONTH($E131,$P131*12*(1-$O131)+$Q131*12*$O131+$R131*(1-$O131))),0,IF($X131="NNN",Expenses!LE$14*Leases!$F131,IF(Leases!$X131="FSG",0,IF(Leases!$X131="MG",SUMPRODUCT(Leases!$Z131:$Z135,Expenses!LE$9:LE$13)*Leases!$F131,MAX((Expenses!LE$9-Leases!$AB131/12)*Leases!$AA131*Leases!$F131,0)+MAX((Expenses!LE$10-Leases!$AB132/12)*Leases!$AA132*Leases!$F131,0)+MAX((Expenses!LE$11-Leases!$AB133/12)*Leases!$AA133*Leases!$F131,0)+MAX((Expenses!LE$12-Leases!$AB134/12)*Leases!$AA134*Leases!$F131,0)+MAX((Expenses!LE$13-Leases!$AB135/12)*Leases!$AA135*Leases!$F131,0)))))</f>
        <v>0</v>
      </c>
      <c r="LH302" s="94">
        <f>IF(OR(LH$165&lt;=EOMONTH($E131,$R131*(1-$O131)),LH$165&gt;EOMONTH($E131,$P131*12*(1-$O131)+$Q131*12*$O131+$R131*(1-$O131))),0,IF($X131="NNN",Expenses!LF$14*Leases!$F131,IF(Leases!$X131="FSG",0,IF(Leases!$X131="MG",SUMPRODUCT(Leases!$Z131:$Z135,Expenses!LF$9:LF$13)*Leases!$F131,MAX((Expenses!LF$9-Leases!$AB131/12)*Leases!$AA131*Leases!$F131,0)+MAX((Expenses!LF$10-Leases!$AB132/12)*Leases!$AA132*Leases!$F131,0)+MAX((Expenses!LF$11-Leases!$AB133/12)*Leases!$AA133*Leases!$F131,0)+MAX((Expenses!LF$12-Leases!$AB134/12)*Leases!$AA134*Leases!$F131,0)+MAX((Expenses!LF$13-Leases!$AB135/12)*Leases!$AA135*Leases!$F131,0)))))</f>
        <v>0</v>
      </c>
      <c r="LI302" s="94">
        <f>IF(OR(LI$165&lt;=EOMONTH($E131,$R131*(1-$O131)),LI$165&gt;EOMONTH($E131,$P131*12*(1-$O131)+$Q131*12*$O131+$R131*(1-$O131))),0,IF($X131="NNN",Expenses!LG$14*Leases!$F131,IF(Leases!$X131="FSG",0,IF(Leases!$X131="MG",SUMPRODUCT(Leases!$Z131:$Z135,Expenses!LG$9:LG$13)*Leases!$F131,MAX((Expenses!LG$9-Leases!$AB131/12)*Leases!$AA131*Leases!$F131,0)+MAX((Expenses!LG$10-Leases!$AB132/12)*Leases!$AA132*Leases!$F131,0)+MAX((Expenses!LG$11-Leases!$AB133/12)*Leases!$AA133*Leases!$F131,0)+MAX((Expenses!LG$12-Leases!$AB134/12)*Leases!$AA134*Leases!$F131,0)+MAX((Expenses!LG$13-Leases!$AB135/12)*Leases!$AA135*Leases!$F131,0)))))</f>
        <v>0</v>
      </c>
      <c r="LJ302" s="94">
        <f>IF(OR(LJ$165&lt;=EOMONTH($E131,$R131*(1-$O131)),LJ$165&gt;EOMONTH($E131,$P131*12*(1-$O131)+$Q131*12*$O131+$R131*(1-$O131))),0,IF($X131="NNN",Expenses!LH$14*Leases!$F131,IF(Leases!$X131="FSG",0,IF(Leases!$X131="MG",SUMPRODUCT(Leases!$Z131:$Z135,Expenses!LH$9:LH$13)*Leases!$F131,MAX((Expenses!LH$9-Leases!$AB131/12)*Leases!$AA131*Leases!$F131,0)+MAX((Expenses!LH$10-Leases!$AB132/12)*Leases!$AA132*Leases!$F131,0)+MAX((Expenses!LH$11-Leases!$AB133/12)*Leases!$AA133*Leases!$F131,0)+MAX((Expenses!LH$12-Leases!$AB134/12)*Leases!$AA134*Leases!$F131,0)+MAX((Expenses!LH$13-Leases!$AB135/12)*Leases!$AA135*Leases!$F131,0)))))</f>
        <v>0</v>
      </c>
      <c r="LK302" s="94">
        <f>IF(OR(LK$165&lt;=EOMONTH($E131,$R131*(1-$O131)),LK$165&gt;EOMONTH($E131,$P131*12*(1-$O131)+$Q131*12*$O131+$R131*(1-$O131))),0,IF($X131="NNN",Expenses!LI$14*Leases!$F131,IF(Leases!$X131="FSG",0,IF(Leases!$X131="MG",SUMPRODUCT(Leases!$Z131:$Z135,Expenses!LI$9:LI$13)*Leases!$F131,MAX((Expenses!LI$9-Leases!$AB131/12)*Leases!$AA131*Leases!$F131,0)+MAX((Expenses!LI$10-Leases!$AB132/12)*Leases!$AA132*Leases!$F131,0)+MAX((Expenses!LI$11-Leases!$AB133/12)*Leases!$AA133*Leases!$F131,0)+MAX((Expenses!LI$12-Leases!$AB134/12)*Leases!$AA134*Leases!$F131,0)+MAX((Expenses!LI$13-Leases!$AB135/12)*Leases!$AA135*Leases!$F131,0)))))</f>
        <v>0</v>
      </c>
      <c r="LL302" s="94">
        <f>IF(OR(LL$165&lt;=EOMONTH($E131,$R131*(1-$O131)),LL$165&gt;EOMONTH($E131,$P131*12*(1-$O131)+$Q131*12*$O131+$R131*(1-$O131))),0,IF($X131="NNN",Expenses!LJ$14*Leases!$F131,IF(Leases!$X131="FSG",0,IF(Leases!$X131="MG",SUMPRODUCT(Leases!$Z131:$Z135,Expenses!LJ$9:LJ$13)*Leases!$F131,MAX((Expenses!LJ$9-Leases!$AB131/12)*Leases!$AA131*Leases!$F131,0)+MAX((Expenses!LJ$10-Leases!$AB132/12)*Leases!$AA132*Leases!$F131,0)+MAX((Expenses!LJ$11-Leases!$AB133/12)*Leases!$AA133*Leases!$F131,0)+MAX((Expenses!LJ$12-Leases!$AB134/12)*Leases!$AA134*Leases!$F131,0)+MAX((Expenses!LJ$13-Leases!$AB135/12)*Leases!$AA135*Leases!$F131,0)))))</f>
        <v>0</v>
      </c>
      <c r="LM302" s="94">
        <f>IF(OR(LM$165&lt;=EOMONTH($E131,$R131*(1-$O131)),LM$165&gt;EOMONTH($E131,$P131*12*(1-$O131)+$Q131*12*$O131+$R131*(1-$O131))),0,IF($X131="NNN",Expenses!LK$14*Leases!$F131,IF(Leases!$X131="FSG",0,IF(Leases!$X131="MG",SUMPRODUCT(Leases!$Z131:$Z135,Expenses!LK$9:LK$13)*Leases!$F131,MAX((Expenses!LK$9-Leases!$AB131/12)*Leases!$AA131*Leases!$F131,0)+MAX((Expenses!LK$10-Leases!$AB132/12)*Leases!$AA132*Leases!$F131,0)+MAX((Expenses!LK$11-Leases!$AB133/12)*Leases!$AA133*Leases!$F131,0)+MAX((Expenses!LK$12-Leases!$AB134/12)*Leases!$AA134*Leases!$F131,0)+MAX((Expenses!LK$13-Leases!$AB135/12)*Leases!$AA135*Leases!$F131,0)))))</f>
        <v>0</v>
      </c>
      <c r="LN302" s="94">
        <f>IF(OR(LN$165&lt;=EOMONTH($E131,$R131*(1-$O131)),LN$165&gt;EOMONTH($E131,$P131*12*(1-$O131)+$Q131*12*$O131+$R131*(1-$O131))),0,IF($X131="NNN",Expenses!LL$14*Leases!$F131,IF(Leases!$X131="FSG",0,IF(Leases!$X131="MG",SUMPRODUCT(Leases!$Z131:$Z135,Expenses!LL$9:LL$13)*Leases!$F131,MAX((Expenses!LL$9-Leases!$AB131/12)*Leases!$AA131*Leases!$F131,0)+MAX((Expenses!LL$10-Leases!$AB132/12)*Leases!$AA132*Leases!$F131,0)+MAX((Expenses!LL$11-Leases!$AB133/12)*Leases!$AA133*Leases!$F131,0)+MAX((Expenses!LL$12-Leases!$AB134/12)*Leases!$AA134*Leases!$F131,0)+MAX((Expenses!LL$13-Leases!$AB135/12)*Leases!$AA135*Leases!$F131,0)))))</f>
        <v>0</v>
      </c>
      <c r="LO302" s="94">
        <f>IF(OR(LO$165&lt;=EOMONTH($E131,$R131*(1-$O131)),LO$165&gt;EOMONTH($E131,$P131*12*(1-$O131)+$Q131*12*$O131+$R131*(1-$O131))),0,IF($X131="NNN",Expenses!LM$14*Leases!$F131,IF(Leases!$X131="FSG",0,IF(Leases!$X131="MG",SUMPRODUCT(Leases!$Z131:$Z135,Expenses!LM$9:LM$13)*Leases!$F131,MAX((Expenses!LM$9-Leases!$AB131/12)*Leases!$AA131*Leases!$F131,0)+MAX((Expenses!LM$10-Leases!$AB132/12)*Leases!$AA132*Leases!$F131,0)+MAX((Expenses!LM$11-Leases!$AB133/12)*Leases!$AA133*Leases!$F131,0)+MAX((Expenses!LM$12-Leases!$AB134/12)*Leases!$AA134*Leases!$F131,0)+MAX((Expenses!LM$13-Leases!$AB135/12)*Leases!$AA135*Leases!$F131,0)))))</f>
        <v>0</v>
      </c>
      <c r="LP302" s="94">
        <f>IF(OR(LP$165&lt;=EOMONTH($E131,$R131*(1-$O131)),LP$165&gt;EOMONTH($E131,$P131*12*(1-$O131)+$Q131*12*$O131+$R131*(1-$O131))),0,IF($X131="NNN",Expenses!LN$14*Leases!$F131,IF(Leases!$X131="FSG",0,IF(Leases!$X131="MG",SUMPRODUCT(Leases!$Z131:$Z135,Expenses!LN$9:LN$13)*Leases!$F131,MAX((Expenses!LN$9-Leases!$AB131/12)*Leases!$AA131*Leases!$F131,0)+MAX((Expenses!LN$10-Leases!$AB132/12)*Leases!$AA132*Leases!$F131,0)+MAX((Expenses!LN$11-Leases!$AB133/12)*Leases!$AA133*Leases!$F131,0)+MAX((Expenses!LN$12-Leases!$AB134/12)*Leases!$AA134*Leases!$F131,0)+MAX((Expenses!LN$13-Leases!$AB135/12)*Leases!$AA135*Leases!$F131,0)))))</f>
        <v>0</v>
      </c>
      <c r="LQ302" s="94">
        <f>IF(OR(LQ$165&lt;=EOMONTH($E131,$R131*(1-$O131)),LQ$165&gt;EOMONTH($E131,$P131*12*(1-$O131)+$Q131*12*$O131+$R131*(1-$O131))),0,IF($X131="NNN",Expenses!LO$14*Leases!$F131,IF(Leases!$X131="FSG",0,IF(Leases!$X131="MG",SUMPRODUCT(Leases!$Z131:$Z135,Expenses!LO$9:LO$13)*Leases!$F131,MAX((Expenses!LO$9-Leases!$AB131/12)*Leases!$AA131*Leases!$F131,0)+MAX((Expenses!LO$10-Leases!$AB132/12)*Leases!$AA132*Leases!$F131,0)+MAX((Expenses!LO$11-Leases!$AB133/12)*Leases!$AA133*Leases!$F131,0)+MAX((Expenses!LO$12-Leases!$AB134/12)*Leases!$AA134*Leases!$F131,0)+MAX((Expenses!LO$13-Leases!$AB135/12)*Leases!$AA135*Leases!$F131,0)))))</f>
        <v>0</v>
      </c>
      <c r="LR302" s="94">
        <f>IF(OR(LR$165&lt;=EOMONTH($E131,$R131*(1-$O131)),LR$165&gt;EOMONTH($E131,$P131*12*(1-$O131)+$Q131*12*$O131+$R131*(1-$O131))),0,IF($X131="NNN",Expenses!LP$14*Leases!$F131,IF(Leases!$X131="FSG",0,IF(Leases!$X131="MG",SUMPRODUCT(Leases!$Z131:$Z135,Expenses!LP$9:LP$13)*Leases!$F131,MAX((Expenses!LP$9-Leases!$AB131/12)*Leases!$AA131*Leases!$F131,0)+MAX((Expenses!LP$10-Leases!$AB132/12)*Leases!$AA132*Leases!$F131,0)+MAX((Expenses!LP$11-Leases!$AB133/12)*Leases!$AA133*Leases!$F131,0)+MAX((Expenses!LP$12-Leases!$AB134/12)*Leases!$AA134*Leases!$F131,0)+MAX((Expenses!LP$13-Leases!$AB135/12)*Leases!$AA135*Leases!$F131,0)))))</f>
        <v>0</v>
      </c>
      <c r="LS302" s="94">
        <f>IF(OR(LS$165&lt;=EOMONTH($E131,$R131*(1-$O131)),LS$165&gt;EOMONTH($E131,$P131*12*(1-$O131)+$Q131*12*$O131+$R131*(1-$O131))),0,IF($X131="NNN",Expenses!LQ$14*Leases!$F131,IF(Leases!$X131="FSG",0,IF(Leases!$X131="MG",SUMPRODUCT(Leases!$Z131:$Z135,Expenses!LQ$9:LQ$13)*Leases!$F131,MAX((Expenses!LQ$9-Leases!$AB131/12)*Leases!$AA131*Leases!$F131,0)+MAX((Expenses!LQ$10-Leases!$AB132/12)*Leases!$AA132*Leases!$F131,0)+MAX((Expenses!LQ$11-Leases!$AB133/12)*Leases!$AA133*Leases!$F131,0)+MAX((Expenses!LQ$12-Leases!$AB134/12)*Leases!$AA134*Leases!$F131,0)+MAX((Expenses!LQ$13-Leases!$AB135/12)*Leases!$AA135*Leases!$F131,0)))))</f>
        <v>0</v>
      </c>
      <c r="LT302" s="94">
        <f>IF(OR(LT$165&lt;=EOMONTH($E131,$R131*(1-$O131)),LT$165&gt;EOMONTH($E131,$P131*12*(1-$O131)+$Q131*12*$O131+$R131*(1-$O131))),0,IF($X131="NNN",Expenses!LR$14*Leases!$F131,IF(Leases!$X131="FSG",0,IF(Leases!$X131="MG",SUMPRODUCT(Leases!$Z131:$Z135,Expenses!LR$9:LR$13)*Leases!$F131,MAX((Expenses!LR$9-Leases!$AB131/12)*Leases!$AA131*Leases!$F131,0)+MAX((Expenses!LR$10-Leases!$AB132/12)*Leases!$AA132*Leases!$F131,0)+MAX((Expenses!LR$11-Leases!$AB133/12)*Leases!$AA133*Leases!$F131,0)+MAX((Expenses!LR$12-Leases!$AB134/12)*Leases!$AA134*Leases!$F131,0)+MAX((Expenses!LR$13-Leases!$AB135/12)*Leases!$AA135*Leases!$F131,0)))))</f>
        <v>0</v>
      </c>
      <c r="LU302" s="94">
        <f>IF(OR(LU$165&lt;=EOMONTH($E131,$R131*(1-$O131)),LU$165&gt;EOMONTH($E131,$P131*12*(1-$O131)+$Q131*12*$O131+$R131*(1-$O131))),0,IF($X131="NNN",Expenses!LS$14*Leases!$F131,IF(Leases!$X131="FSG",0,IF(Leases!$X131="MG",SUMPRODUCT(Leases!$Z131:$Z135,Expenses!LS$9:LS$13)*Leases!$F131,MAX((Expenses!LS$9-Leases!$AB131/12)*Leases!$AA131*Leases!$F131,0)+MAX((Expenses!LS$10-Leases!$AB132/12)*Leases!$AA132*Leases!$F131,0)+MAX((Expenses!LS$11-Leases!$AB133/12)*Leases!$AA133*Leases!$F131,0)+MAX((Expenses!LS$12-Leases!$AB134/12)*Leases!$AA134*Leases!$F131,0)+MAX((Expenses!LS$13-Leases!$AB135/12)*Leases!$AA135*Leases!$F131,0)))))</f>
        <v>0</v>
      </c>
      <c r="LV302" s="94">
        <f>IF(OR(LV$165&lt;=EOMONTH($E131,$R131*(1-$O131)),LV$165&gt;EOMONTH($E131,$P131*12*(1-$O131)+$Q131*12*$O131+$R131*(1-$O131))),0,IF($X131="NNN",Expenses!LT$14*Leases!$F131,IF(Leases!$X131="FSG",0,IF(Leases!$X131="MG",SUMPRODUCT(Leases!$Z131:$Z135,Expenses!LT$9:LT$13)*Leases!$F131,MAX((Expenses!LT$9-Leases!$AB131/12)*Leases!$AA131*Leases!$F131,0)+MAX((Expenses!LT$10-Leases!$AB132/12)*Leases!$AA132*Leases!$F131,0)+MAX((Expenses!LT$11-Leases!$AB133/12)*Leases!$AA133*Leases!$F131,0)+MAX((Expenses!LT$12-Leases!$AB134/12)*Leases!$AA134*Leases!$F131,0)+MAX((Expenses!LT$13-Leases!$AB135/12)*Leases!$AA135*Leases!$F131,0)))))</f>
        <v>0</v>
      </c>
      <c r="LW302" s="94">
        <f>IF(OR(LW$165&lt;=EOMONTH($E131,$R131*(1-$O131)),LW$165&gt;EOMONTH($E131,$P131*12*(1-$O131)+$Q131*12*$O131+$R131*(1-$O131))),0,IF($X131="NNN",Expenses!LU$14*Leases!$F131,IF(Leases!$X131="FSG",0,IF(Leases!$X131="MG",SUMPRODUCT(Leases!$Z131:$Z135,Expenses!LU$9:LU$13)*Leases!$F131,MAX((Expenses!LU$9-Leases!$AB131/12)*Leases!$AA131*Leases!$F131,0)+MAX((Expenses!LU$10-Leases!$AB132/12)*Leases!$AA132*Leases!$F131,0)+MAX((Expenses!LU$11-Leases!$AB133/12)*Leases!$AA133*Leases!$F131,0)+MAX((Expenses!LU$12-Leases!$AB134/12)*Leases!$AA134*Leases!$F131,0)+MAX((Expenses!LU$13-Leases!$AB135/12)*Leases!$AA135*Leases!$F131,0)))))</f>
        <v>0</v>
      </c>
      <c r="LX302" s="94">
        <f>IF(OR(LX$165&lt;=EOMONTH($E131,$R131*(1-$O131)),LX$165&gt;EOMONTH($E131,$P131*12*(1-$O131)+$Q131*12*$O131+$R131*(1-$O131))),0,IF($X131="NNN",Expenses!LV$14*Leases!$F131,IF(Leases!$X131="FSG",0,IF(Leases!$X131="MG",SUMPRODUCT(Leases!$Z131:$Z135,Expenses!LV$9:LV$13)*Leases!$F131,MAX((Expenses!LV$9-Leases!$AB131/12)*Leases!$AA131*Leases!$F131,0)+MAX((Expenses!LV$10-Leases!$AB132/12)*Leases!$AA132*Leases!$F131,0)+MAX((Expenses!LV$11-Leases!$AB133/12)*Leases!$AA133*Leases!$F131,0)+MAX((Expenses!LV$12-Leases!$AB134/12)*Leases!$AA134*Leases!$F131,0)+MAX((Expenses!LV$13-Leases!$AB135/12)*Leases!$AA135*Leases!$F131,0)))))</f>
        <v>0</v>
      </c>
      <c r="LY302" s="94">
        <f>IF(OR(LY$165&lt;=EOMONTH($E131,$R131*(1-$O131)),LY$165&gt;EOMONTH($E131,$P131*12*(1-$O131)+$Q131*12*$O131+$R131*(1-$O131))),0,IF($X131="NNN",Expenses!LW$14*Leases!$F131,IF(Leases!$X131="FSG",0,IF(Leases!$X131="MG",SUMPRODUCT(Leases!$Z131:$Z135,Expenses!LW$9:LW$13)*Leases!$F131,MAX((Expenses!LW$9-Leases!$AB131/12)*Leases!$AA131*Leases!$F131,0)+MAX((Expenses!LW$10-Leases!$AB132/12)*Leases!$AA132*Leases!$F131,0)+MAX((Expenses!LW$11-Leases!$AB133/12)*Leases!$AA133*Leases!$F131,0)+MAX((Expenses!LW$12-Leases!$AB134/12)*Leases!$AA134*Leases!$F131,0)+MAX((Expenses!LW$13-Leases!$AB135/12)*Leases!$AA135*Leases!$F131,0)))))</f>
        <v>0</v>
      </c>
      <c r="LZ302" s="94">
        <f>IF(OR(LZ$165&lt;=EOMONTH($E131,$R131*(1-$O131)),LZ$165&gt;EOMONTH($E131,$P131*12*(1-$O131)+$Q131*12*$O131+$R131*(1-$O131))),0,IF($X131="NNN",Expenses!LX$14*Leases!$F131,IF(Leases!$X131="FSG",0,IF(Leases!$X131="MG",SUMPRODUCT(Leases!$Z131:$Z135,Expenses!LX$9:LX$13)*Leases!$F131,MAX((Expenses!LX$9-Leases!$AB131/12)*Leases!$AA131*Leases!$F131,0)+MAX((Expenses!LX$10-Leases!$AB132/12)*Leases!$AA132*Leases!$F131,0)+MAX((Expenses!LX$11-Leases!$AB133/12)*Leases!$AA133*Leases!$F131,0)+MAX((Expenses!LX$12-Leases!$AB134/12)*Leases!$AA134*Leases!$F131,0)+MAX((Expenses!LX$13-Leases!$AB135/12)*Leases!$AA135*Leases!$F131,0)))))</f>
        <v>0</v>
      </c>
      <c r="MA302" s="94">
        <f>IF(OR(MA$165&lt;=EOMONTH($E131,$R131*(1-$O131)),MA$165&gt;EOMONTH($E131,$P131*12*(1-$O131)+$Q131*12*$O131+$R131*(1-$O131))),0,IF($X131="NNN",Expenses!LY$14*Leases!$F131,IF(Leases!$X131="FSG",0,IF(Leases!$X131="MG",SUMPRODUCT(Leases!$Z131:$Z135,Expenses!LY$9:LY$13)*Leases!$F131,MAX((Expenses!LY$9-Leases!$AB131/12)*Leases!$AA131*Leases!$F131,0)+MAX((Expenses!LY$10-Leases!$AB132/12)*Leases!$AA132*Leases!$F131,0)+MAX((Expenses!LY$11-Leases!$AB133/12)*Leases!$AA133*Leases!$F131,0)+MAX((Expenses!LY$12-Leases!$AB134/12)*Leases!$AA134*Leases!$F131,0)+MAX((Expenses!LY$13-Leases!$AB135/12)*Leases!$AA135*Leases!$F131,0)))))</f>
        <v>0</v>
      </c>
      <c r="MB302" s="94">
        <f>IF(OR(MB$165&lt;=EOMONTH($E131,$R131*(1-$O131)),MB$165&gt;EOMONTH($E131,$P131*12*(1-$O131)+$Q131*12*$O131+$R131*(1-$O131))),0,IF($X131="NNN",Expenses!LZ$14*Leases!$F131,IF(Leases!$X131="FSG",0,IF(Leases!$X131="MG",SUMPRODUCT(Leases!$Z131:$Z135,Expenses!LZ$9:LZ$13)*Leases!$F131,MAX((Expenses!LZ$9-Leases!$AB131/12)*Leases!$AA131*Leases!$F131,0)+MAX((Expenses!LZ$10-Leases!$AB132/12)*Leases!$AA132*Leases!$F131,0)+MAX((Expenses!LZ$11-Leases!$AB133/12)*Leases!$AA133*Leases!$F131,0)+MAX((Expenses!LZ$12-Leases!$AB134/12)*Leases!$AA134*Leases!$F131,0)+MAX((Expenses!LZ$13-Leases!$AB135/12)*Leases!$AA135*Leases!$F131,0)))))</f>
        <v>0</v>
      </c>
      <c r="MC302" s="94">
        <f>IF(OR(MC$165&lt;=EOMONTH($E131,$R131*(1-$O131)),MC$165&gt;EOMONTH($E131,$P131*12*(1-$O131)+$Q131*12*$O131+$R131*(1-$O131))),0,IF($X131="NNN",Expenses!MA$14*Leases!$F131,IF(Leases!$X131="FSG",0,IF(Leases!$X131="MG",SUMPRODUCT(Leases!$Z131:$Z135,Expenses!MA$9:MA$13)*Leases!$F131,MAX((Expenses!MA$9-Leases!$AB131/12)*Leases!$AA131*Leases!$F131,0)+MAX((Expenses!MA$10-Leases!$AB132/12)*Leases!$AA132*Leases!$F131,0)+MAX((Expenses!MA$11-Leases!$AB133/12)*Leases!$AA133*Leases!$F131,0)+MAX((Expenses!MA$12-Leases!$AB134/12)*Leases!$AA134*Leases!$F131,0)+MAX((Expenses!MA$13-Leases!$AB135/12)*Leases!$AA135*Leases!$F131,0)))))</f>
        <v>0</v>
      </c>
      <c r="MD302" s="94">
        <f>IF(OR(MD$165&lt;=EOMONTH($E131,$R131*(1-$O131)),MD$165&gt;EOMONTH($E131,$P131*12*(1-$O131)+$Q131*12*$O131+$R131*(1-$O131))),0,IF($X131="NNN",Expenses!MB$14*Leases!$F131,IF(Leases!$X131="FSG",0,IF(Leases!$X131="MG",SUMPRODUCT(Leases!$Z131:$Z135,Expenses!MB$9:MB$13)*Leases!$F131,MAX((Expenses!MB$9-Leases!$AB131/12)*Leases!$AA131*Leases!$F131,0)+MAX((Expenses!MB$10-Leases!$AB132/12)*Leases!$AA132*Leases!$F131,0)+MAX((Expenses!MB$11-Leases!$AB133/12)*Leases!$AA133*Leases!$F131,0)+MAX((Expenses!MB$12-Leases!$AB134/12)*Leases!$AA134*Leases!$F131,0)+MAX((Expenses!MB$13-Leases!$AB135/12)*Leases!$AA135*Leases!$F131,0)))))</f>
        <v>0</v>
      </c>
      <c r="ME302" s="94">
        <f>IF(OR(ME$165&lt;=EOMONTH($E131,$R131*(1-$O131)),ME$165&gt;EOMONTH($E131,$P131*12*(1-$O131)+$Q131*12*$O131+$R131*(1-$O131))),0,IF($X131="NNN",Expenses!MC$14*Leases!$F131,IF(Leases!$X131="FSG",0,IF(Leases!$X131="MG",SUMPRODUCT(Leases!$Z131:$Z135,Expenses!MC$9:MC$13)*Leases!$F131,MAX((Expenses!MC$9-Leases!$AB131/12)*Leases!$AA131*Leases!$F131,0)+MAX((Expenses!MC$10-Leases!$AB132/12)*Leases!$AA132*Leases!$F131,0)+MAX((Expenses!MC$11-Leases!$AB133/12)*Leases!$AA133*Leases!$F131,0)+MAX((Expenses!MC$12-Leases!$AB134/12)*Leases!$AA134*Leases!$F131,0)+MAX((Expenses!MC$13-Leases!$AB135/12)*Leases!$AA135*Leases!$F131,0)))))</f>
        <v>0</v>
      </c>
      <c r="MF302" s="94">
        <f>IF(OR(MF$165&lt;=EOMONTH($E131,$R131*(1-$O131)),MF$165&gt;EOMONTH($E131,$P131*12*(1-$O131)+$Q131*12*$O131+$R131*(1-$O131))),0,IF($X131="NNN",Expenses!MD$14*Leases!$F131,IF(Leases!$X131="FSG",0,IF(Leases!$X131="MG",SUMPRODUCT(Leases!$Z131:$Z135,Expenses!MD$9:MD$13)*Leases!$F131,MAX((Expenses!MD$9-Leases!$AB131/12)*Leases!$AA131*Leases!$F131,0)+MAX((Expenses!MD$10-Leases!$AB132/12)*Leases!$AA132*Leases!$F131,0)+MAX((Expenses!MD$11-Leases!$AB133/12)*Leases!$AA133*Leases!$F131,0)+MAX((Expenses!MD$12-Leases!$AB134/12)*Leases!$AA134*Leases!$F131,0)+MAX((Expenses!MD$13-Leases!$AB135/12)*Leases!$AA135*Leases!$F131,0)))))</f>
        <v>0</v>
      </c>
      <c r="MG302" s="94">
        <f>IF(OR(MG$165&lt;=EOMONTH($E131,$R131*(1-$O131)),MG$165&gt;EOMONTH($E131,$P131*12*(1-$O131)+$Q131*12*$O131+$R131*(1-$O131))),0,IF($X131="NNN",Expenses!ME$14*Leases!$F131,IF(Leases!$X131="FSG",0,IF(Leases!$X131="MG",SUMPRODUCT(Leases!$Z131:$Z135,Expenses!ME$9:ME$13)*Leases!$F131,MAX((Expenses!ME$9-Leases!$AB131/12)*Leases!$AA131*Leases!$F131,0)+MAX((Expenses!ME$10-Leases!$AB132/12)*Leases!$AA132*Leases!$F131,0)+MAX((Expenses!ME$11-Leases!$AB133/12)*Leases!$AA133*Leases!$F131,0)+MAX((Expenses!ME$12-Leases!$AB134/12)*Leases!$AA134*Leases!$F131,0)+MAX((Expenses!ME$13-Leases!$AB135/12)*Leases!$AA135*Leases!$F131,0)))))</f>
        <v>0</v>
      </c>
      <c r="MH302" s="94">
        <f>IF(OR(MH$165&lt;=EOMONTH($E131,$R131*(1-$O131)),MH$165&gt;EOMONTH($E131,$P131*12*(1-$O131)+$Q131*12*$O131+$R131*(1-$O131))),0,IF($X131="NNN",Expenses!MF$14*Leases!$F131,IF(Leases!$X131="FSG",0,IF(Leases!$X131="MG",SUMPRODUCT(Leases!$Z131:$Z135,Expenses!MF$9:MF$13)*Leases!$F131,MAX((Expenses!MF$9-Leases!$AB131/12)*Leases!$AA131*Leases!$F131,0)+MAX((Expenses!MF$10-Leases!$AB132/12)*Leases!$AA132*Leases!$F131,0)+MAX((Expenses!MF$11-Leases!$AB133/12)*Leases!$AA133*Leases!$F131,0)+MAX((Expenses!MF$12-Leases!$AB134/12)*Leases!$AA134*Leases!$F131,0)+MAX((Expenses!MF$13-Leases!$AB135/12)*Leases!$AA135*Leases!$F131,0)))))</f>
        <v>0</v>
      </c>
      <c r="MI302" s="94">
        <f>IF(OR(MI$165&lt;=EOMONTH($E131,$R131*(1-$O131)),MI$165&gt;EOMONTH($E131,$P131*12*(1-$O131)+$Q131*12*$O131+$R131*(1-$O131))),0,IF($X131="NNN",Expenses!MG$14*Leases!$F131,IF(Leases!$X131="FSG",0,IF(Leases!$X131="MG",SUMPRODUCT(Leases!$Z131:$Z135,Expenses!MG$9:MG$13)*Leases!$F131,MAX((Expenses!MG$9-Leases!$AB131/12)*Leases!$AA131*Leases!$F131,0)+MAX((Expenses!MG$10-Leases!$AB132/12)*Leases!$AA132*Leases!$F131,0)+MAX((Expenses!MG$11-Leases!$AB133/12)*Leases!$AA133*Leases!$F131,0)+MAX((Expenses!MG$12-Leases!$AB134/12)*Leases!$AA134*Leases!$F131,0)+MAX((Expenses!MG$13-Leases!$AB135/12)*Leases!$AA135*Leases!$F131,0)))))</f>
        <v>0</v>
      </c>
      <c r="MJ302" s="94">
        <f>IF(OR(MJ$165&lt;=EOMONTH($E131,$R131*(1-$O131)),MJ$165&gt;EOMONTH($E131,$P131*12*(1-$O131)+$Q131*12*$O131+$R131*(1-$O131))),0,IF($X131="NNN",Expenses!MH$14*Leases!$F131,IF(Leases!$X131="FSG",0,IF(Leases!$X131="MG",SUMPRODUCT(Leases!$Z131:$Z135,Expenses!MH$9:MH$13)*Leases!$F131,MAX((Expenses!MH$9-Leases!$AB131/12)*Leases!$AA131*Leases!$F131,0)+MAX((Expenses!MH$10-Leases!$AB132/12)*Leases!$AA132*Leases!$F131,0)+MAX((Expenses!MH$11-Leases!$AB133/12)*Leases!$AA133*Leases!$F131,0)+MAX((Expenses!MH$12-Leases!$AB134/12)*Leases!$AA134*Leases!$F131,0)+MAX((Expenses!MH$13-Leases!$AB135/12)*Leases!$AA135*Leases!$F131,0)))))</f>
        <v>0</v>
      </c>
      <c r="MK302" s="94">
        <f>IF(OR(MK$165&lt;=EOMONTH($E131,$R131*(1-$O131)),MK$165&gt;EOMONTH($E131,$P131*12*(1-$O131)+$Q131*12*$O131+$R131*(1-$O131))),0,IF($X131="NNN",Expenses!MI$14*Leases!$F131,IF(Leases!$X131="FSG",0,IF(Leases!$X131="MG",SUMPRODUCT(Leases!$Z131:$Z135,Expenses!MI$9:MI$13)*Leases!$F131,MAX((Expenses!MI$9-Leases!$AB131/12)*Leases!$AA131*Leases!$F131,0)+MAX((Expenses!MI$10-Leases!$AB132/12)*Leases!$AA132*Leases!$F131,0)+MAX((Expenses!MI$11-Leases!$AB133/12)*Leases!$AA133*Leases!$F131,0)+MAX((Expenses!MI$12-Leases!$AB134/12)*Leases!$AA134*Leases!$F131,0)+MAX((Expenses!MI$13-Leases!$AB135/12)*Leases!$AA135*Leases!$F131,0)))))</f>
        <v>0</v>
      </c>
      <c r="ML302" s="94">
        <f>IF(OR(ML$165&lt;=EOMONTH($E131,$R131*(1-$O131)),ML$165&gt;EOMONTH($E131,$P131*12*(1-$O131)+$Q131*12*$O131+$R131*(1-$O131))),0,IF($X131="NNN",Expenses!MJ$14*Leases!$F131,IF(Leases!$X131="FSG",0,IF(Leases!$X131="MG",SUMPRODUCT(Leases!$Z131:$Z135,Expenses!MJ$9:MJ$13)*Leases!$F131,MAX((Expenses!MJ$9-Leases!$AB131/12)*Leases!$AA131*Leases!$F131,0)+MAX((Expenses!MJ$10-Leases!$AB132/12)*Leases!$AA132*Leases!$F131,0)+MAX((Expenses!MJ$11-Leases!$AB133/12)*Leases!$AA133*Leases!$F131,0)+MAX((Expenses!MJ$12-Leases!$AB134/12)*Leases!$AA134*Leases!$F131,0)+MAX((Expenses!MJ$13-Leases!$AB135/12)*Leases!$AA135*Leases!$F131,0)))))</f>
        <v>0</v>
      </c>
      <c r="MM302" s="94">
        <f>IF(OR(MM$165&lt;=EOMONTH($E131,$R131*(1-$O131)),MM$165&gt;EOMONTH($E131,$P131*12*(1-$O131)+$Q131*12*$O131+$R131*(1-$O131))),0,IF($X131="NNN",Expenses!MK$14*Leases!$F131,IF(Leases!$X131="FSG",0,IF(Leases!$X131="MG",SUMPRODUCT(Leases!$Z131:$Z135,Expenses!MK$9:MK$13)*Leases!$F131,MAX((Expenses!MK$9-Leases!$AB131/12)*Leases!$AA131*Leases!$F131,0)+MAX((Expenses!MK$10-Leases!$AB132/12)*Leases!$AA132*Leases!$F131,0)+MAX((Expenses!MK$11-Leases!$AB133/12)*Leases!$AA133*Leases!$F131,0)+MAX((Expenses!MK$12-Leases!$AB134/12)*Leases!$AA134*Leases!$F131,0)+MAX((Expenses!MK$13-Leases!$AB135/12)*Leases!$AA135*Leases!$F131,0)))))</f>
        <v>0</v>
      </c>
      <c r="MN302" s="94">
        <f>IF(OR(MN$165&lt;=EOMONTH($E131,$R131*(1-$O131)),MN$165&gt;EOMONTH($E131,$P131*12*(1-$O131)+$Q131*12*$O131+$R131*(1-$O131))),0,IF($X131="NNN",Expenses!ML$14*Leases!$F131,IF(Leases!$X131="FSG",0,IF(Leases!$X131="MG",SUMPRODUCT(Leases!$Z131:$Z135,Expenses!ML$9:ML$13)*Leases!$F131,MAX((Expenses!ML$9-Leases!$AB131/12)*Leases!$AA131*Leases!$F131,0)+MAX((Expenses!ML$10-Leases!$AB132/12)*Leases!$AA132*Leases!$F131,0)+MAX((Expenses!ML$11-Leases!$AB133/12)*Leases!$AA133*Leases!$F131,0)+MAX((Expenses!ML$12-Leases!$AB134/12)*Leases!$AA134*Leases!$F131,0)+MAX((Expenses!ML$13-Leases!$AB135/12)*Leases!$AA135*Leases!$F131,0)))))</f>
        <v>0</v>
      </c>
      <c r="MO302" s="94">
        <f>IF(OR(MO$165&lt;=EOMONTH($E131,$R131*(1-$O131)),MO$165&gt;EOMONTH($E131,$P131*12*(1-$O131)+$Q131*12*$O131+$R131*(1-$O131))),0,IF($X131="NNN",Expenses!MM$14*Leases!$F131,IF(Leases!$X131="FSG",0,IF(Leases!$X131="MG",SUMPRODUCT(Leases!$Z131:$Z135,Expenses!MM$9:MM$13)*Leases!$F131,MAX((Expenses!MM$9-Leases!$AB131/12)*Leases!$AA131*Leases!$F131,0)+MAX((Expenses!MM$10-Leases!$AB132/12)*Leases!$AA132*Leases!$F131,0)+MAX((Expenses!MM$11-Leases!$AB133/12)*Leases!$AA133*Leases!$F131,0)+MAX((Expenses!MM$12-Leases!$AB134/12)*Leases!$AA134*Leases!$F131,0)+MAX((Expenses!MM$13-Leases!$AB135/12)*Leases!$AA135*Leases!$F131,0)))))</f>
        <v>0</v>
      </c>
      <c r="MP302" s="94">
        <f>IF(OR(MP$165&lt;=EOMONTH($E131,$R131*(1-$O131)),MP$165&gt;EOMONTH($E131,$P131*12*(1-$O131)+$Q131*12*$O131+$R131*(1-$O131))),0,IF($X131="NNN",Expenses!MN$14*Leases!$F131,IF(Leases!$X131="FSG",0,IF(Leases!$X131="MG",SUMPRODUCT(Leases!$Z131:$Z135,Expenses!MN$9:MN$13)*Leases!$F131,MAX((Expenses!MN$9-Leases!$AB131/12)*Leases!$AA131*Leases!$F131,0)+MAX((Expenses!MN$10-Leases!$AB132/12)*Leases!$AA132*Leases!$F131,0)+MAX((Expenses!MN$11-Leases!$AB133/12)*Leases!$AA133*Leases!$F131,0)+MAX((Expenses!MN$12-Leases!$AB134/12)*Leases!$AA134*Leases!$F131,0)+MAX((Expenses!MN$13-Leases!$AB135/12)*Leases!$AA135*Leases!$F131,0)))))</f>
        <v>0</v>
      </c>
      <c r="MQ302" s="94">
        <f>IF(OR(MQ$165&lt;=EOMONTH($E131,$R131*(1-$O131)),MQ$165&gt;EOMONTH($E131,$P131*12*(1-$O131)+$Q131*12*$O131+$R131*(1-$O131))),0,IF($X131="NNN",Expenses!MO$14*Leases!$F131,IF(Leases!$X131="FSG",0,IF(Leases!$X131="MG",SUMPRODUCT(Leases!$Z131:$Z135,Expenses!MO$9:MO$13)*Leases!$F131,MAX((Expenses!MO$9-Leases!$AB131/12)*Leases!$AA131*Leases!$F131,0)+MAX((Expenses!MO$10-Leases!$AB132/12)*Leases!$AA132*Leases!$F131,0)+MAX((Expenses!MO$11-Leases!$AB133/12)*Leases!$AA133*Leases!$F131,0)+MAX((Expenses!MO$12-Leases!$AB134/12)*Leases!$AA134*Leases!$F131,0)+MAX((Expenses!MO$13-Leases!$AB135/12)*Leases!$AA135*Leases!$F131,0)))))</f>
        <v>0</v>
      </c>
      <c r="MR302" s="94">
        <f>IF(OR(MR$165&lt;=EOMONTH($E131,$R131*(1-$O131)),MR$165&gt;EOMONTH($E131,$P131*12*(1-$O131)+$Q131*12*$O131+$R131*(1-$O131))),0,IF($X131="NNN",Expenses!MP$14*Leases!$F131,IF(Leases!$X131="FSG",0,IF(Leases!$X131="MG",SUMPRODUCT(Leases!$Z131:$Z135,Expenses!MP$9:MP$13)*Leases!$F131,MAX((Expenses!MP$9-Leases!$AB131/12)*Leases!$AA131*Leases!$F131,0)+MAX((Expenses!MP$10-Leases!$AB132/12)*Leases!$AA132*Leases!$F131,0)+MAX((Expenses!MP$11-Leases!$AB133/12)*Leases!$AA133*Leases!$F131,0)+MAX((Expenses!MP$12-Leases!$AB134/12)*Leases!$AA134*Leases!$F131,0)+MAX((Expenses!MP$13-Leases!$AB135/12)*Leases!$AA135*Leases!$F131,0)))))</f>
        <v>0</v>
      </c>
      <c r="MS302" s="94">
        <f>IF(OR(MS$165&lt;=EOMONTH($E131,$R131*(1-$O131)),MS$165&gt;EOMONTH($E131,$P131*12*(1-$O131)+$Q131*12*$O131+$R131*(1-$O131))),0,IF($X131="NNN",Expenses!MQ$14*Leases!$F131,IF(Leases!$X131="FSG",0,IF(Leases!$X131="MG",SUMPRODUCT(Leases!$Z131:$Z135,Expenses!MQ$9:MQ$13)*Leases!$F131,MAX((Expenses!MQ$9-Leases!$AB131/12)*Leases!$AA131*Leases!$F131,0)+MAX((Expenses!MQ$10-Leases!$AB132/12)*Leases!$AA132*Leases!$F131,0)+MAX((Expenses!MQ$11-Leases!$AB133/12)*Leases!$AA133*Leases!$F131,0)+MAX((Expenses!MQ$12-Leases!$AB134/12)*Leases!$AA134*Leases!$F131,0)+MAX((Expenses!MQ$13-Leases!$AB135/12)*Leases!$AA135*Leases!$F131,0)))))</f>
        <v>0</v>
      </c>
      <c r="MT302" s="94">
        <f>IF(OR(MT$165&lt;=EOMONTH($E131,$R131*(1-$O131)),MT$165&gt;EOMONTH($E131,$P131*12*(1-$O131)+$Q131*12*$O131+$R131*(1-$O131))),0,IF($X131="NNN",Expenses!MR$14*Leases!$F131,IF(Leases!$X131="FSG",0,IF(Leases!$X131="MG",SUMPRODUCT(Leases!$Z131:$Z135,Expenses!MR$9:MR$13)*Leases!$F131,MAX((Expenses!MR$9-Leases!$AB131/12)*Leases!$AA131*Leases!$F131,0)+MAX((Expenses!MR$10-Leases!$AB132/12)*Leases!$AA132*Leases!$F131,0)+MAX((Expenses!MR$11-Leases!$AB133/12)*Leases!$AA133*Leases!$F131,0)+MAX((Expenses!MR$12-Leases!$AB134/12)*Leases!$AA134*Leases!$F131,0)+MAX((Expenses!MR$13-Leases!$AB135/12)*Leases!$AA135*Leases!$F131,0)))))</f>
        <v>0</v>
      </c>
      <c r="MU302" s="94">
        <f>IF(OR(MU$165&lt;=EOMONTH($E131,$R131*(1-$O131)),MU$165&gt;EOMONTH($E131,$P131*12*(1-$O131)+$Q131*12*$O131+$R131*(1-$O131))),0,IF($X131="NNN",Expenses!MS$14*Leases!$F131,IF(Leases!$X131="FSG",0,IF(Leases!$X131="MG",SUMPRODUCT(Leases!$Z131:$Z135,Expenses!MS$9:MS$13)*Leases!$F131,MAX((Expenses!MS$9-Leases!$AB131/12)*Leases!$AA131*Leases!$F131,0)+MAX((Expenses!MS$10-Leases!$AB132/12)*Leases!$AA132*Leases!$F131,0)+MAX((Expenses!MS$11-Leases!$AB133/12)*Leases!$AA133*Leases!$F131,0)+MAX((Expenses!MS$12-Leases!$AB134/12)*Leases!$AA134*Leases!$F131,0)+MAX((Expenses!MS$13-Leases!$AB135/12)*Leases!$AA135*Leases!$F131,0)))))</f>
        <v>0</v>
      </c>
      <c r="MV302" s="94">
        <f>IF(OR(MV$165&lt;=EOMONTH($E131,$R131*(1-$O131)),MV$165&gt;EOMONTH($E131,$P131*12*(1-$O131)+$Q131*12*$O131+$R131*(1-$O131))),0,IF($X131="NNN",Expenses!MT$14*Leases!$F131,IF(Leases!$X131="FSG",0,IF(Leases!$X131="MG",SUMPRODUCT(Leases!$Z131:$Z135,Expenses!MT$9:MT$13)*Leases!$F131,MAX((Expenses!MT$9-Leases!$AB131/12)*Leases!$AA131*Leases!$F131,0)+MAX((Expenses!MT$10-Leases!$AB132/12)*Leases!$AA132*Leases!$F131,0)+MAX((Expenses!MT$11-Leases!$AB133/12)*Leases!$AA133*Leases!$F131,0)+MAX((Expenses!MT$12-Leases!$AB134/12)*Leases!$AA134*Leases!$F131,0)+MAX((Expenses!MT$13-Leases!$AB135/12)*Leases!$AA135*Leases!$F131,0)))))</f>
        <v>0</v>
      </c>
      <c r="MW302" s="94">
        <f>IF(OR(MW$165&lt;=EOMONTH($E131,$R131*(1-$O131)),MW$165&gt;EOMONTH($E131,$P131*12*(1-$O131)+$Q131*12*$O131+$R131*(1-$O131))),0,IF($X131="NNN",Expenses!MU$14*Leases!$F131,IF(Leases!$X131="FSG",0,IF(Leases!$X131="MG",SUMPRODUCT(Leases!$Z131:$Z135,Expenses!MU$9:MU$13)*Leases!$F131,MAX((Expenses!MU$9-Leases!$AB131/12)*Leases!$AA131*Leases!$F131,0)+MAX((Expenses!MU$10-Leases!$AB132/12)*Leases!$AA132*Leases!$F131,0)+MAX((Expenses!MU$11-Leases!$AB133/12)*Leases!$AA133*Leases!$F131,0)+MAX((Expenses!MU$12-Leases!$AB134/12)*Leases!$AA134*Leases!$F131,0)+MAX((Expenses!MU$13-Leases!$AB135/12)*Leases!$AA135*Leases!$F131,0)))))</f>
        <v>0</v>
      </c>
      <c r="MX302" s="94">
        <f>IF(OR(MX$165&lt;=EOMONTH($E131,$R131*(1-$O131)),MX$165&gt;EOMONTH($E131,$P131*12*(1-$O131)+$Q131*12*$O131+$R131*(1-$O131))),0,IF($X131="NNN",Expenses!MV$14*Leases!$F131,IF(Leases!$X131="FSG",0,IF(Leases!$X131="MG",SUMPRODUCT(Leases!$Z131:$Z135,Expenses!MV$9:MV$13)*Leases!$F131,MAX((Expenses!MV$9-Leases!$AB131/12)*Leases!$AA131*Leases!$F131,0)+MAX((Expenses!MV$10-Leases!$AB132/12)*Leases!$AA132*Leases!$F131,0)+MAX((Expenses!MV$11-Leases!$AB133/12)*Leases!$AA133*Leases!$F131,0)+MAX((Expenses!MV$12-Leases!$AB134/12)*Leases!$AA134*Leases!$F131,0)+MAX((Expenses!MV$13-Leases!$AB135/12)*Leases!$AA135*Leases!$F131,0)))))</f>
        <v>0</v>
      </c>
      <c r="MY302" s="94">
        <f>IF(OR(MY$165&lt;=EOMONTH($E131,$R131*(1-$O131)),MY$165&gt;EOMONTH($E131,$P131*12*(1-$O131)+$Q131*12*$O131+$R131*(1-$O131))),0,IF($X131="NNN",Expenses!MW$14*Leases!$F131,IF(Leases!$X131="FSG",0,IF(Leases!$X131="MG",SUMPRODUCT(Leases!$Z131:$Z135,Expenses!MW$9:MW$13)*Leases!$F131,MAX((Expenses!MW$9-Leases!$AB131/12)*Leases!$AA131*Leases!$F131,0)+MAX((Expenses!MW$10-Leases!$AB132/12)*Leases!$AA132*Leases!$F131,0)+MAX((Expenses!MW$11-Leases!$AB133/12)*Leases!$AA133*Leases!$F131,0)+MAX((Expenses!MW$12-Leases!$AB134/12)*Leases!$AA134*Leases!$F131,0)+MAX((Expenses!MW$13-Leases!$AB135/12)*Leases!$AA135*Leases!$F131,0)))))</f>
        <v>0</v>
      </c>
      <c r="MZ302" s="94">
        <f>IF(OR(MZ$165&lt;=EOMONTH($E131,$R131*(1-$O131)),MZ$165&gt;EOMONTH($E131,$P131*12*(1-$O131)+$Q131*12*$O131+$R131*(1-$O131))),0,IF($X131="NNN",Expenses!MX$14*Leases!$F131,IF(Leases!$X131="FSG",0,IF(Leases!$X131="MG",SUMPRODUCT(Leases!$Z131:$Z135,Expenses!MX$9:MX$13)*Leases!$F131,MAX((Expenses!MX$9-Leases!$AB131/12)*Leases!$AA131*Leases!$F131,0)+MAX((Expenses!MX$10-Leases!$AB132/12)*Leases!$AA132*Leases!$F131,0)+MAX((Expenses!MX$11-Leases!$AB133/12)*Leases!$AA133*Leases!$F131,0)+MAX((Expenses!MX$12-Leases!$AB134/12)*Leases!$AA134*Leases!$F131,0)+MAX((Expenses!MX$13-Leases!$AB135/12)*Leases!$AA135*Leases!$F131,0)))))</f>
        <v>0</v>
      </c>
      <c r="NA302" s="94">
        <f>IF(OR(NA$165&lt;=EOMONTH($E131,$R131*(1-$O131)),NA$165&gt;EOMONTH($E131,$P131*12*(1-$O131)+$Q131*12*$O131+$R131*(1-$O131))),0,IF($X131="NNN",Expenses!MY$14*Leases!$F131,IF(Leases!$X131="FSG",0,IF(Leases!$X131="MG",SUMPRODUCT(Leases!$Z131:$Z135,Expenses!MY$9:MY$13)*Leases!$F131,MAX((Expenses!MY$9-Leases!$AB131/12)*Leases!$AA131*Leases!$F131,0)+MAX((Expenses!MY$10-Leases!$AB132/12)*Leases!$AA132*Leases!$F131,0)+MAX((Expenses!MY$11-Leases!$AB133/12)*Leases!$AA133*Leases!$F131,0)+MAX((Expenses!MY$12-Leases!$AB134/12)*Leases!$AA134*Leases!$F131,0)+MAX((Expenses!MY$13-Leases!$AB135/12)*Leases!$AA135*Leases!$F131,0)))))</f>
        <v>0</v>
      </c>
      <c r="NB302" s="94">
        <f>IF(OR(NB$165&lt;=EOMONTH($E131,$R131*(1-$O131)),NB$165&gt;EOMONTH($E131,$P131*12*(1-$O131)+$Q131*12*$O131+$R131*(1-$O131))),0,IF($X131="NNN",Expenses!MZ$14*Leases!$F131,IF(Leases!$X131="FSG",0,IF(Leases!$X131="MG",SUMPRODUCT(Leases!$Z131:$Z135,Expenses!MZ$9:MZ$13)*Leases!$F131,MAX((Expenses!MZ$9-Leases!$AB131/12)*Leases!$AA131*Leases!$F131,0)+MAX((Expenses!MZ$10-Leases!$AB132/12)*Leases!$AA132*Leases!$F131,0)+MAX((Expenses!MZ$11-Leases!$AB133/12)*Leases!$AA133*Leases!$F131,0)+MAX((Expenses!MZ$12-Leases!$AB134/12)*Leases!$AA134*Leases!$F131,0)+MAX((Expenses!MZ$13-Leases!$AB135/12)*Leases!$AA135*Leases!$F131,0)))))</f>
        <v>0</v>
      </c>
      <c r="NC302" s="94">
        <f>IF(OR(NC$165&lt;=EOMONTH($E131,$R131*(1-$O131)),NC$165&gt;EOMONTH($E131,$P131*12*(1-$O131)+$Q131*12*$O131+$R131*(1-$O131))),0,IF($X131="NNN",Expenses!NA$14*Leases!$F131,IF(Leases!$X131="FSG",0,IF(Leases!$X131="MG",SUMPRODUCT(Leases!$Z131:$Z135,Expenses!NA$9:NA$13)*Leases!$F131,MAX((Expenses!NA$9-Leases!$AB131/12)*Leases!$AA131*Leases!$F131,0)+MAX((Expenses!NA$10-Leases!$AB132/12)*Leases!$AA132*Leases!$F131,0)+MAX((Expenses!NA$11-Leases!$AB133/12)*Leases!$AA133*Leases!$F131,0)+MAX((Expenses!NA$12-Leases!$AB134/12)*Leases!$AA134*Leases!$F131,0)+MAX((Expenses!NA$13-Leases!$AB135/12)*Leases!$AA135*Leases!$F131,0)))))</f>
        <v>0</v>
      </c>
      <c r="ND302" s="94">
        <f>IF(OR(ND$165&lt;=EOMONTH($E131,$R131*(1-$O131)),ND$165&gt;EOMONTH($E131,$P131*12*(1-$O131)+$Q131*12*$O131+$R131*(1-$O131))),0,IF($X131="NNN",Expenses!NB$14*Leases!$F131,IF(Leases!$X131="FSG",0,IF(Leases!$X131="MG",SUMPRODUCT(Leases!$Z131:$Z135,Expenses!NB$9:NB$13)*Leases!$F131,MAX((Expenses!NB$9-Leases!$AB131/12)*Leases!$AA131*Leases!$F131,0)+MAX((Expenses!NB$10-Leases!$AB132/12)*Leases!$AA132*Leases!$F131,0)+MAX((Expenses!NB$11-Leases!$AB133/12)*Leases!$AA133*Leases!$F131,0)+MAX((Expenses!NB$12-Leases!$AB134/12)*Leases!$AA134*Leases!$F131,0)+MAX((Expenses!NB$13-Leases!$AB135/12)*Leases!$AA135*Leases!$F131,0)))))</f>
        <v>0</v>
      </c>
      <c r="NE302" s="94">
        <f>IF(OR(NE$165&lt;=EOMONTH($E131,$R131*(1-$O131)),NE$165&gt;EOMONTH($E131,$P131*12*(1-$O131)+$Q131*12*$O131+$R131*(1-$O131))),0,IF($X131="NNN",Expenses!NC$14*Leases!$F131,IF(Leases!$X131="FSG",0,IF(Leases!$X131="MG",SUMPRODUCT(Leases!$Z131:$Z135,Expenses!NC$9:NC$13)*Leases!$F131,MAX((Expenses!NC$9-Leases!$AB131/12)*Leases!$AA131*Leases!$F131,0)+MAX((Expenses!NC$10-Leases!$AB132/12)*Leases!$AA132*Leases!$F131,0)+MAX((Expenses!NC$11-Leases!$AB133/12)*Leases!$AA133*Leases!$F131,0)+MAX((Expenses!NC$12-Leases!$AB134/12)*Leases!$AA134*Leases!$F131,0)+MAX((Expenses!NC$13-Leases!$AB135/12)*Leases!$AA135*Leases!$F131,0)))))</f>
        <v>0</v>
      </c>
      <c r="NF302" s="94">
        <f>IF(OR(NF$165&lt;=EOMONTH($E131,$R131*(1-$O131)),NF$165&gt;EOMONTH($E131,$P131*12*(1-$O131)+$Q131*12*$O131+$R131*(1-$O131))),0,IF($X131="NNN",Expenses!ND$14*Leases!$F131,IF(Leases!$X131="FSG",0,IF(Leases!$X131="MG",SUMPRODUCT(Leases!$Z131:$Z135,Expenses!ND$9:ND$13)*Leases!$F131,MAX((Expenses!ND$9-Leases!$AB131/12)*Leases!$AA131*Leases!$F131,0)+MAX((Expenses!ND$10-Leases!$AB132/12)*Leases!$AA132*Leases!$F131,0)+MAX((Expenses!ND$11-Leases!$AB133/12)*Leases!$AA133*Leases!$F131,0)+MAX((Expenses!ND$12-Leases!$AB134/12)*Leases!$AA134*Leases!$F131,0)+MAX((Expenses!ND$13-Leases!$AB135/12)*Leases!$AA135*Leases!$F131,0)))))</f>
        <v>0</v>
      </c>
      <c r="NG302" s="94">
        <f>IF(OR(NG$165&lt;=EOMONTH($E131,$R131*(1-$O131)),NG$165&gt;EOMONTH($E131,$P131*12*(1-$O131)+$Q131*12*$O131+$R131*(1-$O131))),0,IF($X131="NNN",Expenses!NE$14*Leases!$F131,IF(Leases!$X131="FSG",0,IF(Leases!$X131="MG",SUMPRODUCT(Leases!$Z131:$Z135,Expenses!NE$9:NE$13)*Leases!$F131,MAX((Expenses!NE$9-Leases!$AB131/12)*Leases!$AA131*Leases!$F131,0)+MAX((Expenses!NE$10-Leases!$AB132/12)*Leases!$AA132*Leases!$F131,0)+MAX((Expenses!NE$11-Leases!$AB133/12)*Leases!$AA133*Leases!$F131,0)+MAX((Expenses!NE$12-Leases!$AB134/12)*Leases!$AA134*Leases!$F131,0)+MAX((Expenses!NE$13-Leases!$AB135/12)*Leases!$AA135*Leases!$F131,0)))))</f>
        <v>0</v>
      </c>
      <c r="NH302" s="94">
        <f>IF(OR(NH$165&lt;=EOMONTH($E131,$R131*(1-$O131)),NH$165&gt;EOMONTH($E131,$P131*12*(1-$O131)+$Q131*12*$O131+$R131*(1-$O131))),0,IF($X131="NNN",Expenses!NF$14*Leases!$F131,IF(Leases!$X131="FSG",0,IF(Leases!$X131="MG",SUMPRODUCT(Leases!$Z131:$Z135,Expenses!NF$9:NF$13)*Leases!$F131,MAX((Expenses!NF$9-Leases!$AB131/12)*Leases!$AA131*Leases!$F131,0)+MAX((Expenses!NF$10-Leases!$AB132/12)*Leases!$AA132*Leases!$F131,0)+MAX((Expenses!NF$11-Leases!$AB133/12)*Leases!$AA133*Leases!$F131,0)+MAX((Expenses!NF$12-Leases!$AB134/12)*Leases!$AA134*Leases!$F131,0)+MAX((Expenses!NF$13-Leases!$AB135/12)*Leases!$AA135*Leases!$F131,0)))))</f>
        <v>0</v>
      </c>
      <c r="NI302" s="94">
        <f>IF(OR(NI$165&lt;=EOMONTH($E131,$R131*(1-$O131)),NI$165&gt;EOMONTH($E131,$P131*12*(1-$O131)+$Q131*12*$O131+$R131*(1-$O131))),0,IF($X131="NNN",Expenses!NG$14*Leases!$F131,IF(Leases!$X131="FSG",0,IF(Leases!$X131="MG",SUMPRODUCT(Leases!$Z131:$Z135,Expenses!NG$9:NG$13)*Leases!$F131,MAX((Expenses!NG$9-Leases!$AB131/12)*Leases!$AA131*Leases!$F131,0)+MAX((Expenses!NG$10-Leases!$AB132/12)*Leases!$AA132*Leases!$F131,0)+MAX((Expenses!NG$11-Leases!$AB133/12)*Leases!$AA133*Leases!$F131,0)+MAX((Expenses!NG$12-Leases!$AB134/12)*Leases!$AA134*Leases!$F131,0)+MAX((Expenses!NG$13-Leases!$AB135/12)*Leases!$AA135*Leases!$F131,0)))))</f>
        <v>0</v>
      </c>
      <c r="NJ302" s="94">
        <f>IF(OR(NJ$165&lt;=EOMONTH($E131,$R131*(1-$O131)),NJ$165&gt;EOMONTH($E131,$P131*12*(1-$O131)+$Q131*12*$O131+$R131*(1-$O131))),0,IF($X131="NNN",Expenses!NH$14*Leases!$F131,IF(Leases!$X131="FSG",0,IF(Leases!$X131="MG",SUMPRODUCT(Leases!$Z131:$Z135,Expenses!NH$9:NH$13)*Leases!$F131,MAX((Expenses!NH$9-Leases!$AB131/12)*Leases!$AA131*Leases!$F131,0)+MAX((Expenses!NH$10-Leases!$AB132/12)*Leases!$AA132*Leases!$F131,0)+MAX((Expenses!NH$11-Leases!$AB133/12)*Leases!$AA133*Leases!$F131,0)+MAX((Expenses!NH$12-Leases!$AB134/12)*Leases!$AA134*Leases!$F131,0)+MAX((Expenses!NH$13-Leases!$AB135/12)*Leases!$AA135*Leases!$F131,0)))))</f>
        <v>0</v>
      </c>
      <c r="NK302" s="97">
        <f>IF(OR(NK$165&lt;=EOMONTH($E131,$R131*(1-$O131)),NK$165&gt;EOMONTH($E131,$P131*12*(1-$O131)+$Q131*12*$O131+$R131*(1-$O131))),0,IF($X131="NNN",Expenses!NI$14*Leases!$F131,IF(Leases!$X131="FSG",0,IF(Leases!$X131="MG",SUMPRODUCT(Leases!$Z131:$Z135,Expenses!NI$9:NI$13)*Leases!$F131,MAX((Expenses!NI$9-Leases!$AB131/12)*Leases!$AA131*Leases!$F131,0)+MAX((Expenses!NI$10-Leases!$AB132/12)*Leases!$AA132*Leases!$F131,0)+MAX((Expenses!NI$11-Leases!$AB133/12)*Leases!$AA133*Leases!$F131,0)+MAX((Expenses!NI$12-Leases!$AB134/12)*Leases!$AA134*Leases!$F131,0)+MAX((Expenses!NI$13-Leases!$AB135/12)*Leases!$AA135*Leases!$F131,0)))))</f>
        <v>0</v>
      </c>
    </row>
    <row r="303" spans="1:375" x14ac:dyDescent="0.25">
      <c r="A303" s="98">
        <f ca="1">SUMIF($D$163:$NK$163,"&lt;="&amp;Summary!$B$3,Leases!D303:NK303)</f>
        <v>0</v>
      </c>
      <c r="B303" s="41"/>
      <c r="C303" s="99" t="s">
        <v>96</v>
      </c>
      <c r="D303" s="100">
        <f ca="1">SUM(D296:D302)</f>
        <v>0</v>
      </c>
      <c r="E303" s="100">
        <f t="shared" ref="E303:BP303" ca="1" si="3480">SUM(E296:E302)</f>
        <v>0</v>
      </c>
      <c r="F303" s="100">
        <f t="shared" ca="1" si="3480"/>
        <v>0</v>
      </c>
      <c r="G303" s="100">
        <f t="shared" ca="1" si="3480"/>
        <v>0</v>
      </c>
      <c r="H303" s="100">
        <f t="shared" ca="1" si="3480"/>
        <v>0</v>
      </c>
      <c r="I303" s="100">
        <f t="shared" ca="1" si="3480"/>
        <v>0</v>
      </c>
      <c r="J303" s="100">
        <f t="shared" ca="1" si="3480"/>
        <v>0</v>
      </c>
      <c r="K303" s="100">
        <f t="shared" ca="1" si="3480"/>
        <v>0</v>
      </c>
      <c r="L303" s="100">
        <f t="shared" ca="1" si="3480"/>
        <v>0</v>
      </c>
      <c r="M303" s="100">
        <f t="shared" ca="1" si="3480"/>
        <v>0</v>
      </c>
      <c r="N303" s="100">
        <f t="shared" ca="1" si="3480"/>
        <v>0</v>
      </c>
      <c r="O303" s="100">
        <f t="shared" ca="1" si="3480"/>
        <v>0</v>
      </c>
      <c r="P303" s="100">
        <f t="shared" ca="1" si="3480"/>
        <v>0</v>
      </c>
      <c r="Q303" s="100">
        <f t="shared" ca="1" si="3480"/>
        <v>0</v>
      </c>
      <c r="R303" s="100">
        <f t="shared" ca="1" si="3480"/>
        <v>0</v>
      </c>
      <c r="S303" s="100">
        <f t="shared" ca="1" si="3480"/>
        <v>0</v>
      </c>
      <c r="T303" s="100">
        <f t="shared" ca="1" si="3480"/>
        <v>0</v>
      </c>
      <c r="U303" s="100">
        <f t="shared" ca="1" si="3480"/>
        <v>0</v>
      </c>
      <c r="V303" s="100">
        <f t="shared" ca="1" si="3480"/>
        <v>0</v>
      </c>
      <c r="W303" s="100">
        <f t="shared" ca="1" si="3480"/>
        <v>0</v>
      </c>
      <c r="X303" s="100">
        <f t="shared" ca="1" si="3480"/>
        <v>0</v>
      </c>
      <c r="Y303" s="100">
        <f t="shared" ca="1" si="3480"/>
        <v>0</v>
      </c>
      <c r="Z303" s="100">
        <f t="shared" ca="1" si="3480"/>
        <v>0</v>
      </c>
      <c r="AA303" s="100">
        <f t="shared" ca="1" si="3480"/>
        <v>0</v>
      </c>
      <c r="AB303" s="100">
        <f t="shared" ca="1" si="3480"/>
        <v>0</v>
      </c>
      <c r="AC303" s="100">
        <f t="shared" ca="1" si="3480"/>
        <v>0</v>
      </c>
      <c r="AD303" s="100">
        <f t="shared" ca="1" si="3480"/>
        <v>0</v>
      </c>
      <c r="AE303" s="100">
        <f t="shared" ca="1" si="3480"/>
        <v>0</v>
      </c>
      <c r="AF303" s="100">
        <f t="shared" ca="1" si="3480"/>
        <v>0</v>
      </c>
      <c r="AG303" s="100">
        <f t="shared" ca="1" si="3480"/>
        <v>0</v>
      </c>
      <c r="AH303" s="100">
        <f t="shared" ca="1" si="3480"/>
        <v>0</v>
      </c>
      <c r="AI303" s="100">
        <f t="shared" ca="1" si="3480"/>
        <v>0</v>
      </c>
      <c r="AJ303" s="100">
        <f t="shared" ca="1" si="3480"/>
        <v>0</v>
      </c>
      <c r="AK303" s="100">
        <f t="shared" ca="1" si="3480"/>
        <v>0</v>
      </c>
      <c r="AL303" s="100">
        <f t="shared" ca="1" si="3480"/>
        <v>0</v>
      </c>
      <c r="AM303" s="100">
        <f t="shared" ca="1" si="3480"/>
        <v>0</v>
      </c>
      <c r="AN303" s="100">
        <f t="shared" ca="1" si="3480"/>
        <v>0</v>
      </c>
      <c r="AO303" s="100">
        <f t="shared" ca="1" si="3480"/>
        <v>0</v>
      </c>
      <c r="AP303" s="100">
        <f t="shared" ca="1" si="3480"/>
        <v>0</v>
      </c>
      <c r="AQ303" s="100">
        <f t="shared" ca="1" si="3480"/>
        <v>0</v>
      </c>
      <c r="AR303" s="100">
        <f t="shared" ca="1" si="3480"/>
        <v>0</v>
      </c>
      <c r="AS303" s="100">
        <f t="shared" ca="1" si="3480"/>
        <v>0</v>
      </c>
      <c r="AT303" s="100">
        <f t="shared" ca="1" si="3480"/>
        <v>0</v>
      </c>
      <c r="AU303" s="100">
        <f t="shared" ca="1" si="3480"/>
        <v>0</v>
      </c>
      <c r="AV303" s="100">
        <f t="shared" ca="1" si="3480"/>
        <v>0</v>
      </c>
      <c r="AW303" s="100">
        <f t="shared" ca="1" si="3480"/>
        <v>0</v>
      </c>
      <c r="AX303" s="100">
        <f t="shared" ca="1" si="3480"/>
        <v>0</v>
      </c>
      <c r="AY303" s="100">
        <f t="shared" ca="1" si="3480"/>
        <v>0</v>
      </c>
      <c r="AZ303" s="100">
        <f t="shared" ca="1" si="3480"/>
        <v>0</v>
      </c>
      <c r="BA303" s="100">
        <f t="shared" ca="1" si="3480"/>
        <v>0</v>
      </c>
      <c r="BB303" s="100">
        <f t="shared" ca="1" si="3480"/>
        <v>0</v>
      </c>
      <c r="BC303" s="100">
        <f t="shared" ca="1" si="3480"/>
        <v>0</v>
      </c>
      <c r="BD303" s="100">
        <f t="shared" ca="1" si="3480"/>
        <v>0</v>
      </c>
      <c r="BE303" s="100">
        <f t="shared" ca="1" si="3480"/>
        <v>0</v>
      </c>
      <c r="BF303" s="100">
        <f t="shared" ca="1" si="3480"/>
        <v>0</v>
      </c>
      <c r="BG303" s="100">
        <f t="shared" ca="1" si="3480"/>
        <v>0</v>
      </c>
      <c r="BH303" s="100">
        <f t="shared" ca="1" si="3480"/>
        <v>0</v>
      </c>
      <c r="BI303" s="100">
        <f t="shared" ca="1" si="3480"/>
        <v>0</v>
      </c>
      <c r="BJ303" s="100">
        <f t="shared" ca="1" si="3480"/>
        <v>0</v>
      </c>
      <c r="BK303" s="100">
        <f t="shared" ca="1" si="3480"/>
        <v>0</v>
      </c>
      <c r="BL303" s="100">
        <f t="shared" ca="1" si="3480"/>
        <v>0</v>
      </c>
      <c r="BM303" s="100">
        <f t="shared" ca="1" si="3480"/>
        <v>0</v>
      </c>
      <c r="BN303" s="100">
        <f t="shared" si="3480"/>
        <v>0</v>
      </c>
      <c r="BO303" s="100">
        <f t="shared" si="3480"/>
        <v>0</v>
      </c>
      <c r="BP303" s="100">
        <f t="shared" si="3480"/>
        <v>0</v>
      </c>
      <c r="BQ303" s="100">
        <f t="shared" ref="BQ303:EB303" ca="1" si="3481">SUM(BQ296:BQ302)</f>
        <v>0</v>
      </c>
      <c r="BR303" s="100">
        <f t="shared" ca="1" si="3481"/>
        <v>0</v>
      </c>
      <c r="BS303" s="100">
        <f t="shared" ca="1" si="3481"/>
        <v>0</v>
      </c>
      <c r="BT303" s="100">
        <f t="shared" ca="1" si="3481"/>
        <v>0</v>
      </c>
      <c r="BU303" s="100">
        <f t="shared" ca="1" si="3481"/>
        <v>0</v>
      </c>
      <c r="BV303" s="100">
        <f t="shared" ca="1" si="3481"/>
        <v>0</v>
      </c>
      <c r="BW303" s="100">
        <f t="shared" ca="1" si="3481"/>
        <v>0</v>
      </c>
      <c r="BX303" s="100">
        <f t="shared" ca="1" si="3481"/>
        <v>0</v>
      </c>
      <c r="BY303" s="100">
        <f t="shared" ca="1" si="3481"/>
        <v>0</v>
      </c>
      <c r="BZ303" s="100">
        <f t="shared" ca="1" si="3481"/>
        <v>0</v>
      </c>
      <c r="CA303" s="100">
        <f t="shared" ca="1" si="3481"/>
        <v>0</v>
      </c>
      <c r="CB303" s="100">
        <f t="shared" ca="1" si="3481"/>
        <v>0</v>
      </c>
      <c r="CC303" s="100">
        <f t="shared" ca="1" si="3481"/>
        <v>0</v>
      </c>
      <c r="CD303" s="100">
        <f t="shared" ca="1" si="3481"/>
        <v>0</v>
      </c>
      <c r="CE303" s="100">
        <f t="shared" ca="1" si="3481"/>
        <v>0</v>
      </c>
      <c r="CF303" s="100">
        <f t="shared" ca="1" si="3481"/>
        <v>0</v>
      </c>
      <c r="CG303" s="100">
        <f t="shared" ca="1" si="3481"/>
        <v>0</v>
      </c>
      <c r="CH303" s="100">
        <f t="shared" ca="1" si="3481"/>
        <v>0</v>
      </c>
      <c r="CI303" s="100">
        <f t="shared" ca="1" si="3481"/>
        <v>0</v>
      </c>
      <c r="CJ303" s="100">
        <f t="shared" ca="1" si="3481"/>
        <v>0</v>
      </c>
      <c r="CK303" s="100">
        <f t="shared" ca="1" si="3481"/>
        <v>0</v>
      </c>
      <c r="CL303" s="100">
        <f t="shared" ca="1" si="3481"/>
        <v>0</v>
      </c>
      <c r="CM303" s="100">
        <f t="shared" ca="1" si="3481"/>
        <v>0</v>
      </c>
      <c r="CN303" s="100">
        <f t="shared" ca="1" si="3481"/>
        <v>0</v>
      </c>
      <c r="CO303" s="100">
        <f t="shared" ca="1" si="3481"/>
        <v>0</v>
      </c>
      <c r="CP303" s="100">
        <f t="shared" ca="1" si="3481"/>
        <v>0</v>
      </c>
      <c r="CQ303" s="100">
        <f t="shared" ca="1" si="3481"/>
        <v>0</v>
      </c>
      <c r="CR303" s="100">
        <f t="shared" ca="1" si="3481"/>
        <v>0</v>
      </c>
      <c r="CS303" s="100">
        <f t="shared" ca="1" si="3481"/>
        <v>0</v>
      </c>
      <c r="CT303" s="100">
        <f t="shared" ca="1" si="3481"/>
        <v>0</v>
      </c>
      <c r="CU303" s="100">
        <f t="shared" ca="1" si="3481"/>
        <v>0</v>
      </c>
      <c r="CV303" s="100">
        <f t="shared" ca="1" si="3481"/>
        <v>0</v>
      </c>
      <c r="CW303" s="100">
        <f t="shared" ca="1" si="3481"/>
        <v>0</v>
      </c>
      <c r="CX303" s="100">
        <f t="shared" ca="1" si="3481"/>
        <v>0</v>
      </c>
      <c r="CY303" s="100">
        <f t="shared" ca="1" si="3481"/>
        <v>0</v>
      </c>
      <c r="CZ303" s="100">
        <f t="shared" ca="1" si="3481"/>
        <v>0</v>
      </c>
      <c r="DA303" s="100">
        <f t="shared" ca="1" si="3481"/>
        <v>0</v>
      </c>
      <c r="DB303" s="100">
        <f t="shared" ca="1" si="3481"/>
        <v>0</v>
      </c>
      <c r="DC303" s="100">
        <f t="shared" ca="1" si="3481"/>
        <v>0</v>
      </c>
      <c r="DD303" s="100">
        <f t="shared" ca="1" si="3481"/>
        <v>0</v>
      </c>
      <c r="DE303" s="100">
        <f t="shared" ca="1" si="3481"/>
        <v>0</v>
      </c>
      <c r="DF303" s="100">
        <f t="shared" ca="1" si="3481"/>
        <v>0</v>
      </c>
      <c r="DG303" s="100">
        <f t="shared" ca="1" si="3481"/>
        <v>0</v>
      </c>
      <c r="DH303" s="100">
        <f t="shared" ca="1" si="3481"/>
        <v>0</v>
      </c>
      <c r="DI303" s="100">
        <f t="shared" ca="1" si="3481"/>
        <v>0</v>
      </c>
      <c r="DJ303" s="100">
        <f t="shared" ca="1" si="3481"/>
        <v>0</v>
      </c>
      <c r="DK303" s="100">
        <f t="shared" ca="1" si="3481"/>
        <v>0</v>
      </c>
      <c r="DL303" s="100">
        <f t="shared" ca="1" si="3481"/>
        <v>0</v>
      </c>
      <c r="DM303" s="100">
        <f t="shared" ca="1" si="3481"/>
        <v>0</v>
      </c>
      <c r="DN303" s="100">
        <f t="shared" ca="1" si="3481"/>
        <v>0</v>
      </c>
      <c r="DO303" s="100">
        <f t="shared" ca="1" si="3481"/>
        <v>0</v>
      </c>
      <c r="DP303" s="100">
        <f t="shared" ca="1" si="3481"/>
        <v>0</v>
      </c>
      <c r="DQ303" s="100">
        <f t="shared" ca="1" si="3481"/>
        <v>0</v>
      </c>
      <c r="DR303" s="100">
        <f t="shared" ca="1" si="3481"/>
        <v>0</v>
      </c>
      <c r="DS303" s="100">
        <f t="shared" ca="1" si="3481"/>
        <v>0</v>
      </c>
      <c r="DT303" s="100">
        <f t="shared" ca="1" si="3481"/>
        <v>0</v>
      </c>
      <c r="DU303" s="100">
        <f t="shared" ca="1" si="3481"/>
        <v>0</v>
      </c>
      <c r="DV303" s="100">
        <f t="shared" ca="1" si="3481"/>
        <v>0</v>
      </c>
      <c r="DW303" s="100">
        <f t="shared" ca="1" si="3481"/>
        <v>0</v>
      </c>
      <c r="DX303" s="100">
        <f t="shared" ca="1" si="3481"/>
        <v>0</v>
      </c>
      <c r="DY303" s="100">
        <f t="shared" ca="1" si="3481"/>
        <v>0</v>
      </c>
      <c r="DZ303" s="100">
        <f t="shared" ca="1" si="3481"/>
        <v>0</v>
      </c>
      <c r="EA303" s="100">
        <f t="shared" ca="1" si="3481"/>
        <v>0</v>
      </c>
      <c r="EB303" s="100">
        <f t="shared" ca="1" si="3481"/>
        <v>0</v>
      </c>
      <c r="EC303" s="100">
        <f t="shared" ref="EC303:GN303" ca="1" si="3482">SUM(EC296:EC302)</f>
        <v>0</v>
      </c>
      <c r="ED303" s="100">
        <f t="shared" ca="1" si="3482"/>
        <v>0</v>
      </c>
      <c r="EE303" s="100">
        <f t="shared" ca="1" si="3482"/>
        <v>0</v>
      </c>
      <c r="EF303" s="100">
        <f t="shared" si="3482"/>
        <v>0</v>
      </c>
      <c r="EG303" s="100">
        <f t="shared" si="3482"/>
        <v>0</v>
      </c>
      <c r="EH303" s="100">
        <f t="shared" si="3482"/>
        <v>0</v>
      </c>
      <c r="EI303" s="100">
        <f t="shared" si="3482"/>
        <v>0</v>
      </c>
      <c r="EJ303" s="100">
        <f t="shared" si="3482"/>
        <v>0</v>
      </c>
      <c r="EK303" s="100">
        <f t="shared" si="3482"/>
        <v>0</v>
      </c>
      <c r="EL303" s="100">
        <f t="shared" si="3482"/>
        <v>0</v>
      </c>
      <c r="EM303" s="100">
        <f t="shared" si="3482"/>
        <v>0</v>
      </c>
      <c r="EN303" s="100">
        <f t="shared" si="3482"/>
        <v>0</v>
      </c>
      <c r="EO303" s="100">
        <f t="shared" si="3482"/>
        <v>0</v>
      </c>
      <c r="EP303" s="100">
        <f t="shared" si="3482"/>
        <v>0</v>
      </c>
      <c r="EQ303" s="100">
        <f t="shared" si="3482"/>
        <v>0</v>
      </c>
      <c r="ER303" s="100">
        <f t="shared" si="3482"/>
        <v>0</v>
      </c>
      <c r="ES303" s="100">
        <f t="shared" si="3482"/>
        <v>0</v>
      </c>
      <c r="ET303" s="100">
        <f t="shared" si="3482"/>
        <v>0</v>
      </c>
      <c r="EU303" s="100">
        <f t="shared" si="3482"/>
        <v>0</v>
      </c>
      <c r="EV303" s="100">
        <f t="shared" si="3482"/>
        <v>0</v>
      </c>
      <c r="EW303" s="100">
        <f t="shared" si="3482"/>
        <v>0</v>
      </c>
      <c r="EX303" s="100">
        <f t="shared" si="3482"/>
        <v>0</v>
      </c>
      <c r="EY303" s="100">
        <f t="shared" si="3482"/>
        <v>0</v>
      </c>
      <c r="EZ303" s="100">
        <f t="shared" si="3482"/>
        <v>0</v>
      </c>
      <c r="FA303" s="100">
        <f t="shared" si="3482"/>
        <v>0</v>
      </c>
      <c r="FB303" s="100">
        <f t="shared" si="3482"/>
        <v>0</v>
      </c>
      <c r="FC303" s="100">
        <f t="shared" si="3482"/>
        <v>0</v>
      </c>
      <c r="FD303" s="100">
        <f t="shared" si="3482"/>
        <v>0</v>
      </c>
      <c r="FE303" s="100">
        <f t="shared" si="3482"/>
        <v>0</v>
      </c>
      <c r="FF303" s="100">
        <f t="shared" si="3482"/>
        <v>0</v>
      </c>
      <c r="FG303" s="100">
        <f t="shared" si="3482"/>
        <v>0</v>
      </c>
      <c r="FH303" s="100">
        <f t="shared" si="3482"/>
        <v>0</v>
      </c>
      <c r="FI303" s="100">
        <f t="shared" si="3482"/>
        <v>0</v>
      </c>
      <c r="FJ303" s="100">
        <f t="shared" si="3482"/>
        <v>0</v>
      </c>
      <c r="FK303" s="100">
        <f t="shared" si="3482"/>
        <v>0</v>
      </c>
      <c r="FL303" s="100">
        <f t="shared" si="3482"/>
        <v>0</v>
      </c>
      <c r="FM303" s="100">
        <f t="shared" si="3482"/>
        <v>0</v>
      </c>
      <c r="FN303" s="100">
        <f t="shared" si="3482"/>
        <v>0</v>
      </c>
      <c r="FO303" s="100">
        <f t="shared" si="3482"/>
        <v>0</v>
      </c>
      <c r="FP303" s="100">
        <f t="shared" si="3482"/>
        <v>0</v>
      </c>
      <c r="FQ303" s="100">
        <f t="shared" si="3482"/>
        <v>0</v>
      </c>
      <c r="FR303" s="100">
        <f t="shared" si="3482"/>
        <v>0</v>
      </c>
      <c r="FS303" s="100">
        <f t="shared" si="3482"/>
        <v>0</v>
      </c>
      <c r="FT303" s="100">
        <f t="shared" si="3482"/>
        <v>0</v>
      </c>
      <c r="FU303" s="100">
        <f t="shared" si="3482"/>
        <v>0</v>
      </c>
      <c r="FV303" s="100">
        <f t="shared" si="3482"/>
        <v>0</v>
      </c>
      <c r="FW303" s="100">
        <f t="shared" si="3482"/>
        <v>0</v>
      </c>
      <c r="FX303" s="100">
        <f t="shared" si="3482"/>
        <v>0</v>
      </c>
      <c r="FY303" s="100">
        <f t="shared" si="3482"/>
        <v>0</v>
      </c>
      <c r="FZ303" s="100">
        <f t="shared" si="3482"/>
        <v>0</v>
      </c>
      <c r="GA303" s="100">
        <f t="shared" si="3482"/>
        <v>0</v>
      </c>
      <c r="GB303" s="100">
        <f t="shared" si="3482"/>
        <v>0</v>
      </c>
      <c r="GC303" s="100">
        <f t="shared" si="3482"/>
        <v>0</v>
      </c>
      <c r="GD303" s="100">
        <f t="shared" si="3482"/>
        <v>0</v>
      </c>
      <c r="GE303" s="100">
        <f t="shared" si="3482"/>
        <v>0</v>
      </c>
      <c r="GF303" s="100">
        <f t="shared" si="3482"/>
        <v>0</v>
      </c>
      <c r="GG303" s="100">
        <f t="shared" si="3482"/>
        <v>0</v>
      </c>
      <c r="GH303" s="100">
        <f t="shared" si="3482"/>
        <v>0</v>
      </c>
      <c r="GI303" s="100">
        <f t="shared" si="3482"/>
        <v>0</v>
      </c>
      <c r="GJ303" s="100">
        <f t="shared" si="3482"/>
        <v>0</v>
      </c>
      <c r="GK303" s="100">
        <f t="shared" si="3482"/>
        <v>0</v>
      </c>
      <c r="GL303" s="100">
        <f t="shared" si="3482"/>
        <v>0</v>
      </c>
      <c r="GM303" s="100">
        <f t="shared" si="3482"/>
        <v>0</v>
      </c>
      <c r="GN303" s="100">
        <f t="shared" si="3482"/>
        <v>0</v>
      </c>
      <c r="GO303" s="100">
        <f t="shared" ref="GO303:IZ303" si="3483">SUM(GO296:GO302)</f>
        <v>0</v>
      </c>
      <c r="GP303" s="100">
        <f t="shared" si="3483"/>
        <v>0</v>
      </c>
      <c r="GQ303" s="100">
        <f t="shared" si="3483"/>
        <v>0</v>
      </c>
      <c r="GR303" s="100">
        <f t="shared" si="3483"/>
        <v>0</v>
      </c>
      <c r="GS303" s="100">
        <f t="shared" si="3483"/>
        <v>0</v>
      </c>
      <c r="GT303" s="100">
        <f t="shared" si="3483"/>
        <v>0</v>
      </c>
      <c r="GU303" s="100">
        <f t="shared" si="3483"/>
        <v>0</v>
      </c>
      <c r="GV303" s="100">
        <f t="shared" si="3483"/>
        <v>0</v>
      </c>
      <c r="GW303" s="100">
        <f t="shared" si="3483"/>
        <v>0</v>
      </c>
      <c r="GX303" s="100">
        <f t="shared" si="3483"/>
        <v>0</v>
      </c>
      <c r="GY303" s="100">
        <f t="shared" si="3483"/>
        <v>0</v>
      </c>
      <c r="GZ303" s="100">
        <f t="shared" si="3483"/>
        <v>0</v>
      </c>
      <c r="HA303" s="100">
        <f t="shared" si="3483"/>
        <v>0</v>
      </c>
      <c r="HB303" s="100">
        <f t="shared" si="3483"/>
        <v>0</v>
      </c>
      <c r="HC303" s="100">
        <f t="shared" si="3483"/>
        <v>0</v>
      </c>
      <c r="HD303" s="100">
        <f t="shared" si="3483"/>
        <v>0</v>
      </c>
      <c r="HE303" s="100">
        <f t="shared" si="3483"/>
        <v>0</v>
      </c>
      <c r="HF303" s="100">
        <f t="shared" si="3483"/>
        <v>0</v>
      </c>
      <c r="HG303" s="100">
        <f t="shared" si="3483"/>
        <v>0</v>
      </c>
      <c r="HH303" s="100">
        <f t="shared" si="3483"/>
        <v>0</v>
      </c>
      <c r="HI303" s="100">
        <f t="shared" si="3483"/>
        <v>0</v>
      </c>
      <c r="HJ303" s="100">
        <f t="shared" si="3483"/>
        <v>0</v>
      </c>
      <c r="HK303" s="100">
        <f t="shared" si="3483"/>
        <v>0</v>
      </c>
      <c r="HL303" s="100">
        <f t="shared" si="3483"/>
        <v>0</v>
      </c>
      <c r="HM303" s="100">
        <f t="shared" si="3483"/>
        <v>0</v>
      </c>
      <c r="HN303" s="100">
        <f t="shared" si="3483"/>
        <v>0</v>
      </c>
      <c r="HO303" s="100">
        <f t="shared" si="3483"/>
        <v>0</v>
      </c>
      <c r="HP303" s="100">
        <f t="shared" si="3483"/>
        <v>0</v>
      </c>
      <c r="HQ303" s="100">
        <f t="shared" si="3483"/>
        <v>0</v>
      </c>
      <c r="HR303" s="100">
        <f t="shared" si="3483"/>
        <v>0</v>
      </c>
      <c r="HS303" s="100">
        <f t="shared" si="3483"/>
        <v>0</v>
      </c>
      <c r="HT303" s="100">
        <f t="shared" si="3483"/>
        <v>0</v>
      </c>
      <c r="HU303" s="100">
        <f t="shared" si="3483"/>
        <v>0</v>
      </c>
      <c r="HV303" s="100">
        <f t="shared" si="3483"/>
        <v>0</v>
      </c>
      <c r="HW303" s="100">
        <f t="shared" si="3483"/>
        <v>0</v>
      </c>
      <c r="HX303" s="100">
        <f t="shared" si="3483"/>
        <v>0</v>
      </c>
      <c r="HY303" s="100">
        <f t="shared" si="3483"/>
        <v>0</v>
      </c>
      <c r="HZ303" s="100">
        <f t="shared" si="3483"/>
        <v>0</v>
      </c>
      <c r="IA303" s="100">
        <f t="shared" si="3483"/>
        <v>0</v>
      </c>
      <c r="IB303" s="100">
        <f t="shared" si="3483"/>
        <v>0</v>
      </c>
      <c r="IC303" s="100">
        <f t="shared" si="3483"/>
        <v>0</v>
      </c>
      <c r="ID303" s="100">
        <f t="shared" si="3483"/>
        <v>0</v>
      </c>
      <c r="IE303" s="100">
        <f t="shared" si="3483"/>
        <v>0</v>
      </c>
      <c r="IF303" s="100">
        <f t="shared" si="3483"/>
        <v>0</v>
      </c>
      <c r="IG303" s="100">
        <f t="shared" si="3483"/>
        <v>0</v>
      </c>
      <c r="IH303" s="100">
        <f t="shared" si="3483"/>
        <v>0</v>
      </c>
      <c r="II303" s="100">
        <f t="shared" si="3483"/>
        <v>0</v>
      </c>
      <c r="IJ303" s="100">
        <f t="shared" si="3483"/>
        <v>0</v>
      </c>
      <c r="IK303" s="100">
        <f t="shared" si="3483"/>
        <v>0</v>
      </c>
      <c r="IL303" s="100">
        <f t="shared" si="3483"/>
        <v>0</v>
      </c>
      <c r="IM303" s="100">
        <f t="shared" si="3483"/>
        <v>0</v>
      </c>
      <c r="IN303" s="100">
        <f t="shared" si="3483"/>
        <v>0</v>
      </c>
      <c r="IO303" s="100">
        <f t="shared" si="3483"/>
        <v>0</v>
      </c>
      <c r="IP303" s="100">
        <f t="shared" si="3483"/>
        <v>0</v>
      </c>
      <c r="IQ303" s="100">
        <f t="shared" si="3483"/>
        <v>0</v>
      </c>
      <c r="IR303" s="100">
        <f t="shared" si="3483"/>
        <v>0</v>
      </c>
      <c r="IS303" s="100">
        <f t="shared" si="3483"/>
        <v>0</v>
      </c>
      <c r="IT303" s="100">
        <f t="shared" si="3483"/>
        <v>0</v>
      </c>
      <c r="IU303" s="100">
        <f t="shared" si="3483"/>
        <v>0</v>
      </c>
      <c r="IV303" s="100">
        <f t="shared" si="3483"/>
        <v>0</v>
      </c>
      <c r="IW303" s="100">
        <f t="shared" si="3483"/>
        <v>0</v>
      </c>
      <c r="IX303" s="100">
        <f t="shared" si="3483"/>
        <v>0</v>
      </c>
      <c r="IY303" s="100">
        <f t="shared" si="3483"/>
        <v>0</v>
      </c>
      <c r="IZ303" s="100">
        <f t="shared" si="3483"/>
        <v>0</v>
      </c>
      <c r="JA303" s="100">
        <f t="shared" ref="JA303:LL303" si="3484">SUM(JA296:JA302)</f>
        <v>0</v>
      </c>
      <c r="JB303" s="100">
        <f t="shared" si="3484"/>
        <v>0</v>
      </c>
      <c r="JC303" s="100">
        <f t="shared" si="3484"/>
        <v>0</v>
      </c>
      <c r="JD303" s="100">
        <f t="shared" si="3484"/>
        <v>0</v>
      </c>
      <c r="JE303" s="100">
        <f t="shared" si="3484"/>
        <v>0</v>
      </c>
      <c r="JF303" s="100">
        <f t="shared" si="3484"/>
        <v>0</v>
      </c>
      <c r="JG303" s="100">
        <f t="shared" si="3484"/>
        <v>0</v>
      </c>
      <c r="JH303" s="100">
        <f t="shared" si="3484"/>
        <v>0</v>
      </c>
      <c r="JI303" s="100">
        <f t="shared" si="3484"/>
        <v>0</v>
      </c>
      <c r="JJ303" s="100">
        <f t="shared" si="3484"/>
        <v>0</v>
      </c>
      <c r="JK303" s="100">
        <f t="shared" si="3484"/>
        <v>0</v>
      </c>
      <c r="JL303" s="100">
        <f t="shared" si="3484"/>
        <v>0</v>
      </c>
      <c r="JM303" s="100">
        <f t="shared" si="3484"/>
        <v>0</v>
      </c>
      <c r="JN303" s="100">
        <f t="shared" si="3484"/>
        <v>0</v>
      </c>
      <c r="JO303" s="100">
        <f t="shared" si="3484"/>
        <v>0</v>
      </c>
      <c r="JP303" s="100">
        <f t="shared" si="3484"/>
        <v>0</v>
      </c>
      <c r="JQ303" s="100">
        <f t="shared" si="3484"/>
        <v>0</v>
      </c>
      <c r="JR303" s="100">
        <f t="shared" si="3484"/>
        <v>0</v>
      </c>
      <c r="JS303" s="100">
        <f t="shared" si="3484"/>
        <v>0</v>
      </c>
      <c r="JT303" s="100">
        <f t="shared" si="3484"/>
        <v>0</v>
      </c>
      <c r="JU303" s="100">
        <f t="shared" si="3484"/>
        <v>0</v>
      </c>
      <c r="JV303" s="100">
        <f t="shared" si="3484"/>
        <v>0</v>
      </c>
      <c r="JW303" s="100">
        <f t="shared" si="3484"/>
        <v>0</v>
      </c>
      <c r="JX303" s="100">
        <f t="shared" si="3484"/>
        <v>0</v>
      </c>
      <c r="JY303" s="100">
        <f t="shared" si="3484"/>
        <v>0</v>
      </c>
      <c r="JZ303" s="100">
        <f t="shared" si="3484"/>
        <v>0</v>
      </c>
      <c r="KA303" s="100">
        <f t="shared" si="3484"/>
        <v>0</v>
      </c>
      <c r="KB303" s="100">
        <f t="shared" si="3484"/>
        <v>0</v>
      </c>
      <c r="KC303" s="100">
        <f t="shared" si="3484"/>
        <v>0</v>
      </c>
      <c r="KD303" s="100">
        <f t="shared" si="3484"/>
        <v>0</v>
      </c>
      <c r="KE303" s="100">
        <f t="shared" si="3484"/>
        <v>0</v>
      </c>
      <c r="KF303" s="100">
        <f t="shared" si="3484"/>
        <v>0</v>
      </c>
      <c r="KG303" s="100">
        <f t="shared" si="3484"/>
        <v>0</v>
      </c>
      <c r="KH303" s="100">
        <f t="shared" si="3484"/>
        <v>0</v>
      </c>
      <c r="KI303" s="100">
        <f t="shared" si="3484"/>
        <v>0</v>
      </c>
      <c r="KJ303" s="100">
        <f t="shared" si="3484"/>
        <v>0</v>
      </c>
      <c r="KK303" s="100">
        <f t="shared" si="3484"/>
        <v>0</v>
      </c>
      <c r="KL303" s="100">
        <f t="shared" si="3484"/>
        <v>0</v>
      </c>
      <c r="KM303" s="100">
        <f t="shared" si="3484"/>
        <v>0</v>
      </c>
      <c r="KN303" s="100">
        <f t="shared" si="3484"/>
        <v>0</v>
      </c>
      <c r="KO303" s="100">
        <f t="shared" si="3484"/>
        <v>0</v>
      </c>
      <c r="KP303" s="100">
        <f t="shared" si="3484"/>
        <v>0</v>
      </c>
      <c r="KQ303" s="100">
        <f t="shared" si="3484"/>
        <v>0</v>
      </c>
      <c r="KR303" s="100">
        <f t="shared" si="3484"/>
        <v>0</v>
      </c>
      <c r="KS303" s="100">
        <f t="shared" si="3484"/>
        <v>0</v>
      </c>
      <c r="KT303" s="100">
        <f t="shared" si="3484"/>
        <v>0</v>
      </c>
      <c r="KU303" s="100">
        <f t="shared" si="3484"/>
        <v>0</v>
      </c>
      <c r="KV303" s="100">
        <f t="shared" si="3484"/>
        <v>0</v>
      </c>
      <c r="KW303" s="100">
        <f t="shared" si="3484"/>
        <v>0</v>
      </c>
      <c r="KX303" s="100">
        <f t="shared" si="3484"/>
        <v>0</v>
      </c>
      <c r="KY303" s="100">
        <f t="shared" si="3484"/>
        <v>0</v>
      </c>
      <c r="KZ303" s="100">
        <f t="shared" si="3484"/>
        <v>0</v>
      </c>
      <c r="LA303" s="100">
        <f t="shared" si="3484"/>
        <v>0</v>
      </c>
      <c r="LB303" s="100">
        <f t="shared" si="3484"/>
        <v>0</v>
      </c>
      <c r="LC303" s="100">
        <f t="shared" si="3484"/>
        <v>0</v>
      </c>
      <c r="LD303" s="100">
        <f t="shared" si="3484"/>
        <v>0</v>
      </c>
      <c r="LE303" s="100">
        <f t="shared" si="3484"/>
        <v>0</v>
      </c>
      <c r="LF303" s="100">
        <f t="shared" si="3484"/>
        <v>0</v>
      </c>
      <c r="LG303" s="100">
        <f t="shared" si="3484"/>
        <v>0</v>
      </c>
      <c r="LH303" s="100">
        <f t="shared" si="3484"/>
        <v>0</v>
      </c>
      <c r="LI303" s="100">
        <f t="shared" si="3484"/>
        <v>0</v>
      </c>
      <c r="LJ303" s="100">
        <f t="shared" si="3484"/>
        <v>0</v>
      </c>
      <c r="LK303" s="100">
        <f t="shared" si="3484"/>
        <v>0</v>
      </c>
      <c r="LL303" s="100">
        <f t="shared" si="3484"/>
        <v>0</v>
      </c>
      <c r="LM303" s="100">
        <f t="shared" ref="LM303:NK303" si="3485">SUM(LM296:LM302)</f>
        <v>0</v>
      </c>
      <c r="LN303" s="100">
        <f t="shared" si="3485"/>
        <v>0</v>
      </c>
      <c r="LO303" s="100">
        <f t="shared" si="3485"/>
        <v>0</v>
      </c>
      <c r="LP303" s="100">
        <f t="shared" si="3485"/>
        <v>0</v>
      </c>
      <c r="LQ303" s="100">
        <f t="shared" si="3485"/>
        <v>0</v>
      </c>
      <c r="LR303" s="100">
        <f t="shared" si="3485"/>
        <v>0</v>
      </c>
      <c r="LS303" s="100">
        <f t="shared" si="3485"/>
        <v>0</v>
      </c>
      <c r="LT303" s="100">
        <f t="shared" si="3485"/>
        <v>0</v>
      </c>
      <c r="LU303" s="100">
        <f t="shared" si="3485"/>
        <v>0</v>
      </c>
      <c r="LV303" s="100">
        <f t="shared" si="3485"/>
        <v>0</v>
      </c>
      <c r="LW303" s="100">
        <f t="shared" si="3485"/>
        <v>0</v>
      </c>
      <c r="LX303" s="100">
        <f t="shared" si="3485"/>
        <v>0</v>
      </c>
      <c r="LY303" s="100">
        <f t="shared" si="3485"/>
        <v>0</v>
      </c>
      <c r="LZ303" s="100">
        <f t="shared" si="3485"/>
        <v>0</v>
      </c>
      <c r="MA303" s="100">
        <f t="shared" si="3485"/>
        <v>0</v>
      </c>
      <c r="MB303" s="100">
        <f t="shared" si="3485"/>
        <v>0</v>
      </c>
      <c r="MC303" s="100">
        <f t="shared" si="3485"/>
        <v>0</v>
      </c>
      <c r="MD303" s="100">
        <f t="shared" si="3485"/>
        <v>0</v>
      </c>
      <c r="ME303" s="100">
        <f t="shared" si="3485"/>
        <v>0</v>
      </c>
      <c r="MF303" s="100">
        <f t="shared" si="3485"/>
        <v>0</v>
      </c>
      <c r="MG303" s="100">
        <f t="shared" si="3485"/>
        <v>0</v>
      </c>
      <c r="MH303" s="100">
        <f t="shared" si="3485"/>
        <v>0</v>
      </c>
      <c r="MI303" s="100">
        <f t="shared" si="3485"/>
        <v>0</v>
      </c>
      <c r="MJ303" s="100">
        <f t="shared" si="3485"/>
        <v>0</v>
      </c>
      <c r="MK303" s="100">
        <f t="shared" si="3485"/>
        <v>0</v>
      </c>
      <c r="ML303" s="100">
        <f t="shared" si="3485"/>
        <v>0</v>
      </c>
      <c r="MM303" s="100">
        <f t="shared" si="3485"/>
        <v>0</v>
      </c>
      <c r="MN303" s="100">
        <f t="shared" si="3485"/>
        <v>0</v>
      </c>
      <c r="MO303" s="100">
        <f t="shared" si="3485"/>
        <v>0</v>
      </c>
      <c r="MP303" s="100">
        <f t="shared" si="3485"/>
        <v>0</v>
      </c>
      <c r="MQ303" s="100">
        <f t="shared" si="3485"/>
        <v>0</v>
      </c>
      <c r="MR303" s="100">
        <f t="shared" si="3485"/>
        <v>0</v>
      </c>
      <c r="MS303" s="100">
        <f t="shared" si="3485"/>
        <v>0</v>
      </c>
      <c r="MT303" s="100">
        <f t="shared" si="3485"/>
        <v>0</v>
      </c>
      <c r="MU303" s="100">
        <f t="shared" si="3485"/>
        <v>0</v>
      </c>
      <c r="MV303" s="100">
        <f t="shared" si="3485"/>
        <v>0</v>
      </c>
      <c r="MW303" s="100">
        <f t="shared" si="3485"/>
        <v>0</v>
      </c>
      <c r="MX303" s="100">
        <f t="shared" si="3485"/>
        <v>0</v>
      </c>
      <c r="MY303" s="100">
        <f t="shared" si="3485"/>
        <v>0</v>
      </c>
      <c r="MZ303" s="100">
        <f t="shared" si="3485"/>
        <v>0</v>
      </c>
      <c r="NA303" s="100">
        <f t="shared" si="3485"/>
        <v>0</v>
      </c>
      <c r="NB303" s="100">
        <f t="shared" si="3485"/>
        <v>0</v>
      </c>
      <c r="NC303" s="100">
        <f t="shared" si="3485"/>
        <v>0</v>
      </c>
      <c r="ND303" s="100">
        <f t="shared" si="3485"/>
        <v>0</v>
      </c>
      <c r="NE303" s="100">
        <f t="shared" si="3485"/>
        <v>0</v>
      </c>
      <c r="NF303" s="100">
        <f t="shared" si="3485"/>
        <v>0</v>
      </c>
      <c r="NG303" s="100">
        <f t="shared" si="3485"/>
        <v>0</v>
      </c>
      <c r="NH303" s="100">
        <f t="shared" si="3485"/>
        <v>0</v>
      </c>
      <c r="NI303" s="100">
        <f t="shared" si="3485"/>
        <v>0</v>
      </c>
      <c r="NJ303" s="100">
        <f t="shared" si="3485"/>
        <v>0</v>
      </c>
      <c r="NK303" s="101">
        <f t="shared" si="3485"/>
        <v>0</v>
      </c>
    </row>
    <row r="304" spans="1:375" x14ac:dyDescent="0.25">
      <c r="A304" s="96">
        <f>SUMIF($D$163:$NK$163,"&lt;="&amp;Summary!$B$3,Leases!D304:NK304)</f>
        <v>0</v>
      </c>
      <c r="B304" s="23" t="s">
        <v>102</v>
      </c>
      <c r="C304" s="45" t="s">
        <v>24</v>
      </c>
      <c r="D304" s="94">
        <f t="shared" ref="D304:BO304" si="3486">IF(D$165=EOMONTH($D131,-1),-FV($AE131,ROUNDDOWN(YEARFRAC($D$165,D$165,1),0),,-$AC131*$B131,0),0)</f>
        <v>0</v>
      </c>
      <c r="E304" s="94">
        <f t="shared" si="3486"/>
        <v>0</v>
      </c>
      <c r="F304" s="94">
        <f t="shared" si="3486"/>
        <v>0</v>
      </c>
      <c r="G304" s="94">
        <f t="shared" si="3486"/>
        <v>0</v>
      </c>
      <c r="H304" s="94">
        <f t="shared" si="3486"/>
        <v>0</v>
      </c>
      <c r="I304" s="94">
        <f t="shared" si="3486"/>
        <v>0</v>
      </c>
      <c r="J304" s="94">
        <f t="shared" si="3486"/>
        <v>0</v>
      </c>
      <c r="K304" s="94">
        <f t="shared" si="3486"/>
        <v>0</v>
      </c>
      <c r="L304" s="94">
        <f t="shared" si="3486"/>
        <v>0</v>
      </c>
      <c r="M304" s="94">
        <f t="shared" si="3486"/>
        <v>0</v>
      </c>
      <c r="N304" s="94">
        <f t="shared" si="3486"/>
        <v>0</v>
      </c>
      <c r="O304" s="94">
        <f t="shared" si="3486"/>
        <v>0</v>
      </c>
      <c r="P304" s="94">
        <f t="shared" si="3486"/>
        <v>0</v>
      </c>
      <c r="Q304" s="94">
        <f t="shared" si="3486"/>
        <v>0</v>
      </c>
      <c r="R304" s="94">
        <f t="shared" si="3486"/>
        <v>0</v>
      </c>
      <c r="S304" s="94">
        <f t="shared" si="3486"/>
        <v>0</v>
      </c>
      <c r="T304" s="94">
        <f t="shared" si="3486"/>
        <v>0</v>
      </c>
      <c r="U304" s="94">
        <f t="shared" si="3486"/>
        <v>0</v>
      </c>
      <c r="V304" s="94">
        <f t="shared" si="3486"/>
        <v>0</v>
      </c>
      <c r="W304" s="94">
        <f t="shared" si="3486"/>
        <v>0</v>
      </c>
      <c r="X304" s="94">
        <f t="shared" si="3486"/>
        <v>0</v>
      </c>
      <c r="Y304" s="94">
        <f t="shared" si="3486"/>
        <v>0</v>
      </c>
      <c r="Z304" s="94">
        <f t="shared" si="3486"/>
        <v>0</v>
      </c>
      <c r="AA304" s="94">
        <f t="shared" si="3486"/>
        <v>0</v>
      </c>
      <c r="AB304" s="94">
        <f t="shared" si="3486"/>
        <v>0</v>
      </c>
      <c r="AC304" s="94">
        <f t="shared" si="3486"/>
        <v>0</v>
      </c>
      <c r="AD304" s="94">
        <f t="shared" si="3486"/>
        <v>0</v>
      </c>
      <c r="AE304" s="94">
        <f t="shared" si="3486"/>
        <v>0</v>
      </c>
      <c r="AF304" s="94">
        <f t="shared" si="3486"/>
        <v>0</v>
      </c>
      <c r="AG304" s="94">
        <f t="shared" si="3486"/>
        <v>0</v>
      </c>
      <c r="AH304" s="94">
        <f t="shared" si="3486"/>
        <v>0</v>
      </c>
      <c r="AI304" s="94">
        <f t="shared" si="3486"/>
        <v>0</v>
      </c>
      <c r="AJ304" s="94">
        <f t="shared" si="3486"/>
        <v>0</v>
      </c>
      <c r="AK304" s="94">
        <f t="shared" si="3486"/>
        <v>0</v>
      </c>
      <c r="AL304" s="94">
        <f t="shared" si="3486"/>
        <v>0</v>
      </c>
      <c r="AM304" s="94">
        <f t="shared" si="3486"/>
        <v>0</v>
      </c>
      <c r="AN304" s="94">
        <f t="shared" si="3486"/>
        <v>0</v>
      </c>
      <c r="AO304" s="94">
        <f t="shared" si="3486"/>
        <v>0</v>
      </c>
      <c r="AP304" s="94">
        <f t="shared" si="3486"/>
        <v>0</v>
      </c>
      <c r="AQ304" s="94">
        <f t="shared" si="3486"/>
        <v>0</v>
      </c>
      <c r="AR304" s="94">
        <f t="shared" si="3486"/>
        <v>0</v>
      </c>
      <c r="AS304" s="94">
        <f t="shared" si="3486"/>
        <v>0</v>
      </c>
      <c r="AT304" s="94">
        <f t="shared" si="3486"/>
        <v>0</v>
      </c>
      <c r="AU304" s="94">
        <f t="shared" si="3486"/>
        <v>0</v>
      </c>
      <c r="AV304" s="94">
        <f t="shared" si="3486"/>
        <v>0</v>
      </c>
      <c r="AW304" s="94">
        <f t="shared" si="3486"/>
        <v>0</v>
      </c>
      <c r="AX304" s="94">
        <f t="shared" si="3486"/>
        <v>0</v>
      </c>
      <c r="AY304" s="94">
        <f t="shared" si="3486"/>
        <v>0</v>
      </c>
      <c r="AZ304" s="94">
        <f t="shared" si="3486"/>
        <v>0</v>
      </c>
      <c r="BA304" s="94">
        <f t="shared" si="3486"/>
        <v>0</v>
      </c>
      <c r="BB304" s="94">
        <f t="shared" si="3486"/>
        <v>0</v>
      </c>
      <c r="BC304" s="94">
        <f t="shared" si="3486"/>
        <v>0</v>
      </c>
      <c r="BD304" s="94">
        <f t="shared" si="3486"/>
        <v>0</v>
      </c>
      <c r="BE304" s="94">
        <f t="shared" si="3486"/>
        <v>0</v>
      </c>
      <c r="BF304" s="94">
        <f t="shared" si="3486"/>
        <v>0</v>
      </c>
      <c r="BG304" s="94">
        <f t="shared" si="3486"/>
        <v>0</v>
      </c>
      <c r="BH304" s="94">
        <f t="shared" si="3486"/>
        <v>0</v>
      </c>
      <c r="BI304" s="94">
        <f t="shared" si="3486"/>
        <v>0</v>
      </c>
      <c r="BJ304" s="94">
        <f t="shared" si="3486"/>
        <v>0</v>
      </c>
      <c r="BK304" s="94">
        <f t="shared" si="3486"/>
        <v>0</v>
      </c>
      <c r="BL304" s="94">
        <f t="shared" si="3486"/>
        <v>0</v>
      </c>
      <c r="BM304" s="94">
        <f t="shared" si="3486"/>
        <v>0</v>
      </c>
      <c r="BN304" s="94">
        <f t="shared" si="3486"/>
        <v>0</v>
      </c>
      <c r="BO304" s="94">
        <f t="shared" si="3486"/>
        <v>0</v>
      </c>
      <c r="BP304" s="94">
        <f t="shared" ref="BP304:EA304" si="3487">IF(BP$165=EOMONTH($D131,-1),-FV($AE131,ROUNDDOWN(YEARFRAC($D$165,BP$165,1),0),,-$AC131*$B131,0),0)</f>
        <v>0</v>
      </c>
      <c r="BQ304" s="94">
        <f t="shared" si="3487"/>
        <v>0</v>
      </c>
      <c r="BR304" s="94">
        <f t="shared" si="3487"/>
        <v>0</v>
      </c>
      <c r="BS304" s="94">
        <f t="shared" si="3487"/>
        <v>0</v>
      </c>
      <c r="BT304" s="94">
        <f t="shared" si="3487"/>
        <v>0</v>
      </c>
      <c r="BU304" s="94">
        <f t="shared" si="3487"/>
        <v>0</v>
      </c>
      <c r="BV304" s="94">
        <f t="shared" si="3487"/>
        <v>0</v>
      </c>
      <c r="BW304" s="94">
        <f t="shared" si="3487"/>
        <v>0</v>
      </c>
      <c r="BX304" s="94">
        <f t="shared" si="3487"/>
        <v>0</v>
      </c>
      <c r="BY304" s="94">
        <f t="shared" si="3487"/>
        <v>0</v>
      </c>
      <c r="BZ304" s="94">
        <f t="shared" si="3487"/>
        <v>0</v>
      </c>
      <c r="CA304" s="94">
        <f t="shared" si="3487"/>
        <v>0</v>
      </c>
      <c r="CB304" s="94">
        <f t="shared" si="3487"/>
        <v>0</v>
      </c>
      <c r="CC304" s="94">
        <f t="shared" si="3487"/>
        <v>0</v>
      </c>
      <c r="CD304" s="94">
        <f t="shared" si="3487"/>
        <v>0</v>
      </c>
      <c r="CE304" s="94">
        <f t="shared" si="3487"/>
        <v>0</v>
      </c>
      <c r="CF304" s="94">
        <f t="shared" si="3487"/>
        <v>0</v>
      </c>
      <c r="CG304" s="94">
        <f t="shared" si="3487"/>
        <v>0</v>
      </c>
      <c r="CH304" s="94">
        <f t="shared" si="3487"/>
        <v>0</v>
      </c>
      <c r="CI304" s="94">
        <f t="shared" si="3487"/>
        <v>0</v>
      </c>
      <c r="CJ304" s="94">
        <f t="shared" si="3487"/>
        <v>0</v>
      </c>
      <c r="CK304" s="94">
        <f t="shared" si="3487"/>
        <v>0</v>
      </c>
      <c r="CL304" s="94">
        <f t="shared" si="3487"/>
        <v>0</v>
      </c>
      <c r="CM304" s="94">
        <f t="shared" si="3487"/>
        <v>0</v>
      </c>
      <c r="CN304" s="94">
        <f t="shared" si="3487"/>
        <v>0</v>
      </c>
      <c r="CO304" s="94">
        <f t="shared" si="3487"/>
        <v>0</v>
      </c>
      <c r="CP304" s="94">
        <f t="shared" si="3487"/>
        <v>0</v>
      </c>
      <c r="CQ304" s="94">
        <f t="shared" si="3487"/>
        <v>0</v>
      </c>
      <c r="CR304" s="94">
        <f t="shared" si="3487"/>
        <v>0</v>
      </c>
      <c r="CS304" s="94">
        <f t="shared" si="3487"/>
        <v>0</v>
      </c>
      <c r="CT304" s="94">
        <f t="shared" si="3487"/>
        <v>0</v>
      </c>
      <c r="CU304" s="94">
        <f t="shared" si="3487"/>
        <v>0</v>
      </c>
      <c r="CV304" s="94">
        <f t="shared" si="3487"/>
        <v>0</v>
      </c>
      <c r="CW304" s="94">
        <f t="shared" si="3487"/>
        <v>0</v>
      </c>
      <c r="CX304" s="94">
        <f t="shared" si="3487"/>
        <v>0</v>
      </c>
      <c r="CY304" s="94">
        <f t="shared" si="3487"/>
        <v>0</v>
      </c>
      <c r="CZ304" s="94">
        <f t="shared" si="3487"/>
        <v>0</v>
      </c>
      <c r="DA304" s="94">
        <f t="shared" si="3487"/>
        <v>0</v>
      </c>
      <c r="DB304" s="94">
        <f t="shared" si="3487"/>
        <v>0</v>
      </c>
      <c r="DC304" s="94">
        <f t="shared" si="3487"/>
        <v>0</v>
      </c>
      <c r="DD304" s="94">
        <f t="shared" si="3487"/>
        <v>0</v>
      </c>
      <c r="DE304" s="94">
        <f t="shared" si="3487"/>
        <v>0</v>
      </c>
      <c r="DF304" s="94">
        <f t="shared" si="3487"/>
        <v>0</v>
      </c>
      <c r="DG304" s="94">
        <f t="shared" si="3487"/>
        <v>0</v>
      </c>
      <c r="DH304" s="94">
        <f t="shared" si="3487"/>
        <v>0</v>
      </c>
      <c r="DI304" s="94">
        <f t="shared" si="3487"/>
        <v>0</v>
      </c>
      <c r="DJ304" s="94">
        <f t="shared" si="3487"/>
        <v>0</v>
      </c>
      <c r="DK304" s="94">
        <f t="shared" si="3487"/>
        <v>0</v>
      </c>
      <c r="DL304" s="94">
        <f t="shared" si="3487"/>
        <v>0</v>
      </c>
      <c r="DM304" s="94">
        <f t="shared" si="3487"/>
        <v>0</v>
      </c>
      <c r="DN304" s="94">
        <f t="shared" si="3487"/>
        <v>0</v>
      </c>
      <c r="DO304" s="94">
        <f t="shared" si="3487"/>
        <v>0</v>
      </c>
      <c r="DP304" s="94">
        <f t="shared" si="3487"/>
        <v>0</v>
      </c>
      <c r="DQ304" s="94">
        <f t="shared" si="3487"/>
        <v>0</v>
      </c>
      <c r="DR304" s="94">
        <f t="shared" si="3487"/>
        <v>0</v>
      </c>
      <c r="DS304" s="94">
        <f t="shared" si="3487"/>
        <v>0</v>
      </c>
      <c r="DT304" s="94">
        <f t="shared" si="3487"/>
        <v>0</v>
      </c>
      <c r="DU304" s="94">
        <f t="shared" si="3487"/>
        <v>0</v>
      </c>
      <c r="DV304" s="94">
        <f t="shared" si="3487"/>
        <v>0</v>
      </c>
      <c r="DW304" s="94">
        <f t="shared" si="3487"/>
        <v>0</v>
      </c>
      <c r="DX304" s="94">
        <f t="shared" si="3487"/>
        <v>0</v>
      </c>
      <c r="DY304" s="94">
        <f t="shared" si="3487"/>
        <v>0</v>
      </c>
      <c r="DZ304" s="94">
        <f t="shared" si="3487"/>
        <v>0</v>
      </c>
      <c r="EA304" s="94">
        <f t="shared" si="3487"/>
        <v>0</v>
      </c>
      <c r="EB304" s="94">
        <f t="shared" ref="EB304:GM304" si="3488">IF(EB$165=EOMONTH($D131,-1),-FV($AE131,ROUNDDOWN(YEARFRAC($D$165,EB$165,1),0),,-$AC131*$B131,0),0)</f>
        <v>0</v>
      </c>
      <c r="EC304" s="94">
        <f t="shared" si="3488"/>
        <v>0</v>
      </c>
      <c r="ED304" s="94">
        <f t="shared" si="3488"/>
        <v>0</v>
      </c>
      <c r="EE304" s="94">
        <f t="shared" si="3488"/>
        <v>0</v>
      </c>
      <c r="EF304" s="94">
        <f t="shared" si="3488"/>
        <v>0</v>
      </c>
      <c r="EG304" s="94">
        <f t="shared" si="3488"/>
        <v>0</v>
      </c>
      <c r="EH304" s="94">
        <f t="shared" si="3488"/>
        <v>0</v>
      </c>
      <c r="EI304" s="94">
        <f t="shared" si="3488"/>
        <v>0</v>
      </c>
      <c r="EJ304" s="94">
        <f t="shared" si="3488"/>
        <v>0</v>
      </c>
      <c r="EK304" s="94">
        <f t="shared" si="3488"/>
        <v>0</v>
      </c>
      <c r="EL304" s="94">
        <f t="shared" si="3488"/>
        <v>0</v>
      </c>
      <c r="EM304" s="94">
        <f t="shared" si="3488"/>
        <v>0</v>
      </c>
      <c r="EN304" s="94">
        <f t="shared" si="3488"/>
        <v>0</v>
      </c>
      <c r="EO304" s="94">
        <f t="shared" si="3488"/>
        <v>0</v>
      </c>
      <c r="EP304" s="94">
        <f t="shared" si="3488"/>
        <v>0</v>
      </c>
      <c r="EQ304" s="94">
        <f t="shared" si="3488"/>
        <v>0</v>
      </c>
      <c r="ER304" s="94">
        <f t="shared" si="3488"/>
        <v>0</v>
      </c>
      <c r="ES304" s="94">
        <f t="shared" si="3488"/>
        <v>0</v>
      </c>
      <c r="ET304" s="94">
        <f t="shared" si="3488"/>
        <v>0</v>
      </c>
      <c r="EU304" s="94">
        <f t="shared" si="3488"/>
        <v>0</v>
      </c>
      <c r="EV304" s="94">
        <f t="shared" si="3488"/>
        <v>0</v>
      </c>
      <c r="EW304" s="94">
        <f t="shared" si="3488"/>
        <v>0</v>
      </c>
      <c r="EX304" s="94">
        <f t="shared" si="3488"/>
        <v>0</v>
      </c>
      <c r="EY304" s="94">
        <f t="shared" si="3488"/>
        <v>0</v>
      </c>
      <c r="EZ304" s="94">
        <f t="shared" si="3488"/>
        <v>0</v>
      </c>
      <c r="FA304" s="94">
        <f t="shared" si="3488"/>
        <v>0</v>
      </c>
      <c r="FB304" s="94">
        <f t="shared" si="3488"/>
        <v>0</v>
      </c>
      <c r="FC304" s="94">
        <f t="shared" si="3488"/>
        <v>0</v>
      </c>
      <c r="FD304" s="94">
        <f t="shared" si="3488"/>
        <v>0</v>
      </c>
      <c r="FE304" s="94">
        <f t="shared" si="3488"/>
        <v>0</v>
      </c>
      <c r="FF304" s="94">
        <f t="shared" si="3488"/>
        <v>0</v>
      </c>
      <c r="FG304" s="94">
        <f t="shared" si="3488"/>
        <v>0</v>
      </c>
      <c r="FH304" s="94">
        <f t="shared" si="3488"/>
        <v>0</v>
      </c>
      <c r="FI304" s="94">
        <f t="shared" si="3488"/>
        <v>0</v>
      </c>
      <c r="FJ304" s="94">
        <f t="shared" si="3488"/>
        <v>0</v>
      </c>
      <c r="FK304" s="94">
        <f t="shared" si="3488"/>
        <v>0</v>
      </c>
      <c r="FL304" s="94">
        <f t="shared" si="3488"/>
        <v>0</v>
      </c>
      <c r="FM304" s="94">
        <f t="shared" si="3488"/>
        <v>0</v>
      </c>
      <c r="FN304" s="94">
        <f t="shared" si="3488"/>
        <v>0</v>
      </c>
      <c r="FO304" s="94">
        <f t="shared" si="3488"/>
        <v>0</v>
      </c>
      <c r="FP304" s="94">
        <f t="shared" si="3488"/>
        <v>0</v>
      </c>
      <c r="FQ304" s="94">
        <f t="shared" si="3488"/>
        <v>0</v>
      </c>
      <c r="FR304" s="94">
        <f t="shared" si="3488"/>
        <v>0</v>
      </c>
      <c r="FS304" s="94">
        <f t="shared" si="3488"/>
        <v>0</v>
      </c>
      <c r="FT304" s="94">
        <f t="shared" si="3488"/>
        <v>0</v>
      </c>
      <c r="FU304" s="94">
        <f t="shared" si="3488"/>
        <v>0</v>
      </c>
      <c r="FV304" s="94">
        <f t="shared" si="3488"/>
        <v>0</v>
      </c>
      <c r="FW304" s="94">
        <f t="shared" si="3488"/>
        <v>0</v>
      </c>
      <c r="FX304" s="94">
        <f t="shared" si="3488"/>
        <v>0</v>
      </c>
      <c r="FY304" s="94">
        <f t="shared" si="3488"/>
        <v>0</v>
      </c>
      <c r="FZ304" s="94">
        <f t="shared" si="3488"/>
        <v>0</v>
      </c>
      <c r="GA304" s="94">
        <f t="shared" si="3488"/>
        <v>0</v>
      </c>
      <c r="GB304" s="94">
        <f t="shared" si="3488"/>
        <v>0</v>
      </c>
      <c r="GC304" s="94">
        <f t="shared" si="3488"/>
        <v>0</v>
      </c>
      <c r="GD304" s="94">
        <f t="shared" si="3488"/>
        <v>0</v>
      </c>
      <c r="GE304" s="94">
        <f t="shared" si="3488"/>
        <v>0</v>
      </c>
      <c r="GF304" s="94">
        <f t="shared" si="3488"/>
        <v>0</v>
      </c>
      <c r="GG304" s="94">
        <f t="shared" si="3488"/>
        <v>0</v>
      </c>
      <c r="GH304" s="94">
        <f t="shared" si="3488"/>
        <v>0</v>
      </c>
      <c r="GI304" s="94">
        <f t="shared" si="3488"/>
        <v>0</v>
      </c>
      <c r="GJ304" s="94">
        <f t="shared" si="3488"/>
        <v>0</v>
      </c>
      <c r="GK304" s="94">
        <f t="shared" si="3488"/>
        <v>0</v>
      </c>
      <c r="GL304" s="94">
        <f t="shared" si="3488"/>
        <v>0</v>
      </c>
      <c r="GM304" s="94">
        <f t="shared" si="3488"/>
        <v>0</v>
      </c>
      <c r="GN304" s="94">
        <f t="shared" ref="GN304:IY304" si="3489">IF(GN$165=EOMONTH($D131,-1),-FV($AE131,ROUNDDOWN(YEARFRAC($D$165,GN$165,1),0),,-$AC131*$B131,0),0)</f>
        <v>0</v>
      </c>
      <c r="GO304" s="94">
        <f t="shared" si="3489"/>
        <v>0</v>
      </c>
      <c r="GP304" s="94">
        <f t="shared" si="3489"/>
        <v>0</v>
      </c>
      <c r="GQ304" s="94">
        <f t="shared" si="3489"/>
        <v>0</v>
      </c>
      <c r="GR304" s="94">
        <f t="shared" si="3489"/>
        <v>0</v>
      </c>
      <c r="GS304" s="94">
        <f t="shared" si="3489"/>
        <v>0</v>
      </c>
      <c r="GT304" s="94">
        <f t="shared" si="3489"/>
        <v>0</v>
      </c>
      <c r="GU304" s="94">
        <f t="shared" si="3489"/>
        <v>0</v>
      </c>
      <c r="GV304" s="94">
        <f t="shared" si="3489"/>
        <v>0</v>
      </c>
      <c r="GW304" s="94">
        <f t="shared" si="3489"/>
        <v>0</v>
      </c>
      <c r="GX304" s="94">
        <f t="shared" si="3489"/>
        <v>0</v>
      </c>
      <c r="GY304" s="94">
        <f t="shared" si="3489"/>
        <v>0</v>
      </c>
      <c r="GZ304" s="94">
        <f t="shared" si="3489"/>
        <v>0</v>
      </c>
      <c r="HA304" s="94">
        <f t="shared" si="3489"/>
        <v>0</v>
      </c>
      <c r="HB304" s="94">
        <f t="shared" si="3489"/>
        <v>0</v>
      </c>
      <c r="HC304" s="94">
        <f t="shared" si="3489"/>
        <v>0</v>
      </c>
      <c r="HD304" s="94">
        <f t="shared" si="3489"/>
        <v>0</v>
      </c>
      <c r="HE304" s="94">
        <f t="shared" si="3489"/>
        <v>0</v>
      </c>
      <c r="HF304" s="94">
        <f t="shared" si="3489"/>
        <v>0</v>
      </c>
      <c r="HG304" s="94">
        <f t="shared" si="3489"/>
        <v>0</v>
      </c>
      <c r="HH304" s="94">
        <f t="shared" si="3489"/>
        <v>0</v>
      </c>
      <c r="HI304" s="94">
        <f t="shared" si="3489"/>
        <v>0</v>
      </c>
      <c r="HJ304" s="94">
        <f t="shared" si="3489"/>
        <v>0</v>
      </c>
      <c r="HK304" s="94">
        <f t="shared" si="3489"/>
        <v>0</v>
      </c>
      <c r="HL304" s="94">
        <f t="shared" si="3489"/>
        <v>0</v>
      </c>
      <c r="HM304" s="94">
        <f t="shared" si="3489"/>
        <v>0</v>
      </c>
      <c r="HN304" s="94">
        <f t="shared" si="3489"/>
        <v>0</v>
      </c>
      <c r="HO304" s="94">
        <f t="shared" si="3489"/>
        <v>0</v>
      </c>
      <c r="HP304" s="94">
        <f t="shared" si="3489"/>
        <v>0</v>
      </c>
      <c r="HQ304" s="94">
        <f t="shared" si="3489"/>
        <v>0</v>
      </c>
      <c r="HR304" s="94">
        <f t="shared" si="3489"/>
        <v>0</v>
      </c>
      <c r="HS304" s="94">
        <f t="shared" si="3489"/>
        <v>0</v>
      </c>
      <c r="HT304" s="94">
        <f t="shared" si="3489"/>
        <v>0</v>
      </c>
      <c r="HU304" s="94">
        <f t="shared" si="3489"/>
        <v>0</v>
      </c>
      <c r="HV304" s="94">
        <f t="shared" si="3489"/>
        <v>0</v>
      </c>
      <c r="HW304" s="94">
        <f t="shared" si="3489"/>
        <v>0</v>
      </c>
      <c r="HX304" s="94">
        <f t="shared" si="3489"/>
        <v>0</v>
      </c>
      <c r="HY304" s="94">
        <f t="shared" si="3489"/>
        <v>0</v>
      </c>
      <c r="HZ304" s="94">
        <f t="shared" si="3489"/>
        <v>0</v>
      </c>
      <c r="IA304" s="94">
        <f t="shared" si="3489"/>
        <v>0</v>
      </c>
      <c r="IB304" s="94">
        <f t="shared" si="3489"/>
        <v>0</v>
      </c>
      <c r="IC304" s="94">
        <f t="shared" si="3489"/>
        <v>0</v>
      </c>
      <c r="ID304" s="94">
        <f t="shared" si="3489"/>
        <v>0</v>
      </c>
      <c r="IE304" s="94">
        <f t="shared" si="3489"/>
        <v>0</v>
      </c>
      <c r="IF304" s="94">
        <f t="shared" si="3489"/>
        <v>0</v>
      </c>
      <c r="IG304" s="94">
        <f t="shared" si="3489"/>
        <v>0</v>
      </c>
      <c r="IH304" s="94">
        <f t="shared" si="3489"/>
        <v>0</v>
      </c>
      <c r="II304" s="94">
        <f t="shared" si="3489"/>
        <v>0</v>
      </c>
      <c r="IJ304" s="94">
        <f t="shared" si="3489"/>
        <v>0</v>
      </c>
      <c r="IK304" s="94">
        <f t="shared" si="3489"/>
        <v>0</v>
      </c>
      <c r="IL304" s="94">
        <f t="shared" si="3489"/>
        <v>0</v>
      </c>
      <c r="IM304" s="94">
        <f t="shared" si="3489"/>
        <v>0</v>
      </c>
      <c r="IN304" s="94">
        <f t="shared" si="3489"/>
        <v>0</v>
      </c>
      <c r="IO304" s="94">
        <f t="shared" si="3489"/>
        <v>0</v>
      </c>
      <c r="IP304" s="94">
        <f t="shared" si="3489"/>
        <v>0</v>
      </c>
      <c r="IQ304" s="94">
        <f t="shared" si="3489"/>
        <v>0</v>
      </c>
      <c r="IR304" s="94">
        <f t="shared" si="3489"/>
        <v>0</v>
      </c>
      <c r="IS304" s="94">
        <f t="shared" si="3489"/>
        <v>0</v>
      </c>
      <c r="IT304" s="94">
        <f t="shared" si="3489"/>
        <v>0</v>
      </c>
      <c r="IU304" s="94">
        <f t="shared" si="3489"/>
        <v>0</v>
      </c>
      <c r="IV304" s="94">
        <f t="shared" si="3489"/>
        <v>0</v>
      </c>
      <c r="IW304" s="94">
        <f t="shared" si="3489"/>
        <v>0</v>
      </c>
      <c r="IX304" s="94">
        <f t="shared" si="3489"/>
        <v>0</v>
      </c>
      <c r="IY304" s="94">
        <f t="shared" si="3489"/>
        <v>0</v>
      </c>
      <c r="IZ304" s="94">
        <f t="shared" ref="IZ304:LK304" si="3490">IF(IZ$165=EOMONTH($D131,-1),-FV($AE131,ROUNDDOWN(YEARFRAC($D$165,IZ$165,1),0),,-$AC131*$B131,0),0)</f>
        <v>0</v>
      </c>
      <c r="JA304" s="94">
        <f t="shared" si="3490"/>
        <v>0</v>
      </c>
      <c r="JB304" s="94">
        <f t="shared" si="3490"/>
        <v>0</v>
      </c>
      <c r="JC304" s="94">
        <f t="shared" si="3490"/>
        <v>0</v>
      </c>
      <c r="JD304" s="94">
        <f t="shared" si="3490"/>
        <v>0</v>
      </c>
      <c r="JE304" s="94">
        <f t="shared" si="3490"/>
        <v>0</v>
      </c>
      <c r="JF304" s="94">
        <f t="shared" si="3490"/>
        <v>0</v>
      </c>
      <c r="JG304" s="94">
        <f t="shared" si="3490"/>
        <v>0</v>
      </c>
      <c r="JH304" s="94">
        <f t="shared" si="3490"/>
        <v>0</v>
      </c>
      <c r="JI304" s="94">
        <f t="shared" si="3490"/>
        <v>0</v>
      </c>
      <c r="JJ304" s="94">
        <f t="shared" si="3490"/>
        <v>0</v>
      </c>
      <c r="JK304" s="94">
        <f t="shared" si="3490"/>
        <v>0</v>
      </c>
      <c r="JL304" s="94">
        <f t="shared" si="3490"/>
        <v>0</v>
      </c>
      <c r="JM304" s="94">
        <f t="shared" si="3490"/>
        <v>0</v>
      </c>
      <c r="JN304" s="94">
        <f t="shared" si="3490"/>
        <v>0</v>
      </c>
      <c r="JO304" s="94">
        <f t="shared" si="3490"/>
        <v>0</v>
      </c>
      <c r="JP304" s="94">
        <f t="shared" si="3490"/>
        <v>0</v>
      </c>
      <c r="JQ304" s="94">
        <f t="shared" si="3490"/>
        <v>0</v>
      </c>
      <c r="JR304" s="94">
        <f t="shared" si="3490"/>
        <v>0</v>
      </c>
      <c r="JS304" s="94">
        <f t="shared" si="3490"/>
        <v>0</v>
      </c>
      <c r="JT304" s="94">
        <f t="shared" si="3490"/>
        <v>0</v>
      </c>
      <c r="JU304" s="94">
        <f t="shared" si="3490"/>
        <v>0</v>
      </c>
      <c r="JV304" s="94">
        <f t="shared" si="3490"/>
        <v>0</v>
      </c>
      <c r="JW304" s="94">
        <f t="shared" si="3490"/>
        <v>0</v>
      </c>
      <c r="JX304" s="94">
        <f t="shared" si="3490"/>
        <v>0</v>
      </c>
      <c r="JY304" s="94">
        <f t="shared" si="3490"/>
        <v>0</v>
      </c>
      <c r="JZ304" s="94">
        <f t="shared" si="3490"/>
        <v>0</v>
      </c>
      <c r="KA304" s="94">
        <f t="shared" si="3490"/>
        <v>0</v>
      </c>
      <c r="KB304" s="94">
        <f t="shared" si="3490"/>
        <v>0</v>
      </c>
      <c r="KC304" s="94">
        <f t="shared" si="3490"/>
        <v>0</v>
      </c>
      <c r="KD304" s="94">
        <f t="shared" si="3490"/>
        <v>0</v>
      </c>
      <c r="KE304" s="94">
        <f t="shared" si="3490"/>
        <v>0</v>
      </c>
      <c r="KF304" s="94">
        <f t="shared" si="3490"/>
        <v>0</v>
      </c>
      <c r="KG304" s="94">
        <f t="shared" si="3490"/>
        <v>0</v>
      </c>
      <c r="KH304" s="94">
        <f t="shared" si="3490"/>
        <v>0</v>
      </c>
      <c r="KI304" s="94">
        <f t="shared" si="3490"/>
        <v>0</v>
      </c>
      <c r="KJ304" s="94">
        <f t="shared" si="3490"/>
        <v>0</v>
      </c>
      <c r="KK304" s="94">
        <f t="shared" si="3490"/>
        <v>0</v>
      </c>
      <c r="KL304" s="94">
        <f t="shared" si="3490"/>
        <v>0</v>
      </c>
      <c r="KM304" s="94">
        <f t="shared" si="3490"/>
        <v>0</v>
      </c>
      <c r="KN304" s="94">
        <f t="shared" si="3490"/>
        <v>0</v>
      </c>
      <c r="KO304" s="94">
        <f t="shared" si="3490"/>
        <v>0</v>
      </c>
      <c r="KP304" s="94">
        <f t="shared" si="3490"/>
        <v>0</v>
      </c>
      <c r="KQ304" s="94">
        <f t="shared" si="3490"/>
        <v>0</v>
      </c>
      <c r="KR304" s="94">
        <f t="shared" si="3490"/>
        <v>0</v>
      </c>
      <c r="KS304" s="94">
        <f t="shared" si="3490"/>
        <v>0</v>
      </c>
      <c r="KT304" s="94">
        <f t="shared" si="3490"/>
        <v>0</v>
      </c>
      <c r="KU304" s="94">
        <f t="shared" si="3490"/>
        <v>0</v>
      </c>
      <c r="KV304" s="94">
        <f t="shared" si="3490"/>
        <v>0</v>
      </c>
      <c r="KW304" s="94">
        <f t="shared" si="3490"/>
        <v>0</v>
      </c>
      <c r="KX304" s="94">
        <f t="shared" si="3490"/>
        <v>0</v>
      </c>
      <c r="KY304" s="94">
        <f t="shared" si="3490"/>
        <v>0</v>
      </c>
      <c r="KZ304" s="94">
        <f t="shared" si="3490"/>
        <v>0</v>
      </c>
      <c r="LA304" s="94">
        <f t="shared" si="3490"/>
        <v>0</v>
      </c>
      <c r="LB304" s="94">
        <f t="shared" si="3490"/>
        <v>0</v>
      </c>
      <c r="LC304" s="94">
        <f t="shared" si="3490"/>
        <v>0</v>
      </c>
      <c r="LD304" s="94">
        <f t="shared" si="3490"/>
        <v>0</v>
      </c>
      <c r="LE304" s="94">
        <f t="shared" si="3490"/>
        <v>0</v>
      </c>
      <c r="LF304" s="94">
        <f t="shared" si="3490"/>
        <v>0</v>
      </c>
      <c r="LG304" s="94">
        <f t="shared" si="3490"/>
        <v>0</v>
      </c>
      <c r="LH304" s="94">
        <f t="shared" si="3490"/>
        <v>0</v>
      </c>
      <c r="LI304" s="94">
        <f t="shared" si="3490"/>
        <v>0</v>
      </c>
      <c r="LJ304" s="94">
        <f t="shared" si="3490"/>
        <v>0</v>
      </c>
      <c r="LK304" s="94">
        <f t="shared" si="3490"/>
        <v>0</v>
      </c>
      <c r="LL304" s="94">
        <f t="shared" ref="LL304:NK304" si="3491">IF(LL$165=EOMONTH($D131,-1),-FV($AE131,ROUNDDOWN(YEARFRAC($D$165,LL$165,1),0),,-$AC131*$B131,0),0)</f>
        <v>0</v>
      </c>
      <c r="LM304" s="94">
        <f t="shared" si="3491"/>
        <v>0</v>
      </c>
      <c r="LN304" s="94">
        <f t="shared" si="3491"/>
        <v>0</v>
      </c>
      <c r="LO304" s="94">
        <f t="shared" si="3491"/>
        <v>0</v>
      </c>
      <c r="LP304" s="94">
        <f t="shared" si="3491"/>
        <v>0</v>
      </c>
      <c r="LQ304" s="94">
        <f t="shared" si="3491"/>
        <v>0</v>
      </c>
      <c r="LR304" s="94">
        <f t="shared" si="3491"/>
        <v>0</v>
      </c>
      <c r="LS304" s="94">
        <f t="shared" si="3491"/>
        <v>0</v>
      </c>
      <c r="LT304" s="94">
        <f t="shared" si="3491"/>
        <v>0</v>
      </c>
      <c r="LU304" s="94">
        <f t="shared" si="3491"/>
        <v>0</v>
      </c>
      <c r="LV304" s="94">
        <f t="shared" si="3491"/>
        <v>0</v>
      </c>
      <c r="LW304" s="94">
        <f t="shared" si="3491"/>
        <v>0</v>
      </c>
      <c r="LX304" s="94">
        <f t="shared" si="3491"/>
        <v>0</v>
      </c>
      <c r="LY304" s="94">
        <f t="shared" si="3491"/>
        <v>0</v>
      </c>
      <c r="LZ304" s="94">
        <f t="shared" si="3491"/>
        <v>0</v>
      </c>
      <c r="MA304" s="94">
        <f t="shared" si="3491"/>
        <v>0</v>
      </c>
      <c r="MB304" s="94">
        <f t="shared" si="3491"/>
        <v>0</v>
      </c>
      <c r="MC304" s="94">
        <f t="shared" si="3491"/>
        <v>0</v>
      </c>
      <c r="MD304" s="94">
        <f t="shared" si="3491"/>
        <v>0</v>
      </c>
      <c r="ME304" s="94">
        <f t="shared" si="3491"/>
        <v>0</v>
      </c>
      <c r="MF304" s="94">
        <f t="shared" si="3491"/>
        <v>0</v>
      </c>
      <c r="MG304" s="94">
        <f t="shared" si="3491"/>
        <v>0</v>
      </c>
      <c r="MH304" s="94">
        <f t="shared" si="3491"/>
        <v>0</v>
      </c>
      <c r="MI304" s="94">
        <f t="shared" si="3491"/>
        <v>0</v>
      </c>
      <c r="MJ304" s="94">
        <f t="shared" si="3491"/>
        <v>0</v>
      </c>
      <c r="MK304" s="94">
        <f t="shared" si="3491"/>
        <v>0</v>
      </c>
      <c r="ML304" s="94">
        <f t="shared" si="3491"/>
        <v>0</v>
      </c>
      <c r="MM304" s="94">
        <f t="shared" si="3491"/>
        <v>0</v>
      </c>
      <c r="MN304" s="94">
        <f t="shared" si="3491"/>
        <v>0</v>
      </c>
      <c r="MO304" s="94">
        <f t="shared" si="3491"/>
        <v>0</v>
      </c>
      <c r="MP304" s="94">
        <f t="shared" si="3491"/>
        <v>0</v>
      </c>
      <c r="MQ304" s="94">
        <f t="shared" si="3491"/>
        <v>0</v>
      </c>
      <c r="MR304" s="94">
        <f t="shared" si="3491"/>
        <v>0</v>
      </c>
      <c r="MS304" s="94">
        <f t="shared" si="3491"/>
        <v>0</v>
      </c>
      <c r="MT304" s="94">
        <f t="shared" si="3491"/>
        <v>0</v>
      </c>
      <c r="MU304" s="94">
        <f t="shared" si="3491"/>
        <v>0</v>
      </c>
      <c r="MV304" s="94">
        <f t="shared" si="3491"/>
        <v>0</v>
      </c>
      <c r="MW304" s="94">
        <f t="shared" si="3491"/>
        <v>0</v>
      </c>
      <c r="MX304" s="94">
        <f t="shared" si="3491"/>
        <v>0</v>
      </c>
      <c r="MY304" s="94">
        <f t="shared" si="3491"/>
        <v>0</v>
      </c>
      <c r="MZ304" s="94">
        <f t="shared" si="3491"/>
        <v>0</v>
      </c>
      <c r="NA304" s="94">
        <f t="shared" si="3491"/>
        <v>0</v>
      </c>
      <c r="NB304" s="94">
        <f t="shared" si="3491"/>
        <v>0</v>
      </c>
      <c r="NC304" s="94">
        <f t="shared" si="3491"/>
        <v>0</v>
      </c>
      <c r="ND304" s="94">
        <f t="shared" si="3491"/>
        <v>0</v>
      </c>
      <c r="NE304" s="94">
        <f t="shared" si="3491"/>
        <v>0</v>
      </c>
      <c r="NF304" s="94">
        <f t="shared" si="3491"/>
        <v>0</v>
      </c>
      <c r="NG304" s="94">
        <f t="shared" si="3491"/>
        <v>0</v>
      </c>
      <c r="NH304" s="94">
        <f t="shared" si="3491"/>
        <v>0</v>
      </c>
      <c r="NI304" s="94">
        <f t="shared" si="3491"/>
        <v>0</v>
      </c>
      <c r="NJ304" s="94">
        <f t="shared" si="3491"/>
        <v>0</v>
      </c>
      <c r="NK304" s="97">
        <f t="shared" si="3491"/>
        <v>0</v>
      </c>
    </row>
    <row r="305" spans="1:375" x14ac:dyDescent="0.25">
      <c r="A305" s="102">
        <f>SUMIF($D$163:$NK$163,"&lt;="&amp;Summary!$B$3,Leases!D305:NK305)</f>
        <v>0</v>
      </c>
      <c r="B305" s="23" t="s">
        <v>101</v>
      </c>
      <c r="C305" s="45" t="s">
        <v>25</v>
      </c>
      <c r="D305" s="94">
        <f>IF(D$165=EOMONTH($D131,-1),SUMIFS($D296:$NK296,$D$165:$NK$165,"&gt;="&amp;EOMONTH($D131,$S131),$D$165:$NK$165,"&lt;"&amp;EOMONTH($D131,60))*-$AF131+SUMIFS($D296:$NK296,$D$165:$NK$165,"&gt;="&amp;EOMONTH($D131,60),$D$165:$NK$165,"&lt;"&amp;EOMONTH($D131,300))*-$AG131,0)</f>
        <v>0</v>
      </c>
      <c r="E305" s="94">
        <f t="shared" ref="E305:BP305" si="3492">IF(E$165=EOMONTH($D131,-1),SUMIFS($D296:$NK296,$D$165:$NK$165,"&gt;="&amp;EOMONTH($D131,$S131),$D$165:$NK$165,"&lt;"&amp;EOMONTH($D131,60))*-$AF131+SUMIFS($D296:$NK296,$D$165:$NK$165,"&gt;="&amp;EOMONTH($D131,60),$D$165:$NK$165,"&lt;"&amp;EOMONTH($D131,300))*-$AG131,0)</f>
        <v>0</v>
      </c>
      <c r="F305" s="94">
        <f t="shared" si="3492"/>
        <v>0</v>
      </c>
      <c r="G305" s="94">
        <f t="shared" si="3492"/>
        <v>0</v>
      </c>
      <c r="H305" s="94">
        <f t="shared" si="3492"/>
        <v>0</v>
      </c>
      <c r="I305" s="94">
        <f t="shared" si="3492"/>
        <v>0</v>
      </c>
      <c r="J305" s="94">
        <f t="shared" si="3492"/>
        <v>0</v>
      </c>
      <c r="K305" s="94">
        <f t="shared" si="3492"/>
        <v>0</v>
      </c>
      <c r="L305" s="94">
        <f t="shared" si="3492"/>
        <v>0</v>
      </c>
      <c r="M305" s="94">
        <f t="shared" si="3492"/>
        <v>0</v>
      </c>
      <c r="N305" s="94">
        <f t="shared" si="3492"/>
        <v>0</v>
      </c>
      <c r="O305" s="94">
        <f t="shared" si="3492"/>
        <v>0</v>
      </c>
      <c r="P305" s="94">
        <f t="shared" si="3492"/>
        <v>0</v>
      </c>
      <c r="Q305" s="94">
        <f t="shared" si="3492"/>
        <v>0</v>
      </c>
      <c r="R305" s="94">
        <f t="shared" si="3492"/>
        <v>0</v>
      </c>
      <c r="S305" s="94">
        <f t="shared" si="3492"/>
        <v>0</v>
      </c>
      <c r="T305" s="94">
        <f t="shared" si="3492"/>
        <v>0</v>
      </c>
      <c r="U305" s="94">
        <f t="shared" si="3492"/>
        <v>0</v>
      </c>
      <c r="V305" s="94">
        <f t="shared" si="3492"/>
        <v>0</v>
      </c>
      <c r="W305" s="94">
        <f t="shared" si="3492"/>
        <v>0</v>
      </c>
      <c r="X305" s="94">
        <f t="shared" si="3492"/>
        <v>0</v>
      </c>
      <c r="Y305" s="94">
        <f t="shared" si="3492"/>
        <v>0</v>
      </c>
      <c r="Z305" s="94">
        <f t="shared" si="3492"/>
        <v>0</v>
      </c>
      <c r="AA305" s="94">
        <f t="shared" si="3492"/>
        <v>0</v>
      </c>
      <c r="AB305" s="94">
        <f t="shared" si="3492"/>
        <v>0</v>
      </c>
      <c r="AC305" s="94">
        <f t="shared" si="3492"/>
        <v>0</v>
      </c>
      <c r="AD305" s="94">
        <f t="shared" si="3492"/>
        <v>0</v>
      </c>
      <c r="AE305" s="94">
        <f t="shared" si="3492"/>
        <v>0</v>
      </c>
      <c r="AF305" s="94">
        <f t="shared" si="3492"/>
        <v>0</v>
      </c>
      <c r="AG305" s="94">
        <f t="shared" si="3492"/>
        <v>0</v>
      </c>
      <c r="AH305" s="94">
        <f t="shared" si="3492"/>
        <v>0</v>
      </c>
      <c r="AI305" s="94">
        <f t="shared" si="3492"/>
        <v>0</v>
      </c>
      <c r="AJ305" s="94">
        <f t="shared" si="3492"/>
        <v>0</v>
      </c>
      <c r="AK305" s="94">
        <f t="shared" si="3492"/>
        <v>0</v>
      </c>
      <c r="AL305" s="94">
        <f t="shared" si="3492"/>
        <v>0</v>
      </c>
      <c r="AM305" s="94">
        <f t="shared" si="3492"/>
        <v>0</v>
      </c>
      <c r="AN305" s="94">
        <f t="shared" si="3492"/>
        <v>0</v>
      </c>
      <c r="AO305" s="94">
        <f t="shared" si="3492"/>
        <v>0</v>
      </c>
      <c r="AP305" s="94">
        <f t="shared" si="3492"/>
        <v>0</v>
      </c>
      <c r="AQ305" s="94">
        <f t="shared" si="3492"/>
        <v>0</v>
      </c>
      <c r="AR305" s="94">
        <f t="shared" si="3492"/>
        <v>0</v>
      </c>
      <c r="AS305" s="94">
        <f t="shared" si="3492"/>
        <v>0</v>
      </c>
      <c r="AT305" s="94">
        <f t="shared" si="3492"/>
        <v>0</v>
      </c>
      <c r="AU305" s="94">
        <f t="shared" si="3492"/>
        <v>0</v>
      </c>
      <c r="AV305" s="94">
        <f t="shared" si="3492"/>
        <v>0</v>
      </c>
      <c r="AW305" s="94">
        <f t="shared" si="3492"/>
        <v>0</v>
      </c>
      <c r="AX305" s="94">
        <f t="shared" si="3492"/>
        <v>0</v>
      </c>
      <c r="AY305" s="94">
        <f t="shared" si="3492"/>
        <v>0</v>
      </c>
      <c r="AZ305" s="94">
        <f t="shared" si="3492"/>
        <v>0</v>
      </c>
      <c r="BA305" s="94">
        <f t="shared" si="3492"/>
        <v>0</v>
      </c>
      <c r="BB305" s="94">
        <f t="shared" si="3492"/>
        <v>0</v>
      </c>
      <c r="BC305" s="94">
        <f t="shared" si="3492"/>
        <v>0</v>
      </c>
      <c r="BD305" s="94">
        <f t="shared" si="3492"/>
        <v>0</v>
      </c>
      <c r="BE305" s="94">
        <f t="shared" si="3492"/>
        <v>0</v>
      </c>
      <c r="BF305" s="94">
        <f t="shared" si="3492"/>
        <v>0</v>
      </c>
      <c r="BG305" s="94">
        <f t="shared" si="3492"/>
        <v>0</v>
      </c>
      <c r="BH305" s="94">
        <f t="shared" si="3492"/>
        <v>0</v>
      </c>
      <c r="BI305" s="94">
        <f t="shared" si="3492"/>
        <v>0</v>
      </c>
      <c r="BJ305" s="94">
        <f t="shared" si="3492"/>
        <v>0</v>
      </c>
      <c r="BK305" s="94">
        <f t="shared" si="3492"/>
        <v>0</v>
      </c>
      <c r="BL305" s="94">
        <f t="shared" si="3492"/>
        <v>0</v>
      </c>
      <c r="BM305" s="94">
        <f t="shared" si="3492"/>
        <v>0</v>
      </c>
      <c r="BN305" s="94">
        <f t="shared" si="3492"/>
        <v>0</v>
      </c>
      <c r="BO305" s="94">
        <f t="shared" si="3492"/>
        <v>0</v>
      </c>
      <c r="BP305" s="94">
        <f t="shared" si="3492"/>
        <v>0</v>
      </c>
      <c r="BQ305" s="94">
        <f t="shared" ref="BQ305:EB305" si="3493">IF(BQ$165=EOMONTH($D131,-1),SUMIFS($D296:$NK296,$D$165:$NK$165,"&gt;="&amp;EOMONTH($D131,$S131),$D$165:$NK$165,"&lt;"&amp;EOMONTH($D131,60))*-$AF131+SUMIFS($D296:$NK296,$D$165:$NK$165,"&gt;="&amp;EOMONTH($D131,60),$D$165:$NK$165,"&lt;"&amp;EOMONTH($D131,300))*-$AG131,0)</f>
        <v>0</v>
      </c>
      <c r="BR305" s="94">
        <f t="shared" si="3493"/>
        <v>0</v>
      </c>
      <c r="BS305" s="94">
        <f t="shared" si="3493"/>
        <v>0</v>
      </c>
      <c r="BT305" s="94">
        <f t="shared" si="3493"/>
        <v>0</v>
      </c>
      <c r="BU305" s="94">
        <f t="shared" si="3493"/>
        <v>0</v>
      </c>
      <c r="BV305" s="94">
        <f t="shared" si="3493"/>
        <v>0</v>
      </c>
      <c r="BW305" s="94">
        <f t="shared" si="3493"/>
        <v>0</v>
      </c>
      <c r="BX305" s="94">
        <f t="shared" si="3493"/>
        <v>0</v>
      </c>
      <c r="BY305" s="94">
        <f t="shared" si="3493"/>
        <v>0</v>
      </c>
      <c r="BZ305" s="94">
        <f t="shared" si="3493"/>
        <v>0</v>
      </c>
      <c r="CA305" s="94">
        <f t="shared" si="3493"/>
        <v>0</v>
      </c>
      <c r="CB305" s="94">
        <f t="shared" si="3493"/>
        <v>0</v>
      </c>
      <c r="CC305" s="94">
        <f t="shared" si="3493"/>
        <v>0</v>
      </c>
      <c r="CD305" s="94">
        <f t="shared" si="3493"/>
        <v>0</v>
      </c>
      <c r="CE305" s="94">
        <f t="shared" si="3493"/>
        <v>0</v>
      </c>
      <c r="CF305" s="94">
        <f t="shared" si="3493"/>
        <v>0</v>
      </c>
      <c r="CG305" s="94">
        <f t="shared" si="3493"/>
        <v>0</v>
      </c>
      <c r="CH305" s="94">
        <f t="shared" si="3493"/>
        <v>0</v>
      </c>
      <c r="CI305" s="94">
        <f t="shared" si="3493"/>
        <v>0</v>
      </c>
      <c r="CJ305" s="94">
        <f t="shared" si="3493"/>
        <v>0</v>
      </c>
      <c r="CK305" s="94">
        <f t="shared" si="3493"/>
        <v>0</v>
      </c>
      <c r="CL305" s="94">
        <f t="shared" si="3493"/>
        <v>0</v>
      </c>
      <c r="CM305" s="94">
        <f t="shared" si="3493"/>
        <v>0</v>
      </c>
      <c r="CN305" s="94">
        <f t="shared" si="3493"/>
        <v>0</v>
      </c>
      <c r="CO305" s="94">
        <f t="shared" si="3493"/>
        <v>0</v>
      </c>
      <c r="CP305" s="94">
        <f t="shared" si="3493"/>
        <v>0</v>
      </c>
      <c r="CQ305" s="94">
        <f t="shared" si="3493"/>
        <v>0</v>
      </c>
      <c r="CR305" s="94">
        <f t="shared" si="3493"/>
        <v>0</v>
      </c>
      <c r="CS305" s="94">
        <f t="shared" si="3493"/>
        <v>0</v>
      </c>
      <c r="CT305" s="94">
        <f t="shared" si="3493"/>
        <v>0</v>
      </c>
      <c r="CU305" s="94">
        <f t="shared" si="3493"/>
        <v>0</v>
      </c>
      <c r="CV305" s="94">
        <f t="shared" si="3493"/>
        <v>0</v>
      </c>
      <c r="CW305" s="94">
        <f t="shared" si="3493"/>
        <v>0</v>
      </c>
      <c r="CX305" s="94">
        <f t="shared" si="3493"/>
        <v>0</v>
      </c>
      <c r="CY305" s="94">
        <f t="shared" si="3493"/>
        <v>0</v>
      </c>
      <c r="CZ305" s="94">
        <f t="shared" si="3493"/>
        <v>0</v>
      </c>
      <c r="DA305" s="94">
        <f t="shared" si="3493"/>
        <v>0</v>
      </c>
      <c r="DB305" s="94">
        <f t="shared" si="3493"/>
        <v>0</v>
      </c>
      <c r="DC305" s="94">
        <f t="shared" si="3493"/>
        <v>0</v>
      </c>
      <c r="DD305" s="94">
        <f t="shared" si="3493"/>
        <v>0</v>
      </c>
      <c r="DE305" s="94">
        <f t="shared" si="3493"/>
        <v>0</v>
      </c>
      <c r="DF305" s="94">
        <f t="shared" si="3493"/>
        <v>0</v>
      </c>
      <c r="DG305" s="94">
        <f t="shared" si="3493"/>
        <v>0</v>
      </c>
      <c r="DH305" s="94">
        <f t="shared" si="3493"/>
        <v>0</v>
      </c>
      <c r="DI305" s="94">
        <f t="shared" si="3493"/>
        <v>0</v>
      </c>
      <c r="DJ305" s="94">
        <f t="shared" si="3493"/>
        <v>0</v>
      </c>
      <c r="DK305" s="94">
        <f t="shared" si="3493"/>
        <v>0</v>
      </c>
      <c r="DL305" s="94">
        <f t="shared" si="3493"/>
        <v>0</v>
      </c>
      <c r="DM305" s="94">
        <f t="shared" si="3493"/>
        <v>0</v>
      </c>
      <c r="DN305" s="94">
        <f t="shared" si="3493"/>
        <v>0</v>
      </c>
      <c r="DO305" s="94">
        <f t="shared" si="3493"/>
        <v>0</v>
      </c>
      <c r="DP305" s="94">
        <f t="shared" si="3493"/>
        <v>0</v>
      </c>
      <c r="DQ305" s="94">
        <f t="shared" si="3493"/>
        <v>0</v>
      </c>
      <c r="DR305" s="94">
        <f t="shared" si="3493"/>
        <v>0</v>
      </c>
      <c r="DS305" s="94">
        <f t="shared" si="3493"/>
        <v>0</v>
      </c>
      <c r="DT305" s="94">
        <f t="shared" si="3493"/>
        <v>0</v>
      </c>
      <c r="DU305" s="94">
        <f t="shared" si="3493"/>
        <v>0</v>
      </c>
      <c r="DV305" s="94">
        <f t="shared" si="3493"/>
        <v>0</v>
      </c>
      <c r="DW305" s="94">
        <f t="shared" si="3493"/>
        <v>0</v>
      </c>
      <c r="DX305" s="94">
        <f t="shared" si="3493"/>
        <v>0</v>
      </c>
      <c r="DY305" s="94">
        <f t="shared" si="3493"/>
        <v>0</v>
      </c>
      <c r="DZ305" s="94">
        <f t="shared" si="3493"/>
        <v>0</v>
      </c>
      <c r="EA305" s="94">
        <f t="shared" si="3493"/>
        <v>0</v>
      </c>
      <c r="EB305" s="94">
        <f t="shared" si="3493"/>
        <v>0</v>
      </c>
      <c r="EC305" s="94">
        <f t="shared" ref="EC305:GN305" si="3494">IF(EC$165=EOMONTH($D131,-1),SUMIFS($D296:$NK296,$D$165:$NK$165,"&gt;="&amp;EOMONTH($D131,$S131),$D$165:$NK$165,"&lt;"&amp;EOMONTH($D131,60))*-$AF131+SUMIFS($D296:$NK296,$D$165:$NK$165,"&gt;="&amp;EOMONTH($D131,60),$D$165:$NK$165,"&lt;"&amp;EOMONTH($D131,300))*-$AG131,0)</f>
        <v>0</v>
      </c>
      <c r="ED305" s="94">
        <f t="shared" si="3494"/>
        <v>0</v>
      </c>
      <c r="EE305" s="94">
        <f t="shared" si="3494"/>
        <v>0</v>
      </c>
      <c r="EF305" s="94">
        <f t="shared" si="3494"/>
        <v>0</v>
      </c>
      <c r="EG305" s="94">
        <f t="shared" si="3494"/>
        <v>0</v>
      </c>
      <c r="EH305" s="94">
        <f t="shared" si="3494"/>
        <v>0</v>
      </c>
      <c r="EI305" s="94">
        <f t="shared" si="3494"/>
        <v>0</v>
      </c>
      <c r="EJ305" s="94">
        <f t="shared" si="3494"/>
        <v>0</v>
      </c>
      <c r="EK305" s="94">
        <f t="shared" si="3494"/>
        <v>0</v>
      </c>
      <c r="EL305" s="94">
        <f t="shared" si="3494"/>
        <v>0</v>
      </c>
      <c r="EM305" s="94">
        <f t="shared" si="3494"/>
        <v>0</v>
      </c>
      <c r="EN305" s="94">
        <f t="shared" si="3494"/>
        <v>0</v>
      </c>
      <c r="EO305" s="94">
        <f t="shared" si="3494"/>
        <v>0</v>
      </c>
      <c r="EP305" s="94">
        <f t="shared" si="3494"/>
        <v>0</v>
      </c>
      <c r="EQ305" s="94">
        <f t="shared" si="3494"/>
        <v>0</v>
      </c>
      <c r="ER305" s="94">
        <f t="shared" si="3494"/>
        <v>0</v>
      </c>
      <c r="ES305" s="94">
        <f t="shared" si="3494"/>
        <v>0</v>
      </c>
      <c r="ET305" s="94">
        <f t="shared" si="3494"/>
        <v>0</v>
      </c>
      <c r="EU305" s="94">
        <f t="shared" si="3494"/>
        <v>0</v>
      </c>
      <c r="EV305" s="94">
        <f t="shared" si="3494"/>
        <v>0</v>
      </c>
      <c r="EW305" s="94">
        <f t="shared" si="3494"/>
        <v>0</v>
      </c>
      <c r="EX305" s="94">
        <f t="shared" si="3494"/>
        <v>0</v>
      </c>
      <c r="EY305" s="94">
        <f t="shared" si="3494"/>
        <v>0</v>
      </c>
      <c r="EZ305" s="94">
        <f t="shared" si="3494"/>
        <v>0</v>
      </c>
      <c r="FA305" s="94">
        <f t="shared" si="3494"/>
        <v>0</v>
      </c>
      <c r="FB305" s="94">
        <f t="shared" si="3494"/>
        <v>0</v>
      </c>
      <c r="FC305" s="94">
        <f t="shared" si="3494"/>
        <v>0</v>
      </c>
      <c r="FD305" s="94">
        <f t="shared" si="3494"/>
        <v>0</v>
      </c>
      <c r="FE305" s="94">
        <f t="shared" si="3494"/>
        <v>0</v>
      </c>
      <c r="FF305" s="94">
        <f t="shared" si="3494"/>
        <v>0</v>
      </c>
      <c r="FG305" s="94">
        <f t="shared" si="3494"/>
        <v>0</v>
      </c>
      <c r="FH305" s="94">
        <f t="shared" si="3494"/>
        <v>0</v>
      </c>
      <c r="FI305" s="94">
        <f t="shared" si="3494"/>
        <v>0</v>
      </c>
      <c r="FJ305" s="94">
        <f t="shared" si="3494"/>
        <v>0</v>
      </c>
      <c r="FK305" s="94">
        <f t="shared" si="3494"/>
        <v>0</v>
      </c>
      <c r="FL305" s="94">
        <f t="shared" si="3494"/>
        <v>0</v>
      </c>
      <c r="FM305" s="94">
        <f t="shared" si="3494"/>
        <v>0</v>
      </c>
      <c r="FN305" s="94">
        <f t="shared" si="3494"/>
        <v>0</v>
      </c>
      <c r="FO305" s="94">
        <f t="shared" si="3494"/>
        <v>0</v>
      </c>
      <c r="FP305" s="94">
        <f t="shared" si="3494"/>
        <v>0</v>
      </c>
      <c r="FQ305" s="94">
        <f t="shared" si="3494"/>
        <v>0</v>
      </c>
      <c r="FR305" s="94">
        <f t="shared" si="3494"/>
        <v>0</v>
      </c>
      <c r="FS305" s="94">
        <f t="shared" si="3494"/>
        <v>0</v>
      </c>
      <c r="FT305" s="94">
        <f t="shared" si="3494"/>
        <v>0</v>
      </c>
      <c r="FU305" s="94">
        <f t="shared" si="3494"/>
        <v>0</v>
      </c>
      <c r="FV305" s="94">
        <f t="shared" si="3494"/>
        <v>0</v>
      </c>
      <c r="FW305" s="94">
        <f t="shared" si="3494"/>
        <v>0</v>
      </c>
      <c r="FX305" s="94">
        <f t="shared" si="3494"/>
        <v>0</v>
      </c>
      <c r="FY305" s="94">
        <f t="shared" si="3494"/>
        <v>0</v>
      </c>
      <c r="FZ305" s="94">
        <f t="shared" si="3494"/>
        <v>0</v>
      </c>
      <c r="GA305" s="94">
        <f t="shared" si="3494"/>
        <v>0</v>
      </c>
      <c r="GB305" s="94">
        <f t="shared" si="3494"/>
        <v>0</v>
      </c>
      <c r="GC305" s="94">
        <f t="shared" si="3494"/>
        <v>0</v>
      </c>
      <c r="GD305" s="94">
        <f t="shared" si="3494"/>
        <v>0</v>
      </c>
      <c r="GE305" s="94">
        <f t="shared" si="3494"/>
        <v>0</v>
      </c>
      <c r="GF305" s="94">
        <f t="shared" si="3494"/>
        <v>0</v>
      </c>
      <c r="GG305" s="94">
        <f t="shared" si="3494"/>
        <v>0</v>
      </c>
      <c r="GH305" s="94">
        <f t="shared" si="3494"/>
        <v>0</v>
      </c>
      <c r="GI305" s="94">
        <f t="shared" si="3494"/>
        <v>0</v>
      </c>
      <c r="GJ305" s="94">
        <f t="shared" si="3494"/>
        <v>0</v>
      </c>
      <c r="GK305" s="94">
        <f t="shared" si="3494"/>
        <v>0</v>
      </c>
      <c r="GL305" s="94">
        <f t="shared" si="3494"/>
        <v>0</v>
      </c>
      <c r="GM305" s="94">
        <f t="shared" si="3494"/>
        <v>0</v>
      </c>
      <c r="GN305" s="94">
        <f t="shared" si="3494"/>
        <v>0</v>
      </c>
      <c r="GO305" s="94">
        <f t="shared" ref="GO305:IZ305" si="3495">IF(GO$165=EOMONTH($D131,-1),SUMIFS($D296:$NK296,$D$165:$NK$165,"&gt;="&amp;EOMONTH($D131,$S131),$D$165:$NK$165,"&lt;"&amp;EOMONTH($D131,60))*-$AF131+SUMIFS($D296:$NK296,$D$165:$NK$165,"&gt;="&amp;EOMONTH($D131,60),$D$165:$NK$165,"&lt;"&amp;EOMONTH($D131,300))*-$AG131,0)</f>
        <v>0</v>
      </c>
      <c r="GP305" s="94">
        <f t="shared" si="3495"/>
        <v>0</v>
      </c>
      <c r="GQ305" s="94">
        <f t="shared" si="3495"/>
        <v>0</v>
      </c>
      <c r="GR305" s="94">
        <f t="shared" si="3495"/>
        <v>0</v>
      </c>
      <c r="GS305" s="94">
        <f t="shared" si="3495"/>
        <v>0</v>
      </c>
      <c r="GT305" s="94">
        <f t="shared" si="3495"/>
        <v>0</v>
      </c>
      <c r="GU305" s="94">
        <f t="shared" si="3495"/>
        <v>0</v>
      </c>
      <c r="GV305" s="94">
        <f t="shared" si="3495"/>
        <v>0</v>
      </c>
      <c r="GW305" s="94">
        <f t="shared" si="3495"/>
        <v>0</v>
      </c>
      <c r="GX305" s="94">
        <f t="shared" si="3495"/>
        <v>0</v>
      </c>
      <c r="GY305" s="94">
        <f t="shared" si="3495"/>
        <v>0</v>
      </c>
      <c r="GZ305" s="94">
        <f t="shared" si="3495"/>
        <v>0</v>
      </c>
      <c r="HA305" s="94">
        <f t="shared" si="3495"/>
        <v>0</v>
      </c>
      <c r="HB305" s="94">
        <f t="shared" si="3495"/>
        <v>0</v>
      </c>
      <c r="HC305" s="94">
        <f t="shared" si="3495"/>
        <v>0</v>
      </c>
      <c r="HD305" s="94">
        <f t="shared" si="3495"/>
        <v>0</v>
      </c>
      <c r="HE305" s="94">
        <f t="shared" si="3495"/>
        <v>0</v>
      </c>
      <c r="HF305" s="94">
        <f t="shared" si="3495"/>
        <v>0</v>
      </c>
      <c r="HG305" s="94">
        <f t="shared" si="3495"/>
        <v>0</v>
      </c>
      <c r="HH305" s="94">
        <f t="shared" si="3495"/>
        <v>0</v>
      </c>
      <c r="HI305" s="94">
        <f t="shared" si="3495"/>
        <v>0</v>
      </c>
      <c r="HJ305" s="94">
        <f t="shared" si="3495"/>
        <v>0</v>
      </c>
      <c r="HK305" s="94">
        <f t="shared" si="3495"/>
        <v>0</v>
      </c>
      <c r="HL305" s="94">
        <f t="shared" si="3495"/>
        <v>0</v>
      </c>
      <c r="HM305" s="94">
        <f t="shared" si="3495"/>
        <v>0</v>
      </c>
      <c r="HN305" s="94">
        <f t="shared" si="3495"/>
        <v>0</v>
      </c>
      <c r="HO305" s="94">
        <f t="shared" si="3495"/>
        <v>0</v>
      </c>
      <c r="HP305" s="94">
        <f t="shared" si="3495"/>
        <v>0</v>
      </c>
      <c r="HQ305" s="94">
        <f t="shared" si="3495"/>
        <v>0</v>
      </c>
      <c r="HR305" s="94">
        <f t="shared" si="3495"/>
        <v>0</v>
      </c>
      <c r="HS305" s="94">
        <f t="shared" si="3495"/>
        <v>0</v>
      </c>
      <c r="HT305" s="94">
        <f t="shared" si="3495"/>
        <v>0</v>
      </c>
      <c r="HU305" s="94">
        <f t="shared" si="3495"/>
        <v>0</v>
      </c>
      <c r="HV305" s="94">
        <f t="shared" si="3495"/>
        <v>0</v>
      </c>
      <c r="HW305" s="94">
        <f t="shared" si="3495"/>
        <v>0</v>
      </c>
      <c r="HX305" s="94">
        <f t="shared" si="3495"/>
        <v>0</v>
      </c>
      <c r="HY305" s="94">
        <f t="shared" si="3495"/>
        <v>0</v>
      </c>
      <c r="HZ305" s="94">
        <f t="shared" si="3495"/>
        <v>0</v>
      </c>
      <c r="IA305" s="94">
        <f t="shared" si="3495"/>
        <v>0</v>
      </c>
      <c r="IB305" s="94">
        <f t="shared" si="3495"/>
        <v>0</v>
      </c>
      <c r="IC305" s="94">
        <f t="shared" si="3495"/>
        <v>0</v>
      </c>
      <c r="ID305" s="94">
        <f t="shared" si="3495"/>
        <v>0</v>
      </c>
      <c r="IE305" s="94">
        <f t="shared" si="3495"/>
        <v>0</v>
      </c>
      <c r="IF305" s="94">
        <f t="shared" si="3495"/>
        <v>0</v>
      </c>
      <c r="IG305" s="94">
        <f t="shared" si="3495"/>
        <v>0</v>
      </c>
      <c r="IH305" s="94">
        <f t="shared" si="3495"/>
        <v>0</v>
      </c>
      <c r="II305" s="94">
        <f t="shared" si="3495"/>
        <v>0</v>
      </c>
      <c r="IJ305" s="94">
        <f t="shared" si="3495"/>
        <v>0</v>
      </c>
      <c r="IK305" s="94">
        <f t="shared" si="3495"/>
        <v>0</v>
      </c>
      <c r="IL305" s="94">
        <f t="shared" si="3495"/>
        <v>0</v>
      </c>
      <c r="IM305" s="94">
        <f t="shared" si="3495"/>
        <v>0</v>
      </c>
      <c r="IN305" s="94">
        <f t="shared" si="3495"/>
        <v>0</v>
      </c>
      <c r="IO305" s="94">
        <f t="shared" si="3495"/>
        <v>0</v>
      </c>
      <c r="IP305" s="94">
        <f t="shared" si="3495"/>
        <v>0</v>
      </c>
      <c r="IQ305" s="94">
        <f t="shared" si="3495"/>
        <v>0</v>
      </c>
      <c r="IR305" s="94">
        <f t="shared" si="3495"/>
        <v>0</v>
      </c>
      <c r="IS305" s="94">
        <f t="shared" si="3495"/>
        <v>0</v>
      </c>
      <c r="IT305" s="94">
        <f t="shared" si="3495"/>
        <v>0</v>
      </c>
      <c r="IU305" s="94">
        <f t="shared" si="3495"/>
        <v>0</v>
      </c>
      <c r="IV305" s="94">
        <f t="shared" si="3495"/>
        <v>0</v>
      </c>
      <c r="IW305" s="94">
        <f t="shared" si="3495"/>
        <v>0</v>
      </c>
      <c r="IX305" s="94">
        <f t="shared" si="3495"/>
        <v>0</v>
      </c>
      <c r="IY305" s="94">
        <f t="shared" si="3495"/>
        <v>0</v>
      </c>
      <c r="IZ305" s="94">
        <f t="shared" si="3495"/>
        <v>0</v>
      </c>
      <c r="JA305" s="94">
        <f t="shared" ref="JA305:LL305" si="3496">IF(JA$165=EOMONTH($D131,-1),SUMIFS($D296:$NK296,$D$165:$NK$165,"&gt;="&amp;EOMONTH($D131,$S131),$D$165:$NK$165,"&lt;"&amp;EOMONTH($D131,60))*-$AF131+SUMIFS($D296:$NK296,$D$165:$NK$165,"&gt;="&amp;EOMONTH($D131,60),$D$165:$NK$165,"&lt;"&amp;EOMONTH($D131,300))*-$AG131,0)</f>
        <v>0</v>
      </c>
      <c r="JB305" s="94">
        <f t="shared" si="3496"/>
        <v>0</v>
      </c>
      <c r="JC305" s="94">
        <f t="shared" si="3496"/>
        <v>0</v>
      </c>
      <c r="JD305" s="94">
        <f t="shared" si="3496"/>
        <v>0</v>
      </c>
      <c r="JE305" s="94">
        <f t="shared" si="3496"/>
        <v>0</v>
      </c>
      <c r="JF305" s="94">
        <f t="shared" si="3496"/>
        <v>0</v>
      </c>
      <c r="JG305" s="94">
        <f t="shared" si="3496"/>
        <v>0</v>
      </c>
      <c r="JH305" s="94">
        <f t="shared" si="3496"/>
        <v>0</v>
      </c>
      <c r="JI305" s="94">
        <f t="shared" si="3496"/>
        <v>0</v>
      </c>
      <c r="JJ305" s="94">
        <f t="shared" si="3496"/>
        <v>0</v>
      </c>
      <c r="JK305" s="94">
        <f t="shared" si="3496"/>
        <v>0</v>
      </c>
      <c r="JL305" s="94">
        <f t="shared" si="3496"/>
        <v>0</v>
      </c>
      <c r="JM305" s="94">
        <f t="shared" si="3496"/>
        <v>0</v>
      </c>
      <c r="JN305" s="94">
        <f t="shared" si="3496"/>
        <v>0</v>
      </c>
      <c r="JO305" s="94">
        <f t="shared" si="3496"/>
        <v>0</v>
      </c>
      <c r="JP305" s="94">
        <f t="shared" si="3496"/>
        <v>0</v>
      </c>
      <c r="JQ305" s="94">
        <f t="shared" si="3496"/>
        <v>0</v>
      </c>
      <c r="JR305" s="94">
        <f t="shared" si="3496"/>
        <v>0</v>
      </c>
      <c r="JS305" s="94">
        <f t="shared" si="3496"/>
        <v>0</v>
      </c>
      <c r="JT305" s="94">
        <f t="shared" si="3496"/>
        <v>0</v>
      </c>
      <c r="JU305" s="94">
        <f t="shared" si="3496"/>
        <v>0</v>
      </c>
      <c r="JV305" s="94">
        <f t="shared" si="3496"/>
        <v>0</v>
      </c>
      <c r="JW305" s="94">
        <f t="shared" si="3496"/>
        <v>0</v>
      </c>
      <c r="JX305" s="94">
        <f t="shared" si="3496"/>
        <v>0</v>
      </c>
      <c r="JY305" s="94">
        <f t="shared" si="3496"/>
        <v>0</v>
      </c>
      <c r="JZ305" s="94">
        <f t="shared" si="3496"/>
        <v>0</v>
      </c>
      <c r="KA305" s="94">
        <f t="shared" si="3496"/>
        <v>0</v>
      </c>
      <c r="KB305" s="94">
        <f t="shared" si="3496"/>
        <v>0</v>
      </c>
      <c r="KC305" s="94">
        <f t="shared" si="3496"/>
        <v>0</v>
      </c>
      <c r="KD305" s="94">
        <f t="shared" si="3496"/>
        <v>0</v>
      </c>
      <c r="KE305" s="94">
        <f t="shared" si="3496"/>
        <v>0</v>
      </c>
      <c r="KF305" s="94">
        <f t="shared" si="3496"/>
        <v>0</v>
      </c>
      <c r="KG305" s="94">
        <f t="shared" si="3496"/>
        <v>0</v>
      </c>
      <c r="KH305" s="94">
        <f t="shared" si="3496"/>
        <v>0</v>
      </c>
      <c r="KI305" s="94">
        <f t="shared" si="3496"/>
        <v>0</v>
      </c>
      <c r="KJ305" s="94">
        <f t="shared" si="3496"/>
        <v>0</v>
      </c>
      <c r="KK305" s="94">
        <f t="shared" si="3496"/>
        <v>0</v>
      </c>
      <c r="KL305" s="94">
        <f t="shared" si="3496"/>
        <v>0</v>
      </c>
      <c r="KM305" s="94">
        <f t="shared" si="3496"/>
        <v>0</v>
      </c>
      <c r="KN305" s="94">
        <f t="shared" si="3496"/>
        <v>0</v>
      </c>
      <c r="KO305" s="94">
        <f t="shared" si="3496"/>
        <v>0</v>
      </c>
      <c r="KP305" s="94">
        <f t="shared" si="3496"/>
        <v>0</v>
      </c>
      <c r="KQ305" s="94">
        <f t="shared" si="3496"/>
        <v>0</v>
      </c>
      <c r="KR305" s="94">
        <f t="shared" si="3496"/>
        <v>0</v>
      </c>
      <c r="KS305" s="94">
        <f t="shared" si="3496"/>
        <v>0</v>
      </c>
      <c r="KT305" s="94">
        <f t="shared" si="3496"/>
        <v>0</v>
      </c>
      <c r="KU305" s="94">
        <f t="shared" si="3496"/>
        <v>0</v>
      </c>
      <c r="KV305" s="94">
        <f t="shared" si="3496"/>
        <v>0</v>
      </c>
      <c r="KW305" s="94">
        <f t="shared" si="3496"/>
        <v>0</v>
      </c>
      <c r="KX305" s="94">
        <f t="shared" si="3496"/>
        <v>0</v>
      </c>
      <c r="KY305" s="94">
        <f t="shared" si="3496"/>
        <v>0</v>
      </c>
      <c r="KZ305" s="94">
        <f t="shared" si="3496"/>
        <v>0</v>
      </c>
      <c r="LA305" s="94">
        <f t="shared" si="3496"/>
        <v>0</v>
      </c>
      <c r="LB305" s="94">
        <f t="shared" si="3496"/>
        <v>0</v>
      </c>
      <c r="LC305" s="94">
        <f t="shared" si="3496"/>
        <v>0</v>
      </c>
      <c r="LD305" s="94">
        <f t="shared" si="3496"/>
        <v>0</v>
      </c>
      <c r="LE305" s="94">
        <f t="shared" si="3496"/>
        <v>0</v>
      </c>
      <c r="LF305" s="94">
        <f t="shared" si="3496"/>
        <v>0</v>
      </c>
      <c r="LG305" s="94">
        <f t="shared" si="3496"/>
        <v>0</v>
      </c>
      <c r="LH305" s="94">
        <f t="shared" si="3496"/>
        <v>0</v>
      </c>
      <c r="LI305" s="94">
        <f t="shared" si="3496"/>
        <v>0</v>
      </c>
      <c r="LJ305" s="94">
        <f t="shared" si="3496"/>
        <v>0</v>
      </c>
      <c r="LK305" s="94">
        <f t="shared" si="3496"/>
        <v>0</v>
      </c>
      <c r="LL305" s="94">
        <f t="shared" si="3496"/>
        <v>0</v>
      </c>
      <c r="LM305" s="94">
        <f t="shared" ref="LM305:NK305" si="3497">IF(LM$165=EOMONTH($D131,-1),SUMIFS($D296:$NK296,$D$165:$NK$165,"&gt;="&amp;EOMONTH($D131,$S131),$D$165:$NK$165,"&lt;"&amp;EOMONTH($D131,60))*-$AF131+SUMIFS($D296:$NK296,$D$165:$NK$165,"&gt;="&amp;EOMONTH($D131,60),$D$165:$NK$165,"&lt;"&amp;EOMONTH($D131,300))*-$AG131,0)</f>
        <v>0</v>
      </c>
      <c r="LN305" s="94">
        <f t="shared" si="3497"/>
        <v>0</v>
      </c>
      <c r="LO305" s="94">
        <f t="shared" si="3497"/>
        <v>0</v>
      </c>
      <c r="LP305" s="94">
        <f t="shared" si="3497"/>
        <v>0</v>
      </c>
      <c r="LQ305" s="94">
        <f t="shared" si="3497"/>
        <v>0</v>
      </c>
      <c r="LR305" s="94">
        <f t="shared" si="3497"/>
        <v>0</v>
      </c>
      <c r="LS305" s="94">
        <f t="shared" si="3497"/>
        <v>0</v>
      </c>
      <c r="LT305" s="94">
        <f t="shared" si="3497"/>
        <v>0</v>
      </c>
      <c r="LU305" s="94">
        <f t="shared" si="3497"/>
        <v>0</v>
      </c>
      <c r="LV305" s="94">
        <f t="shared" si="3497"/>
        <v>0</v>
      </c>
      <c r="LW305" s="94">
        <f t="shared" si="3497"/>
        <v>0</v>
      </c>
      <c r="LX305" s="94">
        <f t="shared" si="3497"/>
        <v>0</v>
      </c>
      <c r="LY305" s="94">
        <f t="shared" si="3497"/>
        <v>0</v>
      </c>
      <c r="LZ305" s="94">
        <f t="shared" si="3497"/>
        <v>0</v>
      </c>
      <c r="MA305" s="94">
        <f t="shared" si="3497"/>
        <v>0</v>
      </c>
      <c r="MB305" s="94">
        <f t="shared" si="3497"/>
        <v>0</v>
      </c>
      <c r="MC305" s="94">
        <f t="shared" si="3497"/>
        <v>0</v>
      </c>
      <c r="MD305" s="94">
        <f t="shared" si="3497"/>
        <v>0</v>
      </c>
      <c r="ME305" s="94">
        <f t="shared" si="3497"/>
        <v>0</v>
      </c>
      <c r="MF305" s="94">
        <f t="shared" si="3497"/>
        <v>0</v>
      </c>
      <c r="MG305" s="94">
        <f t="shared" si="3497"/>
        <v>0</v>
      </c>
      <c r="MH305" s="94">
        <f t="shared" si="3497"/>
        <v>0</v>
      </c>
      <c r="MI305" s="94">
        <f t="shared" si="3497"/>
        <v>0</v>
      </c>
      <c r="MJ305" s="94">
        <f t="shared" si="3497"/>
        <v>0</v>
      </c>
      <c r="MK305" s="94">
        <f t="shared" si="3497"/>
        <v>0</v>
      </c>
      <c r="ML305" s="94">
        <f t="shared" si="3497"/>
        <v>0</v>
      </c>
      <c r="MM305" s="94">
        <f t="shared" si="3497"/>
        <v>0</v>
      </c>
      <c r="MN305" s="94">
        <f t="shared" si="3497"/>
        <v>0</v>
      </c>
      <c r="MO305" s="94">
        <f t="shared" si="3497"/>
        <v>0</v>
      </c>
      <c r="MP305" s="94">
        <f t="shared" si="3497"/>
        <v>0</v>
      </c>
      <c r="MQ305" s="94">
        <f t="shared" si="3497"/>
        <v>0</v>
      </c>
      <c r="MR305" s="94">
        <f t="shared" si="3497"/>
        <v>0</v>
      </c>
      <c r="MS305" s="94">
        <f t="shared" si="3497"/>
        <v>0</v>
      </c>
      <c r="MT305" s="94">
        <f t="shared" si="3497"/>
        <v>0</v>
      </c>
      <c r="MU305" s="94">
        <f t="shared" si="3497"/>
        <v>0</v>
      </c>
      <c r="MV305" s="94">
        <f t="shared" si="3497"/>
        <v>0</v>
      </c>
      <c r="MW305" s="94">
        <f t="shared" si="3497"/>
        <v>0</v>
      </c>
      <c r="MX305" s="94">
        <f t="shared" si="3497"/>
        <v>0</v>
      </c>
      <c r="MY305" s="94">
        <f t="shared" si="3497"/>
        <v>0</v>
      </c>
      <c r="MZ305" s="94">
        <f t="shared" si="3497"/>
        <v>0</v>
      </c>
      <c r="NA305" s="94">
        <f t="shared" si="3497"/>
        <v>0</v>
      </c>
      <c r="NB305" s="94">
        <f t="shared" si="3497"/>
        <v>0</v>
      </c>
      <c r="NC305" s="94">
        <f t="shared" si="3497"/>
        <v>0</v>
      </c>
      <c r="ND305" s="94">
        <f t="shared" si="3497"/>
        <v>0</v>
      </c>
      <c r="NE305" s="94">
        <f t="shared" si="3497"/>
        <v>0</v>
      </c>
      <c r="NF305" s="94">
        <f t="shared" si="3497"/>
        <v>0</v>
      </c>
      <c r="NG305" s="94">
        <f t="shared" si="3497"/>
        <v>0</v>
      </c>
      <c r="NH305" s="94">
        <f t="shared" si="3497"/>
        <v>0</v>
      </c>
      <c r="NI305" s="94">
        <f t="shared" si="3497"/>
        <v>0</v>
      </c>
      <c r="NJ305" s="94">
        <f t="shared" si="3497"/>
        <v>0</v>
      </c>
      <c r="NK305" s="97">
        <f t="shared" si="3497"/>
        <v>0</v>
      </c>
    </row>
    <row r="306" spans="1:375" x14ac:dyDescent="0.25">
      <c r="A306" s="102">
        <f>SUMIF($D$163:$NK$163,"&lt;="&amp;Summary!$B$3,Leases!D306:NK306)</f>
        <v>0</v>
      </c>
      <c r="B306" s="23" t="s">
        <v>102</v>
      </c>
      <c r="C306" s="45" t="s">
        <v>30</v>
      </c>
      <c r="D306" s="94">
        <f>IF(D$165=EOMONTH($E131,$R131*(1-$O131)),-FV($AE131,ROUNDDOWN(YEARFRAC($D$165,D$165,1),0),,-($AC131*(1-$O131)+$AD131*$O131)*$B131,0),0)</f>
        <v>0</v>
      </c>
      <c r="E306" s="94">
        <f t="shared" ref="E306:BP306" si="3498">IF(E$165=EOMONTH($E131,$R131*(1-$O131)),-FV($AE131,ROUNDDOWN(YEARFRAC($D$165,E$165,1),0),,-($AC131*(1-$O131)+$AD131*$O131)*$B131,0),0)</f>
        <v>0</v>
      </c>
      <c r="F306" s="94">
        <f t="shared" si="3498"/>
        <v>0</v>
      </c>
      <c r="G306" s="94">
        <f t="shared" si="3498"/>
        <v>0</v>
      </c>
      <c r="H306" s="94">
        <f t="shared" si="3498"/>
        <v>0</v>
      </c>
      <c r="I306" s="94">
        <f t="shared" si="3498"/>
        <v>0</v>
      </c>
      <c r="J306" s="94">
        <f t="shared" si="3498"/>
        <v>0</v>
      </c>
      <c r="K306" s="94">
        <f t="shared" si="3498"/>
        <v>0</v>
      </c>
      <c r="L306" s="94">
        <f t="shared" si="3498"/>
        <v>0</v>
      </c>
      <c r="M306" s="94">
        <f t="shared" si="3498"/>
        <v>0</v>
      </c>
      <c r="N306" s="94">
        <f t="shared" si="3498"/>
        <v>0</v>
      </c>
      <c r="O306" s="94">
        <f t="shared" si="3498"/>
        <v>0</v>
      </c>
      <c r="P306" s="94">
        <f t="shared" si="3498"/>
        <v>0</v>
      </c>
      <c r="Q306" s="94">
        <f t="shared" si="3498"/>
        <v>0</v>
      </c>
      <c r="R306" s="94">
        <f t="shared" si="3498"/>
        <v>0</v>
      </c>
      <c r="S306" s="94">
        <f t="shared" si="3498"/>
        <v>0</v>
      </c>
      <c r="T306" s="94">
        <f t="shared" si="3498"/>
        <v>0</v>
      </c>
      <c r="U306" s="94">
        <f t="shared" si="3498"/>
        <v>0</v>
      </c>
      <c r="V306" s="94">
        <f t="shared" si="3498"/>
        <v>0</v>
      </c>
      <c r="W306" s="94">
        <f t="shared" si="3498"/>
        <v>0</v>
      </c>
      <c r="X306" s="94">
        <f t="shared" si="3498"/>
        <v>0</v>
      </c>
      <c r="Y306" s="94">
        <f t="shared" si="3498"/>
        <v>0</v>
      </c>
      <c r="Z306" s="94">
        <f t="shared" si="3498"/>
        <v>0</v>
      </c>
      <c r="AA306" s="94">
        <f t="shared" si="3498"/>
        <v>0</v>
      </c>
      <c r="AB306" s="94">
        <f t="shared" si="3498"/>
        <v>0</v>
      </c>
      <c r="AC306" s="94">
        <f t="shared" si="3498"/>
        <v>0</v>
      </c>
      <c r="AD306" s="94">
        <f t="shared" si="3498"/>
        <v>0</v>
      </c>
      <c r="AE306" s="94">
        <f t="shared" si="3498"/>
        <v>0</v>
      </c>
      <c r="AF306" s="94">
        <f t="shared" si="3498"/>
        <v>0</v>
      </c>
      <c r="AG306" s="94">
        <f t="shared" si="3498"/>
        <v>0</v>
      </c>
      <c r="AH306" s="94">
        <f t="shared" si="3498"/>
        <v>0</v>
      </c>
      <c r="AI306" s="94">
        <f t="shared" si="3498"/>
        <v>0</v>
      </c>
      <c r="AJ306" s="94">
        <f t="shared" si="3498"/>
        <v>0</v>
      </c>
      <c r="AK306" s="94">
        <f t="shared" si="3498"/>
        <v>0</v>
      </c>
      <c r="AL306" s="94">
        <f t="shared" si="3498"/>
        <v>0</v>
      </c>
      <c r="AM306" s="94">
        <f t="shared" si="3498"/>
        <v>0</v>
      </c>
      <c r="AN306" s="94">
        <f t="shared" si="3498"/>
        <v>0</v>
      </c>
      <c r="AO306" s="94">
        <f t="shared" si="3498"/>
        <v>0</v>
      </c>
      <c r="AP306" s="94">
        <f t="shared" si="3498"/>
        <v>0</v>
      </c>
      <c r="AQ306" s="94">
        <f t="shared" si="3498"/>
        <v>0</v>
      </c>
      <c r="AR306" s="94">
        <f t="shared" si="3498"/>
        <v>0</v>
      </c>
      <c r="AS306" s="94">
        <f t="shared" si="3498"/>
        <v>0</v>
      </c>
      <c r="AT306" s="94">
        <f t="shared" si="3498"/>
        <v>0</v>
      </c>
      <c r="AU306" s="94">
        <f t="shared" si="3498"/>
        <v>0</v>
      </c>
      <c r="AV306" s="94">
        <f t="shared" si="3498"/>
        <v>0</v>
      </c>
      <c r="AW306" s="94">
        <f t="shared" si="3498"/>
        <v>0</v>
      </c>
      <c r="AX306" s="94">
        <f t="shared" si="3498"/>
        <v>0</v>
      </c>
      <c r="AY306" s="94">
        <f t="shared" si="3498"/>
        <v>0</v>
      </c>
      <c r="AZ306" s="94">
        <f t="shared" si="3498"/>
        <v>0</v>
      </c>
      <c r="BA306" s="94">
        <f t="shared" si="3498"/>
        <v>0</v>
      </c>
      <c r="BB306" s="94">
        <f t="shared" si="3498"/>
        <v>0</v>
      </c>
      <c r="BC306" s="94">
        <f t="shared" si="3498"/>
        <v>0</v>
      </c>
      <c r="BD306" s="94">
        <f t="shared" si="3498"/>
        <v>0</v>
      </c>
      <c r="BE306" s="94">
        <f t="shared" si="3498"/>
        <v>0</v>
      </c>
      <c r="BF306" s="94">
        <f t="shared" si="3498"/>
        <v>0</v>
      </c>
      <c r="BG306" s="94">
        <f t="shared" si="3498"/>
        <v>0</v>
      </c>
      <c r="BH306" s="94">
        <f t="shared" si="3498"/>
        <v>0</v>
      </c>
      <c r="BI306" s="94">
        <f t="shared" si="3498"/>
        <v>0</v>
      </c>
      <c r="BJ306" s="94">
        <f t="shared" si="3498"/>
        <v>0</v>
      </c>
      <c r="BK306" s="94">
        <f t="shared" si="3498"/>
        <v>0</v>
      </c>
      <c r="BL306" s="94">
        <f t="shared" si="3498"/>
        <v>0</v>
      </c>
      <c r="BM306" s="94">
        <f t="shared" si="3498"/>
        <v>0</v>
      </c>
      <c r="BN306" s="94">
        <f t="shared" si="3498"/>
        <v>0</v>
      </c>
      <c r="BO306" s="94">
        <f t="shared" si="3498"/>
        <v>0</v>
      </c>
      <c r="BP306" s="94">
        <f t="shared" si="3498"/>
        <v>0</v>
      </c>
      <c r="BQ306" s="94">
        <f t="shared" ref="BQ306:EB306" si="3499">IF(BQ$165=EOMONTH($E131,$R131*(1-$O131)),-FV($AE131,ROUNDDOWN(YEARFRAC($D$165,BQ$165,1),0),,-($AC131*(1-$O131)+$AD131*$O131)*$B131,0),0)</f>
        <v>0</v>
      </c>
      <c r="BR306" s="94">
        <f t="shared" si="3499"/>
        <v>0</v>
      </c>
      <c r="BS306" s="94">
        <f t="shared" si="3499"/>
        <v>0</v>
      </c>
      <c r="BT306" s="94">
        <f t="shared" si="3499"/>
        <v>0</v>
      </c>
      <c r="BU306" s="94">
        <f t="shared" si="3499"/>
        <v>0</v>
      </c>
      <c r="BV306" s="94">
        <f t="shared" si="3499"/>
        <v>0</v>
      </c>
      <c r="BW306" s="94">
        <f t="shared" si="3499"/>
        <v>0</v>
      </c>
      <c r="BX306" s="94">
        <f t="shared" si="3499"/>
        <v>0</v>
      </c>
      <c r="BY306" s="94">
        <f t="shared" si="3499"/>
        <v>0</v>
      </c>
      <c r="BZ306" s="94">
        <f t="shared" si="3499"/>
        <v>0</v>
      </c>
      <c r="CA306" s="94">
        <f t="shared" si="3499"/>
        <v>0</v>
      </c>
      <c r="CB306" s="94">
        <f t="shared" si="3499"/>
        <v>0</v>
      </c>
      <c r="CC306" s="94">
        <f t="shared" si="3499"/>
        <v>0</v>
      </c>
      <c r="CD306" s="94">
        <f t="shared" si="3499"/>
        <v>0</v>
      </c>
      <c r="CE306" s="94">
        <f t="shared" si="3499"/>
        <v>0</v>
      </c>
      <c r="CF306" s="94">
        <f t="shared" si="3499"/>
        <v>0</v>
      </c>
      <c r="CG306" s="94">
        <f t="shared" si="3499"/>
        <v>0</v>
      </c>
      <c r="CH306" s="94">
        <f t="shared" si="3499"/>
        <v>0</v>
      </c>
      <c r="CI306" s="94">
        <f t="shared" si="3499"/>
        <v>0</v>
      </c>
      <c r="CJ306" s="94">
        <f t="shared" si="3499"/>
        <v>0</v>
      </c>
      <c r="CK306" s="94">
        <f t="shared" si="3499"/>
        <v>0</v>
      </c>
      <c r="CL306" s="94">
        <f t="shared" si="3499"/>
        <v>0</v>
      </c>
      <c r="CM306" s="94">
        <f t="shared" si="3499"/>
        <v>0</v>
      </c>
      <c r="CN306" s="94">
        <f t="shared" si="3499"/>
        <v>0</v>
      </c>
      <c r="CO306" s="94">
        <f t="shared" si="3499"/>
        <v>0</v>
      </c>
      <c r="CP306" s="94">
        <f t="shared" si="3499"/>
        <v>0</v>
      </c>
      <c r="CQ306" s="94">
        <f t="shared" si="3499"/>
        <v>0</v>
      </c>
      <c r="CR306" s="94">
        <f t="shared" si="3499"/>
        <v>0</v>
      </c>
      <c r="CS306" s="94">
        <f t="shared" si="3499"/>
        <v>0</v>
      </c>
      <c r="CT306" s="94">
        <f t="shared" si="3499"/>
        <v>0</v>
      </c>
      <c r="CU306" s="94">
        <f t="shared" si="3499"/>
        <v>0</v>
      </c>
      <c r="CV306" s="94">
        <f t="shared" si="3499"/>
        <v>0</v>
      </c>
      <c r="CW306" s="94">
        <f t="shared" si="3499"/>
        <v>0</v>
      </c>
      <c r="CX306" s="94">
        <f t="shared" si="3499"/>
        <v>0</v>
      </c>
      <c r="CY306" s="94">
        <f t="shared" si="3499"/>
        <v>0</v>
      </c>
      <c r="CZ306" s="94">
        <f t="shared" si="3499"/>
        <v>0</v>
      </c>
      <c r="DA306" s="94">
        <f t="shared" si="3499"/>
        <v>0</v>
      </c>
      <c r="DB306" s="94">
        <f t="shared" si="3499"/>
        <v>0</v>
      </c>
      <c r="DC306" s="94">
        <f t="shared" si="3499"/>
        <v>0</v>
      </c>
      <c r="DD306" s="94">
        <f t="shared" si="3499"/>
        <v>0</v>
      </c>
      <c r="DE306" s="94">
        <f t="shared" si="3499"/>
        <v>0</v>
      </c>
      <c r="DF306" s="94">
        <f t="shared" si="3499"/>
        <v>0</v>
      </c>
      <c r="DG306" s="94">
        <f t="shared" si="3499"/>
        <v>0</v>
      </c>
      <c r="DH306" s="94">
        <f t="shared" si="3499"/>
        <v>0</v>
      </c>
      <c r="DI306" s="94">
        <f t="shared" si="3499"/>
        <v>0</v>
      </c>
      <c r="DJ306" s="94">
        <f t="shared" si="3499"/>
        <v>0</v>
      </c>
      <c r="DK306" s="94">
        <f t="shared" si="3499"/>
        <v>0</v>
      </c>
      <c r="DL306" s="94">
        <f t="shared" si="3499"/>
        <v>0</v>
      </c>
      <c r="DM306" s="94">
        <f t="shared" si="3499"/>
        <v>0</v>
      </c>
      <c r="DN306" s="94">
        <f t="shared" si="3499"/>
        <v>0</v>
      </c>
      <c r="DO306" s="94">
        <f t="shared" si="3499"/>
        <v>0</v>
      </c>
      <c r="DP306" s="94">
        <f t="shared" si="3499"/>
        <v>0</v>
      </c>
      <c r="DQ306" s="94">
        <f t="shared" si="3499"/>
        <v>0</v>
      </c>
      <c r="DR306" s="94">
        <f t="shared" si="3499"/>
        <v>0</v>
      </c>
      <c r="DS306" s="94">
        <f t="shared" si="3499"/>
        <v>0</v>
      </c>
      <c r="DT306" s="94">
        <f t="shared" si="3499"/>
        <v>0</v>
      </c>
      <c r="DU306" s="94">
        <f t="shared" si="3499"/>
        <v>0</v>
      </c>
      <c r="DV306" s="94">
        <f t="shared" si="3499"/>
        <v>0</v>
      </c>
      <c r="DW306" s="94">
        <f t="shared" si="3499"/>
        <v>0</v>
      </c>
      <c r="DX306" s="94">
        <f t="shared" si="3499"/>
        <v>0</v>
      </c>
      <c r="DY306" s="94">
        <f t="shared" si="3499"/>
        <v>0</v>
      </c>
      <c r="DZ306" s="94">
        <f t="shared" si="3499"/>
        <v>0</v>
      </c>
      <c r="EA306" s="94">
        <f t="shared" si="3499"/>
        <v>0</v>
      </c>
      <c r="EB306" s="94">
        <f t="shared" si="3499"/>
        <v>0</v>
      </c>
      <c r="EC306" s="94">
        <f t="shared" ref="EC306:GN306" si="3500">IF(EC$165=EOMONTH($E131,$R131*(1-$O131)),-FV($AE131,ROUNDDOWN(YEARFRAC($D$165,EC$165,1),0),,-($AC131*(1-$O131)+$AD131*$O131)*$B131,0),0)</f>
        <v>0</v>
      </c>
      <c r="ED306" s="94">
        <f t="shared" si="3500"/>
        <v>0</v>
      </c>
      <c r="EE306" s="94">
        <f t="shared" si="3500"/>
        <v>0</v>
      </c>
      <c r="EF306" s="94">
        <f t="shared" si="3500"/>
        <v>0</v>
      </c>
      <c r="EG306" s="94">
        <f t="shared" si="3500"/>
        <v>0</v>
      </c>
      <c r="EH306" s="94">
        <f t="shared" si="3500"/>
        <v>0</v>
      </c>
      <c r="EI306" s="94">
        <f t="shared" si="3500"/>
        <v>0</v>
      </c>
      <c r="EJ306" s="94">
        <f t="shared" si="3500"/>
        <v>0</v>
      </c>
      <c r="EK306" s="94">
        <f t="shared" si="3500"/>
        <v>0</v>
      </c>
      <c r="EL306" s="94">
        <f t="shared" si="3500"/>
        <v>0</v>
      </c>
      <c r="EM306" s="94">
        <f t="shared" si="3500"/>
        <v>0</v>
      </c>
      <c r="EN306" s="94">
        <f t="shared" si="3500"/>
        <v>0</v>
      </c>
      <c r="EO306" s="94">
        <f t="shared" si="3500"/>
        <v>0</v>
      </c>
      <c r="EP306" s="94">
        <f t="shared" si="3500"/>
        <v>0</v>
      </c>
      <c r="EQ306" s="94">
        <f t="shared" si="3500"/>
        <v>0</v>
      </c>
      <c r="ER306" s="94">
        <f t="shared" si="3500"/>
        <v>0</v>
      </c>
      <c r="ES306" s="94">
        <f t="shared" si="3500"/>
        <v>0</v>
      </c>
      <c r="ET306" s="94">
        <f t="shared" si="3500"/>
        <v>0</v>
      </c>
      <c r="EU306" s="94">
        <f t="shared" si="3500"/>
        <v>0</v>
      </c>
      <c r="EV306" s="94">
        <f t="shared" si="3500"/>
        <v>0</v>
      </c>
      <c r="EW306" s="94">
        <f t="shared" si="3500"/>
        <v>0</v>
      </c>
      <c r="EX306" s="94">
        <f t="shared" si="3500"/>
        <v>0</v>
      </c>
      <c r="EY306" s="94">
        <f t="shared" si="3500"/>
        <v>0</v>
      </c>
      <c r="EZ306" s="94">
        <f t="shared" si="3500"/>
        <v>0</v>
      </c>
      <c r="FA306" s="94">
        <f t="shared" si="3500"/>
        <v>0</v>
      </c>
      <c r="FB306" s="94">
        <f t="shared" si="3500"/>
        <v>0</v>
      </c>
      <c r="FC306" s="94">
        <f t="shared" si="3500"/>
        <v>0</v>
      </c>
      <c r="FD306" s="94">
        <f t="shared" si="3500"/>
        <v>0</v>
      </c>
      <c r="FE306" s="94">
        <f t="shared" si="3500"/>
        <v>0</v>
      </c>
      <c r="FF306" s="94">
        <f t="shared" si="3500"/>
        <v>0</v>
      </c>
      <c r="FG306" s="94">
        <f t="shared" si="3500"/>
        <v>0</v>
      </c>
      <c r="FH306" s="94">
        <f t="shared" si="3500"/>
        <v>0</v>
      </c>
      <c r="FI306" s="94">
        <f t="shared" si="3500"/>
        <v>0</v>
      </c>
      <c r="FJ306" s="94">
        <f t="shared" si="3500"/>
        <v>0</v>
      </c>
      <c r="FK306" s="94">
        <f t="shared" si="3500"/>
        <v>0</v>
      </c>
      <c r="FL306" s="94">
        <f t="shared" si="3500"/>
        <v>0</v>
      </c>
      <c r="FM306" s="94">
        <f t="shared" si="3500"/>
        <v>0</v>
      </c>
      <c r="FN306" s="94">
        <f t="shared" si="3500"/>
        <v>0</v>
      </c>
      <c r="FO306" s="94">
        <f t="shared" si="3500"/>
        <v>0</v>
      </c>
      <c r="FP306" s="94">
        <f t="shared" si="3500"/>
        <v>0</v>
      </c>
      <c r="FQ306" s="94">
        <f t="shared" si="3500"/>
        <v>0</v>
      </c>
      <c r="FR306" s="94">
        <f t="shared" si="3500"/>
        <v>0</v>
      </c>
      <c r="FS306" s="94">
        <f t="shared" si="3500"/>
        <v>0</v>
      </c>
      <c r="FT306" s="94">
        <f t="shared" si="3500"/>
        <v>0</v>
      </c>
      <c r="FU306" s="94">
        <f t="shared" si="3500"/>
        <v>0</v>
      </c>
      <c r="FV306" s="94">
        <f t="shared" si="3500"/>
        <v>0</v>
      </c>
      <c r="FW306" s="94">
        <f t="shared" si="3500"/>
        <v>0</v>
      </c>
      <c r="FX306" s="94">
        <f t="shared" si="3500"/>
        <v>0</v>
      </c>
      <c r="FY306" s="94">
        <f t="shared" si="3500"/>
        <v>0</v>
      </c>
      <c r="FZ306" s="94">
        <f t="shared" si="3500"/>
        <v>0</v>
      </c>
      <c r="GA306" s="94">
        <f t="shared" si="3500"/>
        <v>0</v>
      </c>
      <c r="GB306" s="94">
        <f t="shared" si="3500"/>
        <v>0</v>
      </c>
      <c r="GC306" s="94">
        <f t="shared" si="3500"/>
        <v>0</v>
      </c>
      <c r="GD306" s="94">
        <f t="shared" si="3500"/>
        <v>0</v>
      </c>
      <c r="GE306" s="94">
        <f t="shared" si="3500"/>
        <v>0</v>
      </c>
      <c r="GF306" s="94">
        <f t="shared" si="3500"/>
        <v>0</v>
      </c>
      <c r="GG306" s="94">
        <f t="shared" si="3500"/>
        <v>0</v>
      </c>
      <c r="GH306" s="94">
        <f t="shared" si="3500"/>
        <v>0</v>
      </c>
      <c r="GI306" s="94">
        <f t="shared" si="3500"/>
        <v>0</v>
      </c>
      <c r="GJ306" s="94">
        <f t="shared" si="3500"/>
        <v>0</v>
      </c>
      <c r="GK306" s="94">
        <f t="shared" si="3500"/>
        <v>0</v>
      </c>
      <c r="GL306" s="94">
        <f t="shared" si="3500"/>
        <v>0</v>
      </c>
      <c r="GM306" s="94">
        <f t="shared" si="3500"/>
        <v>0</v>
      </c>
      <c r="GN306" s="94">
        <f t="shared" si="3500"/>
        <v>0</v>
      </c>
      <c r="GO306" s="94">
        <f t="shared" ref="GO306:IZ306" si="3501">IF(GO$165=EOMONTH($E131,$R131*(1-$O131)),-FV($AE131,ROUNDDOWN(YEARFRAC($D$165,GO$165,1),0),,-($AC131*(1-$O131)+$AD131*$O131)*$B131,0),0)</f>
        <v>0</v>
      </c>
      <c r="GP306" s="94">
        <f t="shared" si="3501"/>
        <v>0</v>
      </c>
      <c r="GQ306" s="94">
        <f t="shared" si="3501"/>
        <v>0</v>
      </c>
      <c r="GR306" s="94">
        <f t="shared" si="3501"/>
        <v>0</v>
      </c>
      <c r="GS306" s="94">
        <f t="shared" si="3501"/>
        <v>0</v>
      </c>
      <c r="GT306" s="94">
        <f t="shared" si="3501"/>
        <v>0</v>
      </c>
      <c r="GU306" s="94">
        <f t="shared" si="3501"/>
        <v>0</v>
      </c>
      <c r="GV306" s="94">
        <f t="shared" si="3501"/>
        <v>0</v>
      </c>
      <c r="GW306" s="94">
        <f t="shared" si="3501"/>
        <v>0</v>
      </c>
      <c r="GX306" s="94">
        <f t="shared" si="3501"/>
        <v>0</v>
      </c>
      <c r="GY306" s="94">
        <f t="shared" si="3501"/>
        <v>0</v>
      </c>
      <c r="GZ306" s="94">
        <f t="shared" si="3501"/>
        <v>0</v>
      </c>
      <c r="HA306" s="94">
        <f t="shared" si="3501"/>
        <v>0</v>
      </c>
      <c r="HB306" s="94">
        <f t="shared" si="3501"/>
        <v>0</v>
      </c>
      <c r="HC306" s="94">
        <f t="shared" si="3501"/>
        <v>0</v>
      </c>
      <c r="HD306" s="94">
        <f t="shared" si="3501"/>
        <v>0</v>
      </c>
      <c r="HE306" s="94">
        <f t="shared" si="3501"/>
        <v>0</v>
      </c>
      <c r="HF306" s="94">
        <f t="shared" si="3501"/>
        <v>0</v>
      </c>
      <c r="HG306" s="94">
        <f t="shared" si="3501"/>
        <v>0</v>
      </c>
      <c r="HH306" s="94">
        <f t="shared" si="3501"/>
        <v>0</v>
      </c>
      <c r="HI306" s="94">
        <f t="shared" si="3501"/>
        <v>0</v>
      </c>
      <c r="HJ306" s="94">
        <f t="shared" si="3501"/>
        <v>0</v>
      </c>
      <c r="HK306" s="94">
        <f t="shared" si="3501"/>
        <v>0</v>
      </c>
      <c r="HL306" s="94">
        <f t="shared" si="3501"/>
        <v>0</v>
      </c>
      <c r="HM306" s="94">
        <f t="shared" si="3501"/>
        <v>0</v>
      </c>
      <c r="HN306" s="94">
        <f t="shared" si="3501"/>
        <v>0</v>
      </c>
      <c r="HO306" s="94">
        <f t="shared" si="3501"/>
        <v>0</v>
      </c>
      <c r="HP306" s="94">
        <f t="shared" si="3501"/>
        <v>0</v>
      </c>
      <c r="HQ306" s="94">
        <f t="shared" si="3501"/>
        <v>0</v>
      </c>
      <c r="HR306" s="94">
        <f t="shared" si="3501"/>
        <v>0</v>
      </c>
      <c r="HS306" s="94">
        <f t="shared" si="3501"/>
        <v>0</v>
      </c>
      <c r="HT306" s="94">
        <f t="shared" si="3501"/>
        <v>0</v>
      </c>
      <c r="HU306" s="94">
        <f t="shared" si="3501"/>
        <v>0</v>
      </c>
      <c r="HV306" s="94">
        <f t="shared" si="3501"/>
        <v>0</v>
      </c>
      <c r="HW306" s="94">
        <f t="shared" si="3501"/>
        <v>0</v>
      </c>
      <c r="HX306" s="94">
        <f t="shared" si="3501"/>
        <v>0</v>
      </c>
      <c r="HY306" s="94">
        <f t="shared" si="3501"/>
        <v>0</v>
      </c>
      <c r="HZ306" s="94">
        <f t="shared" si="3501"/>
        <v>0</v>
      </c>
      <c r="IA306" s="94">
        <f t="shared" si="3501"/>
        <v>0</v>
      </c>
      <c r="IB306" s="94">
        <f t="shared" si="3501"/>
        <v>0</v>
      </c>
      <c r="IC306" s="94">
        <f t="shared" si="3501"/>
        <v>0</v>
      </c>
      <c r="ID306" s="94">
        <f t="shared" si="3501"/>
        <v>0</v>
      </c>
      <c r="IE306" s="94">
        <f t="shared" si="3501"/>
        <v>0</v>
      </c>
      <c r="IF306" s="94">
        <f t="shared" si="3501"/>
        <v>0</v>
      </c>
      <c r="IG306" s="94">
        <f t="shared" si="3501"/>
        <v>0</v>
      </c>
      <c r="IH306" s="94">
        <f t="shared" si="3501"/>
        <v>0</v>
      </c>
      <c r="II306" s="94">
        <f t="shared" si="3501"/>
        <v>0</v>
      </c>
      <c r="IJ306" s="94">
        <f t="shared" si="3501"/>
        <v>0</v>
      </c>
      <c r="IK306" s="94">
        <f t="shared" si="3501"/>
        <v>0</v>
      </c>
      <c r="IL306" s="94">
        <f t="shared" si="3501"/>
        <v>0</v>
      </c>
      <c r="IM306" s="94">
        <f t="shared" si="3501"/>
        <v>0</v>
      </c>
      <c r="IN306" s="94">
        <f t="shared" si="3501"/>
        <v>0</v>
      </c>
      <c r="IO306" s="94">
        <f t="shared" si="3501"/>
        <v>0</v>
      </c>
      <c r="IP306" s="94">
        <f t="shared" si="3501"/>
        <v>0</v>
      </c>
      <c r="IQ306" s="94">
        <f t="shared" si="3501"/>
        <v>0</v>
      </c>
      <c r="IR306" s="94">
        <f t="shared" si="3501"/>
        <v>0</v>
      </c>
      <c r="IS306" s="94">
        <f t="shared" si="3501"/>
        <v>0</v>
      </c>
      <c r="IT306" s="94">
        <f t="shared" si="3501"/>
        <v>0</v>
      </c>
      <c r="IU306" s="94">
        <f t="shared" si="3501"/>
        <v>0</v>
      </c>
      <c r="IV306" s="94">
        <f t="shared" si="3501"/>
        <v>0</v>
      </c>
      <c r="IW306" s="94">
        <f t="shared" si="3501"/>
        <v>0</v>
      </c>
      <c r="IX306" s="94">
        <f t="shared" si="3501"/>
        <v>0</v>
      </c>
      <c r="IY306" s="94">
        <f t="shared" si="3501"/>
        <v>0</v>
      </c>
      <c r="IZ306" s="94">
        <f t="shared" si="3501"/>
        <v>0</v>
      </c>
      <c r="JA306" s="94">
        <f t="shared" ref="JA306:LL306" si="3502">IF(JA$165=EOMONTH($E131,$R131*(1-$O131)),-FV($AE131,ROUNDDOWN(YEARFRAC($D$165,JA$165,1),0),,-($AC131*(1-$O131)+$AD131*$O131)*$B131,0),0)</f>
        <v>0</v>
      </c>
      <c r="JB306" s="94">
        <f t="shared" si="3502"/>
        <v>0</v>
      </c>
      <c r="JC306" s="94">
        <f t="shared" si="3502"/>
        <v>0</v>
      </c>
      <c r="JD306" s="94">
        <f t="shared" si="3502"/>
        <v>0</v>
      </c>
      <c r="JE306" s="94">
        <f t="shared" si="3502"/>
        <v>0</v>
      </c>
      <c r="JF306" s="94">
        <f t="shared" si="3502"/>
        <v>0</v>
      </c>
      <c r="JG306" s="94">
        <f t="shared" si="3502"/>
        <v>0</v>
      </c>
      <c r="JH306" s="94">
        <f t="shared" si="3502"/>
        <v>0</v>
      </c>
      <c r="JI306" s="94">
        <f t="shared" si="3502"/>
        <v>0</v>
      </c>
      <c r="JJ306" s="94">
        <f t="shared" si="3502"/>
        <v>0</v>
      </c>
      <c r="JK306" s="94">
        <f t="shared" si="3502"/>
        <v>0</v>
      </c>
      <c r="JL306" s="94">
        <f t="shared" si="3502"/>
        <v>0</v>
      </c>
      <c r="JM306" s="94">
        <f t="shared" si="3502"/>
        <v>0</v>
      </c>
      <c r="JN306" s="94">
        <f t="shared" si="3502"/>
        <v>0</v>
      </c>
      <c r="JO306" s="94">
        <f t="shared" si="3502"/>
        <v>0</v>
      </c>
      <c r="JP306" s="94">
        <f t="shared" si="3502"/>
        <v>0</v>
      </c>
      <c r="JQ306" s="94">
        <f t="shared" si="3502"/>
        <v>0</v>
      </c>
      <c r="JR306" s="94">
        <f t="shared" si="3502"/>
        <v>0</v>
      </c>
      <c r="JS306" s="94">
        <f t="shared" si="3502"/>
        <v>0</v>
      </c>
      <c r="JT306" s="94">
        <f t="shared" si="3502"/>
        <v>0</v>
      </c>
      <c r="JU306" s="94">
        <f t="shared" si="3502"/>
        <v>0</v>
      </c>
      <c r="JV306" s="94">
        <f t="shared" si="3502"/>
        <v>0</v>
      </c>
      <c r="JW306" s="94">
        <f t="shared" si="3502"/>
        <v>0</v>
      </c>
      <c r="JX306" s="94">
        <f t="shared" si="3502"/>
        <v>0</v>
      </c>
      <c r="JY306" s="94">
        <f t="shared" si="3502"/>
        <v>0</v>
      </c>
      <c r="JZ306" s="94">
        <f t="shared" si="3502"/>
        <v>0</v>
      </c>
      <c r="KA306" s="94">
        <f t="shared" si="3502"/>
        <v>0</v>
      </c>
      <c r="KB306" s="94">
        <f t="shared" si="3502"/>
        <v>0</v>
      </c>
      <c r="KC306" s="94">
        <f t="shared" si="3502"/>
        <v>0</v>
      </c>
      <c r="KD306" s="94">
        <f t="shared" si="3502"/>
        <v>0</v>
      </c>
      <c r="KE306" s="94">
        <f t="shared" si="3502"/>
        <v>0</v>
      </c>
      <c r="KF306" s="94">
        <f t="shared" si="3502"/>
        <v>0</v>
      </c>
      <c r="KG306" s="94">
        <f t="shared" si="3502"/>
        <v>0</v>
      </c>
      <c r="KH306" s="94">
        <f t="shared" si="3502"/>
        <v>0</v>
      </c>
      <c r="KI306" s="94">
        <f t="shared" si="3502"/>
        <v>0</v>
      </c>
      <c r="KJ306" s="94">
        <f t="shared" si="3502"/>
        <v>0</v>
      </c>
      <c r="KK306" s="94">
        <f t="shared" si="3502"/>
        <v>0</v>
      </c>
      <c r="KL306" s="94">
        <f t="shared" si="3502"/>
        <v>0</v>
      </c>
      <c r="KM306" s="94">
        <f t="shared" si="3502"/>
        <v>0</v>
      </c>
      <c r="KN306" s="94">
        <f t="shared" si="3502"/>
        <v>0</v>
      </c>
      <c r="KO306" s="94">
        <f t="shared" si="3502"/>
        <v>0</v>
      </c>
      <c r="KP306" s="94">
        <f t="shared" si="3502"/>
        <v>0</v>
      </c>
      <c r="KQ306" s="94">
        <f t="shared" si="3502"/>
        <v>0</v>
      </c>
      <c r="KR306" s="94">
        <f t="shared" si="3502"/>
        <v>0</v>
      </c>
      <c r="KS306" s="94">
        <f t="shared" si="3502"/>
        <v>0</v>
      </c>
      <c r="KT306" s="94">
        <f t="shared" si="3502"/>
        <v>0</v>
      </c>
      <c r="KU306" s="94">
        <f t="shared" si="3502"/>
        <v>0</v>
      </c>
      <c r="KV306" s="94">
        <f t="shared" si="3502"/>
        <v>0</v>
      </c>
      <c r="KW306" s="94">
        <f t="shared" si="3502"/>
        <v>0</v>
      </c>
      <c r="KX306" s="94">
        <f t="shared" si="3502"/>
        <v>0</v>
      </c>
      <c r="KY306" s="94">
        <f t="shared" si="3502"/>
        <v>0</v>
      </c>
      <c r="KZ306" s="94">
        <f t="shared" si="3502"/>
        <v>0</v>
      </c>
      <c r="LA306" s="94">
        <f t="shared" si="3502"/>
        <v>0</v>
      </c>
      <c r="LB306" s="94">
        <f t="shared" si="3502"/>
        <v>0</v>
      </c>
      <c r="LC306" s="94">
        <f t="shared" si="3502"/>
        <v>0</v>
      </c>
      <c r="LD306" s="94">
        <f t="shared" si="3502"/>
        <v>0</v>
      </c>
      <c r="LE306" s="94">
        <f t="shared" si="3502"/>
        <v>0</v>
      </c>
      <c r="LF306" s="94">
        <f t="shared" si="3502"/>
        <v>0</v>
      </c>
      <c r="LG306" s="94">
        <f t="shared" si="3502"/>
        <v>0</v>
      </c>
      <c r="LH306" s="94">
        <f t="shared" si="3502"/>
        <v>0</v>
      </c>
      <c r="LI306" s="94">
        <f t="shared" si="3502"/>
        <v>0</v>
      </c>
      <c r="LJ306" s="94">
        <f t="shared" si="3502"/>
        <v>0</v>
      </c>
      <c r="LK306" s="94">
        <f t="shared" si="3502"/>
        <v>0</v>
      </c>
      <c r="LL306" s="94">
        <f t="shared" si="3502"/>
        <v>0</v>
      </c>
      <c r="LM306" s="94">
        <f t="shared" ref="LM306:NK306" si="3503">IF(LM$165=EOMONTH($E131,$R131*(1-$O131)),-FV($AE131,ROUNDDOWN(YEARFRAC($D$165,LM$165,1),0),,-($AC131*(1-$O131)+$AD131*$O131)*$B131,0),0)</f>
        <v>0</v>
      </c>
      <c r="LN306" s="94">
        <f t="shared" si="3503"/>
        <v>0</v>
      </c>
      <c r="LO306" s="94">
        <f t="shared" si="3503"/>
        <v>0</v>
      </c>
      <c r="LP306" s="94">
        <f t="shared" si="3503"/>
        <v>0</v>
      </c>
      <c r="LQ306" s="94">
        <f t="shared" si="3503"/>
        <v>0</v>
      </c>
      <c r="LR306" s="94">
        <f t="shared" si="3503"/>
        <v>0</v>
      </c>
      <c r="LS306" s="94">
        <f t="shared" si="3503"/>
        <v>0</v>
      </c>
      <c r="LT306" s="94">
        <f t="shared" si="3503"/>
        <v>0</v>
      </c>
      <c r="LU306" s="94">
        <f t="shared" si="3503"/>
        <v>0</v>
      </c>
      <c r="LV306" s="94">
        <f t="shared" si="3503"/>
        <v>0</v>
      </c>
      <c r="LW306" s="94">
        <f t="shared" si="3503"/>
        <v>0</v>
      </c>
      <c r="LX306" s="94">
        <f t="shared" si="3503"/>
        <v>0</v>
      </c>
      <c r="LY306" s="94">
        <f t="shared" si="3503"/>
        <v>0</v>
      </c>
      <c r="LZ306" s="94">
        <f t="shared" si="3503"/>
        <v>0</v>
      </c>
      <c r="MA306" s="94">
        <f t="shared" si="3503"/>
        <v>0</v>
      </c>
      <c r="MB306" s="94">
        <f t="shared" si="3503"/>
        <v>0</v>
      </c>
      <c r="MC306" s="94">
        <f t="shared" si="3503"/>
        <v>0</v>
      </c>
      <c r="MD306" s="94">
        <f t="shared" si="3503"/>
        <v>0</v>
      </c>
      <c r="ME306" s="94">
        <f t="shared" si="3503"/>
        <v>0</v>
      </c>
      <c r="MF306" s="94">
        <f t="shared" si="3503"/>
        <v>0</v>
      </c>
      <c r="MG306" s="94">
        <f t="shared" si="3503"/>
        <v>0</v>
      </c>
      <c r="MH306" s="94">
        <f t="shared" si="3503"/>
        <v>0</v>
      </c>
      <c r="MI306" s="94">
        <f t="shared" si="3503"/>
        <v>0</v>
      </c>
      <c r="MJ306" s="94">
        <f t="shared" si="3503"/>
        <v>0</v>
      </c>
      <c r="MK306" s="94">
        <f t="shared" si="3503"/>
        <v>0</v>
      </c>
      <c r="ML306" s="94">
        <f t="shared" si="3503"/>
        <v>0</v>
      </c>
      <c r="MM306" s="94">
        <f t="shared" si="3503"/>
        <v>0</v>
      </c>
      <c r="MN306" s="94">
        <f t="shared" si="3503"/>
        <v>0</v>
      </c>
      <c r="MO306" s="94">
        <f t="shared" si="3503"/>
        <v>0</v>
      </c>
      <c r="MP306" s="94">
        <f t="shared" si="3503"/>
        <v>0</v>
      </c>
      <c r="MQ306" s="94">
        <f t="shared" si="3503"/>
        <v>0</v>
      </c>
      <c r="MR306" s="94">
        <f t="shared" si="3503"/>
        <v>0</v>
      </c>
      <c r="MS306" s="94">
        <f t="shared" si="3503"/>
        <v>0</v>
      </c>
      <c r="MT306" s="94">
        <f t="shared" si="3503"/>
        <v>0</v>
      </c>
      <c r="MU306" s="94">
        <f t="shared" si="3503"/>
        <v>0</v>
      </c>
      <c r="MV306" s="94">
        <f t="shared" si="3503"/>
        <v>0</v>
      </c>
      <c r="MW306" s="94">
        <f t="shared" si="3503"/>
        <v>0</v>
      </c>
      <c r="MX306" s="94">
        <f t="shared" si="3503"/>
        <v>0</v>
      </c>
      <c r="MY306" s="94">
        <f t="shared" si="3503"/>
        <v>0</v>
      </c>
      <c r="MZ306" s="94">
        <f t="shared" si="3503"/>
        <v>0</v>
      </c>
      <c r="NA306" s="94">
        <f t="shared" si="3503"/>
        <v>0</v>
      </c>
      <c r="NB306" s="94">
        <f t="shared" si="3503"/>
        <v>0</v>
      </c>
      <c r="NC306" s="94">
        <f t="shared" si="3503"/>
        <v>0</v>
      </c>
      <c r="ND306" s="94">
        <f t="shared" si="3503"/>
        <v>0</v>
      </c>
      <c r="NE306" s="94">
        <f t="shared" si="3503"/>
        <v>0</v>
      </c>
      <c r="NF306" s="94">
        <f t="shared" si="3503"/>
        <v>0</v>
      </c>
      <c r="NG306" s="94">
        <f t="shared" si="3503"/>
        <v>0</v>
      </c>
      <c r="NH306" s="94">
        <f t="shared" si="3503"/>
        <v>0</v>
      </c>
      <c r="NI306" s="94">
        <f t="shared" si="3503"/>
        <v>0</v>
      </c>
      <c r="NJ306" s="94">
        <f t="shared" si="3503"/>
        <v>0</v>
      </c>
      <c r="NK306" s="97">
        <f t="shared" si="3503"/>
        <v>0</v>
      </c>
    </row>
    <row r="307" spans="1:375" x14ac:dyDescent="0.25">
      <c r="A307" s="102">
        <f>SUMIF($D$163:$NK$163,"&lt;="&amp;Summary!$B$3,Leases!D307:NK307)</f>
        <v>0</v>
      </c>
      <c r="B307" s="23" t="s">
        <v>101</v>
      </c>
      <c r="C307" s="45" t="s">
        <v>31</v>
      </c>
      <c r="D307" s="94">
        <f>IF(D$165=EOMONTH($E131,$R131*(1-$O131)),SUMIFS($D300:$NK300,$D$165:$NK$165,"&gt;"&amp;EOMONTH($E131,$R131*(1-$O131)+$S131*(1-$O131)+$T131*$O131),$D$165:$NK$165,"&lt;="&amp;EOMONTH($E131,$R131*(1-$O131)+60))*-($AF131*(1-$O131)+$AH131*$O131)+SUMIFS($D300:$NK300,$D$165:$NK$165,"&gt;"&amp;EOMONTH($E131,$R131*(1-$O131)+60),$D$165:$NK$165,"&lt;="&amp;EOMONTH($E131,$R131*(1-$O131)+300))*-($AG131*(1-$O131)+$AI131*$O131),0)</f>
        <v>0</v>
      </c>
      <c r="E307" s="94">
        <f t="shared" ref="E307:BP307" si="3504">IF(E$165=EOMONTH($E131,$R131*(1-$O131)),SUMIFS($D300:$NK300,$D$165:$NK$165,"&gt;"&amp;EOMONTH($E131,$R131*(1-$O131)+$S131*(1-$O131)+$T131*$O131),$D$165:$NK$165,"&lt;="&amp;EOMONTH($E131,$R131*(1-$O131)+60))*-($AF131*(1-$O131)+$AH131*$O131)+SUMIFS($D300:$NK300,$D$165:$NK$165,"&gt;"&amp;EOMONTH($E131,$R131*(1-$O131)+60),$D$165:$NK$165,"&lt;="&amp;EOMONTH($E131,$R131*(1-$O131)+300))*-($AG131*(1-$O131)+$AI131*$O131),0)</f>
        <v>0</v>
      </c>
      <c r="F307" s="94">
        <f t="shared" si="3504"/>
        <v>0</v>
      </c>
      <c r="G307" s="94">
        <f t="shared" si="3504"/>
        <v>0</v>
      </c>
      <c r="H307" s="94">
        <f t="shared" si="3504"/>
        <v>0</v>
      </c>
      <c r="I307" s="94">
        <f t="shared" si="3504"/>
        <v>0</v>
      </c>
      <c r="J307" s="94">
        <f t="shared" si="3504"/>
        <v>0</v>
      </c>
      <c r="K307" s="94">
        <f t="shared" si="3504"/>
        <v>0</v>
      </c>
      <c r="L307" s="94">
        <f t="shared" si="3504"/>
        <v>0</v>
      </c>
      <c r="M307" s="94">
        <f t="shared" si="3504"/>
        <v>0</v>
      </c>
      <c r="N307" s="94">
        <f t="shared" si="3504"/>
        <v>0</v>
      </c>
      <c r="O307" s="94">
        <f t="shared" si="3504"/>
        <v>0</v>
      </c>
      <c r="P307" s="94">
        <f t="shared" si="3504"/>
        <v>0</v>
      </c>
      <c r="Q307" s="94">
        <f t="shared" si="3504"/>
        <v>0</v>
      </c>
      <c r="R307" s="94">
        <f t="shared" si="3504"/>
        <v>0</v>
      </c>
      <c r="S307" s="94">
        <f t="shared" si="3504"/>
        <v>0</v>
      </c>
      <c r="T307" s="94">
        <f t="shared" si="3504"/>
        <v>0</v>
      </c>
      <c r="U307" s="94">
        <f t="shared" si="3504"/>
        <v>0</v>
      </c>
      <c r="V307" s="94">
        <f t="shared" si="3504"/>
        <v>0</v>
      </c>
      <c r="W307" s="94">
        <f t="shared" si="3504"/>
        <v>0</v>
      </c>
      <c r="X307" s="94">
        <f t="shared" si="3504"/>
        <v>0</v>
      </c>
      <c r="Y307" s="94">
        <f t="shared" si="3504"/>
        <v>0</v>
      </c>
      <c r="Z307" s="94">
        <f t="shared" si="3504"/>
        <v>0</v>
      </c>
      <c r="AA307" s="94">
        <f t="shared" si="3504"/>
        <v>0</v>
      </c>
      <c r="AB307" s="94">
        <f t="shared" si="3504"/>
        <v>0</v>
      </c>
      <c r="AC307" s="94">
        <f t="shared" si="3504"/>
        <v>0</v>
      </c>
      <c r="AD307" s="94">
        <f t="shared" si="3504"/>
        <v>0</v>
      </c>
      <c r="AE307" s="94">
        <f t="shared" si="3504"/>
        <v>0</v>
      </c>
      <c r="AF307" s="94">
        <f t="shared" si="3504"/>
        <v>0</v>
      </c>
      <c r="AG307" s="94">
        <f t="shared" si="3504"/>
        <v>0</v>
      </c>
      <c r="AH307" s="94">
        <f t="shared" si="3504"/>
        <v>0</v>
      </c>
      <c r="AI307" s="94">
        <f t="shared" si="3504"/>
        <v>0</v>
      </c>
      <c r="AJ307" s="94">
        <f t="shared" si="3504"/>
        <v>0</v>
      </c>
      <c r="AK307" s="94">
        <f t="shared" si="3504"/>
        <v>0</v>
      </c>
      <c r="AL307" s="94">
        <f t="shared" si="3504"/>
        <v>0</v>
      </c>
      <c r="AM307" s="94">
        <f t="shared" si="3504"/>
        <v>0</v>
      </c>
      <c r="AN307" s="94">
        <f t="shared" si="3504"/>
        <v>0</v>
      </c>
      <c r="AO307" s="94">
        <f t="shared" si="3504"/>
        <v>0</v>
      </c>
      <c r="AP307" s="94">
        <f t="shared" si="3504"/>
        <v>0</v>
      </c>
      <c r="AQ307" s="94">
        <f t="shared" si="3504"/>
        <v>0</v>
      </c>
      <c r="AR307" s="94">
        <f t="shared" si="3504"/>
        <v>0</v>
      </c>
      <c r="AS307" s="94">
        <f t="shared" si="3504"/>
        <v>0</v>
      </c>
      <c r="AT307" s="94">
        <f t="shared" si="3504"/>
        <v>0</v>
      </c>
      <c r="AU307" s="94">
        <f t="shared" si="3504"/>
        <v>0</v>
      </c>
      <c r="AV307" s="94">
        <f t="shared" si="3504"/>
        <v>0</v>
      </c>
      <c r="AW307" s="94">
        <f t="shared" si="3504"/>
        <v>0</v>
      </c>
      <c r="AX307" s="94">
        <f t="shared" si="3504"/>
        <v>0</v>
      </c>
      <c r="AY307" s="94">
        <f t="shared" si="3504"/>
        <v>0</v>
      </c>
      <c r="AZ307" s="94">
        <f t="shared" si="3504"/>
        <v>0</v>
      </c>
      <c r="BA307" s="94">
        <f t="shared" si="3504"/>
        <v>0</v>
      </c>
      <c r="BB307" s="94">
        <f t="shared" si="3504"/>
        <v>0</v>
      </c>
      <c r="BC307" s="94">
        <f t="shared" si="3504"/>
        <v>0</v>
      </c>
      <c r="BD307" s="94">
        <f t="shared" si="3504"/>
        <v>0</v>
      </c>
      <c r="BE307" s="94">
        <f t="shared" si="3504"/>
        <v>0</v>
      </c>
      <c r="BF307" s="94">
        <f t="shared" si="3504"/>
        <v>0</v>
      </c>
      <c r="BG307" s="94">
        <f t="shared" si="3504"/>
        <v>0</v>
      </c>
      <c r="BH307" s="94">
        <f t="shared" si="3504"/>
        <v>0</v>
      </c>
      <c r="BI307" s="94">
        <f t="shared" si="3504"/>
        <v>0</v>
      </c>
      <c r="BJ307" s="94">
        <f t="shared" si="3504"/>
        <v>0</v>
      </c>
      <c r="BK307" s="94">
        <f t="shared" si="3504"/>
        <v>0</v>
      </c>
      <c r="BL307" s="94">
        <f t="shared" si="3504"/>
        <v>0</v>
      </c>
      <c r="BM307" s="94">
        <f t="shared" si="3504"/>
        <v>0</v>
      </c>
      <c r="BN307" s="94">
        <f t="shared" si="3504"/>
        <v>0</v>
      </c>
      <c r="BO307" s="94">
        <f t="shared" si="3504"/>
        <v>0</v>
      </c>
      <c r="BP307" s="94">
        <f t="shared" si="3504"/>
        <v>0</v>
      </c>
      <c r="BQ307" s="94">
        <f t="shared" ref="BQ307:EB307" si="3505">IF(BQ$165=EOMONTH($E131,$R131*(1-$O131)),SUMIFS($D300:$NK300,$D$165:$NK$165,"&gt;"&amp;EOMONTH($E131,$R131*(1-$O131)+$S131*(1-$O131)+$T131*$O131),$D$165:$NK$165,"&lt;="&amp;EOMONTH($E131,$R131*(1-$O131)+60))*-($AF131*(1-$O131)+$AH131*$O131)+SUMIFS($D300:$NK300,$D$165:$NK$165,"&gt;"&amp;EOMONTH($E131,$R131*(1-$O131)+60),$D$165:$NK$165,"&lt;="&amp;EOMONTH($E131,$R131*(1-$O131)+300))*-($AG131*(1-$O131)+$AI131*$O131),0)</f>
        <v>0</v>
      </c>
      <c r="BR307" s="94">
        <f t="shared" si="3505"/>
        <v>0</v>
      </c>
      <c r="BS307" s="94">
        <f t="shared" si="3505"/>
        <v>0</v>
      </c>
      <c r="BT307" s="94">
        <f t="shared" si="3505"/>
        <v>0</v>
      </c>
      <c r="BU307" s="94">
        <f t="shared" si="3505"/>
        <v>0</v>
      </c>
      <c r="BV307" s="94">
        <f t="shared" si="3505"/>
        <v>0</v>
      </c>
      <c r="BW307" s="94">
        <f t="shared" si="3505"/>
        <v>0</v>
      </c>
      <c r="BX307" s="94">
        <f t="shared" si="3505"/>
        <v>0</v>
      </c>
      <c r="BY307" s="94">
        <f t="shared" si="3505"/>
        <v>0</v>
      </c>
      <c r="BZ307" s="94">
        <f t="shared" si="3505"/>
        <v>0</v>
      </c>
      <c r="CA307" s="94">
        <f t="shared" si="3505"/>
        <v>0</v>
      </c>
      <c r="CB307" s="94">
        <f t="shared" si="3505"/>
        <v>0</v>
      </c>
      <c r="CC307" s="94">
        <f t="shared" si="3505"/>
        <v>0</v>
      </c>
      <c r="CD307" s="94">
        <f t="shared" si="3505"/>
        <v>0</v>
      </c>
      <c r="CE307" s="94">
        <f t="shared" si="3505"/>
        <v>0</v>
      </c>
      <c r="CF307" s="94">
        <f t="shared" si="3505"/>
        <v>0</v>
      </c>
      <c r="CG307" s="94">
        <f t="shared" si="3505"/>
        <v>0</v>
      </c>
      <c r="CH307" s="94">
        <f t="shared" si="3505"/>
        <v>0</v>
      </c>
      <c r="CI307" s="94">
        <f t="shared" si="3505"/>
        <v>0</v>
      </c>
      <c r="CJ307" s="94">
        <f t="shared" si="3505"/>
        <v>0</v>
      </c>
      <c r="CK307" s="94">
        <f t="shared" si="3505"/>
        <v>0</v>
      </c>
      <c r="CL307" s="94">
        <f t="shared" si="3505"/>
        <v>0</v>
      </c>
      <c r="CM307" s="94">
        <f t="shared" si="3505"/>
        <v>0</v>
      </c>
      <c r="CN307" s="94">
        <f t="shared" si="3505"/>
        <v>0</v>
      </c>
      <c r="CO307" s="94">
        <f t="shared" si="3505"/>
        <v>0</v>
      </c>
      <c r="CP307" s="94">
        <f t="shared" si="3505"/>
        <v>0</v>
      </c>
      <c r="CQ307" s="94">
        <f t="shared" si="3505"/>
        <v>0</v>
      </c>
      <c r="CR307" s="94">
        <f t="shared" si="3505"/>
        <v>0</v>
      </c>
      <c r="CS307" s="94">
        <f t="shared" si="3505"/>
        <v>0</v>
      </c>
      <c r="CT307" s="94">
        <f t="shared" si="3505"/>
        <v>0</v>
      </c>
      <c r="CU307" s="94">
        <f t="shared" si="3505"/>
        <v>0</v>
      </c>
      <c r="CV307" s="94">
        <f t="shared" si="3505"/>
        <v>0</v>
      </c>
      <c r="CW307" s="94">
        <f t="shared" si="3505"/>
        <v>0</v>
      </c>
      <c r="CX307" s="94">
        <f t="shared" si="3505"/>
        <v>0</v>
      </c>
      <c r="CY307" s="94">
        <f t="shared" si="3505"/>
        <v>0</v>
      </c>
      <c r="CZ307" s="94">
        <f t="shared" si="3505"/>
        <v>0</v>
      </c>
      <c r="DA307" s="94">
        <f t="shared" si="3505"/>
        <v>0</v>
      </c>
      <c r="DB307" s="94">
        <f t="shared" si="3505"/>
        <v>0</v>
      </c>
      <c r="DC307" s="94">
        <f t="shared" si="3505"/>
        <v>0</v>
      </c>
      <c r="DD307" s="94">
        <f t="shared" si="3505"/>
        <v>0</v>
      </c>
      <c r="DE307" s="94">
        <f t="shared" si="3505"/>
        <v>0</v>
      </c>
      <c r="DF307" s="94">
        <f t="shared" si="3505"/>
        <v>0</v>
      </c>
      <c r="DG307" s="94">
        <f t="shared" si="3505"/>
        <v>0</v>
      </c>
      <c r="DH307" s="94">
        <f t="shared" si="3505"/>
        <v>0</v>
      </c>
      <c r="DI307" s="94">
        <f t="shared" si="3505"/>
        <v>0</v>
      </c>
      <c r="DJ307" s="94">
        <f t="shared" si="3505"/>
        <v>0</v>
      </c>
      <c r="DK307" s="94">
        <f t="shared" si="3505"/>
        <v>0</v>
      </c>
      <c r="DL307" s="94">
        <f t="shared" si="3505"/>
        <v>0</v>
      </c>
      <c r="DM307" s="94">
        <f t="shared" si="3505"/>
        <v>0</v>
      </c>
      <c r="DN307" s="94">
        <f t="shared" si="3505"/>
        <v>0</v>
      </c>
      <c r="DO307" s="94">
        <f t="shared" si="3505"/>
        <v>0</v>
      </c>
      <c r="DP307" s="94">
        <f t="shared" si="3505"/>
        <v>0</v>
      </c>
      <c r="DQ307" s="94">
        <f t="shared" si="3505"/>
        <v>0</v>
      </c>
      <c r="DR307" s="94">
        <f t="shared" si="3505"/>
        <v>0</v>
      </c>
      <c r="DS307" s="94">
        <f t="shared" si="3505"/>
        <v>0</v>
      </c>
      <c r="DT307" s="94">
        <f t="shared" si="3505"/>
        <v>0</v>
      </c>
      <c r="DU307" s="94">
        <f t="shared" si="3505"/>
        <v>0</v>
      </c>
      <c r="DV307" s="94">
        <f t="shared" si="3505"/>
        <v>0</v>
      </c>
      <c r="DW307" s="94">
        <f t="shared" si="3505"/>
        <v>0</v>
      </c>
      <c r="DX307" s="94">
        <f t="shared" si="3505"/>
        <v>0</v>
      </c>
      <c r="DY307" s="94">
        <f t="shared" si="3505"/>
        <v>0</v>
      </c>
      <c r="DZ307" s="94">
        <f t="shared" si="3505"/>
        <v>0</v>
      </c>
      <c r="EA307" s="94">
        <f t="shared" si="3505"/>
        <v>0</v>
      </c>
      <c r="EB307" s="94">
        <f t="shared" si="3505"/>
        <v>0</v>
      </c>
      <c r="EC307" s="94">
        <f t="shared" ref="EC307:GN307" si="3506">IF(EC$165=EOMONTH($E131,$R131*(1-$O131)),SUMIFS($D300:$NK300,$D$165:$NK$165,"&gt;"&amp;EOMONTH($E131,$R131*(1-$O131)+$S131*(1-$O131)+$T131*$O131),$D$165:$NK$165,"&lt;="&amp;EOMONTH($E131,$R131*(1-$O131)+60))*-($AF131*(1-$O131)+$AH131*$O131)+SUMIFS($D300:$NK300,$D$165:$NK$165,"&gt;"&amp;EOMONTH($E131,$R131*(1-$O131)+60),$D$165:$NK$165,"&lt;="&amp;EOMONTH($E131,$R131*(1-$O131)+300))*-($AG131*(1-$O131)+$AI131*$O131),0)</f>
        <v>0</v>
      </c>
      <c r="ED307" s="94">
        <f t="shared" si="3506"/>
        <v>0</v>
      </c>
      <c r="EE307" s="94">
        <f t="shared" si="3506"/>
        <v>0</v>
      </c>
      <c r="EF307" s="94">
        <f t="shared" si="3506"/>
        <v>0</v>
      </c>
      <c r="EG307" s="94">
        <f t="shared" si="3506"/>
        <v>0</v>
      </c>
      <c r="EH307" s="94">
        <f t="shared" si="3506"/>
        <v>0</v>
      </c>
      <c r="EI307" s="94">
        <f t="shared" si="3506"/>
        <v>0</v>
      </c>
      <c r="EJ307" s="94">
        <f t="shared" si="3506"/>
        <v>0</v>
      </c>
      <c r="EK307" s="94">
        <f t="shared" si="3506"/>
        <v>0</v>
      </c>
      <c r="EL307" s="94">
        <f t="shared" si="3506"/>
        <v>0</v>
      </c>
      <c r="EM307" s="94">
        <f t="shared" si="3506"/>
        <v>0</v>
      </c>
      <c r="EN307" s="94">
        <f t="shared" si="3506"/>
        <v>0</v>
      </c>
      <c r="EO307" s="94">
        <f t="shared" si="3506"/>
        <v>0</v>
      </c>
      <c r="EP307" s="94">
        <f t="shared" si="3506"/>
        <v>0</v>
      </c>
      <c r="EQ307" s="94">
        <f t="shared" si="3506"/>
        <v>0</v>
      </c>
      <c r="ER307" s="94">
        <f t="shared" si="3506"/>
        <v>0</v>
      </c>
      <c r="ES307" s="94">
        <f t="shared" si="3506"/>
        <v>0</v>
      </c>
      <c r="ET307" s="94">
        <f t="shared" si="3506"/>
        <v>0</v>
      </c>
      <c r="EU307" s="94">
        <f t="shared" si="3506"/>
        <v>0</v>
      </c>
      <c r="EV307" s="94">
        <f t="shared" si="3506"/>
        <v>0</v>
      </c>
      <c r="EW307" s="94">
        <f t="shared" si="3506"/>
        <v>0</v>
      </c>
      <c r="EX307" s="94">
        <f t="shared" si="3506"/>
        <v>0</v>
      </c>
      <c r="EY307" s="94">
        <f t="shared" si="3506"/>
        <v>0</v>
      </c>
      <c r="EZ307" s="94">
        <f t="shared" si="3506"/>
        <v>0</v>
      </c>
      <c r="FA307" s="94">
        <f t="shared" si="3506"/>
        <v>0</v>
      </c>
      <c r="FB307" s="94">
        <f t="shared" si="3506"/>
        <v>0</v>
      </c>
      <c r="FC307" s="94">
        <f t="shared" si="3506"/>
        <v>0</v>
      </c>
      <c r="FD307" s="94">
        <f t="shared" si="3506"/>
        <v>0</v>
      </c>
      <c r="FE307" s="94">
        <f t="shared" si="3506"/>
        <v>0</v>
      </c>
      <c r="FF307" s="94">
        <f t="shared" si="3506"/>
        <v>0</v>
      </c>
      <c r="FG307" s="94">
        <f t="shared" si="3506"/>
        <v>0</v>
      </c>
      <c r="FH307" s="94">
        <f t="shared" si="3506"/>
        <v>0</v>
      </c>
      <c r="FI307" s="94">
        <f t="shared" si="3506"/>
        <v>0</v>
      </c>
      <c r="FJ307" s="94">
        <f t="shared" si="3506"/>
        <v>0</v>
      </c>
      <c r="FK307" s="94">
        <f t="shared" si="3506"/>
        <v>0</v>
      </c>
      <c r="FL307" s="94">
        <f t="shared" si="3506"/>
        <v>0</v>
      </c>
      <c r="FM307" s="94">
        <f t="shared" si="3506"/>
        <v>0</v>
      </c>
      <c r="FN307" s="94">
        <f t="shared" si="3506"/>
        <v>0</v>
      </c>
      <c r="FO307" s="94">
        <f t="shared" si="3506"/>
        <v>0</v>
      </c>
      <c r="FP307" s="94">
        <f t="shared" si="3506"/>
        <v>0</v>
      </c>
      <c r="FQ307" s="94">
        <f t="shared" si="3506"/>
        <v>0</v>
      </c>
      <c r="FR307" s="94">
        <f t="shared" si="3506"/>
        <v>0</v>
      </c>
      <c r="FS307" s="94">
        <f t="shared" si="3506"/>
        <v>0</v>
      </c>
      <c r="FT307" s="94">
        <f t="shared" si="3506"/>
        <v>0</v>
      </c>
      <c r="FU307" s="94">
        <f t="shared" si="3506"/>
        <v>0</v>
      </c>
      <c r="FV307" s="94">
        <f t="shared" si="3506"/>
        <v>0</v>
      </c>
      <c r="FW307" s="94">
        <f t="shared" si="3506"/>
        <v>0</v>
      </c>
      <c r="FX307" s="94">
        <f t="shared" si="3506"/>
        <v>0</v>
      </c>
      <c r="FY307" s="94">
        <f t="shared" si="3506"/>
        <v>0</v>
      </c>
      <c r="FZ307" s="94">
        <f t="shared" si="3506"/>
        <v>0</v>
      </c>
      <c r="GA307" s="94">
        <f t="shared" si="3506"/>
        <v>0</v>
      </c>
      <c r="GB307" s="94">
        <f t="shared" si="3506"/>
        <v>0</v>
      </c>
      <c r="GC307" s="94">
        <f t="shared" si="3506"/>
        <v>0</v>
      </c>
      <c r="GD307" s="94">
        <f t="shared" si="3506"/>
        <v>0</v>
      </c>
      <c r="GE307" s="94">
        <f t="shared" si="3506"/>
        <v>0</v>
      </c>
      <c r="GF307" s="94">
        <f t="shared" si="3506"/>
        <v>0</v>
      </c>
      <c r="GG307" s="94">
        <f t="shared" si="3506"/>
        <v>0</v>
      </c>
      <c r="GH307" s="94">
        <f t="shared" si="3506"/>
        <v>0</v>
      </c>
      <c r="GI307" s="94">
        <f t="shared" si="3506"/>
        <v>0</v>
      </c>
      <c r="GJ307" s="94">
        <f t="shared" si="3506"/>
        <v>0</v>
      </c>
      <c r="GK307" s="94">
        <f t="shared" si="3506"/>
        <v>0</v>
      </c>
      <c r="GL307" s="94">
        <f t="shared" si="3506"/>
        <v>0</v>
      </c>
      <c r="GM307" s="94">
        <f t="shared" si="3506"/>
        <v>0</v>
      </c>
      <c r="GN307" s="94">
        <f t="shared" si="3506"/>
        <v>0</v>
      </c>
      <c r="GO307" s="94">
        <f t="shared" ref="GO307:IZ307" si="3507">IF(GO$165=EOMONTH($E131,$R131*(1-$O131)),SUMIFS($D300:$NK300,$D$165:$NK$165,"&gt;"&amp;EOMONTH($E131,$R131*(1-$O131)+$S131*(1-$O131)+$T131*$O131),$D$165:$NK$165,"&lt;="&amp;EOMONTH($E131,$R131*(1-$O131)+60))*-($AF131*(1-$O131)+$AH131*$O131)+SUMIFS($D300:$NK300,$D$165:$NK$165,"&gt;"&amp;EOMONTH($E131,$R131*(1-$O131)+60),$D$165:$NK$165,"&lt;="&amp;EOMONTH($E131,$R131*(1-$O131)+300))*-($AG131*(1-$O131)+$AI131*$O131),0)</f>
        <v>0</v>
      </c>
      <c r="GP307" s="94">
        <f t="shared" si="3507"/>
        <v>0</v>
      </c>
      <c r="GQ307" s="94">
        <f t="shared" si="3507"/>
        <v>0</v>
      </c>
      <c r="GR307" s="94">
        <f t="shared" si="3507"/>
        <v>0</v>
      </c>
      <c r="GS307" s="94">
        <f t="shared" si="3507"/>
        <v>0</v>
      </c>
      <c r="GT307" s="94">
        <f t="shared" si="3507"/>
        <v>0</v>
      </c>
      <c r="GU307" s="94">
        <f t="shared" si="3507"/>
        <v>0</v>
      </c>
      <c r="GV307" s="94">
        <f t="shared" si="3507"/>
        <v>0</v>
      </c>
      <c r="GW307" s="94">
        <f t="shared" si="3507"/>
        <v>0</v>
      </c>
      <c r="GX307" s="94">
        <f t="shared" si="3507"/>
        <v>0</v>
      </c>
      <c r="GY307" s="94">
        <f t="shared" si="3507"/>
        <v>0</v>
      </c>
      <c r="GZ307" s="94">
        <f t="shared" si="3507"/>
        <v>0</v>
      </c>
      <c r="HA307" s="94">
        <f t="shared" si="3507"/>
        <v>0</v>
      </c>
      <c r="HB307" s="94">
        <f t="shared" si="3507"/>
        <v>0</v>
      </c>
      <c r="HC307" s="94">
        <f t="shared" si="3507"/>
        <v>0</v>
      </c>
      <c r="HD307" s="94">
        <f t="shared" si="3507"/>
        <v>0</v>
      </c>
      <c r="HE307" s="94">
        <f t="shared" si="3507"/>
        <v>0</v>
      </c>
      <c r="HF307" s="94">
        <f t="shared" si="3507"/>
        <v>0</v>
      </c>
      <c r="HG307" s="94">
        <f t="shared" si="3507"/>
        <v>0</v>
      </c>
      <c r="HH307" s="94">
        <f t="shared" si="3507"/>
        <v>0</v>
      </c>
      <c r="HI307" s="94">
        <f t="shared" si="3507"/>
        <v>0</v>
      </c>
      <c r="HJ307" s="94">
        <f t="shared" si="3507"/>
        <v>0</v>
      </c>
      <c r="HK307" s="94">
        <f t="shared" si="3507"/>
        <v>0</v>
      </c>
      <c r="HL307" s="94">
        <f t="shared" si="3507"/>
        <v>0</v>
      </c>
      <c r="HM307" s="94">
        <f t="shared" si="3507"/>
        <v>0</v>
      </c>
      <c r="HN307" s="94">
        <f t="shared" si="3507"/>
        <v>0</v>
      </c>
      <c r="HO307" s="94">
        <f t="shared" si="3507"/>
        <v>0</v>
      </c>
      <c r="HP307" s="94">
        <f t="shared" si="3507"/>
        <v>0</v>
      </c>
      <c r="HQ307" s="94">
        <f t="shared" si="3507"/>
        <v>0</v>
      </c>
      <c r="HR307" s="94">
        <f t="shared" si="3507"/>
        <v>0</v>
      </c>
      <c r="HS307" s="94">
        <f t="shared" si="3507"/>
        <v>0</v>
      </c>
      <c r="HT307" s="94">
        <f t="shared" si="3507"/>
        <v>0</v>
      </c>
      <c r="HU307" s="94">
        <f t="shared" si="3507"/>
        <v>0</v>
      </c>
      <c r="HV307" s="94">
        <f t="shared" si="3507"/>
        <v>0</v>
      </c>
      <c r="HW307" s="94">
        <f t="shared" si="3507"/>
        <v>0</v>
      </c>
      <c r="HX307" s="94">
        <f t="shared" si="3507"/>
        <v>0</v>
      </c>
      <c r="HY307" s="94">
        <f t="shared" si="3507"/>
        <v>0</v>
      </c>
      <c r="HZ307" s="94">
        <f t="shared" si="3507"/>
        <v>0</v>
      </c>
      <c r="IA307" s="94">
        <f t="shared" si="3507"/>
        <v>0</v>
      </c>
      <c r="IB307" s="94">
        <f t="shared" si="3507"/>
        <v>0</v>
      </c>
      <c r="IC307" s="94">
        <f t="shared" si="3507"/>
        <v>0</v>
      </c>
      <c r="ID307" s="94">
        <f t="shared" si="3507"/>
        <v>0</v>
      </c>
      <c r="IE307" s="94">
        <f t="shared" si="3507"/>
        <v>0</v>
      </c>
      <c r="IF307" s="94">
        <f t="shared" si="3507"/>
        <v>0</v>
      </c>
      <c r="IG307" s="94">
        <f t="shared" si="3507"/>
        <v>0</v>
      </c>
      <c r="IH307" s="94">
        <f t="shared" si="3507"/>
        <v>0</v>
      </c>
      <c r="II307" s="94">
        <f t="shared" si="3507"/>
        <v>0</v>
      </c>
      <c r="IJ307" s="94">
        <f t="shared" si="3507"/>
        <v>0</v>
      </c>
      <c r="IK307" s="94">
        <f t="shared" si="3507"/>
        <v>0</v>
      </c>
      <c r="IL307" s="94">
        <f t="shared" si="3507"/>
        <v>0</v>
      </c>
      <c r="IM307" s="94">
        <f t="shared" si="3507"/>
        <v>0</v>
      </c>
      <c r="IN307" s="94">
        <f t="shared" si="3507"/>
        <v>0</v>
      </c>
      <c r="IO307" s="94">
        <f t="shared" si="3507"/>
        <v>0</v>
      </c>
      <c r="IP307" s="94">
        <f t="shared" si="3507"/>
        <v>0</v>
      </c>
      <c r="IQ307" s="94">
        <f t="shared" si="3507"/>
        <v>0</v>
      </c>
      <c r="IR307" s="94">
        <f t="shared" si="3507"/>
        <v>0</v>
      </c>
      <c r="IS307" s="94">
        <f t="shared" si="3507"/>
        <v>0</v>
      </c>
      <c r="IT307" s="94">
        <f t="shared" si="3507"/>
        <v>0</v>
      </c>
      <c r="IU307" s="94">
        <f t="shared" si="3507"/>
        <v>0</v>
      </c>
      <c r="IV307" s="94">
        <f t="shared" si="3507"/>
        <v>0</v>
      </c>
      <c r="IW307" s="94">
        <f t="shared" si="3507"/>
        <v>0</v>
      </c>
      <c r="IX307" s="94">
        <f t="shared" si="3507"/>
        <v>0</v>
      </c>
      <c r="IY307" s="94">
        <f t="shared" si="3507"/>
        <v>0</v>
      </c>
      <c r="IZ307" s="94">
        <f t="shared" si="3507"/>
        <v>0</v>
      </c>
      <c r="JA307" s="94">
        <f t="shared" ref="JA307:LL307" si="3508">IF(JA$165=EOMONTH($E131,$R131*(1-$O131)),SUMIFS($D300:$NK300,$D$165:$NK$165,"&gt;"&amp;EOMONTH($E131,$R131*(1-$O131)+$S131*(1-$O131)+$T131*$O131),$D$165:$NK$165,"&lt;="&amp;EOMONTH($E131,$R131*(1-$O131)+60))*-($AF131*(1-$O131)+$AH131*$O131)+SUMIFS($D300:$NK300,$D$165:$NK$165,"&gt;"&amp;EOMONTH($E131,$R131*(1-$O131)+60),$D$165:$NK$165,"&lt;="&amp;EOMONTH($E131,$R131*(1-$O131)+300))*-($AG131*(1-$O131)+$AI131*$O131),0)</f>
        <v>0</v>
      </c>
      <c r="JB307" s="94">
        <f t="shared" si="3508"/>
        <v>0</v>
      </c>
      <c r="JC307" s="94">
        <f t="shared" si="3508"/>
        <v>0</v>
      </c>
      <c r="JD307" s="94">
        <f t="shared" si="3508"/>
        <v>0</v>
      </c>
      <c r="JE307" s="94">
        <f t="shared" si="3508"/>
        <v>0</v>
      </c>
      <c r="JF307" s="94">
        <f t="shared" si="3508"/>
        <v>0</v>
      </c>
      <c r="JG307" s="94">
        <f t="shared" si="3508"/>
        <v>0</v>
      </c>
      <c r="JH307" s="94">
        <f t="shared" si="3508"/>
        <v>0</v>
      </c>
      <c r="JI307" s="94">
        <f t="shared" si="3508"/>
        <v>0</v>
      </c>
      <c r="JJ307" s="94">
        <f t="shared" si="3508"/>
        <v>0</v>
      </c>
      <c r="JK307" s="94">
        <f t="shared" si="3508"/>
        <v>0</v>
      </c>
      <c r="JL307" s="94">
        <f t="shared" si="3508"/>
        <v>0</v>
      </c>
      <c r="JM307" s="94">
        <f t="shared" si="3508"/>
        <v>0</v>
      </c>
      <c r="JN307" s="94">
        <f t="shared" si="3508"/>
        <v>0</v>
      </c>
      <c r="JO307" s="94">
        <f t="shared" si="3508"/>
        <v>0</v>
      </c>
      <c r="JP307" s="94">
        <f t="shared" si="3508"/>
        <v>0</v>
      </c>
      <c r="JQ307" s="94">
        <f t="shared" si="3508"/>
        <v>0</v>
      </c>
      <c r="JR307" s="94">
        <f t="shared" si="3508"/>
        <v>0</v>
      </c>
      <c r="JS307" s="94">
        <f t="shared" si="3508"/>
        <v>0</v>
      </c>
      <c r="JT307" s="94">
        <f t="shared" si="3508"/>
        <v>0</v>
      </c>
      <c r="JU307" s="94">
        <f t="shared" si="3508"/>
        <v>0</v>
      </c>
      <c r="JV307" s="94">
        <f t="shared" si="3508"/>
        <v>0</v>
      </c>
      <c r="JW307" s="94">
        <f t="shared" si="3508"/>
        <v>0</v>
      </c>
      <c r="JX307" s="94">
        <f t="shared" si="3508"/>
        <v>0</v>
      </c>
      <c r="JY307" s="94">
        <f t="shared" si="3508"/>
        <v>0</v>
      </c>
      <c r="JZ307" s="94">
        <f t="shared" si="3508"/>
        <v>0</v>
      </c>
      <c r="KA307" s="94">
        <f t="shared" si="3508"/>
        <v>0</v>
      </c>
      <c r="KB307" s="94">
        <f t="shared" si="3508"/>
        <v>0</v>
      </c>
      <c r="KC307" s="94">
        <f t="shared" si="3508"/>
        <v>0</v>
      </c>
      <c r="KD307" s="94">
        <f t="shared" si="3508"/>
        <v>0</v>
      </c>
      <c r="KE307" s="94">
        <f t="shared" si="3508"/>
        <v>0</v>
      </c>
      <c r="KF307" s="94">
        <f t="shared" si="3508"/>
        <v>0</v>
      </c>
      <c r="KG307" s="94">
        <f t="shared" si="3508"/>
        <v>0</v>
      </c>
      <c r="KH307" s="94">
        <f t="shared" si="3508"/>
        <v>0</v>
      </c>
      <c r="KI307" s="94">
        <f t="shared" si="3508"/>
        <v>0</v>
      </c>
      <c r="KJ307" s="94">
        <f t="shared" si="3508"/>
        <v>0</v>
      </c>
      <c r="KK307" s="94">
        <f t="shared" si="3508"/>
        <v>0</v>
      </c>
      <c r="KL307" s="94">
        <f t="shared" si="3508"/>
        <v>0</v>
      </c>
      <c r="KM307" s="94">
        <f t="shared" si="3508"/>
        <v>0</v>
      </c>
      <c r="KN307" s="94">
        <f t="shared" si="3508"/>
        <v>0</v>
      </c>
      <c r="KO307" s="94">
        <f t="shared" si="3508"/>
        <v>0</v>
      </c>
      <c r="KP307" s="94">
        <f t="shared" si="3508"/>
        <v>0</v>
      </c>
      <c r="KQ307" s="94">
        <f t="shared" si="3508"/>
        <v>0</v>
      </c>
      <c r="KR307" s="94">
        <f t="shared" si="3508"/>
        <v>0</v>
      </c>
      <c r="KS307" s="94">
        <f t="shared" si="3508"/>
        <v>0</v>
      </c>
      <c r="KT307" s="94">
        <f t="shared" si="3508"/>
        <v>0</v>
      </c>
      <c r="KU307" s="94">
        <f t="shared" si="3508"/>
        <v>0</v>
      </c>
      <c r="KV307" s="94">
        <f t="shared" si="3508"/>
        <v>0</v>
      </c>
      <c r="KW307" s="94">
        <f t="shared" si="3508"/>
        <v>0</v>
      </c>
      <c r="KX307" s="94">
        <f t="shared" si="3508"/>
        <v>0</v>
      </c>
      <c r="KY307" s="94">
        <f t="shared" si="3508"/>
        <v>0</v>
      </c>
      <c r="KZ307" s="94">
        <f t="shared" si="3508"/>
        <v>0</v>
      </c>
      <c r="LA307" s="94">
        <f t="shared" si="3508"/>
        <v>0</v>
      </c>
      <c r="LB307" s="94">
        <f t="shared" si="3508"/>
        <v>0</v>
      </c>
      <c r="LC307" s="94">
        <f t="shared" si="3508"/>
        <v>0</v>
      </c>
      <c r="LD307" s="94">
        <f t="shared" si="3508"/>
        <v>0</v>
      </c>
      <c r="LE307" s="94">
        <f t="shared" si="3508"/>
        <v>0</v>
      </c>
      <c r="LF307" s="94">
        <f t="shared" si="3508"/>
        <v>0</v>
      </c>
      <c r="LG307" s="94">
        <f t="shared" si="3508"/>
        <v>0</v>
      </c>
      <c r="LH307" s="94">
        <f t="shared" si="3508"/>
        <v>0</v>
      </c>
      <c r="LI307" s="94">
        <f t="shared" si="3508"/>
        <v>0</v>
      </c>
      <c r="LJ307" s="94">
        <f t="shared" si="3508"/>
        <v>0</v>
      </c>
      <c r="LK307" s="94">
        <f t="shared" si="3508"/>
        <v>0</v>
      </c>
      <c r="LL307" s="94">
        <f t="shared" si="3508"/>
        <v>0</v>
      </c>
      <c r="LM307" s="94">
        <f t="shared" ref="LM307:NK307" si="3509">IF(LM$165=EOMONTH($E131,$R131*(1-$O131)),SUMIFS($D300:$NK300,$D$165:$NK$165,"&gt;"&amp;EOMONTH($E131,$R131*(1-$O131)+$S131*(1-$O131)+$T131*$O131),$D$165:$NK$165,"&lt;="&amp;EOMONTH($E131,$R131*(1-$O131)+60))*-($AF131*(1-$O131)+$AH131*$O131)+SUMIFS($D300:$NK300,$D$165:$NK$165,"&gt;"&amp;EOMONTH($E131,$R131*(1-$O131)+60),$D$165:$NK$165,"&lt;="&amp;EOMONTH($E131,$R131*(1-$O131)+300))*-($AG131*(1-$O131)+$AI131*$O131),0)</f>
        <v>0</v>
      </c>
      <c r="LN307" s="94">
        <f t="shared" si="3509"/>
        <v>0</v>
      </c>
      <c r="LO307" s="94">
        <f t="shared" si="3509"/>
        <v>0</v>
      </c>
      <c r="LP307" s="94">
        <f t="shared" si="3509"/>
        <v>0</v>
      </c>
      <c r="LQ307" s="94">
        <f t="shared" si="3509"/>
        <v>0</v>
      </c>
      <c r="LR307" s="94">
        <f t="shared" si="3509"/>
        <v>0</v>
      </c>
      <c r="LS307" s="94">
        <f t="shared" si="3509"/>
        <v>0</v>
      </c>
      <c r="LT307" s="94">
        <f t="shared" si="3509"/>
        <v>0</v>
      </c>
      <c r="LU307" s="94">
        <f t="shared" si="3509"/>
        <v>0</v>
      </c>
      <c r="LV307" s="94">
        <f t="shared" si="3509"/>
        <v>0</v>
      </c>
      <c r="LW307" s="94">
        <f t="shared" si="3509"/>
        <v>0</v>
      </c>
      <c r="LX307" s="94">
        <f t="shared" si="3509"/>
        <v>0</v>
      </c>
      <c r="LY307" s="94">
        <f t="shared" si="3509"/>
        <v>0</v>
      </c>
      <c r="LZ307" s="94">
        <f t="shared" si="3509"/>
        <v>0</v>
      </c>
      <c r="MA307" s="94">
        <f t="shared" si="3509"/>
        <v>0</v>
      </c>
      <c r="MB307" s="94">
        <f t="shared" si="3509"/>
        <v>0</v>
      </c>
      <c r="MC307" s="94">
        <f t="shared" si="3509"/>
        <v>0</v>
      </c>
      <c r="MD307" s="94">
        <f t="shared" si="3509"/>
        <v>0</v>
      </c>
      <c r="ME307" s="94">
        <f t="shared" si="3509"/>
        <v>0</v>
      </c>
      <c r="MF307" s="94">
        <f t="shared" si="3509"/>
        <v>0</v>
      </c>
      <c r="MG307" s="94">
        <f t="shared" si="3509"/>
        <v>0</v>
      </c>
      <c r="MH307" s="94">
        <f t="shared" si="3509"/>
        <v>0</v>
      </c>
      <c r="MI307" s="94">
        <f t="shared" si="3509"/>
        <v>0</v>
      </c>
      <c r="MJ307" s="94">
        <f t="shared" si="3509"/>
        <v>0</v>
      </c>
      <c r="MK307" s="94">
        <f t="shared" si="3509"/>
        <v>0</v>
      </c>
      <c r="ML307" s="94">
        <f t="shared" si="3509"/>
        <v>0</v>
      </c>
      <c r="MM307" s="94">
        <f t="shared" si="3509"/>
        <v>0</v>
      </c>
      <c r="MN307" s="94">
        <f t="shared" si="3509"/>
        <v>0</v>
      </c>
      <c r="MO307" s="94">
        <f t="shared" si="3509"/>
        <v>0</v>
      </c>
      <c r="MP307" s="94">
        <f t="shared" si="3509"/>
        <v>0</v>
      </c>
      <c r="MQ307" s="94">
        <f t="shared" si="3509"/>
        <v>0</v>
      </c>
      <c r="MR307" s="94">
        <f t="shared" si="3509"/>
        <v>0</v>
      </c>
      <c r="MS307" s="94">
        <f t="shared" si="3509"/>
        <v>0</v>
      </c>
      <c r="MT307" s="94">
        <f t="shared" si="3509"/>
        <v>0</v>
      </c>
      <c r="MU307" s="94">
        <f t="shared" si="3509"/>
        <v>0</v>
      </c>
      <c r="MV307" s="94">
        <f t="shared" si="3509"/>
        <v>0</v>
      </c>
      <c r="MW307" s="94">
        <f t="shared" si="3509"/>
        <v>0</v>
      </c>
      <c r="MX307" s="94">
        <f t="shared" si="3509"/>
        <v>0</v>
      </c>
      <c r="MY307" s="94">
        <f t="shared" si="3509"/>
        <v>0</v>
      </c>
      <c r="MZ307" s="94">
        <f t="shared" si="3509"/>
        <v>0</v>
      </c>
      <c r="NA307" s="94">
        <f t="shared" si="3509"/>
        <v>0</v>
      </c>
      <c r="NB307" s="94">
        <f t="shared" si="3509"/>
        <v>0</v>
      </c>
      <c r="NC307" s="94">
        <f t="shared" si="3509"/>
        <v>0</v>
      </c>
      <c r="ND307" s="94">
        <f t="shared" si="3509"/>
        <v>0</v>
      </c>
      <c r="NE307" s="94">
        <f t="shared" si="3509"/>
        <v>0</v>
      </c>
      <c r="NF307" s="94">
        <f t="shared" si="3509"/>
        <v>0</v>
      </c>
      <c r="NG307" s="94">
        <f t="shared" si="3509"/>
        <v>0</v>
      </c>
      <c r="NH307" s="94">
        <f t="shared" si="3509"/>
        <v>0</v>
      </c>
      <c r="NI307" s="94">
        <f t="shared" si="3509"/>
        <v>0</v>
      </c>
      <c r="NJ307" s="94">
        <f t="shared" si="3509"/>
        <v>0</v>
      </c>
      <c r="NK307" s="97">
        <f t="shared" si="3509"/>
        <v>0</v>
      </c>
    </row>
    <row r="308" spans="1:375" x14ac:dyDescent="0.25">
      <c r="A308" s="98">
        <f ca="1">SUMIF($D$163:$NK$163,"&lt;="&amp;Summary!$B$3,Leases!D308:NK308)</f>
        <v>0</v>
      </c>
      <c r="B308" s="103"/>
      <c r="C308" s="99" t="s">
        <v>97</v>
      </c>
      <c r="D308" s="100">
        <f ca="1">SUM(D303:D307)</f>
        <v>0</v>
      </c>
      <c r="E308" s="100">
        <f t="shared" ref="E308:BP308" ca="1" si="3510">SUM(E303:E307)</f>
        <v>0</v>
      </c>
      <c r="F308" s="100">
        <f t="shared" ca="1" si="3510"/>
        <v>0</v>
      </c>
      <c r="G308" s="100">
        <f t="shared" ca="1" si="3510"/>
        <v>0</v>
      </c>
      <c r="H308" s="100">
        <f t="shared" ca="1" si="3510"/>
        <v>0</v>
      </c>
      <c r="I308" s="100">
        <f t="shared" ca="1" si="3510"/>
        <v>0</v>
      </c>
      <c r="J308" s="100">
        <f t="shared" ca="1" si="3510"/>
        <v>0</v>
      </c>
      <c r="K308" s="100">
        <f t="shared" ca="1" si="3510"/>
        <v>0</v>
      </c>
      <c r="L308" s="100">
        <f t="shared" ca="1" si="3510"/>
        <v>0</v>
      </c>
      <c r="M308" s="100">
        <f t="shared" ca="1" si="3510"/>
        <v>0</v>
      </c>
      <c r="N308" s="100">
        <f t="shared" ca="1" si="3510"/>
        <v>0</v>
      </c>
      <c r="O308" s="100">
        <f t="shared" ca="1" si="3510"/>
        <v>0</v>
      </c>
      <c r="P308" s="100">
        <f t="shared" ca="1" si="3510"/>
        <v>0</v>
      </c>
      <c r="Q308" s="100">
        <f t="shared" ca="1" si="3510"/>
        <v>0</v>
      </c>
      <c r="R308" s="100">
        <f t="shared" ca="1" si="3510"/>
        <v>0</v>
      </c>
      <c r="S308" s="100">
        <f t="shared" ca="1" si="3510"/>
        <v>0</v>
      </c>
      <c r="T308" s="100">
        <f t="shared" ca="1" si="3510"/>
        <v>0</v>
      </c>
      <c r="U308" s="100">
        <f t="shared" ca="1" si="3510"/>
        <v>0</v>
      </c>
      <c r="V308" s="100">
        <f t="shared" ca="1" si="3510"/>
        <v>0</v>
      </c>
      <c r="W308" s="100">
        <f t="shared" ca="1" si="3510"/>
        <v>0</v>
      </c>
      <c r="X308" s="100">
        <f t="shared" ca="1" si="3510"/>
        <v>0</v>
      </c>
      <c r="Y308" s="100">
        <f t="shared" ca="1" si="3510"/>
        <v>0</v>
      </c>
      <c r="Z308" s="100">
        <f t="shared" ca="1" si="3510"/>
        <v>0</v>
      </c>
      <c r="AA308" s="100">
        <f t="shared" ca="1" si="3510"/>
        <v>0</v>
      </c>
      <c r="AB308" s="100">
        <f t="shared" ca="1" si="3510"/>
        <v>0</v>
      </c>
      <c r="AC308" s="100">
        <f t="shared" ca="1" si="3510"/>
        <v>0</v>
      </c>
      <c r="AD308" s="100">
        <f t="shared" ca="1" si="3510"/>
        <v>0</v>
      </c>
      <c r="AE308" s="100">
        <f t="shared" ca="1" si="3510"/>
        <v>0</v>
      </c>
      <c r="AF308" s="100">
        <f t="shared" ca="1" si="3510"/>
        <v>0</v>
      </c>
      <c r="AG308" s="100">
        <f t="shared" ca="1" si="3510"/>
        <v>0</v>
      </c>
      <c r="AH308" s="100">
        <f t="shared" ca="1" si="3510"/>
        <v>0</v>
      </c>
      <c r="AI308" s="100">
        <f t="shared" ca="1" si="3510"/>
        <v>0</v>
      </c>
      <c r="AJ308" s="100">
        <f t="shared" ca="1" si="3510"/>
        <v>0</v>
      </c>
      <c r="AK308" s="100">
        <f t="shared" ca="1" si="3510"/>
        <v>0</v>
      </c>
      <c r="AL308" s="100">
        <f t="shared" ca="1" si="3510"/>
        <v>0</v>
      </c>
      <c r="AM308" s="100">
        <f t="shared" ca="1" si="3510"/>
        <v>0</v>
      </c>
      <c r="AN308" s="100">
        <f t="shared" ca="1" si="3510"/>
        <v>0</v>
      </c>
      <c r="AO308" s="100">
        <f t="shared" ca="1" si="3510"/>
        <v>0</v>
      </c>
      <c r="AP308" s="100">
        <f t="shared" ca="1" si="3510"/>
        <v>0</v>
      </c>
      <c r="AQ308" s="100">
        <f t="shared" ca="1" si="3510"/>
        <v>0</v>
      </c>
      <c r="AR308" s="100">
        <f t="shared" ca="1" si="3510"/>
        <v>0</v>
      </c>
      <c r="AS308" s="100">
        <f t="shared" ca="1" si="3510"/>
        <v>0</v>
      </c>
      <c r="AT308" s="100">
        <f t="shared" ca="1" si="3510"/>
        <v>0</v>
      </c>
      <c r="AU308" s="100">
        <f t="shared" ca="1" si="3510"/>
        <v>0</v>
      </c>
      <c r="AV308" s="100">
        <f t="shared" ca="1" si="3510"/>
        <v>0</v>
      </c>
      <c r="AW308" s="100">
        <f t="shared" ca="1" si="3510"/>
        <v>0</v>
      </c>
      <c r="AX308" s="100">
        <f t="shared" ca="1" si="3510"/>
        <v>0</v>
      </c>
      <c r="AY308" s="100">
        <f t="shared" ca="1" si="3510"/>
        <v>0</v>
      </c>
      <c r="AZ308" s="100">
        <f t="shared" ca="1" si="3510"/>
        <v>0</v>
      </c>
      <c r="BA308" s="100">
        <f t="shared" ca="1" si="3510"/>
        <v>0</v>
      </c>
      <c r="BB308" s="100">
        <f t="shared" ca="1" si="3510"/>
        <v>0</v>
      </c>
      <c r="BC308" s="100">
        <f t="shared" ca="1" si="3510"/>
        <v>0</v>
      </c>
      <c r="BD308" s="100">
        <f t="shared" ca="1" si="3510"/>
        <v>0</v>
      </c>
      <c r="BE308" s="100">
        <f t="shared" ca="1" si="3510"/>
        <v>0</v>
      </c>
      <c r="BF308" s="100">
        <f t="shared" ca="1" si="3510"/>
        <v>0</v>
      </c>
      <c r="BG308" s="100">
        <f t="shared" ca="1" si="3510"/>
        <v>0</v>
      </c>
      <c r="BH308" s="100">
        <f t="shared" ca="1" si="3510"/>
        <v>0</v>
      </c>
      <c r="BI308" s="100">
        <f t="shared" ca="1" si="3510"/>
        <v>0</v>
      </c>
      <c r="BJ308" s="100">
        <f t="shared" ca="1" si="3510"/>
        <v>0</v>
      </c>
      <c r="BK308" s="100">
        <f t="shared" ca="1" si="3510"/>
        <v>0</v>
      </c>
      <c r="BL308" s="100">
        <f t="shared" ca="1" si="3510"/>
        <v>0</v>
      </c>
      <c r="BM308" s="100">
        <f t="shared" ca="1" si="3510"/>
        <v>0</v>
      </c>
      <c r="BN308" s="100">
        <f t="shared" si="3510"/>
        <v>0</v>
      </c>
      <c r="BO308" s="100">
        <f t="shared" si="3510"/>
        <v>0</v>
      </c>
      <c r="BP308" s="100">
        <f t="shared" si="3510"/>
        <v>0</v>
      </c>
      <c r="BQ308" s="100">
        <f t="shared" ref="BQ308:EB308" ca="1" si="3511">SUM(BQ303:BQ307)</f>
        <v>0</v>
      </c>
      <c r="BR308" s="100">
        <f t="shared" ca="1" si="3511"/>
        <v>0</v>
      </c>
      <c r="BS308" s="100">
        <f t="shared" ca="1" si="3511"/>
        <v>0</v>
      </c>
      <c r="BT308" s="100">
        <f t="shared" ca="1" si="3511"/>
        <v>0</v>
      </c>
      <c r="BU308" s="100">
        <f t="shared" ca="1" si="3511"/>
        <v>0</v>
      </c>
      <c r="BV308" s="100">
        <f t="shared" ca="1" si="3511"/>
        <v>0</v>
      </c>
      <c r="BW308" s="100">
        <f t="shared" ca="1" si="3511"/>
        <v>0</v>
      </c>
      <c r="BX308" s="100">
        <f t="shared" ca="1" si="3511"/>
        <v>0</v>
      </c>
      <c r="BY308" s="100">
        <f t="shared" ca="1" si="3511"/>
        <v>0</v>
      </c>
      <c r="BZ308" s="100">
        <f t="shared" ca="1" si="3511"/>
        <v>0</v>
      </c>
      <c r="CA308" s="100">
        <f t="shared" ca="1" si="3511"/>
        <v>0</v>
      </c>
      <c r="CB308" s="100">
        <f t="shared" ca="1" si="3511"/>
        <v>0</v>
      </c>
      <c r="CC308" s="100">
        <f t="shared" ca="1" si="3511"/>
        <v>0</v>
      </c>
      <c r="CD308" s="100">
        <f t="shared" ca="1" si="3511"/>
        <v>0</v>
      </c>
      <c r="CE308" s="100">
        <f t="shared" ca="1" si="3511"/>
        <v>0</v>
      </c>
      <c r="CF308" s="100">
        <f t="shared" ca="1" si="3511"/>
        <v>0</v>
      </c>
      <c r="CG308" s="100">
        <f t="shared" ca="1" si="3511"/>
        <v>0</v>
      </c>
      <c r="CH308" s="100">
        <f t="shared" ca="1" si="3511"/>
        <v>0</v>
      </c>
      <c r="CI308" s="100">
        <f t="shared" ca="1" si="3511"/>
        <v>0</v>
      </c>
      <c r="CJ308" s="100">
        <f t="shared" ca="1" si="3511"/>
        <v>0</v>
      </c>
      <c r="CK308" s="100">
        <f t="shared" ca="1" si="3511"/>
        <v>0</v>
      </c>
      <c r="CL308" s="100">
        <f t="shared" ca="1" si="3511"/>
        <v>0</v>
      </c>
      <c r="CM308" s="100">
        <f t="shared" ca="1" si="3511"/>
        <v>0</v>
      </c>
      <c r="CN308" s="100">
        <f t="shared" ca="1" si="3511"/>
        <v>0</v>
      </c>
      <c r="CO308" s="100">
        <f t="shared" ca="1" si="3511"/>
        <v>0</v>
      </c>
      <c r="CP308" s="100">
        <f t="shared" ca="1" si="3511"/>
        <v>0</v>
      </c>
      <c r="CQ308" s="100">
        <f t="shared" ca="1" si="3511"/>
        <v>0</v>
      </c>
      <c r="CR308" s="100">
        <f t="shared" ca="1" si="3511"/>
        <v>0</v>
      </c>
      <c r="CS308" s="100">
        <f t="shared" ca="1" si="3511"/>
        <v>0</v>
      </c>
      <c r="CT308" s="100">
        <f t="shared" ca="1" si="3511"/>
        <v>0</v>
      </c>
      <c r="CU308" s="100">
        <f t="shared" ca="1" si="3511"/>
        <v>0</v>
      </c>
      <c r="CV308" s="100">
        <f t="shared" ca="1" si="3511"/>
        <v>0</v>
      </c>
      <c r="CW308" s="100">
        <f t="shared" ca="1" si="3511"/>
        <v>0</v>
      </c>
      <c r="CX308" s="100">
        <f t="shared" ca="1" si="3511"/>
        <v>0</v>
      </c>
      <c r="CY308" s="100">
        <f t="shared" ca="1" si="3511"/>
        <v>0</v>
      </c>
      <c r="CZ308" s="100">
        <f t="shared" ca="1" si="3511"/>
        <v>0</v>
      </c>
      <c r="DA308" s="100">
        <f t="shared" ca="1" si="3511"/>
        <v>0</v>
      </c>
      <c r="DB308" s="100">
        <f t="shared" ca="1" si="3511"/>
        <v>0</v>
      </c>
      <c r="DC308" s="100">
        <f t="shared" ca="1" si="3511"/>
        <v>0</v>
      </c>
      <c r="DD308" s="100">
        <f t="shared" ca="1" si="3511"/>
        <v>0</v>
      </c>
      <c r="DE308" s="100">
        <f t="shared" ca="1" si="3511"/>
        <v>0</v>
      </c>
      <c r="DF308" s="100">
        <f t="shared" ca="1" si="3511"/>
        <v>0</v>
      </c>
      <c r="DG308" s="100">
        <f t="shared" ca="1" si="3511"/>
        <v>0</v>
      </c>
      <c r="DH308" s="100">
        <f t="shared" ca="1" si="3511"/>
        <v>0</v>
      </c>
      <c r="DI308" s="100">
        <f t="shared" ca="1" si="3511"/>
        <v>0</v>
      </c>
      <c r="DJ308" s="100">
        <f t="shared" ca="1" si="3511"/>
        <v>0</v>
      </c>
      <c r="DK308" s="100">
        <f t="shared" ca="1" si="3511"/>
        <v>0</v>
      </c>
      <c r="DL308" s="100">
        <f t="shared" ca="1" si="3511"/>
        <v>0</v>
      </c>
      <c r="DM308" s="100">
        <f t="shared" ca="1" si="3511"/>
        <v>0</v>
      </c>
      <c r="DN308" s="100">
        <f t="shared" ca="1" si="3511"/>
        <v>0</v>
      </c>
      <c r="DO308" s="100">
        <f t="shared" ca="1" si="3511"/>
        <v>0</v>
      </c>
      <c r="DP308" s="100">
        <f t="shared" ca="1" si="3511"/>
        <v>0</v>
      </c>
      <c r="DQ308" s="100">
        <f t="shared" ca="1" si="3511"/>
        <v>0</v>
      </c>
      <c r="DR308" s="100">
        <f t="shared" ca="1" si="3511"/>
        <v>0</v>
      </c>
      <c r="DS308" s="100">
        <f t="shared" ca="1" si="3511"/>
        <v>0</v>
      </c>
      <c r="DT308" s="100">
        <f t="shared" ca="1" si="3511"/>
        <v>0</v>
      </c>
      <c r="DU308" s="100">
        <f t="shared" ca="1" si="3511"/>
        <v>0</v>
      </c>
      <c r="DV308" s="100">
        <f t="shared" ca="1" si="3511"/>
        <v>0</v>
      </c>
      <c r="DW308" s="100">
        <f t="shared" ca="1" si="3511"/>
        <v>0</v>
      </c>
      <c r="DX308" s="100">
        <f t="shared" ca="1" si="3511"/>
        <v>0</v>
      </c>
      <c r="DY308" s="100">
        <f t="shared" ca="1" si="3511"/>
        <v>0</v>
      </c>
      <c r="DZ308" s="100">
        <f t="shared" ca="1" si="3511"/>
        <v>0</v>
      </c>
      <c r="EA308" s="100">
        <f t="shared" ca="1" si="3511"/>
        <v>0</v>
      </c>
      <c r="EB308" s="100">
        <f t="shared" ca="1" si="3511"/>
        <v>0</v>
      </c>
      <c r="EC308" s="100">
        <f t="shared" ref="EC308:GN308" ca="1" si="3512">SUM(EC303:EC307)</f>
        <v>0</v>
      </c>
      <c r="ED308" s="100">
        <f t="shared" ca="1" si="3512"/>
        <v>0</v>
      </c>
      <c r="EE308" s="100">
        <f t="shared" ca="1" si="3512"/>
        <v>0</v>
      </c>
      <c r="EF308" s="100">
        <f t="shared" si="3512"/>
        <v>0</v>
      </c>
      <c r="EG308" s="100">
        <f t="shared" si="3512"/>
        <v>0</v>
      </c>
      <c r="EH308" s="100">
        <f t="shared" si="3512"/>
        <v>0</v>
      </c>
      <c r="EI308" s="100">
        <f t="shared" si="3512"/>
        <v>0</v>
      </c>
      <c r="EJ308" s="100">
        <f t="shared" si="3512"/>
        <v>0</v>
      </c>
      <c r="EK308" s="100">
        <f t="shared" si="3512"/>
        <v>0</v>
      </c>
      <c r="EL308" s="100">
        <f t="shared" si="3512"/>
        <v>0</v>
      </c>
      <c r="EM308" s="100">
        <f t="shared" si="3512"/>
        <v>0</v>
      </c>
      <c r="EN308" s="100">
        <f t="shared" si="3512"/>
        <v>0</v>
      </c>
      <c r="EO308" s="100">
        <f t="shared" si="3512"/>
        <v>0</v>
      </c>
      <c r="EP308" s="100">
        <f t="shared" si="3512"/>
        <v>0</v>
      </c>
      <c r="EQ308" s="100">
        <f t="shared" si="3512"/>
        <v>0</v>
      </c>
      <c r="ER308" s="100">
        <f t="shared" si="3512"/>
        <v>0</v>
      </c>
      <c r="ES308" s="100">
        <f t="shared" si="3512"/>
        <v>0</v>
      </c>
      <c r="ET308" s="100">
        <f t="shared" si="3512"/>
        <v>0</v>
      </c>
      <c r="EU308" s="100">
        <f t="shared" si="3512"/>
        <v>0</v>
      </c>
      <c r="EV308" s="100">
        <f t="shared" si="3512"/>
        <v>0</v>
      </c>
      <c r="EW308" s="100">
        <f t="shared" si="3512"/>
        <v>0</v>
      </c>
      <c r="EX308" s="100">
        <f t="shared" si="3512"/>
        <v>0</v>
      </c>
      <c r="EY308" s="100">
        <f t="shared" si="3512"/>
        <v>0</v>
      </c>
      <c r="EZ308" s="100">
        <f t="shared" si="3512"/>
        <v>0</v>
      </c>
      <c r="FA308" s="100">
        <f t="shared" si="3512"/>
        <v>0</v>
      </c>
      <c r="FB308" s="100">
        <f t="shared" si="3512"/>
        <v>0</v>
      </c>
      <c r="FC308" s="100">
        <f t="shared" si="3512"/>
        <v>0</v>
      </c>
      <c r="FD308" s="100">
        <f t="shared" si="3512"/>
        <v>0</v>
      </c>
      <c r="FE308" s="100">
        <f t="shared" si="3512"/>
        <v>0</v>
      </c>
      <c r="FF308" s="100">
        <f t="shared" si="3512"/>
        <v>0</v>
      </c>
      <c r="FG308" s="100">
        <f t="shared" si="3512"/>
        <v>0</v>
      </c>
      <c r="FH308" s="100">
        <f t="shared" si="3512"/>
        <v>0</v>
      </c>
      <c r="FI308" s="100">
        <f t="shared" si="3512"/>
        <v>0</v>
      </c>
      <c r="FJ308" s="100">
        <f t="shared" si="3512"/>
        <v>0</v>
      </c>
      <c r="FK308" s="100">
        <f t="shared" si="3512"/>
        <v>0</v>
      </c>
      <c r="FL308" s="100">
        <f t="shared" si="3512"/>
        <v>0</v>
      </c>
      <c r="FM308" s="100">
        <f t="shared" si="3512"/>
        <v>0</v>
      </c>
      <c r="FN308" s="100">
        <f t="shared" si="3512"/>
        <v>0</v>
      </c>
      <c r="FO308" s="100">
        <f t="shared" si="3512"/>
        <v>0</v>
      </c>
      <c r="FP308" s="100">
        <f t="shared" si="3512"/>
        <v>0</v>
      </c>
      <c r="FQ308" s="100">
        <f t="shared" si="3512"/>
        <v>0</v>
      </c>
      <c r="FR308" s="100">
        <f t="shared" si="3512"/>
        <v>0</v>
      </c>
      <c r="FS308" s="100">
        <f t="shared" si="3512"/>
        <v>0</v>
      </c>
      <c r="FT308" s="100">
        <f t="shared" si="3512"/>
        <v>0</v>
      </c>
      <c r="FU308" s="100">
        <f t="shared" si="3512"/>
        <v>0</v>
      </c>
      <c r="FV308" s="100">
        <f t="shared" si="3512"/>
        <v>0</v>
      </c>
      <c r="FW308" s="100">
        <f t="shared" si="3512"/>
        <v>0</v>
      </c>
      <c r="FX308" s="100">
        <f t="shared" si="3512"/>
        <v>0</v>
      </c>
      <c r="FY308" s="100">
        <f t="shared" si="3512"/>
        <v>0</v>
      </c>
      <c r="FZ308" s="100">
        <f t="shared" si="3512"/>
        <v>0</v>
      </c>
      <c r="GA308" s="100">
        <f t="shared" si="3512"/>
        <v>0</v>
      </c>
      <c r="GB308" s="100">
        <f t="shared" si="3512"/>
        <v>0</v>
      </c>
      <c r="GC308" s="100">
        <f t="shared" si="3512"/>
        <v>0</v>
      </c>
      <c r="GD308" s="100">
        <f t="shared" si="3512"/>
        <v>0</v>
      </c>
      <c r="GE308" s="100">
        <f t="shared" si="3512"/>
        <v>0</v>
      </c>
      <c r="GF308" s="100">
        <f t="shared" si="3512"/>
        <v>0</v>
      </c>
      <c r="GG308" s="100">
        <f t="shared" si="3512"/>
        <v>0</v>
      </c>
      <c r="GH308" s="100">
        <f t="shared" si="3512"/>
        <v>0</v>
      </c>
      <c r="GI308" s="100">
        <f t="shared" si="3512"/>
        <v>0</v>
      </c>
      <c r="GJ308" s="100">
        <f t="shared" si="3512"/>
        <v>0</v>
      </c>
      <c r="GK308" s="100">
        <f t="shared" si="3512"/>
        <v>0</v>
      </c>
      <c r="GL308" s="100">
        <f t="shared" si="3512"/>
        <v>0</v>
      </c>
      <c r="GM308" s="100">
        <f t="shared" si="3512"/>
        <v>0</v>
      </c>
      <c r="GN308" s="100">
        <f t="shared" si="3512"/>
        <v>0</v>
      </c>
      <c r="GO308" s="100">
        <f t="shared" ref="GO308:IZ308" si="3513">SUM(GO303:GO307)</f>
        <v>0</v>
      </c>
      <c r="GP308" s="100">
        <f t="shared" si="3513"/>
        <v>0</v>
      </c>
      <c r="GQ308" s="100">
        <f t="shared" si="3513"/>
        <v>0</v>
      </c>
      <c r="GR308" s="100">
        <f t="shared" si="3513"/>
        <v>0</v>
      </c>
      <c r="GS308" s="100">
        <f t="shared" si="3513"/>
        <v>0</v>
      </c>
      <c r="GT308" s="100">
        <f t="shared" si="3513"/>
        <v>0</v>
      </c>
      <c r="GU308" s="100">
        <f t="shared" si="3513"/>
        <v>0</v>
      </c>
      <c r="GV308" s="100">
        <f t="shared" si="3513"/>
        <v>0</v>
      </c>
      <c r="GW308" s="100">
        <f t="shared" si="3513"/>
        <v>0</v>
      </c>
      <c r="GX308" s="100">
        <f t="shared" si="3513"/>
        <v>0</v>
      </c>
      <c r="GY308" s="100">
        <f t="shared" si="3513"/>
        <v>0</v>
      </c>
      <c r="GZ308" s="100">
        <f t="shared" si="3513"/>
        <v>0</v>
      </c>
      <c r="HA308" s="100">
        <f t="shared" si="3513"/>
        <v>0</v>
      </c>
      <c r="HB308" s="100">
        <f t="shared" si="3513"/>
        <v>0</v>
      </c>
      <c r="HC308" s="100">
        <f t="shared" si="3513"/>
        <v>0</v>
      </c>
      <c r="HD308" s="100">
        <f t="shared" si="3513"/>
        <v>0</v>
      </c>
      <c r="HE308" s="100">
        <f t="shared" si="3513"/>
        <v>0</v>
      </c>
      <c r="HF308" s="100">
        <f t="shared" si="3513"/>
        <v>0</v>
      </c>
      <c r="HG308" s="100">
        <f t="shared" si="3513"/>
        <v>0</v>
      </c>
      <c r="HH308" s="100">
        <f t="shared" si="3513"/>
        <v>0</v>
      </c>
      <c r="HI308" s="100">
        <f t="shared" si="3513"/>
        <v>0</v>
      </c>
      <c r="HJ308" s="100">
        <f t="shared" si="3513"/>
        <v>0</v>
      </c>
      <c r="HK308" s="100">
        <f t="shared" si="3513"/>
        <v>0</v>
      </c>
      <c r="HL308" s="100">
        <f t="shared" si="3513"/>
        <v>0</v>
      </c>
      <c r="HM308" s="100">
        <f t="shared" si="3513"/>
        <v>0</v>
      </c>
      <c r="HN308" s="100">
        <f t="shared" si="3513"/>
        <v>0</v>
      </c>
      <c r="HO308" s="100">
        <f t="shared" si="3513"/>
        <v>0</v>
      </c>
      <c r="HP308" s="100">
        <f t="shared" si="3513"/>
        <v>0</v>
      </c>
      <c r="HQ308" s="100">
        <f t="shared" si="3513"/>
        <v>0</v>
      </c>
      <c r="HR308" s="100">
        <f t="shared" si="3513"/>
        <v>0</v>
      </c>
      <c r="HS308" s="100">
        <f t="shared" si="3513"/>
        <v>0</v>
      </c>
      <c r="HT308" s="100">
        <f t="shared" si="3513"/>
        <v>0</v>
      </c>
      <c r="HU308" s="100">
        <f t="shared" si="3513"/>
        <v>0</v>
      </c>
      <c r="HV308" s="100">
        <f t="shared" si="3513"/>
        <v>0</v>
      </c>
      <c r="HW308" s="100">
        <f t="shared" si="3513"/>
        <v>0</v>
      </c>
      <c r="HX308" s="100">
        <f t="shared" si="3513"/>
        <v>0</v>
      </c>
      <c r="HY308" s="100">
        <f t="shared" si="3513"/>
        <v>0</v>
      </c>
      <c r="HZ308" s="100">
        <f t="shared" si="3513"/>
        <v>0</v>
      </c>
      <c r="IA308" s="100">
        <f t="shared" si="3513"/>
        <v>0</v>
      </c>
      <c r="IB308" s="100">
        <f t="shared" si="3513"/>
        <v>0</v>
      </c>
      <c r="IC308" s="100">
        <f t="shared" si="3513"/>
        <v>0</v>
      </c>
      <c r="ID308" s="100">
        <f t="shared" si="3513"/>
        <v>0</v>
      </c>
      <c r="IE308" s="100">
        <f t="shared" si="3513"/>
        <v>0</v>
      </c>
      <c r="IF308" s="100">
        <f t="shared" si="3513"/>
        <v>0</v>
      </c>
      <c r="IG308" s="100">
        <f t="shared" si="3513"/>
        <v>0</v>
      </c>
      <c r="IH308" s="100">
        <f t="shared" si="3513"/>
        <v>0</v>
      </c>
      <c r="II308" s="100">
        <f t="shared" si="3513"/>
        <v>0</v>
      </c>
      <c r="IJ308" s="100">
        <f t="shared" si="3513"/>
        <v>0</v>
      </c>
      <c r="IK308" s="100">
        <f t="shared" si="3513"/>
        <v>0</v>
      </c>
      <c r="IL308" s="100">
        <f t="shared" si="3513"/>
        <v>0</v>
      </c>
      <c r="IM308" s="100">
        <f t="shared" si="3513"/>
        <v>0</v>
      </c>
      <c r="IN308" s="100">
        <f t="shared" si="3513"/>
        <v>0</v>
      </c>
      <c r="IO308" s="100">
        <f t="shared" si="3513"/>
        <v>0</v>
      </c>
      <c r="IP308" s="100">
        <f t="shared" si="3513"/>
        <v>0</v>
      </c>
      <c r="IQ308" s="100">
        <f t="shared" si="3513"/>
        <v>0</v>
      </c>
      <c r="IR308" s="100">
        <f t="shared" si="3513"/>
        <v>0</v>
      </c>
      <c r="IS308" s="100">
        <f t="shared" si="3513"/>
        <v>0</v>
      </c>
      <c r="IT308" s="100">
        <f t="shared" si="3513"/>
        <v>0</v>
      </c>
      <c r="IU308" s="100">
        <f t="shared" si="3513"/>
        <v>0</v>
      </c>
      <c r="IV308" s="100">
        <f t="shared" si="3513"/>
        <v>0</v>
      </c>
      <c r="IW308" s="100">
        <f t="shared" si="3513"/>
        <v>0</v>
      </c>
      <c r="IX308" s="100">
        <f t="shared" si="3513"/>
        <v>0</v>
      </c>
      <c r="IY308" s="100">
        <f t="shared" si="3513"/>
        <v>0</v>
      </c>
      <c r="IZ308" s="100">
        <f t="shared" si="3513"/>
        <v>0</v>
      </c>
      <c r="JA308" s="100">
        <f t="shared" ref="JA308:LL308" si="3514">SUM(JA303:JA307)</f>
        <v>0</v>
      </c>
      <c r="JB308" s="100">
        <f t="shared" si="3514"/>
        <v>0</v>
      </c>
      <c r="JC308" s="100">
        <f t="shared" si="3514"/>
        <v>0</v>
      </c>
      <c r="JD308" s="100">
        <f t="shared" si="3514"/>
        <v>0</v>
      </c>
      <c r="JE308" s="100">
        <f t="shared" si="3514"/>
        <v>0</v>
      </c>
      <c r="JF308" s="100">
        <f t="shared" si="3514"/>
        <v>0</v>
      </c>
      <c r="JG308" s="100">
        <f t="shared" si="3514"/>
        <v>0</v>
      </c>
      <c r="JH308" s="100">
        <f t="shared" si="3514"/>
        <v>0</v>
      </c>
      <c r="JI308" s="100">
        <f t="shared" si="3514"/>
        <v>0</v>
      </c>
      <c r="JJ308" s="100">
        <f t="shared" si="3514"/>
        <v>0</v>
      </c>
      <c r="JK308" s="100">
        <f t="shared" si="3514"/>
        <v>0</v>
      </c>
      <c r="JL308" s="100">
        <f t="shared" si="3514"/>
        <v>0</v>
      </c>
      <c r="JM308" s="100">
        <f t="shared" si="3514"/>
        <v>0</v>
      </c>
      <c r="JN308" s="100">
        <f t="shared" si="3514"/>
        <v>0</v>
      </c>
      <c r="JO308" s="100">
        <f t="shared" si="3514"/>
        <v>0</v>
      </c>
      <c r="JP308" s="100">
        <f t="shared" si="3514"/>
        <v>0</v>
      </c>
      <c r="JQ308" s="100">
        <f t="shared" si="3514"/>
        <v>0</v>
      </c>
      <c r="JR308" s="100">
        <f t="shared" si="3514"/>
        <v>0</v>
      </c>
      <c r="JS308" s="100">
        <f t="shared" si="3514"/>
        <v>0</v>
      </c>
      <c r="JT308" s="100">
        <f t="shared" si="3514"/>
        <v>0</v>
      </c>
      <c r="JU308" s="100">
        <f t="shared" si="3514"/>
        <v>0</v>
      </c>
      <c r="JV308" s="100">
        <f t="shared" si="3514"/>
        <v>0</v>
      </c>
      <c r="JW308" s="100">
        <f t="shared" si="3514"/>
        <v>0</v>
      </c>
      <c r="JX308" s="100">
        <f t="shared" si="3514"/>
        <v>0</v>
      </c>
      <c r="JY308" s="100">
        <f t="shared" si="3514"/>
        <v>0</v>
      </c>
      <c r="JZ308" s="100">
        <f t="shared" si="3514"/>
        <v>0</v>
      </c>
      <c r="KA308" s="100">
        <f t="shared" si="3514"/>
        <v>0</v>
      </c>
      <c r="KB308" s="100">
        <f t="shared" si="3514"/>
        <v>0</v>
      </c>
      <c r="KC308" s="100">
        <f t="shared" si="3514"/>
        <v>0</v>
      </c>
      <c r="KD308" s="100">
        <f t="shared" si="3514"/>
        <v>0</v>
      </c>
      <c r="KE308" s="100">
        <f t="shared" si="3514"/>
        <v>0</v>
      </c>
      <c r="KF308" s="100">
        <f t="shared" si="3514"/>
        <v>0</v>
      </c>
      <c r="KG308" s="100">
        <f t="shared" si="3514"/>
        <v>0</v>
      </c>
      <c r="KH308" s="100">
        <f t="shared" si="3514"/>
        <v>0</v>
      </c>
      <c r="KI308" s="100">
        <f t="shared" si="3514"/>
        <v>0</v>
      </c>
      <c r="KJ308" s="100">
        <f t="shared" si="3514"/>
        <v>0</v>
      </c>
      <c r="KK308" s="100">
        <f t="shared" si="3514"/>
        <v>0</v>
      </c>
      <c r="KL308" s="100">
        <f t="shared" si="3514"/>
        <v>0</v>
      </c>
      <c r="KM308" s="100">
        <f t="shared" si="3514"/>
        <v>0</v>
      </c>
      <c r="KN308" s="100">
        <f t="shared" si="3514"/>
        <v>0</v>
      </c>
      <c r="KO308" s="100">
        <f t="shared" si="3514"/>
        <v>0</v>
      </c>
      <c r="KP308" s="100">
        <f t="shared" si="3514"/>
        <v>0</v>
      </c>
      <c r="KQ308" s="100">
        <f t="shared" si="3514"/>
        <v>0</v>
      </c>
      <c r="KR308" s="100">
        <f t="shared" si="3514"/>
        <v>0</v>
      </c>
      <c r="KS308" s="100">
        <f t="shared" si="3514"/>
        <v>0</v>
      </c>
      <c r="KT308" s="100">
        <f t="shared" si="3514"/>
        <v>0</v>
      </c>
      <c r="KU308" s="100">
        <f t="shared" si="3514"/>
        <v>0</v>
      </c>
      <c r="KV308" s="100">
        <f t="shared" si="3514"/>
        <v>0</v>
      </c>
      <c r="KW308" s="100">
        <f t="shared" si="3514"/>
        <v>0</v>
      </c>
      <c r="KX308" s="100">
        <f t="shared" si="3514"/>
        <v>0</v>
      </c>
      <c r="KY308" s="100">
        <f t="shared" si="3514"/>
        <v>0</v>
      </c>
      <c r="KZ308" s="100">
        <f t="shared" si="3514"/>
        <v>0</v>
      </c>
      <c r="LA308" s="100">
        <f t="shared" si="3514"/>
        <v>0</v>
      </c>
      <c r="LB308" s="100">
        <f t="shared" si="3514"/>
        <v>0</v>
      </c>
      <c r="LC308" s="100">
        <f t="shared" si="3514"/>
        <v>0</v>
      </c>
      <c r="LD308" s="100">
        <f t="shared" si="3514"/>
        <v>0</v>
      </c>
      <c r="LE308" s="100">
        <f t="shared" si="3514"/>
        <v>0</v>
      </c>
      <c r="LF308" s="100">
        <f t="shared" si="3514"/>
        <v>0</v>
      </c>
      <c r="LG308" s="100">
        <f t="shared" si="3514"/>
        <v>0</v>
      </c>
      <c r="LH308" s="100">
        <f t="shared" si="3514"/>
        <v>0</v>
      </c>
      <c r="LI308" s="100">
        <f t="shared" si="3514"/>
        <v>0</v>
      </c>
      <c r="LJ308" s="100">
        <f t="shared" si="3514"/>
        <v>0</v>
      </c>
      <c r="LK308" s="100">
        <f t="shared" si="3514"/>
        <v>0</v>
      </c>
      <c r="LL308" s="100">
        <f t="shared" si="3514"/>
        <v>0</v>
      </c>
      <c r="LM308" s="100">
        <f t="shared" ref="LM308:NK308" si="3515">SUM(LM303:LM307)</f>
        <v>0</v>
      </c>
      <c r="LN308" s="100">
        <f t="shared" si="3515"/>
        <v>0</v>
      </c>
      <c r="LO308" s="100">
        <f t="shared" si="3515"/>
        <v>0</v>
      </c>
      <c r="LP308" s="100">
        <f t="shared" si="3515"/>
        <v>0</v>
      </c>
      <c r="LQ308" s="100">
        <f t="shared" si="3515"/>
        <v>0</v>
      </c>
      <c r="LR308" s="100">
        <f t="shared" si="3515"/>
        <v>0</v>
      </c>
      <c r="LS308" s="100">
        <f t="shared" si="3515"/>
        <v>0</v>
      </c>
      <c r="LT308" s="100">
        <f t="shared" si="3515"/>
        <v>0</v>
      </c>
      <c r="LU308" s="100">
        <f t="shared" si="3515"/>
        <v>0</v>
      </c>
      <c r="LV308" s="100">
        <f t="shared" si="3515"/>
        <v>0</v>
      </c>
      <c r="LW308" s="100">
        <f t="shared" si="3515"/>
        <v>0</v>
      </c>
      <c r="LX308" s="100">
        <f t="shared" si="3515"/>
        <v>0</v>
      </c>
      <c r="LY308" s="100">
        <f t="shared" si="3515"/>
        <v>0</v>
      </c>
      <c r="LZ308" s="100">
        <f t="shared" si="3515"/>
        <v>0</v>
      </c>
      <c r="MA308" s="100">
        <f t="shared" si="3515"/>
        <v>0</v>
      </c>
      <c r="MB308" s="100">
        <f t="shared" si="3515"/>
        <v>0</v>
      </c>
      <c r="MC308" s="100">
        <f t="shared" si="3515"/>
        <v>0</v>
      </c>
      <c r="MD308" s="100">
        <f t="shared" si="3515"/>
        <v>0</v>
      </c>
      <c r="ME308" s="100">
        <f t="shared" si="3515"/>
        <v>0</v>
      </c>
      <c r="MF308" s="100">
        <f t="shared" si="3515"/>
        <v>0</v>
      </c>
      <c r="MG308" s="100">
        <f t="shared" si="3515"/>
        <v>0</v>
      </c>
      <c r="MH308" s="100">
        <f t="shared" si="3515"/>
        <v>0</v>
      </c>
      <c r="MI308" s="100">
        <f t="shared" si="3515"/>
        <v>0</v>
      </c>
      <c r="MJ308" s="100">
        <f t="shared" si="3515"/>
        <v>0</v>
      </c>
      <c r="MK308" s="100">
        <f t="shared" si="3515"/>
        <v>0</v>
      </c>
      <c r="ML308" s="100">
        <f t="shared" si="3515"/>
        <v>0</v>
      </c>
      <c r="MM308" s="100">
        <f t="shared" si="3515"/>
        <v>0</v>
      </c>
      <c r="MN308" s="100">
        <f t="shared" si="3515"/>
        <v>0</v>
      </c>
      <c r="MO308" s="100">
        <f t="shared" si="3515"/>
        <v>0</v>
      </c>
      <c r="MP308" s="100">
        <f t="shared" si="3515"/>
        <v>0</v>
      </c>
      <c r="MQ308" s="100">
        <f t="shared" si="3515"/>
        <v>0</v>
      </c>
      <c r="MR308" s="100">
        <f t="shared" si="3515"/>
        <v>0</v>
      </c>
      <c r="MS308" s="100">
        <f t="shared" si="3515"/>
        <v>0</v>
      </c>
      <c r="MT308" s="100">
        <f t="shared" si="3515"/>
        <v>0</v>
      </c>
      <c r="MU308" s="100">
        <f t="shared" si="3515"/>
        <v>0</v>
      </c>
      <c r="MV308" s="100">
        <f t="shared" si="3515"/>
        <v>0</v>
      </c>
      <c r="MW308" s="100">
        <f t="shared" si="3515"/>
        <v>0</v>
      </c>
      <c r="MX308" s="100">
        <f t="shared" si="3515"/>
        <v>0</v>
      </c>
      <c r="MY308" s="100">
        <f t="shared" si="3515"/>
        <v>0</v>
      </c>
      <c r="MZ308" s="100">
        <f t="shared" si="3515"/>
        <v>0</v>
      </c>
      <c r="NA308" s="100">
        <f t="shared" si="3515"/>
        <v>0</v>
      </c>
      <c r="NB308" s="100">
        <f t="shared" si="3515"/>
        <v>0</v>
      </c>
      <c r="NC308" s="100">
        <f t="shared" si="3515"/>
        <v>0</v>
      </c>
      <c r="ND308" s="100">
        <f t="shared" si="3515"/>
        <v>0</v>
      </c>
      <c r="NE308" s="100">
        <f t="shared" si="3515"/>
        <v>0</v>
      </c>
      <c r="NF308" s="100">
        <f t="shared" si="3515"/>
        <v>0</v>
      </c>
      <c r="NG308" s="100">
        <f t="shared" si="3515"/>
        <v>0</v>
      </c>
      <c r="NH308" s="100">
        <f t="shared" si="3515"/>
        <v>0</v>
      </c>
      <c r="NI308" s="100">
        <f t="shared" si="3515"/>
        <v>0</v>
      </c>
      <c r="NJ308" s="100">
        <f t="shared" si="3515"/>
        <v>0</v>
      </c>
      <c r="NK308" s="101">
        <f t="shared" si="3515"/>
        <v>0</v>
      </c>
    </row>
    <row r="309" spans="1:375" x14ac:dyDescent="0.25">
      <c r="A309" s="104"/>
      <c r="B309" s="104"/>
      <c r="C309" s="45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94"/>
      <c r="X309" s="94"/>
      <c r="Y309" s="94"/>
      <c r="Z309" s="94"/>
      <c r="AA309" s="94"/>
      <c r="AB309" s="94"/>
      <c r="AC309" s="94"/>
      <c r="AD309" s="94"/>
      <c r="AE309" s="94"/>
      <c r="AF309" s="94"/>
      <c r="AG309" s="94"/>
      <c r="AH309" s="94"/>
      <c r="AI309" s="94"/>
      <c r="AJ309" s="94"/>
      <c r="AK309" s="94"/>
      <c r="AL309" s="94"/>
      <c r="AM309" s="94"/>
      <c r="AN309" s="94"/>
      <c r="AO309" s="94"/>
      <c r="AP309" s="94"/>
      <c r="AQ309" s="94"/>
      <c r="AR309" s="94"/>
      <c r="AS309" s="94"/>
      <c r="AT309" s="94"/>
      <c r="AU309" s="94"/>
      <c r="AV309" s="94"/>
      <c r="AW309" s="94"/>
      <c r="AX309" s="94"/>
      <c r="AY309" s="94"/>
      <c r="AZ309" s="94"/>
      <c r="BA309" s="94"/>
      <c r="BB309" s="94"/>
      <c r="BC309" s="94"/>
      <c r="BD309" s="94"/>
      <c r="BE309" s="94"/>
      <c r="BF309" s="94"/>
      <c r="BG309" s="94"/>
      <c r="BH309" s="94"/>
      <c r="BI309" s="94"/>
      <c r="BJ309" s="94"/>
      <c r="BK309" s="94"/>
      <c r="BL309" s="94"/>
      <c r="BM309" s="94"/>
      <c r="BN309" s="94"/>
      <c r="BO309" s="94"/>
      <c r="BP309" s="94"/>
      <c r="BQ309" s="94"/>
      <c r="BR309" s="94"/>
      <c r="BS309" s="94"/>
      <c r="BT309" s="94"/>
      <c r="BU309" s="94"/>
      <c r="BV309" s="94"/>
      <c r="BW309" s="94"/>
      <c r="BX309" s="94"/>
      <c r="BY309" s="94"/>
      <c r="BZ309" s="94"/>
      <c r="CA309" s="94"/>
      <c r="CB309" s="94"/>
      <c r="CC309" s="94"/>
      <c r="CD309" s="94"/>
      <c r="CE309" s="94"/>
      <c r="CF309" s="94"/>
      <c r="CG309" s="94"/>
      <c r="CH309" s="94"/>
      <c r="CI309" s="94"/>
      <c r="CJ309" s="94"/>
      <c r="CK309" s="94"/>
      <c r="CL309" s="94"/>
      <c r="CM309" s="94"/>
      <c r="CN309" s="94"/>
      <c r="CO309" s="94"/>
      <c r="CP309" s="94"/>
      <c r="CQ309" s="94"/>
      <c r="CR309" s="94"/>
      <c r="CS309" s="94"/>
      <c r="CT309" s="94"/>
      <c r="CU309" s="94"/>
      <c r="CV309" s="94"/>
      <c r="CW309" s="94"/>
      <c r="CX309" s="94"/>
      <c r="CY309" s="94"/>
      <c r="CZ309" s="94"/>
      <c r="DA309" s="94"/>
      <c r="DB309" s="94"/>
      <c r="DC309" s="94"/>
      <c r="DD309" s="94"/>
      <c r="DE309" s="94"/>
      <c r="DF309" s="94"/>
      <c r="DG309" s="94"/>
      <c r="DH309" s="94"/>
      <c r="DI309" s="94"/>
      <c r="DJ309" s="94"/>
      <c r="DK309" s="94"/>
      <c r="DL309" s="94"/>
      <c r="DM309" s="94"/>
      <c r="DN309" s="94"/>
      <c r="DO309" s="94"/>
      <c r="DP309" s="94"/>
      <c r="DQ309" s="94"/>
      <c r="DR309" s="94"/>
      <c r="DS309" s="94"/>
      <c r="DT309" s="94"/>
      <c r="DU309" s="94"/>
      <c r="DV309" s="94"/>
      <c r="DW309" s="94"/>
      <c r="DX309" s="94"/>
      <c r="DY309" s="94"/>
      <c r="DZ309" s="94"/>
      <c r="EA309" s="94"/>
      <c r="EB309" s="94"/>
      <c r="EC309" s="94"/>
      <c r="ED309" s="94"/>
      <c r="EE309" s="94"/>
      <c r="EF309" s="94"/>
      <c r="EG309" s="94"/>
      <c r="EH309" s="94"/>
      <c r="EI309" s="94"/>
      <c r="EJ309" s="94"/>
      <c r="EK309" s="94"/>
      <c r="EL309" s="94"/>
      <c r="EM309" s="94"/>
      <c r="EN309" s="94"/>
      <c r="EO309" s="94"/>
      <c r="EP309" s="94"/>
      <c r="EQ309" s="94"/>
      <c r="ER309" s="94"/>
      <c r="ES309" s="94"/>
      <c r="ET309" s="94"/>
      <c r="EU309" s="94"/>
      <c r="EV309" s="94"/>
      <c r="EW309" s="94"/>
      <c r="EX309" s="94"/>
      <c r="EY309" s="94"/>
      <c r="EZ309" s="94"/>
      <c r="FA309" s="94"/>
      <c r="FB309" s="94"/>
      <c r="FC309" s="94"/>
      <c r="FD309" s="94"/>
      <c r="FE309" s="94"/>
      <c r="FF309" s="94"/>
      <c r="FG309" s="94"/>
      <c r="FH309" s="94"/>
      <c r="FI309" s="94"/>
      <c r="FJ309" s="94"/>
      <c r="FK309" s="94"/>
      <c r="FL309" s="94"/>
      <c r="FM309" s="94"/>
      <c r="FN309" s="94"/>
      <c r="FO309" s="94"/>
      <c r="FP309" s="94"/>
      <c r="FQ309" s="94"/>
      <c r="FR309" s="94"/>
      <c r="FS309" s="94"/>
      <c r="FT309" s="94"/>
      <c r="FU309" s="94"/>
      <c r="FV309" s="94"/>
      <c r="FW309" s="94"/>
      <c r="FX309" s="94"/>
      <c r="FY309" s="94"/>
      <c r="FZ309" s="94"/>
      <c r="GA309" s="94"/>
      <c r="GB309" s="94"/>
      <c r="GC309" s="94"/>
      <c r="GD309" s="94"/>
      <c r="GE309" s="94"/>
      <c r="GF309" s="94"/>
      <c r="GG309" s="94"/>
      <c r="GH309" s="94"/>
      <c r="GI309" s="94"/>
      <c r="GJ309" s="94"/>
      <c r="GK309" s="94"/>
      <c r="GL309" s="94"/>
      <c r="GM309" s="94"/>
      <c r="GN309" s="94"/>
      <c r="GO309" s="94"/>
      <c r="GP309" s="94"/>
      <c r="GQ309" s="94"/>
      <c r="GR309" s="94"/>
      <c r="GS309" s="94"/>
      <c r="GT309" s="94"/>
      <c r="GU309" s="94"/>
      <c r="GV309" s="94"/>
      <c r="GW309" s="94"/>
      <c r="GX309" s="94"/>
      <c r="GY309" s="94"/>
      <c r="GZ309" s="94"/>
      <c r="HA309" s="94"/>
      <c r="HB309" s="94"/>
      <c r="HC309" s="94"/>
      <c r="HD309" s="94"/>
      <c r="HE309" s="94"/>
      <c r="HF309" s="94"/>
      <c r="HG309" s="94"/>
      <c r="HH309" s="94"/>
      <c r="HI309" s="94"/>
      <c r="HJ309" s="94"/>
      <c r="HK309" s="94"/>
      <c r="HL309" s="94"/>
      <c r="HM309" s="94"/>
      <c r="HN309" s="94"/>
      <c r="HO309" s="94"/>
      <c r="HP309" s="94"/>
      <c r="HQ309" s="94"/>
      <c r="HR309" s="94"/>
      <c r="HS309" s="94"/>
      <c r="HT309" s="94"/>
      <c r="HU309" s="94"/>
      <c r="HV309" s="94"/>
      <c r="HW309" s="94"/>
      <c r="HX309" s="94"/>
      <c r="HY309" s="94"/>
      <c r="HZ309" s="94"/>
      <c r="IA309" s="94"/>
      <c r="IB309" s="94"/>
      <c r="IC309" s="94"/>
      <c r="ID309" s="94"/>
      <c r="IE309" s="94"/>
      <c r="IF309" s="94"/>
      <c r="IG309" s="94"/>
      <c r="IH309" s="94"/>
      <c r="II309" s="94"/>
      <c r="IJ309" s="94"/>
      <c r="IK309" s="94"/>
      <c r="IL309" s="94"/>
      <c r="IM309" s="94"/>
      <c r="IN309" s="94"/>
      <c r="IO309" s="94"/>
      <c r="IP309" s="94"/>
      <c r="IQ309" s="94"/>
      <c r="IR309" s="94"/>
      <c r="IS309" s="94"/>
      <c r="IT309" s="94"/>
      <c r="IU309" s="94"/>
      <c r="IV309" s="94"/>
      <c r="IW309" s="94"/>
      <c r="IX309" s="94"/>
      <c r="IY309" s="94"/>
      <c r="IZ309" s="94"/>
      <c r="JA309" s="94"/>
      <c r="JB309" s="94"/>
      <c r="JC309" s="94"/>
      <c r="JD309" s="94"/>
      <c r="JE309" s="94"/>
      <c r="JF309" s="94"/>
      <c r="JG309" s="94"/>
      <c r="JH309" s="94"/>
      <c r="JI309" s="94"/>
      <c r="JJ309" s="94"/>
      <c r="JK309" s="94"/>
      <c r="JL309" s="94"/>
      <c r="JM309" s="94"/>
      <c r="JN309" s="94"/>
      <c r="JO309" s="94"/>
      <c r="JP309" s="94"/>
      <c r="JQ309" s="94"/>
      <c r="JR309" s="94"/>
      <c r="JS309" s="94"/>
      <c r="JT309" s="94"/>
      <c r="JU309" s="94"/>
      <c r="JV309" s="94"/>
      <c r="JW309" s="94"/>
      <c r="JX309" s="94"/>
      <c r="JY309" s="94"/>
      <c r="JZ309" s="94"/>
      <c r="KA309" s="94"/>
      <c r="KB309" s="94"/>
      <c r="KC309" s="94"/>
      <c r="KD309" s="94"/>
      <c r="KE309" s="94"/>
      <c r="KF309" s="94"/>
      <c r="KG309" s="94"/>
      <c r="KH309" s="94"/>
      <c r="KI309" s="94"/>
      <c r="KJ309" s="94"/>
      <c r="KK309" s="94"/>
      <c r="KL309" s="94"/>
      <c r="KM309" s="94"/>
      <c r="KN309" s="94"/>
      <c r="KO309" s="94"/>
      <c r="KP309" s="94"/>
      <c r="KQ309" s="94"/>
      <c r="KR309" s="94"/>
      <c r="KS309" s="94"/>
      <c r="KT309" s="94"/>
      <c r="KU309" s="94"/>
      <c r="KV309" s="94"/>
      <c r="KW309" s="94"/>
      <c r="KX309" s="94"/>
      <c r="KY309" s="94"/>
      <c r="KZ309" s="94"/>
      <c r="LA309" s="94"/>
      <c r="LB309" s="94"/>
      <c r="LC309" s="94"/>
      <c r="LD309" s="94"/>
      <c r="LE309" s="94"/>
      <c r="LF309" s="94"/>
      <c r="LG309" s="94"/>
      <c r="LH309" s="94"/>
      <c r="LI309" s="94"/>
      <c r="LJ309" s="94"/>
      <c r="LK309" s="94"/>
      <c r="LL309" s="94"/>
      <c r="LM309" s="94"/>
      <c r="LN309" s="94"/>
      <c r="LO309" s="94"/>
      <c r="LP309" s="94"/>
      <c r="LQ309" s="94"/>
      <c r="LR309" s="94"/>
      <c r="LS309" s="94"/>
      <c r="LT309" s="94"/>
      <c r="LU309" s="94"/>
      <c r="LV309" s="94"/>
      <c r="LW309" s="94"/>
      <c r="LX309" s="94"/>
      <c r="LY309" s="94"/>
      <c r="LZ309" s="94"/>
      <c r="MA309" s="94"/>
      <c r="MB309" s="94"/>
      <c r="MC309" s="94"/>
      <c r="MD309" s="94"/>
      <c r="ME309" s="94"/>
      <c r="MF309" s="94"/>
      <c r="MG309" s="94"/>
      <c r="MH309" s="94"/>
      <c r="MI309" s="94"/>
      <c r="MJ309" s="94"/>
      <c r="MK309" s="94"/>
      <c r="ML309" s="94"/>
      <c r="MM309" s="94"/>
      <c r="MN309" s="94"/>
      <c r="MO309" s="94"/>
      <c r="MP309" s="94"/>
      <c r="MQ309" s="94"/>
      <c r="MR309" s="94"/>
      <c r="MS309" s="94"/>
      <c r="MT309" s="94"/>
      <c r="MU309" s="94"/>
      <c r="MV309" s="94"/>
      <c r="MW309" s="94"/>
      <c r="MX309" s="94"/>
      <c r="MY309" s="94"/>
      <c r="MZ309" s="94"/>
      <c r="NA309" s="94"/>
      <c r="NB309" s="94"/>
      <c r="NC309" s="94"/>
      <c r="ND309" s="94"/>
      <c r="NE309" s="94"/>
      <c r="NF309" s="94"/>
      <c r="NG309" s="94"/>
      <c r="NH309" s="94"/>
      <c r="NI309" s="94"/>
      <c r="NJ309" s="94"/>
      <c r="NK309" s="94"/>
    </row>
    <row r="310" spans="1:375" x14ac:dyDescent="0.25">
      <c r="A310" s="84"/>
      <c r="B310" s="85"/>
      <c r="C310" s="86" t="s">
        <v>90</v>
      </c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  <c r="AB310" s="87"/>
      <c r="AC310" s="87"/>
      <c r="AD310" s="87"/>
      <c r="AE310" s="87"/>
      <c r="AF310" s="87"/>
      <c r="AG310" s="87"/>
      <c r="AH310" s="87"/>
      <c r="AI310" s="87"/>
      <c r="AJ310" s="87"/>
      <c r="AK310" s="87"/>
      <c r="AL310" s="87"/>
      <c r="AM310" s="87"/>
      <c r="AN310" s="87"/>
      <c r="AO310" s="87"/>
      <c r="AP310" s="87"/>
      <c r="AQ310" s="87"/>
      <c r="AR310" s="87"/>
      <c r="AS310" s="87"/>
      <c r="AT310" s="87"/>
      <c r="AU310" s="87"/>
      <c r="AV310" s="87"/>
      <c r="AW310" s="87"/>
      <c r="AX310" s="87"/>
      <c r="AY310" s="87"/>
      <c r="AZ310" s="87"/>
      <c r="BA310" s="87"/>
      <c r="BB310" s="87"/>
      <c r="BC310" s="87"/>
      <c r="BD310" s="87"/>
      <c r="BE310" s="87"/>
      <c r="BF310" s="87"/>
      <c r="BG310" s="87"/>
      <c r="BH310" s="87"/>
      <c r="BI310" s="87"/>
      <c r="BJ310" s="87"/>
      <c r="BK310" s="87"/>
      <c r="BL310" s="87"/>
      <c r="BM310" s="87"/>
      <c r="BN310" s="87"/>
      <c r="BO310" s="87"/>
      <c r="BP310" s="87"/>
      <c r="BQ310" s="87"/>
      <c r="BR310" s="87"/>
      <c r="BS310" s="87"/>
      <c r="BT310" s="87"/>
      <c r="BU310" s="87"/>
      <c r="BV310" s="87"/>
      <c r="BW310" s="87"/>
      <c r="BX310" s="87"/>
      <c r="BY310" s="87"/>
      <c r="BZ310" s="87"/>
      <c r="CA310" s="87"/>
      <c r="CB310" s="87"/>
      <c r="CC310" s="87"/>
      <c r="CD310" s="87"/>
      <c r="CE310" s="87"/>
      <c r="CF310" s="87"/>
      <c r="CG310" s="87"/>
      <c r="CH310" s="87"/>
      <c r="CI310" s="87"/>
      <c r="CJ310" s="87"/>
      <c r="CK310" s="87"/>
      <c r="CL310" s="87"/>
      <c r="CM310" s="87"/>
      <c r="CN310" s="87"/>
      <c r="CO310" s="87"/>
      <c r="CP310" s="87"/>
      <c r="CQ310" s="87"/>
      <c r="CR310" s="87"/>
      <c r="CS310" s="87"/>
      <c r="CT310" s="87"/>
      <c r="CU310" s="87"/>
      <c r="CV310" s="87"/>
      <c r="CW310" s="87"/>
      <c r="CX310" s="87"/>
      <c r="CY310" s="87"/>
      <c r="CZ310" s="87"/>
      <c r="DA310" s="87"/>
      <c r="DB310" s="87"/>
      <c r="DC310" s="87"/>
      <c r="DD310" s="87"/>
      <c r="DE310" s="87"/>
      <c r="DF310" s="87"/>
      <c r="DG310" s="87"/>
      <c r="DH310" s="87"/>
      <c r="DI310" s="87"/>
      <c r="DJ310" s="87"/>
      <c r="DK310" s="87"/>
      <c r="DL310" s="87"/>
      <c r="DM310" s="87"/>
      <c r="DN310" s="87"/>
      <c r="DO310" s="87"/>
      <c r="DP310" s="87"/>
      <c r="DQ310" s="87"/>
      <c r="DR310" s="87"/>
      <c r="DS310" s="87"/>
      <c r="DT310" s="87"/>
      <c r="DU310" s="87"/>
      <c r="DV310" s="87"/>
      <c r="DW310" s="87"/>
      <c r="DX310" s="87"/>
      <c r="DY310" s="87"/>
      <c r="DZ310" s="87"/>
      <c r="EA310" s="87"/>
      <c r="EB310" s="87"/>
      <c r="EC310" s="87"/>
      <c r="ED310" s="87"/>
      <c r="EE310" s="87"/>
      <c r="EF310" s="87"/>
      <c r="EG310" s="87"/>
      <c r="EH310" s="87"/>
      <c r="EI310" s="87"/>
      <c r="EJ310" s="87"/>
      <c r="EK310" s="87"/>
      <c r="EL310" s="87"/>
      <c r="EM310" s="87"/>
      <c r="EN310" s="87"/>
      <c r="EO310" s="87"/>
      <c r="EP310" s="87"/>
      <c r="EQ310" s="87"/>
      <c r="ER310" s="87"/>
      <c r="ES310" s="87"/>
      <c r="ET310" s="87"/>
      <c r="EU310" s="87"/>
      <c r="EV310" s="87"/>
      <c r="EW310" s="87"/>
      <c r="EX310" s="87"/>
      <c r="EY310" s="87"/>
      <c r="EZ310" s="87"/>
      <c r="FA310" s="87"/>
      <c r="FB310" s="87"/>
      <c r="FC310" s="87"/>
      <c r="FD310" s="87"/>
      <c r="FE310" s="87"/>
      <c r="FF310" s="87"/>
      <c r="FG310" s="87"/>
      <c r="FH310" s="87"/>
      <c r="FI310" s="87"/>
      <c r="FJ310" s="87"/>
      <c r="FK310" s="87"/>
      <c r="FL310" s="87"/>
      <c r="FM310" s="87"/>
      <c r="FN310" s="87"/>
      <c r="FO310" s="87"/>
      <c r="FP310" s="87"/>
      <c r="FQ310" s="87"/>
      <c r="FR310" s="87"/>
      <c r="FS310" s="87"/>
      <c r="FT310" s="87"/>
      <c r="FU310" s="87"/>
      <c r="FV310" s="87"/>
      <c r="FW310" s="87"/>
      <c r="FX310" s="87"/>
      <c r="FY310" s="87"/>
      <c r="FZ310" s="87"/>
      <c r="GA310" s="87"/>
      <c r="GB310" s="87"/>
      <c r="GC310" s="87"/>
      <c r="GD310" s="87"/>
      <c r="GE310" s="87"/>
      <c r="GF310" s="87"/>
      <c r="GG310" s="87"/>
      <c r="GH310" s="87"/>
      <c r="GI310" s="87"/>
      <c r="GJ310" s="87"/>
      <c r="GK310" s="87"/>
      <c r="GL310" s="87"/>
      <c r="GM310" s="87"/>
      <c r="GN310" s="87"/>
      <c r="GO310" s="87"/>
      <c r="GP310" s="87"/>
      <c r="GQ310" s="87"/>
      <c r="GR310" s="87"/>
      <c r="GS310" s="87"/>
      <c r="GT310" s="87"/>
      <c r="GU310" s="87"/>
      <c r="GV310" s="87"/>
      <c r="GW310" s="87"/>
      <c r="GX310" s="87"/>
      <c r="GY310" s="87"/>
      <c r="GZ310" s="87"/>
      <c r="HA310" s="87"/>
      <c r="HB310" s="87"/>
      <c r="HC310" s="87"/>
      <c r="HD310" s="87"/>
      <c r="HE310" s="87"/>
      <c r="HF310" s="87"/>
      <c r="HG310" s="87"/>
      <c r="HH310" s="87"/>
      <c r="HI310" s="87"/>
      <c r="HJ310" s="87"/>
      <c r="HK310" s="87"/>
      <c r="HL310" s="87"/>
      <c r="HM310" s="87"/>
      <c r="HN310" s="87"/>
      <c r="HO310" s="87"/>
      <c r="HP310" s="87"/>
      <c r="HQ310" s="87"/>
      <c r="HR310" s="87"/>
      <c r="HS310" s="87"/>
      <c r="HT310" s="87"/>
      <c r="HU310" s="87"/>
      <c r="HV310" s="87"/>
      <c r="HW310" s="87"/>
      <c r="HX310" s="87"/>
      <c r="HY310" s="87"/>
      <c r="HZ310" s="87"/>
      <c r="IA310" s="87"/>
      <c r="IB310" s="87"/>
      <c r="IC310" s="87"/>
      <c r="ID310" s="87"/>
      <c r="IE310" s="87"/>
      <c r="IF310" s="87"/>
      <c r="IG310" s="87"/>
      <c r="IH310" s="87"/>
      <c r="II310" s="87"/>
      <c r="IJ310" s="87"/>
      <c r="IK310" s="87"/>
      <c r="IL310" s="87"/>
      <c r="IM310" s="87"/>
      <c r="IN310" s="87"/>
      <c r="IO310" s="87"/>
      <c r="IP310" s="87"/>
      <c r="IQ310" s="87"/>
      <c r="IR310" s="87"/>
      <c r="IS310" s="87"/>
      <c r="IT310" s="87"/>
      <c r="IU310" s="87"/>
      <c r="IV310" s="87"/>
      <c r="IW310" s="87"/>
      <c r="IX310" s="87"/>
      <c r="IY310" s="87"/>
      <c r="IZ310" s="87"/>
      <c r="JA310" s="87"/>
      <c r="JB310" s="87"/>
      <c r="JC310" s="87"/>
      <c r="JD310" s="87"/>
      <c r="JE310" s="87"/>
      <c r="JF310" s="87"/>
      <c r="JG310" s="87"/>
      <c r="JH310" s="87"/>
      <c r="JI310" s="87"/>
      <c r="JJ310" s="87"/>
      <c r="JK310" s="87"/>
      <c r="JL310" s="87"/>
      <c r="JM310" s="87"/>
      <c r="JN310" s="87"/>
      <c r="JO310" s="87"/>
      <c r="JP310" s="87"/>
      <c r="JQ310" s="87"/>
      <c r="JR310" s="87"/>
      <c r="JS310" s="87"/>
      <c r="JT310" s="87"/>
      <c r="JU310" s="87"/>
      <c r="JV310" s="87"/>
      <c r="JW310" s="87"/>
      <c r="JX310" s="87"/>
      <c r="JY310" s="87"/>
      <c r="JZ310" s="87"/>
      <c r="KA310" s="87"/>
      <c r="KB310" s="87"/>
      <c r="KC310" s="87"/>
      <c r="KD310" s="87"/>
      <c r="KE310" s="87"/>
      <c r="KF310" s="87"/>
      <c r="KG310" s="87"/>
      <c r="KH310" s="87"/>
      <c r="KI310" s="87"/>
      <c r="KJ310" s="87"/>
      <c r="KK310" s="87"/>
      <c r="KL310" s="87"/>
      <c r="KM310" s="87"/>
      <c r="KN310" s="87"/>
      <c r="KO310" s="87"/>
      <c r="KP310" s="87"/>
      <c r="KQ310" s="87"/>
      <c r="KR310" s="87"/>
      <c r="KS310" s="87"/>
      <c r="KT310" s="87"/>
      <c r="KU310" s="87"/>
      <c r="KV310" s="87"/>
      <c r="KW310" s="87"/>
      <c r="KX310" s="87"/>
      <c r="KY310" s="87"/>
      <c r="KZ310" s="87"/>
      <c r="LA310" s="87"/>
      <c r="LB310" s="87"/>
      <c r="LC310" s="87"/>
      <c r="LD310" s="87"/>
      <c r="LE310" s="87"/>
      <c r="LF310" s="87"/>
      <c r="LG310" s="87"/>
      <c r="LH310" s="87"/>
      <c r="LI310" s="87"/>
      <c r="LJ310" s="87"/>
      <c r="LK310" s="87"/>
      <c r="LL310" s="87"/>
      <c r="LM310" s="87"/>
      <c r="LN310" s="87"/>
      <c r="LO310" s="87"/>
      <c r="LP310" s="87"/>
      <c r="LQ310" s="87"/>
      <c r="LR310" s="87"/>
      <c r="LS310" s="87"/>
      <c r="LT310" s="87"/>
      <c r="LU310" s="87"/>
      <c r="LV310" s="87"/>
      <c r="LW310" s="87"/>
      <c r="LX310" s="87"/>
      <c r="LY310" s="87"/>
      <c r="LZ310" s="87"/>
      <c r="MA310" s="87"/>
      <c r="MB310" s="87"/>
      <c r="MC310" s="87"/>
      <c r="MD310" s="87"/>
      <c r="ME310" s="87"/>
      <c r="MF310" s="87"/>
      <c r="MG310" s="87"/>
      <c r="MH310" s="87"/>
      <c r="MI310" s="87"/>
      <c r="MJ310" s="87"/>
      <c r="MK310" s="87"/>
      <c r="ML310" s="87"/>
      <c r="MM310" s="87"/>
      <c r="MN310" s="87"/>
      <c r="MO310" s="87"/>
      <c r="MP310" s="87"/>
      <c r="MQ310" s="87"/>
      <c r="MR310" s="87"/>
      <c r="MS310" s="87"/>
      <c r="MT310" s="87"/>
      <c r="MU310" s="87"/>
      <c r="MV310" s="87"/>
      <c r="MW310" s="87"/>
      <c r="MX310" s="87"/>
      <c r="MY310" s="87"/>
      <c r="MZ310" s="87"/>
      <c r="NA310" s="87"/>
      <c r="NB310" s="87"/>
      <c r="NC310" s="87"/>
      <c r="ND310" s="87"/>
      <c r="NE310" s="87"/>
      <c r="NF310" s="87"/>
      <c r="NG310" s="87"/>
      <c r="NH310" s="87"/>
      <c r="NI310" s="87"/>
      <c r="NJ310" s="87"/>
      <c r="NK310" s="88"/>
    </row>
    <row r="311" spans="1:375" x14ac:dyDescent="0.25">
      <c r="A311" s="89" t="s">
        <v>88</v>
      </c>
      <c r="B311" s="90" t="s">
        <v>89</v>
      </c>
      <c r="C311" s="90" t="str">
        <f>A147&amp;" / "&amp;C147</f>
        <v>1000 / Tenant #1</v>
      </c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1"/>
      <c r="AK311" s="91"/>
      <c r="AL311" s="91"/>
      <c r="AM311" s="91"/>
      <c r="AN311" s="91"/>
      <c r="AO311" s="91"/>
      <c r="AP311" s="91"/>
      <c r="AQ311" s="91"/>
      <c r="AR311" s="91"/>
      <c r="AS311" s="91"/>
      <c r="AT311" s="91"/>
      <c r="AU311" s="91"/>
      <c r="AV311" s="91"/>
      <c r="AW311" s="91"/>
      <c r="AX311" s="91"/>
      <c r="AY311" s="91"/>
      <c r="AZ311" s="91"/>
      <c r="BA311" s="91"/>
      <c r="BB311" s="91"/>
      <c r="BC311" s="91"/>
      <c r="BD311" s="91"/>
      <c r="BE311" s="91"/>
      <c r="BF311" s="91"/>
      <c r="BG311" s="91"/>
      <c r="BH311" s="91"/>
      <c r="BI311" s="91"/>
      <c r="BJ311" s="91"/>
      <c r="BK311" s="91"/>
      <c r="BL311" s="91"/>
      <c r="BM311" s="91"/>
      <c r="BN311" s="91"/>
      <c r="BO311" s="91"/>
      <c r="BP311" s="91"/>
      <c r="BQ311" s="91"/>
      <c r="BR311" s="91"/>
      <c r="BS311" s="91"/>
      <c r="BT311" s="91"/>
      <c r="BU311" s="91"/>
      <c r="BV311" s="91"/>
      <c r="BW311" s="91"/>
      <c r="BX311" s="91"/>
      <c r="BY311" s="91"/>
      <c r="BZ311" s="91"/>
      <c r="CA311" s="91"/>
      <c r="CB311" s="91"/>
      <c r="CC311" s="91"/>
      <c r="CD311" s="91"/>
      <c r="CE311" s="91"/>
      <c r="CF311" s="91"/>
      <c r="CG311" s="91"/>
      <c r="CH311" s="91"/>
      <c r="CI311" s="91"/>
      <c r="CJ311" s="91"/>
      <c r="CK311" s="91"/>
      <c r="CL311" s="91"/>
      <c r="CM311" s="91"/>
      <c r="CN311" s="91"/>
      <c r="CO311" s="91"/>
      <c r="CP311" s="91"/>
      <c r="CQ311" s="91"/>
      <c r="CR311" s="91"/>
      <c r="CS311" s="91"/>
      <c r="CT311" s="91"/>
      <c r="CU311" s="91"/>
      <c r="CV311" s="91"/>
      <c r="CW311" s="91"/>
      <c r="CX311" s="91"/>
      <c r="CY311" s="91"/>
      <c r="CZ311" s="91"/>
      <c r="DA311" s="91"/>
      <c r="DB311" s="91"/>
      <c r="DC311" s="91"/>
      <c r="DD311" s="91"/>
      <c r="DE311" s="91"/>
      <c r="DF311" s="91"/>
      <c r="DG311" s="91"/>
      <c r="DH311" s="91"/>
      <c r="DI311" s="91"/>
      <c r="DJ311" s="91"/>
      <c r="DK311" s="91"/>
      <c r="DL311" s="91"/>
      <c r="DM311" s="91"/>
      <c r="DN311" s="91"/>
      <c r="DO311" s="91"/>
      <c r="DP311" s="91"/>
      <c r="DQ311" s="91"/>
      <c r="DR311" s="91"/>
      <c r="DS311" s="91"/>
      <c r="DT311" s="91"/>
      <c r="DU311" s="91"/>
      <c r="DV311" s="91"/>
      <c r="DW311" s="91"/>
      <c r="DX311" s="91"/>
      <c r="DY311" s="91"/>
      <c r="DZ311" s="91"/>
      <c r="EA311" s="91"/>
      <c r="EB311" s="91"/>
      <c r="EC311" s="91"/>
      <c r="ED311" s="91"/>
      <c r="EE311" s="91"/>
      <c r="EF311" s="91"/>
      <c r="EG311" s="91"/>
      <c r="EH311" s="91"/>
      <c r="EI311" s="91"/>
      <c r="EJ311" s="91"/>
      <c r="EK311" s="91"/>
      <c r="EL311" s="91"/>
      <c r="EM311" s="91"/>
      <c r="EN311" s="91"/>
      <c r="EO311" s="91"/>
      <c r="EP311" s="91"/>
      <c r="EQ311" s="91"/>
      <c r="ER311" s="91"/>
      <c r="ES311" s="91"/>
      <c r="ET311" s="91"/>
      <c r="EU311" s="91"/>
      <c r="EV311" s="91"/>
      <c r="EW311" s="91"/>
      <c r="EX311" s="91"/>
      <c r="EY311" s="91"/>
      <c r="EZ311" s="91"/>
      <c r="FA311" s="91"/>
      <c r="FB311" s="91"/>
      <c r="FC311" s="91"/>
      <c r="FD311" s="91"/>
      <c r="FE311" s="91"/>
      <c r="FF311" s="91"/>
      <c r="FG311" s="91"/>
      <c r="FH311" s="91"/>
      <c r="FI311" s="91"/>
      <c r="FJ311" s="91"/>
      <c r="FK311" s="91"/>
      <c r="FL311" s="91"/>
      <c r="FM311" s="91"/>
      <c r="FN311" s="91"/>
      <c r="FO311" s="91"/>
      <c r="FP311" s="91"/>
      <c r="FQ311" s="91"/>
      <c r="FR311" s="91"/>
      <c r="FS311" s="91"/>
      <c r="FT311" s="91"/>
      <c r="FU311" s="91"/>
      <c r="FV311" s="91"/>
      <c r="FW311" s="91"/>
      <c r="FX311" s="91"/>
      <c r="FY311" s="91"/>
      <c r="FZ311" s="91"/>
      <c r="GA311" s="91"/>
      <c r="GB311" s="91"/>
      <c r="GC311" s="91"/>
      <c r="GD311" s="91"/>
      <c r="GE311" s="91"/>
      <c r="GF311" s="91"/>
      <c r="GG311" s="91"/>
      <c r="GH311" s="91"/>
      <c r="GI311" s="91"/>
      <c r="GJ311" s="91"/>
      <c r="GK311" s="91"/>
      <c r="GL311" s="91"/>
      <c r="GM311" s="91"/>
      <c r="GN311" s="91"/>
      <c r="GO311" s="91"/>
      <c r="GP311" s="91"/>
      <c r="GQ311" s="91"/>
      <c r="GR311" s="91"/>
      <c r="GS311" s="91"/>
      <c r="GT311" s="91"/>
      <c r="GU311" s="91"/>
      <c r="GV311" s="91"/>
      <c r="GW311" s="91"/>
      <c r="GX311" s="91"/>
      <c r="GY311" s="91"/>
      <c r="GZ311" s="91"/>
      <c r="HA311" s="91"/>
      <c r="HB311" s="91"/>
      <c r="HC311" s="91"/>
      <c r="HD311" s="91"/>
      <c r="HE311" s="91"/>
      <c r="HF311" s="91"/>
      <c r="HG311" s="91"/>
      <c r="HH311" s="91"/>
      <c r="HI311" s="91"/>
      <c r="HJ311" s="91"/>
      <c r="HK311" s="91"/>
      <c r="HL311" s="91"/>
      <c r="HM311" s="91"/>
      <c r="HN311" s="91"/>
      <c r="HO311" s="91"/>
      <c r="HP311" s="91"/>
      <c r="HQ311" s="91"/>
      <c r="HR311" s="91"/>
      <c r="HS311" s="91"/>
      <c r="HT311" s="91"/>
      <c r="HU311" s="91"/>
      <c r="HV311" s="91"/>
      <c r="HW311" s="91"/>
      <c r="HX311" s="91"/>
      <c r="HY311" s="91"/>
      <c r="HZ311" s="91"/>
      <c r="IA311" s="91"/>
      <c r="IB311" s="91"/>
      <c r="IC311" s="91"/>
      <c r="ID311" s="91"/>
      <c r="IE311" s="91"/>
      <c r="IF311" s="91"/>
      <c r="IG311" s="91"/>
      <c r="IH311" s="91"/>
      <c r="II311" s="91"/>
      <c r="IJ311" s="91"/>
      <c r="IK311" s="91"/>
      <c r="IL311" s="91"/>
      <c r="IM311" s="91"/>
      <c r="IN311" s="91"/>
      <c r="IO311" s="91"/>
      <c r="IP311" s="91"/>
      <c r="IQ311" s="91"/>
      <c r="IR311" s="91"/>
      <c r="IS311" s="91"/>
      <c r="IT311" s="91"/>
      <c r="IU311" s="91"/>
      <c r="IV311" s="91"/>
      <c r="IW311" s="91"/>
      <c r="IX311" s="91"/>
      <c r="IY311" s="91"/>
      <c r="IZ311" s="91"/>
      <c r="JA311" s="91"/>
      <c r="JB311" s="91"/>
      <c r="JC311" s="91"/>
      <c r="JD311" s="91"/>
      <c r="JE311" s="91"/>
      <c r="JF311" s="91"/>
      <c r="JG311" s="91"/>
      <c r="JH311" s="91"/>
      <c r="JI311" s="91"/>
      <c r="JJ311" s="91"/>
      <c r="JK311" s="91"/>
      <c r="JL311" s="91"/>
      <c r="JM311" s="91"/>
      <c r="JN311" s="91"/>
      <c r="JO311" s="91"/>
      <c r="JP311" s="91"/>
      <c r="JQ311" s="91"/>
      <c r="JR311" s="91"/>
      <c r="JS311" s="91"/>
      <c r="JT311" s="91"/>
      <c r="JU311" s="91"/>
      <c r="JV311" s="91"/>
      <c r="JW311" s="91"/>
      <c r="JX311" s="91"/>
      <c r="JY311" s="91"/>
      <c r="JZ311" s="91"/>
      <c r="KA311" s="91"/>
      <c r="KB311" s="91"/>
      <c r="KC311" s="91"/>
      <c r="KD311" s="91"/>
      <c r="KE311" s="91"/>
      <c r="KF311" s="91"/>
      <c r="KG311" s="91"/>
      <c r="KH311" s="91"/>
      <c r="KI311" s="91"/>
      <c r="KJ311" s="91"/>
      <c r="KK311" s="91"/>
      <c r="KL311" s="91"/>
      <c r="KM311" s="91"/>
      <c r="KN311" s="91"/>
      <c r="KO311" s="91"/>
      <c r="KP311" s="91"/>
      <c r="KQ311" s="91"/>
      <c r="KR311" s="91"/>
      <c r="KS311" s="91"/>
      <c r="KT311" s="91"/>
      <c r="KU311" s="91"/>
      <c r="KV311" s="91"/>
      <c r="KW311" s="91"/>
      <c r="KX311" s="91"/>
      <c r="KY311" s="91"/>
      <c r="KZ311" s="91"/>
      <c r="LA311" s="91"/>
      <c r="LB311" s="91"/>
      <c r="LC311" s="91"/>
      <c r="LD311" s="91"/>
      <c r="LE311" s="91"/>
      <c r="LF311" s="91"/>
      <c r="LG311" s="91"/>
      <c r="LH311" s="91"/>
      <c r="LI311" s="91"/>
      <c r="LJ311" s="91"/>
      <c r="LK311" s="91"/>
      <c r="LL311" s="91"/>
      <c r="LM311" s="91"/>
      <c r="LN311" s="91"/>
      <c r="LO311" s="91"/>
      <c r="LP311" s="91"/>
      <c r="LQ311" s="91"/>
      <c r="LR311" s="91"/>
      <c r="LS311" s="91"/>
      <c r="LT311" s="91"/>
      <c r="LU311" s="91"/>
      <c r="LV311" s="91"/>
      <c r="LW311" s="91"/>
      <c r="LX311" s="91"/>
      <c r="LY311" s="91"/>
      <c r="LZ311" s="91"/>
      <c r="MA311" s="91"/>
      <c r="MB311" s="91"/>
      <c r="MC311" s="91"/>
      <c r="MD311" s="91"/>
      <c r="ME311" s="91"/>
      <c r="MF311" s="91"/>
      <c r="MG311" s="91"/>
      <c r="MH311" s="91"/>
      <c r="MI311" s="91"/>
      <c r="MJ311" s="91"/>
      <c r="MK311" s="91"/>
      <c r="ML311" s="91"/>
      <c r="MM311" s="91"/>
      <c r="MN311" s="91"/>
      <c r="MO311" s="91"/>
      <c r="MP311" s="91"/>
      <c r="MQ311" s="91"/>
      <c r="MR311" s="91"/>
      <c r="MS311" s="91"/>
      <c r="MT311" s="91"/>
      <c r="MU311" s="91"/>
      <c r="MV311" s="91"/>
      <c r="MW311" s="91"/>
      <c r="MX311" s="91"/>
      <c r="MY311" s="91"/>
      <c r="MZ311" s="91"/>
      <c r="NA311" s="91"/>
      <c r="NB311" s="91"/>
      <c r="NC311" s="91"/>
      <c r="ND311" s="91"/>
      <c r="NE311" s="91"/>
      <c r="NF311" s="91"/>
      <c r="NG311" s="91"/>
      <c r="NH311" s="91"/>
      <c r="NI311" s="91"/>
      <c r="NJ311" s="91"/>
      <c r="NK311" s="92"/>
    </row>
    <row r="312" spans="1:375" x14ac:dyDescent="0.25">
      <c r="A312" s="93">
        <f>SUMIF($D$163:$NK$163,"&lt;="&amp;Summary!$B$3,Leases!D312:NK312)</f>
        <v>0</v>
      </c>
      <c r="B312" s="16" t="s">
        <v>98</v>
      </c>
      <c r="C312" s="45" t="s">
        <v>20</v>
      </c>
      <c r="D312" s="94">
        <f t="array" ref="D312">IFERROR(INDEX($N147:$N161,MATCH(1,IF($L147:$L161&lt;=D$165,IF($M147:$M161&gt;=D$165,1)),0))*$B147/12,0)</f>
        <v>0</v>
      </c>
      <c r="E312" s="94">
        <f t="array" ref="E312">IFERROR(INDEX($N147:$N161,MATCH(1,IF($L147:$L161&lt;=E$165,IF($M147:$M161&gt;=E$165,1)),0))*$B147/12,0)</f>
        <v>0</v>
      </c>
      <c r="F312" s="94">
        <f t="array" ref="F312">IFERROR(INDEX($N147:$N161,MATCH(1,IF($L147:$L161&lt;=F$165,IF($M147:$M161&gt;=F$165,1)),0))*$B147/12,0)</f>
        <v>0</v>
      </c>
      <c r="G312" s="94">
        <f t="array" ref="G312">IFERROR(INDEX($N147:$N161,MATCH(1,IF($L147:$L161&lt;=G$165,IF($M147:$M161&gt;=G$165,1)),0))*$B147/12,0)</f>
        <v>0</v>
      </c>
      <c r="H312" s="94">
        <f t="array" ref="H312">IFERROR(INDEX($N147:$N161,MATCH(1,IF($L147:$L161&lt;=H$165,IF($M147:$M161&gt;=H$165,1)),0))*$B147/12,0)</f>
        <v>0</v>
      </c>
      <c r="I312" s="94">
        <f t="array" ref="I312">IFERROR(INDEX($N147:$N161,MATCH(1,IF($L147:$L161&lt;=I$165,IF($M147:$M161&gt;=I$165,1)),0))*$B147/12,0)</f>
        <v>0</v>
      </c>
      <c r="J312" s="94">
        <f t="array" ref="J312">IFERROR(INDEX($N147:$N161,MATCH(1,IF($L147:$L161&lt;=J$165,IF($M147:$M161&gt;=J$165,1)),0))*$B147/12,0)</f>
        <v>0</v>
      </c>
      <c r="K312" s="94">
        <f t="array" ref="K312">IFERROR(INDEX($N147:$N161,MATCH(1,IF($L147:$L161&lt;=K$165,IF($M147:$M161&gt;=K$165,1)),0))*$B147/12,0)</f>
        <v>0</v>
      </c>
      <c r="L312" s="94">
        <f t="array" ref="L312">IFERROR(INDEX($N147:$N161,MATCH(1,IF($L147:$L161&lt;=L$165,IF($M147:$M161&gt;=L$165,1)),0))*$B147/12,0)</f>
        <v>0</v>
      </c>
      <c r="M312" s="94">
        <f t="array" ref="M312">IFERROR(INDEX($N147:$N161,MATCH(1,IF($L147:$L161&lt;=M$165,IF($M147:$M161&gt;=M$165,1)),0))*$B147/12,0)</f>
        <v>0</v>
      </c>
      <c r="N312" s="94">
        <f t="array" ref="N312">IFERROR(INDEX($N147:$N161,MATCH(1,IF($L147:$L161&lt;=N$165,IF($M147:$M161&gt;=N$165,1)),0))*$B147/12,0)</f>
        <v>0</v>
      </c>
      <c r="O312" s="94">
        <f t="array" ref="O312">IFERROR(INDEX($N147:$N161,MATCH(1,IF($L147:$L161&lt;=O$165,IF($M147:$M161&gt;=O$165,1)),0))*$B147/12,0)</f>
        <v>0</v>
      </c>
      <c r="P312" s="94">
        <f t="array" ref="P312">IFERROR(INDEX($N147:$N161,MATCH(1,IF($L147:$L161&lt;=P$165,IF($M147:$M161&gt;=P$165,1)),0))*$B147/12,0)</f>
        <v>0</v>
      </c>
      <c r="Q312" s="94">
        <f t="array" ref="Q312">IFERROR(INDEX($N147:$N161,MATCH(1,IF($L147:$L161&lt;=Q$165,IF($M147:$M161&gt;=Q$165,1)),0))*$B147/12,0)</f>
        <v>0</v>
      </c>
      <c r="R312" s="94">
        <f t="array" ref="R312">IFERROR(INDEX($N147:$N161,MATCH(1,IF($L147:$L161&lt;=R$165,IF($M147:$M161&gt;=R$165,1)),0))*$B147/12,0)</f>
        <v>0</v>
      </c>
      <c r="S312" s="94">
        <f t="array" ref="S312">IFERROR(INDEX($N147:$N161,MATCH(1,IF($L147:$L161&lt;=S$165,IF($M147:$M161&gt;=S$165,1)),0))*$B147/12,0)</f>
        <v>0</v>
      </c>
      <c r="T312" s="94">
        <f t="array" ref="T312">IFERROR(INDEX($N147:$N161,MATCH(1,IF($L147:$L161&lt;=T$165,IF($M147:$M161&gt;=T$165,1)),0))*$B147/12,0)</f>
        <v>0</v>
      </c>
      <c r="U312" s="94">
        <f t="array" ref="U312">IFERROR(INDEX($N147:$N161,MATCH(1,IF($L147:$L161&lt;=U$165,IF($M147:$M161&gt;=U$165,1)),0))*$B147/12,0)</f>
        <v>0</v>
      </c>
      <c r="V312" s="94">
        <f t="array" ref="V312">IFERROR(INDEX($N147:$N161,MATCH(1,IF($L147:$L161&lt;=V$165,IF($M147:$M161&gt;=V$165,1)),0))*$B147/12,0)</f>
        <v>0</v>
      </c>
      <c r="W312" s="94">
        <f t="array" ref="W312">IFERROR(INDEX($N147:$N161,MATCH(1,IF($L147:$L161&lt;=W$165,IF($M147:$M161&gt;=W$165,1)),0))*$B147/12,0)</f>
        <v>0</v>
      </c>
      <c r="X312" s="94">
        <f t="array" ref="X312">IFERROR(INDEX($N147:$N161,MATCH(1,IF($L147:$L161&lt;=X$165,IF($M147:$M161&gt;=X$165,1)),0))*$B147/12,0)</f>
        <v>0</v>
      </c>
      <c r="Y312" s="94">
        <f t="array" ref="Y312">IFERROR(INDEX($N147:$N161,MATCH(1,IF($L147:$L161&lt;=Y$165,IF($M147:$M161&gt;=Y$165,1)),0))*$B147/12,0)</f>
        <v>0</v>
      </c>
      <c r="Z312" s="94">
        <f t="array" ref="Z312">IFERROR(INDEX($N147:$N161,MATCH(1,IF($L147:$L161&lt;=Z$165,IF($M147:$M161&gt;=Z$165,1)),0))*$B147/12,0)</f>
        <v>0</v>
      </c>
      <c r="AA312" s="94">
        <f t="array" ref="AA312">IFERROR(INDEX($N147:$N161,MATCH(1,IF($L147:$L161&lt;=AA$165,IF($M147:$M161&gt;=AA$165,1)),0))*$B147/12,0)</f>
        <v>0</v>
      </c>
      <c r="AB312" s="94">
        <f t="array" ref="AB312">IFERROR(INDEX($N147:$N161,MATCH(1,IF($L147:$L161&lt;=AB$165,IF($M147:$M161&gt;=AB$165,1)),0))*$B147/12,0)</f>
        <v>0</v>
      </c>
      <c r="AC312" s="94">
        <f t="array" ref="AC312">IFERROR(INDEX($N147:$N161,MATCH(1,IF($L147:$L161&lt;=AC$165,IF($M147:$M161&gt;=AC$165,1)),0))*$B147/12,0)</f>
        <v>0</v>
      </c>
      <c r="AD312" s="94">
        <f t="array" ref="AD312">IFERROR(INDEX($N147:$N161,MATCH(1,IF($L147:$L161&lt;=AD$165,IF($M147:$M161&gt;=AD$165,1)),0))*$B147/12,0)</f>
        <v>0</v>
      </c>
      <c r="AE312" s="94">
        <f t="array" ref="AE312">IFERROR(INDEX($N147:$N161,MATCH(1,IF($L147:$L161&lt;=AE$165,IF($M147:$M161&gt;=AE$165,1)),0))*$B147/12,0)</f>
        <v>0</v>
      </c>
      <c r="AF312" s="94">
        <f t="array" ref="AF312">IFERROR(INDEX($N147:$N161,MATCH(1,IF($L147:$L161&lt;=AF$165,IF($M147:$M161&gt;=AF$165,1)),0))*$B147/12,0)</f>
        <v>0</v>
      </c>
      <c r="AG312" s="94">
        <f t="array" ref="AG312">IFERROR(INDEX($N147:$N161,MATCH(1,IF($L147:$L161&lt;=AG$165,IF($M147:$M161&gt;=AG$165,1)),0))*$B147/12,0)</f>
        <v>0</v>
      </c>
      <c r="AH312" s="94">
        <f t="array" ref="AH312">IFERROR(INDEX($N147:$N161,MATCH(1,IF($L147:$L161&lt;=AH$165,IF($M147:$M161&gt;=AH$165,1)),0))*$B147/12,0)</f>
        <v>0</v>
      </c>
      <c r="AI312" s="94">
        <f t="array" ref="AI312">IFERROR(INDEX($N147:$N161,MATCH(1,IF($L147:$L161&lt;=AI$165,IF($M147:$M161&gt;=AI$165,1)),0))*$B147/12,0)</f>
        <v>0</v>
      </c>
      <c r="AJ312" s="94">
        <f t="array" ref="AJ312">IFERROR(INDEX($N147:$N161,MATCH(1,IF($L147:$L161&lt;=AJ$165,IF($M147:$M161&gt;=AJ$165,1)),0))*$B147/12,0)</f>
        <v>0</v>
      </c>
      <c r="AK312" s="94">
        <f t="array" ref="AK312">IFERROR(INDEX($N147:$N161,MATCH(1,IF($L147:$L161&lt;=AK$165,IF($M147:$M161&gt;=AK$165,1)),0))*$B147/12,0)</f>
        <v>0</v>
      </c>
      <c r="AL312" s="94">
        <f t="array" ref="AL312">IFERROR(INDEX($N147:$N161,MATCH(1,IF($L147:$L161&lt;=AL$165,IF($M147:$M161&gt;=AL$165,1)),0))*$B147/12,0)</f>
        <v>0</v>
      </c>
      <c r="AM312" s="94">
        <f t="array" ref="AM312">IFERROR(INDEX($N147:$N161,MATCH(1,IF($L147:$L161&lt;=AM$165,IF($M147:$M161&gt;=AM$165,1)),0))*$B147/12,0)</f>
        <v>0</v>
      </c>
      <c r="AN312" s="94">
        <f t="array" ref="AN312">IFERROR(INDEX($N147:$N161,MATCH(1,IF($L147:$L161&lt;=AN$165,IF($M147:$M161&gt;=AN$165,1)),0))*$B147/12,0)</f>
        <v>0</v>
      </c>
      <c r="AO312" s="94">
        <f t="array" ref="AO312">IFERROR(INDEX($N147:$N161,MATCH(1,IF($L147:$L161&lt;=AO$165,IF($M147:$M161&gt;=AO$165,1)),0))*$B147/12,0)</f>
        <v>0</v>
      </c>
      <c r="AP312" s="94">
        <f t="array" ref="AP312">IFERROR(INDEX($N147:$N161,MATCH(1,IF($L147:$L161&lt;=AP$165,IF($M147:$M161&gt;=AP$165,1)),0))*$B147/12,0)</f>
        <v>0</v>
      </c>
      <c r="AQ312" s="94">
        <f t="array" ref="AQ312">IFERROR(INDEX($N147:$N161,MATCH(1,IF($L147:$L161&lt;=AQ$165,IF($M147:$M161&gt;=AQ$165,1)),0))*$B147/12,0)</f>
        <v>0</v>
      </c>
      <c r="AR312" s="94">
        <f t="array" ref="AR312">IFERROR(INDEX($N147:$N161,MATCH(1,IF($L147:$L161&lt;=AR$165,IF($M147:$M161&gt;=AR$165,1)),0))*$B147/12,0)</f>
        <v>0</v>
      </c>
      <c r="AS312" s="94">
        <f t="array" ref="AS312">IFERROR(INDEX($N147:$N161,MATCH(1,IF($L147:$L161&lt;=AS$165,IF($M147:$M161&gt;=AS$165,1)),0))*$B147/12,0)</f>
        <v>0</v>
      </c>
      <c r="AT312" s="94">
        <f t="array" ref="AT312">IFERROR(INDEX($N147:$N161,MATCH(1,IF($L147:$L161&lt;=AT$165,IF($M147:$M161&gt;=AT$165,1)),0))*$B147/12,0)</f>
        <v>0</v>
      </c>
      <c r="AU312" s="94">
        <f t="array" ref="AU312">IFERROR(INDEX($N147:$N161,MATCH(1,IF($L147:$L161&lt;=AU$165,IF($M147:$M161&gt;=AU$165,1)),0))*$B147/12,0)</f>
        <v>0</v>
      </c>
      <c r="AV312" s="94">
        <f t="array" ref="AV312">IFERROR(INDEX($N147:$N161,MATCH(1,IF($L147:$L161&lt;=AV$165,IF($M147:$M161&gt;=AV$165,1)),0))*$B147/12,0)</f>
        <v>0</v>
      </c>
      <c r="AW312" s="94">
        <f t="array" ref="AW312">IFERROR(INDEX($N147:$N161,MATCH(1,IF($L147:$L161&lt;=AW$165,IF($M147:$M161&gt;=AW$165,1)),0))*$B147/12,0)</f>
        <v>0</v>
      </c>
      <c r="AX312" s="94">
        <f t="array" ref="AX312">IFERROR(INDEX($N147:$N161,MATCH(1,IF($L147:$L161&lt;=AX$165,IF($M147:$M161&gt;=AX$165,1)),0))*$B147/12,0)</f>
        <v>0</v>
      </c>
      <c r="AY312" s="94">
        <f t="array" ref="AY312">IFERROR(INDEX($N147:$N161,MATCH(1,IF($L147:$L161&lt;=AY$165,IF($M147:$M161&gt;=AY$165,1)),0))*$B147/12,0)</f>
        <v>0</v>
      </c>
      <c r="AZ312" s="94">
        <f t="array" ref="AZ312">IFERROR(INDEX($N147:$N161,MATCH(1,IF($L147:$L161&lt;=AZ$165,IF($M147:$M161&gt;=AZ$165,1)),0))*$B147/12,0)</f>
        <v>0</v>
      </c>
      <c r="BA312" s="94">
        <f t="array" ref="BA312">IFERROR(INDEX($N147:$N161,MATCH(1,IF($L147:$L161&lt;=BA$165,IF($M147:$M161&gt;=BA$165,1)),0))*$B147/12,0)</f>
        <v>0</v>
      </c>
      <c r="BB312" s="94">
        <f t="array" ref="BB312">IFERROR(INDEX($N147:$N161,MATCH(1,IF($L147:$L161&lt;=BB$165,IF($M147:$M161&gt;=BB$165,1)),0))*$B147/12,0)</f>
        <v>0</v>
      </c>
      <c r="BC312" s="94">
        <f t="array" ref="BC312">IFERROR(INDEX($N147:$N161,MATCH(1,IF($L147:$L161&lt;=BC$165,IF($M147:$M161&gt;=BC$165,1)),0))*$B147/12,0)</f>
        <v>0</v>
      </c>
      <c r="BD312" s="94">
        <f t="array" ref="BD312">IFERROR(INDEX($N147:$N161,MATCH(1,IF($L147:$L161&lt;=BD$165,IF($M147:$M161&gt;=BD$165,1)),0))*$B147/12,0)</f>
        <v>0</v>
      </c>
      <c r="BE312" s="94">
        <f t="array" ref="BE312">IFERROR(INDEX($N147:$N161,MATCH(1,IF($L147:$L161&lt;=BE$165,IF($M147:$M161&gt;=BE$165,1)),0))*$B147/12,0)</f>
        <v>0</v>
      </c>
      <c r="BF312" s="94">
        <f t="array" ref="BF312">IFERROR(INDEX($N147:$N161,MATCH(1,IF($L147:$L161&lt;=BF$165,IF($M147:$M161&gt;=BF$165,1)),0))*$B147/12,0)</f>
        <v>0</v>
      </c>
      <c r="BG312" s="94">
        <f t="array" ref="BG312">IFERROR(INDEX($N147:$N161,MATCH(1,IF($L147:$L161&lt;=BG$165,IF($M147:$M161&gt;=BG$165,1)),0))*$B147/12,0)</f>
        <v>0</v>
      </c>
      <c r="BH312" s="94">
        <f t="array" ref="BH312">IFERROR(INDEX($N147:$N161,MATCH(1,IF($L147:$L161&lt;=BH$165,IF($M147:$M161&gt;=BH$165,1)),0))*$B147/12,0)</f>
        <v>0</v>
      </c>
      <c r="BI312" s="94">
        <f t="array" ref="BI312">IFERROR(INDEX($N147:$N161,MATCH(1,IF($L147:$L161&lt;=BI$165,IF($M147:$M161&gt;=BI$165,1)),0))*$B147/12,0)</f>
        <v>0</v>
      </c>
      <c r="BJ312" s="94">
        <f t="array" ref="BJ312">IFERROR(INDEX($N147:$N161,MATCH(1,IF($L147:$L161&lt;=BJ$165,IF($M147:$M161&gt;=BJ$165,1)),0))*$B147/12,0)</f>
        <v>0</v>
      </c>
      <c r="BK312" s="94">
        <f t="array" ref="BK312">IFERROR(INDEX($N147:$N161,MATCH(1,IF($L147:$L161&lt;=BK$165,IF($M147:$M161&gt;=BK$165,1)),0))*$B147/12,0)</f>
        <v>0</v>
      </c>
      <c r="BL312" s="94">
        <f t="array" ref="BL312">IFERROR(INDEX($N147:$N161,MATCH(1,IF($L147:$L161&lt;=BL$165,IF($M147:$M161&gt;=BL$165,1)),0))*$B147/12,0)</f>
        <v>0</v>
      </c>
      <c r="BM312" s="94">
        <f t="array" ref="BM312">IFERROR(INDEX($N147:$N161,MATCH(1,IF($L147:$L161&lt;=BM$165,IF($M147:$M161&gt;=BM$165,1)),0))*$B147/12,0)</f>
        <v>0</v>
      </c>
      <c r="BN312" s="94">
        <f t="array" ref="BN312">IFERROR(INDEX($N147:$N161,MATCH(1,IF($L147:$L161&lt;=BN$165,IF($M147:$M161&gt;=BN$165,1)),0))*$B147/12,0)</f>
        <v>0</v>
      </c>
      <c r="BO312" s="94">
        <f t="array" ref="BO312">IFERROR(INDEX($N147:$N161,MATCH(1,IF($L147:$L161&lt;=BO$165,IF($M147:$M161&gt;=BO$165,1)),0))*$B147/12,0)</f>
        <v>0</v>
      </c>
      <c r="BP312" s="94">
        <f t="array" ref="BP312">IFERROR(INDEX($N147:$N161,MATCH(1,IF($L147:$L161&lt;=BP$165,IF($M147:$M161&gt;=BP$165,1)),0))*$B147/12,0)</f>
        <v>0</v>
      </c>
      <c r="BQ312" s="94">
        <f t="array" ref="BQ312">IFERROR(INDEX($N147:$N161,MATCH(1,IF($L147:$L161&lt;=BQ$165,IF($M147:$M161&gt;=BQ$165,1)),0))*$B147/12,0)</f>
        <v>0</v>
      </c>
      <c r="BR312" s="94">
        <f t="array" ref="BR312">IFERROR(INDEX($N147:$N161,MATCH(1,IF($L147:$L161&lt;=BR$165,IF($M147:$M161&gt;=BR$165,1)),0))*$B147/12,0)</f>
        <v>0</v>
      </c>
      <c r="BS312" s="94">
        <f t="array" ref="BS312">IFERROR(INDEX($N147:$N161,MATCH(1,IF($L147:$L161&lt;=BS$165,IF($M147:$M161&gt;=BS$165,1)),0))*$B147/12,0)</f>
        <v>0</v>
      </c>
      <c r="BT312" s="94">
        <f t="array" ref="BT312">IFERROR(INDEX($N147:$N161,MATCH(1,IF($L147:$L161&lt;=BT$165,IF($M147:$M161&gt;=BT$165,1)),0))*$B147/12,0)</f>
        <v>0</v>
      </c>
      <c r="BU312" s="94">
        <f t="array" ref="BU312">IFERROR(INDEX($N147:$N161,MATCH(1,IF($L147:$L161&lt;=BU$165,IF($M147:$M161&gt;=BU$165,1)),0))*$B147/12,0)</f>
        <v>0</v>
      </c>
      <c r="BV312" s="94">
        <f t="array" ref="BV312">IFERROR(INDEX($N147:$N161,MATCH(1,IF($L147:$L161&lt;=BV$165,IF($M147:$M161&gt;=BV$165,1)),0))*$B147/12,0)</f>
        <v>0</v>
      </c>
      <c r="BW312" s="94">
        <f t="array" ref="BW312">IFERROR(INDEX($N147:$N161,MATCH(1,IF($L147:$L161&lt;=BW$165,IF($M147:$M161&gt;=BW$165,1)),0))*$B147/12,0)</f>
        <v>0</v>
      </c>
      <c r="BX312" s="94">
        <f t="array" ref="BX312">IFERROR(INDEX($N147:$N161,MATCH(1,IF($L147:$L161&lt;=BX$165,IF($M147:$M161&gt;=BX$165,1)),0))*$B147/12,0)</f>
        <v>0</v>
      </c>
      <c r="BY312" s="94">
        <f t="array" ref="BY312">IFERROR(INDEX($N147:$N161,MATCH(1,IF($L147:$L161&lt;=BY$165,IF($M147:$M161&gt;=BY$165,1)),0))*$B147/12,0)</f>
        <v>0</v>
      </c>
      <c r="BZ312" s="94">
        <f t="array" ref="BZ312">IFERROR(INDEX($N147:$N161,MATCH(1,IF($L147:$L161&lt;=BZ$165,IF($M147:$M161&gt;=BZ$165,1)),0))*$B147/12,0)</f>
        <v>0</v>
      </c>
      <c r="CA312" s="94">
        <f t="array" ref="CA312">IFERROR(INDEX($N147:$N161,MATCH(1,IF($L147:$L161&lt;=CA$165,IF($M147:$M161&gt;=CA$165,1)),0))*$B147/12,0)</f>
        <v>0</v>
      </c>
      <c r="CB312" s="94">
        <f t="array" ref="CB312">IFERROR(INDEX($N147:$N161,MATCH(1,IF($L147:$L161&lt;=CB$165,IF($M147:$M161&gt;=CB$165,1)),0))*$B147/12,0)</f>
        <v>0</v>
      </c>
      <c r="CC312" s="94">
        <f t="array" ref="CC312">IFERROR(INDEX($N147:$N161,MATCH(1,IF($L147:$L161&lt;=CC$165,IF($M147:$M161&gt;=CC$165,1)),0))*$B147/12,0)</f>
        <v>0</v>
      </c>
      <c r="CD312" s="94">
        <f t="array" ref="CD312">IFERROR(INDEX($N147:$N161,MATCH(1,IF($L147:$L161&lt;=CD$165,IF($M147:$M161&gt;=CD$165,1)),0))*$B147/12,0)</f>
        <v>0</v>
      </c>
      <c r="CE312" s="94">
        <f t="array" ref="CE312">IFERROR(INDEX($N147:$N161,MATCH(1,IF($L147:$L161&lt;=CE$165,IF($M147:$M161&gt;=CE$165,1)),0))*$B147/12,0)</f>
        <v>0</v>
      </c>
      <c r="CF312" s="94">
        <f t="array" ref="CF312">IFERROR(INDEX($N147:$N161,MATCH(1,IF($L147:$L161&lt;=CF$165,IF($M147:$M161&gt;=CF$165,1)),0))*$B147/12,0)</f>
        <v>0</v>
      </c>
      <c r="CG312" s="94">
        <f t="array" ref="CG312">IFERROR(INDEX($N147:$N161,MATCH(1,IF($L147:$L161&lt;=CG$165,IF($M147:$M161&gt;=CG$165,1)),0))*$B147/12,0)</f>
        <v>0</v>
      </c>
      <c r="CH312" s="94">
        <f t="array" ref="CH312">IFERROR(INDEX($N147:$N161,MATCH(1,IF($L147:$L161&lt;=CH$165,IF($M147:$M161&gt;=CH$165,1)),0))*$B147/12,0)</f>
        <v>0</v>
      </c>
      <c r="CI312" s="94">
        <f t="array" ref="CI312">IFERROR(INDEX($N147:$N161,MATCH(1,IF($L147:$L161&lt;=CI$165,IF($M147:$M161&gt;=CI$165,1)),0))*$B147/12,0)</f>
        <v>0</v>
      </c>
      <c r="CJ312" s="94">
        <f t="array" ref="CJ312">IFERROR(INDEX($N147:$N161,MATCH(1,IF($L147:$L161&lt;=CJ$165,IF($M147:$M161&gt;=CJ$165,1)),0))*$B147/12,0)</f>
        <v>0</v>
      </c>
      <c r="CK312" s="94">
        <f t="array" ref="CK312">IFERROR(INDEX($N147:$N161,MATCH(1,IF($L147:$L161&lt;=CK$165,IF($M147:$M161&gt;=CK$165,1)),0))*$B147/12,0)</f>
        <v>0</v>
      </c>
      <c r="CL312" s="94">
        <f t="array" ref="CL312">IFERROR(INDEX($N147:$N161,MATCH(1,IF($L147:$L161&lt;=CL$165,IF($M147:$M161&gt;=CL$165,1)),0))*$B147/12,0)</f>
        <v>0</v>
      </c>
      <c r="CM312" s="94">
        <f t="array" ref="CM312">IFERROR(INDEX($N147:$N161,MATCH(1,IF($L147:$L161&lt;=CM$165,IF($M147:$M161&gt;=CM$165,1)),0))*$B147/12,0)</f>
        <v>0</v>
      </c>
      <c r="CN312" s="94">
        <f t="array" ref="CN312">IFERROR(INDEX($N147:$N161,MATCH(1,IF($L147:$L161&lt;=CN$165,IF($M147:$M161&gt;=CN$165,1)),0))*$B147/12,0)</f>
        <v>0</v>
      </c>
      <c r="CO312" s="94">
        <f t="array" ref="CO312">IFERROR(INDEX($N147:$N161,MATCH(1,IF($L147:$L161&lt;=CO$165,IF($M147:$M161&gt;=CO$165,1)),0))*$B147/12,0)</f>
        <v>0</v>
      </c>
      <c r="CP312" s="94">
        <f t="array" ref="CP312">IFERROR(INDEX($N147:$N161,MATCH(1,IF($L147:$L161&lt;=CP$165,IF($M147:$M161&gt;=CP$165,1)),0))*$B147/12,0)</f>
        <v>0</v>
      </c>
      <c r="CQ312" s="94">
        <f t="array" ref="CQ312">IFERROR(INDEX($N147:$N161,MATCH(1,IF($L147:$L161&lt;=CQ$165,IF($M147:$M161&gt;=CQ$165,1)),0))*$B147/12,0)</f>
        <v>0</v>
      </c>
      <c r="CR312" s="94">
        <f t="array" ref="CR312">IFERROR(INDEX($N147:$N161,MATCH(1,IF($L147:$L161&lt;=CR$165,IF($M147:$M161&gt;=CR$165,1)),0))*$B147/12,0)</f>
        <v>0</v>
      </c>
      <c r="CS312" s="94">
        <f t="array" ref="CS312">IFERROR(INDEX($N147:$N161,MATCH(1,IF($L147:$L161&lt;=CS$165,IF($M147:$M161&gt;=CS$165,1)),0))*$B147/12,0)</f>
        <v>0</v>
      </c>
      <c r="CT312" s="94">
        <f t="array" ref="CT312">IFERROR(INDEX($N147:$N161,MATCH(1,IF($L147:$L161&lt;=CT$165,IF($M147:$M161&gt;=CT$165,1)),0))*$B147/12,0)</f>
        <v>0</v>
      </c>
      <c r="CU312" s="94">
        <f t="array" ref="CU312">IFERROR(INDEX($N147:$N161,MATCH(1,IF($L147:$L161&lt;=CU$165,IF($M147:$M161&gt;=CU$165,1)),0))*$B147/12,0)</f>
        <v>0</v>
      </c>
      <c r="CV312" s="94">
        <f t="array" ref="CV312">IFERROR(INDEX($N147:$N161,MATCH(1,IF($L147:$L161&lt;=CV$165,IF($M147:$M161&gt;=CV$165,1)),0))*$B147/12,0)</f>
        <v>0</v>
      </c>
      <c r="CW312" s="94">
        <f t="array" ref="CW312">IFERROR(INDEX($N147:$N161,MATCH(1,IF($L147:$L161&lt;=CW$165,IF($M147:$M161&gt;=CW$165,1)),0))*$B147/12,0)</f>
        <v>0</v>
      </c>
      <c r="CX312" s="94">
        <f t="array" ref="CX312">IFERROR(INDEX($N147:$N161,MATCH(1,IF($L147:$L161&lt;=CX$165,IF($M147:$M161&gt;=CX$165,1)),0))*$B147/12,0)</f>
        <v>0</v>
      </c>
      <c r="CY312" s="94">
        <f t="array" ref="CY312">IFERROR(INDEX($N147:$N161,MATCH(1,IF($L147:$L161&lt;=CY$165,IF($M147:$M161&gt;=CY$165,1)),0))*$B147/12,0)</f>
        <v>0</v>
      </c>
      <c r="CZ312" s="94">
        <f t="array" ref="CZ312">IFERROR(INDEX($N147:$N161,MATCH(1,IF($L147:$L161&lt;=CZ$165,IF($M147:$M161&gt;=CZ$165,1)),0))*$B147/12,0)</f>
        <v>0</v>
      </c>
      <c r="DA312" s="94">
        <f t="array" ref="DA312">IFERROR(INDEX($N147:$N161,MATCH(1,IF($L147:$L161&lt;=DA$165,IF($M147:$M161&gt;=DA$165,1)),0))*$B147/12,0)</f>
        <v>0</v>
      </c>
      <c r="DB312" s="94">
        <f t="array" ref="DB312">IFERROR(INDEX($N147:$N161,MATCH(1,IF($L147:$L161&lt;=DB$165,IF($M147:$M161&gt;=DB$165,1)),0))*$B147/12,0)</f>
        <v>0</v>
      </c>
      <c r="DC312" s="94">
        <f t="array" ref="DC312">IFERROR(INDEX($N147:$N161,MATCH(1,IF($L147:$L161&lt;=DC$165,IF($M147:$M161&gt;=DC$165,1)),0))*$B147/12,0)</f>
        <v>0</v>
      </c>
      <c r="DD312" s="94">
        <f t="array" ref="DD312">IFERROR(INDEX($N147:$N161,MATCH(1,IF($L147:$L161&lt;=DD$165,IF($M147:$M161&gt;=DD$165,1)),0))*$B147/12,0)</f>
        <v>0</v>
      </c>
      <c r="DE312" s="94">
        <f t="array" ref="DE312">IFERROR(INDEX($N147:$N161,MATCH(1,IF($L147:$L161&lt;=DE$165,IF($M147:$M161&gt;=DE$165,1)),0))*$B147/12,0)</f>
        <v>0</v>
      </c>
      <c r="DF312" s="94">
        <f t="array" ref="DF312">IFERROR(INDEX($N147:$N161,MATCH(1,IF($L147:$L161&lt;=DF$165,IF($M147:$M161&gt;=DF$165,1)),0))*$B147/12,0)</f>
        <v>0</v>
      </c>
      <c r="DG312" s="94">
        <f t="array" ref="DG312">IFERROR(INDEX($N147:$N161,MATCH(1,IF($L147:$L161&lt;=DG$165,IF($M147:$M161&gt;=DG$165,1)),0))*$B147/12,0)</f>
        <v>0</v>
      </c>
      <c r="DH312" s="94">
        <f t="array" ref="DH312">IFERROR(INDEX($N147:$N161,MATCH(1,IF($L147:$L161&lt;=DH$165,IF($M147:$M161&gt;=DH$165,1)),0))*$B147/12,0)</f>
        <v>0</v>
      </c>
      <c r="DI312" s="94">
        <f t="array" ref="DI312">IFERROR(INDEX($N147:$N161,MATCH(1,IF($L147:$L161&lt;=DI$165,IF($M147:$M161&gt;=DI$165,1)),0))*$B147/12,0)</f>
        <v>0</v>
      </c>
      <c r="DJ312" s="94">
        <f t="array" ref="DJ312">IFERROR(INDEX($N147:$N161,MATCH(1,IF($L147:$L161&lt;=DJ$165,IF($M147:$M161&gt;=DJ$165,1)),0))*$B147/12,0)</f>
        <v>0</v>
      </c>
      <c r="DK312" s="94">
        <f t="array" ref="DK312">IFERROR(INDEX($N147:$N161,MATCH(1,IF($L147:$L161&lt;=DK$165,IF($M147:$M161&gt;=DK$165,1)),0))*$B147/12,0)</f>
        <v>0</v>
      </c>
      <c r="DL312" s="94">
        <f t="array" ref="DL312">IFERROR(INDEX($N147:$N161,MATCH(1,IF($L147:$L161&lt;=DL$165,IF($M147:$M161&gt;=DL$165,1)),0))*$B147/12,0)</f>
        <v>0</v>
      </c>
      <c r="DM312" s="94">
        <f t="array" ref="DM312">IFERROR(INDEX($N147:$N161,MATCH(1,IF($L147:$L161&lt;=DM$165,IF($M147:$M161&gt;=DM$165,1)),0))*$B147/12,0)</f>
        <v>0</v>
      </c>
      <c r="DN312" s="94">
        <f t="array" ref="DN312">IFERROR(INDEX($N147:$N161,MATCH(1,IF($L147:$L161&lt;=DN$165,IF($M147:$M161&gt;=DN$165,1)),0))*$B147/12,0)</f>
        <v>0</v>
      </c>
      <c r="DO312" s="94">
        <f t="array" ref="DO312">IFERROR(INDEX($N147:$N161,MATCH(1,IF($L147:$L161&lt;=DO$165,IF($M147:$M161&gt;=DO$165,1)),0))*$B147/12,0)</f>
        <v>0</v>
      </c>
      <c r="DP312" s="94">
        <f t="array" ref="DP312">IFERROR(INDEX($N147:$N161,MATCH(1,IF($L147:$L161&lt;=DP$165,IF($M147:$M161&gt;=DP$165,1)),0))*$B147/12,0)</f>
        <v>0</v>
      </c>
      <c r="DQ312" s="94">
        <f t="array" ref="DQ312">IFERROR(INDEX($N147:$N161,MATCH(1,IF($L147:$L161&lt;=DQ$165,IF($M147:$M161&gt;=DQ$165,1)),0))*$B147/12,0)</f>
        <v>0</v>
      </c>
      <c r="DR312" s="94">
        <f t="array" ref="DR312">IFERROR(INDEX($N147:$N161,MATCH(1,IF($L147:$L161&lt;=DR$165,IF($M147:$M161&gt;=DR$165,1)),0))*$B147/12,0)</f>
        <v>0</v>
      </c>
      <c r="DS312" s="94">
        <f t="array" ref="DS312">IFERROR(INDEX($N147:$N161,MATCH(1,IF($L147:$L161&lt;=DS$165,IF($M147:$M161&gt;=DS$165,1)),0))*$B147/12,0)</f>
        <v>0</v>
      </c>
      <c r="DT312" s="94">
        <f t="array" ref="DT312">IFERROR(INDEX($N147:$N161,MATCH(1,IF($L147:$L161&lt;=DT$165,IF($M147:$M161&gt;=DT$165,1)),0))*$B147/12,0)</f>
        <v>0</v>
      </c>
      <c r="DU312" s="94">
        <f t="array" ref="DU312">IFERROR(INDEX($N147:$N161,MATCH(1,IF($L147:$L161&lt;=DU$165,IF($M147:$M161&gt;=DU$165,1)),0))*$B147/12,0)</f>
        <v>0</v>
      </c>
      <c r="DV312" s="94">
        <f t="array" ref="DV312">IFERROR(INDEX($N147:$N161,MATCH(1,IF($L147:$L161&lt;=DV$165,IF($M147:$M161&gt;=DV$165,1)),0))*$B147/12,0)</f>
        <v>0</v>
      </c>
      <c r="DW312" s="94">
        <f t="array" ref="DW312">IFERROR(INDEX($N147:$N161,MATCH(1,IF($L147:$L161&lt;=DW$165,IF($M147:$M161&gt;=DW$165,1)),0))*$B147/12,0)</f>
        <v>0</v>
      </c>
      <c r="DX312" s="94">
        <f t="array" ref="DX312">IFERROR(INDEX($N147:$N161,MATCH(1,IF($L147:$L161&lt;=DX$165,IF($M147:$M161&gt;=DX$165,1)),0))*$B147/12,0)</f>
        <v>0</v>
      </c>
      <c r="DY312" s="94">
        <f t="array" ref="DY312">IFERROR(INDEX($N147:$N161,MATCH(1,IF($L147:$L161&lt;=DY$165,IF($M147:$M161&gt;=DY$165,1)),0))*$B147/12,0)</f>
        <v>0</v>
      </c>
      <c r="DZ312" s="94">
        <f t="array" ref="DZ312">IFERROR(INDEX($N147:$N161,MATCH(1,IF($L147:$L161&lt;=DZ$165,IF($M147:$M161&gt;=DZ$165,1)),0))*$B147/12,0)</f>
        <v>0</v>
      </c>
      <c r="EA312" s="94">
        <f t="array" ref="EA312">IFERROR(INDEX($N147:$N161,MATCH(1,IF($L147:$L161&lt;=EA$165,IF($M147:$M161&gt;=EA$165,1)),0))*$B147/12,0)</f>
        <v>0</v>
      </c>
      <c r="EB312" s="94">
        <f t="array" ref="EB312">IFERROR(INDEX($N147:$N161,MATCH(1,IF($L147:$L161&lt;=EB$165,IF($M147:$M161&gt;=EB$165,1)),0))*$B147/12,0)</f>
        <v>0</v>
      </c>
      <c r="EC312" s="94">
        <f t="array" ref="EC312">IFERROR(INDEX($N147:$N161,MATCH(1,IF($L147:$L161&lt;=EC$165,IF($M147:$M161&gt;=EC$165,1)),0))*$B147/12,0)</f>
        <v>0</v>
      </c>
      <c r="ED312" s="94">
        <f t="array" ref="ED312">IFERROR(INDEX($N147:$N161,MATCH(1,IF($L147:$L161&lt;=ED$165,IF($M147:$M161&gt;=ED$165,1)),0))*$B147/12,0)</f>
        <v>0</v>
      </c>
      <c r="EE312" s="94">
        <f t="array" ref="EE312">IFERROR(INDEX($N147:$N161,MATCH(1,IF($L147:$L161&lt;=EE$165,IF($M147:$M161&gt;=EE$165,1)),0))*$B147/12,0)</f>
        <v>0</v>
      </c>
      <c r="EF312" s="94">
        <f t="array" ref="EF312">IFERROR(INDEX($N147:$N161,MATCH(1,IF($L147:$L161&lt;=EF$165,IF($M147:$M161&gt;=EF$165,1)),0))*$B147/12,0)</f>
        <v>0</v>
      </c>
      <c r="EG312" s="94">
        <f t="array" ref="EG312">IFERROR(INDEX($N147:$N161,MATCH(1,IF($L147:$L161&lt;=EG$165,IF($M147:$M161&gt;=EG$165,1)),0))*$B147/12,0)</f>
        <v>0</v>
      </c>
      <c r="EH312" s="94">
        <f t="array" ref="EH312">IFERROR(INDEX($N147:$N161,MATCH(1,IF($L147:$L161&lt;=EH$165,IF($M147:$M161&gt;=EH$165,1)),0))*$B147/12,0)</f>
        <v>0</v>
      </c>
      <c r="EI312" s="94">
        <f t="array" ref="EI312">IFERROR(INDEX($N147:$N161,MATCH(1,IF($L147:$L161&lt;=EI$165,IF($M147:$M161&gt;=EI$165,1)),0))*$B147/12,0)</f>
        <v>0</v>
      </c>
      <c r="EJ312" s="94">
        <f t="array" ref="EJ312">IFERROR(INDEX($N147:$N161,MATCH(1,IF($L147:$L161&lt;=EJ$165,IF($M147:$M161&gt;=EJ$165,1)),0))*$B147/12,0)</f>
        <v>0</v>
      </c>
      <c r="EK312" s="94">
        <f t="array" ref="EK312">IFERROR(INDEX($N147:$N161,MATCH(1,IF($L147:$L161&lt;=EK$165,IF($M147:$M161&gt;=EK$165,1)),0))*$B147/12,0)</f>
        <v>0</v>
      </c>
      <c r="EL312" s="94">
        <f t="array" ref="EL312">IFERROR(INDEX($N147:$N161,MATCH(1,IF($L147:$L161&lt;=EL$165,IF($M147:$M161&gt;=EL$165,1)),0))*$B147/12,0)</f>
        <v>0</v>
      </c>
      <c r="EM312" s="94">
        <f t="array" ref="EM312">IFERROR(INDEX($N147:$N161,MATCH(1,IF($L147:$L161&lt;=EM$165,IF($M147:$M161&gt;=EM$165,1)),0))*$B147/12,0)</f>
        <v>0</v>
      </c>
      <c r="EN312" s="94">
        <f t="array" ref="EN312">IFERROR(INDEX($N147:$N161,MATCH(1,IF($L147:$L161&lt;=EN$165,IF($M147:$M161&gt;=EN$165,1)),0))*$B147/12,0)</f>
        <v>0</v>
      </c>
      <c r="EO312" s="94">
        <f t="array" ref="EO312">IFERROR(INDEX($N147:$N161,MATCH(1,IF($L147:$L161&lt;=EO$165,IF($M147:$M161&gt;=EO$165,1)),0))*$B147/12,0)</f>
        <v>0</v>
      </c>
      <c r="EP312" s="94">
        <f t="array" ref="EP312">IFERROR(INDEX($N147:$N161,MATCH(1,IF($L147:$L161&lt;=EP$165,IF($M147:$M161&gt;=EP$165,1)),0))*$B147/12,0)</f>
        <v>0</v>
      </c>
      <c r="EQ312" s="94">
        <f t="array" ref="EQ312">IFERROR(INDEX($N147:$N161,MATCH(1,IF($L147:$L161&lt;=EQ$165,IF($M147:$M161&gt;=EQ$165,1)),0))*$B147/12,0)</f>
        <v>0</v>
      </c>
      <c r="ER312" s="94">
        <f t="array" ref="ER312">IFERROR(INDEX($N147:$N161,MATCH(1,IF($L147:$L161&lt;=ER$165,IF($M147:$M161&gt;=ER$165,1)),0))*$B147/12,0)</f>
        <v>0</v>
      </c>
      <c r="ES312" s="94">
        <f t="array" ref="ES312">IFERROR(INDEX($N147:$N161,MATCH(1,IF($L147:$L161&lt;=ES$165,IF($M147:$M161&gt;=ES$165,1)),0))*$B147/12,0)</f>
        <v>0</v>
      </c>
      <c r="ET312" s="94">
        <f t="array" ref="ET312">IFERROR(INDEX($N147:$N161,MATCH(1,IF($L147:$L161&lt;=ET$165,IF($M147:$M161&gt;=ET$165,1)),0))*$B147/12,0)</f>
        <v>0</v>
      </c>
      <c r="EU312" s="94">
        <f t="array" ref="EU312">IFERROR(INDEX($N147:$N161,MATCH(1,IF($L147:$L161&lt;=EU$165,IF($M147:$M161&gt;=EU$165,1)),0))*$B147/12,0)</f>
        <v>0</v>
      </c>
      <c r="EV312" s="94">
        <f t="array" ref="EV312">IFERROR(INDEX($N147:$N161,MATCH(1,IF($L147:$L161&lt;=EV$165,IF($M147:$M161&gt;=EV$165,1)),0))*$B147/12,0)</f>
        <v>0</v>
      </c>
      <c r="EW312" s="94">
        <f t="array" ref="EW312">IFERROR(INDEX($N147:$N161,MATCH(1,IF($L147:$L161&lt;=EW$165,IF($M147:$M161&gt;=EW$165,1)),0))*$B147/12,0)</f>
        <v>0</v>
      </c>
      <c r="EX312" s="94">
        <f t="array" ref="EX312">IFERROR(INDEX($N147:$N161,MATCH(1,IF($L147:$L161&lt;=EX$165,IF($M147:$M161&gt;=EX$165,1)),0))*$B147/12,0)</f>
        <v>0</v>
      </c>
      <c r="EY312" s="94">
        <f t="array" ref="EY312">IFERROR(INDEX($N147:$N161,MATCH(1,IF($L147:$L161&lt;=EY$165,IF($M147:$M161&gt;=EY$165,1)),0))*$B147/12,0)</f>
        <v>0</v>
      </c>
      <c r="EZ312" s="94">
        <f t="array" ref="EZ312">IFERROR(INDEX($N147:$N161,MATCH(1,IF($L147:$L161&lt;=EZ$165,IF($M147:$M161&gt;=EZ$165,1)),0))*$B147/12,0)</f>
        <v>0</v>
      </c>
      <c r="FA312" s="94">
        <f t="array" ref="FA312">IFERROR(INDEX($N147:$N161,MATCH(1,IF($L147:$L161&lt;=FA$165,IF($M147:$M161&gt;=FA$165,1)),0))*$B147/12,0)</f>
        <v>0</v>
      </c>
      <c r="FB312" s="94">
        <f t="array" ref="FB312">IFERROR(INDEX($N147:$N161,MATCH(1,IF($L147:$L161&lt;=FB$165,IF($M147:$M161&gt;=FB$165,1)),0))*$B147/12,0)</f>
        <v>0</v>
      </c>
      <c r="FC312" s="94">
        <f t="array" ref="FC312">IFERROR(INDEX($N147:$N161,MATCH(1,IF($L147:$L161&lt;=FC$165,IF($M147:$M161&gt;=FC$165,1)),0))*$B147/12,0)</f>
        <v>0</v>
      </c>
      <c r="FD312" s="94">
        <f t="array" ref="FD312">IFERROR(INDEX($N147:$N161,MATCH(1,IF($L147:$L161&lt;=FD$165,IF($M147:$M161&gt;=FD$165,1)),0))*$B147/12,0)</f>
        <v>0</v>
      </c>
      <c r="FE312" s="94">
        <f t="array" ref="FE312">IFERROR(INDEX($N147:$N161,MATCH(1,IF($L147:$L161&lt;=FE$165,IF($M147:$M161&gt;=FE$165,1)),0))*$B147/12,0)</f>
        <v>0</v>
      </c>
      <c r="FF312" s="94">
        <f t="array" ref="FF312">IFERROR(INDEX($N147:$N161,MATCH(1,IF($L147:$L161&lt;=FF$165,IF($M147:$M161&gt;=FF$165,1)),0))*$B147/12,0)</f>
        <v>0</v>
      </c>
      <c r="FG312" s="94">
        <f t="array" ref="FG312">IFERROR(INDEX($N147:$N161,MATCH(1,IF($L147:$L161&lt;=FG$165,IF($M147:$M161&gt;=FG$165,1)),0))*$B147/12,0)</f>
        <v>0</v>
      </c>
      <c r="FH312" s="94">
        <f t="array" ref="FH312">IFERROR(INDEX($N147:$N161,MATCH(1,IF($L147:$L161&lt;=FH$165,IF($M147:$M161&gt;=FH$165,1)),0))*$B147/12,0)</f>
        <v>0</v>
      </c>
      <c r="FI312" s="94">
        <f t="array" ref="FI312">IFERROR(INDEX($N147:$N161,MATCH(1,IF($L147:$L161&lt;=FI$165,IF($M147:$M161&gt;=FI$165,1)),0))*$B147/12,0)</f>
        <v>0</v>
      </c>
      <c r="FJ312" s="94">
        <f t="array" ref="FJ312">IFERROR(INDEX($N147:$N161,MATCH(1,IF($L147:$L161&lt;=FJ$165,IF($M147:$M161&gt;=FJ$165,1)),0))*$B147/12,0)</f>
        <v>0</v>
      </c>
      <c r="FK312" s="94">
        <f t="array" ref="FK312">IFERROR(INDEX($N147:$N161,MATCH(1,IF($L147:$L161&lt;=FK$165,IF($M147:$M161&gt;=FK$165,1)),0))*$B147/12,0)</f>
        <v>0</v>
      </c>
      <c r="FL312" s="94">
        <f t="array" ref="FL312">IFERROR(INDEX($N147:$N161,MATCH(1,IF($L147:$L161&lt;=FL$165,IF($M147:$M161&gt;=FL$165,1)),0))*$B147/12,0)</f>
        <v>0</v>
      </c>
      <c r="FM312" s="94">
        <f t="array" ref="FM312">IFERROR(INDEX($N147:$N161,MATCH(1,IF($L147:$L161&lt;=FM$165,IF($M147:$M161&gt;=FM$165,1)),0))*$B147/12,0)</f>
        <v>0</v>
      </c>
      <c r="FN312" s="94">
        <f t="array" ref="FN312">IFERROR(INDEX($N147:$N161,MATCH(1,IF($L147:$L161&lt;=FN$165,IF($M147:$M161&gt;=FN$165,1)),0))*$B147/12,0)</f>
        <v>0</v>
      </c>
      <c r="FO312" s="94">
        <f t="array" ref="FO312">IFERROR(INDEX($N147:$N161,MATCH(1,IF($L147:$L161&lt;=FO$165,IF($M147:$M161&gt;=FO$165,1)),0))*$B147/12,0)</f>
        <v>0</v>
      </c>
      <c r="FP312" s="94">
        <f t="array" ref="FP312">IFERROR(INDEX($N147:$N161,MATCH(1,IF($L147:$L161&lt;=FP$165,IF($M147:$M161&gt;=FP$165,1)),0))*$B147/12,0)</f>
        <v>0</v>
      </c>
      <c r="FQ312" s="94">
        <f t="array" ref="FQ312">IFERROR(INDEX($N147:$N161,MATCH(1,IF($L147:$L161&lt;=FQ$165,IF($M147:$M161&gt;=FQ$165,1)),0))*$B147/12,0)</f>
        <v>0</v>
      </c>
      <c r="FR312" s="94">
        <f t="array" ref="FR312">IFERROR(INDEX($N147:$N161,MATCH(1,IF($L147:$L161&lt;=FR$165,IF($M147:$M161&gt;=FR$165,1)),0))*$B147/12,0)</f>
        <v>0</v>
      </c>
      <c r="FS312" s="94">
        <f t="array" ref="FS312">IFERROR(INDEX($N147:$N161,MATCH(1,IF($L147:$L161&lt;=FS$165,IF($M147:$M161&gt;=FS$165,1)),0))*$B147/12,0)</f>
        <v>0</v>
      </c>
      <c r="FT312" s="94">
        <f t="array" ref="FT312">IFERROR(INDEX($N147:$N161,MATCH(1,IF($L147:$L161&lt;=FT$165,IF($M147:$M161&gt;=FT$165,1)),0))*$B147/12,0)</f>
        <v>0</v>
      </c>
      <c r="FU312" s="94">
        <f t="array" ref="FU312">IFERROR(INDEX($N147:$N161,MATCH(1,IF($L147:$L161&lt;=FU$165,IF($M147:$M161&gt;=FU$165,1)),0))*$B147/12,0)</f>
        <v>0</v>
      </c>
      <c r="FV312" s="94">
        <f t="array" ref="FV312">IFERROR(INDEX($N147:$N161,MATCH(1,IF($L147:$L161&lt;=FV$165,IF($M147:$M161&gt;=FV$165,1)),0))*$B147/12,0)</f>
        <v>0</v>
      </c>
      <c r="FW312" s="94">
        <f t="array" ref="FW312">IFERROR(INDEX($N147:$N161,MATCH(1,IF($L147:$L161&lt;=FW$165,IF($M147:$M161&gt;=FW$165,1)),0))*$B147/12,0)</f>
        <v>0</v>
      </c>
      <c r="FX312" s="94">
        <f t="array" ref="FX312">IFERROR(INDEX($N147:$N161,MATCH(1,IF($L147:$L161&lt;=FX$165,IF($M147:$M161&gt;=FX$165,1)),0))*$B147/12,0)</f>
        <v>0</v>
      </c>
      <c r="FY312" s="94">
        <f t="array" ref="FY312">IFERROR(INDEX($N147:$N161,MATCH(1,IF($L147:$L161&lt;=FY$165,IF($M147:$M161&gt;=FY$165,1)),0))*$B147/12,0)</f>
        <v>0</v>
      </c>
      <c r="FZ312" s="94">
        <f t="array" ref="FZ312">IFERROR(INDEX($N147:$N161,MATCH(1,IF($L147:$L161&lt;=FZ$165,IF($M147:$M161&gt;=FZ$165,1)),0))*$B147/12,0)</f>
        <v>0</v>
      </c>
      <c r="GA312" s="94">
        <f t="array" ref="GA312">IFERROR(INDEX($N147:$N161,MATCH(1,IF($L147:$L161&lt;=GA$165,IF($M147:$M161&gt;=GA$165,1)),0))*$B147/12,0)</f>
        <v>0</v>
      </c>
      <c r="GB312" s="94">
        <f t="array" ref="GB312">IFERROR(INDEX($N147:$N161,MATCH(1,IF($L147:$L161&lt;=GB$165,IF($M147:$M161&gt;=GB$165,1)),0))*$B147/12,0)</f>
        <v>0</v>
      </c>
      <c r="GC312" s="94">
        <f t="array" ref="GC312">IFERROR(INDEX($N147:$N161,MATCH(1,IF($L147:$L161&lt;=GC$165,IF($M147:$M161&gt;=GC$165,1)),0))*$B147/12,0)</f>
        <v>0</v>
      </c>
      <c r="GD312" s="94">
        <f t="array" ref="GD312">IFERROR(INDEX($N147:$N161,MATCH(1,IF($L147:$L161&lt;=GD$165,IF($M147:$M161&gt;=GD$165,1)),0))*$B147/12,0)</f>
        <v>0</v>
      </c>
      <c r="GE312" s="94">
        <f t="array" ref="GE312">IFERROR(INDEX($N147:$N161,MATCH(1,IF($L147:$L161&lt;=GE$165,IF($M147:$M161&gt;=GE$165,1)),0))*$B147/12,0)</f>
        <v>0</v>
      </c>
      <c r="GF312" s="94">
        <f t="array" ref="GF312">IFERROR(INDEX($N147:$N161,MATCH(1,IF($L147:$L161&lt;=GF$165,IF($M147:$M161&gt;=GF$165,1)),0))*$B147/12,0)</f>
        <v>0</v>
      </c>
      <c r="GG312" s="94">
        <f t="array" ref="GG312">IFERROR(INDEX($N147:$N161,MATCH(1,IF($L147:$L161&lt;=GG$165,IF($M147:$M161&gt;=GG$165,1)),0))*$B147/12,0)</f>
        <v>0</v>
      </c>
      <c r="GH312" s="94">
        <f t="array" ref="GH312">IFERROR(INDEX($N147:$N161,MATCH(1,IF($L147:$L161&lt;=GH$165,IF($M147:$M161&gt;=GH$165,1)),0))*$B147/12,0)</f>
        <v>0</v>
      </c>
      <c r="GI312" s="94">
        <f t="array" ref="GI312">IFERROR(INDEX($N147:$N161,MATCH(1,IF($L147:$L161&lt;=GI$165,IF($M147:$M161&gt;=GI$165,1)),0))*$B147/12,0)</f>
        <v>0</v>
      </c>
      <c r="GJ312" s="94">
        <f t="array" ref="GJ312">IFERROR(INDEX($N147:$N161,MATCH(1,IF($L147:$L161&lt;=GJ$165,IF($M147:$M161&gt;=GJ$165,1)),0))*$B147/12,0)</f>
        <v>0</v>
      </c>
      <c r="GK312" s="94">
        <f t="array" ref="GK312">IFERROR(INDEX($N147:$N161,MATCH(1,IF($L147:$L161&lt;=GK$165,IF($M147:$M161&gt;=GK$165,1)),0))*$B147/12,0)</f>
        <v>0</v>
      </c>
      <c r="GL312" s="94">
        <f t="array" ref="GL312">IFERROR(INDEX($N147:$N161,MATCH(1,IF($L147:$L161&lt;=GL$165,IF($M147:$M161&gt;=GL$165,1)),0))*$B147/12,0)</f>
        <v>0</v>
      </c>
      <c r="GM312" s="94">
        <f t="array" ref="GM312">IFERROR(INDEX($N147:$N161,MATCH(1,IF($L147:$L161&lt;=GM$165,IF($M147:$M161&gt;=GM$165,1)),0))*$B147/12,0)</f>
        <v>0</v>
      </c>
      <c r="GN312" s="94">
        <f t="array" ref="GN312">IFERROR(INDEX($N147:$N161,MATCH(1,IF($L147:$L161&lt;=GN$165,IF($M147:$M161&gt;=GN$165,1)),0))*$B147/12,0)</f>
        <v>0</v>
      </c>
      <c r="GO312" s="94">
        <f t="array" ref="GO312">IFERROR(INDEX($N147:$N161,MATCH(1,IF($L147:$L161&lt;=GO$165,IF($M147:$M161&gt;=GO$165,1)),0))*$B147/12,0)</f>
        <v>0</v>
      </c>
      <c r="GP312" s="94">
        <f t="array" ref="GP312">IFERROR(INDEX($N147:$N161,MATCH(1,IF($L147:$L161&lt;=GP$165,IF($M147:$M161&gt;=GP$165,1)),0))*$B147/12,0)</f>
        <v>0</v>
      </c>
      <c r="GQ312" s="94">
        <f t="array" ref="GQ312">IFERROR(INDEX($N147:$N161,MATCH(1,IF($L147:$L161&lt;=GQ$165,IF($M147:$M161&gt;=GQ$165,1)),0))*$B147/12,0)</f>
        <v>0</v>
      </c>
      <c r="GR312" s="94">
        <f t="array" ref="GR312">IFERROR(INDEX($N147:$N161,MATCH(1,IF($L147:$L161&lt;=GR$165,IF($M147:$M161&gt;=GR$165,1)),0))*$B147/12,0)</f>
        <v>0</v>
      </c>
      <c r="GS312" s="94">
        <f t="array" ref="GS312">IFERROR(INDEX($N147:$N161,MATCH(1,IF($L147:$L161&lt;=GS$165,IF($M147:$M161&gt;=GS$165,1)),0))*$B147/12,0)</f>
        <v>0</v>
      </c>
      <c r="GT312" s="94">
        <f t="array" ref="GT312">IFERROR(INDEX($N147:$N161,MATCH(1,IF($L147:$L161&lt;=GT$165,IF($M147:$M161&gt;=GT$165,1)),0))*$B147/12,0)</f>
        <v>0</v>
      </c>
      <c r="GU312" s="94">
        <f t="array" ref="GU312">IFERROR(INDEX($N147:$N161,MATCH(1,IF($L147:$L161&lt;=GU$165,IF($M147:$M161&gt;=GU$165,1)),0))*$B147/12,0)</f>
        <v>0</v>
      </c>
      <c r="GV312" s="94">
        <f t="array" ref="GV312">IFERROR(INDEX($N147:$N161,MATCH(1,IF($L147:$L161&lt;=GV$165,IF($M147:$M161&gt;=GV$165,1)),0))*$B147/12,0)</f>
        <v>0</v>
      </c>
      <c r="GW312" s="94">
        <f t="array" ref="GW312">IFERROR(INDEX($N147:$N161,MATCH(1,IF($L147:$L161&lt;=GW$165,IF($M147:$M161&gt;=GW$165,1)),0))*$B147/12,0)</f>
        <v>0</v>
      </c>
      <c r="GX312" s="94">
        <f t="array" ref="GX312">IFERROR(INDEX($N147:$N161,MATCH(1,IF($L147:$L161&lt;=GX$165,IF($M147:$M161&gt;=GX$165,1)),0))*$B147/12,0)</f>
        <v>0</v>
      </c>
      <c r="GY312" s="94">
        <f t="array" ref="GY312">IFERROR(INDEX($N147:$N161,MATCH(1,IF($L147:$L161&lt;=GY$165,IF($M147:$M161&gt;=GY$165,1)),0))*$B147/12,0)</f>
        <v>0</v>
      </c>
      <c r="GZ312" s="94">
        <f t="array" ref="GZ312">IFERROR(INDEX($N147:$N161,MATCH(1,IF($L147:$L161&lt;=GZ$165,IF($M147:$M161&gt;=GZ$165,1)),0))*$B147/12,0)</f>
        <v>0</v>
      </c>
      <c r="HA312" s="94">
        <f t="array" ref="HA312">IFERROR(INDEX($N147:$N161,MATCH(1,IF($L147:$L161&lt;=HA$165,IF($M147:$M161&gt;=HA$165,1)),0))*$B147/12,0)</f>
        <v>0</v>
      </c>
      <c r="HB312" s="94">
        <f t="array" ref="HB312">IFERROR(INDEX($N147:$N161,MATCH(1,IF($L147:$L161&lt;=HB$165,IF($M147:$M161&gt;=HB$165,1)),0))*$B147/12,0)</f>
        <v>0</v>
      </c>
      <c r="HC312" s="94">
        <f t="array" ref="HC312">IFERROR(INDEX($N147:$N161,MATCH(1,IF($L147:$L161&lt;=HC$165,IF($M147:$M161&gt;=HC$165,1)),0))*$B147/12,0)</f>
        <v>0</v>
      </c>
      <c r="HD312" s="94">
        <f t="array" ref="HD312">IFERROR(INDEX($N147:$N161,MATCH(1,IF($L147:$L161&lt;=HD$165,IF($M147:$M161&gt;=HD$165,1)),0))*$B147/12,0)</f>
        <v>0</v>
      </c>
      <c r="HE312" s="94">
        <f t="array" ref="HE312">IFERROR(INDEX($N147:$N161,MATCH(1,IF($L147:$L161&lt;=HE$165,IF($M147:$M161&gt;=HE$165,1)),0))*$B147/12,0)</f>
        <v>0</v>
      </c>
      <c r="HF312" s="94">
        <f t="array" ref="HF312">IFERROR(INDEX($N147:$N161,MATCH(1,IF($L147:$L161&lt;=HF$165,IF($M147:$M161&gt;=HF$165,1)),0))*$B147/12,0)</f>
        <v>0</v>
      </c>
      <c r="HG312" s="94">
        <f t="array" ref="HG312">IFERROR(INDEX($N147:$N161,MATCH(1,IF($L147:$L161&lt;=HG$165,IF($M147:$M161&gt;=HG$165,1)),0))*$B147/12,0)</f>
        <v>0</v>
      </c>
      <c r="HH312" s="94">
        <f t="array" ref="HH312">IFERROR(INDEX($N147:$N161,MATCH(1,IF($L147:$L161&lt;=HH$165,IF($M147:$M161&gt;=HH$165,1)),0))*$B147/12,0)</f>
        <v>0</v>
      </c>
      <c r="HI312" s="94">
        <f t="array" ref="HI312">IFERROR(INDEX($N147:$N161,MATCH(1,IF($L147:$L161&lt;=HI$165,IF($M147:$M161&gt;=HI$165,1)),0))*$B147/12,0)</f>
        <v>0</v>
      </c>
      <c r="HJ312" s="94">
        <f t="array" ref="HJ312">IFERROR(INDEX($N147:$N161,MATCH(1,IF($L147:$L161&lt;=HJ$165,IF($M147:$M161&gt;=HJ$165,1)),0))*$B147/12,0)</f>
        <v>0</v>
      </c>
      <c r="HK312" s="94">
        <f t="array" ref="HK312">IFERROR(INDEX($N147:$N161,MATCH(1,IF($L147:$L161&lt;=HK$165,IF($M147:$M161&gt;=HK$165,1)),0))*$B147/12,0)</f>
        <v>0</v>
      </c>
      <c r="HL312" s="94">
        <f t="array" ref="HL312">IFERROR(INDEX($N147:$N161,MATCH(1,IF($L147:$L161&lt;=HL$165,IF($M147:$M161&gt;=HL$165,1)),0))*$B147/12,0)</f>
        <v>0</v>
      </c>
      <c r="HM312" s="94">
        <f t="array" ref="HM312">IFERROR(INDEX($N147:$N161,MATCH(1,IF($L147:$L161&lt;=HM$165,IF($M147:$M161&gt;=HM$165,1)),0))*$B147/12,0)</f>
        <v>0</v>
      </c>
      <c r="HN312" s="94">
        <f t="array" ref="HN312">IFERROR(INDEX($N147:$N161,MATCH(1,IF($L147:$L161&lt;=HN$165,IF($M147:$M161&gt;=HN$165,1)),0))*$B147/12,0)</f>
        <v>0</v>
      </c>
      <c r="HO312" s="94">
        <f t="array" ref="HO312">IFERROR(INDEX($N147:$N161,MATCH(1,IF($L147:$L161&lt;=HO$165,IF($M147:$M161&gt;=HO$165,1)),0))*$B147/12,0)</f>
        <v>0</v>
      </c>
      <c r="HP312" s="94">
        <f t="array" ref="HP312">IFERROR(INDEX($N147:$N161,MATCH(1,IF($L147:$L161&lt;=HP$165,IF($M147:$M161&gt;=HP$165,1)),0))*$B147/12,0)</f>
        <v>0</v>
      </c>
      <c r="HQ312" s="94">
        <f t="array" ref="HQ312">IFERROR(INDEX($N147:$N161,MATCH(1,IF($L147:$L161&lt;=HQ$165,IF($M147:$M161&gt;=HQ$165,1)),0))*$B147/12,0)</f>
        <v>0</v>
      </c>
      <c r="HR312" s="94">
        <f t="array" ref="HR312">IFERROR(INDEX($N147:$N161,MATCH(1,IF($L147:$L161&lt;=HR$165,IF($M147:$M161&gt;=HR$165,1)),0))*$B147/12,0)</f>
        <v>0</v>
      </c>
      <c r="HS312" s="94">
        <f t="array" ref="HS312">IFERROR(INDEX($N147:$N161,MATCH(1,IF($L147:$L161&lt;=HS$165,IF($M147:$M161&gt;=HS$165,1)),0))*$B147/12,0)</f>
        <v>0</v>
      </c>
      <c r="HT312" s="94">
        <f t="array" ref="HT312">IFERROR(INDEX($N147:$N161,MATCH(1,IF($L147:$L161&lt;=HT$165,IF($M147:$M161&gt;=HT$165,1)),0))*$B147/12,0)</f>
        <v>0</v>
      </c>
      <c r="HU312" s="94">
        <f t="array" ref="HU312">IFERROR(INDEX($N147:$N161,MATCH(1,IF($L147:$L161&lt;=HU$165,IF($M147:$M161&gt;=HU$165,1)),0))*$B147/12,0)</f>
        <v>0</v>
      </c>
      <c r="HV312" s="94">
        <f t="array" ref="HV312">IFERROR(INDEX($N147:$N161,MATCH(1,IF($L147:$L161&lt;=HV$165,IF($M147:$M161&gt;=HV$165,1)),0))*$B147/12,0)</f>
        <v>0</v>
      </c>
      <c r="HW312" s="94">
        <f t="array" ref="HW312">IFERROR(INDEX($N147:$N161,MATCH(1,IF($L147:$L161&lt;=HW$165,IF($M147:$M161&gt;=HW$165,1)),0))*$B147/12,0)</f>
        <v>0</v>
      </c>
      <c r="HX312" s="94">
        <f t="array" ref="HX312">IFERROR(INDEX($N147:$N161,MATCH(1,IF($L147:$L161&lt;=HX$165,IF($M147:$M161&gt;=HX$165,1)),0))*$B147/12,0)</f>
        <v>0</v>
      </c>
      <c r="HY312" s="94">
        <f t="array" ref="HY312">IFERROR(INDEX($N147:$N161,MATCH(1,IF($L147:$L161&lt;=HY$165,IF($M147:$M161&gt;=HY$165,1)),0))*$B147/12,0)</f>
        <v>0</v>
      </c>
      <c r="HZ312" s="94">
        <f t="array" ref="HZ312">IFERROR(INDEX($N147:$N161,MATCH(1,IF($L147:$L161&lt;=HZ$165,IF($M147:$M161&gt;=HZ$165,1)),0))*$B147/12,0)</f>
        <v>0</v>
      </c>
      <c r="IA312" s="94">
        <f t="array" ref="IA312">IFERROR(INDEX($N147:$N161,MATCH(1,IF($L147:$L161&lt;=IA$165,IF($M147:$M161&gt;=IA$165,1)),0))*$B147/12,0)</f>
        <v>0</v>
      </c>
      <c r="IB312" s="94">
        <f t="array" ref="IB312">IFERROR(INDEX($N147:$N161,MATCH(1,IF($L147:$L161&lt;=IB$165,IF($M147:$M161&gt;=IB$165,1)),0))*$B147/12,0)</f>
        <v>0</v>
      </c>
      <c r="IC312" s="94">
        <f t="array" ref="IC312">IFERROR(INDEX($N147:$N161,MATCH(1,IF($L147:$L161&lt;=IC$165,IF($M147:$M161&gt;=IC$165,1)),0))*$B147/12,0)</f>
        <v>0</v>
      </c>
      <c r="ID312" s="94">
        <f t="array" ref="ID312">IFERROR(INDEX($N147:$N161,MATCH(1,IF($L147:$L161&lt;=ID$165,IF($M147:$M161&gt;=ID$165,1)),0))*$B147/12,0)</f>
        <v>0</v>
      </c>
      <c r="IE312" s="94">
        <f t="array" ref="IE312">IFERROR(INDEX($N147:$N161,MATCH(1,IF($L147:$L161&lt;=IE$165,IF($M147:$M161&gt;=IE$165,1)),0))*$B147/12,0)</f>
        <v>0</v>
      </c>
      <c r="IF312" s="94">
        <f t="array" ref="IF312">IFERROR(INDEX($N147:$N161,MATCH(1,IF($L147:$L161&lt;=IF$165,IF($M147:$M161&gt;=IF$165,1)),0))*$B147/12,0)</f>
        <v>0</v>
      </c>
      <c r="IG312" s="94">
        <f t="array" ref="IG312">IFERROR(INDEX($N147:$N161,MATCH(1,IF($L147:$L161&lt;=IG$165,IF($M147:$M161&gt;=IG$165,1)),0))*$B147/12,0)</f>
        <v>0</v>
      </c>
      <c r="IH312" s="94">
        <f t="array" ref="IH312">IFERROR(INDEX($N147:$N161,MATCH(1,IF($L147:$L161&lt;=IH$165,IF($M147:$M161&gt;=IH$165,1)),0))*$B147/12,0)</f>
        <v>0</v>
      </c>
      <c r="II312" s="94">
        <f t="array" ref="II312">IFERROR(INDEX($N147:$N161,MATCH(1,IF($L147:$L161&lt;=II$165,IF($M147:$M161&gt;=II$165,1)),0))*$B147/12,0)</f>
        <v>0</v>
      </c>
      <c r="IJ312" s="94">
        <f t="array" ref="IJ312">IFERROR(INDEX($N147:$N161,MATCH(1,IF($L147:$L161&lt;=IJ$165,IF($M147:$M161&gt;=IJ$165,1)),0))*$B147/12,0)</f>
        <v>0</v>
      </c>
      <c r="IK312" s="94">
        <f t="array" ref="IK312">IFERROR(INDEX($N147:$N161,MATCH(1,IF($L147:$L161&lt;=IK$165,IF($M147:$M161&gt;=IK$165,1)),0))*$B147/12,0)</f>
        <v>0</v>
      </c>
      <c r="IL312" s="94">
        <f t="array" ref="IL312">IFERROR(INDEX($N147:$N161,MATCH(1,IF($L147:$L161&lt;=IL$165,IF($M147:$M161&gt;=IL$165,1)),0))*$B147/12,0)</f>
        <v>0</v>
      </c>
      <c r="IM312" s="94">
        <f t="array" ref="IM312">IFERROR(INDEX($N147:$N161,MATCH(1,IF($L147:$L161&lt;=IM$165,IF($M147:$M161&gt;=IM$165,1)),0))*$B147/12,0)</f>
        <v>0</v>
      </c>
      <c r="IN312" s="94">
        <f t="array" ref="IN312">IFERROR(INDEX($N147:$N161,MATCH(1,IF($L147:$L161&lt;=IN$165,IF($M147:$M161&gt;=IN$165,1)),0))*$B147/12,0)</f>
        <v>0</v>
      </c>
      <c r="IO312" s="94">
        <f t="array" ref="IO312">IFERROR(INDEX($N147:$N161,MATCH(1,IF($L147:$L161&lt;=IO$165,IF($M147:$M161&gt;=IO$165,1)),0))*$B147/12,0)</f>
        <v>0</v>
      </c>
      <c r="IP312" s="94">
        <f t="array" ref="IP312">IFERROR(INDEX($N147:$N161,MATCH(1,IF($L147:$L161&lt;=IP$165,IF($M147:$M161&gt;=IP$165,1)),0))*$B147/12,0)</f>
        <v>0</v>
      </c>
      <c r="IQ312" s="94">
        <f t="array" ref="IQ312">IFERROR(INDEX($N147:$N161,MATCH(1,IF($L147:$L161&lt;=IQ$165,IF($M147:$M161&gt;=IQ$165,1)),0))*$B147/12,0)</f>
        <v>0</v>
      </c>
      <c r="IR312" s="94">
        <f t="array" ref="IR312">IFERROR(INDEX($N147:$N161,MATCH(1,IF($L147:$L161&lt;=IR$165,IF($M147:$M161&gt;=IR$165,1)),0))*$B147/12,0)</f>
        <v>0</v>
      </c>
      <c r="IS312" s="94">
        <f t="array" ref="IS312">IFERROR(INDEX($N147:$N161,MATCH(1,IF($L147:$L161&lt;=IS$165,IF($M147:$M161&gt;=IS$165,1)),0))*$B147/12,0)</f>
        <v>0</v>
      </c>
      <c r="IT312" s="94">
        <f t="array" ref="IT312">IFERROR(INDEX($N147:$N161,MATCH(1,IF($L147:$L161&lt;=IT$165,IF($M147:$M161&gt;=IT$165,1)),0))*$B147/12,0)</f>
        <v>0</v>
      </c>
      <c r="IU312" s="94">
        <f t="array" ref="IU312">IFERROR(INDEX($N147:$N161,MATCH(1,IF($L147:$L161&lt;=IU$165,IF($M147:$M161&gt;=IU$165,1)),0))*$B147/12,0)</f>
        <v>0</v>
      </c>
      <c r="IV312" s="94">
        <f t="array" ref="IV312">IFERROR(INDEX($N147:$N161,MATCH(1,IF($L147:$L161&lt;=IV$165,IF($M147:$M161&gt;=IV$165,1)),0))*$B147/12,0)</f>
        <v>0</v>
      </c>
      <c r="IW312" s="94">
        <f t="array" ref="IW312">IFERROR(INDEX($N147:$N161,MATCH(1,IF($L147:$L161&lt;=IW$165,IF($M147:$M161&gt;=IW$165,1)),0))*$B147/12,0)</f>
        <v>0</v>
      </c>
      <c r="IX312" s="94">
        <f t="array" ref="IX312">IFERROR(INDEX($N147:$N161,MATCH(1,IF($L147:$L161&lt;=IX$165,IF($M147:$M161&gt;=IX$165,1)),0))*$B147/12,0)</f>
        <v>0</v>
      </c>
      <c r="IY312" s="94">
        <f t="array" ref="IY312">IFERROR(INDEX($N147:$N161,MATCH(1,IF($L147:$L161&lt;=IY$165,IF($M147:$M161&gt;=IY$165,1)),0))*$B147/12,0)</f>
        <v>0</v>
      </c>
      <c r="IZ312" s="94">
        <f t="array" ref="IZ312">IFERROR(INDEX($N147:$N161,MATCH(1,IF($L147:$L161&lt;=IZ$165,IF($M147:$M161&gt;=IZ$165,1)),0))*$B147/12,0)</f>
        <v>0</v>
      </c>
      <c r="JA312" s="94">
        <f t="array" ref="JA312">IFERROR(INDEX($N147:$N161,MATCH(1,IF($L147:$L161&lt;=JA$165,IF($M147:$M161&gt;=JA$165,1)),0))*$B147/12,0)</f>
        <v>0</v>
      </c>
      <c r="JB312" s="94">
        <f t="array" ref="JB312">IFERROR(INDEX($N147:$N161,MATCH(1,IF($L147:$L161&lt;=JB$165,IF($M147:$M161&gt;=JB$165,1)),0))*$B147/12,0)</f>
        <v>0</v>
      </c>
      <c r="JC312" s="94">
        <f t="array" ref="JC312">IFERROR(INDEX($N147:$N161,MATCH(1,IF($L147:$L161&lt;=JC$165,IF($M147:$M161&gt;=JC$165,1)),0))*$B147/12,0)</f>
        <v>0</v>
      </c>
      <c r="JD312" s="94">
        <f t="array" ref="JD312">IFERROR(INDEX($N147:$N161,MATCH(1,IF($L147:$L161&lt;=JD$165,IF($M147:$M161&gt;=JD$165,1)),0))*$B147/12,0)</f>
        <v>0</v>
      </c>
      <c r="JE312" s="94">
        <f t="array" ref="JE312">IFERROR(INDEX($N147:$N161,MATCH(1,IF($L147:$L161&lt;=JE$165,IF($M147:$M161&gt;=JE$165,1)),0))*$B147/12,0)</f>
        <v>0</v>
      </c>
      <c r="JF312" s="94">
        <f t="array" ref="JF312">IFERROR(INDEX($N147:$N161,MATCH(1,IF($L147:$L161&lt;=JF$165,IF($M147:$M161&gt;=JF$165,1)),0))*$B147/12,0)</f>
        <v>0</v>
      </c>
      <c r="JG312" s="94">
        <f t="array" ref="JG312">IFERROR(INDEX($N147:$N161,MATCH(1,IF($L147:$L161&lt;=JG$165,IF($M147:$M161&gt;=JG$165,1)),0))*$B147/12,0)</f>
        <v>0</v>
      </c>
      <c r="JH312" s="94">
        <f t="array" ref="JH312">IFERROR(INDEX($N147:$N161,MATCH(1,IF($L147:$L161&lt;=JH$165,IF($M147:$M161&gt;=JH$165,1)),0))*$B147/12,0)</f>
        <v>0</v>
      </c>
      <c r="JI312" s="94">
        <f t="array" ref="JI312">IFERROR(INDEX($N147:$N161,MATCH(1,IF($L147:$L161&lt;=JI$165,IF($M147:$M161&gt;=JI$165,1)),0))*$B147/12,0)</f>
        <v>0</v>
      </c>
      <c r="JJ312" s="94">
        <f t="array" ref="JJ312">IFERROR(INDEX($N147:$N161,MATCH(1,IF($L147:$L161&lt;=JJ$165,IF($M147:$M161&gt;=JJ$165,1)),0))*$B147/12,0)</f>
        <v>0</v>
      </c>
      <c r="JK312" s="94">
        <f t="array" ref="JK312">IFERROR(INDEX($N147:$N161,MATCH(1,IF($L147:$L161&lt;=JK$165,IF($M147:$M161&gt;=JK$165,1)),0))*$B147/12,0)</f>
        <v>0</v>
      </c>
      <c r="JL312" s="94">
        <f t="array" ref="JL312">IFERROR(INDEX($N147:$N161,MATCH(1,IF($L147:$L161&lt;=JL$165,IF($M147:$M161&gt;=JL$165,1)),0))*$B147/12,0)</f>
        <v>0</v>
      </c>
      <c r="JM312" s="94">
        <f t="array" ref="JM312">IFERROR(INDEX($N147:$N161,MATCH(1,IF($L147:$L161&lt;=JM$165,IF($M147:$M161&gt;=JM$165,1)),0))*$B147/12,0)</f>
        <v>0</v>
      </c>
      <c r="JN312" s="94">
        <f t="array" ref="JN312">IFERROR(INDEX($N147:$N161,MATCH(1,IF($L147:$L161&lt;=JN$165,IF($M147:$M161&gt;=JN$165,1)),0))*$B147/12,0)</f>
        <v>0</v>
      </c>
      <c r="JO312" s="94">
        <f t="array" ref="JO312">IFERROR(INDEX($N147:$N161,MATCH(1,IF($L147:$L161&lt;=JO$165,IF($M147:$M161&gt;=JO$165,1)),0))*$B147/12,0)</f>
        <v>0</v>
      </c>
      <c r="JP312" s="94">
        <f t="array" ref="JP312">IFERROR(INDEX($N147:$N161,MATCH(1,IF($L147:$L161&lt;=JP$165,IF($M147:$M161&gt;=JP$165,1)),0))*$B147/12,0)</f>
        <v>0</v>
      </c>
      <c r="JQ312" s="94">
        <f t="array" ref="JQ312">IFERROR(INDEX($N147:$N161,MATCH(1,IF($L147:$L161&lt;=JQ$165,IF($M147:$M161&gt;=JQ$165,1)),0))*$B147/12,0)</f>
        <v>0</v>
      </c>
      <c r="JR312" s="94">
        <f t="array" ref="JR312">IFERROR(INDEX($N147:$N161,MATCH(1,IF($L147:$L161&lt;=JR$165,IF($M147:$M161&gt;=JR$165,1)),0))*$B147/12,0)</f>
        <v>0</v>
      </c>
      <c r="JS312" s="94">
        <f t="array" ref="JS312">IFERROR(INDEX($N147:$N161,MATCH(1,IF($L147:$L161&lt;=JS$165,IF($M147:$M161&gt;=JS$165,1)),0))*$B147/12,0)</f>
        <v>0</v>
      </c>
      <c r="JT312" s="94">
        <f t="array" ref="JT312">IFERROR(INDEX($N147:$N161,MATCH(1,IF($L147:$L161&lt;=JT$165,IF($M147:$M161&gt;=JT$165,1)),0))*$B147/12,0)</f>
        <v>0</v>
      </c>
      <c r="JU312" s="94">
        <f t="array" ref="JU312">IFERROR(INDEX($N147:$N161,MATCH(1,IF($L147:$L161&lt;=JU$165,IF($M147:$M161&gt;=JU$165,1)),0))*$B147/12,0)</f>
        <v>0</v>
      </c>
      <c r="JV312" s="94">
        <f t="array" ref="JV312">IFERROR(INDEX($N147:$N161,MATCH(1,IF($L147:$L161&lt;=JV$165,IF($M147:$M161&gt;=JV$165,1)),0))*$B147/12,0)</f>
        <v>0</v>
      </c>
      <c r="JW312" s="94">
        <f t="array" ref="JW312">IFERROR(INDEX($N147:$N161,MATCH(1,IF($L147:$L161&lt;=JW$165,IF($M147:$M161&gt;=JW$165,1)),0))*$B147/12,0)</f>
        <v>0</v>
      </c>
      <c r="JX312" s="94">
        <f t="array" ref="JX312">IFERROR(INDEX($N147:$N161,MATCH(1,IF($L147:$L161&lt;=JX$165,IF($M147:$M161&gt;=JX$165,1)),0))*$B147/12,0)</f>
        <v>0</v>
      </c>
      <c r="JY312" s="94">
        <f t="array" ref="JY312">IFERROR(INDEX($N147:$N161,MATCH(1,IF($L147:$L161&lt;=JY$165,IF($M147:$M161&gt;=JY$165,1)),0))*$B147/12,0)</f>
        <v>0</v>
      </c>
      <c r="JZ312" s="94">
        <f t="array" ref="JZ312">IFERROR(INDEX($N147:$N161,MATCH(1,IF($L147:$L161&lt;=JZ$165,IF($M147:$M161&gt;=JZ$165,1)),0))*$B147/12,0)</f>
        <v>0</v>
      </c>
      <c r="KA312" s="94">
        <f t="array" ref="KA312">IFERROR(INDEX($N147:$N161,MATCH(1,IF($L147:$L161&lt;=KA$165,IF($M147:$M161&gt;=KA$165,1)),0))*$B147/12,0)</f>
        <v>0</v>
      </c>
      <c r="KB312" s="94">
        <f t="array" ref="KB312">IFERROR(INDEX($N147:$N161,MATCH(1,IF($L147:$L161&lt;=KB$165,IF($M147:$M161&gt;=KB$165,1)),0))*$B147/12,0)</f>
        <v>0</v>
      </c>
      <c r="KC312" s="94">
        <f t="array" ref="KC312">IFERROR(INDEX($N147:$N161,MATCH(1,IF($L147:$L161&lt;=KC$165,IF($M147:$M161&gt;=KC$165,1)),0))*$B147/12,0)</f>
        <v>0</v>
      </c>
      <c r="KD312" s="94">
        <f t="array" ref="KD312">IFERROR(INDEX($N147:$N161,MATCH(1,IF($L147:$L161&lt;=KD$165,IF($M147:$M161&gt;=KD$165,1)),0))*$B147/12,0)</f>
        <v>0</v>
      </c>
      <c r="KE312" s="94">
        <f t="array" ref="KE312">IFERROR(INDEX($N147:$N161,MATCH(1,IF($L147:$L161&lt;=KE$165,IF($M147:$M161&gt;=KE$165,1)),0))*$B147/12,0)</f>
        <v>0</v>
      </c>
      <c r="KF312" s="94">
        <f t="array" ref="KF312">IFERROR(INDEX($N147:$N161,MATCH(1,IF($L147:$L161&lt;=KF$165,IF($M147:$M161&gt;=KF$165,1)),0))*$B147/12,0)</f>
        <v>0</v>
      </c>
      <c r="KG312" s="94">
        <f t="array" ref="KG312">IFERROR(INDEX($N147:$N161,MATCH(1,IF($L147:$L161&lt;=KG$165,IF($M147:$M161&gt;=KG$165,1)),0))*$B147/12,0)</f>
        <v>0</v>
      </c>
      <c r="KH312" s="94">
        <f t="array" ref="KH312">IFERROR(INDEX($N147:$N161,MATCH(1,IF($L147:$L161&lt;=KH$165,IF($M147:$M161&gt;=KH$165,1)),0))*$B147/12,0)</f>
        <v>0</v>
      </c>
      <c r="KI312" s="94">
        <f t="array" ref="KI312">IFERROR(INDEX($N147:$N161,MATCH(1,IF($L147:$L161&lt;=KI$165,IF($M147:$M161&gt;=KI$165,1)),0))*$B147/12,0)</f>
        <v>0</v>
      </c>
      <c r="KJ312" s="94">
        <f t="array" ref="KJ312">IFERROR(INDEX($N147:$N161,MATCH(1,IF($L147:$L161&lt;=KJ$165,IF($M147:$M161&gt;=KJ$165,1)),0))*$B147/12,0)</f>
        <v>0</v>
      </c>
      <c r="KK312" s="94">
        <f t="array" ref="KK312">IFERROR(INDEX($N147:$N161,MATCH(1,IF($L147:$L161&lt;=KK$165,IF($M147:$M161&gt;=KK$165,1)),0))*$B147/12,0)</f>
        <v>0</v>
      </c>
      <c r="KL312" s="94">
        <f t="array" ref="KL312">IFERROR(INDEX($N147:$N161,MATCH(1,IF($L147:$L161&lt;=KL$165,IF($M147:$M161&gt;=KL$165,1)),0))*$B147/12,0)</f>
        <v>0</v>
      </c>
      <c r="KM312" s="94">
        <f t="array" ref="KM312">IFERROR(INDEX($N147:$N161,MATCH(1,IF($L147:$L161&lt;=KM$165,IF($M147:$M161&gt;=KM$165,1)),0))*$B147/12,0)</f>
        <v>0</v>
      </c>
      <c r="KN312" s="94">
        <f t="array" ref="KN312">IFERROR(INDEX($N147:$N161,MATCH(1,IF($L147:$L161&lt;=KN$165,IF($M147:$M161&gt;=KN$165,1)),0))*$B147/12,0)</f>
        <v>0</v>
      </c>
      <c r="KO312" s="94">
        <f t="array" ref="KO312">IFERROR(INDEX($N147:$N161,MATCH(1,IF($L147:$L161&lt;=KO$165,IF($M147:$M161&gt;=KO$165,1)),0))*$B147/12,0)</f>
        <v>0</v>
      </c>
      <c r="KP312" s="94">
        <f t="array" ref="KP312">IFERROR(INDEX($N147:$N161,MATCH(1,IF($L147:$L161&lt;=KP$165,IF($M147:$M161&gt;=KP$165,1)),0))*$B147/12,0)</f>
        <v>0</v>
      </c>
      <c r="KQ312" s="94">
        <f t="array" ref="KQ312">IFERROR(INDEX($N147:$N161,MATCH(1,IF($L147:$L161&lt;=KQ$165,IF($M147:$M161&gt;=KQ$165,1)),0))*$B147/12,0)</f>
        <v>0</v>
      </c>
      <c r="KR312" s="94">
        <f t="array" ref="KR312">IFERROR(INDEX($N147:$N161,MATCH(1,IF($L147:$L161&lt;=KR$165,IF($M147:$M161&gt;=KR$165,1)),0))*$B147/12,0)</f>
        <v>0</v>
      </c>
      <c r="KS312" s="94">
        <f t="array" ref="KS312">IFERROR(INDEX($N147:$N161,MATCH(1,IF($L147:$L161&lt;=KS$165,IF($M147:$M161&gt;=KS$165,1)),0))*$B147/12,0)</f>
        <v>0</v>
      </c>
      <c r="KT312" s="94">
        <f t="array" ref="KT312">IFERROR(INDEX($N147:$N161,MATCH(1,IF($L147:$L161&lt;=KT$165,IF($M147:$M161&gt;=KT$165,1)),0))*$B147/12,0)</f>
        <v>0</v>
      </c>
      <c r="KU312" s="94">
        <f t="array" ref="KU312">IFERROR(INDEX($N147:$N161,MATCH(1,IF($L147:$L161&lt;=KU$165,IF($M147:$M161&gt;=KU$165,1)),0))*$B147/12,0)</f>
        <v>0</v>
      </c>
      <c r="KV312" s="94">
        <f t="array" ref="KV312">IFERROR(INDEX($N147:$N161,MATCH(1,IF($L147:$L161&lt;=KV$165,IF($M147:$M161&gt;=KV$165,1)),0))*$B147/12,0)</f>
        <v>0</v>
      </c>
      <c r="KW312" s="94">
        <f t="array" ref="KW312">IFERROR(INDEX($N147:$N161,MATCH(1,IF($L147:$L161&lt;=KW$165,IF($M147:$M161&gt;=KW$165,1)),0))*$B147/12,0)</f>
        <v>0</v>
      </c>
      <c r="KX312" s="94">
        <f t="array" ref="KX312">IFERROR(INDEX($N147:$N161,MATCH(1,IF($L147:$L161&lt;=KX$165,IF($M147:$M161&gt;=KX$165,1)),0))*$B147/12,0)</f>
        <v>0</v>
      </c>
      <c r="KY312" s="94">
        <f t="array" ref="KY312">IFERROR(INDEX($N147:$N161,MATCH(1,IF($L147:$L161&lt;=KY$165,IF($M147:$M161&gt;=KY$165,1)),0))*$B147/12,0)</f>
        <v>0</v>
      </c>
      <c r="KZ312" s="94">
        <f t="array" ref="KZ312">IFERROR(INDEX($N147:$N161,MATCH(1,IF($L147:$L161&lt;=KZ$165,IF($M147:$M161&gt;=KZ$165,1)),0))*$B147/12,0)</f>
        <v>0</v>
      </c>
      <c r="LA312" s="94">
        <f t="array" ref="LA312">IFERROR(INDEX($N147:$N161,MATCH(1,IF($L147:$L161&lt;=LA$165,IF($M147:$M161&gt;=LA$165,1)),0))*$B147/12,0)</f>
        <v>0</v>
      </c>
      <c r="LB312" s="94">
        <f t="array" ref="LB312">IFERROR(INDEX($N147:$N161,MATCH(1,IF($L147:$L161&lt;=LB$165,IF($M147:$M161&gt;=LB$165,1)),0))*$B147/12,0)</f>
        <v>0</v>
      </c>
      <c r="LC312" s="94">
        <f t="array" ref="LC312">IFERROR(INDEX($N147:$N161,MATCH(1,IF($L147:$L161&lt;=LC$165,IF($M147:$M161&gt;=LC$165,1)),0))*$B147/12,0)</f>
        <v>0</v>
      </c>
      <c r="LD312" s="94">
        <f t="array" ref="LD312">IFERROR(INDEX($N147:$N161,MATCH(1,IF($L147:$L161&lt;=LD$165,IF($M147:$M161&gt;=LD$165,1)),0))*$B147/12,0)</f>
        <v>0</v>
      </c>
      <c r="LE312" s="94">
        <f t="array" ref="LE312">IFERROR(INDEX($N147:$N161,MATCH(1,IF($L147:$L161&lt;=LE$165,IF($M147:$M161&gt;=LE$165,1)),0))*$B147/12,0)</f>
        <v>0</v>
      </c>
      <c r="LF312" s="94">
        <f t="array" ref="LF312">IFERROR(INDEX($N147:$N161,MATCH(1,IF($L147:$L161&lt;=LF$165,IF($M147:$M161&gt;=LF$165,1)),0))*$B147/12,0)</f>
        <v>0</v>
      </c>
      <c r="LG312" s="94">
        <f t="array" ref="LG312">IFERROR(INDEX($N147:$N161,MATCH(1,IF($L147:$L161&lt;=LG$165,IF($M147:$M161&gt;=LG$165,1)),0))*$B147/12,0)</f>
        <v>0</v>
      </c>
      <c r="LH312" s="94">
        <f t="array" ref="LH312">IFERROR(INDEX($N147:$N161,MATCH(1,IF($L147:$L161&lt;=LH$165,IF($M147:$M161&gt;=LH$165,1)),0))*$B147/12,0)</f>
        <v>0</v>
      </c>
      <c r="LI312" s="94">
        <f t="array" ref="LI312">IFERROR(INDEX($N147:$N161,MATCH(1,IF($L147:$L161&lt;=LI$165,IF($M147:$M161&gt;=LI$165,1)),0))*$B147/12,0)</f>
        <v>0</v>
      </c>
      <c r="LJ312" s="94">
        <f t="array" ref="LJ312">IFERROR(INDEX($N147:$N161,MATCH(1,IF($L147:$L161&lt;=LJ$165,IF($M147:$M161&gt;=LJ$165,1)),0))*$B147/12,0)</f>
        <v>0</v>
      </c>
      <c r="LK312" s="94">
        <f t="array" ref="LK312">IFERROR(INDEX($N147:$N161,MATCH(1,IF($L147:$L161&lt;=LK$165,IF($M147:$M161&gt;=LK$165,1)),0))*$B147/12,0)</f>
        <v>0</v>
      </c>
      <c r="LL312" s="94">
        <f t="array" ref="LL312">IFERROR(INDEX($N147:$N161,MATCH(1,IF($L147:$L161&lt;=LL$165,IF($M147:$M161&gt;=LL$165,1)),0))*$B147/12,0)</f>
        <v>0</v>
      </c>
      <c r="LM312" s="94">
        <f t="array" ref="LM312">IFERROR(INDEX($N147:$N161,MATCH(1,IF($L147:$L161&lt;=LM$165,IF($M147:$M161&gt;=LM$165,1)),0))*$B147/12,0)</f>
        <v>0</v>
      </c>
      <c r="LN312" s="94">
        <f t="array" ref="LN312">IFERROR(INDEX($N147:$N161,MATCH(1,IF($L147:$L161&lt;=LN$165,IF($M147:$M161&gt;=LN$165,1)),0))*$B147/12,0)</f>
        <v>0</v>
      </c>
      <c r="LO312" s="94">
        <f t="array" ref="LO312">IFERROR(INDEX($N147:$N161,MATCH(1,IF($L147:$L161&lt;=LO$165,IF($M147:$M161&gt;=LO$165,1)),0))*$B147/12,0)</f>
        <v>0</v>
      </c>
      <c r="LP312" s="94">
        <f t="array" ref="LP312">IFERROR(INDEX($N147:$N161,MATCH(1,IF($L147:$L161&lt;=LP$165,IF($M147:$M161&gt;=LP$165,1)),0))*$B147/12,0)</f>
        <v>0</v>
      </c>
      <c r="LQ312" s="94">
        <f t="array" ref="LQ312">IFERROR(INDEX($N147:$N161,MATCH(1,IF($L147:$L161&lt;=LQ$165,IF($M147:$M161&gt;=LQ$165,1)),0))*$B147/12,0)</f>
        <v>0</v>
      </c>
      <c r="LR312" s="94">
        <f t="array" ref="LR312">IFERROR(INDEX($N147:$N161,MATCH(1,IF($L147:$L161&lt;=LR$165,IF($M147:$M161&gt;=LR$165,1)),0))*$B147/12,0)</f>
        <v>0</v>
      </c>
      <c r="LS312" s="94">
        <f t="array" ref="LS312">IFERROR(INDEX($N147:$N161,MATCH(1,IF($L147:$L161&lt;=LS$165,IF($M147:$M161&gt;=LS$165,1)),0))*$B147/12,0)</f>
        <v>0</v>
      </c>
      <c r="LT312" s="94">
        <f t="array" ref="LT312">IFERROR(INDEX($N147:$N161,MATCH(1,IF($L147:$L161&lt;=LT$165,IF($M147:$M161&gt;=LT$165,1)),0))*$B147/12,0)</f>
        <v>0</v>
      </c>
      <c r="LU312" s="94">
        <f t="array" ref="LU312">IFERROR(INDEX($N147:$N161,MATCH(1,IF($L147:$L161&lt;=LU$165,IF($M147:$M161&gt;=LU$165,1)),0))*$B147/12,0)</f>
        <v>0</v>
      </c>
      <c r="LV312" s="94">
        <f t="array" ref="LV312">IFERROR(INDEX($N147:$N161,MATCH(1,IF($L147:$L161&lt;=LV$165,IF($M147:$M161&gt;=LV$165,1)),0))*$B147/12,0)</f>
        <v>0</v>
      </c>
      <c r="LW312" s="94">
        <f t="array" ref="LW312">IFERROR(INDEX($N147:$N161,MATCH(1,IF($L147:$L161&lt;=LW$165,IF($M147:$M161&gt;=LW$165,1)),0))*$B147/12,0)</f>
        <v>0</v>
      </c>
      <c r="LX312" s="94">
        <f t="array" ref="LX312">IFERROR(INDEX($N147:$N161,MATCH(1,IF($L147:$L161&lt;=LX$165,IF($M147:$M161&gt;=LX$165,1)),0))*$B147/12,0)</f>
        <v>0</v>
      </c>
      <c r="LY312" s="94">
        <f t="array" ref="LY312">IFERROR(INDEX($N147:$N161,MATCH(1,IF($L147:$L161&lt;=LY$165,IF($M147:$M161&gt;=LY$165,1)),0))*$B147/12,0)</f>
        <v>0</v>
      </c>
      <c r="LZ312" s="94">
        <f t="array" ref="LZ312">IFERROR(INDEX($N147:$N161,MATCH(1,IF($L147:$L161&lt;=LZ$165,IF($M147:$M161&gt;=LZ$165,1)),0))*$B147/12,0)</f>
        <v>0</v>
      </c>
      <c r="MA312" s="94">
        <f t="array" ref="MA312">IFERROR(INDEX($N147:$N161,MATCH(1,IF($L147:$L161&lt;=MA$165,IF($M147:$M161&gt;=MA$165,1)),0))*$B147/12,0)</f>
        <v>0</v>
      </c>
      <c r="MB312" s="94">
        <f t="array" ref="MB312">IFERROR(INDEX($N147:$N161,MATCH(1,IF($L147:$L161&lt;=MB$165,IF($M147:$M161&gt;=MB$165,1)),0))*$B147/12,0)</f>
        <v>0</v>
      </c>
      <c r="MC312" s="94">
        <f t="array" ref="MC312">IFERROR(INDEX($N147:$N161,MATCH(1,IF($L147:$L161&lt;=MC$165,IF($M147:$M161&gt;=MC$165,1)),0))*$B147/12,0)</f>
        <v>0</v>
      </c>
      <c r="MD312" s="94">
        <f t="array" ref="MD312">IFERROR(INDEX($N147:$N161,MATCH(1,IF($L147:$L161&lt;=MD$165,IF($M147:$M161&gt;=MD$165,1)),0))*$B147/12,0)</f>
        <v>0</v>
      </c>
      <c r="ME312" s="94">
        <f t="array" ref="ME312">IFERROR(INDEX($N147:$N161,MATCH(1,IF($L147:$L161&lt;=ME$165,IF($M147:$M161&gt;=ME$165,1)),0))*$B147/12,0)</f>
        <v>0</v>
      </c>
      <c r="MF312" s="94">
        <f t="array" ref="MF312">IFERROR(INDEX($N147:$N161,MATCH(1,IF($L147:$L161&lt;=MF$165,IF($M147:$M161&gt;=MF$165,1)),0))*$B147/12,0)</f>
        <v>0</v>
      </c>
      <c r="MG312" s="94">
        <f t="array" ref="MG312">IFERROR(INDEX($N147:$N161,MATCH(1,IF($L147:$L161&lt;=MG$165,IF($M147:$M161&gt;=MG$165,1)),0))*$B147/12,0)</f>
        <v>0</v>
      </c>
      <c r="MH312" s="94">
        <f t="array" ref="MH312">IFERROR(INDEX($N147:$N161,MATCH(1,IF($L147:$L161&lt;=MH$165,IF($M147:$M161&gt;=MH$165,1)),0))*$B147/12,0)</f>
        <v>0</v>
      </c>
      <c r="MI312" s="94">
        <f t="array" ref="MI312">IFERROR(INDEX($N147:$N161,MATCH(1,IF($L147:$L161&lt;=MI$165,IF($M147:$M161&gt;=MI$165,1)),0))*$B147/12,0)</f>
        <v>0</v>
      </c>
      <c r="MJ312" s="94">
        <f t="array" ref="MJ312">IFERROR(INDEX($N147:$N161,MATCH(1,IF($L147:$L161&lt;=MJ$165,IF($M147:$M161&gt;=MJ$165,1)),0))*$B147/12,0)</f>
        <v>0</v>
      </c>
      <c r="MK312" s="94">
        <f t="array" ref="MK312">IFERROR(INDEX($N147:$N161,MATCH(1,IF($L147:$L161&lt;=MK$165,IF($M147:$M161&gt;=MK$165,1)),0))*$B147/12,0)</f>
        <v>0</v>
      </c>
      <c r="ML312" s="94">
        <f t="array" ref="ML312">IFERROR(INDEX($N147:$N161,MATCH(1,IF($L147:$L161&lt;=ML$165,IF($M147:$M161&gt;=ML$165,1)),0))*$B147/12,0)</f>
        <v>0</v>
      </c>
      <c r="MM312" s="94">
        <f t="array" ref="MM312">IFERROR(INDEX($N147:$N161,MATCH(1,IF($L147:$L161&lt;=MM$165,IF($M147:$M161&gt;=MM$165,1)),0))*$B147/12,0)</f>
        <v>0</v>
      </c>
      <c r="MN312" s="94">
        <f t="array" ref="MN312">IFERROR(INDEX($N147:$N161,MATCH(1,IF($L147:$L161&lt;=MN$165,IF($M147:$M161&gt;=MN$165,1)),0))*$B147/12,0)</f>
        <v>0</v>
      </c>
      <c r="MO312" s="94">
        <f t="array" ref="MO312">IFERROR(INDEX($N147:$N161,MATCH(1,IF($L147:$L161&lt;=MO$165,IF($M147:$M161&gt;=MO$165,1)),0))*$B147/12,0)</f>
        <v>0</v>
      </c>
      <c r="MP312" s="94">
        <f t="array" ref="MP312">IFERROR(INDEX($N147:$N161,MATCH(1,IF($L147:$L161&lt;=MP$165,IF($M147:$M161&gt;=MP$165,1)),0))*$B147/12,0)</f>
        <v>0</v>
      </c>
      <c r="MQ312" s="94">
        <f t="array" ref="MQ312">IFERROR(INDEX($N147:$N161,MATCH(1,IF($L147:$L161&lt;=MQ$165,IF($M147:$M161&gt;=MQ$165,1)),0))*$B147/12,0)</f>
        <v>0</v>
      </c>
      <c r="MR312" s="94">
        <f t="array" ref="MR312">IFERROR(INDEX($N147:$N161,MATCH(1,IF($L147:$L161&lt;=MR$165,IF($M147:$M161&gt;=MR$165,1)),0))*$B147/12,0)</f>
        <v>0</v>
      </c>
      <c r="MS312" s="94">
        <f t="array" ref="MS312">IFERROR(INDEX($N147:$N161,MATCH(1,IF($L147:$L161&lt;=MS$165,IF($M147:$M161&gt;=MS$165,1)),0))*$B147/12,0)</f>
        <v>0</v>
      </c>
      <c r="MT312" s="94">
        <f t="array" ref="MT312">IFERROR(INDEX($N147:$N161,MATCH(1,IF($L147:$L161&lt;=MT$165,IF($M147:$M161&gt;=MT$165,1)),0))*$B147/12,0)</f>
        <v>0</v>
      </c>
      <c r="MU312" s="94">
        <f t="array" ref="MU312">IFERROR(INDEX($N147:$N161,MATCH(1,IF($L147:$L161&lt;=MU$165,IF($M147:$M161&gt;=MU$165,1)),0))*$B147/12,0)</f>
        <v>0</v>
      </c>
      <c r="MV312" s="94">
        <f t="array" ref="MV312">IFERROR(INDEX($N147:$N161,MATCH(1,IF($L147:$L161&lt;=MV$165,IF($M147:$M161&gt;=MV$165,1)),0))*$B147/12,0)</f>
        <v>0</v>
      </c>
      <c r="MW312" s="94">
        <f t="array" ref="MW312">IFERROR(INDEX($N147:$N161,MATCH(1,IF($L147:$L161&lt;=MW$165,IF($M147:$M161&gt;=MW$165,1)),0))*$B147/12,0)</f>
        <v>0</v>
      </c>
      <c r="MX312" s="94">
        <f t="array" ref="MX312">IFERROR(INDEX($N147:$N161,MATCH(1,IF($L147:$L161&lt;=MX$165,IF($M147:$M161&gt;=MX$165,1)),0))*$B147/12,0)</f>
        <v>0</v>
      </c>
      <c r="MY312" s="94">
        <f t="array" ref="MY312">IFERROR(INDEX($N147:$N161,MATCH(1,IF($L147:$L161&lt;=MY$165,IF($M147:$M161&gt;=MY$165,1)),0))*$B147/12,0)</f>
        <v>0</v>
      </c>
      <c r="MZ312" s="94">
        <f t="array" ref="MZ312">IFERROR(INDEX($N147:$N161,MATCH(1,IF($L147:$L161&lt;=MZ$165,IF($M147:$M161&gt;=MZ$165,1)),0))*$B147/12,0)</f>
        <v>0</v>
      </c>
      <c r="NA312" s="94">
        <f t="array" ref="NA312">IFERROR(INDEX($N147:$N161,MATCH(1,IF($L147:$L161&lt;=NA$165,IF($M147:$M161&gt;=NA$165,1)),0))*$B147/12,0)</f>
        <v>0</v>
      </c>
      <c r="NB312" s="94">
        <f t="array" ref="NB312">IFERROR(INDEX($N147:$N161,MATCH(1,IF($L147:$L161&lt;=NB$165,IF($M147:$M161&gt;=NB$165,1)),0))*$B147/12,0)</f>
        <v>0</v>
      </c>
      <c r="NC312" s="94">
        <f t="array" ref="NC312">IFERROR(INDEX($N147:$N161,MATCH(1,IF($L147:$L161&lt;=NC$165,IF($M147:$M161&gt;=NC$165,1)),0))*$B147/12,0)</f>
        <v>0</v>
      </c>
      <c r="ND312" s="94">
        <f t="array" ref="ND312">IFERROR(INDEX($N147:$N161,MATCH(1,IF($L147:$L161&lt;=ND$165,IF($M147:$M161&gt;=ND$165,1)),0))*$B147/12,0)</f>
        <v>0</v>
      </c>
      <c r="NE312" s="94">
        <f t="array" ref="NE312">IFERROR(INDEX($N147:$N161,MATCH(1,IF($L147:$L161&lt;=NE$165,IF($M147:$M161&gt;=NE$165,1)),0))*$B147/12,0)</f>
        <v>0</v>
      </c>
      <c r="NF312" s="94">
        <f t="array" ref="NF312">IFERROR(INDEX($N147:$N161,MATCH(1,IF($L147:$L161&lt;=NF$165,IF($M147:$M161&gt;=NF$165,1)),0))*$B147/12,0)</f>
        <v>0</v>
      </c>
      <c r="NG312" s="94">
        <f t="array" ref="NG312">IFERROR(INDEX($N147:$N161,MATCH(1,IF($L147:$L161&lt;=NG$165,IF($M147:$M161&gt;=NG$165,1)),0))*$B147/12,0)</f>
        <v>0</v>
      </c>
      <c r="NH312" s="94">
        <f t="array" ref="NH312">IFERROR(INDEX($N147:$N161,MATCH(1,IF($L147:$L161&lt;=NH$165,IF($M147:$M161&gt;=NH$165,1)),0))*$B147/12,0)</f>
        <v>0</v>
      </c>
      <c r="NI312" s="94">
        <f t="array" ref="NI312">IFERROR(INDEX($N147:$N161,MATCH(1,IF($L147:$L161&lt;=NI$165,IF($M147:$M161&gt;=NI$165,1)),0))*$B147/12,0)</f>
        <v>0</v>
      </c>
      <c r="NJ312" s="94">
        <f t="array" ref="NJ312">IFERROR(INDEX($N147:$N161,MATCH(1,IF($L147:$L161&lt;=NJ$165,IF($M147:$M161&gt;=NJ$165,1)),0))*$B147/12,0)</f>
        <v>0</v>
      </c>
      <c r="NK312" s="95">
        <f t="array" ref="NK312">IFERROR(INDEX($N147:$N161,MATCH(1,IF($L147:$L161&lt;=NK$165,IF($M147:$M161&gt;=NK$165,1)),0))*$B147/12,0)</f>
        <v>0</v>
      </c>
    </row>
    <row r="313" spans="1:375" x14ac:dyDescent="0.25">
      <c r="A313" s="96">
        <f ca="1">SUMIF($D$163:$NK$163,"&lt;="&amp;Summary!$B$3,Leases!D313:NK313)</f>
        <v>0</v>
      </c>
      <c r="B313" s="23" t="s">
        <v>55</v>
      </c>
      <c r="C313" s="45" t="s">
        <v>22</v>
      </c>
      <c r="D313" s="94">
        <f ca="1">IF(AND(D$165&lt;=$E147,D$165&gt;=EOMONTH($D147,0)),IF($G147="NNN",Expenses!B$14*Leases!$F147,IF(Leases!$G147="FSG",0,IF(Leases!$G147="MG",SUMPRODUCT(Leases!$I147:$I151,Expenses!B$9:B$13)*Leases!$F147,MAX((Expenses!B$9-Leases!$K147/12)*Leases!$J147*Leases!$F147,0)+MAX((Expenses!B$10-Leases!$K148/12)*Leases!$J148*Leases!$F147,0)+MAX((Expenses!B$11-Leases!$K149/12)*Leases!$J149*Leases!$F147,0)+MAX((Expenses!B$12-Leases!$K150/12)*Leases!$J150*Leases!$F147,0)+MAX((Expenses!B$13-Leases!$K151/12)*Leases!$J151*Leases!$F147,0)))),0)</f>
        <v>0</v>
      </c>
      <c r="E313" s="94">
        <f ca="1">IF(AND(E$165&lt;=$E147,E$165&gt;=EOMONTH($D147,0)),IF($G147="NNN",Expenses!C$14*Leases!$F147,IF(Leases!$G147="FSG",0,IF(Leases!$G147="MG",SUMPRODUCT(Leases!$I147:$I151,Expenses!C$9:C$13)*Leases!$F147,MAX((Expenses!C$9-Leases!$K147/12)*Leases!$J147*Leases!$F147,0)+MAX((Expenses!C$10-Leases!$K148/12)*Leases!$J148*Leases!$F147,0)+MAX((Expenses!C$11-Leases!$K149/12)*Leases!$J149*Leases!$F147,0)+MAX((Expenses!C$12-Leases!$K150/12)*Leases!$J150*Leases!$F147,0)+MAX((Expenses!C$13-Leases!$K151/12)*Leases!$J151*Leases!$F147,0)))),0)</f>
        <v>0</v>
      </c>
      <c r="F313" s="94">
        <f ca="1">IF(AND(F$165&lt;=$E147,F$165&gt;=EOMONTH($D147,0)),IF($G147="NNN",Expenses!D$14*Leases!$F147,IF(Leases!$G147="FSG",0,IF(Leases!$G147="MG",SUMPRODUCT(Leases!$I147:$I151,Expenses!D$9:D$13)*Leases!$F147,MAX((Expenses!D$9-Leases!$K147/12)*Leases!$J147*Leases!$F147,0)+MAX((Expenses!D$10-Leases!$K148/12)*Leases!$J148*Leases!$F147,0)+MAX((Expenses!D$11-Leases!$K149/12)*Leases!$J149*Leases!$F147,0)+MAX((Expenses!D$12-Leases!$K150/12)*Leases!$J150*Leases!$F147,0)+MAX((Expenses!D$13-Leases!$K151/12)*Leases!$J151*Leases!$F147,0)))),0)</f>
        <v>0</v>
      </c>
      <c r="G313" s="94">
        <f ca="1">IF(AND(G$165&lt;=$E147,G$165&gt;=EOMONTH($D147,0)),IF($G147="NNN",Expenses!E$14*Leases!$F147,IF(Leases!$G147="FSG",0,IF(Leases!$G147="MG",SUMPRODUCT(Leases!$I147:$I151,Expenses!E$9:E$13)*Leases!$F147,MAX((Expenses!E$9-Leases!$K147/12)*Leases!$J147*Leases!$F147,0)+MAX((Expenses!E$10-Leases!$K148/12)*Leases!$J148*Leases!$F147,0)+MAX((Expenses!E$11-Leases!$K149/12)*Leases!$J149*Leases!$F147,0)+MAX((Expenses!E$12-Leases!$K150/12)*Leases!$J150*Leases!$F147,0)+MAX((Expenses!E$13-Leases!$K151/12)*Leases!$J151*Leases!$F147,0)))),0)</f>
        <v>0</v>
      </c>
      <c r="H313" s="94">
        <f ca="1">IF(AND(H$165&lt;=$E147,H$165&gt;=EOMONTH($D147,0)),IF($G147="NNN",Expenses!F$14*Leases!$F147,IF(Leases!$G147="FSG",0,IF(Leases!$G147="MG",SUMPRODUCT(Leases!$I147:$I151,Expenses!F$9:F$13)*Leases!$F147,MAX((Expenses!F$9-Leases!$K147/12)*Leases!$J147*Leases!$F147,0)+MAX((Expenses!F$10-Leases!$K148/12)*Leases!$J148*Leases!$F147,0)+MAX((Expenses!F$11-Leases!$K149/12)*Leases!$J149*Leases!$F147,0)+MAX((Expenses!F$12-Leases!$K150/12)*Leases!$J150*Leases!$F147,0)+MAX((Expenses!F$13-Leases!$K151/12)*Leases!$J151*Leases!$F147,0)))),0)</f>
        <v>0</v>
      </c>
      <c r="I313" s="94">
        <f ca="1">IF(AND(I$165&lt;=$E147,I$165&gt;=EOMONTH($D147,0)),IF($G147="NNN",Expenses!G$14*Leases!$F147,IF(Leases!$G147="FSG",0,IF(Leases!$G147="MG",SUMPRODUCT(Leases!$I147:$I151,Expenses!G$9:G$13)*Leases!$F147,MAX((Expenses!G$9-Leases!$K147/12)*Leases!$J147*Leases!$F147,0)+MAX((Expenses!G$10-Leases!$K148/12)*Leases!$J148*Leases!$F147,0)+MAX((Expenses!G$11-Leases!$K149/12)*Leases!$J149*Leases!$F147,0)+MAX((Expenses!G$12-Leases!$K150/12)*Leases!$J150*Leases!$F147,0)+MAX((Expenses!G$13-Leases!$K151/12)*Leases!$J151*Leases!$F147,0)))),0)</f>
        <v>0</v>
      </c>
      <c r="J313" s="94">
        <f ca="1">IF(AND(J$165&lt;=$E147,J$165&gt;=EOMONTH($D147,0)),IF($G147="NNN",Expenses!H$14*Leases!$F147,IF(Leases!$G147="FSG",0,IF(Leases!$G147="MG",SUMPRODUCT(Leases!$I147:$I151,Expenses!H$9:H$13)*Leases!$F147,MAX((Expenses!H$9-Leases!$K147/12)*Leases!$J147*Leases!$F147,0)+MAX((Expenses!H$10-Leases!$K148/12)*Leases!$J148*Leases!$F147,0)+MAX((Expenses!H$11-Leases!$K149/12)*Leases!$J149*Leases!$F147,0)+MAX((Expenses!H$12-Leases!$K150/12)*Leases!$J150*Leases!$F147,0)+MAX((Expenses!H$13-Leases!$K151/12)*Leases!$J151*Leases!$F147,0)))),0)</f>
        <v>0</v>
      </c>
      <c r="K313" s="94">
        <f ca="1">IF(AND(K$165&lt;=$E147,K$165&gt;=EOMONTH($D147,0)),IF($G147="NNN",Expenses!I$14*Leases!$F147,IF(Leases!$G147="FSG",0,IF(Leases!$G147="MG",SUMPRODUCT(Leases!$I147:$I151,Expenses!I$9:I$13)*Leases!$F147,MAX((Expenses!I$9-Leases!$K147/12)*Leases!$J147*Leases!$F147,0)+MAX((Expenses!I$10-Leases!$K148/12)*Leases!$J148*Leases!$F147,0)+MAX((Expenses!I$11-Leases!$K149/12)*Leases!$J149*Leases!$F147,0)+MAX((Expenses!I$12-Leases!$K150/12)*Leases!$J150*Leases!$F147,0)+MAX((Expenses!I$13-Leases!$K151/12)*Leases!$J151*Leases!$F147,0)))),0)</f>
        <v>0</v>
      </c>
      <c r="L313" s="94">
        <f ca="1">IF(AND(L$165&lt;=$E147,L$165&gt;=EOMONTH($D147,0)),IF($G147="NNN",Expenses!J$14*Leases!$F147,IF(Leases!$G147="FSG",0,IF(Leases!$G147="MG",SUMPRODUCT(Leases!$I147:$I151,Expenses!J$9:J$13)*Leases!$F147,MAX((Expenses!J$9-Leases!$K147/12)*Leases!$J147*Leases!$F147,0)+MAX((Expenses!J$10-Leases!$K148/12)*Leases!$J148*Leases!$F147,0)+MAX((Expenses!J$11-Leases!$K149/12)*Leases!$J149*Leases!$F147,0)+MAX((Expenses!J$12-Leases!$K150/12)*Leases!$J150*Leases!$F147,0)+MAX((Expenses!J$13-Leases!$K151/12)*Leases!$J151*Leases!$F147,0)))),0)</f>
        <v>0</v>
      </c>
      <c r="M313" s="94">
        <f ca="1">IF(AND(M$165&lt;=$E147,M$165&gt;=EOMONTH($D147,0)),IF($G147="NNN",Expenses!K$14*Leases!$F147,IF(Leases!$G147="FSG",0,IF(Leases!$G147="MG",SUMPRODUCT(Leases!$I147:$I151,Expenses!K$9:K$13)*Leases!$F147,MAX((Expenses!K$9-Leases!$K147/12)*Leases!$J147*Leases!$F147,0)+MAX((Expenses!K$10-Leases!$K148/12)*Leases!$J148*Leases!$F147,0)+MAX((Expenses!K$11-Leases!$K149/12)*Leases!$J149*Leases!$F147,0)+MAX((Expenses!K$12-Leases!$K150/12)*Leases!$J150*Leases!$F147,0)+MAX((Expenses!K$13-Leases!$K151/12)*Leases!$J151*Leases!$F147,0)))),0)</f>
        <v>0</v>
      </c>
      <c r="N313" s="94">
        <f ca="1">IF(AND(N$165&lt;=$E147,N$165&gt;=EOMONTH($D147,0)),IF($G147="NNN",Expenses!L$14*Leases!$F147,IF(Leases!$G147="FSG",0,IF(Leases!$G147="MG",SUMPRODUCT(Leases!$I147:$I151,Expenses!L$9:L$13)*Leases!$F147,MAX((Expenses!L$9-Leases!$K147/12)*Leases!$J147*Leases!$F147,0)+MAX((Expenses!L$10-Leases!$K148/12)*Leases!$J148*Leases!$F147,0)+MAX((Expenses!L$11-Leases!$K149/12)*Leases!$J149*Leases!$F147,0)+MAX((Expenses!L$12-Leases!$K150/12)*Leases!$J150*Leases!$F147,0)+MAX((Expenses!L$13-Leases!$K151/12)*Leases!$J151*Leases!$F147,0)))),0)</f>
        <v>0</v>
      </c>
      <c r="O313" s="94">
        <f ca="1">IF(AND(O$165&lt;=$E147,O$165&gt;=EOMONTH($D147,0)),IF($G147="NNN",Expenses!M$14*Leases!$F147,IF(Leases!$G147="FSG",0,IF(Leases!$G147="MG",SUMPRODUCT(Leases!$I147:$I151,Expenses!M$9:M$13)*Leases!$F147,MAX((Expenses!M$9-Leases!$K147/12)*Leases!$J147*Leases!$F147,0)+MAX((Expenses!M$10-Leases!$K148/12)*Leases!$J148*Leases!$F147,0)+MAX((Expenses!M$11-Leases!$K149/12)*Leases!$J149*Leases!$F147,0)+MAX((Expenses!M$12-Leases!$K150/12)*Leases!$J150*Leases!$F147,0)+MAX((Expenses!M$13-Leases!$K151/12)*Leases!$J151*Leases!$F147,0)))),0)</f>
        <v>0</v>
      </c>
      <c r="P313" s="94">
        <f ca="1">IF(AND(P$165&lt;=$E147,P$165&gt;=EOMONTH($D147,0)),IF($G147="NNN",Expenses!N$14*Leases!$F147,IF(Leases!$G147="FSG",0,IF(Leases!$G147="MG",SUMPRODUCT(Leases!$I147:$I151,Expenses!N$9:N$13)*Leases!$F147,MAX((Expenses!N$9-Leases!$K147/12)*Leases!$J147*Leases!$F147,0)+MAX((Expenses!N$10-Leases!$K148/12)*Leases!$J148*Leases!$F147,0)+MAX((Expenses!N$11-Leases!$K149/12)*Leases!$J149*Leases!$F147,0)+MAX((Expenses!N$12-Leases!$K150/12)*Leases!$J150*Leases!$F147,0)+MAX((Expenses!N$13-Leases!$K151/12)*Leases!$J151*Leases!$F147,0)))),0)</f>
        <v>0</v>
      </c>
      <c r="Q313" s="94">
        <f ca="1">IF(AND(Q$165&lt;=$E147,Q$165&gt;=EOMONTH($D147,0)),IF($G147="NNN",Expenses!O$14*Leases!$F147,IF(Leases!$G147="FSG",0,IF(Leases!$G147="MG",SUMPRODUCT(Leases!$I147:$I151,Expenses!O$9:O$13)*Leases!$F147,MAX((Expenses!O$9-Leases!$K147/12)*Leases!$J147*Leases!$F147,0)+MAX((Expenses!O$10-Leases!$K148/12)*Leases!$J148*Leases!$F147,0)+MAX((Expenses!O$11-Leases!$K149/12)*Leases!$J149*Leases!$F147,0)+MAX((Expenses!O$12-Leases!$K150/12)*Leases!$J150*Leases!$F147,0)+MAX((Expenses!O$13-Leases!$K151/12)*Leases!$J151*Leases!$F147,0)))),0)</f>
        <v>0</v>
      </c>
      <c r="R313" s="94">
        <f ca="1">IF(AND(R$165&lt;=$E147,R$165&gt;=EOMONTH($D147,0)),IF($G147="NNN",Expenses!P$14*Leases!$F147,IF(Leases!$G147="FSG",0,IF(Leases!$G147="MG",SUMPRODUCT(Leases!$I147:$I151,Expenses!P$9:P$13)*Leases!$F147,MAX((Expenses!P$9-Leases!$K147/12)*Leases!$J147*Leases!$F147,0)+MAX((Expenses!P$10-Leases!$K148/12)*Leases!$J148*Leases!$F147,0)+MAX((Expenses!P$11-Leases!$K149/12)*Leases!$J149*Leases!$F147,0)+MAX((Expenses!P$12-Leases!$K150/12)*Leases!$J150*Leases!$F147,0)+MAX((Expenses!P$13-Leases!$K151/12)*Leases!$J151*Leases!$F147,0)))),0)</f>
        <v>0</v>
      </c>
      <c r="S313" s="94">
        <f ca="1">IF(AND(S$165&lt;=$E147,S$165&gt;=EOMONTH($D147,0)),IF($G147="NNN",Expenses!Q$14*Leases!$F147,IF(Leases!$G147="FSG",0,IF(Leases!$G147="MG",SUMPRODUCT(Leases!$I147:$I151,Expenses!Q$9:Q$13)*Leases!$F147,MAX((Expenses!Q$9-Leases!$K147/12)*Leases!$J147*Leases!$F147,0)+MAX((Expenses!Q$10-Leases!$K148/12)*Leases!$J148*Leases!$F147,0)+MAX((Expenses!Q$11-Leases!$K149/12)*Leases!$J149*Leases!$F147,0)+MAX((Expenses!Q$12-Leases!$K150/12)*Leases!$J150*Leases!$F147,0)+MAX((Expenses!Q$13-Leases!$K151/12)*Leases!$J151*Leases!$F147,0)))),0)</f>
        <v>0</v>
      </c>
      <c r="T313" s="94">
        <f ca="1">IF(AND(T$165&lt;=$E147,T$165&gt;=EOMONTH($D147,0)),IF($G147="NNN",Expenses!R$14*Leases!$F147,IF(Leases!$G147="FSG",0,IF(Leases!$G147="MG",SUMPRODUCT(Leases!$I147:$I151,Expenses!R$9:R$13)*Leases!$F147,MAX((Expenses!R$9-Leases!$K147/12)*Leases!$J147*Leases!$F147,0)+MAX((Expenses!R$10-Leases!$K148/12)*Leases!$J148*Leases!$F147,0)+MAX((Expenses!R$11-Leases!$K149/12)*Leases!$J149*Leases!$F147,0)+MAX((Expenses!R$12-Leases!$K150/12)*Leases!$J150*Leases!$F147,0)+MAX((Expenses!R$13-Leases!$K151/12)*Leases!$J151*Leases!$F147,0)))),0)</f>
        <v>0</v>
      </c>
      <c r="U313" s="94">
        <f ca="1">IF(AND(U$165&lt;=$E147,U$165&gt;=EOMONTH($D147,0)),IF($G147="NNN",Expenses!S$14*Leases!$F147,IF(Leases!$G147="FSG",0,IF(Leases!$G147="MG",SUMPRODUCT(Leases!$I147:$I151,Expenses!S$9:S$13)*Leases!$F147,MAX((Expenses!S$9-Leases!$K147/12)*Leases!$J147*Leases!$F147,0)+MAX((Expenses!S$10-Leases!$K148/12)*Leases!$J148*Leases!$F147,0)+MAX((Expenses!S$11-Leases!$K149/12)*Leases!$J149*Leases!$F147,0)+MAX((Expenses!S$12-Leases!$K150/12)*Leases!$J150*Leases!$F147,0)+MAX((Expenses!S$13-Leases!$K151/12)*Leases!$J151*Leases!$F147,0)))),0)</f>
        <v>0</v>
      </c>
      <c r="V313" s="94">
        <f ca="1">IF(AND(V$165&lt;=$E147,V$165&gt;=EOMONTH($D147,0)),IF($G147="NNN",Expenses!T$14*Leases!$F147,IF(Leases!$G147="FSG",0,IF(Leases!$G147="MG",SUMPRODUCT(Leases!$I147:$I151,Expenses!T$9:T$13)*Leases!$F147,MAX((Expenses!T$9-Leases!$K147/12)*Leases!$J147*Leases!$F147,0)+MAX((Expenses!T$10-Leases!$K148/12)*Leases!$J148*Leases!$F147,0)+MAX((Expenses!T$11-Leases!$K149/12)*Leases!$J149*Leases!$F147,0)+MAX((Expenses!T$12-Leases!$K150/12)*Leases!$J150*Leases!$F147,0)+MAX((Expenses!T$13-Leases!$K151/12)*Leases!$J151*Leases!$F147,0)))),0)</f>
        <v>0</v>
      </c>
      <c r="W313" s="94">
        <f ca="1">IF(AND(W$165&lt;=$E147,W$165&gt;=EOMONTH($D147,0)),IF($G147="NNN",Expenses!U$14*Leases!$F147,IF(Leases!$G147="FSG",0,IF(Leases!$G147="MG",SUMPRODUCT(Leases!$I147:$I151,Expenses!U$9:U$13)*Leases!$F147,MAX((Expenses!U$9-Leases!$K147/12)*Leases!$J147*Leases!$F147,0)+MAX((Expenses!U$10-Leases!$K148/12)*Leases!$J148*Leases!$F147,0)+MAX((Expenses!U$11-Leases!$K149/12)*Leases!$J149*Leases!$F147,0)+MAX((Expenses!U$12-Leases!$K150/12)*Leases!$J150*Leases!$F147,0)+MAX((Expenses!U$13-Leases!$K151/12)*Leases!$J151*Leases!$F147,0)))),0)</f>
        <v>0</v>
      </c>
      <c r="X313" s="94">
        <f ca="1">IF(AND(X$165&lt;=$E147,X$165&gt;=EOMONTH($D147,0)),IF($G147="NNN",Expenses!V$14*Leases!$F147,IF(Leases!$G147="FSG",0,IF(Leases!$G147="MG",SUMPRODUCT(Leases!$I147:$I151,Expenses!V$9:V$13)*Leases!$F147,MAX((Expenses!V$9-Leases!$K147/12)*Leases!$J147*Leases!$F147,0)+MAX((Expenses!V$10-Leases!$K148/12)*Leases!$J148*Leases!$F147,0)+MAX((Expenses!V$11-Leases!$K149/12)*Leases!$J149*Leases!$F147,0)+MAX((Expenses!V$12-Leases!$K150/12)*Leases!$J150*Leases!$F147,0)+MAX((Expenses!V$13-Leases!$K151/12)*Leases!$J151*Leases!$F147,0)))),0)</f>
        <v>0</v>
      </c>
      <c r="Y313" s="94">
        <f ca="1">IF(AND(Y$165&lt;=$E147,Y$165&gt;=EOMONTH($D147,0)),IF($G147="NNN",Expenses!W$14*Leases!$F147,IF(Leases!$G147="FSG",0,IF(Leases!$G147="MG",SUMPRODUCT(Leases!$I147:$I151,Expenses!W$9:W$13)*Leases!$F147,MAX((Expenses!W$9-Leases!$K147/12)*Leases!$J147*Leases!$F147,0)+MAX((Expenses!W$10-Leases!$K148/12)*Leases!$J148*Leases!$F147,0)+MAX((Expenses!W$11-Leases!$K149/12)*Leases!$J149*Leases!$F147,0)+MAX((Expenses!W$12-Leases!$K150/12)*Leases!$J150*Leases!$F147,0)+MAX((Expenses!W$13-Leases!$K151/12)*Leases!$J151*Leases!$F147,0)))),0)</f>
        <v>0</v>
      </c>
      <c r="Z313" s="94">
        <f ca="1">IF(AND(Z$165&lt;=$E147,Z$165&gt;=EOMONTH($D147,0)),IF($G147="NNN",Expenses!X$14*Leases!$F147,IF(Leases!$G147="FSG",0,IF(Leases!$G147="MG",SUMPRODUCT(Leases!$I147:$I151,Expenses!X$9:X$13)*Leases!$F147,MAX((Expenses!X$9-Leases!$K147/12)*Leases!$J147*Leases!$F147,0)+MAX((Expenses!X$10-Leases!$K148/12)*Leases!$J148*Leases!$F147,0)+MAX((Expenses!X$11-Leases!$K149/12)*Leases!$J149*Leases!$F147,0)+MAX((Expenses!X$12-Leases!$K150/12)*Leases!$J150*Leases!$F147,0)+MAX((Expenses!X$13-Leases!$K151/12)*Leases!$J151*Leases!$F147,0)))),0)</f>
        <v>0</v>
      </c>
      <c r="AA313" s="94">
        <f ca="1">IF(AND(AA$165&lt;=$E147,AA$165&gt;=EOMONTH($D147,0)),IF($G147="NNN",Expenses!Y$14*Leases!$F147,IF(Leases!$G147="FSG",0,IF(Leases!$G147="MG",SUMPRODUCT(Leases!$I147:$I151,Expenses!Y$9:Y$13)*Leases!$F147,MAX((Expenses!Y$9-Leases!$K147/12)*Leases!$J147*Leases!$F147,0)+MAX((Expenses!Y$10-Leases!$K148/12)*Leases!$J148*Leases!$F147,0)+MAX((Expenses!Y$11-Leases!$K149/12)*Leases!$J149*Leases!$F147,0)+MAX((Expenses!Y$12-Leases!$K150/12)*Leases!$J150*Leases!$F147,0)+MAX((Expenses!Y$13-Leases!$K151/12)*Leases!$J151*Leases!$F147,0)))),0)</f>
        <v>0</v>
      </c>
      <c r="AB313" s="94">
        <f ca="1">IF(AND(AB$165&lt;=$E147,AB$165&gt;=EOMONTH($D147,0)),IF($G147="NNN",Expenses!Z$14*Leases!$F147,IF(Leases!$G147="FSG",0,IF(Leases!$G147="MG",SUMPRODUCT(Leases!$I147:$I151,Expenses!Z$9:Z$13)*Leases!$F147,MAX((Expenses!Z$9-Leases!$K147/12)*Leases!$J147*Leases!$F147,0)+MAX((Expenses!Z$10-Leases!$K148/12)*Leases!$J148*Leases!$F147,0)+MAX((Expenses!Z$11-Leases!$K149/12)*Leases!$J149*Leases!$F147,0)+MAX((Expenses!Z$12-Leases!$K150/12)*Leases!$J150*Leases!$F147,0)+MAX((Expenses!Z$13-Leases!$K151/12)*Leases!$J151*Leases!$F147,0)))),0)</f>
        <v>0</v>
      </c>
      <c r="AC313" s="94">
        <f ca="1">IF(AND(AC$165&lt;=$E147,AC$165&gt;=EOMONTH($D147,0)),IF($G147="NNN",Expenses!AA$14*Leases!$F147,IF(Leases!$G147="FSG",0,IF(Leases!$G147="MG",SUMPRODUCT(Leases!$I147:$I151,Expenses!AA$9:AA$13)*Leases!$F147,MAX((Expenses!AA$9-Leases!$K147/12)*Leases!$J147*Leases!$F147,0)+MAX((Expenses!AA$10-Leases!$K148/12)*Leases!$J148*Leases!$F147,0)+MAX((Expenses!AA$11-Leases!$K149/12)*Leases!$J149*Leases!$F147,0)+MAX((Expenses!AA$12-Leases!$K150/12)*Leases!$J150*Leases!$F147,0)+MAX((Expenses!AA$13-Leases!$K151/12)*Leases!$J151*Leases!$F147,0)))),0)</f>
        <v>0</v>
      </c>
      <c r="AD313" s="94">
        <f ca="1">IF(AND(AD$165&lt;=$E147,AD$165&gt;=EOMONTH($D147,0)),IF($G147="NNN",Expenses!AB$14*Leases!$F147,IF(Leases!$G147="FSG",0,IF(Leases!$G147="MG",SUMPRODUCT(Leases!$I147:$I151,Expenses!AB$9:AB$13)*Leases!$F147,MAX((Expenses!AB$9-Leases!$K147/12)*Leases!$J147*Leases!$F147,0)+MAX((Expenses!AB$10-Leases!$K148/12)*Leases!$J148*Leases!$F147,0)+MAX((Expenses!AB$11-Leases!$K149/12)*Leases!$J149*Leases!$F147,0)+MAX((Expenses!AB$12-Leases!$K150/12)*Leases!$J150*Leases!$F147,0)+MAX((Expenses!AB$13-Leases!$K151/12)*Leases!$J151*Leases!$F147,0)))),0)</f>
        <v>0</v>
      </c>
      <c r="AE313" s="94">
        <f ca="1">IF(AND(AE$165&lt;=$E147,AE$165&gt;=EOMONTH($D147,0)),IF($G147="NNN",Expenses!AC$14*Leases!$F147,IF(Leases!$G147="FSG",0,IF(Leases!$G147="MG",SUMPRODUCT(Leases!$I147:$I151,Expenses!AC$9:AC$13)*Leases!$F147,MAX((Expenses!AC$9-Leases!$K147/12)*Leases!$J147*Leases!$F147,0)+MAX((Expenses!AC$10-Leases!$K148/12)*Leases!$J148*Leases!$F147,0)+MAX((Expenses!AC$11-Leases!$K149/12)*Leases!$J149*Leases!$F147,0)+MAX((Expenses!AC$12-Leases!$K150/12)*Leases!$J150*Leases!$F147,0)+MAX((Expenses!AC$13-Leases!$K151/12)*Leases!$J151*Leases!$F147,0)))),0)</f>
        <v>0</v>
      </c>
      <c r="AF313" s="94">
        <f ca="1">IF(AND(AF$165&lt;=$E147,AF$165&gt;=EOMONTH($D147,0)),IF($G147="NNN",Expenses!AD$14*Leases!$F147,IF(Leases!$G147="FSG",0,IF(Leases!$G147="MG",SUMPRODUCT(Leases!$I147:$I151,Expenses!AD$9:AD$13)*Leases!$F147,MAX((Expenses!AD$9-Leases!$K147/12)*Leases!$J147*Leases!$F147,0)+MAX((Expenses!AD$10-Leases!$K148/12)*Leases!$J148*Leases!$F147,0)+MAX((Expenses!AD$11-Leases!$K149/12)*Leases!$J149*Leases!$F147,0)+MAX((Expenses!AD$12-Leases!$K150/12)*Leases!$J150*Leases!$F147,0)+MAX((Expenses!AD$13-Leases!$K151/12)*Leases!$J151*Leases!$F147,0)))),0)</f>
        <v>0</v>
      </c>
      <c r="AG313" s="94">
        <f ca="1">IF(AND(AG$165&lt;=$E147,AG$165&gt;=EOMONTH($D147,0)),IF($G147="NNN",Expenses!AE$14*Leases!$F147,IF(Leases!$G147="FSG",0,IF(Leases!$G147="MG",SUMPRODUCT(Leases!$I147:$I151,Expenses!AE$9:AE$13)*Leases!$F147,MAX((Expenses!AE$9-Leases!$K147/12)*Leases!$J147*Leases!$F147,0)+MAX((Expenses!AE$10-Leases!$K148/12)*Leases!$J148*Leases!$F147,0)+MAX((Expenses!AE$11-Leases!$K149/12)*Leases!$J149*Leases!$F147,0)+MAX((Expenses!AE$12-Leases!$K150/12)*Leases!$J150*Leases!$F147,0)+MAX((Expenses!AE$13-Leases!$K151/12)*Leases!$J151*Leases!$F147,0)))),0)</f>
        <v>0</v>
      </c>
      <c r="AH313" s="94">
        <f ca="1">IF(AND(AH$165&lt;=$E147,AH$165&gt;=EOMONTH($D147,0)),IF($G147="NNN",Expenses!AF$14*Leases!$F147,IF(Leases!$G147="FSG",0,IF(Leases!$G147="MG",SUMPRODUCT(Leases!$I147:$I151,Expenses!AF$9:AF$13)*Leases!$F147,MAX((Expenses!AF$9-Leases!$K147/12)*Leases!$J147*Leases!$F147,0)+MAX((Expenses!AF$10-Leases!$K148/12)*Leases!$J148*Leases!$F147,0)+MAX((Expenses!AF$11-Leases!$K149/12)*Leases!$J149*Leases!$F147,0)+MAX((Expenses!AF$12-Leases!$K150/12)*Leases!$J150*Leases!$F147,0)+MAX((Expenses!AF$13-Leases!$K151/12)*Leases!$J151*Leases!$F147,0)))),0)</f>
        <v>0</v>
      </c>
      <c r="AI313" s="94">
        <f ca="1">IF(AND(AI$165&lt;=$E147,AI$165&gt;=EOMONTH($D147,0)),IF($G147="NNN",Expenses!AG$14*Leases!$F147,IF(Leases!$G147="FSG",0,IF(Leases!$G147="MG",SUMPRODUCT(Leases!$I147:$I151,Expenses!AG$9:AG$13)*Leases!$F147,MAX((Expenses!AG$9-Leases!$K147/12)*Leases!$J147*Leases!$F147,0)+MAX((Expenses!AG$10-Leases!$K148/12)*Leases!$J148*Leases!$F147,0)+MAX((Expenses!AG$11-Leases!$K149/12)*Leases!$J149*Leases!$F147,0)+MAX((Expenses!AG$12-Leases!$K150/12)*Leases!$J150*Leases!$F147,0)+MAX((Expenses!AG$13-Leases!$K151/12)*Leases!$J151*Leases!$F147,0)))),0)</f>
        <v>0</v>
      </c>
      <c r="AJ313" s="94">
        <f ca="1">IF(AND(AJ$165&lt;=$E147,AJ$165&gt;=EOMONTH($D147,0)),IF($G147="NNN",Expenses!AH$14*Leases!$F147,IF(Leases!$G147="FSG",0,IF(Leases!$G147="MG",SUMPRODUCT(Leases!$I147:$I151,Expenses!AH$9:AH$13)*Leases!$F147,MAX((Expenses!AH$9-Leases!$K147/12)*Leases!$J147*Leases!$F147,0)+MAX((Expenses!AH$10-Leases!$K148/12)*Leases!$J148*Leases!$F147,0)+MAX((Expenses!AH$11-Leases!$K149/12)*Leases!$J149*Leases!$F147,0)+MAX((Expenses!AH$12-Leases!$K150/12)*Leases!$J150*Leases!$F147,0)+MAX((Expenses!AH$13-Leases!$K151/12)*Leases!$J151*Leases!$F147,0)))),0)</f>
        <v>0</v>
      </c>
      <c r="AK313" s="94">
        <f ca="1">IF(AND(AK$165&lt;=$E147,AK$165&gt;=EOMONTH($D147,0)),IF($G147="NNN",Expenses!AI$14*Leases!$F147,IF(Leases!$G147="FSG",0,IF(Leases!$G147="MG",SUMPRODUCT(Leases!$I147:$I151,Expenses!AI$9:AI$13)*Leases!$F147,MAX((Expenses!AI$9-Leases!$K147/12)*Leases!$J147*Leases!$F147,0)+MAX((Expenses!AI$10-Leases!$K148/12)*Leases!$J148*Leases!$F147,0)+MAX((Expenses!AI$11-Leases!$K149/12)*Leases!$J149*Leases!$F147,0)+MAX((Expenses!AI$12-Leases!$K150/12)*Leases!$J150*Leases!$F147,0)+MAX((Expenses!AI$13-Leases!$K151/12)*Leases!$J151*Leases!$F147,0)))),0)</f>
        <v>0</v>
      </c>
      <c r="AL313" s="94">
        <f ca="1">IF(AND(AL$165&lt;=$E147,AL$165&gt;=EOMONTH($D147,0)),IF($G147="NNN",Expenses!AJ$14*Leases!$F147,IF(Leases!$G147="FSG",0,IF(Leases!$G147="MG",SUMPRODUCT(Leases!$I147:$I151,Expenses!AJ$9:AJ$13)*Leases!$F147,MAX((Expenses!AJ$9-Leases!$K147/12)*Leases!$J147*Leases!$F147,0)+MAX((Expenses!AJ$10-Leases!$K148/12)*Leases!$J148*Leases!$F147,0)+MAX((Expenses!AJ$11-Leases!$K149/12)*Leases!$J149*Leases!$F147,0)+MAX((Expenses!AJ$12-Leases!$K150/12)*Leases!$J150*Leases!$F147,0)+MAX((Expenses!AJ$13-Leases!$K151/12)*Leases!$J151*Leases!$F147,0)))),0)</f>
        <v>0</v>
      </c>
      <c r="AM313" s="94">
        <f ca="1">IF(AND(AM$165&lt;=$E147,AM$165&gt;=EOMONTH($D147,0)),IF($G147="NNN",Expenses!AK$14*Leases!$F147,IF(Leases!$G147="FSG",0,IF(Leases!$G147="MG",SUMPRODUCT(Leases!$I147:$I151,Expenses!AK$9:AK$13)*Leases!$F147,MAX((Expenses!AK$9-Leases!$K147/12)*Leases!$J147*Leases!$F147,0)+MAX((Expenses!AK$10-Leases!$K148/12)*Leases!$J148*Leases!$F147,0)+MAX((Expenses!AK$11-Leases!$K149/12)*Leases!$J149*Leases!$F147,0)+MAX((Expenses!AK$12-Leases!$K150/12)*Leases!$J150*Leases!$F147,0)+MAX((Expenses!AK$13-Leases!$K151/12)*Leases!$J151*Leases!$F147,0)))),0)</f>
        <v>0</v>
      </c>
      <c r="AN313" s="94">
        <f ca="1">IF(AND(AN$165&lt;=$E147,AN$165&gt;=EOMONTH($D147,0)),IF($G147="NNN",Expenses!AL$14*Leases!$F147,IF(Leases!$G147="FSG",0,IF(Leases!$G147="MG",SUMPRODUCT(Leases!$I147:$I151,Expenses!AL$9:AL$13)*Leases!$F147,MAX((Expenses!AL$9-Leases!$K147/12)*Leases!$J147*Leases!$F147,0)+MAX((Expenses!AL$10-Leases!$K148/12)*Leases!$J148*Leases!$F147,0)+MAX((Expenses!AL$11-Leases!$K149/12)*Leases!$J149*Leases!$F147,0)+MAX((Expenses!AL$12-Leases!$K150/12)*Leases!$J150*Leases!$F147,0)+MAX((Expenses!AL$13-Leases!$K151/12)*Leases!$J151*Leases!$F147,0)))),0)</f>
        <v>0</v>
      </c>
      <c r="AO313" s="94">
        <f ca="1">IF(AND(AO$165&lt;=$E147,AO$165&gt;=EOMONTH($D147,0)),IF($G147="NNN",Expenses!AM$14*Leases!$F147,IF(Leases!$G147="FSG",0,IF(Leases!$G147="MG",SUMPRODUCT(Leases!$I147:$I151,Expenses!AM$9:AM$13)*Leases!$F147,MAX((Expenses!AM$9-Leases!$K147/12)*Leases!$J147*Leases!$F147,0)+MAX((Expenses!AM$10-Leases!$K148/12)*Leases!$J148*Leases!$F147,0)+MAX((Expenses!AM$11-Leases!$K149/12)*Leases!$J149*Leases!$F147,0)+MAX((Expenses!AM$12-Leases!$K150/12)*Leases!$J150*Leases!$F147,0)+MAX((Expenses!AM$13-Leases!$K151/12)*Leases!$J151*Leases!$F147,0)))),0)</f>
        <v>0</v>
      </c>
      <c r="AP313" s="94">
        <f ca="1">IF(AND(AP$165&lt;=$E147,AP$165&gt;=EOMONTH($D147,0)),IF($G147="NNN",Expenses!AN$14*Leases!$F147,IF(Leases!$G147="FSG",0,IF(Leases!$G147="MG",SUMPRODUCT(Leases!$I147:$I151,Expenses!AN$9:AN$13)*Leases!$F147,MAX((Expenses!AN$9-Leases!$K147/12)*Leases!$J147*Leases!$F147,0)+MAX((Expenses!AN$10-Leases!$K148/12)*Leases!$J148*Leases!$F147,0)+MAX((Expenses!AN$11-Leases!$K149/12)*Leases!$J149*Leases!$F147,0)+MAX((Expenses!AN$12-Leases!$K150/12)*Leases!$J150*Leases!$F147,0)+MAX((Expenses!AN$13-Leases!$K151/12)*Leases!$J151*Leases!$F147,0)))),0)</f>
        <v>0</v>
      </c>
      <c r="AQ313" s="94">
        <f ca="1">IF(AND(AQ$165&lt;=$E147,AQ$165&gt;=EOMONTH($D147,0)),IF($G147="NNN",Expenses!AO$14*Leases!$F147,IF(Leases!$G147="FSG",0,IF(Leases!$G147="MG",SUMPRODUCT(Leases!$I147:$I151,Expenses!AO$9:AO$13)*Leases!$F147,MAX((Expenses!AO$9-Leases!$K147/12)*Leases!$J147*Leases!$F147,0)+MAX((Expenses!AO$10-Leases!$K148/12)*Leases!$J148*Leases!$F147,0)+MAX((Expenses!AO$11-Leases!$K149/12)*Leases!$J149*Leases!$F147,0)+MAX((Expenses!AO$12-Leases!$K150/12)*Leases!$J150*Leases!$F147,0)+MAX((Expenses!AO$13-Leases!$K151/12)*Leases!$J151*Leases!$F147,0)))),0)</f>
        <v>0</v>
      </c>
      <c r="AR313" s="94">
        <f ca="1">IF(AND(AR$165&lt;=$E147,AR$165&gt;=EOMONTH($D147,0)),IF($G147="NNN",Expenses!AP$14*Leases!$F147,IF(Leases!$G147="FSG",0,IF(Leases!$G147="MG",SUMPRODUCT(Leases!$I147:$I151,Expenses!AP$9:AP$13)*Leases!$F147,MAX((Expenses!AP$9-Leases!$K147/12)*Leases!$J147*Leases!$F147,0)+MAX((Expenses!AP$10-Leases!$K148/12)*Leases!$J148*Leases!$F147,0)+MAX((Expenses!AP$11-Leases!$K149/12)*Leases!$J149*Leases!$F147,0)+MAX((Expenses!AP$12-Leases!$K150/12)*Leases!$J150*Leases!$F147,0)+MAX((Expenses!AP$13-Leases!$K151/12)*Leases!$J151*Leases!$F147,0)))),0)</f>
        <v>0</v>
      </c>
      <c r="AS313" s="94">
        <f ca="1">IF(AND(AS$165&lt;=$E147,AS$165&gt;=EOMONTH($D147,0)),IF($G147="NNN",Expenses!AQ$14*Leases!$F147,IF(Leases!$G147="FSG",0,IF(Leases!$G147="MG",SUMPRODUCT(Leases!$I147:$I151,Expenses!AQ$9:AQ$13)*Leases!$F147,MAX((Expenses!AQ$9-Leases!$K147/12)*Leases!$J147*Leases!$F147,0)+MAX((Expenses!AQ$10-Leases!$K148/12)*Leases!$J148*Leases!$F147,0)+MAX((Expenses!AQ$11-Leases!$K149/12)*Leases!$J149*Leases!$F147,0)+MAX((Expenses!AQ$12-Leases!$K150/12)*Leases!$J150*Leases!$F147,0)+MAX((Expenses!AQ$13-Leases!$K151/12)*Leases!$J151*Leases!$F147,0)))),0)</f>
        <v>0</v>
      </c>
      <c r="AT313" s="94">
        <f ca="1">IF(AND(AT$165&lt;=$E147,AT$165&gt;=EOMONTH($D147,0)),IF($G147="NNN",Expenses!AR$14*Leases!$F147,IF(Leases!$G147="FSG",0,IF(Leases!$G147="MG",SUMPRODUCT(Leases!$I147:$I151,Expenses!AR$9:AR$13)*Leases!$F147,MAX((Expenses!AR$9-Leases!$K147/12)*Leases!$J147*Leases!$F147,0)+MAX((Expenses!AR$10-Leases!$K148/12)*Leases!$J148*Leases!$F147,0)+MAX((Expenses!AR$11-Leases!$K149/12)*Leases!$J149*Leases!$F147,0)+MAX((Expenses!AR$12-Leases!$K150/12)*Leases!$J150*Leases!$F147,0)+MAX((Expenses!AR$13-Leases!$K151/12)*Leases!$J151*Leases!$F147,0)))),0)</f>
        <v>0</v>
      </c>
      <c r="AU313" s="94">
        <f ca="1">IF(AND(AU$165&lt;=$E147,AU$165&gt;=EOMONTH($D147,0)),IF($G147="NNN",Expenses!AS$14*Leases!$F147,IF(Leases!$G147="FSG",0,IF(Leases!$G147="MG",SUMPRODUCT(Leases!$I147:$I151,Expenses!AS$9:AS$13)*Leases!$F147,MAX((Expenses!AS$9-Leases!$K147/12)*Leases!$J147*Leases!$F147,0)+MAX((Expenses!AS$10-Leases!$K148/12)*Leases!$J148*Leases!$F147,0)+MAX((Expenses!AS$11-Leases!$K149/12)*Leases!$J149*Leases!$F147,0)+MAX((Expenses!AS$12-Leases!$K150/12)*Leases!$J150*Leases!$F147,0)+MAX((Expenses!AS$13-Leases!$K151/12)*Leases!$J151*Leases!$F147,0)))),0)</f>
        <v>0</v>
      </c>
      <c r="AV313" s="94">
        <f ca="1">IF(AND(AV$165&lt;=$E147,AV$165&gt;=EOMONTH($D147,0)),IF($G147="NNN",Expenses!AT$14*Leases!$F147,IF(Leases!$G147="FSG",0,IF(Leases!$G147="MG",SUMPRODUCT(Leases!$I147:$I151,Expenses!AT$9:AT$13)*Leases!$F147,MAX((Expenses!AT$9-Leases!$K147/12)*Leases!$J147*Leases!$F147,0)+MAX((Expenses!AT$10-Leases!$K148/12)*Leases!$J148*Leases!$F147,0)+MAX((Expenses!AT$11-Leases!$K149/12)*Leases!$J149*Leases!$F147,0)+MAX((Expenses!AT$12-Leases!$K150/12)*Leases!$J150*Leases!$F147,0)+MAX((Expenses!AT$13-Leases!$K151/12)*Leases!$J151*Leases!$F147,0)))),0)</f>
        <v>0</v>
      </c>
      <c r="AW313" s="94">
        <f ca="1">IF(AND(AW$165&lt;=$E147,AW$165&gt;=EOMONTH($D147,0)),IF($G147="NNN",Expenses!AU$14*Leases!$F147,IF(Leases!$G147="FSG",0,IF(Leases!$G147="MG",SUMPRODUCT(Leases!$I147:$I151,Expenses!AU$9:AU$13)*Leases!$F147,MAX((Expenses!AU$9-Leases!$K147/12)*Leases!$J147*Leases!$F147,0)+MAX((Expenses!AU$10-Leases!$K148/12)*Leases!$J148*Leases!$F147,0)+MAX((Expenses!AU$11-Leases!$K149/12)*Leases!$J149*Leases!$F147,0)+MAX((Expenses!AU$12-Leases!$K150/12)*Leases!$J150*Leases!$F147,0)+MAX((Expenses!AU$13-Leases!$K151/12)*Leases!$J151*Leases!$F147,0)))),0)</f>
        <v>0</v>
      </c>
      <c r="AX313" s="94">
        <f ca="1">IF(AND(AX$165&lt;=$E147,AX$165&gt;=EOMONTH($D147,0)),IF($G147="NNN",Expenses!AV$14*Leases!$F147,IF(Leases!$G147="FSG",0,IF(Leases!$G147="MG",SUMPRODUCT(Leases!$I147:$I151,Expenses!AV$9:AV$13)*Leases!$F147,MAX((Expenses!AV$9-Leases!$K147/12)*Leases!$J147*Leases!$F147,0)+MAX((Expenses!AV$10-Leases!$K148/12)*Leases!$J148*Leases!$F147,0)+MAX((Expenses!AV$11-Leases!$K149/12)*Leases!$J149*Leases!$F147,0)+MAX((Expenses!AV$12-Leases!$K150/12)*Leases!$J150*Leases!$F147,0)+MAX((Expenses!AV$13-Leases!$K151/12)*Leases!$J151*Leases!$F147,0)))),0)</f>
        <v>0</v>
      </c>
      <c r="AY313" s="94">
        <f ca="1">IF(AND(AY$165&lt;=$E147,AY$165&gt;=EOMONTH($D147,0)),IF($G147="NNN",Expenses!AW$14*Leases!$F147,IF(Leases!$G147="FSG",0,IF(Leases!$G147="MG",SUMPRODUCT(Leases!$I147:$I151,Expenses!AW$9:AW$13)*Leases!$F147,MAX((Expenses!AW$9-Leases!$K147/12)*Leases!$J147*Leases!$F147,0)+MAX((Expenses!AW$10-Leases!$K148/12)*Leases!$J148*Leases!$F147,0)+MAX((Expenses!AW$11-Leases!$K149/12)*Leases!$J149*Leases!$F147,0)+MAX((Expenses!AW$12-Leases!$K150/12)*Leases!$J150*Leases!$F147,0)+MAX((Expenses!AW$13-Leases!$K151/12)*Leases!$J151*Leases!$F147,0)))),0)</f>
        <v>0</v>
      </c>
      <c r="AZ313" s="94">
        <f ca="1">IF(AND(AZ$165&lt;=$E147,AZ$165&gt;=EOMONTH($D147,0)),IF($G147="NNN",Expenses!AX$14*Leases!$F147,IF(Leases!$G147="FSG",0,IF(Leases!$G147="MG",SUMPRODUCT(Leases!$I147:$I151,Expenses!AX$9:AX$13)*Leases!$F147,MAX((Expenses!AX$9-Leases!$K147/12)*Leases!$J147*Leases!$F147,0)+MAX((Expenses!AX$10-Leases!$K148/12)*Leases!$J148*Leases!$F147,0)+MAX((Expenses!AX$11-Leases!$K149/12)*Leases!$J149*Leases!$F147,0)+MAX((Expenses!AX$12-Leases!$K150/12)*Leases!$J150*Leases!$F147,0)+MAX((Expenses!AX$13-Leases!$K151/12)*Leases!$J151*Leases!$F147,0)))),0)</f>
        <v>0</v>
      </c>
      <c r="BA313" s="94">
        <f ca="1">IF(AND(BA$165&lt;=$E147,BA$165&gt;=EOMONTH($D147,0)),IF($G147="NNN",Expenses!AY$14*Leases!$F147,IF(Leases!$G147="FSG",0,IF(Leases!$G147="MG",SUMPRODUCT(Leases!$I147:$I151,Expenses!AY$9:AY$13)*Leases!$F147,MAX((Expenses!AY$9-Leases!$K147/12)*Leases!$J147*Leases!$F147,0)+MAX((Expenses!AY$10-Leases!$K148/12)*Leases!$J148*Leases!$F147,0)+MAX((Expenses!AY$11-Leases!$K149/12)*Leases!$J149*Leases!$F147,0)+MAX((Expenses!AY$12-Leases!$K150/12)*Leases!$J150*Leases!$F147,0)+MAX((Expenses!AY$13-Leases!$K151/12)*Leases!$J151*Leases!$F147,0)))),0)</f>
        <v>0</v>
      </c>
      <c r="BB313" s="94">
        <f ca="1">IF(AND(BB$165&lt;=$E147,BB$165&gt;=EOMONTH($D147,0)),IF($G147="NNN",Expenses!AZ$14*Leases!$F147,IF(Leases!$G147="FSG",0,IF(Leases!$G147="MG",SUMPRODUCT(Leases!$I147:$I151,Expenses!AZ$9:AZ$13)*Leases!$F147,MAX((Expenses!AZ$9-Leases!$K147/12)*Leases!$J147*Leases!$F147,0)+MAX((Expenses!AZ$10-Leases!$K148/12)*Leases!$J148*Leases!$F147,0)+MAX((Expenses!AZ$11-Leases!$K149/12)*Leases!$J149*Leases!$F147,0)+MAX((Expenses!AZ$12-Leases!$K150/12)*Leases!$J150*Leases!$F147,0)+MAX((Expenses!AZ$13-Leases!$K151/12)*Leases!$J151*Leases!$F147,0)))),0)</f>
        <v>0</v>
      </c>
      <c r="BC313" s="94">
        <f ca="1">IF(AND(BC$165&lt;=$E147,BC$165&gt;=EOMONTH($D147,0)),IF($G147="NNN",Expenses!BA$14*Leases!$F147,IF(Leases!$G147="FSG",0,IF(Leases!$G147="MG",SUMPRODUCT(Leases!$I147:$I151,Expenses!BA$9:BA$13)*Leases!$F147,MAX((Expenses!BA$9-Leases!$K147/12)*Leases!$J147*Leases!$F147,0)+MAX((Expenses!BA$10-Leases!$K148/12)*Leases!$J148*Leases!$F147,0)+MAX((Expenses!BA$11-Leases!$K149/12)*Leases!$J149*Leases!$F147,0)+MAX((Expenses!BA$12-Leases!$K150/12)*Leases!$J150*Leases!$F147,0)+MAX((Expenses!BA$13-Leases!$K151/12)*Leases!$J151*Leases!$F147,0)))),0)</f>
        <v>0</v>
      </c>
      <c r="BD313" s="94">
        <f ca="1">IF(AND(BD$165&lt;=$E147,BD$165&gt;=EOMONTH($D147,0)),IF($G147="NNN",Expenses!BB$14*Leases!$F147,IF(Leases!$G147="FSG",0,IF(Leases!$G147="MG",SUMPRODUCT(Leases!$I147:$I151,Expenses!BB$9:BB$13)*Leases!$F147,MAX((Expenses!BB$9-Leases!$K147/12)*Leases!$J147*Leases!$F147,0)+MAX((Expenses!BB$10-Leases!$K148/12)*Leases!$J148*Leases!$F147,0)+MAX((Expenses!BB$11-Leases!$K149/12)*Leases!$J149*Leases!$F147,0)+MAX((Expenses!BB$12-Leases!$K150/12)*Leases!$J150*Leases!$F147,0)+MAX((Expenses!BB$13-Leases!$K151/12)*Leases!$J151*Leases!$F147,0)))),0)</f>
        <v>0</v>
      </c>
      <c r="BE313" s="94">
        <f ca="1">IF(AND(BE$165&lt;=$E147,BE$165&gt;=EOMONTH($D147,0)),IF($G147="NNN",Expenses!BC$14*Leases!$F147,IF(Leases!$G147="FSG",0,IF(Leases!$G147="MG",SUMPRODUCT(Leases!$I147:$I151,Expenses!BC$9:BC$13)*Leases!$F147,MAX((Expenses!BC$9-Leases!$K147/12)*Leases!$J147*Leases!$F147,0)+MAX((Expenses!BC$10-Leases!$K148/12)*Leases!$J148*Leases!$F147,0)+MAX((Expenses!BC$11-Leases!$K149/12)*Leases!$J149*Leases!$F147,0)+MAX((Expenses!BC$12-Leases!$K150/12)*Leases!$J150*Leases!$F147,0)+MAX((Expenses!BC$13-Leases!$K151/12)*Leases!$J151*Leases!$F147,0)))),0)</f>
        <v>0</v>
      </c>
      <c r="BF313" s="94">
        <f ca="1">IF(AND(BF$165&lt;=$E147,BF$165&gt;=EOMONTH($D147,0)),IF($G147="NNN",Expenses!BD$14*Leases!$F147,IF(Leases!$G147="FSG",0,IF(Leases!$G147="MG",SUMPRODUCT(Leases!$I147:$I151,Expenses!BD$9:BD$13)*Leases!$F147,MAX((Expenses!BD$9-Leases!$K147/12)*Leases!$J147*Leases!$F147,0)+MAX((Expenses!BD$10-Leases!$K148/12)*Leases!$J148*Leases!$F147,0)+MAX((Expenses!BD$11-Leases!$K149/12)*Leases!$J149*Leases!$F147,0)+MAX((Expenses!BD$12-Leases!$K150/12)*Leases!$J150*Leases!$F147,0)+MAX((Expenses!BD$13-Leases!$K151/12)*Leases!$J151*Leases!$F147,0)))),0)</f>
        <v>0</v>
      </c>
      <c r="BG313" s="94">
        <f ca="1">IF(AND(BG$165&lt;=$E147,BG$165&gt;=EOMONTH($D147,0)),IF($G147="NNN",Expenses!BE$14*Leases!$F147,IF(Leases!$G147="FSG",0,IF(Leases!$G147="MG",SUMPRODUCT(Leases!$I147:$I151,Expenses!BE$9:BE$13)*Leases!$F147,MAX((Expenses!BE$9-Leases!$K147/12)*Leases!$J147*Leases!$F147,0)+MAX((Expenses!BE$10-Leases!$K148/12)*Leases!$J148*Leases!$F147,0)+MAX((Expenses!BE$11-Leases!$K149/12)*Leases!$J149*Leases!$F147,0)+MAX((Expenses!BE$12-Leases!$K150/12)*Leases!$J150*Leases!$F147,0)+MAX((Expenses!BE$13-Leases!$K151/12)*Leases!$J151*Leases!$F147,0)))),0)</f>
        <v>0</v>
      </c>
      <c r="BH313" s="94">
        <f ca="1">IF(AND(BH$165&lt;=$E147,BH$165&gt;=EOMONTH($D147,0)),IF($G147="NNN",Expenses!BF$14*Leases!$F147,IF(Leases!$G147="FSG",0,IF(Leases!$G147="MG",SUMPRODUCT(Leases!$I147:$I151,Expenses!BF$9:BF$13)*Leases!$F147,MAX((Expenses!BF$9-Leases!$K147/12)*Leases!$J147*Leases!$F147,0)+MAX((Expenses!BF$10-Leases!$K148/12)*Leases!$J148*Leases!$F147,0)+MAX((Expenses!BF$11-Leases!$K149/12)*Leases!$J149*Leases!$F147,0)+MAX((Expenses!BF$12-Leases!$K150/12)*Leases!$J150*Leases!$F147,0)+MAX((Expenses!BF$13-Leases!$K151/12)*Leases!$J151*Leases!$F147,0)))),0)</f>
        <v>0</v>
      </c>
      <c r="BI313" s="94">
        <f ca="1">IF(AND(BI$165&lt;=$E147,BI$165&gt;=EOMONTH($D147,0)),IF($G147="NNN",Expenses!BG$14*Leases!$F147,IF(Leases!$G147="FSG",0,IF(Leases!$G147="MG",SUMPRODUCT(Leases!$I147:$I151,Expenses!BG$9:BG$13)*Leases!$F147,MAX((Expenses!BG$9-Leases!$K147/12)*Leases!$J147*Leases!$F147,0)+MAX((Expenses!BG$10-Leases!$K148/12)*Leases!$J148*Leases!$F147,0)+MAX((Expenses!BG$11-Leases!$K149/12)*Leases!$J149*Leases!$F147,0)+MAX((Expenses!BG$12-Leases!$K150/12)*Leases!$J150*Leases!$F147,0)+MAX((Expenses!BG$13-Leases!$K151/12)*Leases!$J151*Leases!$F147,0)))),0)</f>
        <v>0</v>
      </c>
      <c r="BJ313" s="94">
        <f ca="1">IF(AND(BJ$165&lt;=$E147,BJ$165&gt;=EOMONTH($D147,0)),IF($G147="NNN",Expenses!BH$14*Leases!$F147,IF(Leases!$G147="FSG",0,IF(Leases!$G147="MG",SUMPRODUCT(Leases!$I147:$I151,Expenses!BH$9:BH$13)*Leases!$F147,MAX((Expenses!BH$9-Leases!$K147/12)*Leases!$J147*Leases!$F147,0)+MAX((Expenses!BH$10-Leases!$K148/12)*Leases!$J148*Leases!$F147,0)+MAX((Expenses!BH$11-Leases!$K149/12)*Leases!$J149*Leases!$F147,0)+MAX((Expenses!BH$12-Leases!$K150/12)*Leases!$J150*Leases!$F147,0)+MAX((Expenses!BH$13-Leases!$K151/12)*Leases!$J151*Leases!$F147,0)))),0)</f>
        <v>0</v>
      </c>
      <c r="BK313" s="94">
        <f ca="1">IF(AND(BK$165&lt;=$E147,BK$165&gt;=EOMONTH($D147,0)),IF($G147="NNN",Expenses!BI$14*Leases!$F147,IF(Leases!$G147="FSG",0,IF(Leases!$G147="MG",SUMPRODUCT(Leases!$I147:$I151,Expenses!BI$9:BI$13)*Leases!$F147,MAX((Expenses!BI$9-Leases!$K147/12)*Leases!$J147*Leases!$F147,0)+MAX((Expenses!BI$10-Leases!$K148/12)*Leases!$J148*Leases!$F147,0)+MAX((Expenses!BI$11-Leases!$K149/12)*Leases!$J149*Leases!$F147,0)+MAX((Expenses!BI$12-Leases!$K150/12)*Leases!$J150*Leases!$F147,0)+MAX((Expenses!BI$13-Leases!$K151/12)*Leases!$J151*Leases!$F147,0)))),0)</f>
        <v>0</v>
      </c>
      <c r="BL313" s="94">
        <f ca="1">IF(AND(BL$165&lt;=$E147,BL$165&gt;=EOMONTH($D147,0)),IF($G147="NNN",Expenses!BJ$14*Leases!$F147,IF(Leases!$G147="FSG",0,IF(Leases!$G147="MG",SUMPRODUCT(Leases!$I147:$I151,Expenses!BJ$9:BJ$13)*Leases!$F147,MAX((Expenses!BJ$9-Leases!$K147/12)*Leases!$J147*Leases!$F147,0)+MAX((Expenses!BJ$10-Leases!$K148/12)*Leases!$J148*Leases!$F147,0)+MAX((Expenses!BJ$11-Leases!$K149/12)*Leases!$J149*Leases!$F147,0)+MAX((Expenses!BJ$12-Leases!$K150/12)*Leases!$J150*Leases!$F147,0)+MAX((Expenses!BJ$13-Leases!$K151/12)*Leases!$J151*Leases!$F147,0)))),0)</f>
        <v>0</v>
      </c>
      <c r="BM313" s="94">
        <f ca="1">IF(AND(BM$165&lt;=$E147,BM$165&gt;=EOMONTH($D147,0)),IF($G147="NNN",Expenses!BK$14*Leases!$F147,IF(Leases!$G147="FSG",0,IF(Leases!$G147="MG",SUMPRODUCT(Leases!$I147:$I151,Expenses!BK$9:BK$13)*Leases!$F147,MAX((Expenses!BK$9-Leases!$K147/12)*Leases!$J147*Leases!$F147,0)+MAX((Expenses!BK$10-Leases!$K148/12)*Leases!$J148*Leases!$F147,0)+MAX((Expenses!BK$11-Leases!$K149/12)*Leases!$J149*Leases!$F147,0)+MAX((Expenses!BK$12-Leases!$K150/12)*Leases!$J150*Leases!$F147,0)+MAX((Expenses!BK$13-Leases!$K151/12)*Leases!$J151*Leases!$F147,0)))),0)</f>
        <v>0</v>
      </c>
      <c r="BN313" s="94">
        <f>IF(AND(BN$165&lt;=$E147,BN$165&gt;=EOMONTH($D147,0)),IF($G147="NNN",Expenses!BL$14*Leases!$F147,IF(Leases!$G147="FSG",0,IF(Leases!$G147="MG",SUMPRODUCT(Leases!$I147:$I151,Expenses!BL$9:BL$13)*Leases!$F147,MAX((Expenses!BL$9-Leases!$K147/12)*Leases!$J147*Leases!$F147,0)+MAX((Expenses!BL$10-Leases!$K148/12)*Leases!$J148*Leases!$F147,0)+MAX((Expenses!BL$11-Leases!$K149/12)*Leases!$J149*Leases!$F147,0)+MAX((Expenses!BL$12-Leases!$K150/12)*Leases!$J150*Leases!$F147,0)+MAX((Expenses!BL$13-Leases!$K151/12)*Leases!$J151*Leases!$F147,0)))),0)</f>
        <v>0</v>
      </c>
      <c r="BO313" s="94">
        <f>IF(AND(BO$165&lt;=$E147,BO$165&gt;=EOMONTH($D147,0)),IF($G147="NNN",Expenses!BM$14*Leases!$F147,IF(Leases!$G147="FSG",0,IF(Leases!$G147="MG",SUMPRODUCT(Leases!$I147:$I151,Expenses!BM$9:BM$13)*Leases!$F147,MAX((Expenses!BM$9-Leases!$K147/12)*Leases!$J147*Leases!$F147,0)+MAX((Expenses!BM$10-Leases!$K148/12)*Leases!$J148*Leases!$F147,0)+MAX((Expenses!BM$11-Leases!$K149/12)*Leases!$J149*Leases!$F147,0)+MAX((Expenses!BM$12-Leases!$K150/12)*Leases!$J150*Leases!$F147,0)+MAX((Expenses!BM$13-Leases!$K151/12)*Leases!$J151*Leases!$F147,0)))),0)</f>
        <v>0</v>
      </c>
      <c r="BP313" s="94">
        <f>IF(AND(BP$165&lt;=$E147,BP$165&gt;=EOMONTH($D147,0)),IF($G147="NNN",Expenses!BN$14*Leases!$F147,IF(Leases!$G147="FSG",0,IF(Leases!$G147="MG",SUMPRODUCT(Leases!$I147:$I151,Expenses!BN$9:BN$13)*Leases!$F147,MAX((Expenses!BN$9-Leases!$K147/12)*Leases!$J147*Leases!$F147,0)+MAX((Expenses!BN$10-Leases!$K148/12)*Leases!$J148*Leases!$F147,0)+MAX((Expenses!BN$11-Leases!$K149/12)*Leases!$J149*Leases!$F147,0)+MAX((Expenses!BN$12-Leases!$K150/12)*Leases!$J150*Leases!$F147,0)+MAX((Expenses!BN$13-Leases!$K151/12)*Leases!$J151*Leases!$F147,0)))),0)</f>
        <v>0</v>
      </c>
      <c r="BQ313" s="94">
        <f>IF(AND(BQ$165&lt;=$E147,BQ$165&gt;=EOMONTH($D147,0)),IF($G147="NNN",Expenses!BO$14*Leases!$F147,IF(Leases!$G147="FSG",0,IF(Leases!$G147="MG",SUMPRODUCT(Leases!$I147:$I151,Expenses!BO$9:BO$13)*Leases!$F147,MAX((Expenses!BO$9-Leases!$K147/12)*Leases!$J147*Leases!$F147,0)+MAX((Expenses!BO$10-Leases!$K148/12)*Leases!$J148*Leases!$F147,0)+MAX((Expenses!BO$11-Leases!$K149/12)*Leases!$J149*Leases!$F147,0)+MAX((Expenses!BO$12-Leases!$K150/12)*Leases!$J150*Leases!$F147,0)+MAX((Expenses!BO$13-Leases!$K151/12)*Leases!$J151*Leases!$F147,0)))),0)</f>
        <v>0</v>
      </c>
      <c r="BR313" s="94">
        <f>IF(AND(BR$165&lt;=$E147,BR$165&gt;=EOMONTH($D147,0)),IF($G147="NNN",Expenses!BP$14*Leases!$F147,IF(Leases!$G147="FSG",0,IF(Leases!$G147="MG",SUMPRODUCT(Leases!$I147:$I151,Expenses!BP$9:BP$13)*Leases!$F147,MAX((Expenses!BP$9-Leases!$K147/12)*Leases!$J147*Leases!$F147,0)+MAX((Expenses!BP$10-Leases!$K148/12)*Leases!$J148*Leases!$F147,0)+MAX((Expenses!BP$11-Leases!$K149/12)*Leases!$J149*Leases!$F147,0)+MAX((Expenses!BP$12-Leases!$K150/12)*Leases!$J150*Leases!$F147,0)+MAX((Expenses!BP$13-Leases!$K151/12)*Leases!$J151*Leases!$F147,0)))),0)</f>
        <v>0</v>
      </c>
      <c r="BS313" s="94">
        <f>IF(AND(BS$165&lt;=$E147,BS$165&gt;=EOMONTH($D147,0)),IF($G147="NNN",Expenses!BQ$14*Leases!$F147,IF(Leases!$G147="FSG",0,IF(Leases!$G147="MG",SUMPRODUCT(Leases!$I147:$I151,Expenses!BQ$9:BQ$13)*Leases!$F147,MAX((Expenses!BQ$9-Leases!$K147/12)*Leases!$J147*Leases!$F147,0)+MAX((Expenses!BQ$10-Leases!$K148/12)*Leases!$J148*Leases!$F147,0)+MAX((Expenses!BQ$11-Leases!$K149/12)*Leases!$J149*Leases!$F147,0)+MAX((Expenses!BQ$12-Leases!$K150/12)*Leases!$J150*Leases!$F147,0)+MAX((Expenses!BQ$13-Leases!$K151/12)*Leases!$J151*Leases!$F147,0)))),0)</f>
        <v>0</v>
      </c>
      <c r="BT313" s="94">
        <f>IF(AND(BT$165&lt;=$E147,BT$165&gt;=EOMONTH($D147,0)),IF($G147="NNN",Expenses!BR$14*Leases!$F147,IF(Leases!$G147="FSG",0,IF(Leases!$G147="MG",SUMPRODUCT(Leases!$I147:$I151,Expenses!BR$9:BR$13)*Leases!$F147,MAX((Expenses!BR$9-Leases!$K147/12)*Leases!$J147*Leases!$F147,0)+MAX((Expenses!BR$10-Leases!$K148/12)*Leases!$J148*Leases!$F147,0)+MAX((Expenses!BR$11-Leases!$K149/12)*Leases!$J149*Leases!$F147,0)+MAX((Expenses!BR$12-Leases!$K150/12)*Leases!$J150*Leases!$F147,0)+MAX((Expenses!BR$13-Leases!$K151/12)*Leases!$J151*Leases!$F147,0)))),0)</f>
        <v>0</v>
      </c>
      <c r="BU313" s="94">
        <f>IF(AND(BU$165&lt;=$E147,BU$165&gt;=EOMONTH($D147,0)),IF($G147="NNN",Expenses!BS$14*Leases!$F147,IF(Leases!$G147="FSG",0,IF(Leases!$G147="MG",SUMPRODUCT(Leases!$I147:$I151,Expenses!BS$9:BS$13)*Leases!$F147,MAX((Expenses!BS$9-Leases!$K147/12)*Leases!$J147*Leases!$F147,0)+MAX((Expenses!BS$10-Leases!$K148/12)*Leases!$J148*Leases!$F147,0)+MAX((Expenses!BS$11-Leases!$K149/12)*Leases!$J149*Leases!$F147,0)+MAX((Expenses!BS$12-Leases!$K150/12)*Leases!$J150*Leases!$F147,0)+MAX((Expenses!BS$13-Leases!$K151/12)*Leases!$J151*Leases!$F147,0)))),0)</f>
        <v>0</v>
      </c>
      <c r="BV313" s="94">
        <f>IF(AND(BV$165&lt;=$E147,BV$165&gt;=EOMONTH($D147,0)),IF($G147="NNN",Expenses!BT$14*Leases!$F147,IF(Leases!$G147="FSG",0,IF(Leases!$G147="MG",SUMPRODUCT(Leases!$I147:$I151,Expenses!BT$9:BT$13)*Leases!$F147,MAX((Expenses!BT$9-Leases!$K147/12)*Leases!$J147*Leases!$F147,0)+MAX((Expenses!BT$10-Leases!$K148/12)*Leases!$J148*Leases!$F147,0)+MAX((Expenses!BT$11-Leases!$K149/12)*Leases!$J149*Leases!$F147,0)+MAX((Expenses!BT$12-Leases!$K150/12)*Leases!$J150*Leases!$F147,0)+MAX((Expenses!BT$13-Leases!$K151/12)*Leases!$J151*Leases!$F147,0)))),0)</f>
        <v>0</v>
      </c>
      <c r="BW313" s="94">
        <f>IF(AND(BW$165&lt;=$E147,BW$165&gt;=EOMONTH($D147,0)),IF($G147="NNN",Expenses!BU$14*Leases!$F147,IF(Leases!$G147="FSG",0,IF(Leases!$G147="MG",SUMPRODUCT(Leases!$I147:$I151,Expenses!BU$9:BU$13)*Leases!$F147,MAX((Expenses!BU$9-Leases!$K147/12)*Leases!$J147*Leases!$F147,0)+MAX((Expenses!BU$10-Leases!$K148/12)*Leases!$J148*Leases!$F147,0)+MAX((Expenses!BU$11-Leases!$K149/12)*Leases!$J149*Leases!$F147,0)+MAX((Expenses!BU$12-Leases!$K150/12)*Leases!$J150*Leases!$F147,0)+MAX((Expenses!BU$13-Leases!$K151/12)*Leases!$J151*Leases!$F147,0)))),0)</f>
        <v>0</v>
      </c>
      <c r="BX313" s="94">
        <f>IF(AND(BX$165&lt;=$E147,BX$165&gt;=EOMONTH($D147,0)),IF($G147="NNN",Expenses!BV$14*Leases!$F147,IF(Leases!$G147="FSG",0,IF(Leases!$G147="MG",SUMPRODUCT(Leases!$I147:$I151,Expenses!BV$9:BV$13)*Leases!$F147,MAX((Expenses!BV$9-Leases!$K147/12)*Leases!$J147*Leases!$F147,0)+MAX((Expenses!BV$10-Leases!$K148/12)*Leases!$J148*Leases!$F147,0)+MAX((Expenses!BV$11-Leases!$K149/12)*Leases!$J149*Leases!$F147,0)+MAX((Expenses!BV$12-Leases!$K150/12)*Leases!$J150*Leases!$F147,0)+MAX((Expenses!BV$13-Leases!$K151/12)*Leases!$J151*Leases!$F147,0)))),0)</f>
        <v>0</v>
      </c>
      <c r="BY313" s="94">
        <f>IF(AND(BY$165&lt;=$E147,BY$165&gt;=EOMONTH($D147,0)),IF($G147="NNN",Expenses!BW$14*Leases!$F147,IF(Leases!$G147="FSG",0,IF(Leases!$G147="MG",SUMPRODUCT(Leases!$I147:$I151,Expenses!BW$9:BW$13)*Leases!$F147,MAX((Expenses!BW$9-Leases!$K147/12)*Leases!$J147*Leases!$F147,0)+MAX((Expenses!BW$10-Leases!$K148/12)*Leases!$J148*Leases!$F147,0)+MAX((Expenses!BW$11-Leases!$K149/12)*Leases!$J149*Leases!$F147,0)+MAX((Expenses!BW$12-Leases!$K150/12)*Leases!$J150*Leases!$F147,0)+MAX((Expenses!BW$13-Leases!$K151/12)*Leases!$J151*Leases!$F147,0)))),0)</f>
        <v>0</v>
      </c>
      <c r="BZ313" s="94">
        <f>IF(AND(BZ$165&lt;=$E147,BZ$165&gt;=EOMONTH($D147,0)),IF($G147="NNN",Expenses!BX$14*Leases!$F147,IF(Leases!$G147="FSG",0,IF(Leases!$G147="MG",SUMPRODUCT(Leases!$I147:$I151,Expenses!BX$9:BX$13)*Leases!$F147,MAX((Expenses!BX$9-Leases!$K147/12)*Leases!$J147*Leases!$F147,0)+MAX((Expenses!BX$10-Leases!$K148/12)*Leases!$J148*Leases!$F147,0)+MAX((Expenses!BX$11-Leases!$K149/12)*Leases!$J149*Leases!$F147,0)+MAX((Expenses!BX$12-Leases!$K150/12)*Leases!$J150*Leases!$F147,0)+MAX((Expenses!BX$13-Leases!$K151/12)*Leases!$J151*Leases!$F147,0)))),0)</f>
        <v>0</v>
      </c>
      <c r="CA313" s="94">
        <f>IF(AND(CA$165&lt;=$E147,CA$165&gt;=EOMONTH($D147,0)),IF($G147="NNN",Expenses!BY$14*Leases!$F147,IF(Leases!$G147="FSG",0,IF(Leases!$G147="MG",SUMPRODUCT(Leases!$I147:$I151,Expenses!BY$9:BY$13)*Leases!$F147,MAX((Expenses!BY$9-Leases!$K147/12)*Leases!$J147*Leases!$F147,0)+MAX((Expenses!BY$10-Leases!$K148/12)*Leases!$J148*Leases!$F147,0)+MAX((Expenses!BY$11-Leases!$K149/12)*Leases!$J149*Leases!$F147,0)+MAX((Expenses!BY$12-Leases!$K150/12)*Leases!$J150*Leases!$F147,0)+MAX((Expenses!BY$13-Leases!$K151/12)*Leases!$J151*Leases!$F147,0)))),0)</f>
        <v>0</v>
      </c>
      <c r="CB313" s="94">
        <f>IF(AND(CB$165&lt;=$E147,CB$165&gt;=EOMONTH($D147,0)),IF($G147="NNN",Expenses!BZ$14*Leases!$F147,IF(Leases!$G147="FSG",0,IF(Leases!$G147="MG",SUMPRODUCT(Leases!$I147:$I151,Expenses!BZ$9:BZ$13)*Leases!$F147,MAX((Expenses!BZ$9-Leases!$K147/12)*Leases!$J147*Leases!$F147,0)+MAX((Expenses!BZ$10-Leases!$K148/12)*Leases!$J148*Leases!$F147,0)+MAX((Expenses!BZ$11-Leases!$K149/12)*Leases!$J149*Leases!$F147,0)+MAX((Expenses!BZ$12-Leases!$K150/12)*Leases!$J150*Leases!$F147,0)+MAX((Expenses!BZ$13-Leases!$K151/12)*Leases!$J151*Leases!$F147,0)))),0)</f>
        <v>0</v>
      </c>
      <c r="CC313" s="94">
        <f>IF(AND(CC$165&lt;=$E147,CC$165&gt;=EOMONTH($D147,0)),IF($G147="NNN",Expenses!CA$14*Leases!$F147,IF(Leases!$G147="FSG",0,IF(Leases!$G147="MG",SUMPRODUCT(Leases!$I147:$I151,Expenses!CA$9:CA$13)*Leases!$F147,MAX((Expenses!CA$9-Leases!$K147/12)*Leases!$J147*Leases!$F147,0)+MAX((Expenses!CA$10-Leases!$K148/12)*Leases!$J148*Leases!$F147,0)+MAX((Expenses!CA$11-Leases!$K149/12)*Leases!$J149*Leases!$F147,0)+MAX((Expenses!CA$12-Leases!$K150/12)*Leases!$J150*Leases!$F147,0)+MAX((Expenses!CA$13-Leases!$K151/12)*Leases!$J151*Leases!$F147,0)))),0)</f>
        <v>0</v>
      </c>
      <c r="CD313" s="94">
        <f>IF(AND(CD$165&lt;=$E147,CD$165&gt;=EOMONTH($D147,0)),IF($G147="NNN",Expenses!CB$14*Leases!$F147,IF(Leases!$G147="FSG",0,IF(Leases!$G147="MG",SUMPRODUCT(Leases!$I147:$I151,Expenses!CB$9:CB$13)*Leases!$F147,MAX((Expenses!CB$9-Leases!$K147/12)*Leases!$J147*Leases!$F147,0)+MAX((Expenses!CB$10-Leases!$K148/12)*Leases!$J148*Leases!$F147,0)+MAX((Expenses!CB$11-Leases!$K149/12)*Leases!$J149*Leases!$F147,0)+MAX((Expenses!CB$12-Leases!$K150/12)*Leases!$J150*Leases!$F147,0)+MAX((Expenses!CB$13-Leases!$K151/12)*Leases!$J151*Leases!$F147,0)))),0)</f>
        <v>0</v>
      </c>
      <c r="CE313" s="94">
        <f>IF(AND(CE$165&lt;=$E147,CE$165&gt;=EOMONTH($D147,0)),IF($G147="NNN",Expenses!CC$14*Leases!$F147,IF(Leases!$G147="FSG",0,IF(Leases!$G147="MG",SUMPRODUCT(Leases!$I147:$I151,Expenses!CC$9:CC$13)*Leases!$F147,MAX((Expenses!CC$9-Leases!$K147/12)*Leases!$J147*Leases!$F147,0)+MAX((Expenses!CC$10-Leases!$K148/12)*Leases!$J148*Leases!$F147,0)+MAX((Expenses!CC$11-Leases!$K149/12)*Leases!$J149*Leases!$F147,0)+MAX((Expenses!CC$12-Leases!$K150/12)*Leases!$J150*Leases!$F147,0)+MAX((Expenses!CC$13-Leases!$K151/12)*Leases!$J151*Leases!$F147,0)))),0)</f>
        <v>0</v>
      </c>
      <c r="CF313" s="94">
        <f>IF(AND(CF$165&lt;=$E147,CF$165&gt;=EOMONTH($D147,0)),IF($G147="NNN",Expenses!CD$14*Leases!$F147,IF(Leases!$G147="FSG",0,IF(Leases!$G147="MG",SUMPRODUCT(Leases!$I147:$I151,Expenses!CD$9:CD$13)*Leases!$F147,MAX((Expenses!CD$9-Leases!$K147/12)*Leases!$J147*Leases!$F147,0)+MAX((Expenses!CD$10-Leases!$K148/12)*Leases!$J148*Leases!$F147,0)+MAX((Expenses!CD$11-Leases!$K149/12)*Leases!$J149*Leases!$F147,0)+MAX((Expenses!CD$12-Leases!$K150/12)*Leases!$J150*Leases!$F147,0)+MAX((Expenses!CD$13-Leases!$K151/12)*Leases!$J151*Leases!$F147,0)))),0)</f>
        <v>0</v>
      </c>
      <c r="CG313" s="94">
        <f>IF(AND(CG$165&lt;=$E147,CG$165&gt;=EOMONTH($D147,0)),IF($G147="NNN",Expenses!CE$14*Leases!$F147,IF(Leases!$G147="FSG",0,IF(Leases!$G147="MG",SUMPRODUCT(Leases!$I147:$I151,Expenses!CE$9:CE$13)*Leases!$F147,MAX((Expenses!CE$9-Leases!$K147/12)*Leases!$J147*Leases!$F147,0)+MAX((Expenses!CE$10-Leases!$K148/12)*Leases!$J148*Leases!$F147,0)+MAX((Expenses!CE$11-Leases!$K149/12)*Leases!$J149*Leases!$F147,0)+MAX((Expenses!CE$12-Leases!$K150/12)*Leases!$J150*Leases!$F147,0)+MAX((Expenses!CE$13-Leases!$K151/12)*Leases!$J151*Leases!$F147,0)))),0)</f>
        <v>0</v>
      </c>
      <c r="CH313" s="94">
        <f>IF(AND(CH$165&lt;=$E147,CH$165&gt;=EOMONTH($D147,0)),IF($G147="NNN",Expenses!CF$14*Leases!$F147,IF(Leases!$G147="FSG",0,IF(Leases!$G147="MG",SUMPRODUCT(Leases!$I147:$I151,Expenses!CF$9:CF$13)*Leases!$F147,MAX((Expenses!CF$9-Leases!$K147/12)*Leases!$J147*Leases!$F147,0)+MAX((Expenses!CF$10-Leases!$K148/12)*Leases!$J148*Leases!$F147,0)+MAX((Expenses!CF$11-Leases!$K149/12)*Leases!$J149*Leases!$F147,0)+MAX((Expenses!CF$12-Leases!$K150/12)*Leases!$J150*Leases!$F147,0)+MAX((Expenses!CF$13-Leases!$K151/12)*Leases!$J151*Leases!$F147,0)))),0)</f>
        <v>0</v>
      </c>
      <c r="CI313" s="94">
        <f>IF(AND(CI$165&lt;=$E147,CI$165&gt;=EOMONTH($D147,0)),IF($G147="NNN",Expenses!CG$14*Leases!$F147,IF(Leases!$G147="FSG",0,IF(Leases!$G147="MG",SUMPRODUCT(Leases!$I147:$I151,Expenses!CG$9:CG$13)*Leases!$F147,MAX((Expenses!CG$9-Leases!$K147/12)*Leases!$J147*Leases!$F147,0)+MAX((Expenses!CG$10-Leases!$K148/12)*Leases!$J148*Leases!$F147,0)+MAX((Expenses!CG$11-Leases!$K149/12)*Leases!$J149*Leases!$F147,0)+MAX((Expenses!CG$12-Leases!$K150/12)*Leases!$J150*Leases!$F147,0)+MAX((Expenses!CG$13-Leases!$K151/12)*Leases!$J151*Leases!$F147,0)))),0)</f>
        <v>0</v>
      </c>
      <c r="CJ313" s="94">
        <f>IF(AND(CJ$165&lt;=$E147,CJ$165&gt;=EOMONTH($D147,0)),IF($G147="NNN",Expenses!CH$14*Leases!$F147,IF(Leases!$G147="FSG",0,IF(Leases!$G147="MG",SUMPRODUCT(Leases!$I147:$I151,Expenses!CH$9:CH$13)*Leases!$F147,MAX((Expenses!CH$9-Leases!$K147/12)*Leases!$J147*Leases!$F147,0)+MAX((Expenses!CH$10-Leases!$K148/12)*Leases!$J148*Leases!$F147,0)+MAX((Expenses!CH$11-Leases!$K149/12)*Leases!$J149*Leases!$F147,0)+MAX((Expenses!CH$12-Leases!$K150/12)*Leases!$J150*Leases!$F147,0)+MAX((Expenses!CH$13-Leases!$K151/12)*Leases!$J151*Leases!$F147,0)))),0)</f>
        <v>0</v>
      </c>
      <c r="CK313" s="94">
        <f>IF(AND(CK$165&lt;=$E147,CK$165&gt;=EOMONTH($D147,0)),IF($G147="NNN",Expenses!CI$14*Leases!$F147,IF(Leases!$G147="FSG",0,IF(Leases!$G147="MG",SUMPRODUCT(Leases!$I147:$I151,Expenses!CI$9:CI$13)*Leases!$F147,MAX((Expenses!CI$9-Leases!$K147/12)*Leases!$J147*Leases!$F147,0)+MAX((Expenses!CI$10-Leases!$K148/12)*Leases!$J148*Leases!$F147,0)+MAX((Expenses!CI$11-Leases!$K149/12)*Leases!$J149*Leases!$F147,0)+MAX((Expenses!CI$12-Leases!$K150/12)*Leases!$J150*Leases!$F147,0)+MAX((Expenses!CI$13-Leases!$K151/12)*Leases!$J151*Leases!$F147,0)))),0)</f>
        <v>0</v>
      </c>
      <c r="CL313" s="94">
        <f>IF(AND(CL$165&lt;=$E147,CL$165&gt;=EOMONTH($D147,0)),IF($G147="NNN",Expenses!CJ$14*Leases!$F147,IF(Leases!$G147="FSG",0,IF(Leases!$G147="MG",SUMPRODUCT(Leases!$I147:$I151,Expenses!CJ$9:CJ$13)*Leases!$F147,MAX((Expenses!CJ$9-Leases!$K147/12)*Leases!$J147*Leases!$F147,0)+MAX((Expenses!CJ$10-Leases!$K148/12)*Leases!$J148*Leases!$F147,0)+MAX((Expenses!CJ$11-Leases!$K149/12)*Leases!$J149*Leases!$F147,0)+MAX((Expenses!CJ$12-Leases!$K150/12)*Leases!$J150*Leases!$F147,0)+MAX((Expenses!CJ$13-Leases!$K151/12)*Leases!$J151*Leases!$F147,0)))),0)</f>
        <v>0</v>
      </c>
      <c r="CM313" s="94">
        <f>IF(AND(CM$165&lt;=$E147,CM$165&gt;=EOMONTH($D147,0)),IF($G147="NNN",Expenses!CK$14*Leases!$F147,IF(Leases!$G147="FSG",0,IF(Leases!$G147="MG",SUMPRODUCT(Leases!$I147:$I151,Expenses!CK$9:CK$13)*Leases!$F147,MAX((Expenses!CK$9-Leases!$K147/12)*Leases!$J147*Leases!$F147,0)+MAX((Expenses!CK$10-Leases!$K148/12)*Leases!$J148*Leases!$F147,0)+MAX((Expenses!CK$11-Leases!$K149/12)*Leases!$J149*Leases!$F147,0)+MAX((Expenses!CK$12-Leases!$K150/12)*Leases!$J150*Leases!$F147,0)+MAX((Expenses!CK$13-Leases!$K151/12)*Leases!$J151*Leases!$F147,0)))),0)</f>
        <v>0</v>
      </c>
      <c r="CN313" s="94">
        <f>IF(AND(CN$165&lt;=$E147,CN$165&gt;=EOMONTH($D147,0)),IF($G147="NNN",Expenses!CL$14*Leases!$F147,IF(Leases!$G147="FSG",0,IF(Leases!$G147="MG",SUMPRODUCT(Leases!$I147:$I151,Expenses!CL$9:CL$13)*Leases!$F147,MAX((Expenses!CL$9-Leases!$K147/12)*Leases!$J147*Leases!$F147,0)+MAX((Expenses!CL$10-Leases!$K148/12)*Leases!$J148*Leases!$F147,0)+MAX((Expenses!CL$11-Leases!$K149/12)*Leases!$J149*Leases!$F147,0)+MAX((Expenses!CL$12-Leases!$K150/12)*Leases!$J150*Leases!$F147,0)+MAX((Expenses!CL$13-Leases!$K151/12)*Leases!$J151*Leases!$F147,0)))),0)</f>
        <v>0</v>
      </c>
      <c r="CO313" s="94">
        <f>IF(AND(CO$165&lt;=$E147,CO$165&gt;=EOMONTH($D147,0)),IF($G147="NNN",Expenses!CM$14*Leases!$F147,IF(Leases!$G147="FSG",0,IF(Leases!$G147="MG",SUMPRODUCT(Leases!$I147:$I151,Expenses!CM$9:CM$13)*Leases!$F147,MAX((Expenses!CM$9-Leases!$K147/12)*Leases!$J147*Leases!$F147,0)+MAX((Expenses!CM$10-Leases!$K148/12)*Leases!$J148*Leases!$F147,0)+MAX((Expenses!CM$11-Leases!$K149/12)*Leases!$J149*Leases!$F147,0)+MAX((Expenses!CM$12-Leases!$K150/12)*Leases!$J150*Leases!$F147,0)+MAX((Expenses!CM$13-Leases!$K151/12)*Leases!$J151*Leases!$F147,0)))),0)</f>
        <v>0</v>
      </c>
      <c r="CP313" s="94">
        <f>IF(AND(CP$165&lt;=$E147,CP$165&gt;=EOMONTH($D147,0)),IF($G147="NNN",Expenses!CN$14*Leases!$F147,IF(Leases!$G147="FSG",0,IF(Leases!$G147="MG",SUMPRODUCT(Leases!$I147:$I151,Expenses!CN$9:CN$13)*Leases!$F147,MAX((Expenses!CN$9-Leases!$K147/12)*Leases!$J147*Leases!$F147,0)+MAX((Expenses!CN$10-Leases!$K148/12)*Leases!$J148*Leases!$F147,0)+MAX((Expenses!CN$11-Leases!$K149/12)*Leases!$J149*Leases!$F147,0)+MAX((Expenses!CN$12-Leases!$K150/12)*Leases!$J150*Leases!$F147,0)+MAX((Expenses!CN$13-Leases!$K151/12)*Leases!$J151*Leases!$F147,0)))),0)</f>
        <v>0</v>
      </c>
      <c r="CQ313" s="94">
        <f>IF(AND(CQ$165&lt;=$E147,CQ$165&gt;=EOMONTH($D147,0)),IF($G147="NNN",Expenses!CO$14*Leases!$F147,IF(Leases!$G147="FSG",0,IF(Leases!$G147="MG",SUMPRODUCT(Leases!$I147:$I151,Expenses!CO$9:CO$13)*Leases!$F147,MAX((Expenses!CO$9-Leases!$K147/12)*Leases!$J147*Leases!$F147,0)+MAX((Expenses!CO$10-Leases!$K148/12)*Leases!$J148*Leases!$F147,0)+MAX((Expenses!CO$11-Leases!$K149/12)*Leases!$J149*Leases!$F147,0)+MAX((Expenses!CO$12-Leases!$K150/12)*Leases!$J150*Leases!$F147,0)+MAX((Expenses!CO$13-Leases!$K151/12)*Leases!$J151*Leases!$F147,0)))),0)</f>
        <v>0</v>
      </c>
      <c r="CR313" s="94">
        <f>IF(AND(CR$165&lt;=$E147,CR$165&gt;=EOMONTH($D147,0)),IF($G147="NNN",Expenses!CP$14*Leases!$F147,IF(Leases!$G147="FSG",0,IF(Leases!$G147="MG",SUMPRODUCT(Leases!$I147:$I151,Expenses!CP$9:CP$13)*Leases!$F147,MAX((Expenses!CP$9-Leases!$K147/12)*Leases!$J147*Leases!$F147,0)+MAX((Expenses!CP$10-Leases!$K148/12)*Leases!$J148*Leases!$F147,0)+MAX((Expenses!CP$11-Leases!$K149/12)*Leases!$J149*Leases!$F147,0)+MAX((Expenses!CP$12-Leases!$K150/12)*Leases!$J150*Leases!$F147,0)+MAX((Expenses!CP$13-Leases!$K151/12)*Leases!$J151*Leases!$F147,0)))),0)</f>
        <v>0</v>
      </c>
      <c r="CS313" s="94">
        <f>IF(AND(CS$165&lt;=$E147,CS$165&gt;=EOMONTH($D147,0)),IF($G147="NNN",Expenses!CQ$14*Leases!$F147,IF(Leases!$G147="FSG",0,IF(Leases!$G147="MG",SUMPRODUCT(Leases!$I147:$I151,Expenses!CQ$9:CQ$13)*Leases!$F147,MAX((Expenses!CQ$9-Leases!$K147/12)*Leases!$J147*Leases!$F147,0)+MAX((Expenses!CQ$10-Leases!$K148/12)*Leases!$J148*Leases!$F147,0)+MAX((Expenses!CQ$11-Leases!$K149/12)*Leases!$J149*Leases!$F147,0)+MAX((Expenses!CQ$12-Leases!$K150/12)*Leases!$J150*Leases!$F147,0)+MAX((Expenses!CQ$13-Leases!$K151/12)*Leases!$J151*Leases!$F147,0)))),0)</f>
        <v>0</v>
      </c>
      <c r="CT313" s="94">
        <f>IF(AND(CT$165&lt;=$E147,CT$165&gt;=EOMONTH($D147,0)),IF($G147="NNN",Expenses!CR$14*Leases!$F147,IF(Leases!$G147="FSG",0,IF(Leases!$G147="MG",SUMPRODUCT(Leases!$I147:$I151,Expenses!CR$9:CR$13)*Leases!$F147,MAX((Expenses!CR$9-Leases!$K147/12)*Leases!$J147*Leases!$F147,0)+MAX((Expenses!CR$10-Leases!$K148/12)*Leases!$J148*Leases!$F147,0)+MAX((Expenses!CR$11-Leases!$K149/12)*Leases!$J149*Leases!$F147,0)+MAX((Expenses!CR$12-Leases!$K150/12)*Leases!$J150*Leases!$F147,0)+MAX((Expenses!CR$13-Leases!$K151/12)*Leases!$J151*Leases!$F147,0)))),0)</f>
        <v>0</v>
      </c>
      <c r="CU313" s="94">
        <f>IF(AND(CU$165&lt;=$E147,CU$165&gt;=EOMONTH($D147,0)),IF($G147="NNN",Expenses!CS$14*Leases!$F147,IF(Leases!$G147="FSG",0,IF(Leases!$G147="MG",SUMPRODUCT(Leases!$I147:$I151,Expenses!CS$9:CS$13)*Leases!$F147,MAX((Expenses!CS$9-Leases!$K147/12)*Leases!$J147*Leases!$F147,0)+MAX((Expenses!CS$10-Leases!$K148/12)*Leases!$J148*Leases!$F147,0)+MAX((Expenses!CS$11-Leases!$K149/12)*Leases!$J149*Leases!$F147,0)+MAX((Expenses!CS$12-Leases!$K150/12)*Leases!$J150*Leases!$F147,0)+MAX((Expenses!CS$13-Leases!$K151/12)*Leases!$J151*Leases!$F147,0)))),0)</f>
        <v>0</v>
      </c>
      <c r="CV313" s="94">
        <f>IF(AND(CV$165&lt;=$E147,CV$165&gt;=EOMONTH($D147,0)),IF($G147="NNN",Expenses!CT$14*Leases!$F147,IF(Leases!$G147="FSG",0,IF(Leases!$G147="MG",SUMPRODUCT(Leases!$I147:$I151,Expenses!CT$9:CT$13)*Leases!$F147,MAX((Expenses!CT$9-Leases!$K147/12)*Leases!$J147*Leases!$F147,0)+MAX((Expenses!CT$10-Leases!$K148/12)*Leases!$J148*Leases!$F147,0)+MAX((Expenses!CT$11-Leases!$K149/12)*Leases!$J149*Leases!$F147,0)+MAX((Expenses!CT$12-Leases!$K150/12)*Leases!$J150*Leases!$F147,0)+MAX((Expenses!CT$13-Leases!$K151/12)*Leases!$J151*Leases!$F147,0)))),0)</f>
        <v>0</v>
      </c>
      <c r="CW313" s="94">
        <f>IF(AND(CW$165&lt;=$E147,CW$165&gt;=EOMONTH($D147,0)),IF($G147="NNN",Expenses!CU$14*Leases!$F147,IF(Leases!$G147="FSG",0,IF(Leases!$G147="MG",SUMPRODUCT(Leases!$I147:$I151,Expenses!CU$9:CU$13)*Leases!$F147,MAX((Expenses!CU$9-Leases!$K147/12)*Leases!$J147*Leases!$F147,0)+MAX((Expenses!CU$10-Leases!$K148/12)*Leases!$J148*Leases!$F147,0)+MAX((Expenses!CU$11-Leases!$K149/12)*Leases!$J149*Leases!$F147,0)+MAX((Expenses!CU$12-Leases!$K150/12)*Leases!$J150*Leases!$F147,0)+MAX((Expenses!CU$13-Leases!$K151/12)*Leases!$J151*Leases!$F147,0)))),0)</f>
        <v>0</v>
      </c>
      <c r="CX313" s="94">
        <f>IF(AND(CX$165&lt;=$E147,CX$165&gt;=EOMONTH($D147,0)),IF($G147="NNN",Expenses!CV$14*Leases!$F147,IF(Leases!$G147="FSG",0,IF(Leases!$G147="MG",SUMPRODUCT(Leases!$I147:$I151,Expenses!CV$9:CV$13)*Leases!$F147,MAX((Expenses!CV$9-Leases!$K147/12)*Leases!$J147*Leases!$F147,0)+MAX((Expenses!CV$10-Leases!$K148/12)*Leases!$J148*Leases!$F147,0)+MAX((Expenses!CV$11-Leases!$K149/12)*Leases!$J149*Leases!$F147,0)+MAX((Expenses!CV$12-Leases!$K150/12)*Leases!$J150*Leases!$F147,0)+MAX((Expenses!CV$13-Leases!$K151/12)*Leases!$J151*Leases!$F147,0)))),0)</f>
        <v>0</v>
      </c>
      <c r="CY313" s="94">
        <f>IF(AND(CY$165&lt;=$E147,CY$165&gt;=EOMONTH($D147,0)),IF($G147="NNN",Expenses!CW$14*Leases!$F147,IF(Leases!$G147="FSG",0,IF(Leases!$G147="MG",SUMPRODUCT(Leases!$I147:$I151,Expenses!CW$9:CW$13)*Leases!$F147,MAX((Expenses!CW$9-Leases!$K147/12)*Leases!$J147*Leases!$F147,0)+MAX((Expenses!CW$10-Leases!$K148/12)*Leases!$J148*Leases!$F147,0)+MAX((Expenses!CW$11-Leases!$K149/12)*Leases!$J149*Leases!$F147,0)+MAX((Expenses!CW$12-Leases!$K150/12)*Leases!$J150*Leases!$F147,0)+MAX((Expenses!CW$13-Leases!$K151/12)*Leases!$J151*Leases!$F147,0)))),0)</f>
        <v>0</v>
      </c>
      <c r="CZ313" s="94">
        <f>IF(AND(CZ$165&lt;=$E147,CZ$165&gt;=EOMONTH($D147,0)),IF($G147="NNN",Expenses!CX$14*Leases!$F147,IF(Leases!$G147="FSG",0,IF(Leases!$G147="MG",SUMPRODUCT(Leases!$I147:$I151,Expenses!CX$9:CX$13)*Leases!$F147,MAX((Expenses!CX$9-Leases!$K147/12)*Leases!$J147*Leases!$F147,0)+MAX((Expenses!CX$10-Leases!$K148/12)*Leases!$J148*Leases!$F147,0)+MAX((Expenses!CX$11-Leases!$K149/12)*Leases!$J149*Leases!$F147,0)+MAX((Expenses!CX$12-Leases!$K150/12)*Leases!$J150*Leases!$F147,0)+MAX((Expenses!CX$13-Leases!$K151/12)*Leases!$J151*Leases!$F147,0)))),0)</f>
        <v>0</v>
      </c>
      <c r="DA313" s="94">
        <f>IF(AND(DA$165&lt;=$E147,DA$165&gt;=EOMONTH($D147,0)),IF($G147="NNN",Expenses!CY$14*Leases!$F147,IF(Leases!$G147="FSG",0,IF(Leases!$G147="MG",SUMPRODUCT(Leases!$I147:$I151,Expenses!CY$9:CY$13)*Leases!$F147,MAX((Expenses!CY$9-Leases!$K147/12)*Leases!$J147*Leases!$F147,0)+MAX((Expenses!CY$10-Leases!$K148/12)*Leases!$J148*Leases!$F147,0)+MAX((Expenses!CY$11-Leases!$K149/12)*Leases!$J149*Leases!$F147,0)+MAX((Expenses!CY$12-Leases!$K150/12)*Leases!$J150*Leases!$F147,0)+MAX((Expenses!CY$13-Leases!$K151/12)*Leases!$J151*Leases!$F147,0)))),0)</f>
        <v>0</v>
      </c>
      <c r="DB313" s="94">
        <f>IF(AND(DB$165&lt;=$E147,DB$165&gt;=EOMONTH($D147,0)),IF($G147="NNN",Expenses!CZ$14*Leases!$F147,IF(Leases!$G147="FSG",0,IF(Leases!$G147="MG",SUMPRODUCT(Leases!$I147:$I151,Expenses!CZ$9:CZ$13)*Leases!$F147,MAX((Expenses!CZ$9-Leases!$K147/12)*Leases!$J147*Leases!$F147,0)+MAX((Expenses!CZ$10-Leases!$K148/12)*Leases!$J148*Leases!$F147,0)+MAX((Expenses!CZ$11-Leases!$K149/12)*Leases!$J149*Leases!$F147,0)+MAX((Expenses!CZ$12-Leases!$K150/12)*Leases!$J150*Leases!$F147,0)+MAX((Expenses!CZ$13-Leases!$K151/12)*Leases!$J151*Leases!$F147,0)))),0)</f>
        <v>0</v>
      </c>
      <c r="DC313" s="94">
        <f>IF(AND(DC$165&lt;=$E147,DC$165&gt;=EOMONTH($D147,0)),IF($G147="NNN",Expenses!DA$14*Leases!$F147,IF(Leases!$G147="FSG",0,IF(Leases!$G147="MG",SUMPRODUCT(Leases!$I147:$I151,Expenses!DA$9:DA$13)*Leases!$F147,MAX((Expenses!DA$9-Leases!$K147/12)*Leases!$J147*Leases!$F147,0)+MAX((Expenses!DA$10-Leases!$K148/12)*Leases!$J148*Leases!$F147,0)+MAX((Expenses!DA$11-Leases!$K149/12)*Leases!$J149*Leases!$F147,0)+MAX((Expenses!DA$12-Leases!$K150/12)*Leases!$J150*Leases!$F147,0)+MAX((Expenses!DA$13-Leases!$K151/12)*Leases!$J151*Leases!$F147,0)))),0)</f>
        <v>0</v>
      </c>
      <c r="DD313" s="94">
        <f>IF(AND(DD$165&lt;=$E147,DD$165&gt;=EOMONTH($D147,0)),IF($G147="NNN",Expenses!DB$14*Leases!$F147,IF(Leases!$G147="FSG",0,IF(Leases!$G147="MG",SUMPRODUCT(Leases!$I147:$I151,Expenses!DB$9:DB$13)*Leases!$F147,MAX((Expenses!DB$9-Leases!$K147/12)*Leases!$J147*Leases!$F147,0)+MAX((Expenses!DB$10-Leases!$K148/12)*Leases!$J148*Leases!$F147,0)+MAX((Expenses!DB$11-Leases!$K149/12)*Leases!$J149*Leases!$F147,0)+MAX((Expenses!DB$12-Leases!$K150/12)*Leases!$J150*Leases!$F147,0)+MAX((Expenses!DB$13-Leases!$K151/12)*Leases!$J151*Leases!$F147,0)))),0)</f>
        <v>0</v>
      </c>
      <c r="DE313" s="94">
        <f>IF(AND(DE$165&lt;=$E147,DE$165&gt;=EOMONTH($D147,0)),IF($G147="NNN",Expenses!DC$14*Leases!$F147,IF(Leases!$G147="FSG",0,IF(Leases!$G147="MG",SUMPRODUCT(Leases!$I147:$I151,Expenses!DC$9:DC$13)*Leases!$F147,MAX((Expenses!DC$9-Leases!$K147/12)*Leases!$J147*Leases!$F147,0)+MAX((Expenses!DC$10-Leases!$K148/12)*Leases!$J148*Leases!$F147,0)+MAX((Expenses!DC$11-Leases!$K149/12)*Leases!$J149*Leases!$F147,0)+MAX((Expenses!DC$12-Leases!$K150/12)*Leases!$J150*Leases!$F147,0)+MAX((Expenses!DC$13-Leases!$K151/12)*Leases!$J151*Leases!$F147,0)))),0)</f>
        <v>0</v>
      </c>
      <c r="DF313" s="94">
        <f>IF(AND(DF$165&lt;=$E147,DF$165&gt;=EOMONTH($D147,0)),IF($G147="NNN",Expenses!DD$14*Leases!$F147,IF(Leases!$G147="FSG",0,IF(Leases!$G147="MG",SUMPRODUCT(Leases!$I147:$I151,Expenses!DD$9:DD$13)*Leases!$F147,MAX((Expenses!DD$9-Leases!$K147/12)*Leases!$J147*Leases!$F147,0)+MAX((Expenses!DD$10-Leases!$K148/12)*Leases!$J148*Leases!$F147,0)+MAX((Expenses!DD$11-Leases!$K149/12)*Leases!$J149*Leases!$F147,0)+MAX((Expenses!DD$12-Leases!$K150/12)*Leases!$J150*Leases!$F147,0)+MAX((Expenses!DD$13-Leases!$K151/12)*Leases!$J151*Leases!$F147,0)))),0)</f>
        <v>0</v>
      </c>
      <c r="DG313" s="94">
        <f>IF(AND(DG$165&lt;=$E147,DG$165&gt;=EOMONTH($D147,0)),IF($G147="NNN",Expenses!DE$14*Leases!$F147,IF(Leases!$G147="FSG",0,IF(Leases!$G147="MG",SUMPRODUCT(Leases!$I147:$I151,Expenses!DE$9:DE$13)*Leases!$F147,MAX((Expenses!DE$9-Leases!$K147/12)*Leases!$J147*Leases!$F147,0)+MAX((Expenses!DE$10-Leases!$K148/12)*Leases!$J148*Leases!$F147,0)+MAX((Expenses!DE$11-Leases!$K149/12)*Leases!$J149*Leases!$F147,0)+MAX((Expenses!DE$12-Leases!$K150/12)*Leases!$J150*Leases!$F147,0)+MAX((Expenses!DE$13-Leases!$K151/12)*Leases!$J151*Leases!$F147,0)))),0)</f>
        <v>0</v>
      </c>
      <c r="DH313" s="94">
        <f>IF(AND(DH$165&lt;=$E147,DH$165&gt;=EOMONTH($D147,0)),IF($G147="NNN",Expenses!DF$14*Leases!$F147,IF(Leases!$G147="FSG",0,IF(Leases!$G147="MG",SUMPRODUCT(Leases!$I147:$I151,Expenses!DF$9:DF$13)*Leases!$F147,MAX((Expenses!DF$9-Leases!$K147/12)*Leases!$J147*Leases!$F147,0)+MAX((Expenses!DF$10-Leases!$K148/12)*Leases!$J148*Leases!$F147,0)+MAX((Expenses!DF$11-Leases!$K149/12)*Leases!$J149*Leases!$F147,0)+MAX((Expenses!DF$12-Leases!$K150/12)*Leases!$J150*Leases!$F147,0)+MAX((Expenses!DF$13-Leases!$K151/12)*Leases!$J151*Leases!$F147,0)))),0)</f>
        <v>0</v>
      </c>
      <c r="DI313" s="94">
        <f>IF(AND(DI$165&lt;=$E147,DI$165&gt;=EOMONTH($D147,0)),IF($G147="NNN",Expenses!DG$14*Leases!$F147,IF(Leases!$G147="FSG",0,IF(Leases!$G147="MG",SUMPRODUCT(Leases!$I147:$I151,Expenses!DG$9:DG$13)*Leases!$F147,MAX((Expenses!DG$9-Leases!$K147/12)*Leases!$J147*Leases!$F147,0)+MAX((Expenses!DG$10-Leases!$K148/12)*Leases!$J148*Leases!$F147,0)+MAX((Expenses!DG$11-Leases!$K149/12)*Leases!$J149*Leases!$F147,0)+MAX((Expenses!DG$12-Leases!$K150/12)*Leases!$J150*Leases!$F147,0)+MAX((Expenses!DG$13-Leases!$K151/12)*Leases!$J151*Leases!$F147,0)))),0)</f>
        <v>0</v>
      </c>
      <c r="DJ313" s="94">
        <f>IF(AND(DJ$165&lt;=$E147,DJ$165&gt;=EOMONTH($D147,0)),IF($G147="NNN",Expenses!DH$14*Leases!$F147,IF(Leases!$G147="FSG",0,IF(Leases!$G147="MG",SUMPRODUCT(Leases!$I147:$I151,Expenses!DH$9:DH$13)*Leases!$F147,MAX((Expenses!DH$9-Leases!$K147/12)*Leases!$J147*Leases!$F147,0)+MAX((Expenses!DH$10-Leases!$K148/12)*Leases!$J148*Leases!$F147,0)+MAX((Expenses!DH$11-Leases!$K149/12)*Leases!$J149*Leases!$F147,0)+MAX((Expenses!DH$12-Leases!$K150/12)*Leases!$J150*Leases!$F147,0)+MAX((Expenses!DH$13-Leases!$K151/12)*Leases!$J151*Leases!$F147,0)))),0)</f>
        <v>0</v>
      </c>
      <c r="DK313" s="94">
        <f>IF(AND(DK$165&lt;=$E147,DK$165&gt;=EOMONTH($D147,0)),IF($G147="NNN",Expenses!DI$14*Leases!$F147,IF(Leases!$G147="FSG",0,IF(Leases!$G147="MG",SUMPRODUCT(Leases!$I147:$I151,Expenses!DI$9:DI$13)*Leases!$F147,MAX((Expenses!DI$9-Leases!$K147/12)*Leases!$J147*Leases!$F147,0)+MAX((Expenses!DI$10-Leases!$K148/12)*Leases!$J148*Leases!$F147,0)+MAX((Expenses!DI$11-Leases!$K149/12)*Leases!$J149*Leases!$F147,0)+MAX((Expenses!DI$12-Leases!$K150/12)*Leases!$J150*Leases!$F147,0)+MAX((Expenses!DI$13-Leases!$K151/12)*Leases!$J151*Leases!$F147,0)))),0)</f>
        <v>0</v>
      </c>
      <c r="DL313" s="94">
        <f>IF(AND(DL$165&lt;=$E147,DL$165&gt;=EOMONTH($D147,0)),IF($G147="NNN",Expenses!DJ$14*Leases!$F147,IF(Leases!$G147="FSG",0,IF(Leases!$G147="MG",SUMPRODUCT(Leases!$I147:$I151,Expenses!DJ$9:DJ$13)*Leases!$F147,MAX((Expenses!DJ$9-Leases!$K147/12)*Leases!$J147*Leases!$F147,0)+MAX((Expenses!DJ$10-Leases!$K148/12)*Leases!$J148*Leases!$F147,0)+MAX((Expenses!DJ$11-Leases!$K149/12)*Leases!$J149*Leases!$F147,0)+MAX((Expenses!DJ$12-Leases!$K150/12)*Leases!$J150*Leases!$F147,0)+MAX((Expenses!DJ$13-Leases!$K151/12)*Leases!$J151*Leases!$F147,0)))),0)</f>
        <v>0</v>
      </c>
      <c r="DM313" s="94">
        <f>IF(AND(DM$165&lt;=$E147,DM$165&gt;=EOMONTH($D147,0)),IF($G147="NNN",Expenses!DK$14*Leases!$F147,IF(Leases!$G147="FSG",0,IF(Leases!$G147="MG",SUMPRODUCT(Leases!$I147:$I151,Expenses!DK$9:DK$13)*Leases!$F147,MAX((Expenses!DK$9-Leases!$K147/12)*Leases!$J147*Leases!$F147,0)+MAX((Expenses!DK$10-Leases!$K148/12)*Leases!$J148*Leases!$F147,0)+MAX((Expenses!DK$11-Leases!$K149/12)*Leases!$J149*Leases!$F147,0)+MAX((Expenses!DK$12-Leases!$K150/12)*Leases!$J150*Leases!$F147,0)+MAX((Expenses!DK$13-Leases!$K151/12)*Leases!$J151*Leases!$F147,0)))),0)</f>
        <v>0</v>
      </c>
      <c r="DN313" s="94">
        <f>IF(AND(DN$165&lt;=$E147,DN$165&gt;=EOMONTH($D147,0)),IF($G147="NNN",Expenses!DL$14*Leases!$F147,IF(Leases!$G147="FSG",0,IF(Leases!$G147="MG",SUMPRODUCT(Leases!$I147:$I151,Expenses!DL$9:DL$13)*Leases!$F147,MAX((Expenses!DL$9-Leases!$K147/12)*Leases!$J147*Leases!$F147,0)+MAX((Expenses!DL$10-Leases!$K148/12)*Leases!$J148*Leases!$F147,0)+MAX((Expenses!DL$11-Leases!$K149/12)*Leases!$J149*Leases!$F147,0)+MAX((Expenses!DL$12-Leases!$K150/12)*Leases!$J150*Leases!$F147,0)+MAX((Expenses!DL$13-Leases!$K151/12)*Leases!$J151*Leases!$F147,0)))),0)</f>
        <v>0</v>
      </c>
      <c r="DO313" s="94">
        <f>IF(AND(DO$165&lt;=$E147,DO$165&gt;=EOMONTH($D147,0)),IF($G147="NNN",Expenses!DM$14*Leases!$F147,IF(Leases!$G147="FSG",0,IF(Leases!$G147="MG",SUMPRODUCT(Leases!$I147:$I151,Expenses!DM$9:DM$13)*Leases!$F147,MAX((Expenses!DM$9-Leases!$K147/12)*Leases!$J147*Leases!$F147,0)+MAX((Expenses!DM$10-Leases!$K148/12)*Leases!$J148*Leases!$F147,0)+MAX((Expenses!DM$11-Leases!$K149/12)*Leases!$J149*Leases!$F147,0)+MAX((Expenses!DM$12-Leases!$K150/12)*Leases!$J150*Leases!$F147,0)+MAX((Expenses!DM$13-Leases!$K151/12)*Leases!$J151*Leases!$F147,0)))),0)</f>
        <v>0</v>
      </c>
      <c r="DP313" s="94">
        <f>IF(AND(DP$165&lt;=$E147,DP$165&gt;=EOMONTH($D147,0)),IF($G147="NNN",Expenses!DN$14*Leases!$F147,IF(Leases!$G147="FSG",0,IF(Leases!$G147="MG",SUMPRODUCT(Leases!$I147:$I151,Expenses!DN$9:DN$13)*Leases!$F147,MAX((Expenses!DN$9-Leases!$K147/12)*Leases!$J147*Leases!$F147,0)+MAX((Expenses!DN$10-Leases!$K148/12)*Leases!$J148*Leases!$F147,0)+MAX((Expenses!DN$11-Leases!$K149/12)*Leases!$J149*Leases!$F147,0)+MAX((Expenses!DN$12-Leases!$K150/12)*Leases!$J150*Leases!$F147,0)+MAX((Expenses!DN$13-Leases!$K151/12)*Leases!$J151*Leases!$F147,0)))),0)</f>
        <v>0</v>
      </c>
      <c r="DQ313" s="94">
        <f>IF(AND(DQ$165&lt;=$E147,DQ$165&gt;=EOMONTH($D147,0)),IF($G147="NNN",Expenses!DO$14*Leases!$F147,IF(Leases!$G147="FSG",0,IF(Leases!$G147="MG",SUMPRODUCT(Leases!$I147:$I151,Expenses!DO$9:DO$13)*Leases!$F147,MAX((Expenses!DO$9-Leases!$K147/12)*Leases!$J147*Leases!$F147,0)+MAX((Expenses!DO$10-Leases!$K148/12)*Leases!$J148*Leases!$F147,0)+MAX((Expenses!DO$11-Leases!$K149/12)*Leases!$J149*Leases!$F147,0)+MAX((Expenses!DO$12-Leases!$K150/12)*Leases!$J150*Leases!$F147,0)+MAX((Expenses!DO$13-Leases!$K151/12)*Leases!$J151*Leases!$F147,0)))),0)</f>
        <v>0</v>
      </c>
      <c r="DR313" s="94">
        <f>IF(AND(DR$165&lt;=$E147,DR$165&gt;=EOMONTH($D147,0)),IF($G147="NNN",Expenses!DP$14*Leases!$F147,IF(Leases!$G147="FSG",0,IF(Leases!$G147="MG",SUMPRODUCT(Leases!$I147:$I151,Expenses!DP$9:DP$13)*Leases!$F147,MAX((Expenses!DP$9-Leases!$K147/12)*Leases!$J147*Leases!$F147,0)+MAX((Expenses!DP$10-Leases!$K148/12)*Leases!$J148*Leases!$F147,0)+MAX((Expenses!DP$11-Leases!$K149/12)*Leases!$J149*Leases!$F147,0)+MAX((Expenses!DP$12-Leases!$K150/12)*Leases!$J150*Leases!$F147,0)+MAX((Expenses!DP$13-Leases!$K151/12)*Leases!$J151*Leases!$F147,0)))),0)</f>
        <v>0</v>
      </c>
      <c r="DS313" s="94">
        <f>IF(AND(DS$165&lt;=$E147,DS$165&gt;=EOMONTH($D147,0)),IF($G147="NNN",Expenses!DQ$14*Leases!$F147,IF(Leases!$G147="FSG",0,IF(Leases!$G147="MG",SUMPRODUCT(Leases!$I147:$I151,Expenses!DQ$9:DQ$13)*Leases!$F147,MAX((Expenses!DQ$9-Leases!$K147/12)*Leases!$J147*Leases!$F147,0)+MAX((Expenses!DQ$10-Leases!$K148/12)*Leases!$J148*Leases!$F147,0)+MAX((Expenses!DQ$11-Leases!$K149/12)*Leases!$J149*Leases!$F147,0)+MAX((Expenses!DQ$12-Leases!$K150/12)*Leases!$J150*Leases!$F147,0)+MAX((Expenses!DQ$13-Leases!$K151/12)*Leases!$J151*Leases!$F147,0)))),0)</f>
        <v>0</v>
      </c>
      <c r="DT313" s="94">
        <f>IF(AND(DT$165&lt;=$E147,DT$165&gt;=EOMONTH($D147,0)),IF($G147="NNN",Expenses!DR$14*Leases!$F147,IF(Leases!$G147="FSG",0,IF(Leases!$G147="MG",SUMPRODUCT(Leases!$I147:$I151,Expenses!DR$9:DR$13)*Leases!$F147,MAX((Expenses!DR$9-Leases!$K147/12)*Leases!$J147*Leases!$F147,0)+MAX((Expenses!DR$10-Leases!$K148/12)*Leases!$J148*Leases!$F147,0)+MAX((Expenses!DR$11-Leases!$K149/12)*Leases!$J149*Leases!$F147,0)+MAX((Expenses!DR$12-Leases!$K150/12)*Leases!$J150*Leases!$F147,0)+MAX((Expenses!DR$13-Leases!$K151/12)*Leases!$J151*Leases!$F147,0)))),0)</f>
        <v>0</v>
      </c>
      <c r="DU313" s="94">
        <f>IF(AND(DU$165&lt;=$E147,DU$165&gt;=EOMONTH($D147,0)),IF($G147="NNN",Expenses!DS$14*Leases!$F147,IF(Leases!$G147="FSG",0,IF(Leases!$G147="MG",SUMPRODUCT(Leases!$I147:$I151,Expenses!DS$9:DS$13)*Leases!$F147,MAX((Expenses!DS$9-Leases!$K147/12)*Leases!$J147*Leases!$F147,0)+MAX((Expenses!DS$10-Leases!$K148/12)*Leases!$J148*Leases!$F147,0)+MAX((Expenses!DS$11-Leases!$K149/12)*Leases!$J149*Leases!$F147,0)+MAX((Expenses!DS$12-Leases!$K150/12)*Leases!$J150*Leases!$F147,0)+MAX((Expenses!DS$13-Leases!$K151/12)*Leases!$J151*Leases!$F147,0)))),0)</f>
        <v>0</v>
      </c>
      <c r="DV313" s="94">
        <f>IF(AND(DV$165&lt;=$E147,DV$165&gt;=EOMONTH($D147,0)),IF($G147="NNN",Expenses!DT$14*Leases!$F147,IF(Leases!$G147="FSG",0,IF(Leases!$G147="MG",SUMPRODUCT(Leases!$I147:$I151,Expenses!DT$9:DT$13)*Leases!$F147,MAX((Expenses!DT$9-Leases!$K147/12)*Leases!$J147*Leases!$F147,0)+MAX((Expenses!DT$10-Leases!$K148/12)*Leases!$J148*Leases!$F147,0)+MAX((Expenses!DT$11-Leases!$K149/12)*Leases!$J149*Leases!$F147,0)+MAX((Expenses!DT$12-Leases!$K150/12)*Leases!$J150*Leases!$F147,0)+MAX((Expenses!DT$13-Leases!$K151/12)*Leases!$J151*Leases!$F147,0)))),0)</f>
        <v>0</v>
      </c>
      <c r="DW313" s="94">
        <f>IF(AND(DW$165&lt;=$E147,DW$165&gt;=EOMONTH($D147,0)),IF($G147="NNN",Expenses!DU$14*Leases!$F147,IF(Leases!$G147="FSG",0,IF(Leases!$G147="MG",SUMPRODUCT(Leases!$I147:$I151,Expenses!DU$9:DU$13)*Leases!$F147,MAX((Expenses!DU$9-Leases!$K147/12)*Leases!$J147*Leases!$F147,0)+MAX((Expenses!DU$10-Leases!$K148/12)*Leases!$J148*Leases!$F147,0)+MAX((Expenses!DU$11-Leases!$K149/12)*Leases!$J149*Leases!$F147,0)+MAX((Expenses!DU$12-Leases!$K150/12)*Leases!$J150*Leases!$F147,0)+MAX((Expenses!DU$13-Leases!$K151/12)*Leases!$J151*Leases!$F147,0)))),0)</f>
        <v>0</v>
      </c>
      <c r="DX313" s="94">
        <f>IF(AND(DX$165&lt;=$E147,DX$165&gt;=EOMONTH($D147,0)),IF($G147="NNN",Expenses!DV$14*Leases!$F147,IF(Leases!$G147="FSG",0,IF(Leases!$G147="MG",SUMPRODUCT(Leases!$I147:$I151,Expenses!DV$9:DV$13)*Leases!$F147,MAX((Expenses!DV$9-Leases!$K147/12)*Leases!$J147*Leases!$F147,0)+MAX((Expenses!DV$10-Leases!$K148/12)*Leases!$J148*Leases!$F147,0)+MAX((Expenses!DV$11-Leases!$K149/12)*Leases!$J149*Leases!$F147,0)+MAX((Expenses!DV$12-Leases!$K150/12)*Leases!$J150*Leases!$F147,0)+MAX((Expenses!DV$13-Leases!$K151/12)*Leases!$J151*Leases!$F147,0)))),0)</f>
        <v>0</v>
      </c>
      <c r="DY313" s="94">
        <f>IF(AND(DY$165&lt;=$E147,DY$165&gt;=EOMONTH($D147,0)),IF($G147="NNN",Expenses!DW$14*Leases!$F147,IF(Leases!$G147="FSG",0,IF(Leases!$G147="MG",SUMPRODUCT(Leases!$I147:$I151,Expenses!DW$9:DW$13)*Leases!$F147,MAX((Expenses!DW$9-Leases!$K147/12)*Leases!$J147*Leases!$F147,0)+MAX((Expenses!DW$10-Leases!$K148/12)*Leases!$J148*Leases!$F147,0)+MAX((Expenses!DW$11-Leases!$K149/12)*Leases!$J149*Leases!$F147,0)+MAX((Expenses!DW$12-Leases!$K150/12)*Leases!$J150*Leases!$F147,0)+MAX((Expenses!DW$13-Leases!$K151/12)*Leases!$J151*Leases!$F147,0)))),0)</f>
        <v>0</v>
      </c>
      <c r="DZ313" s="94">
        <f>IF(AND(DZ$165&lt;=$E147,DZ$165&gt;=EOMONTH($D147,0)),IF($G147="NNN",Expenses!DX$14*Leases!$F147,IF(Leases!$G147="FSG",0,IF(Leases!$G147="MG",SUMPRODUCT(Leases!$I147:$I151,Expenses!DX$9:DX$13)*Leases!$F147,MAX((Expenses!DX$9-Leases!$K147/12)*Leases!$J147*Leases!$F147,0)+MAX((Expenses!DX$10-Leases!$K148/12)*Leases!$J148*Leases!$F147,0)+MAX((Expenses!DX$11-Leases!$K149/12)*Leases!$J149*Leases!$F147,0)+MAX((Expenses!DX$12-Leases!$K150/12)*Leases!$J150*Leases!$F147,0)+MAX((Expenses!DX$13-Leases!$K151/12)*Leases!$J151*Leases!$F147,0)))),0)</f>
        <v>0</v>
      </c>
      <c r="EA313" s="94">
        <f>IF(AND(EA$165&lt;=$E147,EA$165&gt;=EOMONTH($D147,0)),IF($G147="NNN",Expenses!DY$14*Leases!$F147,IF(Leases!$G147="FSG",0,IF(Leases!$G147="MG",SUMPRODUCT(Leases!$I147:$I151,Expenses!DY$9:DY$13)*Leases!$F147,MAX((Expenses!DY$9-Leases!$K147/12)*Leases!$J147*Leases!$F147,0)+MAX((Expenses!DY$10-Leases!$K148/12)*Leases!$J148*Leases!$F147,0)+MAX((Expenses!DY$11-Leases!$K149/12)*Leases!$J149*Leases!$F147,0)+MAX((Expenses!DY$12-Leases!$K150/12)*Leases!$J150*Leases!$F147,0)+MAX((Expenses!DY$13-Leases!$K151/12)*Leases!$J151*Leases!$F147,0)))),0)</f>
        <v>0</v>
      </c>
      <c r="EB313" s="94">
        <f>IF(AND(EB$165&lt;=$E147,EB$165&gt;=EOMONTH($D147,0)),IF($G147="NNN",Expenses!DZ$14*Leases!$F147,IF(Leases!$G147="FSG",0,IF(Leases!$G147="MG",SUMPRODUCT(Leases!$I147:$I151,Expenses!DZ$9:DZ$13)*Leases!$F147,MAX((Expenses!DZ$9-Leases!$K147/12)*Leases!$J147*Leases!$F147,0)+MAX((Expenses!DZ$10-Leases!$K148/12)*Leases!$J148*Leases!$F147,0)+MAX((Expenses!DZ$11-Leases!$K149/12)*Leases!$J149*Leases!$F147,0)+MAX((Expenses!DZ$12-Leases!$K150/12)*Leases!$J150*Leases!$F147,0)+MAX((Expenses!DZ$13-Leases!$K151/12)*Leases!$J151*Leases!$F147,0)))),0)</f>
        <v>0</v>
      </c>
      <c r="EC313" s="94">
        <f>IF(AND(EC$165&lt;=$E147,EC$165&gt;=EOMONTH($D147,0)),IF($G147="NNN",Expenses!EA$14*Leases!$F147,IF(Leases!$G147="FSG",0,IF(Leases!$G147="MG",SUMPRODUCT(Leases!$I147:$I151,Expenses!EA$9:EA$13)*Leases!$F147,MAX((Expenses!EA$9-Leases!$K147/12)*Leases!$J147*Leases!$F147,0)+MAX((Expenses!EA$10-Leases!$K148/12)*Leases!$J148*Leases!$F147,0)+MAX((Expenses!EA$11-Leases!$K149/12)*Leases!$J149*Leases!$F147,0)+MAX((Expenses!EA$12-Leases!$K150/12)*Leases!$J150*Leases!$F147,0)+MAX((Expenses!EA$13-Leases!$K151/12)*Leases!$J151*Leases!$F147,0)))),0)</f>
        <v>0</v>
      </c>
      <c r="ED313" s="94">
        <f>IF(AND(ED$165&lt;=$E147,ED$165&gt;=EOMONTH($D147,0)),IF($G147="NNN",Expenses!EB$14*Leases!$F147,IF(Leases!$G147="FSG",0,IF(Leases!$G147="MG",SUMPRODUCT(Leases!$I147:$I151,Expenses!EB$9:EB$13)*Leases!$F147,MAX((Expenses!EB$9-Leases!$K147/12)*Leases!$J147*Leases!$F147,0)+MAX((Expenses!EB$10-Leases!$K148/12)*Leases!$J148*Leases!$F147,0)+MAX((Expenses!EB$11-Leases!$K149/12)*Leases!$J149*Leases!$F147,0)+MAX((Expenses!EB$12-Leases!$K150/12)*Leases!$J150*Leases!$F147,0)+MAX((Expenses!EB$13-Leases!$K151/12)*Leases!$J151*Leases!$F147,0)))),0)</f>
        <v>0</v>
      </c>
      <c r="EE313" s="94">
        <f>IF(AND(EE$165&lt;=$E147,EE$165&gt;=EOMONTH($D147,0)),IF($G147="NNN",Expenses!EC$14*Leases!$F147,IF(Leases!$G147="FSG",0,IF(Leases!$G147="MG",SUMPRODUCT(Leases!$I147:$I151,Expenses!EC$9:EC$13)*Leases!$F147,MAX((Expenses!EC$9-Leases!$K147/12)*Leases!$J147*Leases!$F147,0)+MAX((Expenses!EC$10-Leases!$K148/12)*Leases!$J148*Leases!$F147,0)+MAX((Expenses!EC$11-Leases!$K149/12)*Leases!$J149*Leases!$F147,0)+MAX((Expenses!EC$12-Leases!$K150/12)*Leases!$J150*Leases!$F147,0)+MAX((Expenses!EC$13-Leases!$K151/12)*Leases!$J151*Leases!$F147,0)))),0)</f>
        <v>0</v>
      </c>
      <c r="EF313" s="94">
        <f>IF(AND(EF$165&lt;=$E147,EF$165&gt;=EOMONTH($D147,0)),IF($G147="NNN",Expenses!ED$14*Leases!$F147,IF(Leases!$G147="FSG",0,IF(Leases!$G147="MG",SUMPRODUCT(Leases!$I147:$I151,Expenses!ED$9:ED$13)*Leases!$F147,MAX((Expenses!ED$9-Leases!$K147/12)*Leases!$J147*Leases!$F147,0)+MAX((Expenses!ED$10-Leases!$K148/12)*Leases!$J148*Leases!$F147,0)+MAX((Expenses!ED$11-Leases!$K149/12)*Leases!$J149*Leases!$F147,0)+MAX((Expenses!ED$12-Leases!$K150/12)*Leases!$J150*Leases!$F147,0)+MAX((Expenses!ED$13-Leases!$K151/12)*Leases!$J151*Leases!$F147,0)))),0)</f>
        <v>0</v>
      </c>
      <c r="EG313" s="94">
        <f>IF(AND(EG$165&lt;=$E147,EG$165&gt;=EOMONTH($D147,0)),IF($G147="NNN",Expenses!EE$14*Leases!$F147,IF(Leases!$G147="FSG",0,IF(Leases!$G147="MG",SUMPRODUCT(Leases!$I147:$I151,Expenses!EE$9:EE$13)*Leases!$F147,MAX((Expenses!EE$9-Leases!$K147/12)*Leases!$J147*Leases!$F147,0)+MAX((Expenses!EE$10-Leases!$K148/12)*Leases!$J148*Leases!$F147,0)+MAX((Expenses!EE$11-Leases!$K149/12)*Leases!$J149*Leases!$F147,0)+MAX((Expenses!EE$12-Leases!$K150/12)*Leases!$J150*Leases!$F147,0)+MAX((Expenses!EE$13-Leases!$K151/12)*Leases!$J151*Leases!$F147,0)))),0)</f>
        <v>0</v>
      </c>
      <c r="EH313" s="94">
        <f>IF(AND(EH$165&lt;=$E147,EH$165&gt;=EOMONTH($D147,0)),IF($G147="NNN",Expenses!EF$14*Leases!$F147,IF(Leases!$G147="FSG",0,IF(Leases!$G147="MG",SUMPRODUCT(Leases!$I147:$I151,Expenses!EF$9:EF$13)*Leases!$F147,MAX((Expenses!EF$9-Leases!$K147/12)*Leases!$J147*Leases!$F147,0)+MAX((Expenses!EF$10-Leases!$K148/12)*Leases!$J148*Leases!$F147,0)+MAX((Expenses!EF$11-Leases!$K149/12)*Leases!$J149*Leases!$F147,0)+MAX((Expenses!EF$12-Leases!$K150/12)*Leases!$J150*Leases!$F147,0)+MAX((Expenses!EF$13-Leases!$K151/12)*Leases!$J151*Leases!$F147,0)))),0)</f>
        <v>0</v>
      </c>
      <c r="EI313" s="94">
        <f>IF(AND(EI$165&lt;=$E147,EI$165&gt;=EOMONTH($D147,0)),IF($G147="NNN",Expenses!EG$14*Leases!$F147,IF(Leases!$G147="FSG",0,IF(Leases!$G147="MG",SUMPRODUCT(Leases!$I147:$I151,Expenses!EG$9:EG$13)*Leases!$F147,MAX((Expenses!EG$9-Leases!$K147/12)*Leases!$J147*Leases!$F147,0)+MAX((Expenses!EG$10-Leases!$K148/12)*Leases!$J148*Leases!$F147,0)+MAX((Expenses!EG$11-Leases!$K149/12)*Leases!$J149*Leases!$F147,0)+MAX((Expenses!EG$12-Leases!$K150/12)*Leases!$J150*Leases!$F147,0)+MAX((Expenses!EG$13-Leases!$K151/12)*Leases!$J151*Leases!$F147,0)))),0)</f>
        <v>0</v>
      </c>
      <c r="EJ313" s="94">
        <f>IF(AND(EJ$165&lt;=$E147,EJ$165&gt;=EOMONTH($D147,0)),IF($G147="NNN",Expenses!EH$14*Leases!$F147,IF(Leases!$G147="FSG",0,IF(Leases!$G147="MG",SUMPRODUCT(Leases!$I147:$I151,Expenses!EH$9:EH$13)*Leases!$F147,MAX((Expenses!EH$9-Leases!$K147/12)*Leases!$J147*Leases!$F147,0)+MAX((Expenses!EH$10-Leases!$K148/12)*Leases!$J148*Leases!$F147,0)+MAX((Expenses!EH$11-Leases!$K149/12)*Leases!$J149*Leases!$F147,0)+MAX((Expenses!EH$12-Leases!$K150/12)*Leases!$J150*Leases!$F147,0)+MAX((Expenses!EH$13-Leases!$K151/12)*Leases!$J151*Leases!$F147,0)))),0)</f>
        <v>0</v>
      </c>
      <c r="EK313" s="94">
        <f>IF(AND(EK$165&lt;=$E147,EK$165&gt;=EOMONTH($D147,0)),IF($G147="NNN",Expenses!EI$14*Leases!$F147,IF(Leases!$G147="FSG",0,IF(Leases!$G147="MG",SUMPRODUCT(Leases!$I147:$I151,Expenses!EI$9:EI$13)*Leases!$F147,MAX((Expenses!EI$9-Leases!$K147/12)*Leases!$J147*Leases!$F147,0)+MAX((Expenses!EI$10-Leases!$K148/12)*Leases!$J148*Leases!$F147,0)+MAX((Expenses!EI$11-Leases!$K149/12)*Leases!$J149*Leases!$F147,0)+MAX((Expenses!EI$12-Leases!$K150/12)*Leases!$J150*Leases!$F147,0)+MAX((Expenses!EI$13-Leases!$K151/12)*Leases!$J151*Leases!$F147,0)))),0)</f>
        <v>0</v>
      </c>
      <c r="EL313" s="94">
        <f>IF(AND(EL$165&lt;=$E147,EL$165&gt;=EOMONTH($D147,0)),IF($G147="NNN",Expenses!EJ$14*Leases!$F147,IF(Leases!$G147="FSG",0,IF(Leases!$G147="MG",SUMPRODUCT(Leases!$I147:$I151,Expenses!EJ$9:EJ$13)*Leases!$F147,MAX((Expenses!EJ$9-Leases!$K147/12)*Leases!$J147*Leases!$F147,0)+MAX((Expenses!EJ$10-Leases!$K148/12)*Leases!$J148*Leases!$F147,0)+MAX((Expenses!EJ$11-Leases!$K149/12)*Leases!$J149*Leases!$F147,0)+MAX((Expenses!EJ$12-Leases!$K150/12)*Leases!$J150*Leases!$F147,0)+MAX((Expenses!EJ$13-Leases!$K151/12)*Leases!$J151*Leases!$F147,0)))),0)</f>
        <v>0</v>
      </c>
      <c r="EM313" s="94">
        <f>IF(AND(EM$165&lt;=$E147,EM$165&gt;=EOMONTH($D147,0)),IF($G147="NNN",Expenses!EK$14*Leases!$F147,IF(Leases!$G147="FSG",0,IF(Leases!$G147="MG",SUMPRODUCT(Leases!$I147:$I151,Expenses!EK$9:EK$13)*Leases!$F147,MAX((Expenses!EK$9-Leases!$K147/12)*Leases!$J147*Leases!$F147,0)+MAX((Expenses!EK$10-Leases!$K148/12)*Leases!$J148*Leases!$F147,0)+MAX((Expenses!EK$11-Leases!$K149/12)*Leases!$J149*Leases!$F147,0)+MAX((Expenses!EK$12-Leases!$K150/12)*Leases!$J150*Leases!$F147,0)+MAX((Expenses!EK$13-Leases!$K151/12)*Leases!$J151*Leases!$F147,0)))),0)</f>
        <v>0</v>
      </c>
      <c r="EN313" s="94">
        <f>IF(AND(EN$165&lt;=$E147,EN$165&gt;=EOMONTH($D147,0)),IF($G147="NNN",Expenses!EL$14*Leases!$F147,IF(Leases!$G147="FSG",0,IF(Leases!$G147="MG",SUMPRODUCT(Leases!$I147:$I151,Expenses!EL$9:EL$13)*Leases!$F147,MAX((Expenses!EL$9-Leases!$K147/12)*Leases!$J147*Leases!$F147,0)+MAX((Expenses!EL$10-Leases!$K148/12)*Leases!$J148*Leases!$F147,0)+MAX((Expenses!EL$11-Leases!$K149/12)*Leases!$J149*Leases!$F147,0)+MAX((Expenses!EL$12-Leases!$K150/12)*Leases!$J150*Leases!$F147,0)+MAX((Expenses!EL$13-Leases!$K151/12)*Leases!$J151*Leases!$F147,0)))),0)</f>
        <v>0</v>
      </c>
      <c r="EO313" s="94">
        <f>IF(AND(EO$165&lt;=$E147,EO$165&gt;=EOMONTH($D147,0)),IF($G147="NNN",Expenses!EM$14*Leases!$F147,IF(Leases!$G147="FSG",0,IF(Leases!$G147="MG",SUMPRODUCT(Leases!$I147:$I151,Expenses!EM$9:EM$13)*Leases!$F147,MAX((Expenses!EM$9-Leases!$K147/12)*Leases!$J147*Leases!$F147,0)+MAX((Expenses!EM$10-Leases!$K148/12)*Leases!$J148*Leases!$F147,0)+MAX((Expenses!EM$11-Leases!$K149/12)*Leases!$J149*Leases!$F147,0)+MAX((Expenses!EM$12-Leases!$K150/12)*Leases!$J150*Leases!$F147,0)+MAX((Expenses!EM$13-Leases!$K151/12)*Leases!$J151*Leases!$F147,0)))),0)</f>
        <v>0</v>
      </c>
      <c r="EP313" s="94">
        <f>IF(AND(EP$165&lt;=$E147,EP$165&gt;=EOMONTH($D147,0)),IF($G147="NNN",Expenses!EN$14*Leases!$F147,IF(Leases!$G147="FSG",0,IF(Leases!$G147="MG",SUMPRODUCT(Leases!$I147:$I151,Expenses!EN$9:EN$13)*Leases!$F147,MAX((Expenses!EN$9-Leases!$K147/12)*Leases!$J147*Leases!$F147,0)+MAX((Expenses!EN$10-Leases!$K148/12)*Leases!$J148*Leases!$F147,0)+MAX((Expenses!EN$11-Leases!$K149/12)*Leases!$J149*Leases!$F147,0)+MAX((Expenses!EN$12-Leases!$K150/12)*Leases!$J150*Leases!$F147,0)+MAX((Expenses!EN$13-Leases!$K151/12)*Leases!$J151*Leases!$F147,0)))),0)</f>
        <v>0</v>
      </c>
      <c r="EQ313" s="94">
        <f>IF(AND(EQ$165&lt;=$E147,EQ$165&gt;=EOMONTH($D147,0)),IF($G147="NNN",Expenses!EO$14*Leases!$F147,IF(Leases!$G147="FSG",0,IF(Leases!$G147="MG",SUMPRODUCT(Leases!$I147:$I151,Expenses!EO$9:EO$13)*Leases!$F147,MAX((Expenses!EO$9-Leases!$K147/12)*Leases!$J147*Leases!$F147,0)+MAX((Expenses!EO$10-Leases!$K148/12)*Leases!$J148*Leases!$F147,0)+MAX((Expenses!EO$11-Leases!$K149/12)*Leases!$J149*Leases!$F147,0)+MAX((Expenses!EO$12-Leases!$K150/12)*Leases!$J150*Leases!$F147,0)+MAX((Expenses!EO$13-Leases!$K151/12)*Leases!$J151*Leases!$F147,0)))),0)</f>
        <v>0</v>
      </c>
      <c r="ER313" s="94">
        <f>IF(AND(ER$165&lt;=$E147,ER$165&gt;=EOMONTH($D147,0)),IF($G147="NNN",Expenses!EP$14*Leases!$F147,IF(Leases!$G147="FSG",0,IF(Leases!$G147="MG",SUMPRODUCT(Leases!$I147:$I151,Expenses!EP$9:EP$13)*Leases!$F147,MAX((Expenses!EP$9-Leases!$K147/12)*Leases!$J147*Leases!$F147,0)+MAX((Expenses!EP$10-Leases!$K148/12)*Leases!$J148*Leases!$F147,0)+MAX((Expenses!EP$11-Leases!$K149/12)*Leases!$J149*Leases!$F147,0)+MAX((Expenses!EP$12-Leases!$K150/12)*Leases!$J150*Leases!$F147,0)+MAX((Expenses!EP$13-Leases!$K151/12)*Leases!$J151*Leases!$F147,0)))),0)</f>
        <v>0</v>
      </c>
      <c r="ES313" s="94">
        <f>IF(AND(ES$165&lt;=$E147,ES$165&gt;=EOMONTH($D147,0)),IF($G147="NNN",Expenses!EQ$14*Leases!$F147,IF(Leases!$G147="FSG",0,IF(Leases!$G147="MG",SUMPRODUCT(Leases!$I147:$I151,Expenses!EQ$9:EQ$13)*Leases!$F147,MAX((Expenses!EQ$9-Leases!$K147/12)*Leases!$J147*Leases!$F147,0)+MAX((Expenses!EQ$10-Leases!$K148/12)*Leases!$J148*Leases!$F147,0)+MAX((Expenses!EQ$11-Leases!$K149/12)*Leases!$J149*Leases!$F147,0)+MAX((Expenses!EQ$12-Leases!$K150/12)*Leases!$J150*Leases!$F147,0)+MAX((Expenses!EQ$13-Leases!$K151/12)*Leases!$J151*Leases!$F147,0)))),0)</f>
        <v>0</v>
      </c>
      <c r="ET313" s="94">
        <f>IF(AND(ET$165&lt;=$E147,ET$165&gt;=EOMONTH($D147,0)),IF($G147="NNN",Expenses!ER$14*Leases!$F147,IF(Leases!$G147="FSG",0,IF(Leases!$G147="MG",SUMPRODUCT(Leases!$I147:$I151,Expenses!ER$9:ER$13)*Leases!$F147,MAX((Expenses!ER$9-Leases!$K147/12)*Leases!$J147*Leases!$F147,0)+MAX((Expenses!ER$10-Leases!$K148/12)*Leases!$J148*Leases!$F147,0)+MAX((Expenses!ER$11-Leases!$K149/12)*Leases!$J149*Leases!$F147,0)+MAX((Expenses!ER$12-Leases!$K150/12)*Leases!$J150*Leases!$F147,0)+MAX((Expenses!ER$13-Leases!$K151/12)*Leases!$J151*Leases!$F147,0)))),0)</f>
        <v>0</v>
      </c>
      <c r="EU313" s="94">
        <f>IF(AND(EU$165&lt;=$E147,EU$165&gt;=EOMONTH($D147,0)),IF($G147="NNN",Expenses!ES$14*Leases!$F147,IF(Leases!$G147="FSG",0,IF(Leases!$G147="MG",SUMPRODUCT(Leases!$I147:$I151,Expenses!ES$9:ES$13)*Leases!$F147,MAX((Expenses!ES$9-Leases!$K147/12)*Leases!$J147*Leases!$F147,0)+MAX((Expenses!ES$10-Leases!$K148/12)*Leases!$J148*Leases!$F147,0)+MAX((Expenses!ES$11-Leases!$K149/12)*Leases!$J149*Leases!$F147,0)+MAX((Expenses!ES$12-Leases!$K150/12)*Leases!$J150*Leases!$F147,0)+MAX((Expenses!ES$13-Leases!$K151/12)*Leases!$J151*Leases!$F147,0)))),0)</f>
        <v>0</v>
      </c>
      <c r="EV313" s="94">
        <f>IF(AND(EV$165&lt;=$E147,EV$165&gt;=EOMONTH($D147,0)),IF($G147="NNN",Expenses!ET$14*Leases!$F147,IF(Leases!$G147="FSG",0,IF(Leases!$G147="MG",SUMPRODUCT(Leases!$I147:$I151,Expenses!ET$9:ET$13)*Leases!$F147,MAX((Expenses!ET$9-Leases!$K147/12)*Leases!$J147*Leases!$F147,0)+MAX((Expenses!ET$10-Leases!$K148/12)*Leases!$J148*Leases!$F147,0)+MAX((Expenses!ET$11-Leases!$K149/12)*Leases!$J149*Leases!$F147,0)+MAX((Expenses!ET$12-Leases!$K150/12)*Leases!$J150*Leases!$F147,0)+MAX((Expenses!ET$13-Leases!$K151/12)*Leases!$J151*Leases!$F147,0)))),0)</f>
        <v>0</v>
      </c>
      <c r="EW313" s="94">
        <f>IF(AND(EW$165&lt;=$E147,EW$165&gt;=EOMONTH($D147,0)),IF($G147="NNN",Expenses!EU$14*Leases!$F147,IF(Leases!$G147="FSG",0,IF(Leases!$G147="MG",SUMPRODUCT(Leases!$I147:$I151,Expenses!EU$9:EU$13)*Leases!$F147,MAX((Expenses!EU$9-Leases!$K147/12)*Leases!$J147*Leases!$F147,0)+MAX((Expenses!EU$10-Leases!$K148/12)*Leases!$J148*Leases!$F147,0)+MAX((Expenses!EU$11-Leases!$K149/12)*Leases!$J149*Leases!$F147,0)+MAX((Expenses!EU$12-Leases!$K150/12)*Leases!$J150*Leases!$F147,0)+MAX((Expenses!EU$13-Leases!$K151/12)*Leases!$J151*Leases!$F147,0)))),0)</f>
        <v>0</v>
      </c>
      <c r="EX313" s="94">
        <f>IF(AND(EX$165&lt;=$E147,EX$165&gt;=EOMONTH($D147,0)),IF($G147="NNN",Expenses!EV$14*Leases!$F147,IF(Leases!$G147="FSG",0,IF(Leases!$G147="MG",SUMPRODUCT(Leases!$I147:$I151,Expenses!EV$9:EV$13)*Leases!$F147,MAX((Expenses!EV$9-Leases!$K147/12)*Leases!$J147*Leases!$F147,0)+MAX((Expenses!EV$10-Leases!$K148/12)*Leases!$J148*Leases!$F147,0)+MAX((Expenses!EV$11-Leases!$K149/12)*Leases!$J149*Leases!$F147,0)+MAX((Expenses!EV$12-Leases!$K150/12)*Leases!$J150*Leases!$F147,0)+MAX((Expenses!EV$13-Leases!$K151/12)*Leases!$J151*Leases!$F147,0)))),0)</f>
        <v>0</v>
      </c>
      <c r="EY313" s="94">
        <f>IF(AND(EY$165&lt;=$E147,EY$165&gt;=EOMONTH($D147,0)),IF($G147="NNN",Expenses!EW$14*Leases!$F147,IF(Leases!$G147="FSG",0,IF(Leases!$G147="MG",SUMPRODUCT(Leases!$I147:$I151,Expenses!EW$9:EW$13)*Leases!$F147,MAX((Expenses!EW$9-Leases!$K147/12)*Leases!$J147*Leases!$F147,0)+MAX((Expenses!EW$10-Leases!$K148/12)*Leases!$J148*Leases!$F147,0)+MAX((Expenses!EW$11-Leases!$K149/12)*Leases!$J149*Leases!$F147,0)+MAX((Expenses!EW$12-Leases!$K150/12)*Leases!$J150*Leases!$F147,0)+MAX((Expenses!EW$13-Leases!$K151/12)*Leases!$J151*Leases!$F147,0)))),0)</f>
        <v>0</v>
      </c>
      <c r="EZ313" s="94">
        <f>IF(AND(EZ$165&lt;=$E147,EZ$165&gt;=EOMONTH($D147,0)),IF($G147="NNN",Expenses!EX$14*Leases!$F147,IF(Leases!$G147="FSG",0,IF(Leases!$G147="MG",SUMPRODUCT(Leases!$I147:$I151,Expenses!EX$9:EX$13)*Leases!$F147,MAX((Expenses!EX$9-Leases!$K147/12)*Leases!$J147*Leases!$F147,0)+MAX((Expenses!EX$10-Leases!$K148/12)*Leases!$J148*Leases!$F147,0)+MAX((Expenses!EX$11-Leases!$K149/12)*Leases!$J149*Leases!$F147,0)+MAX((Expenses!EX$12-Leases!$K150/12)*Leases!$J150*Leases!$F147,0)+MAX((Expenses!EX$13-Leases!$K151/12)*Leases!$J151*Leases!$F147,0)))),0)</f>
        <v>0</v>
      </c>
      <c r="FA313" s="94">
        <f>IF(AND(FA$165&lt;=$E147,FA$165&gt;=EOMONTH($D147,0)),IF($G147="NNN",Expenses!EY$14*Leases!$F147,IF(Leases!$G147="FSG",0,IF(Leases!$G147="MG",SUMPRODUCT(Leases!$I147:$I151,Expenses!EY$9:EY$13)*Leases!$F147,MAX((Expenses!EY$9-Leases!$K147/12)*Leases!$J147*Leases!$F147,0)+MAX((Expenses!EY$10-Leases!$K148/12)*Leases!$J148*Leases!$F147,0)+MAX((Expenses!EY$11-Leases!$K149/12)*Leases!$J149*Leases!$F147,0)+MAX((Expenses!EY$12-Leases!$K150/12)*Leases!$J150*Leases!$F147,0)+MAX((Expenses!EY$13-Leases!$K151/12)*Leases!$J151*Leases!$F147,0)))),0)</f>
        <v>0</v>
      </c>
      <c r="FB313" s="94">
        <f>IF(AND(FB$165&lt;=$E147,FB$165&gt;=EOMONTH($D147,0)),IF($G147="NNN",Expenses!EZ$14*Leases!$F147,IF(Leases!$G147="FSG",0,IF(Leases!$G147="MG",SUMPRODUCT(Leases!$I147:$I151,Expenses!EZ$9:EZ$13)*Leases!$F147,MAX((Expenses!EZ$9-Leases!$K147/12)*Leases!$J147*Leases!$F147,0)+MAX((Expenses!EZ$10-Leases!$K148/12)*Leases!$J148*Leases!$F147,0)+MAX((Expenses!EZ$11-Leases!$K149/12)*Leases!$J149*Leases!$F147,0)+MAX((Expenses!EZ$12-Leases!$K150/12)*Leases!$J150*Leases!$F147,0)+MAX((Expenses!EZ$13-Leases!$K151/12)*Leases!$J151*Leases!$F147,0)))),0)</f>
        <v>0</v>
      </c>
      <c r="FC313" s="94">
        <f>IF(AND(FC$165&lt;=$E147,FC$165&gt;=EOMONTH($D147,0)),IF($G147="NNN",Expenses!FA$14*Leases!$F147,IF(Leases!$G147="FSG",0,IF(Leases!$G147="MG",SUMPRODUCT(Leases!$I147:$I151,Expenses!FA$9:FA$13)*Leases!$F147,MAX((Expenses!FA$9-Leases!$K147/12)*Leases!$J147*Leases!$F147,0)+MAX((Expenses!FA$10-Leases!$K148/12)*Leases!$J148*Leases!$F147,0)+MAX((Expenses!FA$11-Leases!$K149/12)*Leases!$J149*Leases!$F147,0)+MAX((Expenses!FA$12-Leases!$K150/12)*Leases!$J150*Leases!$F147,0)+MAX((Expenses!FA$13-Leases!$K151/12)*Leases!$J151*Leases!$F147,0)))),0)</f>
        <v>0</v>
      </c>
      <c r="FD313" s="94">
        <f>IF(AND(FD$165&lt;=$E147,FD$165&gt;=EOMONTH($D147,0)),IF($G147="NNN",Expenses!FB$14*Leases!$F147,IF(Leases!$G147="FSG",0,IF(Leases!$G147="MG",SUMPRODUCT(Leases!$I147:$I151,Expenses!FB$9:FB$13)*Leases!$F147,MAX((Expenses!FB$9-Leases!$K147/12)*Leases!$J147*Leases!$F147,0)+MAX((Expenses!FB$10-Leases!$K148/12)*Leases!$J148*Leases!$F147,0)+MAX((Expenses!FB$11-Leases!$K149/12)*Leases!$J149*Leases!$F147,0)+MAX((Expenses!FB$12-Leases!$K150/12)*Leases!$J150*Leases!$F147,0)+MAX((Expenses!FB$13-Leases!$K151/12)*Leases!$J151*Leases!$F147,0)))),0)</f>
        <v>0</v>
      </c>
      <c r="FE313" s="94">
        <f>IF(AND(FE$165&lt;=$E147,FE$165&gt;=EOMONTH($D147,0)),IF($G147="NNN",Expenses!FC$14*Leases!$F147,IF(Leases!$G147="FSG",0,IF(Leases!$G147="MG",SUMPRODUCT(Leases!$I147:$I151,Expenses!FC$9:FC$13)*Leases!$F147,MAX((Expenses!FC$9-Leases!$K147/12)*Leases!$J147*Leases!$F147,0)+MAX((Expenses!FC$10-Leases!$K148/12)*Leases!$J148*Leases!$F147,0)+MAX((Expenses!FC$11-Leases!$K149/12)*Leases!$J149*Leases!$F147,0)+MAX((Expenses!FC$12-Leases!$K150/12)*Leases!$J150*Leases!$F147,0)+MAX((Expenses!FC$13-Leases!$K151/12)*Leases!$J151*Leases!$F147,0)))),0)</f>
        <v>0</v>
      </c>
      <c r="FF313" s="94">
        <f>IF(AND(FF$165&lt;=$E147,FF$165&gt;=EOMONTH($D147,0)),IF($G147="NNN",Expenses!FD$14*Leases!$F147,IF(Leases!$G147="FSG",0,IF(Leases!$G147="MG",SUMPRODUCT(Leases!$I147:$I151,Expenses!FD$9:FD$13)*Leases!$F147,MAX((Expenses!FD$9-Leases!$K147/12)*Leases!$J147*Leases!$F147,0)+MAX((Expenses!FD$10-Leases!$K148/12)*Leases!$J148*Leases!$F147,0)+MAX((Expenses!FD$11-Leases!$K149/12)*Leases!$J149*Leases!$F147,0)+MAX((Expenses!FD$12-Leases!$K150/12)*Leases!$J150*Leases!$F147,0)+MAX((Expenses!FD$13-Leases!$K151/12)*Leases!$J151*Leases!$F147,0)))),0)</f>
        <v>0</v>
      </c>
      <c r="FG313" s="94">
        <f>IF(AND(FG$165&lt;=$E147,FG$165&gt;=EOMONTH($D147,0)),IF($G147="NNN",Expenses!FE$14*Leases!$F147,IF(Leases!$G147="FSG",0,IF(Leases!$G147="MG",SUMPRODUCT(Leases!$I147:$I151,Expenses!FE$9:FE$13)*Leases!$F147,MAX((Expenses!FE$9-Leases!$K147/12)*Leases!$J147*Leases!$F147,0)+MAX((Expenses!FE$10-Leases!$K148/12)*Leases!$J148*Leases!$F147,0)+MAX((Expenses!FE$11-Leases!$K149/12)*Leases!$J149*Leases!$F147,0)+MAX((Expenses!FE$12-Leases!$K150/12)*Leases!$J150*Leases!$F147,0)+MAX((Expenses!FE$13-Leases!$K151/12)*Leases!$J151*Leases!$F147,0)))),0)</f>
        <v>0</v>
      </c>
      <c r="FH313" s="94">
        <f>IF(AND(FH$165&lt;=$E147,FH$165&gt;=EOMONTH($D147,0)),IF($G147="NNN",Expenses!FF$14*Leases!$F147,IF(Leases!$G147="FSG",0,IF(Leases!$G147="MG",SUMPRODUCT(Leases!$I147:$I151,Expenses!FF$9:FF$13)*Leases!$F147,MAX((Expenses!FF$9-Leases!$K147/12)*Leases!$J147*Leases!$F147,0)+MAX((Expenses!FF$10-Leases!$K148/12)*Leases!$J148*Leases!$F147,0)+MAX((Expenses!FF$11-Leases!$K149/12)*Leases!$J149*Leases!$F147,0)+MAX((Expenses!FF$12-Leases!$K150/12)*Leases!$J150*Leases!$F147,0)+MAX((Expenses!FF$13-Leases!$K151/12)*Leases!$J151*Leases!$F147,0)))),0)</f>
        <v>0</v>
      </c>
      <c r="FI313" s="94">
        <f>IF(AND(FI$165&lt;=$E147,FI$165&gt;=EOMONTH($D147,0)),IF($G147="NNN",Expenses!FG$14*Leases!$F147,IF(Leases!$G147="FSG",0,IF(Leases!$G147="MG",SUMPRODUCT(Leases!$I147:$I151,Expenses!FG$9:FG$13)*Leases!$F147,MAX((Expenses!FG$9-Leases!$K147/12)*Leases!$J147*Leases!$F147,0)+MAX((Expenses!FG$10-Leases!$K148/12)*Leases!$J148*Leases!$F147,0)+MAX((Expenses!FG$11-Leases!$K149/12)*Leases!$J149*Leases!$F147,0)+MAX((Expenses!FG$12-Leases!$K150/12)*Leases!$J150*Leases!$F147,0)+MAX((Expenses!FG$13-Leases!$K151/12)*Leases!$J151*Leases!$F147,0)))),0)</f>
        <v>0</v>
      </c>
      <c r="FJ313" s="94">
        <f>IF(AND(FJ$165&lt;=$E147,FJ$165&gt;=EOMONTH($D147,0)),IF($G147="NNN",Expenses!FH$14*Leases!$F147,IF(Leases!$G147="FSG",0,IF(Leases!$G147="MG",SUMPRODUCT(Leases!$I147:$I151,Expenses!FH$9:FH$13)*Leases!$F147,MAX((Expenses!FH$9-Leases!$K147/12)*Leases!$J147*Leases!$F147,0)+MAX((Expenses!FH$10-Leases!$K148/12)*Leases!$J148*Leases!$F147,0)+MAX((Expenses!FH$11-Leases!$K149/12)*Leases!$J149*Leases!$F147,0)+MAX((Expenses!FH$12-Leases!$K150/12)*Leases!$J150*Leases!$F147,0)+MAX((Expenses!FH$13-Leases!$K151/12)*Leases!$J151*Leases!$F147,0)))),0)</f>
        <v>0</v>
      </c>
      <c r="FK313" s="94">
        <f>IF(AND(FK$165&lt;=$E147,FK$165&gt;=EOMONTH($D147,0)),IF($G147="NNN",Expenses!FI$14*Leases!$F147,IF(Leases!$G147="FSG",0,IF(Leases!$G147="MG",SUMPRODUCT(Leases!$I147:$I151,Expenses!FI$9:FI$13)*Leases!$F147,MAX((Expenses!FI$9-Leases!$K147/12)*Leases!$J147*Leases!$F147,0)+MAX((Expenses!FI$10-Leases!$K148/12)*Leases!$J148*Leases!$F147,0)+MAX((Expenses!FI$11-Leases!$K149/12)*Leases!$J149*Leases!$F147,0)+MAX((Expenses!FI$12-Leases!$K150/12)*Leases!$J150*Leases!$F147,0)+MAX((Expenses!FI$13-Leases!$K151/12)*Leases!$J151*Leases!$F147,0)))),0)</f>
        <v>0</v>
      </c>
      <c r="FL313" s="94">
        <f>IF(AND(FL$165&lt;=$E147,FL$165&gt;=EOMONTH($D147,0)),IF($G147="NNN",Expenses!FJ$14*Leases!$F147,IF(Leases!$G147="FSG",0,IF(Leases!$G147="MG",SUMPRODUCT(Leases!$I147:$I151,Expenses!FJ$9:FJ$13)*Leases!$F147,MAX((Expenses!FJ$9-Leases!$K147/12)*Leases!$J147*Leases!$F147,0)+MAX((Expenses!FJ$10-Leases!$K148/12)*Leases!$J148*Leases!$F147,0)+MAX((Expenses!FJ$11-Leases!$K149/12)*Leases!$J149*Leases!$F147,0)+MAX((Expenses!FJ$12-Leases!$K150/12)*Leases!$J150*Leases!$F147,0)+MAX((Expenses!FJ$13-Leases!$K151/12)*Leases!$J151*Leases!$F147,0)))),0)</f>
        <v>0</v>
      </c>
      <c r="FM313" s="94">
        <f>IF(AND(FM$165&lt;=$E147,FM$165&gt;=EOMONTH($D147,0)),IF($G147="NNN",Expenses!FK$14*Leases!$F147,IF(Leases!$G147="FSG",0,IF(Leases!$G147="MG",SUMPRODUCT(Leases!$I147:$I151,Expenses!FK$9:FK$13)*Leases!$F147,MAX((Expenses!FK$9-Leases!$K147/12)*Leases!$J147*Leases!$F147,0)+MAX((Expenses!FK$10-Leases!$K148/12)*Leases!$J148*Leases!$F147,0)+MAX((Expenses!FK$11-Leases!$K149/12)*Leases!$J149*Leases!$F147,0)+MAX((Expenses!FK$12-Leases!$K150/12)*Leases!$J150*Leases!$F147,0)+MAX((Expenses!FK$13-Leases!$K151/12)*Leases!$J151*Leases!$F147,0)))),0)</f>
        <v>0</v>
      </c>
      <c r="FN313" s="94">
        <f>IF(AND(FN$165&lt;=$E147,FN$165&gt;=EOMONTH($D147,0)),IF($G147="NNN",Expenses!FL$14*Leases!$F147,IF(Leases!$G147="FSG",0,IF(Leases!$G147="MG",SUMPRODUCT(Leases!$I147:$I151,Expenses!FL$9:FL$13)*Leases!$F147,MAX((Expenses!FL$9-Leases!$K147/12)*Leases!$J147*Leases!$F147,0)+MAX((Expenses!FL$10-Leases!$K148/12)*Leases!$J148*Leases!$F147,0)+MAX((Expenses!FL$11-Leases!$K149/12)*Leases!$J149*Leases!$F147,0)+MAX((Expenses!FL$12-Leases!$K150/12)*Leases!$J150*Leases!$F147,0)+MAX((Expenses!FL$13-Leases!$K151/12)*Leases!$J151*Leases!$F147,0)))),0)</f>
        <v>0</v>
      </c>
      <c r="FO313" s="94">
        <f>IF(AND(FO$165&lt;=$E147,FO$165&gt;=EOMONTH($D147,0)),IF($G147="NNN",Expenses!FM$14*Leases!$F147,IF(Leases!$G147="FSG",0,IF(Leases!$G147="MG",SUMPRODUCT(Leases!$I147:$I151,Expenses!FM$9:FM$13)*Leases!$F147,MAX((Expenses!FM$9-Leases!$K147/12)*Leases!$J147*Leases!$F147,0)+MAX((Expenses!FM$10-Leases!$K148/12)*Leases!$J148*Leases!$F147,0)+MAX((Expenses!FM$11-Leases!$K149/12)*Leases!$J149*Leases!$F147,0)+MAX((Expenses!FM$12-Leases!$K150/12)*Leases!$J150*Leases!$F147,0)+MAX((Expenses!FM$13-Leases!$K151/12)*Leases!$J151*Leases!$F147,0)))),0)</f>
        <v>0</v>
      </c>
      <c r="FP313" s="94">
        <f>IF(AND(FP$165&lt;=$E147,FP$165&gt;=EOMONTH($D147,0)),IF($G147="NNN",Expenses!FN$14*Leases!$F147,IF(Leases!$G147="FSG",0,IF(Leases!$G147="MG",SUMPRODUCT(Leases!$I147:$I151,Expenses!FN$9:FN$13)*Leases!$F147,MAX((Expenses!FN$9-Leases!$K147/12)*Leases!$J147*Leases!$F147,0)+MAX((Expenses!FN$10-Leases!$K148/12)*Leases!$J148*Leases!$F147,0)+MAX((Expenses!FN$11-Leases!$K149/12)*Leases!$J149*Leases!$F147,0)+MAX((Expenses!FN$12-Leases!$K150/12)*Leases!$J150*Leases!$F147,0)+MAX((Expenses!FN$13-Leases!$K151/12)*Leases!$J151*Leases!$F147,0)))),0)</f>
        <v>0</v>
      </c>
      <c r="FQ313" s="94">
        <f>IF(AND(FQ$165&lt;=$E147,FQ$165&gt;=EOMONTH($D147,0)),IF($G147="NNN",Expenses!FO$14*Leases!$F147,IF(Leases!$G147="FSG",0,IF(Leases!$G147="MG",SUMPRODUCT(Leases!$I147:$I151,Expenses!FO$9:FO$13)*Leases!$F147,MAX((Expenses!FO$9-Leases!$K147/12)*Leases!$J147*Leases!$F147,0)+MAX((Expenses!FO$10-Leases!$K148/12)*Leases!$J148*Leases!$F147,0)+MAX((Expenses!FO$11-Leases!$K149/12)*Leases!$J149*Leases!$F147,0)+MAX((Expenses!FO$12-Leases!$K150/12)*Leases!$J150*Leases!$F147,0)+MAX((Expenses!FO$13-Leases!$K151/12)*Leases!$J151*Leases!$F147,0)))),0)</f>
        <v>0</v>
      </c>
      <c r="FR313" s="94">
        <f>IF(AND(FR$165&lt;=$E147,FR$165&gt;=EOMONTH($D147,0)),IF($G147="NNN",Expenses!FP$14*Leases!$F147,IF(Leases!$G147="FSG",0,IF(Leases!$G147="MG",SUMPRODUCT(Leases!$I147:$I151,Expenses!FP$9:FP$13)*Leases!$F147,MAX((Expenses!FP$9-Leases!$K147/12)*Leases!$J147*Leases!$F147,0)+MAX((Expenses!FP$10-Leases!$K148/12)*Leases!$J148*Leases!$F147,0)+MAX((Expenses!FP$11-Leases!$K149/12)*Leases!$J149*Leases!$F147,0)+MAX((Expenses!FP$12-Leases!$K150/12)*Leases!$J150*Leases!$F147,0)+MAX((Expenses!FP$13-Leases!$K151/12)*Leases!$J151*Leases!$F147,0)))),0)</f>
        <v>0</v>
      </c>
      <c r="FS313" s="94">
        <f>IF(AND(FS$165&lt;=$E147,FS$165&gt;=EOMONTH($D147,0)),IF($G147="NNN",Expenses!FQ$14*Leases!$F147,IF(Leases!$G147="FSG",0,IF(Leases!$G147="MG",SUMPRODUCT(Leases!$I147:$I151,Expenses!FQ$9:FQ$13)*Leases!$F147,MAX((Expenses!FQ$9-Leases!$K147/12)*Leases!$J147*Leases!$F147,0)+MAX((Expenses!FQ$10-Leases!$K148/12)*Leases!$J148*Leases!$F147,0)+MAX((Expenses!FQ$11-Leases!$K149/12)*Leases!$J149*Leases!$F147,0)+MAX((Expenses!FQ$12-Leases!$K150/12)*Leases!$J150*Leases!$F147,0)+MAX((Expenses!FQ$13-Leases!$K151/12)*Leases!$J151*Leases!$F147,0)))),0)</f>
        <v>0</v>
      </c>
      <c r="FT313" s="94">
        <f>IF(AND(FT$165&lt;=$E147,FT$165&gt;=EOMONTH($D147,0)),IF($G147="NNN",Expenses!FR$14*Leases!$F147,IF(Leases!$G147="FSG",0,IF(Leases!$G147="MG",SUMPRODUCT(Leases!$I147:$I151,Expenses!FR$9:FR$13)*Leases!$F147,MAX((Expenses!FR$9-Leases!$K147/12)*Leases!$J147*Leases!$F147,0)+MAX((Expenses!FR$10-Leases!$K148/12)*Leases!$J148*Leases!$F147,0)+MAX((Expenses!FR$11-Leases!$K149/12)*Leases!$J149*Leases!$F147,0)+MAX((Expenses!FR$12-Leases!$K150/12)*Leases!$J150*Leases!$F147,0)+MAX((Expenses!FR$13-Leases!$K151/12)*Leases!$J151*Leases!$F147,0)))),0)</f>
        <v>0</v>
      </c>
      <c r="FU313" s="94">
        <f>IF(AND(FU$165&lt;=$E147,FU$165&gt;=EOMONTH($D147,0)),IF($G147="NNN",Expenses!FS$14*Leases!$F147,IF(Leases!$G147="FSG",0,IF(Leases!$G147="MG",SUMPRODUCT(Leases!$I147:$I151,Expenses!FS$9:FS$13)*Leases!$F147,MAX((Expenses!FS$9-Leases!$K147/12)*Leases!$J147*Leases!$F147,0)+MAX((Expenses!FS$10-Leases!$K148/12)*Leases!$J148*Leases!$F147,0)+MAX((Expenses!FS$11-Leases!$K149/12)*Leases!$J149*Leases!$F147,0)+MAX((Expenses!FS$12-Leases!$K150/12)*Leases!$J150*Leases!$F147,0)+MAX((Expenses!FS$13-Leases!$K151/12)*Leases!$J151*Leases!$F147,0)))),0)</f>
        <v>0</v>
      </c>
      <c r="FV313" s="94">
        <f>IF(AND(FV$165&lt;=$E147,FV$165&gt;=EOMONTH($D147,0)),IF($G147="NNN",Expenses!FT$14*Leases!$F147,IF(Leases!$G147="FSG",0,IF(Leases!$G147="MG",SUMPRODUCT(Leases!$I147:$I151,Expenses!FT$9:FT$13)*Leases!$F147,MAX((Expenses!FT$9-Leases!$K147/12)*Leases!$J147*Leases!$F147,0)+MAX((Expenses!FT$10-Leases!$K148/12)*Leases!$J148*Leases!$F147,0)+MAX((Expenses!FT$11-Leases!$K149/12)*Leases!$J149*Leases!$F147,0)+MAX((Expenses!FT$12-Leases!$K150/12)*Leases!$J150*Leases!$F147,0)+MAX((Expenses!FT$13-Leases!$K151/12)*Leases!$J151*Leases!$F147,0)))),0)</f>
        <v>0</v>
      </c>
      <c r="FW313" s="94">
        <f>IF(AND(FW$165&lt;=$E147,FW$165&gt;=EOMONTH($D147,0)),IF($G147="NNN",Expenses!FU$14*Leases!$F147,IF(Leases!$G147="FSG",0,IF(Leases!$G147="MG",SUMPRODUCT(Leases!$I147:$I151,Expenses!FU$9:FU$13)*Leases!$F147,MAX((Expenses!FU$9-Leases!$K147/12)*Leases!$J147*Leases!$F147,0)+MAX((Expenses!FU$10-Leases!$K148/12)*Leases!$J148*Leases!$F147,0)+MAX((Expenses!FU$11-Leases!$K149/12)*Leases!$J149*Leases!$F147,0)+MAX((Expenses!FU$12-Leases!$K150/12)*Leases!$J150*Leases!$F147,0)+MAX((Expenses!FU$13-Leases!$K151/12)*Leases!$J151*Leases!$F147,0)))),0)</f>
        <v>0</v>
      </c>
      <c r="FX313" s="94">
        <f>IF(AND(FX$165&lt;=$E147,FX$165&gt;=EOMONTH($D147,0)),IF($G147="NNN",Expenses!FV$14*Leases!$F147,IF(Leases!$G147="FSG",0,IF(Leases!$G147="MG",SUMPRODUCT(Leases!$I147:$I151,Expenses!FV$9:FV$13)*Leases!$F147,MAX((Expenses!FV$9-Leases!$K147/12)*Leases!$J147*Leases!$F147,0)+MAX((Expenses!FV$10-Leases!$K148/12)*Leases!$J148*Leases!$F147,0)+MAX((Expenses!FV$11-Leases!$K149/12)*Leases!$J149*Leases!$F147,0)+MAX((Expenses!FV$12-Leases!$K150/12)*Leases!$J150*Leases!$F147,0)+MAX((Expenses!FV$13-Leases!$K151/12)*Leases!$J151*Leases!$F147,0)))),0)</f>
        <v>0</v>
      </c>
      <c r="FY313" s="94">
        <f>IF(AND(FY$165&lt;=$E147,FY$165&gt;=EOMONTH($D147,0)),IF($G147="NNN",Expenses!FW$14*Leases!$F147,IF(Leases!$G147="FSG",0,IF(Leases!$G147="MG",SUMPRODUCT(Leases!$I147:$I151,Expenses!FW$9:FW$13)*Leases!$F147,MAX((Expenses!FW$9-Leases!$K147/12)*Leases!$J147*Leases!$F147,0)+MAX((Expenses!FW$10-Leases!$K148/12)*Leases!$J148*Leases!$F147,0)+MAX((Expenses!FW$11-Leases!$K149/12)*Leases!$J149*Leases!$F147,0)+MAX((Expenses!FW$12-Leases!$K150/12)*Leases!$J150*Leases!$F147,0)+MAX((Expenses!FW$13-Leases!$K151/12)*Leases!$J151*Leases!$F147,0)))),0)</f>
        <v>0</v>
      </c>
      <c r="FZ313" s="94">
        <f>IF(AND(FZ$165&lt;=$E147,FZ$165&gt;=EOMONTH($D147,0)),IF($G147="NNN",Expenses!FX$14*Leases!$F147,IF(Leases!$G147="FSG",0,IF(Leases!$G147="MG",SUMPRODUCT(Leases!$I147:$I151,Expenses!FX$9:FX$13)*Leases!$F147,MAX((Expenses!FX$9-Leases!$K147/12)*Leases!$J147*Leases!$F147,0)+MAX((Expenses!FX$10-Leases!$K148/12)*Leases!$J148*Leases!$F147,0)+MAX((Expenses!FX$11-Leases!$K149/12)*Leases!$J149*Leases!$F147,0)+MAX((Expenses!FX$12-Leases!$K150/12)*Leases!$J150*Leases!$F147,0)+MAX((Expenses!FX$13-Leases!$K151/12)*Leases!$J151*Leases!$F147,0)))),0)</f>
        <v>0</v>
      </c>
      <c r="GA313" s="94">
        <f>IF(AND(GA$165&lt;=$E147,GA$165&gt;=EOMONTH($D147,0)),IF($G147="NNN",Expenses!FY$14*Leases!$F147,IF(Leases!$G147="FSG",0,IF(Leases!$G147="MG",SUMPRODUCT(Leases!$I147:$I151,Expenses!FY$9:FY$13)*Leases!$F147,MAX((Expenses!FY$9-Leases!$K147/12)*Leases!$J147*Leases!$F147,0)+MAX((Expenses!FY$10-Leases!$K148/12)*Leases!$J148*Leases!$F147,0)+MAX((Expenses!FY$11-Leases!$K149/12)*Leases!$J149*Leases!$F147,0)+MAX((Expenses!FY$12-Leases!$K150/12)*Leases!$J150*Leases!$F147,0)+MAX((Expenses!FY$13-Leases!$K151/12)*Leases!$J151*Leases!$F147,0)))),0)</f>
        <v>0</v>
      </c>
      <c r="GB313" s="94">
        <f>IF(AND(GB$165&lt;=$E147,GB$165&gt;=EOMONTH($D147,0)),IF($G147="NNN",Expenses!FZ$14*Leases!$F147,IF(Leases!$G147="FSG",0,IF(Leases!$G147="MG",SUMPRODUCT(Leases!$I147:$I151,Expenses!FZ$9:FZ$13)*Leases!$F147,MAX((Expenses!FZ$9-Leases!$K147/12)*Leases!$J147*Leases!$F147,0)+MAX((Expenses!FZ$10-Leases!$K148/12)*Leases!$J148*Leases!$F147,0)+MAX((Expenses!FZ$11-Leases!$K149/12)*Leases!$J149*Leases!$F147,0)+MAX((Expenses!FZ$12-Leases!$K150/12)*Leases!$J150*Leases!$F147,0)+MAX((Expenses!FZ$13-Leases!$K151/12)*Leases!$J151*Leases!$F147,0)))),0)</f>
        <v>0</v>
      </c>
      <c r="GC313" s="94">
        <f>IF(AND(GC$165&lt;=$E147,GC$165&gt;=EOMONTH($D147,0)),IF($G147="NNN",Expenses!GA$14*Leases!$F147,IF(Leases!$G147="FSG",0,IF(Leases!$G147="MG",SUMPRODUCT(Leases!$I147:$I151,Expenses!GA$9:GA$13)*Leases!$F147,MAX((Expenses!GA$9-Leases!$K147/12)*Leases!$J147*Leases!$F147,0)+MAX((Expenses!GA$10-Leases!$K148/12)*Leases!$J148*Leases!$F147,0)+MAX((Expenses!GA$11-Leases!$K149/12)*Leases!$J149*Leases!$F147,0)+MAX((Expenses!GA$12-Leases!$K150/12)*Leases!$J150*Leases!$F147,0)+MAX((Expenses!GA$13-Leases!$K151/12)*Leases!$J151*Leases!$F147,0)))),0)</f>
        <v>0</v>
      </c>
      <c r="GD313" s="94">
        <f>IF(AND(GD$165&lt;=$E147,GD$165&gt;=EOMONTH($D147,0)),IF($G147="NNN",Expenses!GB$14*Leases!$F147,IF(Leases!$G147="FSG",0,IF(Leases!$G147="MG",SUMPRODUCT(Leases!$I147:$I151,Expenses!GB$9:GB$13)*Leases!$F147,MAX((Expenses!GB$9-Leases!$K147/12)*Leases!$J147*Leases!$F147,0)+MAX((Expenses!GB$10-Leases!$K148/12)*Leases!$J148*Leases!$F147,0)+MAX((Expenses!GB$11-Leases!$K149/12)*Leases!$J149*Leases!$F147,0)+MAX((Expenses!GB$12-Leases!$K150/12)*Leases!$J150*Leases!$F147,0)+MAX((Expenses!GB$13-Leases!$K151/12)*Leases!$J151*Leases!$F147,0)))),0)</f>
        <v>0</v>
      </c>
      <c r="GE313" s="94">
        <f>IF(AND(GE$165&lt;=$E147,GE$165&gt;=EOMONTH($D147,0)),IF($G147="NNN",Expenses!GC$14*Leases!$F147,IF(Leases!$G147="FSG",0,IF(Leases!$G147="MG",SUMPRODUCT(Leases!$I147:$I151,Expenses!GC$9:GC$13)*Leases!$F147,MAX((Expenses!GC$9-Leases!$K147/12)*Leases!$J147*Leases!$F147,0)+MAX((Expenses!GC$10-Leases!$K148/12)*Leases!$J148*Leases!$F147,0)+MAX((Expenses!GC$11-Leases!$K149/12)*Leases!$J149*Leases!$F147,0)+MAX((Expenses!GC$12-Leases!$K150/12)*Leases!$J150*Leases!$F147,0)+MAX((Expenses!GC$13-Leases!$K151/12)*Leases!$J151*Leases!$F147,0)))),0)</f>
        <v>0</v>
      </c>
      <c r="GF313" s="94">
        <f>IF(AND(GF$165&lt;=$E147,GF$165&gt;=EOMONTH($D147,0)),IF($G147="NNN",Expenses!GD$14*Leases!$F147,IF(Leases!$G147="FSG",0,IF(Leases!$G147="MG",SUMPRODUCT(Leases!$I147:$I151,Expenses!GD$9:GD$13)*Leases!$F147,MAX((Expenses!GD$9-Leases!$K147/12)*Leases!$J147*Leases!$F147,0)+MAX((Expenses!GD$10-Leases!$K148/12)*Leases!$J148*Leases!$F147,0)+MAX((Expenses!GD$11-Leases!$K149/12)*Leases!$J149*Leases!$F147,0)+MAX((Expenses!GD$12-Leases!$K150/12)*Leases!$J150*Leases!$F147,0)+MAX((Expenses!GD$13-Leases!$K151/12)*Leases!$J151*Leases!$F147,0)))),0)</f>
        <v>0</v>
      </c>
      <c r="GG313" s="94">
        <f>IF(AND(GG$165&lt;=$E147,GG$165&gt;=EOMONTH($D147,0)),IF($G147="NNN",Expenses!GE$14*Leases!$F147,IF(Leases!$G147="FSG",0,IF(Leases!$G147="MG",SUMPRODUCT(Leases!$I147:$I151,Expenses!GE$9:GE$13)*Leases!$F147,MAX((Expenses!GE$9-Leases!$K147/12)*Leases!$J147*Leases!$F147,0)+MAX((Expenses!GE$10-Leases!$K148/12)*Leases!$J148*Leases!$F147,0)+MAX((Expenses!GE$11-Leases!$K149/12)*Leases!$J149*Leases!$F147,0)+MAX((Expenses!GE$12-Leases!$K150/12)*Leases!$J150*Leases!$F147,0)+MAX((Expenses!GE$13-Leases!$K151/12)*Leases!$J151*Leases!$F147,0)))),0)</f>
        <v>0</v>
      </c>
      <c r="GH313" s="94">
        <f>IF(AND(GH$165&lt;=$E147,GH$165&gt;=EOMONTH($D147,0)),IF($G147="NNN",Expenses!GF$14*Leases!$F147,IF(Leases!$G147="FSG",0,IF(Leases!$G147="MG",SUMPRODUCT(Leases!$I147:$I151,Expenses!GF$9:GF$13)*Leases!$F147,MAX((Expenses!GF$9-Leases!$K147/12)*Leases!$J147*Leases!$F147,0)+MAX((Expenses!GF$10-Leases!$K148/12)*Leases!$J148*Leases!$F147,0)+MAX((Expenses!GF$11-Leases!$K149/12)*Leases!$J149*Leases!$F147,0)+MAX((Expenses!GF$12-Leases!$K150/12)*Leases!$J150*Leases!$F147,0)+MAX((Expenses!GF$13-Leases!$K151/12)*Leases!$J151*Leases!$F147,0)))),0)</f>
        <v>0</v>
      </c>
      <c r="GI313" s="94">
        <f>IF(AND(GI$165&lt;=$E147,GI$165&gt;=EOMONTH($D147,0)),IF($G147="NNN",Expenses!GG$14*Leases!$F147,IF(Leases!$G147="FSG",0,IF(Leases!$G147="MG",SUMPRODUCT(Leases!$I147:$I151,Expenses!GG$9:GG$13)*Leases!$F147,MAX((Expenses!GG$9-Leases!$K147/12)*Leases!$J147*Leases!$F147,0)+MAX((Expenses!GG$10-Leases!$K148/12)*Leases!$J148*Leases!$F147,0)+MAX((Expenses!GG$11-Leases!$K149/12)*Leases!$J149*Leases!$F147,0)+MAX((Expenses!GG$12-Leases!$K150/12)*Leases!$J150*Leases!$F147,0)+MAX((Expenses!GG$13-Leases!$K151/12)*Leases!$J151*Leases!$F147,0)))),0)</f>
        <v>0</v>
      </c>
      <c r="GJ313" s="94">
        <f>IF(AND(GJ$165&lt;=$E147,GJ$165&gt;=EOMONTH($D147,0)),IF($G147="NNN",Expenses!GH$14*Leases!$F147,IF(Leases!$G147="FSG",0,IF(Leases!$G147="MG",SUMPRODUCT(Leases!$I147:$I151,Expenses!GH$9:GH$13)*Leases!$F147,MAX((Expenses!GH$9-Leases!$K147/12)*Leases!$J147*Leases!$F147,0)+MAX((Expenses!GH$10-Leases!$K148/12)*Leases!$J148*Leases!$F147,0)+MAX((Expenses!GH$11-Leases!$K149/12)*Leases!$J149*Leases!$F147,0)+MAX((Expenses!GH$12-Leases!$K150/12)*Leases!$J150*Leases!$F147,0)+MAX((Expenses!GH$13-Leases!$K151/12)*Leases!$J151*Leases!$F147,0)))),0)</f>
        <v>0</v>
      </c>
      <c r="GK313" s="94">
        <f>IF(AND(GK$165&lt;=$E147,GK$165&gt;=EOMONTH($D147,0)),IF($G147="NNN",Expenses!GI$14*Leases!$F147,IF(Leases!$G147="FSG",0,IF(Leases!$G147="MG",SUMPRODUCT(Leases!$I147:$I151,Expenses!GI$9:GI$13)*Leases!$F147,MAX((Expenses!GI$9-Leases!$K147/12)*Leases!$J147*Leases!$F147,0)+MAX((Expenses!GI$10-Leases!$K148/12)*Leases!$J148*Leases!$F147,0)+MAX((Expenses!GI$11-Leases!$K149/12)*Leases!$J149*Leases!$F147,0)+MAX((Expenses!GI$12-Leases!$K150/12)*Leases!$J150*Leases!$F147,0)+MAX((Expenses!GI$13-Leases!$K151/12)*Leases!$J151*Leases!$F147,0)))),0)</f>
        <v>0</v>
      </c>
      <c r="GL313" s="94">
        <f>IF(AND(GL$165&lt;=$E147,GL$165&gt;=EOMONTH($D147,0)),IF($G147="NNN",Expenses!GJ$14*Leases!$F147,IF(Leases!$G147="FSG",0,IF(Leases!$G147="MG",SUMPRODUCT(Leases!$I147:$I151,Expenses!GJ$9:GJ$13)*Leases!$F147,MAX((Expenses!GJ$9-Leases!$K147/12)*Leases!$J147*Leases!$F147,0)+MAX((Expenses!GJ$10-Leases!$K148/12)*Leases!$J148*Leases!$F147,0)+MAX((Expenses!GJ$11-Leases!$K149/12)*Leases!$J149*Leases!$F147,0)+MAX((Expenses!GJ$12-Leases!$K150/12)*Leases!$J150*Leases!$F147,0)+MAX((Expenses!GJ$13-Leases!$K151/12)*Leases!$J151*Leases!$F147,0)))),0)</f>
        <v>0</v>
      </c>
      <c r="GM313" s="94">
        <f>IF(AND(GM$165&lt;=$E147,GM$165&gt;=EOMONTH($D147,0)),IF($G147="NNN",Expenses!GK$14*Leases!$F147,IF(Leases!$G147="FSG",0,IF(Leases!$G147="MG",SUMPRODUCT(Leases!$I147:$I151,Expenses!GK$9:GK$13)*Leases!$F147,MAX((Expenses!GK$9-Leases!$K147/12)*Leases!$J147*Leases!$F147,0)+MAX((Expenses!GK$10-Leases!$K148/12)*Leases!$J148*Leases!$F147,0)+MAX((Expenses!GK$11-Leases!$K149/12)*Leases!$J149*Leases!$F147,0)+MAX((Expenses!GK$12-Leases!$K150/12)*Leases!$J150*Leases!$F147,0)+MAX((Expenses!GK$13-Leases!$K151/12)*Leases!$J151*Leases!$F147,0)))),0)</f>
        <v>0</v>
      </c>
      <c r="GN313" s="94">
        <f>IF(AND(GN$165&lt;=$E147,GN$165&gt;=EOMONTH($D147,0)),IF($G147="NNN",Expenses!GL$14*Leases!$F147,IF(Leases!$G147="FSG",0,IF(Leases!$G147="MG",SUMPRODUCT(Leases!$I147:$I151,Expenses!GL$9:GL$13)*Leases!$F147,MAX((Expenses!GL$9-Leases!$K147/12)*Leases!$J147*Leases!$F147,0)+MAX((Expenses!GL$10-Leases!$K148/12)*Leases!$J148*Leases!$F147,0)+MAX((Expenses!GL$11-Leases!$K149/12)*Leases!$J149*Leases!$F147,0)+MAX((Expenses!GL$12-Leases!$K150/12)*Leases!$J150*Leases!$F147,0)+MAX((Expenses!GL$13-Leases!$K151/12)*Leases!$J151*Leases!$F147,0)))),0)</f>
        <v>0</v>
      </c>
      <c r="GO313" s="94">
        <f>IF(AND(GO$165&lt;=$E147,GO$165&gt;=EOMONTH($D147,0)),IF($G147="NNN",Expenses!GM$14*Leases!$F147,IF(Leases!$G147="FSG",0,IF(Leases!$G147="MG",SUMPRODUCT(Leases!$I147:$I151,Expenses!GM$9:GM$13)*Leases!$F147,MAX((Expenses!GM$9-Leases!$K147/12)*Leases!$J147*Leases!$F147,0)+MAX((Expenses!GM$10-Leases!$K148/12)*Leases!$J148*Leases!$F147,0)+MAX((Expenses!GM$11-Leases!$K149/12)*Leases!$J149*Leases!$F147,0)+MAX((Expenses!GM$12-Leases!$K150/12)*Leases!$J150*Leases!$F147,0)+MAX((Expenses!GM$13-Leases!$K151/12)*Leases!$J151*Leases!$F147,0)))),0)</f>
        <v>0</v>
      </c>
      <c r="GP313" s="94">
        <f>IF(AND(GP$165&lt;=$E147,GP$165&gt;=EOMONTH($D147,0)),IF($G147="NNN",Expenses!GN$14*Leases!$F147,IF(Leases!$G147="FSG",0,IF(Leases!$G147="MG",SUMPRODUCT(Leases!$I147:$I151,Expenses!GN$9:GN$13)*Leases!$F147,MAX((Expenses!GN$9-Leases!$K147/12)*Leases!$J147*Leases!$F147,0)+MAX((Expenses!GN$10-Leases!$K148/12)*Leases!$J148*Leases!$F147,0)+MAX((Expenses!GN$11-Leases!$K149/12)*Leases!$J149*Leases!$F147,0)+MAX((Expenses!GN$12-Leases!$K150/12)*Leases!$J150*Leases!$F147,0)+MAX((Expenses!GN$13-Leases!$K151/12)*Leases!$J151*Leases!$F147,0)))),0)</f>
        <v>0</v>
      </c>
      <c r="GQ313" s="94">
        <f>IF(AND(GQ$165&lt;=$E147,GQ$165&gt;=EOMONTH($D147,0)),IF($G147="NNN",Expenses!GO$14*Leases!$F147,IF(Leases!$G147="FSG",0,IF(Leases!$G147="MG",SUMPRODUCT(Leases!$I147:$I151,Expenses!GO$9:GO$13)*Leases!$F147,MAX((Expenses!GO$9-Leases!$K147/12)*Leases!$J147*Leases!$F147,0)+MAX((Expenses!GO$10-Leases!$K148/12)*Leases!$J148*Leases!$F147,0)+MAX((Expenses!GO$11-Leases!$K149/12)*Leases!$J149*Leases!$F147,0)+MAX((Expenses!GO$12-Leases!$K150/12)*Leases!$J150*Leases!$F147,0)+MAX((Expenses!GO$13-Leases!$K151/12)*Leases!$J151*Leases!$F147,0)))),0)</f>
        <v>0</v>
      </c>
      <c r="GR313" s="94">
        <f>IF(AND(GR$165&lt;=$E147,GR$165&gt;=EOMONTH($D147,0)),IF($G147="NNN",Expenses!GP$14*Leases!$F147,IF(Leases!$G147="FSG",0,IF(Leases!$G147="MG",SUMPRODUCT(Leases!$I147:$I151,Expenses!GP$9:GP$13)*Leases!$F147,MAX((Expenses!GP$9-Leases!$K147/12)*Leases!$J147*Leases!$F147,0)+MAX((Expenses!GP$10-Leases!$K148/12)*Leases!$J148*Leases!$F147,0)+MAX((Expenses!GP$11-Leases!$K149/12)*Leases!$J149*Leases!$F147,0)+MAX((Expenses!GP$12-Leases!$K150/12)*Leases!$J150*Leases!$F147,0)+MAX((Expenses!GP$13-Leases!$K151/12)*Leases!$J151*Leases!$F147,0)))),0)</f>
        <v>0</v>
      </c>
      <c r="GS313" s="94">
        <f>IF(AND(GS$165&lt;=$E147,GS$165&gt;=EOMONTH($D147,0)),IF($G147="NNN",Expenses!GQ$14*Leases!$F147,IF(Leases!$G147="FSG",0,IF(Leases!$G147="MG",SUMPRODUCT(Leases!$I147:$I151,Expenses!GQ$9:GQ$13)*Leases!$F147,MAX((Expenses!GQ$9-Leases!$K147/12)*Leases!$J147*Leases!$F147,0)+MAX((Expenses!GQ$10-Leases!$K148/12)*Leases!$J148*Leases!$F147,0)+MAX((Expenses!GQ$11-Leases!$K149/12)*Leases!$J149*Leases!$F147,0)+MAX((Expenses!GQ$12-Leases!$K150/12)*Leases!$J150*Leases!$F147,0)+MAX((Expenses!GQ$13-Leases!$K151/12)*Leases!$J151*Leases!$F147,0)))),0)</f>
        <v>0</v>
      </c>
      <c r="GT313" s="94">
        <f>IF(AND(GT$165&lt;=$E147,GT$165&gt;=EOMONTH($D147,0)),IF($G147="NNN",Expenses!GR$14*Leases!$F147,IF(Leases!$G147="FSG",0,IF(Leases!$G147="MG",SUMPRODUCT(Leases!$I147:$I151,Expenses!GR$9:GR$13)*Leases!$F147,MAX((Expenses!GR$9-Leases!$K147/12)*Leases!$J147*Leases!$F147,0)+MAX((Expenses!GR$10-Leases!$K148/12)*Leases!$J148*Leases!$F147,0)+MAX((Expenses!GR$11-Leases!$K149/12)*Leases!$J149*Leases!$F147,0)+MAX((Expenses!GR$12-Leases!$K150/12)*Leases!$J150*Leases!$F147,0)+MAX((Expenses!GR$13-Leases!$K151/12)*Leases!$J151*Leases!$F147,0)))),0)</f>
        <v>0</v>
      </c>
      <c r="GU313" s="94">
        <f>IF(AND(GU$165&lt;=$E147,GU$165&gt;=EOMONTH($D147,0)),IF($G147="NNN",Expenses!GS$14*Leases!$F147,IF(Leases!$G147="FSG",0,IF(Leases!$G147="MG",SUMPRODUCT(Leases!$I147:$I151,Expenses!GS$9:GS$13)*Leases!$F147,MAX((Expenses!GS$9-Leases!$K147/12)*Leases!$J147*Leases!$F147,0)+MAX((Expenses!GS$10-Leases!$K148/12)*Leases!$J148*Leases!$F147,0)+MAX((Expenses!GS$11-Leases!$K149/12)*Leases!$J149*Leases!$F147,0)+MAX((Expenses!GS$12-Leases!$K150/12)*Leases!$J150*Leases!$F147,0)+MAX((Expenses!GS$13-Leases!$K151/12)*Leases!$J151*Leases!$F147,0)))),0)</f>
        <v>0</v>
      </c>
      <c r="GV313" s="94">
        <f>IF(AND(GV$165&lt;=$E147,GV$165&gt;=EOMONTH($D147,0)),IF($G147="NNN",Expenses!GT$14*Leases!$F147,IF(Leases!$G147="FSG",0,IF(Leases!$G147="MG",SUMPRODUCT(Leases!$I147:$I151,Expenses!GT$9:GT$13)*Leases!$F147,MAX((Expenses!GT$9-Leases!$K147/12)*Leases!$J147*Leases!$F147,0)+MAX((Expenses!GT$10-Leases!$K148/12)*Leases!$J148*Leases!$F147,0)+MAX((Expenses!GT$11-Leases!$K149/12)*Leases!$J149*Leases!$F147,0)+MAX((Expenses!GT$12-Leases!$K150/12)*Leases!$J150*Leases!$F147,0)+MAX((Expenses!GT$13-Leases!$K151/12)*Leases!$J151*Leases!$F147,0)))),0)</f>
        <v>0</v>
      </c>
      <c r="GW313" s="94">
        <f>IF(AND(GW$165&lt;=$E147,GW$165&gt;=EOMONTH($D147,0)),IF($G147="NNN",Expenses!GU$14*Leases!$F147,IF(Leases!$G147="FSG",0,IF(Leases!$G147="MG",SUMPRODUCT(Leases!$I147:$I151,Expenses!GU$9:GU$13)*Leases!$F147,MAX((Expenses!GU$9-Leases!$K147/12)*Leases!$J147*Leases!$F147,0)+MAX((Expenses!GU$10-Leases!$K148/12)*Leases!$J148*Leases!$F147,0)+MAX((Expenses!GU$11-Leases!$K149/12)*Leases!$J149*Leases!$F147,0)+MAX((Expenses!GU$12-Leases!$K150/12)*Leases!$J150*Leases!$F147,0)+MAX((Expenses!GU$13-Leases!$K151/12)*Leases!$J151*Leases!$F147,0)))),0)</f>
        <v>0</v>
      </c>
      <c r="GX313" s="94">
        <f>IF(AND(GX$165&lt;=$E147,GX$165&gt;=EOMONTH($D147,0)),IF($G147="NNN",Expenses!GV$14*Leases!$F147,IF(Leases!$G147="FSG",0,IF(Leases!$G147="MG",SUMPRODUCT(Leases!$I147:$I151,Expenses!GV$9:GV$13)*Leases!$F147,MAX((Expenses!GV$9-Leases!$K147/12)*Leases!$J147*Leases!$F147,0)+MAX((Expenses!GV$10-Leases!$K148/12)*Leases!$J148*Leases!$F147,0)+MAX((Expenses!GV$11-Leases!$K149/12)*Leases!$J149*Leases!$F147,0)+MAX((Expenses!GV$12-Leases!$K150/12)*Leases!$J150*Leases!$F147,0)+MAX((Expenses!GV$13-Leases!$K151/12)*Leases!$J151*Leases!$F147,0)))),0)</f>
        <v>0</v>
      </c>
      <c r="GY313" s="94">
        <f>IF(AND(GY$165&lt;=$E147,GY$165&gt;=EOMONTH($D147,0)),IF($G147="NNN",Expenses!GW$14*Leases!$F147,IF(Leases!$G147="FSG",0,IF(Leases!$G147="MG",SUMPRODUCT(Leases!$I147:$I151,Expenses!GW$9:GW$13)*Leases!$F147,MAX((Expenses!GW$9-Leases!$K147/12)*Leases!$J147*Leases!$F147,0)+MAX((Expenses!GW$10-Leases!$K148/12)*Leases!$J148*Leases!$F147,0)+MAX((Expenses!GW$11-Leases!$K149/12)*Leases!$J149*Leases!$F147,0)+MAX((Expenses!GW$12-Leases!$K150/12)*Leases!$J150*Leases!$F147,0)+MAX((Expenses!GW$13-Leases!$K151/12)*Leases!$J151*Leases!$F147,0)))),0)</f>
        <v>0</v>
      </c>
      <c r="GZ313" s="94">
        <f>IF(AND(GZ$165&lt;=$E147,GZ$165&gt;=EOMONTH($D147,0)),IF($G147="NNN",Expenses!GX$14*Leases!$F147,IF(Leases!$G147="FSG",0,IF(Leases!$G147="MG",SUMPRODUCT(Leases!$I147:$I151,Expenses!GX$9:GX$13)*Leases!$F147,MAX((Expenses!GX$9-Leases!$K147/12)*Leases!$J147*Leases!$F147,0)+MAX((Expenses!GX$10-Leases!$K148/12)*Leases!$J148*Leases!$F147,0)+MAX((Expenses!GX$11-Leases!$K149/12)*Leases!$J149*Leases!$F147,0)+MAX((Expenses!GX$12-Leases!$K150/12)*Leases!$J150*Leases!$F147,0)+MAX((Expenses!GX$13-Leases!$K151/12)*Leases!$J151*Leases!$F147,0)))),0)</f>
        <v>0</v>
      </c>
      <c r="HA313" s="94">
        <f>IF(AND(HA$165&lt;=$E147,HA$165&gt;=EOMONTH($D147,0)),IF($G147="NNN",Expenses!GY$14*Leases!$F147,IF(Leases!$G147="FSG",0,IF(Leases!$G147="MG",SUMPRODUCT(Leases!$I147:$I151,Expenses!GY$9:GY$13)*Leases!$F147,MAX((Expenses!GY$9-Leases!$K147/12)*Leases!$J147*Leases!$F147,0)+MAX((Expenses!GY$10-Leases!$K148/12)*Leases!$J148*Leases!$F147,0)+MAX((Expenses!GY$11-Leases!$K149/12)*Leases!$J149*Leases!$F147,0)+MAX((Expenses!GY$12-Leases!$K150/12)*Leases!$J150*Leases!$F147,0)+MAX((Expenses!GY$13-Leases!$K151/12)*Leases!$J151*Leases!$F147,0)))),0)</f>
        <v>0</v>
      </c>
      <c r="HB313" s="94">
        <f>IF(AND(HB$165&lt;=$E147,HB$165&gt;=EOMONTH($D147,0)),IF($G147="NNN",Expenses!GZ$14*Leases!$F147,IF(Leases!$G147="FSG",0,IF(Leases!$G147="MG",SUMPRODUCT(Leases!$I147:$I151,Expenses!GZ$9:GZ$13)*Leases!$F147,MAX((Expenses!GZ$9-Leases!$K147/12)*Leases!$J147*Leases!$F147,0)+MAX((Expenses!GZ$10-Leases!$K148/12)*Leases!$J148*Leases!$F147,0)+MAX((Expenses!GZ$11-Leases!$K149/12)*Leases!$J149*Leases!$F147,0)+MAX((Expenses!GZ$12-Leases!$K150/12)*Leases!$J150*Leases!$F147,0)+MAX((Expenses!GZ$13-Leases!$K151/12)*Leases!$J151*Leases!$F147,0)))),0)</f>
        <v>0</v>
      </c>
      <c r="HC313" s="94">
        <f>IF(AND(HC$165&lt;=$E147,HC$165&gt;=EOMONTH($D147,0)),IF($G147="NNN",Expenses!HA$14*Leases!$F147,IF(Leases!$G147="FSG",0,IF(Leases!$G147="MG",SUMPRODUCT(Leases!$I147:$I151,Expenses!HA$9:HA$13)*Leases!$F147,MAX((Expenses!HA$9-Leases!$K147/12)*Leases!$J147*Leases!$F147,0)+MAX((Expenses!HA$10-Leases!$K148/12)*Leases!$J148*Leases!$F147,0)+MAX((Expenses!HA$11-Leases!$K149/12)*Leases!$J149*Leases!$F147,0)+MAX((Expenses!HA$12-Leases!$K150/12)*Leases!$J150*Leases!$F147,0)+MAX((Expenses!HA$13-Leases!$K151/12)*Leases!$J151*Leases!$F147,0)))),0)</f>
        <v>0</v>
      </c>
      <c r="HD313" s="94">
        <f>IF(AND(HD$165&lt;=$E147,HD$165&gt;=EOMONTH($D147,0)),IF($G147="NNN",Expenses!HB$14*Leases!$F147,IF(Leases!$G147="FSG",0,IF(Leases!$G147="MG",SUMPRODUCT(Leases!$I147:$I151,Expenses!HB$9:HB$13)*Leases!$F147,MAX((Expenses!HB$9-Leases!$K147/12)*Leases!$J147*Leases!$F147,0)+MAX((Expenses!HB$10-Leases!$K148/12)*Leases!$J148*Leases!$F147,0)+MAX((Expenses!HB$11-Leases!$K149/12)*Leases!$J149*Leases!$F147,0)+MAX((Expenses!HB$12-Leases!$K150/12)*Leases!$J150*Leases!$F147,0)+MAX((Expenses!HB$13-Leases!$K151/12)*Leases!$J151*Leases!$F147,0)))),0)</f>
        <v>0</v>
      </c>
      <c r="HE313" s="94">
        <f>IF(AND(HE$165&lt;=$E147,HE$165&gt;=EOMONTH($D147,0)),IF($G147="NNN",Expenses!HC$14*Leases!$F147,IF(Leases!$G147="FSG",0,IF(Leases!$G147="MG",SUMPRODUCT(Leases!$I147:$I151,Expenses!HC$9:HC$13)*Leases!$F147,MAX((Expenses!HC$9-Leases!$K147/12)*Leases!$J147*Leases!$F147,0)+MAX((Expenses!HC$10-Leases!$K148/12)*Leases!$J148*Leases!$F147,0)+MAX((Expenses!HC$11-Leases!$K149/12)*Leases!$J149*Leases!$F147,0)+MAX((Expenses!HC$12-Leases!$K150/12)*Leases!$J150*Leases!$F147,0)+MAX((Expenses!HC$13-Leases!$K151/12)*Leases!$J151*Leases!$F147,0)))),0)</f>
        <v>0</v>
      </c>
      <c r="HF313" s="94">
        <f>IF(AND(HF$165&lt;=$E147,HF$165&gt;=EOMONTH($D147,0)),IF($G147="NNN",Expenses!HD$14*Leases!$F147,IF(Leases!$G147="FSG",0,IF(Leases!$G147="MG",SUMPRODUCT(Leases!$I147:$I151,Expenses!HD$9:HD$13)*Leases!$F147,MAX((Expenses!HD$9-Leases!$K147/12)*Leases!$J147*Leases!$F147,0)+MAX((Expenses!HD$10-Leases!$K148/12)*Leases!$J148*Leases!$F147,0)+MAX((Expenses!HD$11-Leases!$K149/12)*Leases!$J149*Leases!$F147,0)+MAX((Expenses!HD$12-Leases!$K150/12)*Leases!$J150*Leases!$F147,0)+MAX((Expenses!HD$13-Leases!$K151/12)*Leases!$J151*Leases!$F147,0)))),0)</f>
        <v>0</v>
      </c>
      <c r="HG313" s="94">
        <f>IF(AND(HG$165&lt;=$E147,HG$165&gt;=EOMONTH($D147,0)),IF($G147="NNN",Expenses!HE$14*Leases!$F147,IF(Leases!$G147="FSG",0,IF(Leases!$G147="MG",SUMPRODUCT(Leases!$I147:$I151,Expenses!HE$9:HE$13)*Leases!$F147,MAX((Expenses!HE$9-Leases!$K147/12)*Leases!$J147*Leases!$F147,0)+MAX((Expenses!HE$10-Leases!$K148/12)*Leases!$J148*Leases!$F147,0)+MAX((Expenses!HE$11-Leases!$K149/12)*Leases!$J149*Leases!$F147,0)+MAX((Expenses!HE$12-Leases!$K150/12)*Leases!$J150*Leases!$F147,0)+MAX((Expenses!HE$13-Leases!$K151/12)*Leases!$J151*Leases!$F147,0)))),0)</f>
        <v>0</v>
      </c>
      <c r="HH313" s="94">
        <f>IF(AND(HH$165&lt;=$E147,HH$165&gt;=EOMONTH($D147,0)),IF($G147="NNN",Expenses!HF$14*Leases!$F147,IF(Leases!$G147="FSG",0,IF(Leases!$G147="MG",SUMPRODUCT(Leases!$I147:$I151,Expenses!HF$9:HF$13)*Leases!$F147,MAX((Expenses!HF$9-Leases!$K147/12)*Leases!$J147*Leases!$F147,0)+MAX((Expenses!HF$10-Leases!$K148/12)*Leases!$J148*Leases!$F147,0)+MAX((Expenses!HF$11-Leases!$K149/12)*Leases!$J149*Leases!$F147,0)+MAX((Expenses!HF$12-Leases!$K150/12)*Leases!$J150*Leases!$F147,0)+MAX((Expenses!HF$13-Leases!$K151/12)*Leases!$J151*Leases!$F147,0)))),0)</f>
        <v>0</v>
      </c>
      <c r="HI313" s="94">
        <f>IF(AND(HI$165&lt;=$E147,HI$165&gt;=EOMONTH($D147,0)),IF($G147="NNN",Expenses!HG$14*Leases!$F147,IF(Leases!$G147="FSG",0,IF(Leases!$G147="MG",SUMPRODUCT(Leases!$I147:$I151,Expenses!HG$9:HG$13)*Leases!$F147,MAX((Expenses!HG$9-Leases!$K147/12)*Leases!$J147*Leases!$F147,0)+MAX((Expenses!HG$10-Leases!$K148/12)*Leases!$J148*Leases!$F147,0)+MAX((Expenses!HG$11-Leases!$K149/12)*Leases!$J149*Leases!$F147,0)+MAX((Expenses!HG$12-Leases!$K150/12)*Leases!$J150*Leases!$F147,0)+MAX((Expenses!HG$13-Leases!$K151/12)*Leases!$J151*Leases!$F147,0)))),0)</f>
        <v>0</v>
      </c>
      <c r="HJ313" s="94">
        <f>IF(AND(HJ$165&lt;=$E147,HJ$165&gt;=EOMONTH($D147,0)),IF($G147="NNN",Expenses!HH$14*Leases!$F147,IF(Leases!$G147="FSG",0,IF(Leases!$G147="MG",SUMPRODUCT(Leases!$I147:$I151,Expenses!HH$9:HH$13)*Leases!$F147,MAX((Expenses!HH$9-Leases!$K147/12)*Leases!$J147*Leases!$F147,0)+MAX((Expenses!HH$10-Leases!$K148/12)*Leases!$J148*Leases!$F147,0)+MAX((Expenses!HH$11-Leases!$K149/12)*Leases!$J149*Leases!$F147,0)+MAX((Expenses!HH$12-Leases!$K150/12)*Leases!$J150*Leases!$F147,0)+MAX((Expenses!HH$13-Leases!$K151/12)*Leases!$J151*Leases!$F147,0)))),0)</f>
        <v>0</v>
      </c>
      <c r="HK313" s="94">
        <f>IF(AND(HK$165&lt;=$E147,HK$165&gt;=EOMONTH($D147,0)),IF($G147="NNN",Expenses!HI$14*Leases!$F147,IF(Leases!$G147="FSG",0,IF(Leases!$G147="MG",SUMPRODUCT(Leases!$I147:$I151,Expenses!HI$9:HI$13)*Leases!$F147,MAX((Expenses!HI$9-Leases!$K147/12)*Leases!$J147*Leases!$F147,0)+MAX((Expenses!HI$10-Leases!$K148/12)*Leases!$J148*Leases!$F147,0)+MAX((Expenses!HI$11-Leases!$K149/12)*Leases!$J149*Leases!$F147,0)+MAX((Expenses!HI$12-Leases!$K150/12)*Leases!$J150*Leases!$F147,0)+MAX((Expenses!HI$13-Leases!$K151/12)*Leases!$J151*Leases!$F147,0)))),0)</f>
        <v>0</v>
      </c>
      <c r="HL313" s="94">
        <f>IF(AND(HL$165&lt;=$E147,HL$165&gt;=EOMONTH($D147,0)),IF($G147="NNN",Expenses!HJ$14*Leases!$F147,IF(Leases!$G147="FSG",0,IF(Leases!$G147="MG",SUMPRODUCT(Leases!$I147:$I151,Expenses!HJ$9:HJ$13)*Leases!$F147,MAX((Expenses!HJ$9-Leases!$K147/12)*Leases!$J147*Leases!$F147,0)+MAX((Expenses!HJ$10-Leases!$K148/12)*Leases!$J148*Leases!$F147,0)+MAX((Expenses!HJ$11-Leases!$K149/12)*Leases!$J149*Leases!$F147,0)+MAX((Expenses!HJ$12-Leases!$K150/12)*Leases!$J150*Leases!$F147,0)+MAX((Expenses!HJ$13-Leases!$K151/12)*Leases!$J151*Leases!$F147,0)))),0)</f>
        <v>0</v>
      </c>
      <c r="HM313" s="94">
        <f>IF(AND(HM$165&lt;=$E147,HM$165&gt;=EOMONTH($D147,0)),IF($G147="NNN",Expenses!HK$14*Leases!$F147,IF(Leases!$G147="FSG",0,IF(Leases!$G147="MG",SUMPRODUCT(Leases!$I147:$I151,Expenses!HK$9:HK$13)*Leases!$F147,MAX((Expenses!HK$9-Leases!$K147/12)*Leases!$J147*Leases!$F147,0)+MAX((Expenses!HK$10-Leases!$K148/12)*Leases!$J148*Leases!$F147,0)+MAX((Expenses!HK$11-Leases!$K149/12)*Leases!$J149*Leases!$F147,0)+MAX((Expenses!HK$12-Leases!$K150/12)*Leases!$J150*Leases!$F147,0)+MAX((Expenses!HK$13-Leases!$K151/12)*Leases!$J151*Leases!$F147,0)))),0)</f>
        <v>0</v>
      </c>
      <c r="HN313" s="94">
        <f>IF(AND(HN$165&lt;=$E147,HN$165&gt;=EOMONTH($D147,0)),IF($G147="NNN",Expenses!HL$14*Leases!$F147,IF(Leases!$G147="FSG",0,IF(Leases!$G147="MG",SUMPRODUCT(Leases!$I147:$I151,Expenses!HL$9:HL$13)*Leases!$F147,MAX((Expenses!HL$9-Leases!$K147/12)*Leases!$J147*Leases!$F147,0)+MAX((Expenses!HL$10-Leases!$K148/12)*Leases!$J148*Leases!$F147,0)+MAX((Expenses!HL$11-Leases!$K149/12)*Leases!$J149*Leases!$F147,0)+MAX((Expenses!HL$12-Leases!$K150/12)*Leases!$J150*Leases!$F147,0)+MAX((Expenses!HL$13-Leases!$K151/12)*Leases!$J151*Leases!$F147,0)))),0)</f>
        <v>0</v>
      </c>
      <c r="HO313" s="94">
        <f>IF(AND(HO$165&lt;=$E147,HO$165&gt;=EOMONTH($D147,0)),IF($G147="NNN",Expenses!HM$14*Leases!$F147,IF(Leases!$G147="FSG",0,IF(Leases!$G147="MG",SUMPRODUCT(Leases!$I147:$I151,Expenses!HM$9:HM$13)*Leases!$F147,MAX((Expenses!HM$9-Leases!$K147/12)*Leases!$J147*Leases!$F147,0)+MAX((Expenses!HM$10-Leases!$K148/12)*Leases!$J148*Leases!$F147,0)+MAX((Expenses!HM$11-Leases!$K149/12)*Leases!$J149*Leases!$F147,0)+MAX((Expenses!HM$12-Leases!$K150/12)*Leases!$J150*Leases!$F147,0)+MAX((Expenses!HM$13-Leases!$K151/12)*Leases!$J151*Leases!$F147,0)))),0)</f>
        <v>0</v>
      </c>
      <c r="HP313" s="94">
        <f>IF(AND(HP$165&lt;=$E147,HP$165&gt;=EOMONTH($D147,0)),IF($G147="NNN",Expenses!HN$14*Leases!$F147,IF(Leases!$G147="FSG",0,IF(Leases!$G147="MG",SUMPRODUCT(Leases!$I147:$I151,Expenses!HN$9:HN$13)*Leases!$F147,MAX((Expenses!HN$9-Leases!$K147/12)*Leases!$J147*Leases!$F147,0)+MAX((Expenses!HN$10-Leases!$K148/12)*Leases!$J148*Leases!$F147,0)+MAX((Expenses!HN$11-Leases!$K149/12)*Leases!$J149*Leases!$F147,0)+MAX((Expenses!HN$12-Leases!$K150/12)*Leases!$J150*Leases!$F147,0)+MAX((Expenses!HN$13-Leases!$K151/12)*Leases!$J151*Leases!$F147,0)))),0)</f>
        <v>0</v>
      </c>
      <c r="HQ313" s="94">
        <f>IF(AND(HQ$165&lt;=$E147,HQ$165&gt;=EOMONTH($D147,0)),IF($G147="NNN",Expenses!HO$14*Leases!$F147,IF(Leases!$G147="FSG",0,IF(Leases!$G147="MG",SUMPRODUCT(Leases!$I147:$I151,Expenses!HO$9:HO$13)*Leases!$F147,MAX((Expenses!HO$9-Leases!$K147/12)*Leases!$J147*Leases!$F147,0)+MAX((Expenses!HO$10-Leases!$K148/12)*Leases!$J148*Leases!$F147,0)+MAX((Expenses!HO$11-Leases!$K149/12)*Leases!$J149*Leases!$F147,0)+MAX((Expenses!HO$12-Leases!$K150/12)*Leases!$J150*Leases!$F147,0)+MAX((Expenses!HO$13-Leases!$K151/12)*Leases!$J151*Leases!$F147,0)))),0)</f>
        <v>0</v>
      </c>
      <c r="HR313" s="94">
        <f>IF(AND(HR$165&lt;=$E147,HR$165&gt;=EOMONTH($D147,0)),IF($G147="NNN",Expenses!HP$14*Leases!$F147,IF(Leases!$G147="FSG",0,IF(Leases!$G147="MG",SUMPRODUCT(Leases!$I147:$I151,Expenses!HP$9:HP$13)*Leases!$F147,MAX((Expenses!HP$9-Leases!$K147/12)*Leases!$J147*Leases!$F147,0)+MAX((Expenses!HP$10-Leases!$K148/12)*Leases!$J148*Leases!$F147,0)+MAX((Expenses!HP$11-Leases!$K149/12)*Leases!$J149*Leases!$F147,0)+MAX((Expenses!HP$12-Leases!$K150/12)*Leases!$J150*Leases!$F147,0)+MAX((Expenses!HP$13-Leases!$K151/12)*Leases!$J151*Leases!$F147,0)))),0)</f>
        <v>0</v>
      </c>
      <c r="HS313" s="94">
        <f>IF(AND(HS$165&lt;=$E147,HS$165&gt;=EOMONTH($D147,0)),IF($G147="NNN",Expenses!HQ$14*Leases!$F147,IF(Leases!$G147="FSG",0,IF(Leases!$G147="MG",SUMPRODUCT(Leases!$I147:$I151,Expenses!HQ$9:HQ$13)*Leases!$F147,MAX((Expenses!HQ$9-Leases!$K147/12)*Leases!$J147*Leases!$F147,0)+MAX((Expenses!HQ$10-Leases!$K148/12)*Leases!$J148*Leases!$F147,0)+MAX((Expenses!HQ$11-Leases!$K149/12)*Leases!$J149*Leases!$F147,0)+MAX((Expenses!HQ$12-Leases!$K150/12)*Leases!$J150*Leases!$F147,0)+MAX((Expenses!HQ$13-Leases!$K151/12)*Leases!$J151*Leases!$F147,0)))),0)</f>
        <v>0</v>
      </c>
      <c r="HT313" s="94">
        <f>IF(AND(HT$165&lt;=$E147,HT$165&gt;=EOMONTH($D147,0)),IF($G147="NNN",Expenses!HR$14*Leases!$F147,IF(Leases!$G147="FSG",0,IF(Leases!$G147="MG",SUMPRODUCT(Leases!$I147:$I151,Expenses!HR$9:HR$13)*Leases!$F147,MAX((Expenses!HR$9-Leases!$K147/12)*Leases!$J147*Leases!$F147,0)+MAX((Expenses!HR$10-Leases!$K148/12)*Leases!$J148*Leases!$F147,0)+MAX((Expenses!HR$11-Leases!$K149/12)*Leases!$J149*Leases!$F147,0)+MAX((Expenses!HR$12-Leases!$K150/12)*Leases!$J150*Leases!$F147,0)+MAX((Expenses!HR$13-Leases!$K151/12)*Leases!$J151*Leases!$F147,0)))),0)</f>
        <v>0</v>
      </c>
      <c r="HU313" s="94">
        <f>IF(AND(HU$165&lt;=$E147,HU$165&gt;=EOMONTH($D147,0)),IF($G147="NNN",Expenses!HS$14*Leases!$F147,IF(Leases!$G147="FSG",0,IF(Leases!$G147="MG",SUMPRODUCT(Leases!$I147:$I151,Expenses!HS$9:HS$13)*Leases!$F147,MAX((Expenses!HS$9-Leases!$K147/12)*Leases!$J147*Leases!$F147,0)+MAX((Expenses!HS$10-Leases!$K148/12)*Leases!$J148*Leases!$F147,0)+MAX((Expenses!HS$11-Leases!$K149/12)*Leases!$J149*Leases!$F147,0)+MAX((Expenses!HS$12-Leases!$K150/12)*Leases!$J150*Leases!$F147,0)+MAX((Expenses!HS$13-Leases!$K151/12)*Leases!$J151*Leases!$F147,0)))),0)</f>
        <v>0</v>
      </c>
      <c r="HV313" s="94">
        <f>IF(AND(HV$165&lt;=$E147,HV$165&gt;=EOMONTH($D147,0)),IF($G147="NNN",Expenses!HT$14*Leases!$F147,IF(Leases!$G147="FSG",0,IF(Leases!$G147="MG",SUMPRODUCT(Leases!$I147:$I151,Expenses!HT$9:HT$13)*Leases!$F147,MAX((Expenses!HT$9-Leases!$K147/12)*Leases!$J147*Leases!$F147,0)+MAX((Expenses!HT$10-Leases!$K148/12)*Leases!$J148*Leases!$F147,0)+MAX((Expenses!HT$11-Leases!$K149/12)*Leases!$J149*Leases!$F147,0)+MAX((Expenses!HT$12-Leases!$K150/12)*Leases!$J150*Leases!$F147,0)+MAX((Expenses!HT$13-Leases!$K151/12)*Leases!$J151*Leases!$F147,0)))),0)</f>
        <v>0</v>
      </c>
      <c r="HW313" s="94">
        <f>IF(AND(HW$165&lt;=$E147,HW$165&gt;=EOMONTH($D147,0)),IF($G147="NNN",Expenses!HU$14*Leases!$F147,IF(Leases!$G147="FSG",0,IF(Leases!$G147="MG",SUMPRODUCT(Leases!$I147:$I151,Expenses!HU$9:HU$13)*Leases!$F147,MAX((Expenses!HU$9-Leases!$K147/12)*Leases!$J147*Leases!$F147,0)+MAX((Expenses!HU$10-Leases!$K148/12)*Leases!$J148*Leases!$F147,0)+MAX((Expenses!HU$11-Leases!$K149/12)*Leases!$J149*Leases!$F147,0)+MAX((Expenses!HU$12-Leases!$K150/12)*Leases!$J150*Leases!$F147,0)+MAX((Expenses!HU$13-Leases!$K151/12)*Leases!$J151*Leases!$F147,0)))),0)</f>
        <v>0</v>
      </c>
      <c r="HX313" s="94">
        <f>IF(AND(HX$165&lt;=$E147,HX$165&gt;=EOMONTH($D147,0)),IF($G147="NNN",Expenses!HV$14*Leases!$F147,IF(Leases!$G147="FSG",0,IF(Leases!$G147="MG",SUMPRODUCT(Leases!$I147:$I151,Expenses!HV$9:HV$13)*Leases!$F147,MAX((Expenses!HV$9-Leases!$K147/12)*Leases!$J147*Leases!$F147,0)+MAX((Expenses!HV$10-Leases!$K148/12)*Leases!$J148*Leases!$F147,0)+MAX((Expenses!HV$11-Leases!$K149/12)*Leases!$J149*Leases!$F147,0)+MAX((Expenses!HV$12-Leases!$K150/12)*Leases!$J150*Leases!$F147,0)+MAX((Expenses!HV$13-Leases!$K151/12)*Leases!$J151*Leases!$F147,0)))),0)</f>
        <v>0</v>
      </c>
      <c r="HY313" s="94">
        <f>IF(AND(HY$165&lt;=$E147,HY$165&gt;=EOMONTH($D147,0)),IF($G147="NNN",Expenses!HW$14*Leases!$F147,IF(Leases!$G147="FSG",0,IF(Leases!$G147="MG",SUMPRODUCT(Leases!$I147:$I151,Expenses!HW$9:HW$13)*Leases!$F147,MAX((Expenses!HW$9-Leases!$K147/12)*Leases!$J147*Leases!$F147,0)+MAX((Expenses!HW$10-Leases!$K148/12)*Leases!$J148*Leases!$F147,0)+MAX((Expenses!HW$11-Leases!$K149/12)*Leases!$J149*Leases!$F147,0)+MAX((Expenses!HW$12-Leases!$K150/12)*Leases!$J150*Leases!$F147,0)+MAX((Expenses!HW$13-Leases!$K151/12)*Leases!$J151*Leases!$F147,0)))),0)</f>
        <v>0</v>
      </c>
      <c r="HZ313" s="94">
        <f>IF(AND(HZ$165&lt;=$E147,HZ$165&gt;=EOMONTH($D147,0)),IF($G147="NNN",Expenses!HX$14*Leases!$F147,IF(Leases!$G147="FSG",0,IF(Leases!$G147="MG",SUMPRODUCT(Leases!$I147:$I151,Expenses!HX$9:HX$13)*Leases!$F147,MAX((Expenses!HX$9-Leases!$K147/12)*Leases!$J147*Leases!$F147,0)+MAX((Expenses!HX$10-Leases!$K148/12)*Leases!$J148*Leases!$F147,0)+MAX((Expenses!HX$11-Leases!$K149/12)*Leases!$J149*Leases!$F147,0)+MAX((Expenses!HX$12-Leases!$K150/12)*Leases!$J150*Leases!$F147,0)+MAX((Expenses!HX$13-Leases!$K151/12)*Leases!$J151*Leases!$F147,0)))),0)</f>
        <v>0</v>
      </c>
      <c r="IA313" s="94">
        <f>IF(AND(IA$165&lt;=$E147,IA$165&gt;=EOMONTH($D147,0)),IF($G147="NNN",Expenses!HY$14*Leases!$F147,IF(Leases!$G147="FSG",0,IF(Leases!$G147="MG",SUMPRODUCT(Leases!$I147:$I151,Expenses!HY$9:HY$13)*Leases!$F147,MAX((Expenses!HY$9-Leases!$K147/12)*Leases!$J147*Leases!$F147,0)+MAX((Expenses!HY$10-Leases!$K148/12)*Leases!$J148*Leases!$F147,0)+MAX((Expenses!HY$11-Leases!$K149/12)*Leases!$J149*Leases!$F147,0)+MAX((Expenses!HY$12-Leases!$K150/12)*Leases!$J150*Leases!$F147,0)+MAX((Expenses!HY$13-Leases!$K151/12)*Leases!$J151*Leases!$F147,0)))),0)</f>
        <v>0</v>
      </c>
      <c r="IB313" s="94">
        <f>IF(AND(IB$165&lt;=$E147,IB$165&gt;=EOMONTH($D147,0)),IF($G147="NNN",Expenses!HZ$14*Leases!$F147,IF(Leases!$G147="FSG",0,IF(Leases!$G147="MG",SUMPRODUCT(Leases!$I147:$I151,Expenses!HZ$9:HZ$13)*Leases!$F147,MAX((Expenses!HZ$9-Leases!$K147/12)*Leases!$J147*Leases!$F147,0)+MAX((Expenses!HZ$10-Leases!$K148/12)*Leases!$J148*Leases!$F147,0)+MAX((Expenses!HZ$11-Leases!$K149/12)*Leases!$J149*Leases!$F147,0)+MAX((Expenses!HZ$12-Leases!$K150/12)*Leases!$J150*Leases!$F147,0)+MAX((Expenses!HZ$13-Leases!$K151/12)*Leases!$J151*Leases!$F147,0)))),0)</f>
        <v>0</v>
      </c>
      <c r="IC313" s="94">
        <f>IF(AND(IC$165&lt;=$E147,IC$165&gt;=EOMONTH($D147,0)),IF($G147="NNN",Expenses!IA$14*Leases!$F147,IF(Leases!$G147="FSG",0,IF(Leases!$G147="MG",SUMPRODUCT(Leases!$I147:$I151,Expenses!IA$9:IA$13)*Leases!$F147,MAX((Expenses!IA$9-Leases!$K147/12)*Leases!$J147*Leases!$F147,0)+MAX((Expenses!IA$10-Leases!$K148/12)*Leases!$J148*Leases!$F147,0)+MAX((Expenses!IA$11-Leases!$K149/12)*Leases!$J149*Leases!$F147,0)+MAX((Expenses!IA$12-Leases!$K150/12)*Leases!$J150*Leases!$F147,0)+MAX((Expenses!IA$13-Leases!$K151/12)*Leases!$J151*Leases!$F147,0)))),0)</f>
        <v>0</v>
      </c>
      <c r="ID313" s="94">
        <f>IF(AND(ID$165&lt;=$E147,ID$165&gt;=EOMONTH($D147,0)),IF($G147="NNN",Expenses!IB$14*Leases!$F147,IF(Leases!$G147="FSG",0,IF(Leases!$G147="MG",SUMPRODUCT(Leases!$I147:$I151,Expenses!IB$9:IB$13)*Leases!$F147,MAX((Expenses!IB$9-Leases!$K147/12)*Leases!$J147*Leases!$F147,0)+MAX((Expenses!IB$10-Leases!$K148/12)*Leases!$J148*Leases!$F147,0)+MAX((Expenses!IB$11-Leases!$K149/12)*Leases!$J149*Leases!$F147,0)+MAX((Expenses!IB$12-Leases!$K150/12)*Leases!$J150*Leases!$F147,0)+MAX((Expenses!IB$13-Leases!$K151/12)*Leases!$J151*Leases!$F147,0)))),0)</f>
        <v>0</v>
      </c>
      <c r="IE313" s="94">
        <f>IF(AND(IE$165&lt;=$E147,IE$165&gt;=EOMONTH($D147,0)),IF($G147="NNN",Expenses!IC$14*Leases!$F147,IF(Leases!$G147="FSG",0,IF(Leases!$G147="MG",SUMPRODUCT(Leases!$I147:$I151,Expenses!IC$9:IC$13)*Leases!$F147,MAX((Expenses!IC$9-Leases!$K147/12)*Leases!$J147*Leases!$F147,0)+MAX((Expenses!IC$10-Leases!$K148/12)*Leases!$J148*Leases!$F147,0)+MAX((Expenses!IC$11-Leases!$K149/12)*Leases!$J149*Leases!$F147,0)+MAX((Expenses!IC$12-Leases!$K150/12)*Leases!$J150*Leases!$F147,0)+MAX((Expenses!IC$13-Leases!$K151/12)*Leases!$J151*Leases!$F147,0)))),0)</f>
        <v>0</v>
      </c>
      <c r="IF313" s="94">
        <f>IF(AND(IF$165&lt;=$E147,IF$165&gt;=EOMONTH($D147,0)),IF($G147="NNN",Expenses!ID$14*Leases!$F147,IF(Leases!$G147="FSG",0,IF(Leases!$G147="MG",SUMPRODUCT(Leases!$I147:$I151,Expenses!ID$9:ID$13)*Leases!$F147,MAX((Expenses!ID$9-Leases!$K147/12)*Leases!$J147*Leases!$F147,0)+MAX((Expenses!ID$10-Leases!$K148/12)*Leases!$J148*Leases!$F147,0)+MAX((Expenses!ID$11-Leases!$K149/12)*Leases!$J149*Leases!$F147,0)+MAX((Expenses!ID$12-Leases!$K150/12)*Leases!$J150*Leases!$F147,0)+MAX((Expenses!ID$13-Leases!$K151/12)*Leases!$J151*Leases!$F147,0)))),0)</f>
        <v>0</v>
      </c>
      <c r="IG313" s="94">
        <f>IF(AND(IG$165&lt;=$E147,IG$165&gt;=EOMONTH($D147,0)),IF($G147="NNN",Expenses!IE$14*Leases!$F147,IF(Leases!$G147="FSG",0,IF(Leases!$G147="MG",SUMPRODUCT(Leases!$I147:$I151,Expenses!IE$9:IE$13)*Leases!$F147,MAX((Expenses!IE$9-Leases!$K147/12)*Leases!$J147*Leases!$F147,0)+MAX((Expenses!IE$10-Leases!$K148/12)*Leases!$J148*Leases!$F147,0)+MAX((Expenses!IE$11-Leases!$K149/12)*Leases!$J149*Leases!$F147,0)+MAX((Expenses!IE$12-Leases!$K150/12)*Leases!$J150*Leases!$F147,0)+MAX((Expenses!IE$13-Leases!$K151/12)*Leases!$J151*Leases!$F147,0)))),0)</f>
        <v>0</v>
      </c>
      <c r="IH313" s="94">
        <f>IF(AND(IH$165&lt;=$E147,IH$165&gt;=EOMONTH($D147,0)),IF($G147="NNN",Expenses!IF$14*Leases!$F147,IF(Leases!$G147="FSG",0,IF(Leases!$G147="MG",SUMPRODUCT(Leases!$I147:$I151,Expenses!IF$9:IF$13)*Leases!$F147,MAX((Expenses!IF$9-Leases!$K147/12)*Leases!$J147*Leases!$F147,0)+MAX((Expenses!IF$10-Leases!$K148/12)*Leases!$J148*Leases!$F147,0)+MAX((Expenses!IF$11-Leases!$K149/12)*Leases!$J149*Leases!$F147,0)+MAX((Expenses!IF$12-Leases!$K150/12)*Leases!$J150*Leases!$F147,0)+MAX((Expenses!IF$13-Leases!$K151/12)*Leases!$J151*Leases!$F147,0)))),0)</f>
        <v>0</v>
      </c>
      <c r="II313" s="94">
        <f>IF(AND(II$165&lt;=$E147,II$165&gt;=EOMONTH($D147,0)),IF($G147="NNN",Expenses!IG$14*Leases!$F147,IF(Leases!$G147="FSG",0,IF(Leases!$G147="MG",SUMPRODUCT(Leases!$I147:$I151,Expenses!IG$9:IG$13)*Leases!$F147,MAX((Expenses!IG$9-Leases!$K147/12)*Leases!$J147*Leases!$F147,0)+MAX((Expenses!IG$10-Leases!$K148/12)*Leases!$J148*Leases!$F147,0)+MAX((Expenses!IG$11-Leases!$K149/12)*Leases!$J149*Leases!$F147,0)+MAX((Expenses!IG$12-Leases!$K150/12)*Leases!$J150*Leases!$F147,0)+MAX((Expenses!IG$13-Leases!$K151/12)*Leases!$J151*Leases!$F147,0)))),0)</f>
        <v>0</v>
      </c>
      <c r="IJ313" s="94">
        <f>IF(AND(IJ$165&lt;=$E147,IJ$165&gt;=EOMONTH($D147,0)),IF($G147="NNN",Expenses!IH$14*Leases!$F147,IF(Leases!$G147="FSG",0,IF(Leases!$G147="MG",SUMPRODUCT(Leases!$I147:$I151,Expenses!IH$9:IH$13)*Leases!$F147,MAX((Expenses!IH$9-Leases!$K147/12)*Leases!$J147*Leases!$F147,0)+MAX((Expenses!IH$10-Leases!$K148/12)*Leases!$J148*Leases!$F147,0)+MAX((Expenses!IH$11-Leases!$K149/12)*Leases!$J149*Leases!$F147,0)+MAX((Expenses!IH$12-Leases!$K150/12)*Leases!$J150*Leases!$F147,0)+MAX((Expenses!IH$13-Leases!$K151/12)*Leases!$J151*Leases!$F147,0)))),0)</f>
        <v>0</v>
      </c>
      <c r="IK313" s="94">
        <f>IF(AND(IK$165&lt;=$E147,IK$165&gt;=EOMONTH($D147,0)),IF($G147="NNN",Expenses!II$14*Leases!$F147,IF(Leases!$G147="FSG",0,IF(Leases!$G147="MG",SUMPRODUCT(Leases!$I147:$I151,Expenses!II$9:II$13)*Leases!$F147,MAX((Expenses!II$9-Leases!$K147/12)*Leases!$J147*Leases!$F147,0)+MAX((Expenses!II$10-Leases!$K148/12)*Leases!$J148*Leases!$F147,0)+MAX((Expenses!II$11-Leases!$K149/12)*Leases!$J149*Leases!$F147,0)+MAX((Expenses!II$12-Leases!$K150/12)*Leases!$J150*Leases!$F147,0)+MAX((Expenses!II$13-Leases!$K151/12)*Leases!$J151*Leases!$F147,0)))),0)</f>
        <v>0</v>
      </c>
      <c r="IL313" s="94">
        <f>IF(AND(IL$165&lt;=$E147,IL$165&gt;=EOMONTH($D147,0)),IF($G147="NNN",Expenses!IJ$14*Leases!$F147,IF(Leases!$G147="FSG",0,IF(Leases!$G147="MG",SUMPRODUCT(Leases!$I147:$I151,Expenses!IJ$9:IJ$13)*Leases!$F147,MAX((Expenses!IJ$9-Leases!$K147/12)*Leases!$J147*Leases!$F147,0)+MAX((Expenses!IJ$10-Leases!$K148/12)*Leases!$J148*Leases!$F147,0)+MAX((Expenses!IJ$11-Leases!$K149/12)*Leases!$J149*Leases!$F147,0)+MAX((Expenses!IJ$12-Leases!$K150/12)*Leases!$J150*Leases!$F147,0)+MAX((Expenses!IJ$13-Leases!$K151/12)*Leases!$J151*Leases!$F147,0)))),0)</f>
        <v>0</v>
      </c>
      <c r="IM313" s="94">
        <f>IF(AND(IM$165&lt;=$E147,IM$165&gt;=EOMONTH($D147,0)),IF($G147="NNN",Expenses!IK$14*Leases!$F147,IF(Leases!$G147="FSG",0,IF(Leases!$G147="MG",SUMPRODUCT(Leases!$I147:$I151,Expenses!IK$9:IK$13)*Leases!$F147,MAX((Expenses!IK$9-Leases!$K147/12)*Leases!$J147*Leases!$F147,0)+MAX((Expenses!IK$10-Leases!$K148/12)*Leases!$J148*Leases!$F147,0)+MAX((Expenses!IK$11-Leases!$K149/12)*Leases!$J149*Leases!$F147,0)+MAX((Expenses!IK$12-Leases!$K150/12)*Leases!$J150*Leases!$F147,0)+MAX((Expenses!IK$13-Leases!$K151/12)*Leases!$J151*Leases!$F147,0)))),0)</f>
        <v>0</v>
      </c>
      <c r="IN313" s="94">
        <f>IF(AND(IN$165&lt;=$E147,IN$165&gt;=EOMONTH($D147,0)),IF($G147="NNN",Expenses!IL$14*Leases!$F147,IF(Leases!$G147="FSG",0,IF(Leases!$G147="MG",SUMPRODUCT(Leases!$I147:$I151,Expenses!IL$9:IL$13)*Leases!$F147,MAX((Expenses!IL$9-Leases!$K147/12)*Leases!$J147*Leases!$F147,0)+MAX((Expenses!IL$10-Leases!$K148/12)*Leases!$J148*Leases!$F147,0)+MAX((Expenses!IL$11-Leases!$K149/12)*Leases!$J149*Leases!$F147,0)+MAX((Expenses!IL$12-Leases!$K150/12)*Leases!$J150*Leases!$F147,0)+MAX((Expenses!IL$13-Leases!$K151/12)*Leases!$J151*Leases!$F147,0)))),0)</f>
        <v>0</v>
      </c>
      <c r="IO313" s="94">
        <f>IF(AND(IO$165&lt;=$E147,IO$165&gt;=EOMONTH($D147,0)),IF($G147="NNN",Expenses!IM$14*Leases!$F147,IF(Leases!$G147="FSG",0,IF(Leases!$G147="MG",SUMPRODUCT(Leases!$I147:$I151,Expenses!IM$9:IM$13)*Leases!$F147,MAX((Expenses!IM$9-Leases!$K147/12)*Leases!$J147*Leases!$F147,0)+MAX((Expenses!IM$10-Leases!$K148/12)*Leases!$J148*Leases!$F147,0)+MAX((Expenses!IM$11-Leases!$K149/12)*Leases!$J149*Leases!$F147,0)+MAX((Expenses!IM$12-Leases!$K150/12)*Leases!$J150*Leases!$F147,0)+MAX((Expenses!IM$13-Leases!$K151/12)*Leases!$J151*Leases!$F147,0)))),0)</f>
        <v>0</v>
      </c>
      <c r="IP313" s="94">
        <f>IF(AND(IP$165&lt;=$E147,IP$165&gt;=EOMONTH($D147,0)),IF($G147="NNN",Expenses!IN$14*Leases!$F147,IF(Leases!$G147="FSG",0,IF(Leases!$G147="MG",SUMPRODUCT(Leases!$I147:$I151,Expenses!IN$9:IN$13)*Leases!$F147,MAX((Expenses!IN$9-Leases!$K147/12)*Leases!$J147*Leases!$F147,0)+MAX((Expenses!IN$10-Leases!$K148/12)*Leases!$J148*Leases!$F147,0)+MAX((Expenses!IN$11-Leases!$K149/12)*Leases!$J149*Leases!$F147,0)+MAX((Expenses!IN$12-Leases!$K150/12)*Leases!$J150*Leases!$F147,0)+MAX((Expenses!IN$13-Leases!$K151/12)*Leases!$J151*Leases!$F147,0)))),0)</f>
        <v>0</v>
      </c>
      <c r="IQ313" s="94">
        <f>IF(AND(IQ$165&lt;=$E147,IQ$165&gt;=EOMONTH($D147,0)),IF($G147="NNN",Expenses!IO$14*Leases!$F147,IF(Leases!$G147="FSG",0,IF(Leases!$G147="MG",SUMPRODUCT(Leases!$I147:$I151,Expenses!IO$9:IO$13)*Leases!$F147,MAX((Expenses!IO$9-Leases!$K147/12)*Leases!$J147*Leases!$F147,0)+MAX((Expenses!IO$10-Leases!$K148/12)*Leases!$J148*Leases!$F147,0)+MAX((Expenses!IO$11-Leases!$K149/12)*Leases!$J149*Leases!$F147,0)+MAX((Expenses!IO$12-Leases!$K150/12)*Leases!$J150*Leases!$F147,0)+MAX((Expenses!IO$13-Leases!$K151/12)*Leases!$J151*Leases!$F147,0)))),0)</f>
        <v>0</v>
      </c>
      <c r="IR313" s="94">
        <f>IF(AND(IR$165&lt;=$E147,IR$165&gt;=EOMONTH($D147,0)),IF($G147="NNN",Expenses!IP$14*Leases!$F147,IF(Leases!$G147="FSG",0,IF(Leases!$G147="MG",SUMPRODUCT(Leases!$I147:$I151,Expenses!IP$9:IP$13)*Leases!$F147,MAX((Expenses!IP$9-Leases!$K147/12)*Leases!$J147*Leases!$F147,0)+MAX((Expenses!IP$10-Leases!$K148/12)*Leases!$J148*Leases!$F147,0)+MAX((Expenses!IP$11-Leases!$K149/12)*Leases!$J149*Leases!$F147,0)+MAX((Expenses!IP$12-Leases!$K150/12)*Leases!$J150*Leases!$F147,0)+MAX((Expenses!IP$13-Leases!$K151/12)*Leases!$J151*Leases!$F147,0)))),0)</f>
        <v>0</v>
      </c>
      <c r="IS313" s="94">
        <f>IF(AND(IS$165&lt;=$E147,IS$165&gt;=EOMONTH($D147,0)),IF($G147="NNN",Expenses!IQ$14*Leases!$F147,IF(Leases!$G147="FSG",0,IF(Leases!$G147="MG",SUMPRODUCT(Leases!$I147:$I151,Expenses!IQ$9:IQ$13)*Leases!$F147,MAX((Expenses!IQ$9-Leases!$K147/12)*Leases!$J147*Leases!$F147,0)+MAX((Expenses!IQ$10-Leases!$K148/12)*Leases!$J148*Leases!$F147,0)+MAX((Expenses!IQ$11-Leases!$K149/12)*Leases!$J149*Leases!$F147,0)+MAX((Expenses!IQ$12-Leases!$K150/12)*Leases!$J150*Leases!$F147,0)+MAX((Expenses!IQ$13-Leases!$K151/12)*Leases!$J151*Leases!$F147,0)))),0)</f>
        <v>0</v>
      </c>
      <c r="IT313" s="94">
        <f>IF(AND(IT$165&lt;=$E147,IT$165&gt;=EOMONTH($D147,0)),IF($G147="NNN",Expenses!IR$14*Leases!$F147,IF(Leases!$G147="FSG",0,IF(Leases!$G147="MG",SUMPRODUCT(Leases!$I147:$I151,Expenses!IR$9:IR$13)*Leases!$F147,MAX((Expenses!IR$9-Leases!$K147/12)*Leases!$J147*Leases!$F147,0)+MAX((Expenses!IR$10-Leases!$K148/12)*Leases!$J148*Leases!$F147,0)+MAX((Expenses!IR$11-Leases!$K149/12)*Leases!$J149*Leases!$F147,0)+MAX((Expenses!IR$12-Leases!$K150/12)*Leases!$J150*Leases!$F147,0)+MAX((Expenses!IR$13-Leases!$K151/12)*Leases!$J151*Leases!$F147,0)))),0)</f>
        <v>0</v>
      </c>
      <c r="IU313" s="94">
        <f>IF(AND(IU$165&lt;=$E147,IU$165&gt;=EOMONTH($D147,0)),IF($G147="NNN",Expenses!IS$14*Leases!$F147,IF(Leases!$G147="FSG",0,IF(Leases!$G147="MG",SUMPRODUCT(Leases!$I147:$I151,Expenses!IS$9:IS$13)*Leases!$F147,MAX((Expenses!IS$9-Leases!$K147/12)*Leases!$J147*Leases!$F147,0)+MAX((Expenses!IS$10-Leases!$K148/12)*Leases!$J148*Leases!$F147,0)+MAX((Expenses!IS$11-Leases!$K149/12)*Leases!$J149*Leases!$F147,0)+MAX((Expenses!IS$12-Leases!$K150/12)*Leases!$J150*Leases!$F147,0)+MAX((Expenses!IS$13-Leases!$K151/12)*Leases!$J151*Leases!$F147,0)))),0)</f>
        <v>0</v>
      </c>
      <c r="IV313" s="94">
        <f>IF(AND(IV$165&lt;=$E147,IV$165&gt;=EOMONTH($D147,0)),IF($G147="NNN",Expenses!IT$14*Leases!$F147,IF(Leases!$G147="FSG",0,IF(Leases!$G147="MG",SUMPRODUCT(Leases!$I147:$I151,Expenses!IT$9:IT$13)*Leases!$F147,MAX((Expenses!IT$9-Leases!$K147/12)*Leases!$J147*Leases!$F147,0)+MAX((Expenses!IT$10-Leases!$K148/12)*Leases!$J148*Leases!$F147,0)+MAX((Expenses!IT$11-Leases!$K149/12)*Leases!$J149*Leases!$F147,0)+MAX((Expenses!IT$12-Leases!$K150/12)*Leases!$J150*Leases!$F147,0)+MAX((Expenses!IT$13-Leases!$K151/12)*Leases!$J151*Leases!$F147,0)))),0)</f>
        <v>0</v>
      </c>
      <c r="IW313" s="94">
        <f>IF(AND(IW$165&lt;=$E147,IW$165&gt;=EOMONTH($D147,0)),IF($G147="NNN",Expenses!IU$14*Leases!$F147,IF(Leases!$G147="FSG",0,IF(Leases!$G147="MG",SUMPRODUCT(Leases!$I147:$I151,Expenses!IU$9:IU$13)*Leases!$F147,MAX((Expenses!IU$9-Leases!$K147/12)*Leases!$J147*Leases!$F147,0)+MAX((Expenses!IU$10-Leases!$K148/12)*Leases!$J148*Leases!$F147,0)+MAX((Expenses!IU$11-Leases!$K149/12)*Leases!$J149*Leases!$F147,0)+MAX((Expenses!IU$12-Leases!$K150/12)*Leases!$J150*Leases!$F147,0)+MAX((Expenses!IU$13-Leases!$K151/12)*Leases!$J151*Leases!$F147,0)))),0)</f>
        <v>0</v>
      </c>
      <c r="IX313" s="94">
        <f>IF(AND(IX$165&lt;=$E147,IX$165&gt;=EOMONTH($D147,0)),IF($G147="NNN",Expenses!IV$14*Leases!$F147,IF(Leases!$G147="FSG",0,IF(Leases!$G147="MG",SUMPRODUCT(Leases!$I147:$I151,Expenses!IV$9:IV$13)*Leases!$F147,MAX((Expenses!IV$9-Leases!$K147/12)*Leases!$J147*Leases!$F147,0)+MAX((Expenses!IV$10-Leases!$K148/12)*Leases!$J148*Leases!$F147,0)+MAX((Expenses!IV$11-Leases!$K149/12)*Leases!$J149*Leases!$F147,0)+MAX((Expenses!IV$12-Leases!$K150/12)*Leases!$J150*Leases!$F147,0)+MAX((Expenses!IV$13-Leases!$K151/12)*Leases!$J151*Leases!$F147,0)))),0)</f>
        <v>0</v>
      </c>
      <c r="IY313" s="94">
        <f>IF(AND(IY$165&lt;=$E147,IY$165&gt;=EOMONTH($D147,0)),IF($G147="NNN",Expenses!IW$14*Leases!$F147,IF(Leases!$G147="FSG",0,IF(Leases!$G147="MG",SUMPRODUCT(Leases!$I147:$I151,Expenses!IW$9:IW$13)*Leases!$F147,MAX((Expenses!IW$9-Leases!$K147/12)*Leases!$J147*Leases!$F147,0)+MAX((Expenses!IW$10-Leases!$K148/12)*Leases!$J148*Leases!$F147,0)+MAX((Expenses!IW$11-Leases!$K149/12)*Leases!$J149*Leases!$F147,0)+MAX((Expenses!IW$12-Leases!$K150/12)*Leases!$J150*Leases!$F147,0)+MAX((Expenses!IW$13-Leases!$K151/12)*Leases!$J151*Leases!$F147,0)))),0)</f>
        <v>0</v>
      </c>
      <c r="IZ313" s="94">
        <f>IF(AND(IZ$165&lt;=$E147,IZ$165&gt;=EOMONTH($D147,0)),IF($G147="NNN",Expenses!IX$14*Leases!$F147,IF(Leases!$G147="FSG",0,IF(Leases!$G147="MG",SUMPRODUCT(Leases!$I147:$I151,Expenses!IX$9:IX$13)*Leases!$F147,MAX((Expenses!IX$9-Leases!$K147/12)*Leases!$J147*Leases!$F147,0)+MAX((Expenses!IX$10-Leases!$K148/12)*Leases!$J148*Leases!$F147,0)+MAX((Expenses!IX$11-Leases!$K149/12)*Leases!$J149*Leases!$F147,0)+MAX((Expenses!IX$12-Leases!$K150/12)*Leases!$J150*Leases!$F147,0)+MAX((Expenses!IX$13-Leases!$K151/12)*Leases!$J151*Leases!$F147,0)))),0)</f>
        <v>0</v>
      </c>
      <c r="JA313" s="94">
        <f>IF(AND(JA$165&lt;=$E147,JA$165&gt;=EOMONTH($D147,0)),IF($G147="NNN",Expenses!IY$14*Leases!$F147,IF(Leases!$G147="FSG",0,IF(Leases!$G147="MG",SUMPRODUCT(Leases!$I147:$I151,Expenses!IY$9:IY$13)*Leases!$F147,MAX((Expenses!IY$9-Leases!$K147/12)*Leases!$J147*Leases!$F147,0)+MAX((Expenses!IY$10-Leases!$K148/12)*Leases!$J148*Leases!$F147,0)+MAX((Expenses!IY$11-Leases!$K149/12)*Leases!$J149*Leases!$F147,0)+MAX((Expenses!IY$12-Leases!$K150/12)*Leases!$J150*Leases!$F147,0)+MAX((Expenses!IY$13-Leases!$K151/12)*Leases!$J151*Leases!$F147,0)))),0)</f>
        <v>0</v>
      </c>
      <c r="JB313" s="94">
        <f>IF(AND(JB$165&lt;=$E147,JB$165&gt;=EOMONTH($D147,0)),IF($G147="NNN",Expenses!IZ$14*Leases!$F147,IF(Leases!$G147="FSG",0,IF(Leases!$G147="MG",SUMPRODUCT(Leases!$I147:$I151,Expenses!IZ$9:IZ$13)*Leases!$F147,MAX((Expenses!IZ$9-Leases!$K147/12)*Leases!$J147*Leases!$F147,0)+MAX((Expenses!IZ$10-Leases!$K148/12)*Leases!$J148*Leases!$F147,0)+MAX((Expenses!IZ$11-Leases!$K149/12)*Leases!$J149*Leases!$F147,0)+MAX((Expenses!IZ$12-Leases!$K150/12)*Leases!$J150*Leases!$F147,0)+MAX((Expenses!IZ$13-Leases!$K151/12)*Leases!$J151*Leases!$F147,0)))),0)</f>
        <v>0</v>
      </c>
      <c r="JC313" s="94">
        <f>IF(AND(JC$165&lt;=$E147,JC$165&gt;=EOMONTH($D147,0)),IF($G147="NNN",Expenses!JA$14*Leases!$F147,IF(Leases!$G147="FSG",0,IF(Leases!$G147="MG",SUMPRODUCT(Leases!$I147:$I151,Expenses!JA$9:JA$13)*Leases!$F147,MAX((Expenses!JA$9-Leases!$K147/12)*Leases!$J147*Leases!$F147,0)+MAX((Expenses!JA$10-Leases!$K148/12)*Leases!$J148*Leases!$F147,0)+MAX((Expenses!JA$11-Leases!$K149/12)*Leases!$J149*Leases!$F147,0)+MAX((Expenses!JA$12-Leases!$K150/12)*Leases!$J150*Leases!$F147,0)+MAX((Expenses!JA$13-Leases!$K151/12)*Leases!$J151*Leases!$F147,0)))),0)</f>
        <v>0</v>
      </c>
      <c r="JD313" s="94">
        <f>IF(AND(JD$165&lt;=$E147,JD$165&gt;=EOMONTH($D147,0)),IF($G147="NNN",Expenses!JB$14*Leases!$F147,IF(Leases!$G147="FSG",0,IF(Leases!$G147="MG",SUMPRODUCT(Leases!$I147:$I151,Expenses!JB$9:JB$13)*Leases!$F147,MAX((Expenses!JB$9-Leases!$K147/12)*Leases!$J147*Leases!$F147,0)+MAX((Expenses!JB$10-Leases!$K148/12)*Leases!$J148*Leases!$F147,0)+MAX((Expenses!JB$11-Leases!$K149/12)*Leases!$J149*Leases!$F147,0)+MAX((Expenses!JB$12-Leases!$K150/12)*Leases!$J150*Leases!$F147,0)+MAX((Expenses!JB$13-Leases!$K151/12)*Leases!$J151*Leases!$F147,0)))),0)</f>
        <v>0</v>
      </c>
      <c r="JE313" s="94">
        <f>IF(AND(JE$165&lt;=$E147,JE$165&gt;=EOMONTH($D147,0)),IF($G147="NNN",Expenses!JC$14*Leases!$F147,IF(Leases!$G147="FSG",0,IF(Leases!$G147="MG",SUMPRODUCT(Leases!$I147:$I151,Expenses!JC$9:JC$13)*Leases!$F147,MAX((Expenses!JC$9-Leases!$K147/12)*Leases!$J147*Leases!$F147,0)+MAX((Expenses!JC$10-Leases!$K148/12)*Leases!$J148*Leases!$F147,0)+MAX((Expenses!JC$11-Leases!$K149/12)*Leases!$J149*Leases!$F147,0)+MAX((Expenses!JC$12-Leases!$K150/12)*Leases!$J150*Leases!$F147,0)+MAX((Expenses!JC$13-Leases!$K151/12)*Leases!$J151*Leases!$F147,0)))),0)</f>
        <v>0</v>
      </c>
      <c r="JF313" s="94">
        <f>IF(AND(JF$165&lt;=$E147,JF$165&gt;=EOMONTH($D147,0)),IF($G147="NNN",Expenses!JD$14*Leases!$F147,IF(Leases!$G147="FSG",0,IF(Leases!$G147="MG",SUMPRODUCT(Leases!$I147:$I151,Expenses!JD$9:JD$13)*Leases!$F147,MAX((Expenses!JD$9-Leases!$K147/12)*Leases!$J147*Leases!$F147,0)+MAX((Expenses!JD$10-Leases!$K148/12)*Leases!$J148*Leases!$F147,0)+MAX((Expenses!JD$11-Leases!$K149/12)*Leases!$J149*Leases!$F147,0)+MAX((Expenses!JD$12-Leases!$K150/12)*Leases!$J150*Leases!$F147,0)+MAX((Expenses!JD$13-Leases!$K151/12)*Leases!$J151*Leases!$F147,0)))),0)</f>
        <v>0</v>
      </c>
      <c r="JG313" s="94">
        <f>IF(AND(JG$165&lt;=$E147,JG$165&gt;=EOMONTH($D147,0)),IF($G147="NNN",Expenses!JE$14*Leases!$F147,IF(Leases!$G147="FSG",0,IF(Leases!$G147="MG",SUMPRODUCT(Leases!$I147:$I151,Expenses!JE$9:JE$13)*Leases!$F147,MAX((Expenses!JE$9-Leases!$K147/12)*Leases!$J147*Leases!$F147,0)+MAX((Expenses!JE$10-Leases!$K148/12)*Leases!$J148*Leases!$F147,0)+MAX((Expenses!JE$11-Leases!$K149/12)*Leases!$J149*Leases!$F147,0)+MAX((Expenses!JE$12-Leases!$K150/12)*Leases!$J150*Leases!$F147,0)+MAX((Expenses!JE$13-Leases!$K151/12)*Leases!$J151*Leases!$F147,0)))),0)</f>
        <v>0</v>
      </c>
      <c r="JH313" s="94">
        <f>IF(AND(JH$165&lt;=$E147,JH$165&gt;=EOMONTH($D147,0)),IF($G147="NNN",Expenses!JF$14*Leases!$F147,IF(Leases!$G147="FSG",0,IF(Leases!$G147="MG",SUMPRODUCT(Leases!$I147:$I151,Expenses!JF$9:JF$13)*Leases!$F147,MAX((Expenses!JF$9-Leases!$K147/12)*Leases!$J147*Leases!$F147,0)+MAX((Expenses!JF$10-Leases!$K148/12)*Leases!$J148*Leases!$F147,0)+MAX((Expenses!JF$11-Leases!$K149/12)*Leases!$J149*Leases!$F147,0)+MAX((Expenses!JF$12-Leases!$K150/12)*Leases!$J150*Leases!$F147,0)+MAX((Expenses!JF$13-Leases!$K151/12)*Leases!$J151*Leases!$F147,0)))),0)</f>
        <v>0</v>
      </c>
      <c r="JI313" s="94">
        <f>IF(AND(JI$165&lt;=$E147,JI$165&gt;=EOMONTH($D147,0)),IF($G147="NNN",Expenses!JG$14*Leases!$F147,IF(Leases!$G147="FSG",0,IF(Leases!$G147="MG",SUMPRODUCT(Leases!$I147:$I151,Expenses!JG$9:JG$13)*Leases!$F147,MAX((Expenses!JG$9-Leases!$K147/12)*Leases!$J147*Leases!$F147,0)+MAX((Expenses!JG$10-Leases!$K148/12)*Leases!$J148*Leases!$F147,0)+MAX((Expenses!JG$11-Leases!$K149/12)*Leases!$J149*Leases!$F147,0)+MAX((Expenses!JG$12-Leases!$K150/12)*Leases!$J150*Leases!$F147,0)+MAX((Expenses!JG$13-Leases!$K151/12)*Leases!$J151*Leases!$F147,0)))),0)</f>
        <v>0</v>
      </c>
      <c r="JJ313" s="94">
        <f>IF(AND(JJ$165&lt;=$E147,JJ$165&gt;=EOMONTH($D147,0)),IF($G147="NNN",Expenses!JH$14*Leases!$F147,IF(Leases!$G147="FSG",0,IF(Leases!$G147="MG",SUMPRODUCT(Leases!$I147:$I151,Expenses!JH$9:JH$13)*Leases!$F147,MAX((Expenses!JH$9-Leases!$K147/12)*Leases!$J147*Leases!$F147,0)+MAX((Expenses!JH$10-Leases!$K148/12)*Leases!$J148*Leases!$F147,0)+MAX((Expenses!JH$11-Leases!$K149/12)*Leases!$J149*Leases!$F147,0)+MAX((Expenses!JH$12-Leases!$K150/12)*Leases!$J150*Leases!$F147,0)+MAX((Expenses!JH$13-Leases!$K151/12)*Leases!$J151*Leases!$F147,0)))),0)</f>
        <v>0</v>
      </c>
      <c r="JK313" s="94">
        <f>IF(AND(JK$165&lt;=$E147,JK$165&gt;=EOMONTH($D147,0)),IF($G147="NNN",Expenses!JI$14*Leases!$F147,IF(Leases!$G147="FSG",0,IF(Leases!$G147="MG",SUMPRODUCT(Leases!$I147:$I151,Expenses!JI$9:JI$13)*Leases!$F147,MAX((Expenses!JI$9-Leases!$K147/12)*Leases!$J147*Leases!$F147,0)+MAX((Expenses!JI$10-Leases!$K148/12)*Leases!$J148*Leases!$F147,0)+MAX((Expenses!JI$11-Leases!$K149/12)*Leases!$J149*Leases!$F147,0)+MAX((Expenses!JI$12-Leases!$K150/12)*Leases!$J150*Leases!$F147,0)+MAX((Expenses!JI$13-Leases!$K151/12)*Leases!$J151*Leases!$F147,0)))),0)</f>
        <v>0</v>
      </c>
      <c r="JL313" s="94">
        <f>IF(AND(JL$165&lt;=$E147,JL$165&gt;=EOMONTH($D147,0)),IF($G147="NNN",Expenses!JJ$14*Leases!$F147,IF(Leases!$G147="FSG",0,IF(Leases!$G147="MG",SUMPRODUCT(Leases!$I147:$I151,Expenses!JJ$9:JJ$13)*Leases!$F147,MAX((Expenses!JJ$9-Leases!$K147/12)*Leases!$J147*Leases!$F147,0)+MAX((Expenses!JJ$10-Leases!$K148/12)*Leases!$J148*Leases!$F147,0)+MAX((Expenses!JJ$11-Leases!$K149/12)*Leases!$J149*Leases!$F147,0)+MAX((Expenses!JJ$12-Leases!$K150/12)*Leases!$J150*Leases!$F147,0)+MAX((Expenses!JJ$13-Leases!$K151/12)*Leases!$J151*Leases!$F147,0)))),0)</f>
        <v>0</v>
      </c>
      <c r="JM313" s="94">
        <f>IF(AND(JM$165&lt;=$E147,JM$165&gt;=EOMONTH($D147,0)),IF($G147="NNN",Expenses!JK$14*Leases!$F147,IF(Leases!$G147="FSG",0,IF(Leases!$G147="MG",SUMPRODUCT(Leases!$I147:$I151,Expenses!JK$9:JK$13)*Leases!$F147,MAX((Expenses!JK$9-Leases!$K147/12)*Leases!$J147*Leases!$F147,0)+MAX((Expenses!JK$10-Leases!$K148/12)*Leases!$J148*Leases!$F147,0)+MAX((Expenses!JK$11-Leases!$K149/12)*Leases!$J149*Leases!$F147,0)+MAX((Expenses!JK$12-Leases!$K150/12)*Leases!$J150*Leases!$F147,0)+MAX((Expenses!JK$13-Leases!$K151/12)*Leases!$J151*Leases!$F147,0)))),0)</f>
        <v>0</v>
      </c>
      <c r="JN313" s="94">
        <f>IF(AND(JN$165&lt;=$E147,JN$165&gt;=EOMONTH($D147,0)),IF($G147="NNN",Expenses!JL$14*Leases!$F147,IF(Leases!$G147="FSG",0,IF(Leases!$G147="MG",SUMPRODUCT(Leases!$I147:$I151,Expenses!JL$9:JL$13)*Leases!$F147,MAX((Expenses!JL$9-Leases!$K147/12)*Leases!$J147*Leases!$F147,0)+MAX((Expenses!JL$10-Leases!$K148/12)*Leases!$J148*Leases!$F147,0)+MAX((Expenses!JL$11-Leases!$K149/12)*Leases!$J149*Leases!$F147,0)+MAX((Expenses!JL$12-Leases!$K150/12)*Leases!$J150*Leases!$F147,0)+MAX((Expenses!JL$13-Leases!$K151/12)*Leases!$J151*Leases!$F147,0)))),0)</f>
        <v>0</v>
      </c>
      <c r="JO313" s="94">
        <f>IF(AND(JO$165&lt;=$E147,JO$165&gt;=EOMONTH($D147,0)),IF($G147="NNN",Expenses!JM$14*Leases!$F147,IF(Leases!$G147="FSG",0,IF(Leases!$G147="MG",SUMPRODUCT(Leases!$I147:$I151,Expenses!JM$9:JM$13)*Leases!$F147,MAX((Expenses!JM$9-Leases!$K147/12)*Leases!$J147*Leases!$F147,0)+MAX((Expenses!JM$10-Leases!$K148/12)*Leases!$J148*Leases!$F147,0)+MAX((Expenses!JM$11-Leases!$K149/12)*Leases!$J149*Leases!$F147,0)+MAX((Expenses!JM$12-Leases!$K150/12)*Leases!$J150*Leases!$F147,0)+MAX((Expenses!JM$13-Leases!$K151/12)*Leases!$J151*Leases!$F147,0)))),0)</f>
        <v>0</v>
      </c>
      <c r="JP313" s="94">
        <f>IF(AND(JP$165&lt;=$E147,JP$165&gt;=EOMONTH($D147,0)),IF($G147="NNN",Expenses!JN$14*Leases!$F147,IF(Leases!$G147="FSG",0,IF(Leases!$G147="MG",SUMPRODUCT(Leases!$I147:$I151,Expenses!JN$9:JN$13)*Leases!$F147,MAX((Expenses!JN$9-Leases!$K147/12)*Leases!$J147*Leases!$F147,0)+MAX((Expenses!JN$10-Leases!$K148/12)*Leases!$J148*Leases!$F147,0)+MAX((Expenses!JN$11-Leases!$K149/12)*Leases!$J149*Leases!$F147,0)+MAX((Expenses!JN$12-Leases!$K150/12)*Leases!$J150*Leases!$F147,0)+MAX((Expenses!JN$13-Leases!$K151/12)*Leases!$J151*Leases!$F147,0)))),0)</f>
        <v>0</v>
      </c>
      <c r="JQ313" s="94">
        <f>IF(AND(JQ$165&lt;=$E147,JQ$165&gt;=EOMONTH($D147,0)),IF($G147="NNN",Expenses!JO$14*Leases!$F147,IF(Leases!$G147="FSG",0,IF(Leases!$G147="MG",SUMPRODUCT(Leases!$I147:$I151,Expenses!JO$9:JO$13)*Leases!$F147,MAX((Expenses!JO$9-Leases!$K147/12)*Leases!$J147*Leases!$F147,0)+MAX((Expenses!JO$10-Leases!$K148/12)*Leases!$J148*Leases!$F147,0)+MAX((Expenses!JO$11-Leases!$K149/12)*Leases!$J149*Leases!$F147,0)+MAX((Expenses!JO$12-Leases!$K150/12)*Leases!$J150*Leases!$F147,0)+MAX((Expenses!JO$13-Leases!$K151/12)*Leases!$J151*Leases!$F147,0)))),0)</f>
        <v>0</v>
      </c>
      <c r="JR313" s="94">
        <f>IF(AND(JR$165&lt;=$E147,JR$165&gt;=EOMONTH($D147,0)),IF($G147="NNN",Expenses!JP$14*Leases!$F147,IF(Leases!$G147="FSG",0,IF(Leases!$G147="MG",SUMPRODUCT(Leases!$I147:$I151,Expenses!JP$9:JP$13)*Leases!$F147,MAX((Expenses!JP$9-Leases!$K147/12)*Leases!$J147*Leases!$F147,0)+MAX((Expenses!JP$10-Leases!$K148/12)*Leases!$J148*Leases!$F147,0)+MAX((Expenses!JP$11-Leases!$K149/12)*Leases!$J149*Leases!$F147,0)+MAX((Expenses!JP$12-Leases!$K150/12)*Leases!$J150*Leases!$F147,0)+MAX((Expenses!JP$13-Leases!$K151/12)*Leases!$J151*Leases!$F147,0)))),0)</f>
        <v>0</v>
      </c>
      <c r="JS313" s="94">
        <f>IF(AND(JS$165&lt;=$E147,JS$165&gt;=EOMONTH($D147,0)),IF($G147="NNN",Expenses!JQ$14*Leases!$F147,IF(Leases!$G147="FSG",0,IF(Leases!$G147="MG",SUMPRODUCT(Leases!$I147:$I151,Expenses!JQ$9:JQ$13)*Leases!$F147,MAX((Expenses!JQ$9-Leases!$K147/12)*Leases!$J147*Leases!$F147,0)+MAX((Expenses!JQ$10-Leases!$K148/12)*Leases!$J148*Leases!$F147,0)+MAX((Expenses!JQ$11-Leases!$K149/12)*Leases!$J149*Leases!$F147,0)+MAX((Expenses!JQ$12-Leases!$K150/12)*Leases!$J150*Leases!$F147,0)+MAX((Expenses!JQ$13-Leases!$K151/12)*Leases!$J151*Leases!$F147,0)))),0)</f>
        <v>0</v>
      </c>
      <c r="JT313" s="94">
        <f>IF(AND(JT$165&lt;=$E147,JT$165&gt;=EOMONTH($D147,0)),IF($G147="NNN",Expenses!JR$14*Leases!$F147,IF(Leases!$G147="FSG",0,IF(Leases!$G147="MG",SUMPRODUCT(Leases!$I147:$I151,Expenses!JR$9:JR$13)*Leases!$F147,MAX((Expenses!JR$9-Leases!$K147/12)*Leases!$J147*Leases!$F147,0)+MAX((Expenses!JR$10-Leases!$K148/12)*Leases!$J148*Leases!$F147,0)+MAX((Expenses!JR$11-Leases!$K149/12)*Leases!$J149*Leases!$F147,0)+MAX((Expenses!JR$12-Leases!$K150/12)*Leases!$J150*Leases!$F147,0)+MAX((Expenses!JR$13-Leases!$K151/12)*Leases!$J151*Leases!$F147,0)))),0)</f>
        <v>0</v>
      </c>
      <c r="JU313" s="94">
        <f>IF(AND(JU$165&lt;=$E147,JU$165&gt;=EOMONTH($D147,0)),IF($G147="NNN",Expenses!JS$14*Leases!$F147,IF(Leases!$G147="FSG",0,IF(Leases!$G147="MG",SUMPRODUCT(Leases!$I147:$I151,Expenses!JS$9:JS$13)*Leases!$F147,MAX((Expenses!JS$9-Leases!$K147/12)*Leases!$J147*Leases!$F147,0)+MAX((Expenses!JS$10-Leases!$K148/12)*Leases!$J148*Leases!$F147,0)+MAX((Expenses!JS$11-Leases!$K149/12)*Leases!$J149*Leases!$F147,0)+MAX((Expenses!JS$12-Leases!$K150/12)*Leases!$J150*Leases!$F147,0)+MAX((Expenses!JS$13-Leases!$K151/12)*Leases!$J151*Leases!$F147,0)))),0)</f>
        <v>0</v>
      </c>
      <c r="JV313" s="94">
        <f>IF(AND(JV$165&lt;=$E147,JV$165&gt;=EOMONTH($D147,0)),IF($G147="NNN",Expenses!JT$14*Leases!$F147,IF(Leases!$G147="FSG",0,IF(Leases!$G147="MG",SUMPRODUCT(Leases!$I147:$I151,Expenses!JT$9:JT$13)*Leases!$F147,MAX((Expenses!JT$9-Leases!$K147/12)*Leases!$J147*Leases!$F147,0)+MAX((Expenses!JT$10-Leases!$K148/12)*Leases!$J148*Leases!$F147,0)+MAX((Expenses!JT$11-Leases!$K149/12)*Leases!$J149*Leases!$F147,0)+MAX((Expenses!JT$12-Leases!$K150/12)*Leases!$J150*Leases!$F147,0)+MAX((Expenses!JT$13-Leases!$K151/12)*Leases!$J151*Leases!$F147,0)))),0)</f>
        <v>0</v>
      </c>
      <c r="JW313" s="94">
        <f>IF(AND(JW$165&lt;=$E147,JW$165&gt;=EOMONTH($D147,0)),IF($G147="NNN",Expenses!JU$14*Leases!$F147,IF(Leases!$G147="FSG",0,IF(Leases!$G147="MG",SUMPRODUCT(Leases!$I147:$I151,Expenses!JU$9:JU$13)*Leases!$F147,MAX((Expenses!JU$9-Leases!$K147/12)*Leases!$J147*Leases!$F147,0)+MAX((Expenses!JU$10-Leases!$K148/12)*Leases!$J148*Leases!$F147,0)+MAX((Expenses!JU$11-Leases!$K149/12)*Leases!$J149*Leases!$F147,0)+MAX((Expenses!JU$12-Leases!$K150/12)*Leases!$J150*Leases!$F147,0)+MAX((Expenses!JU$13-Leases!$K151/12)*Leases!$J151*Leases!$F147,0)))),0)</f>
        <v>0</v>
      </c>
      <c r="JX313" s="94">
        <f>IF(AND(JX$165&lt;=$E147,JX$165&gt;=EOMONTH($D147,0)),IF($G147="NNN",Expenses!JV$14*Leases!$F147,IF(Leases!$G147="FSG",0,IF(Leases!$G147="MG",SUMPRODUCT(Leases!$I147:$I151,Expenses!JV$9:JV$13)*Leases!$F147,MAX((Expenses!JV$9-Leases!$K147/12)*Leases!$J147*Leases!$F147,0)+MAX((Expenses!JV$10-Leases!$K148/12)*Leases!$J148*Leases!$F147,0)+MAX((Expenses!JV$11-Leases!$K149/12)*Leases!$J149*Leases!$F147,0)+MAX((Expenses!JV$12-Leases!$K150/12)*Leases!$J150*Leases!$F147,0)+MAX((Expenses!JV$13-Leases!$K151/12)*Leases!$J151*Leases!$F147,0)))),0)</f>
        <v>0</v>
      </c>
      <c r="JY313" s="94">
        <f>IF(AND(JY$165&lt;=$E147,JY$165&gt;=EOMONTH($D147,0)),IF($G147="NNN",Expenses!JW$14*Leases!$F147,IF(Leases!$G147="FSG",0,IF(Leases!$G147="MG",SUMPRODUCT(Leases!$I147:$I151,Expenses!JW$9:JW$13)*Leases!$F147,MAX((Expenses!JW$9-Leases!$K147/12)*Leases!$J147*Leases!$F147,0)+MAX((Expenses!JW$10-Leases!$K148/12)*Leases!$J148*Leases!$F147,0)+MAX((Expenses!JW$11-Leases!$K149/12)*Leases!$J149*Leases!$F147,0)+MAX((Expenses!JW$12-Leases!$K150/12)*Leases!$J150*Leases!$F147,0)+MAX((Expenses!JW$13-Leases!$K151/12)*Leases!$J151*Leases!$F147,0)))),0)</f>
        <v>0</v>
      </c>
      <c r="JZ313" s="94">
        <f>IF(AND(JZ$165&lt;=$E147,JZ$165&gt;=EOMONTH($D147,0)),IF($G147="NNN",Expenses!JX$14*Leases!$F147,IF(Leases!$G147="FSG",0,IF(Leases!$G147="MG",SUMPRODUCT(Leases!$I147:$I151,Expenses!JX$9:JX$13)*Leases!$F147,MAX((Expenses!JX$9-Leases!$K147/12)*Leases!$J147*Leases!$F147,0)+MAX((Expenses!JX$10-Leases!$K148/12)*Leases!$J148*Leases!$F147,0)+MAX((Expenses!JX$11-Leases!$K149/12)*Leases!$J149*Leases!$F147,0)+MAX((Expenses!JX$12-Leases!$K150/12)*Leases!$J150*Leases!$F147,0)+MAX((Expenses!JX$13-Leases!$K151/12)*Leases!$J151*Leases!$F147,0)))),0)</f>
        <v>0</v>
      </c>
      <c r="KA313" s="94">
        <f>IF(AND(KA$165&lt;=$E147,KA$165&gt;=EOMONTH($D147,0)),IF($G147="NNN",Expenses!JY$14*Leases!$F147,IF(Leases!$G147="FSG",0,IF(Leases!$G147="MG",SUMPRODUCT(Leases!$I147:$I151,Expenses!JY$9:JY$13)*Leases!$F147,MAX((Expenses!JY$9-Leases!$K147/12)*Leases!$J147*Leases!$F147,0)+MAX((Expenses!JY$10-Leases!$K148/12)*Leases!$J148*Leases!$F147,0)+MAX((Expenses!JY$11-Leases!$K149/12)*Leases!$J149*Leases!$F147,0)+MAX((Expenses!JY$12-Leases!$K150/12)*Leases!$J150*Leases!$F147,0)+MAX((Expenses!JY$13-Leases!$K151/12)*Leases!$J151*Leases!$F147,0)))),0)</f>
        <v>0</v>
      </c>
      <c r="KB313" s="94">
        <f>IF(AND(KB$165&lt;=$E147,KB$165&gt;=EOMONTH($D147,0)),IF($G147="NNN",Expenses!JZ$14*Leases!$F147,IF(Leases!$G147="FSG",0,IF(Leases!$G147="MG",SUMPRODUCT(Leases!$I147:$I151,Expenses!JZ$9:JZ$13)*Leases!$F147,MAX((Expenses!JZ$9-Leases!$K147/12)*Leases!$J147*Leases!$F147,0)+MAX((Expenses!JZ$10-Leases!$K148/12)*Leases!$J148*Leases!$F147,0)+MAX((Expenses!JZ$11-Leases!$K149/12)*Leases!$J149*Leases!$F147,0)+MAX((Expenses!JZ$12-Leases!$K150/12)*Leases!$J150*Leases!$F147,0)+MAX((Expenses!JZ$13-Leases!$K151/12)*Leases!$J151*Leases!$F147,0)))),0)</f>
        <v>0</v>
      </c>
      <c r="KC313" s="94">
        <f>IF(AND(KC$165&lt;=$E147,KC$165&gt;=EOMONTH($D147,0)),IF($G147="NNN",Expenses!KA$14*Leases!$F147,IF(Leases!$G147="FSG",0,IF(Leases!$G147="MG",SUMPRODUCT(Leases!$I147:$I151,Expenses!KA$9:KA$13)*Leases!$F147,MAX((Expenses!KA$9-Leases!$K147/12)*Leases!$J147*Leases!$F147,0)+MAX((Expenses!KA$10-Leases!$K148/12)*Leases!$J148*Leases!$F147,0)+MAX((Expenses!KA$11-Leases!$K149/12)*Leases!$J149*Leases!$F147,0)+MAX((Expenses!KA$12-Leases!$K150/12)*Leases!$J150*Leases!$F147,0)+MAX((Expenses!KA$13-Leases!$K151/12)*Leases!$J151*Leases!$F147,0)))),0)</f>
        <v>0</v>
      </c>
      <c r="KD313" s="94">
        <f>IF(AND(KD$165&lt;=$E147,KD$165&gt;=EOMONTH($D147,0)),IF($G147="NNN",Expenses!KB$14*Leases!$F147,IF(Leases!$G147="FSG",0,IF(Leases!$G147="MG",SUMPRODUCT(Leases!$I147:$I151,Expenses!KB$9:KB$13)*Leases!$F147,MAX((Expenses!KB$9-Leases!$K147/12)*Leases!$J147*Leases!$F147,0)+MAX((Expenses!KB$10-Leases!$K148/12)*Leases!$J148*Leases!$F147,0)+MAX((Expenses!KB$11-Leases!$K149/12)*Leases!$J149*Leases!$F147,0)+MAX((Expenses!KB$12-Leases!$K150/12)*Leases!$J150*Leases!$F147,0)+MAX((Expenses!KB$13-Leases!$K151/12)*Leases!$J151*Leases!$F147,0)))),0)</f>
        <v>0</v>
      </c>
      <c r="KE313" s="94">
        <f>IF(AND(KE$165&lt;=$E147,KE$165&gt;=EOMONTH($D147,0)),IF($G147="NNN",Expenses!KC$14*Leases!$F147,IF(Leases!$G147="FSG",0,IF(Leases!$G147="MG",SUMPRODUCT(Leases!$I147:$I151,Expenses!KC$9:KC$13)*Leases!$F147,MAX((Expenses!KC$9-Leases!$K147/12)*Leases!$J147*Leases!$F147,0)+MAX((Expenses!KC$10-Leases!$K148/12)*Leases!$J148*Leases!$F147,0)+MAX((Expenses!KC$11-Leases!$K149/12)*Leases!$J149*Leases!$F147,0)+MAX((Expenses!KC$12-Leases!$K150/12)*Leases!$J150*Leases!$F147,0)+MAX((Expenses!KC$13-Leases!$K151/12)*Leases!$J151*Leases!$F147,0)))),0)</f>
        <v>0</v>
      </c>
      <c r="KF313" s="94">
        <f>IF(AND(KF$165&lt;=$E147,KF$165&gt;=EOMONTH($D147,0)),IF($G147="NNN",Expenses!KD$14*Leases!$F147,IF(Leases!$G147="FSG",0,IF(Leases!$G147="MG",SUMPRODUCT(Leases!$I147:$I151,Expenses!KD$9:KD$13)*Leases!$F147,MAX((Expenses!KD$9-Leases!$K147/12)*Leases!$J147*Leases!$F147,0)+MAX((Expenses!KD$10-Leases!$K148/12)*Leases!$J148*Leases!$F147,0)+MAX((Expenses!KD$11-Leases!$K149/12)*Leases!$J149*Leases!$F147,0)+MAX((Expenses!KD$12-Leases!$K150/12)*Leases!$J150*Leases!$F147,0)+MAX((Expenses!KD$13-Leases!$K151/12)*Leases!$J151*Leases!$F147,0)))),0)</f>
        <v>0</v>
      </c>
      <c r="KG313" s="94">
        <f>IF(AND(KG$165&lt;=$E147,KG$165&gt;=EOMONTH($D147,0)),IF($G147="NNN",Expenses!KE$14*Leases!$F147,IF(Leases!$G147="FSG",0,IF(Leases!$G147="MG",SUMPRODUCT(Leases!$I147:$I151,Expenses!KE$9:KE$13)*Leases!$F147,MAX((Expenses!KE$9-Leases!$K147/12)*Leases!$J147*Leases!$F147,0)+MAX((Expenses!KE$10-Leases!$K148/12)*Leases!$J148*Leases!$F147,0)+MAX((Expenses!KE$11-Leases!$K149/12)*Leases!$J149*Leases!$F147,0)+MAX((Expenses!KE$12-Leases!$K150/12)*Leases!$J150*Leases!$F147,0)+MAX((Expenses!KE$13-Leases!$K151/12)*Leases!$J151*Leases!$F147,0)))),0)</f>
        <v>0</v>
      </c>
      <c r="KH313" s="94">
        <f>IF(AND(KH$165&lt;=$E147,KH$165&gt;=EOMONTH($D147,0)),IF($G147="NNN",Expenses!KF$14*Leases!$F147,IF(Leases!$G147="FSG",0,IF(Leases!$G147="MG",SUMPRODUCT(Leases!$I147:$I151,Expenses!KF$9:KF$13)*Leases!$F147,MAX((Expenses!KF$9-Leases!$K147/12)*Leases!$J147*Leases!$F147,0)+MAX((Expenses!KF$10-Leases!$K148/12)*Leases!$J148*Leases!$F147,0)+MAX((Expenses!KF$11-Leases!$K149/12)*Leases!$J149*Leases!$F147,0)+MAX((Expenses!KF$12-Leases!$K150/12)*Leases!$J150*Leases!$F147,0)+MAX((Expenses!KF$13-Leases!$K151/12)*Leases!$J151*Leases!$F147,0)))),0)</f>
        <v>0</v>
      </c>
      <c r="KI313" s="94">
        <f>IF(AND(KI$165&lt;=$E147,KI$165&gt;=EOMONTH($D147,0)),IF($G147="NNN",Expenses!KG$14*Leases!$F147,IF(Leases!$G147="FSG",0,IF(Leases!$G147="MG",SUMPRODUCT(Leases!$I147:$I151,Expenses!KG$9:KG$13)*Leases!$F147,MAX((Expenses!KG$9-Leases!$K147/12)*Leases!$J147*Leases!$F147,0)+MAX((Expenses!KG$10-Leases!$K148/12)*Leases!$J148*Leases!$F147,0)+MAX((Expenses!KG$11-Leases!$K149/12)*Leases!$J149*Leases!$F147,0)+MAX((Expenses!KG$12-Leases!$K150/12)*Leases!$J150*Leases!$F147,0)+MAX((Expenses!KG$13-Leases!$K151/12)*Leases!$J151*Leases!$F147,0)))),0)</f>
        <v>0</v>
      </c>
      <c r="KJ313" s="94">
        <f>IF(AND(KJ$165&lt;=$E147,KJ$165&gt;=EOMONTH($D147,0)),IF($G147="NNN",Expenses!KH$14*Leases!$F147,IF(Leases!$G147="FSG",0,IF(Leases!$G147="MG",SUMPRODUCT(Leases!$I147:$I151,Expenses!KH$9:KH$13)*Leases!$F147,MAX((Expenses!KH$9-Leases!$K147/12)*Leases!$J147*Leases!$F147,0)+MAX((Expenses!KH$10-Leases!$K148/12)*Leases!$J148*Leases!$F147,0)+MAX((Expenses!KH$11-Leases!$K149/12)*Leases!$J149*Leases!$F147,0)+MAX((Expenses!KH$12-Leases!$K150/12)*Leases!$J150*Leases!$F147,0)+MAX((Expenses!KH$13-Leases!$K151/12)*Leases!$J151*Leases!$F147,0)))),0)</f>
        <v>0</v>
      </c>
      <c r="KK313" s="94">
        <f>IF(AND(KK$165&lt;=$E147,KK$165&gt;=EOMONTH($D147,0)),IF($G147="NNN",Expenses!KI$14*Leases!$F147,IF(Leases!$G147="FSG",0,IF(Leases!$G147="MG",SUMPRODUCT(Leases!$I147:$I151,Expenses!KI$9:KI$13)*Leases!$F147,MAX((Expenses!KI$9-Leases!$K147/12)*Leases!$J147*Leases!$F147,0)+MAX((Expenses!KI$10-Leases!$K148/12)*Leases!$J148*Leases!$F147,0)+MAX((Expenses!KI$11-Leases!$K149/12)*Leases!$J149*Leases!$F147,0)+MAX((Expenses!KI$12-Leases!$K150/12)*Leases!$J150*Leases!$F147,0)+MAX((Expenses!KI$13-Leases!$K151/12)*Leases!$J151*Leases!$F147,0)))),0)</f>
        <v>0</v>
      </c>
      <c r="KL313" s="94">
        <f>IF(AND(KL$165&lt;=$E147,KL$165&gt;=EOMONTH($D147,0)),IF($G147="NNN",Expenses!KJ$14*Leases!$F147,IF(Leases!$G147="FSG",0,IF(Leases!$G147="MG",SUMPRODUCT(Leases!$I147:$I151,Expenses!KJ$9:KJ$13)*Leases!$F147,MAX((Expenses!KJ$9-Leases!$K147/12)*Leases!$J147*Leases!$F147,0)+MAX((Expenses!KJ$10-Leases!$K148/12)*Leases!$J148*Leases!$F147,0)+MAX((Expenses!KJ$11-Leases!$K149/12)*Leases!$J149*Leases!$F147,0)+MAX((Expenses!KJ$12-Leases!$K150/12)*Leases!$J150*Leases!$F147,0)+MAX((Expenses!KJ$13-Leases!$K151/12)*Leases!$J151*Leases!$F147,0)))),0)</f>
        <v>0</v>
      </c>
      <c r="KM313" s="94">
        <f>IF(AND(KM$165&lt;=$E147,KM$165&gt;=EOMONTH($D147,0)),IF($G147="NNN",Expenses!KK$14*Leases!$F147,IF(Leases!$G147="FSG",0,IF(Leases!$G147="MG",SUMPRODUCT(Leases!$I147:$I151,Expenses!KK$9:KK$13)*Leases!$F147,MAX((Expenses!KK$9-Leases!$K147/12)*Leases!$J147*Leases!$F147,0)+MAX((Expenses!KK$10-Leases!$K148/12)*Leases!$J148*Leases!$F147,0)+MAX((Expenses!KK$11-Leases!$K149/12)*Leases!$J149*Leases!$F147,0)+MAX((Expenses!KK$12-Leases!$K150/12)*Leases!$J150*Leases!$F147,0)+MAX((Expenses!KK$13-Leases!$K151/12)*Leases!$J151*Leases!$F147,0)))),0)</f>
        <v>0</v>
      </c>
      <c r="KN313" s="94">
        <f>IF(AND(KN$165&lt;=$E147,KN$165&gt;=EOMONTH($D147,0)),IF($G147="NNN",Expenses!KL$14*Leases!$F147,IF(Leases!$G147="FSG",0,IF(Leases!$G147="MG",SUMPRODUCT(Leases!$I147:$I151,Expenses!KL$9:KL$13)*Leases!$F147,MAX((Expenses!KL$9-Leases!$K147/12)*Leases!$J147*Leases!$F147,0)+MAX((Expenses!KL$10-Leases!$K148/12)*Leases!$J148*Leases!$F147,0)+MAX((Expenses!KL$11-Leases!$K149/12)*Leases!$J149*Leases!$F147,0)+MAX((Expenses!KL$12-Leases!$K150/12)*Leases!$J150*Leases!$F147,0)+MAX((Expenses!KL$13-Leases!$K151/12)*Leases!$J151*Leases!$F147,0)))),0)</f>
        <v>0</v>
      </c>
      <c r="KO313" s="94">
        <f>IF(AND(KO$165&lt;=$E147,KO$165&gt;=EOMONTH($D147,0)),IF($G147="NNN",Expenses!KM$14*Leases!$F147,IF(Leases!$G147="FSG",0,IF(Leases!$G147="MG",SUMPRODUCT(Leases!$I147:$I151,Expenses!KM$9:KM$13)*Leases!$F147,MAX((Expenses!KM$9-Leases!$K147/12)*Leases!$J147*Leases!$F147,0)+MAX((Expenses!KM$10-Leases!$K148/12)*Leases!$J148*Leases!$F147,0)+MAX((Expenses!KM$11-Leases!$K149/12)*Leases!$J149*Leases!$F147,0)+MAX((Expenses!KM$12-Leases!$K150/12)*Leases!$J150*Leases!$F147,0)+MAX((Expenses!KM$13-Leases!$K151/12)*Leases!$J151*Leases!$F147,0)))),0)</f>
        <v>0</v>
      </c>
      <c r="KP313" s="94">
        <f>IF(AND(KP$165&lt;=$E147,KP$165&gt;=EOMONTH($D147,0)),IF($G147="NNN",Expenses!KN$14*Leases!$F147,IF(Leases!$G147="FSG",0,IF(Leases!$G147="MG",SUMPRODUCT(Leases!$I147:$I151,Expenses!KN$9:KN$13)*Leases!$F147,MAX((Expenses!KN$9-Leases!$K147/12)*Leases!$J147*Leases!$F147,0)+MAX((Expenses!KN$10-Leases!$K148/12)*Leases!$J148*Leases!$F147,0)+MAX((Expenses!KN$11-Leases!$K149/12)*Leases!$J149*Leases!$F147,0)+MAX((Expenses!KN$12-Leases!$K150/12)*Leases!$J150*Leases!$F147,0)+MAX((Expenses!KN$13-Leases!$K151/12)*Leases!$J151*Leases!$F147,0)))),0)</f>
        <v>0</v>
      </c>
      <c r="KQ313" s="94">
        <f>IF(AND(KQ$165&lt;=$E147,KQ$165&gt;=EOMONTH($D147,0)),IF($G147="NNN",Expenses!KO$14*Leases!$F147,IF(Leases!$G147="FSG",0,IF(Leases!$G147="MG",SUMPRODUCT(Leases!$I147:$I151,Expenses!KO$9:KO$13)*Leases!$F147,MAX((Expenses!KO$9-Leases!$K147/12)*Leases!$J147*Leases!$F147,0)+MAX((Expenses!KO$10-Leases!$K148/12)*Leases!$J148*Leases!$F147,0)+MAX((Expenses!KO$11-Leases!$K149/12)*Leases!$J149*Leases!$F147,0)+MAX((Expenses!KO$12-Leases!$K150/12)*Leases!$J150*Leases!$F147,0)+MAX((Expenses!KO$13-Leases!$K151/12)*Leases!$J151*Leases!$F147,0)))),0)</f>
        <v>0</v>
      </c>
      <c r="KR313" s="94">
        <f>IF(AND(KR$165&lt;=$E147,KR$165&gt;=EOMONTH($D147,0)),IF($G147="NNN",Expenses!KP$14*Leases!$F147,IF(Leases!$G147="FSG",0,IF(Leases!$G147="MG",SUMPRODUCT(Leases!$I147:$I151,Expenses!KP$9:KP$13)*Leases!$F147,MAX((Expenses!KP$9-Leases!$K147/12)*Leases!$J147*Leases!$F147,0)+MAX((Expenses!KP$10-Leases!$K148/12)*Leases!$J148*Leases!$F147,0)+MAX((Expenses!KP$11-Leases!$K149/12)*Leases!$J149*Leases!$F147,0)+MAX((Expenses!KP$12-Leases!$K150/12)*Leases!$J150*Leases!$F147,0)+MAX((Expenses!KP$13-Leases!$K151/12)*Leases!$J151*Leases!$F147,0)))),0)</f>
        <v>0</v>
      </c>
      <c r="KS313" s="94">
        <f>IF(AND(KS$165&lt;=$E147,KS$165&gt;=EOMONTH($D147,0)),IF($G147="NNN",Expenses!KQ$14*Leases!$F147,IF(Leases!$G147="FSG",0,IF(Leases!$G147="MG",SUMPRODUCT(Leases!$I147:$I151,Expenses!KQ$9:KQ$13)*Leases!$F147,MAX((Expenses!KQ$9-Leases!$K147/12)*Leases!$J147*Leases!$F147,0)+MAX((Expenses!KQ$10-Leases!$K148/12)*Leases!$J148*Leases!$F147,0)+MAX((Expenses!KQ$11-Leases!$K149/12)*Leases!$J149*Leases!$F147,0)+MAX((Expenses!KQ$12-Leases!$K150/12)*Leases!$J150*Leases!$F147,0)+MAX((Expenses!KQ$13-Leases!$K151/12)*Leases!$J151*Leases!$F147,0)))),0)</f>
        <v>0</v>
      </c>
      <c r="KT313" s="94">
        <f>IF(AND(KT$165&lt;=$E147,KT$165&gt;=EOMONTH($D147,0)),IF($G147="NNN",Expenses!KR$14*Leases!$F147,IF(Leases!$G147="FSG",0,IF(Leases!$G147="MG",SUMPRODUCT(Leases!$I147:$I151,Expenses!KR$9:KR$13)*Leases!$F147,MAX((Expenses!KR$9-Leases!$K147/12)*Leases!$J147*Leases!$F147,0)+MAX((Expenses!KR$10-Leases!$K148/12)*Leases!$J148*Leases!$F147,0)+MAX((Expenses!KR$11-Leases!$K149/12)*Leases!$J149*Leases!$F147,0)+MAX((Expenses!KR$12-Leases!$K150/12)*Leases!$J150*Leases!$F147,0)+MAX((Expenses!KR$13-Leases!$K151/12)*Leases!$J151*Leases!$F147,0)))),0)</f>
        <v>0</v>
      </c>
      <c r="KU313" s="94">
        <f>IF(AND(KU$165&lt;=$E147,KU$165&gt;=EOMONTH($D147,0)),IF($G147="NNN",Expenses!KS$14*Leases!$F147,IF(Leases!$G147="FSG",0,IF(Leases!$G147="MG",SUMPRODUCT(Leases!$I147:$I151,Expenses!KS$9:KS$13)*Leases!$F147,MAX((Expenses!KS$9-Leases!$K147/12)*Leases!$J147*Leases!$F147,0)+MAX((Expenses!KS$10-Leases!$K148/12)*Leases!$J148*Leases!$F147,0)+MAX((Expenses!KS$11-Leases!$K149/12)*Leases!$J149*Leases!$F147,0)+MAX((Expenses!KS$12-Leases!$K150/12)*Leases!$J150*Leases!$F147,0)+MAX((Expenses!KS$13-Leases!$K151/12)*Leases!$J151*Leases!$F147,0)))),0)</f>
        <v>0</v>
      </c>
      <c r="KV313" s="94">
        <f>IF(AND(KV$165&lt;=$E147,KV$165&gt;=EOMONTH($D147,0)),IF($G147="NNN",Expenses!KT$14*Leases!$F147,IF(Leases!$G147="FSG",0,IF(Leases!$G147="MG",SUMPRODUCT(Leases!$I147:$I151,Expenses!KT$9:KT$13)*Leases!$F147,MAX((Expenses!KT$9-Leases!$K147/12)*Leases!$J147*Leases!$F147,0)+MAX((Expenses!KT$10-Leases!$K148/12)*Leases!$J148*Leases!$F147,0)+MAX((Expenses!KT$11-Leases!$K149/12)*Leases!$J149*Leases!$F147,0)+MAX((Expenses!KT$12-Leases!$K150/12)*Leases!$J150*Leases!$F147,0)+MAX((Expenses!KT$13-Leases!$K151/12)*Leases!$J151*Leases!$F147,0)))),0)</f>
        <v>0</v>
      </c>
      <c r="KW313" s="94">
        <f>IF(AND(KW$165&lt;=$E147,KW$165&gt;=EOMONTH($D147,0)),IF($G147="NNN",Expenses!KU$14*Leases!$F147,IF(Leases!$G147="FSG",0,IF(Leases!$G147="MG",SUMPRODUCT(Leases!$I147:$I151,Expenses!KU$9:KU$13)*Leases!$F147,MAX((Expenses!KU$9-Leases!$K147/12)*Leases!$J147*Leases!$F147,0)+MAX((Expenses!KU$10-Leases!$K148/12)*Leases!$J148*Leases!$F147,0)+MAX((Expenses!KU$11-Leases!$K149/12)*Leases!$J149*Leases!$F147,0)+MAX((Expenses!KU$12-Leases!$K150/12)*Leases!$J150*Leases!$F147,0)+MAX((Expenses!KU$13-Leases!$K151/12)*Leases!$J151*Leases!$F147,0)))),0)</f>
        <v>0</v>
      </c>
      <c r="KX313" s="94">
        <f>IF(AND(KX$165&lt;=$E147,KX$165&gt;=EOMONTH($D147,0)),IF($G147="NNN",Expenses!KV$14*Leases!$F147,IF(Leases!$G147="FSG",0,IF(Leases!$G147="MG",SUMPRODUCT(Leases!$I147:$I151,Expenses!KV$9:KV$13)*Leases!$F147,MAX((Expenses!KV$9-Leases!$K147/12)*Leases!$J147*Leases!$F147,0)+MAX((Expenses!KV$10-Leases!$K148/12)*Leases!$J148*Leases!$F147,0)+MAX((Expenses!KV$11-Leases!$K149/12)*Leases!$J149*Leases!$F147,0)+MAX((Expenses!KV$12-Leases!$K150/12)*Leases!$J150*Leases!$F147,0)+MAX((Expenses!KV$13-Leases!$K151/12)*Leases!$J151*Leases!$F147,0)))),0)</f>
        <v>0</v>
      </c>
      <c r="KY313" s="94">
        <f>IF(AND(KY$165&lt;=$E147,KY$165&gt;=EOMONTH($D147,0)),IF($G147="NNN",Expenses!KW$14*Leases!$F147,IF(Leases!$G147="FSG",0,IF(Leases!$G147="MG",SUMPRODUCT(Leases!$I147:$I151,Expenses!KW$9:KW$13)*Leases!$F147,MAX((Expenses!KW$9-Leases!$K147/12)*Leases!$J147*Leases!$F147,0)+MAX((Expenses!KW$10-Leases!$K148/12)*Leases!$J148*Leases!$F147,0)+MAX((Expenses!KW$11-Leases!$K149/12)*Leases!$J149*Leases!$F147,0)+MAX((Expenses!KW$12-Leases!$K150/12)*Leases!$J150*Leases!$F147,0)+MAX((Expenses!KW$13-Leases!$K151/12)*Leases!$J151*Leases!$F147,0)))),0)</f>
        <v>0</v>
      </c>
      <c r="KZ313" s="94">
        <f>IF(AND(KZ$165&lt;=$E147,KZ$165&gt;=EOMONTH($D147,0)),IF($G147="NNN",Expenses!KX$14*Leases!$F147,IF(Leases!$G147="FSG",0,IF(Leases!$G147="MG",SUMPRODUCT(Leases!$I147:$I151,Expenses!KX$9:KX$13)*Leases!$F147,MAX((Expenses!KX$9-Leases!$K147/12)*Leases!$J147*Leases!$F147,0)+MAX((Expenses!KX$10-Leases!$K148/12)*Leases!$J148*Leases!$F147,0)+MAX((Expenses!KX$11-Leases!$K149/12)*Leases!$J149*Leases!$F147,0)+MAX((Expenses!KX$12-Leases!$K150/12)*Leases!$J150*Leases!$F147,0)+MAX((Expenses!KX$13-Leases!$K151/12)*Leases!$J151*Leases!$F147,0)))),0)</f>
        <v>0</v>
      </c>
      <c r="LA313" s="94">
        <f>IF(AND(LA$165&lt;=$E147,LA$165&gt;=EOMONTH($D147,0)),IF($G147="NNN",Expenses!KY$14*Leases!$F147,IF(Leases!$G147="FSG",0,IF(Leases!$G147="MG",SUMPRODUCT(Leases!$I147:$I151,Expenses!KY$9:KY$13)*Leases!$F147,MAX((Expenses!KY$9-Leases!$K147/12)*Leases!$J147*Leases!$F147,0)+MAX((Expenses!KY$10-Leases!$K148/12)*Leases!$J148*Leases!$F147,0)+MAX((Expenses!KY$11-Leases!$K149/12)*Leases!$J149*Leases!$F147,0)+MAX((Expenses!KY$12-Leases!$K150/12)*Leases!$J150*Leases!$F147,0)+MAX((Expenses!KY$13-Leases!$K151/12)*Leases!$J151*Leases!$F147,0)))),0)</f>
        <v>0</v>
      </c>
      <c r="LB313" s="94">
        <f>IF(AND(LB$165&lt;=$E147,LB$165&gt;=EOMONTH($D147,0)),IF($G147="NNN",Expenses!KZ$14*Leases!$F147,IF(Leases!$G147="FSG",0,IF(Leases!$G147="MG",SUMPRODUCT(Leases!$I147:$I151,Expenses!KZ$9:KZ$13)*Leases!$F147,MAX((Expenses!KZ$9-Leases!$K147/12)*Leases!$J147*Leases!$F147,0)+MAX((Expenses!KZ$10-Leases!$K148/12)*Leases!$J148*Leases!$F147,0)+MAX((Expenses!KZ$11-Leases!$K149/12)*Leases!$J149*Leases!$F147,0)+MAX((Expenses!KZ$12-Leases!$K150/12)*Leases!$J150*Leases!$F147,0)+MAX((Expenses!KZ$13-Leases!$K151/12)*Leases!$J151*Leases!$F147,0)))),0)</f>
        <v>0</v>
      </c>
      <c r="LC313" s="94">
        <f>IF(AND(LC$165&lt;=$E147,LC$165&gt;=EOMONTH($D147,0)),IF($G147="NNN",Expenses!LA$14*Leases!$F147,IF(Leases!$G147="FSG",0,IF(Leases!$G147="MG",SUMPRODUCT(Leases!$I147:$I151,Expenses!LA$9:LA$13)*Leases!$F147,MAX((Expenses!LA$9-Leases!$K147/12)*Leases!$J147*Leases!$F147,0)+MAX((Expenses!LA$10-Leases!$K148/12)*Leases!$J148*Leases!$F147,0)+MAX((Expenses!LA$11-Leases!$K149/12)*Leases!$J149*Leases!$F147,0)+MAX((Expenses!LA$12-Leases!$K150/12)*Leases!$J150*Leases!$F147,0)+MAX((Expenses!LA$13-Leases!$K151/12)*Leases!$J151*Leases!$F147,0)))),0)</f>
        <v>0</v>
      </c>
      <c r="LD313" s="94">
        <f>IF(AND(LD$165&lt;=$E147,LD$165&gt;=EOMONTH($D147,0)),IF($G147="NNN",Expenses!LB$14*Leases!$F147,IF(Leases!$G147="FSG",0,IF(Leases!$G147="MG",SUMPRODUCT(Leases!$I147:$I151,Expenses!LB$9:LB$13)*Leases!$F147,MAX((Expenses!LB$9-Leases!$K147/12)*Leases!$J147*Leases!$F147,0)+MAX((Expenses!LB$10-Leases!$K148/12)*Leases!$J148*Leases!$F147,0)+MAX((Expenses!LB$11-Leases!$K149/12)*Leases!$J149*Leases!$F147,0)+MAX((Expenses!LB$12-Leases!$K150/12)*Leases!$J150*Leases!$F147,0)+MAX((Expenses!LB$13-Leases!$K151/12)*Leases!$J151*Leases!$F147,0)))),0)</f>
        <v>0</v>
      </c>
      <c r="LE313" s="94">
        <f>IF(AND(LE$165&lt;=$E147,LE$165&gt;=EOMONTH($D147,0)),IF($G147="NNN",Expenses!LC$14*Leases!$F147,IF(Leases!$G147="FSG",0,IF(Leases!$G147="MG",SUMPRODUCT(Leases!$I147:$I151,Expenses!LC$9:LC$13)*Leases!$F147,MAX((Expenses!LC$9-Leases!$K147/12)*Leases!$J147*Leases!$F147,0)+MAX((Expenses!LC$10-Leases!$K148/12)*Leases!$J148*Leases!$F147,0)+MAX((Expenses!LC$11-Leases!$K149/12)*Leases!$J149*Leases!$F147,0)+MAX((Expenses!LC$12-Leases!$K150/12)*Leases!$J150*Leases!$F147,0)+MAX((Expenses!LC$13-Leases!$K151/12)*Leases!$J151*Leases!$F147,0)))),0)</f>
        <v>0</v>
      </c>
      <c r="LF313" s="94">
        <f>IF(AND(LF$165&lt;=$E147,LF$165&gt;=EOMONTH($D147,0)),IF($G147="NNN",Expenses!LD$14*Leases!$F147,IF(Leases!$G147="FSG",0,IF(Leases!$G147="MG",SUMPRODUCT(Leases!$I147:$I151,Expenses!LD$9:LD$13)*Leases!$F147,MAX((Expenses!LD$9-Leases!$K147/12)*Leases!$J147*Leases!$F147,0)+MAX((Expenses!LD$10-Leases!$K148/12)*Leases!$J148*Leases!$F147,0)+MAX((Expenses!LD$11-Leases!$K149/12)*Leases!$J149*Leases!$F147,0)+MAX((Expenses!LD$12-Leases!$K150/12)*Leases!$J150*Leases!$F147,0)+MAX((Expenses!LD$13-Leases!$K151/12)*Leases!$J151*Leases!$F147,0)))),0)</f>
        <v>0</v>
      </c>
      <c r="LG313" s="94">
        <f>IF(AND(LG$165&lt;=$E147,LG$165&gt;=EOMONTH($D147,0)),IF($G147="NNN",Expenses!LE$14*Leases!$F147,IF(Leases!$G147="FSG",0,IF(Leases!$G147="MG",SUMPRODUCT(Leases!$I147:$I151,Expenses!LE$9:LE$13)*Leases!$F147,MAX((Expenses!LE$9-Leases!$K147/12)*Leases!$J147*Leases!$F147,0)+MAX((Expenses!LE$10-Leases!$K148/12)*Leases!$J148*Leases!$F147,0)+MAX((Expenses!LE$11-Leases!$K149/12)*Leases!$J149*Leases!$F147,0)+MAX((Expenses!LE$12-Leases!$K150/12)*Leases!$J150*Leases!$F147,0)+MAX((Expenses!LE$13-Leases!$K151/12)*Leases!$J151*Leases!$F147,0)))),0)</f>
        <v>0</v>
      </c>
      <c r="LH313" s="94">
        <f>IF(AND(LH$165&lt;=$E147,LH$165&gt;=EOMONTH($D147,0)),IF($G147="NNN",Expenses!LF$14*Leases!$F147,IF(Leases!$G147="FSG",0,IF(Leases!$G147="MG",SUMPRODUCT(Leases!$I147:$I151,Expenses!LF$9:LF$13)*Leases!$F147,MAX((Expenses!LF$9-Leases!$K147/12)*Leases!$J147*Leases!$F147,0)+MAX((Expenses!LF$10-Leases!$K148/12)*Leases!$J148*Leases!$F147,0)+MAX((Expenses!LF$11-Leases!$K149/12)*Leases!$J149*Leases!$F147,0)+MAX((Expenses!LF$12-Leases!$K150/12)*Leases!$J150*Leases!$F147,0)+MAX((Expenses!LF$13-Leases!$K151/12)*Leases!$J151*Leases!$F147,0)))),0)</f>
        <v>0</v>
      </c>
      <c r="LI313" s="94">
        <f>IF(AND(LI$165&lt;=$E147,LI$165&gt;=EOMONTH($D147,0)),IF($G147="NNN",Expenses!LG$14*Leases!$F147,IF(Leases!$G147="FSG",0,IF(Leases!$G147="MG",SUMPRODUCT(Leases!$I147:$I151,Expenses!LG$9:LG$13)*Leases!$F147,MAX((Expenses!LG$9-Leases!$K147/12)*Leases!$J147*Leases!$F147,0)+MAX((Expenses!LG$10-Leases!$K148/12)*Leases!$J148*Leases!$F147,0)+MAX((Expenses!LG$11-Leases!$K149/12)*Leases!$J149*Leases!$F147,0)+MAX((Expenses!LG$12-Leases!$K150/12)*Leases!$J150*Leases!$F147,0)+MAX((Expenses!LG$13-Leases!$K151/12)*Leases!$J151*Leases!$F147,0)))),0)</f>
        <v>0</v>
      </c>
      <c r="LJ313" s="94">
        <f>IF(AND(LJ$165&lt;=$E147,LJ$165&gt;=EOMONTH($D147,0)),IF($G147="NNN",Expenses!LH$14*Leases!$F147,IF(Leases!$G147="FSG",0,IF(Leases!$G147="MG",SUMPRODUCT(Leases!$I147:$I151,Expenses!LH$9:LH$13)*Leases!$F147,MAX((Expenses!LH$9-Leases!$K147/12)*Leases!$J147*Leases!$F147,0)+MAX((Expenses!LH$10-Leases!$K148/12)*Leases!$J148*Leases!$F147,0)+MAX((Expenses!LH$11-Leases!$K149/12)*Leases!$J149*Leases!$F147,0)+MAX((Expenses!LH$12-Leases!$K150/12)*Leases!$J150*Leases!$F147,0)+MAX((Expenses!LH$13-Leases!$K151/12)*Leases!$J151*Leases!$F147,0)))),0)</f>
        <v>0</v>
      </c>
      <c r="LK313" s="94">
        <f>IF(AND(LK$165&lt;=$E147,LK$165&gt;=EOMONTH($D147,0)),IF($G147="NNN",Expenses!LI$14*Leases!$F147,IF(Leases!$G147="FSG",0,IF(Leases!$G147="MG",SUMPRODUCT(Leases!$I147:$I151,Expenses!LI$9:LI$13)*Leases!$F147,MAX((Expenses!LI$9-Leases!$K147/12)*Leases!$J147*Leases!$F147,0)+MAX((Expenses!LI$10-Leases!$K148/12)*Leases!$J148*Leases!$F147,0)+MAX((Expenses!LI$11-Leases!$K149/12)*Leases!$J149*Leases!$F147,0)+MAX((Expenses!LI$12-Leases!$K150/12)*Leases!$J150*Leases!$F147,0)+MAX((Expenses!LI$13-Leases!$K151/12)*Leases!$J151*Leases!$F147,0)))),0)</f>
        <v>0</v>
      </c>
      <c r="LL313" s="94">
        <f>IF(AND(LL$165&lt;=$E147,LL$165&gt;=EOMONTH($D147,0)),IF($G147="NNN",Expenses!LJ$14*Leases!$F147,IF(Leases!$G147="FSG",0,IF(Leases!$G147="MG",SUMPRODUCT(Leases!$I147:$I151,Expenses!LJ$9:LJ$13)*Leases!$F147,MAX((Expenses!LJ$9-Leases!$K147/12)*Leases!$J147*Leases!$F147,0)+MAX((Expenses!LJ$10-Leases!$K148/12)*Leases!$J148*Leases!$F147,0)+MAX((Expenses!LJ$11-Leases!$K149/12)*Leases!$J149*Leases!$F147,0)+MAX((Expenses!LJ$12-Leases!$K150/12)*Leases!$J150*Leases!$F147,0)+MAX((Expenses!LJ$13-Leases!$K151/12)*Leases!$J151*Leases!$F147,0)))),0)</f>
        <v>0</v>
      </c>
      <c r="LM313" s="94">
        <f>IF(AND(LM$165&lt;=$E147,LM$165&gt;=EOMONTH($D147,0)),IF($G147="NNN",Expenses!LK$14*Leases!$F147,IF(Leases!$G147="FSG",0,IF(Leases!$G147="MG",SUMPRODUCT(Leases!$I147:$I151,Expenses!LK$9:LK$13)*Leases!$F147,MAX((Expenses!LK$9-Leases!$K147/12)*Leases!$J147*Leases!$F147,0)+MAX((Expenses!LK$10-Leases!$K148/12)*Leases!$J148*Leases!$F147,0)+MAX((Expenses!LK$11-Leases!$K149/12)*Leases!$J149*Leases!$F147,0)+MAX((Expenses!LK$12-Leases!$K150/12)*Leases!$J150*Leases!$F147,0)+MAX((Expenses!LK$13-Leases!$K151/12)*Leases!$J151*Leases!$F147,0)))),0)</f>
        <v>0</v>
      </c>
      <c r="LN313" s="94">
        <f>IF(AND(LN$165&lt;=$E147,LN$165&gt;=EOMONTH($D147,0)),IF($G147="NNN",Expenses!LL$14*Leases!$F147,IF(Leases!$G147="FSG",0,IF(Leases!$G147="MG",SUMPRODUCT(Leases!$I147:$I151,Expenses!LL$9:LL$13)*Leases!$F147,MAX((Expenses!LL$9-Leases!$K147/12)*Leases!$J147*Leases!$F147,0)+MAX((Expenses!LL$10-Leases!$K148/12)*Leases!$J148*Leases!$F147,0)+MAX((Expenses!LL$11-Leases!$K149/12)*Leases!$J149*Leases!$F147,0)+MAX((Expenses!LL$12-Leases!$K150/12)*Leases!$J150*Leases!$F147,0)+MAX((Expenses!LL$13-Leases!$K151/12)*Leases!$J151*Leases!$F147,0)))),0)</f>
        <v>0</v>
      </c>
      <c r="LO313" s="94">
        <f>IF(AND(LO$165&lt;=$E147,LO$165&gt;=EOMONTH($D147,0)),IF($G147="NNN",Expenses!LM$14*Leases!$F147,IF(Leases!$G147="FSG",0,IF(Leases!$G147="MG",SUMPRODUCT(Leases!$I147:$I151,Expenses!LM$9:LM$13)*Leases!$F147,MAX((Expenses!LM$9-Leases!$K147/12)*Leases!$J147*Leases!$F147,0)+MAX((Expenses!LM$10-Leases!$K148/12)*Leases!$J148*Leases!$F147,0)+MAX((Expenses!LM$11-Leases!$K149/12)*Leases!$J149*Leases!$F147,0)+MAX((Expenses!LM$12-Leases!$K150/12)*Leases!$J150*Leases!$F147,0)+MAX((Expenses!LM$13-Leases!$K151/12)*Leases!$J151*Leases!$F147,0)))),0)</f>
        <v>0</v>
      </c>
      <c r="LP313" s="94">
        <f>IF(AND(LP$165&lt;=$E147,LP$165&gt;=EOMONTH($D147,0)),IF($G147="NNN",Expenses!LN$14*Leases!$F147,IF(Leases!$G147="FSG",0,IF(Leases!$G147="MG",SUMPRODUCT(Leases!$I147:$I151,Expenses!LN$9:LN$13)*Leases!$F147,MAX((Expenses!LN$9-Leases!$K147/12)*Leases!$J147*Leases!$F147,0)+MAX((Expenses!LN$10-Leases!$K148/12)*Leases!$J148*Leases!$F147,0)+MAX((Expenses!LN$11-Leases!$K149/12)*Leases!$J149*Leases!$F147,0)+MAX((Expenses!LN$12-Leases!$K150/12)*Leases!$J150*Leases!$F147,0)+MAX((Expenses!LN$13-Leases!$K151/12)*Leases!$J151*Leases!$F147,0)))),0)</f>
        <v>0</v>
      </c>
      <c r="LQ313" s="94">
        <f>IF(AND(LQ$165&lt;=$E147,LQ$165&gt;=EOMONTH($D147,0)),IF($G147="NNN",Expenses!LO$14*Leases!$F147,IF(Leases!$G147="FSG",0,IF(Leases!$G147="MG",SUMPRODUCT(Leases!$I147:$I151,Expenses!LO$9:LO$13)*Leases!$F147,MAX((Expenses!LO$9-Leases!$K147/12)*Leases!$J147*Leases!$F147,0)+MAX((Expenses!LO$10-Leases!$K148/12)*Leases!$J148*Leases!$F147,0)+MAX((Expenses!LO$11-Leases!$K149/12)*Leases!$J149*Leases!$F147,0)+MAX((Expenses!LO$12-Leases!$K150/12)*Leases!$J150*Leases!$F147,0)+MAX((Expenses!LO$13-Leases!$K151/12)*Leases!$J151*Leases!$F147,0)))),0)</f>
        <v>0</v>
      </c>
      <c r="LR313" s="94">
        <f>IF(AND(LR$165&lt;=$E147,LR$165&gt;=EOMONTH($D147,0)),IF($G147="NNN",Expenses!LP$14*Leases!$F147,IF(Leases!$G147="FSG",0,IF(Leases!$G147="MG",SUMPRODUCT(Leases!$I147:$I151,Expenses!LP$9:LP$13)*Leases!$F147,MAX((Expenses!LP$9-Leases!$K147/12)*Leases!$J147*Leases!$F147,0)+MAX((Expenses!LP$10-Leases!$K148/12)*Leases!$J148*Leases!$F147,0)+MAX((Expenses!LP$11-Leases!$K149/12)*Leases!$J149*Leases!$F147,0)+MAX((Expenses!LP$12-Leases!$K150/12)*Leases!$J150*Leases!$F147,0)+MAX((Expenses!LP$13-Leases!$K151/12)*Leases!$J151*Leases!$F147,0)))),0)</f>
        <v>0</v>
      </c>
      <c r="LS313" s="94">
        <f>IF(AND(LS$165&lt;=$E147,LS$165&gt;=EOMONTH($D147,0)),IF($G147="NNN",Expenses!LQ$14*Leases!$F147,IF(Leases!$G147="FSG",0,IF(Leases!$G147="MG",SUMPRODUCT(Leases!$I147:$I151,Expenses!LQ$9:LQ$13)*Leases!$F147,MAX((Expenses!LQ$9-Leases!$K147/12)*Leases!$J147*Leases!$F147,0)+MAX((Expenses!LQ$10-Leases!$K148/12)*Leases!$J148*Leases!$F147,0)+MAX((Expenses!LQ$11-Leases!$K149/12)*Leases!$J149*Leases!$F147,0)+MAX((Expenses!LQ$12-Leases!$K150/12)*Leases!$J150*Leases!$F147,0)+MAX((Expenses!LQ$13-Leases!$K151/12)*Leases!$J151*Leases!$F147,0)))),0)</f>
        <v>0</v>
      </c>
      <c r="LT313" s="94">
        <f>IF(AND(LT$165&lt;=$E147,LT$165&gt;=EOMONTH($D147,0)),IF($G147="NNN",Expenses!LR$14*Leases!$F147,IF(Leases!$G147="FSG",0,IF(Leases!$G147="MG",SUMPRODUCT(Leases!$I147:$I151,Expenses!LR$9:LR$13)*Leases!$F147,MAX((Expenses!LR$9-Leases!$K147/12)*Leases!$J147*Leases!$F147,0)+MAX((Expenses!LR$10-Leases!$K148/12)*Leases!$J148*Leases!$F147,0)+MAX((Expenses!LR$11-Leases!$K149/12)*Leases!$J149*Leases!$F147,0)+MAX((Expenses!LR$12-Leases!$K150/12)*Leases!$J150*Leases!$F147,0)+MAX((Expenses!LR$13-Leases!$K151/12)*Leases!$J151*Leases!$F147,0)))),0)</f>
        <v>0</v>
      </c>
      <c r="LU313" s="94">
        <f>IF(AND(LU$165&lt;=$E147,LU$165&gt;=EOMONTH($D147,0)),IF($G147="NNN",Expenses!LS$14*Leases!$F147,IF(Leases!$G147="FSG",0,IF(Leases!$G147="MG",SUMPRODUCT(Leases!$I147:$I151,Expenses!LS$9:LS$13)*Leases!$F147,MAX((Expenses!LS$9-Leases!$K147/12)*Leases!$J147*Leases!$F147,0)+MAX((Expenses!LS$10-Leases!$K148/12)*Leases!$J148*Leases!$F147,0)+MAX((Expenses!LS$11-Leases!$K149/12)*Leases!$J149*Leases!$F147,0)+MAX((Expenses!LS$12-Leases!$K150/12)*Leases!$J150*Leases!$F147,0)+MAX((Expenses!LS$13-Leases!$K151/12)*Leases!$J151*Leases!$F147,0)))),0)</f>
        <v>0</v>
      </c>
      <c r="LV313" s="94">
        <f>IF(AND(LV$165&lt;=$E147,LV$165&gt;=EOMONTH($D147,0)),IF($G147="NNN",Expenses!LT$14*Leases!$F147,IF(Leases!$G147="FSG",0,IF(Leases!$G147="MG",SUMPRODUCT(Leases!$I147:$I151,Expenses!LT$9:LT$13)*Leases!$F147,MAX((Expenses!LT$9-Leases!$K147/12)*Leases!$J147*Leases!$F147,0)+MAX((Expenses!LT$10-Leases!$K148/12)*Leases!$J148*Leases!$F147,0)+MAX((Expenses!LT$11-Leases!$K149/12)*Leases!$J149*Leases!$F147,0)+MAX((Expenses!LT$12-Leases!$K150/12)*Leases!$J150*Leases!$F147,0)+MAX((Expenses!LT$13-Leases!$K151/12)*Leases!$J151*Leases!$F147,0)))),0)</f>
        <v>0</v>
      </c>
      <c r="LW313" s="94">
        <f>IF(AND(LW$165&lt;=$E147,LW$165&gt;=EOMONTH($D147,0)),IF($G147="NNN",Expenses!LU$14*Leases!$F147,IF(Leases!$G147="FSG",0,IF(Leases!$G147="MG",SUMPRODUCT(Leases!$I147:$I151,Expenses!LU$9:LU$13)*Leases!$F147,MAX((Expenses!LU$9-Leases!$K147/12)*Leases!$J147*Leases!$F147,0)+MAX((Expenses!LU$10-Leases!$K148/12)*Leases!$J148*Leases!$F147,0)+MAX((Expenses!LU$11-Leases!$K149/12)*Leases!$J149*Leases!$F147,0)+MAX((Expenses!LU$12-Leases!$K150/12)*Leases!$J150*Leases!$F147,0)+MAX((Expenses!LU$13-Leases!$K151/12)*Leases!$J151*Leases!$F147,0)))),0)</f>
        <v>0</v>
      </c>
      <c r="LX313" s="94">
        <f>IF(AND(LX$165&lt;=$E147,LX$165&gt;=EOMONTH($D147,0)),IF($G147="NNN",Expenses!LV$14*Leases!$F147,IF(Leases!$G147="FSG",0,IF(Leases!$G147="MG",SUMPRODUCT(Leases!$I147:$I151,Expenses!LV$9:LV$13)*Leases!$F147,MAX((Expenses!LV$9-Leases!$K147/12)*Leases!$J147*Leases!$F147,0)+MAX((Expenses!LV$10-Leases!$K148/12)*Leases!$J148*Leases!$F147,0)+MAX((Expenses!LV$11-Leases!$K149/12)*Leases!$J149*Leases!$F147,0)+MAX((Expenses!LV$12-Leases!$K150/12)*Leases!$J150*Leases!$F147,0)+MAX((Expenses!LV$13-Leases!$K151/12)*Leases!$J151*Leases!$F147,0)))),0)</f>
        <v>0</v>
      </c>
      <c r="LY313" s="94">
        <f>IF(AND(LY$165&lt;=$E147,LY$165&gt;=EOMONTH($D147,0)),IF($G147="NNN",Expenses!LW$14*Leases!$F147,IF(Leases!$G147="FSG",0,IF(Leases!$G147="MG",SUMPRODUCT(Leases!$I147:$I151,Expenses!LW$9:LW$13)*Leases!$F147,MAX((Expenses!LW$9-Leases!$K147/12)*Leases!$J147*Leases!$F147,0)+MAX((Expenses!LW$10-Leases!$K148/12)*Leases!$J148*Leases!$F147,0)+MAX((Expenses!LW$11-Leases!$K149/12)*Leases!$J149*Leases!$F147,0)+MAX((Expenses!LW$12-Leases!$K150/12)*Leases!$J150*Leases!$F147,0)+MAX((Expenses!LW$13-Leases!$K151/12)*Leases!$J151*Leases!$F147,0)))),0)</f>
        <v>0</v>
      </c>
      <c r="LZ313" s="94">
        <f>IF(AND(LZ$165&lt;=$E147,LZ$165&gt;=EOMONTH($D147,0)),IF($G147="NNN",Expenses!LX$14*Leases!$F147,IF(Leases!$G147="FSG",0,IF(Leases!$G147="MG",SUMPRODUCT(Leases!$I147:$I151,Expenses!LX$9:LX$13)*Leases!$F147,MAX((Expenses!LX$9-Leases!$K147/12)*Leases!$J147*Leases!$F147,0)+MAX((Expenses!LX$10-Leases!$K148/12)*Leases!$J148*Leases!$F147,0)+MAX((Expenses!LX$11-Leases!$K149/12)*Leases!$J149*Leases!$F147,0)+MAX((Expenses!LX$12-Leases!$K150/12)*Leases!$J150*Leases!$F147,0)+MAX((Expenses!LX$13-Leases!$K151/12)*Leases!$J151*Leases!$F147,0)))),0)</f>
        <v>0</v>
      </c>
      <c r="MA313" s="94">
        <f>IF(AND(MA$165&lt;=$E147,MA$165&gt;=EOMONTH($D147,0)),IF($G147="NNN",Expenses!LY$14*Leases!$F147,IF(Leases!$G147="FSG",0,IF(Leases!$G147="MG",SUMPRODUCT(Leases!$I147:$I151,Expenses!LY$9:LY$13)*Leases!$F147,MAX((Expenses!LY$9-Leases!$K147/12)*Leases!$J147*Leases!$F147,0)+MAX((Expenses!LY$10-Leases!$K148/12)*Leases!$J148*Leases!$F147,0)+MAX((Expenses!LY$11-Leases!$K149/12)*Leases!$J149*Leases!$F147,0)+MAX((Expenses!LY$12-Leases!$K150/12)*Leases!$J150*Leases!$F147,0)+MAX((Expenses!LY$13-Leases!$K151/12)*Leases!$J151*Leases!$F147,0)))),0)</f>
        <v>0</v>
      </c>
      <c r="MB313" s="94">
        <f>IF(AND(MB$165&lt;=$E147,MB$165&gt;=EOMONTH($D147,0)),IF($G147="NNN",Expenses!LZ$14*Leases!$F147,IF(Leases!$G147="FSG",0,IF(Leases!$G147="MG",SUMPRODUCT(Leases!$I147:$I151,Expenses!LZ$9:LZ$13)*Leases!$F147,MAX((Expenses!LZ$9-Leases!$K147/12)*Leases!$J147*Leases!$F147,0)+MAX((Expenses!LZ$10-Leases!$K148/12)*Leases!$J148*Leases!$F147,0)+MAX((Expenses!LZ$11-Leases!$K149/12)*Leases!$J149*Leases!$F147,0)+MAX((Expenses!LZ$12-Leases!$K150/12)*Leases!$J150*Leases!$F147,0)+MAX((Expenses!LZ$13-Leases!$K151/12)*Leases!$J151*Leases!$F147,0)))),0)</f>
        <v>0</v>
      </c>
      <c r="MC313" s="94">
        <f>IF(AND(MC$165&lt;=$E147,MC$165&gt;=EOMONTH($D147,0)),IF($G147="NNN",Expenses!MA$14*Leases!$F147,IF(Leases!$G147="FSG",0,IF(Leases!$G147="MG",SUMPRODUCT(Leases!$I147:$I151,Expenses!MA$9:MA$13)*Leases!$F147,MAX((Expenses!MA$9-Leases!$K147/12)*Leases!$J147*Leases!$F147,0)+MAX((Expenses!MA$10-Leases!$K148/12)*Leases!$J148*Leases!$F147,0)+MAX((Expenses!MA$11-Leases!$K149/12)*Leases!$J149*Leases!$F147,0)+MAX((Expenses!MA$12-Leases!$K150/12)*Leases!$J150*Leases!$F147,0)+MAX((Expenses!MA$13-Leases!$K151/12)*Leases!$J151*Leases!$F147,0)))),0)</f>
        <v>0</v>
      </c>
      <c r="MD313" s="94">
        <f>IF(AND(MD$165&lt;=$E147,MD$165&gt;=EOMONTH($D147,0)),IF($G147="NNN",Expenses!MB$14*Leases!$F147,IF(Leases!$G147="FSG",0,IF(Leases!$G147="MG",SUMPRODUCT(Leases!$I147:$I151,Expenses!MB$9:MB$13)*Leases!$F147,MAX((Expenses!MB$9-Leases!$K147/12)*Leases!$J147*Leases!$F147,0)+MAX((Expenses!MB$10-Leases!$K148/12)*Leases!$J148*Leases!$F147,0)+MAX((Expenses!MB$11-Leases!$K149/12)*Leases!$J149*Leases!$F147,0)+MAX((Expenses!MB$12-Leases!$K150/12)*Leases!$J150*Leases!$F147,0)+MAX((Expenses!MB$13-Leases!$K151/12)*Leases!$J151*Leases!$F147,0)))),0)</f>
        <v>0</v>
      </c>
      <c r="ME313" s="94">
        <f>IF(AND(ME$165&lt;=$E147,ME$165&gt;=EOMONTH($D147,0)),IF($G147="NNN",Expenses!MC$14*Leases!$F147,IF(Leases!$G147="FSG",0,IF(Leases!$G147="MG",SUMPRODUCT(Leases!$I147:$I151,Expenses!MC$9:MC$13)*Leases!$F147,MAX((Expenses!MC$9-Leases!$K147/12)*Leases!$J147*Leases!$F147,0)+MAX((Expenses!MC$10-Leases!$K148/12)*Leases!$J148*Leases!$F147,0)+MAX((Expenses!MC$11-Leases!$K149/12)*Leases!$J149*Leases!$F147,0)+MAX((Expenses!MC$12-Leases!$K150/12)*Leases!$J150*Leases!$F147,0)+MAX((Expenses!MC$13-Leases!$K151/12)*Leases!$J151*Leases!$F147,0)))),0)</f>
        <v>0</v>
      </c>
      <c r="MF313" s="94">
        <f>IF(AND(MF$165&lt;=$E147,MF$165&gt;=EOMONTH($D147,0)),IF($G147="NNN",Expenses!MD$14*Leases!$F147,IF(Leases!$G147="FSG",0,IF(Leases!$G147="MG",SUMPRODUCT(Leases!$I147:$I151,Expenses!MD$9:MD$13)*Leases!$F147,MAX((Expenses!MD$9-Leases!$K147/12)*Leases!$J147*Leases!$F147,0)+MAX((Expenses!MD$10-Leases!$K148/12)*Leases!$J148*Leases!$F147,0)+MAX((Expenses!MD$11-Leases!$K149/12)*Leases!$J149*Leases!$F147,0)+MAX((Expenses!MD$12-Leases!$K150/12)*Leases!$J150*Leases!$F147,0)+MAX((Expenses!MD$13-Leases!$K151/12)*Leases!$J151*Leases!$F147,0)))),0)</f>
        <v>0</v>
      </c>
      <c r="MG313" s="94">
        <f>IF(AND(MG$165&lt;=$E147,MG$165&gt;=EOMONTH($D147,0)),IF($G147="NNN",Expenses!ME$14*Leases!$F147,IF(Leases!$G147="FSG",0,IF(Leases!$G147="MG",SUMPRODUCT(Leases!$I147:$I151,Expenses!ME$9:ME$13)*Leases!$F147,MAX((Expenses!ME$9-Leases!$K147/12)*Leases!$J147*Leases!$F147,0)+MAX((Expenses!ME$10-Leases!$K148/12)*Leases!$J148*Leases!$F147,0)+MAX((Expenses!ME$11-Leases!$K149/12)*Leases!$J149*Leases!$F147,0)+MAX((Expenses!ME$12-Leases!$K150/12)*Leases!$J150*Leases!$F147,0)+MAX((Expenses!ME$13-Leases!$K151/12)*Leases!$J151*Leases!$F147,0)))),0)</f>
        <v>0</v>
      </c>
      <c r="MH313" s="94">
        <f>IF(AND(MH$165&lt;=$E147,MH$165&gt;=EOMONTH($D147,0)),IF($G147="NNN",Expenses!MF$14*Leases!$F147,IF(Leases!$G147="FSG",0,IF(Leases!$G147="MG",SUMPRODUCT(Leases!$I147:$I151,Expenses!MF$9:MF$13)*Leases!$F147,MAX((Expenses!MF$9-Leases!$K147/12)*Leases!$J147*Leases!$F147,0)+MAX((Expenses!MF$10-Leases!$K148/12)*Leases!$J148*Leases!$F147,0)+MAX((Expenses!MF$11-Leases!$K149/12)*Leases!$J149*Leases!$F147,0)+MAX((Expenses!MF$12-Leases!$K150/12)*Leases!$J150*Leases!$F147,0)+MAX((Expenses!MF$13-Leases!$K151/12)*Leases!$J151*Leases!$F147,0)))),0)</f>
        <v>0</v>
      </c>
      <c r="MI313" s="94">
        <f>IF(AND(MI$165&lt;=$E147,MI$165&gt;=EOMONTH($D147,0)),IF($G147="NNN",Expenses!MG$14*Leases!$F147,IF(Leases!$G147="FSG",0,IF(Leases!$G147="MG",SUMPRODUCT(Leases!$I147:$I151,Expenses!MG$9:MG$13)*Leases!$F147,MAX((Expenses!MG$9-Leases!$K147/12)*Leases!$J147*Leases!$F147,0)+MAX((Expenses!MG$10-Leases!$K148/12)*Leases!$J148*Leases!$F147,0)+MAX((Expenses!MG$11-Leases!$K149/12)*Leases!$J149*Leases!$F147,0)+MAX((Expenses!MG$12-Leases!$K150/12)*Leases!$J150*Leases!$F147,0)+MAX((Expenses!MG$13-Leases!$K151/12)*Leases!$J151*Leases!$F147,0)))),0)</f>
        <v>0</v>
      </c>
      <c r="MJ313" s="94">
        <f>IF(AND(MJ$165&lt;=$E147,MJ$165&gt;=EOMONTH($D147,0)),IF($G147="NNN",Expenses!MH$14*Leases!$F147,IF(Leases!$G147="FSG",0,IF(Leases!$G147="MG",SUMPRODUCT(Leases!$I147:$I151,Expenses!MH$9:MH$13)*Leases!$F147,MAX((Expenses!MH$9-Leases!$K147/12)*Leases!$J147*Leases!$F147,0)+MAX((Expenses!MH$10-Leases!$K148/12)*Leases!$J148*Leases!$F147,0)+MAX((Expenses!MH$11-Leases!$K149/12)*Leases!$J149*Leases!$F147,0)+MAX((Expenses!MH$12-Leases!$K150/12)*Leases!$J150*Leases!$F147,0)+MAX((Expenses!MH$13-Leases!$K151/12)*Leases!$J151*Leases!$F147,0)))),0)</f>
        <v>0</v>
      </c>
      <c r="MK313" s="94">
        <f>IF(AND(MK$165&lt;=$E147,MK$165&gt;=EOMONTH($D147,0)),IF($G147="NNN",Expenses!MI$14*Leases!$F147,IF(Leases!$G147="FSG",0,IF(Leases!$G147="MG",SUMPRODUCT(Leases!$I147:$I151,Expenses!MI$9:MI$13)*Leases!$F147,MAX((Expenses!MI$9-Leases!$K147/12)*Leases!$J147*Leases!$F147,0)+MAX((Expenses!MI$10-Leases!$K148/12)*Leases!$J148*Leases!$F147,0)+MAX((Expenses!MI$11-Leases!$K149/12)*Leases!$J149*Leases!$F147,0)+MAX((Expenses!MI$12-Leases!$K150/12)*Leases!$J150*Leases!$F147,0)+MAX((Expenses!MI$13-Leases!$K151/12)*Leases!$J151*Leases!$F147,0)))),0)</f>
        <v>0</v>
      </c>
      <c r="ML313" s="94">
        <f>IF(AND(ML$165&lt;=$E147,ML$165&gt;=EOMONTH($D147,0)),IF($G147="NNN",Expenses!MJ$14*Leases!$F147,IF(Leases!$G147="FSG",0,IF(Leases!$G147="MG",SUMPRODUCT(Leases!$I147:$I151,Expenses!MJ$9:MJ$13)*Leases!$F147,MAX((Expenses!MJ$9-Leases!$K147/12)*Leases!$J147*Leases!$F147,0)+MAX((Expenses!MJ$10-Leases!$K148/12)*Leases!$J148*Leases!$F147,0)+MAX((Expenses!MJ$11-Leases!$K149/12)*Leases!$J149*Leases!$F147,0)+MAX((Expenses!MJ$12-Leases!$K150/12)*Leases!$J150*Leases!$F147,0)+MAX((Expenses!MJ$13-Leases!$K151/12)*Leases!$J151*Leases!$F147,0)))),0)</f>
        <v>0</v>
      </c>
      <c r="MM313" s="94">
        <f>IF(AND(MM$165&lt;=$E147,MM$165&gt;=EOMONTH($D147,0)),IF($G147="NNN",Expenses!MK$14*Leases!$F147,IF(Leases!$G147="FSG",0,IF(Leases!$G147="MG",SUMPRODUCT(Leases!$I147:$I151,Expenses!MK$9:MK$13)*Leases!$F147,MAX((Expenses!MK$9-Leases!$K147/12)*Leases!$J147*Leases!$F147,0)+MAX((Expenses!MK$10-Leases!$K148/12)*Leases!$J148*Leases!$F147,0)+MAX((Expenses!MK$11-Leases!$K149/12)*Leases!$J149*Leases!$F147,0)+MAX((Expenses!MK$12-Leases!$K150/12)*Leases!$J150*Leases!$F147,0)+MAX((Expenses!MK$13-Leases!$K151/12)*Leases!$J151*Leases!$F147,0)))),0)</f>
        <v>0</v>
      </c>
      <c r="MN313" s="94">
        <f>IF(AND(MN$165&lt;=$E147,MN$165&gt;=EOMONTH($D147,0)),IF($G147="NNN",Expenses!ML$14*Leases!$F147,IF(Leases!$G147="FSG",0,IF(Leases!$G147="MG",SUMPRODUCT(Leases!$I147:$I151,Expenses!ML$9:ML$13)*Leases!$F147,MAX((Expenses!ML$9-Leases!$K147/12)*Leases!$J147*Leases!$F147,0)+MAX((Expenses!ML$10-Leases!$K148/12)*Leases!$J148*Leases!$F147,0)+MAX((Expenses!ML$11-Leases!$K149/12)*Leases!$J149*Leases!$F147,0)+MAX((Expenses!ML$12-Leases!$K150/12)*Leases!$J150*Leases!$F147,0)+MAX((Expenses!ML$13-Leases!$K151/12)*Leases!$J151*Leases!$F147,0)))),0)</f>
        <v>0</v>
      </c>
      <c r="MO313" s="94">
        <f>IF(AND(MO$165&lt;=$E147,MO$165&gt;=EOMONTH($D147,0)),IF($G147="NNN",Expenses!MM$14*Leases!$F147,IF(Leases!$G147="FSG",0,IF(Leases!$G147="MG",SUMPRODUCT(Leases!$I147:$I151,Expenses!MM$9:MM$13)*Leases!$F147,MAX((Expenses!MM$9-Leases!$K147/12)*Leases!$J147*Leases!$F147,0)+MAX((Expenses!MM$10-Leases!$K148/12)*Leases!$J148*Leases!$F147,0)+MAX((Expenses!MM$11-Leases!$K149/12)*Leases!$J149*Leases!$F147,0)+MAX((Expenses!MM$12-Leases!$K150/12)*Leases!$J150*Leases!$F147,0)+MAX((Expenses!MM$13-Leases!$K151/12)*Leases!$J151*Leases!$F147,0)))),0)</f>
        <v>0</v>
      </c>
      <c r="MP313" s="94">
        <f>IF(AND(MP$165&lt;=$E147,MP$165&gt;=EOMONTH($D147,0)),IF($G147="NNN",Expenses!MN$14*Leases!$F147,IF(Leases!$G147="FSG",0,IF(Leases!$G147="MG",SUMPRODUCT(Leases!$I147:$I151,Expenses!MN$9:MN$13)*Leases!$F147,MAX((Expenses!MN$9-Leases!$K147/12)*Leases!$J147*Leases!$F147,0)+MAX((Expenses!MN$10-Leases!$K148/12)*Leases!$J148*Leases!$F147,0)+MAX((Expenses!MN$11-Leases!$K149/12)*Leases!$J149*Leases!$F147,0)+MAX((Expenses!MN$12-Leases!$K150/12)*Leases!$J150*Leases!$F147,0)+MAX((Expenses!MN$13-Leases!$K151/12)*Leases!$J151*Leases!$F147,0)))),0)</f>
        <v>0</v>
      </c>
      <c r="MQ313" s="94">
        <f>IF(AND(MQ$165&lt;=$E147,MQ$165&gt;=EOMONTH($D147,0)),IF($G147="NNN",Expenses!MO$14*Leases!$F147,IF(Leases!$G147="FSG",0,IF(Leases!$G147="MG",SUMPRODUCT(Leases!$I147:$I151,Expenses!MO$9:MO$13)*Leases!$F147,MAX((Expenses!MO$9-Leases!$K147/12)*Leases!$J147*Leases!$F147,0)+MAX((Expenses!MO$10-Leases!$K148/12)*Leases!$J148*Leases!$F147,0)+MAX((Expenses!MO$11-Leases!$K149/12)*Leases!$J149*Leases!$F147,0)+MAX((Expenses!MO$12-Leases!$K150/12)*Leases!$J150*Leases!$F147,0)+MAX((Expenses!MO$13-Leases!$K151/12)*Leases!$J151*Leases!$F147,0)))),0)</f>
        <v>0</v>
      </c>
      <c r="MR313" s="94">
        <f>IF(AND(MR$165&lt;=$E147,MR$165&gt;=EOMONTH($D147,0)),IF($G147="NNN",Expenses!MP$14*Leases!$F147,IF(Leases!$G147="FSG",0,IF(Leases!$G147="MG",SUMPRODUCT(Leases!$I147:$I151,Expenses!MP$9:MP$13)*Leases!$F147,MAX((Expenses!MP$9-Leases!$K147/12)*Leases!$J147*Leases!$F147,0)+MAX((Expenses!MP$10-Leases!$K148/12)*Leases!$J148*Leases!$F147,0)+MAX((Expenses!MP$11-Leases!$K149/12)*Leases!$J149*Leases!$F147,0)+MAX((Expenses!MP$12-Leases!$K150/12)*Leases!$J150*Leases!$F147,0)+MAX((Expenses!MP$13-Leases!$K151/12)*Leases!$J151*Leases!$F147,0)))),0)</f>
        <v>0</v>
      </c>
      <c r="MS313" s="94">
        <f>IF(AND(MS$165&lt;=$E147,MS$165&gt;=EOMONTH($D147,0)),IF($G147="NNN",Expenses!MQ$14*Leases!$F147,IF(Leases!$G147="FSG",0,IF(Leases!$G147="MG",SUMPRODUCT(Leases!$I147:$I151,Expenses!MQ$9:MQ$13)*Leases!$F147,MAX((Expenses!MQ$9-Leases!$K147/12)*Leases!$J147*Leases!$F147,0)+MAX((Expenses!MQ$10-Leases!$K148/12)*Leases!$J148*Leases!$F147,0)+MAX((Expenses!MQ$11-Leases!$K149/12)*Leases!$J149*Leases!$F147,0)+MAX((Expenses!MQ$12-Leases!$K150/12)*Leases!$J150*Leases!$F147,0)+MAX((Expenses!MQ$13-Leases!$K151/12)*Leases!$J151*Leases!$F147,0)))),0)</f>
        <v>0</v>
      </c>
      <c r="MT313" s="94">
        <f>IF(AND(MT$165&lt;=$E147,MT$165&gt;=EOMONTH($D147,0)),IF($G147="NNN",Expenses!MR$14*Leases!$F147,IF(Leases!$G147="FSG",0,IF(Leases!$G147="MG",SUMPRODUCT(Leases!$I147:$I151,Expenses!MR$9:MR$13)*Leases!$F147,MAX((Expenses!MR$9-Leases!$K147/12)*Leases!$J147*Leases!$F147,0)+MAX((Expenses!MR$10-Leases!$K148/12)*Leases!$J148*Leases!$F147,0)+MAX((Expenses!MR$11-Leases!$K149/12)*Leases!$J149*Leases!$F147,0)+MAX((Expenses!MR$12-Leases!$K150/12)*Leases!$J150*Leases!$F147,0)+MAX((Expenses!MR$13-Leases!$K151/12)*Leases!$J151*Leases!$F147,0)))),0)</f>
        <v>0</v>
      </c>
      <c r="MU313" s="94">
        <f>IF(AND(MU$165&lt;=$E147,MU$165&gt;=EOMONTH($D147,0)),IF($G147="NNN",Expenses!MS$14*Leases!$F147,IF(Leases!$G147="FSG",0,IF(Leases!$G147="MG",SUMPRODUCT(Leases!$I147:$I151,Expenses!MS$9:MS$13)*Leases!$F147,MAX((Expenses!MS$9-Leases!$K147/12)*Leases!$J147*Leases!$F147,0)+MAX((Expenses!MS$10-Leases!$K148/12)*Leases!$J148*Leases!$F147,0)+MAX((Expenses!MS$11-Leases!$K149/12)*Leases!$J149*Leases!$F147,0)+MAX((Expenses!MS$12-Leases!$K150/12)*Leases!$J150*Leases!$F147,0)+MAX((Expenses!MS$13-Leases!$K151/12)*Leases!$J151*Leases!$F147,0)))),0)</f>
        <v>0</v>
      </c>
      <c r="MV313" s="94">
        <f>IF(AND(MV$165&lt;=$E147,MV$165&gt;=EOMONTH($D147,0)),IF($G147="NNN",Expenses!MT$14*Leases!$F147,IF(Leases!$G147="FSG",0,IF(Leases!$G147="MG",SUMPRODUCT(Leases!$I147:$I151,Expenses!MT$9:MT$13)*Leases!$F147,MAX((Expenses!MT$9-Leases!$K147/12)*Leases!$J147*Leases!$F147,0)+MAX((Expenses!MT$10-Leases!$K148/12)*Leases!$J148*Leases!$F147,0)+MAX((Expenses!MT$11-Leases!$K149/12)*Leases!$J149*Leases!$F147,0)+MAX((Expenses!MT$12-Leases!$K150/12)*Leases!$J150*Leases!$F147,0)+MAX((Expenses!MT$13-Leases!$K151/12)*Leases!$J151*Leases!$F147,0)))),0)</f>
        <v>0</v>
      </c>
      <c r="MW313" s="94">
        <f>IF(AND(MW$165&lt;=$E147,MW$165&gt;=EOMONTH($D147,0)),IF($G147="NNN",Expenses!MU$14*Leases!$F147,IF(Leases!$G147="FSG",0,IF(Leases!$G147="MG",SUMPRODUCT(Leases!$I147:$I151,Expenses!MU$9:MU$13)*Leases!$F147,MAX((Expenses!MU$9-Leases!$K147/12)*Leases!$J147*Leases!$F147,0)+MAX((Expenses!MU$10-Leases!$K148/12)*Leases!$J148*Leases!$F147,0)+MAX((Expenses!MU$11-Leases!$K149/12)*Leases!$J149*Leases!$F147,0)+MAX((Expenses!MU$12-Leases!$K150/12)*Leases!$J150*Leases!$F147,0)+MAX((Expenses!MU$13-Leases!$K151/12)*Leases!$J151*Leases!$F147,0)))),0)</f>
        <v>0</v>
      </c>
      <c r="MX313" s="94">
        <f>IF(AND(MX$165&lt;=$E147,MX$165&gt;=EOMONTH($D147,0)),IF($G147="NNN",Expenses!MV$14*Leases!$F147,IF(Leases!$G147="FSG",0,IF(Leases!$G147="MG",SUMPRODUCT(Leases!$I147:$I151,Expenses!MV$9:MV$13)*Leases!$F147,MAX((Expenses!MV$9-Leases!$K147/12)*Leases!$J147*Leases!$F147,0)+MAX((Expenses!MV$10-Leases!$K148/12)*Leases!$J148*Leases!$F147,0)+MAX((Expenses!MV$11-Leases!$K149/12)*Leases!$J149*Leases!$F147,0)+MAX((Expenses!MV$12-Leases!$K150/12)*Leases!$J150*Leases!$F147,0)+MAX((Expenses!MV$13-Leases!$K151/12)*Leases!$J151*Leases!$F147,0)))),0)</f>
        <v>0</v>
      </c>
      <c r="MY313" s="94">
        <f>IF(AND(MY$165&lt;=$E147,MY$165&gt;=EOMONTH($D147,0)),IF($G147="NNN",Expenses!MW$14*Leases!$F147,IF(Leases!$G147="FSG",0,IF(Leases!$G147="MG",SUMPRODUCT(Leases!$I147:$I151,Expenses!MW$9:MW$13)*Leases!$F147,MAX((Expenses!MW$9-Leases!$K147/12)*Leases!$J147*Leases!$F147,0)+MAX((Expenses!MW$10-Leases!$K148/12)*Leases!$J148*Leases!$F147,0)+MAX((Expenses!MW$11-Leases!$K149/12)*Leases!$J149*Leases!$F147,0)+MAX((Expenses!MW$12-Leases!$K150/12)*Leases!$J150*Leases!$F147,0)+MAX((Expenses!MW$13-Leases!$K151/12)*Leases!$J151*Leases!$F147,0)))),0)</f>
        <v>0</v>
      </c>
      <c r="MZ313" s="94">
        <f>IF(AND(MZ$165&lt;=$E147,MZ$165&gt;=EOMONTH($D147,0)),IF($G147="NNN",Expenses!MX$14*Leases!$F147,IF(Leases!$G147="FSG",0,IF(Leases!$G147="MG",SUMPRODUCT(Leases!$I147:$I151,Expenses!MX$9:MX$13)*Leases!$F147,MAX((Expenses!MX$9-Leases!$K147/12)*Leases!$J147*Leases!$F147,0)+MAX((Expenses!MX$10-Leases!$K148/12)*Leases!$J148*Leases!$F147,0)+MAX((Expenses!MX$11-Leases!$K149/12)*Leases!$J149*Leases!$F147,0)+MAX((Expenses!MX$12-Leases!$K150/12)*Leases!$J150*Leases!$F147,0)+MAX((Expenses!MX$13-Leases!$K151/12)*Leases!$J151*Leases!$F147,0)))),0)</f>
        <v>0</v>
      </c>
      <c r="NA313" s="94">
        <f>IF(AND(NA$165&lt;=$E147,NA$165&gt;=EOMONTH($D147,0)),IF($G147="NNN",Expenses!MY$14*Leases!$F147,IF(Leases!$G147="FSG",0,IF(Leases!$G147="MG",SUMPRODUCT(Leases!$I147:$I151,Expenses!MY$9:MY$13)*Leases!$F147,MAX((Expenses!MY$9-Leases!$K147/12)*Leases!$J147*Leases!$F147,0)+MAX((Expenses!MY$10-Leases!$K148/12)*Leases!$J148*Leases!$F147,0)+MAX((Expenses!MY$11-Leases!$K149/12)*Leases!$J149*Leases!$F147,0)+MAX((Expenses!MY$12-Leases!$K150/12)*Leases!$J150*Leases!$F147,0)+MAX((Expenses!MY$13-Leases!$K151/12)*Leases!$J151*Leases!$F147,0)))),0)</f>
        <v>0</v>
      </c>
      <c r="NB313" s="94">
        <f>IF(AND(NB$165&lt;=$E147,NB$165&gt;=EOMONTH($D147,0)),IF($G147="NNN",Expenses!MZ$14*Leases!$F147,IF(Leases!$G147="FSG",0,IF(Leases!$G147="MG",SUMPRODUCT(Leases!$I147:$I151,Expenses!MZ$9:MZ$13)*Leases!$F147,MAX((Expenses!MZ$9-Leases!$K147/12)*Leases!$J147*Leases!$F147,0)+MAX((Expenses!MZ$10-Leases!$K148/12)*Leases!$J148*Leases!$F147,0)+MAX((Expenses!MZ$11-Leases!$K149/12)*Leases!$J149*Leases!$F147,0)+MAX((Expenses!MZ$12-Leases!$K150/12)*Leases!$J150*Leases!$F147,0)+MAX((Expenses!MZ$13-Leases!$K151/12)*Leases!$J151*Leases!$F147,0)))),0)</f>
        <v>0</v>
      </c>
      <c r="NC313" s="94">
        <f>IF(AND(NC$165&lt;=$E147,NC$165&gt;=EOMONTH($D147,0)),IF($G147="NNN",Expenses!NA$14*Leases!$F147,IF(Leases!$G147="FSG",0,IF(Leases!$G147="MG",SUMPRODUCT(Leases!$I147:$I151,Expenses!NA$9:NA$13)*Leases!$F147,MAX((Expenses!NA$9-Leases!$K147/12)*Leases!$J147*Leases!$F147,0)+MAX((Expenses!NA$10-Leases!$K148/12)*Leases!$J148*Leases!$F147,0)+MAX((Expenses!NA$11-Leases!$K149/12)*Leases!$J149*Leases!$F147,0)+MAX((Expenses!NA$12-Leases!$K150/12)*Leases!$J150*Leases!$F147,0)+MAX((Expenses!NA$13-Leases!$K151/12)*Leases!$J151*Leases!$F147,0)))),0)</f>
        <v>0</v>
      </c>
      <c r="ND313" s="94">
        <f>IF(AND(ND$165&lt;=$E147,ND$165&gt;=EOMONTH($D147,0)),IF($G147="NNN",Expenses!NB$14*Leases!$F147,IF(Leases!$G147="FSG",0,IF(Leases!$G147="MG",SUMPRODUCT(Leases!$I147:$I151,Expenses!NB$9:NB$13)*Leases!$F147,MAX((Expenses!NB$9-Leases!$K147/12)*Leases!$J147*Leases!$F147,0)+MAX((Expenses!NB$10-Leases!$K148/12)*Leases!$J148*Leases!$F147,0)+MAX((Expenses!NB$11-Leases!$K149/12)*Leases!$J149*Leases!$F147,0)+MAX((Expenses!NB$12-Leases!$K150/12)*Leases!$J150*Leases!$F147,0)+MAX((Expenses!NB$13-Leases!$K151/12)*Leases!$J151*Leases!$F147,0)))),0)</f>
        <v>0</v>
      </c>
      <c r="NE313" s="94">
        <f>IF(AND(NE$165&lt;=$E147,NE$165&gt;=EOMONTH($D147,0)),IF($G147="NNN",Expenses!NC$14*Leases!$F147,IF(Leases!$G147="FSG",0,IF(Leases!$G147="MG",SUMPRODUCT(Leases!$I147:$I151,Expenses!NC$9:NC$13)*Leases!$F147,MAX((Expenses!NC$9-Leases!$K147/12)*Leases!$J147*Leases!$F147,0)+MAX((Expenses!NC$10-Leases!$K148/12)*Leases!$J148*Leases!$F147,0)+MAX((Expenses!NC$11-Leases!$K149/12)*Leases!$J149*Leases!$F147,0)+MAX((Expenses!NC$12-Leases!$K150/12)*Leases!$J150*Leases!$F147,0)+MAX((Expenses!NC$13-Leases!$K151/12)*Leases!$J151*Leases!$F147,0)))),0)</f>
        <v>0</v>
      </c>
      <c r="NF313" s="94">
        <f>IF(AND(NF$165&lt;=$E147,NF$165&gt;=EOMONTH($D147,0)),IF($G147="NNN",Expenses!ND$14*Leases!$F147,IF(Leases!$G147="FSG",0,IF(Leases!$G147="MG",SUMPRODUCT(Leases!$I147:$I151,Expenses!ND$9:ND$13)*Leases!$F147,MAX((Expenses!ND$9-Leases!$K147/12)*Leases!$J147*Leases!$F147,0)+MAX((Expenses!ND$10-Leases!$K148/12)*Leases!$J148*Leases!$F147,0)+MAX((Expenses!ND$11-Leases!$K149/12)*Leases!$J149*Leases!$F147,0)+MAX((Expenses!ND$12-Leases!$K150/12)*Leases!$J150*Leases!$F147,0)+MAX((Expenses!ND$13-Leases!$K151/12)*Leases!$J151*Leases!$F147,0)))),0)</f>
        <v>0</v>
      </c>
      <c r="NG313" s="94">
        <f>IF(AND(NG$165&lt;=$E147,NG$165&gt;=EOMONTH($D147,0)),IF($G147="NNN",Expenses!NE$14*Leases!$F147,IF(Leases!$G147="FSG",0,IF(Leases!$G147="MG",SUMPRODUCT(Leases!$I147:$I151,Expenses!NE$9:NE$13)*Leases!$F147,MAX((Expenses!NE$9-Leases!$K147/12)*Leases!$J147*Leases!$F147,0)+MAX((Expenses!NE$10-Leases!$K148/12)*Leases!$J148*Leases!$F147,0)+MAX((Expenses!NE$11-Leases!$K149/12)*Leases!$J149*Leases!$F147,0)+MAX((Expenses!NE$12-Leases!$K150/12)*Leases!$J150*Leases!$F147,0)+MAX((Expenses!NE$13-Leases!$K151/12)*Leases!$J151*Leases!$F147,0)))),0)</f>
        <v>0</v>
      </c>
      <c r="NH313" s="94">
        <f>IF(AND(NH$165&lt;=$E147,NH$165&gt;=EOMONTH($D147,0)),IF($G147="NNN",Expenses!NF$14*Leases!$F147,IF(Leases!$G147="FSG",0,IF(Leases!$G147="MG",SUMPRODUCT(Leases!$I147:$I151,Expenses!NF$9:NF$13)*Leases!$F147,MAX((Expenses!NF$9-Leases!$K147/12)*Leases!$J147*Leases!$F147,0)+MAX((Expenses!NF$10-Leases!$K148/12)*Leases!$J148*Leases!$F147,0)+MAX((Expenses!NF$11-Leases!$K149/12)*Leases!$J149*Leases!$F147,0)+MAX((Expenses!NF$12-Leases!$K150/12)*Leases!$J150*Leases!$F147,0)+MAX((Expenses!NF$13-Leases!$K151/12)*Leases!$J151*Leases!$F147,0)))),0)</f>
        <v>0</v>
      </c>
      <c r="NI313" s="94">
        <f>IF(AND(NI$165&lt;=$E147,NI$165&gt;=EOMONTH($D147,0)),IF($G147="NNN",Expenses!NG$14*Leases!$F147,IF(Leases!$G147="FSG",0,IF(Leases!$G147="MG",SUMPRODUCT(Leases!$I147:$I151,Expenses!NG$9:NG$13)*Leases!$F147,MAX((Expenses!NG$9-Leases!$K147/12)*Leases!$J147*Leases!$F147,0)+MAX((Expenses!NG$10-Leases!$K148/12)*Leases!$J148*Leases!$F147,0)+MAX((Expenses!NG$11-Leases!$K149/12)*Leases!$J149*Leases!$F147,0)+MAX((Expenses!NG$12-Leases!$K150/12)*Leases!$J150*Leases!$F147,0)+MAX((Expenses!NG$13-Leases!$K151/12)*Leases!$J151*Leases!$F147,0)))),0)</f>
        <v>0</v>
      </c>
      <c r="NJ313" s="94">
        <f>IF(AND(NJ$165&lt;=$E147,NJ$165&gt;=EOMONTH($D147,0)),IF($G147="NNN",Expenses!NH$14*Leases!$F147,IF(Leases!$G147="FSG",0,IF(Leases!$G147="MG",SUMPRODUCT(Leases!$I147:$I151,Expenses!NH$9:NH$13)*Leases!$F147,MAX((Expenses!NH$9-Leases!$K147/12)*Leases!$J147*Leases!$F147,0)+MAX((Expenses!NH$10-Leases!$K148/12)*Leases!$J148*Leases!$F147,0)+MAX((Expenses!NH$11-Leases!$K149/12)*Leases!$J149*Leases!$F147,0)+MAX((Expenses!NH$12-Leases!$K150/12)*Leases!$J150*Leases!$F147,0)+MAX((Expenses!NH$13-Leases!$K151/12)*Leases!$J151*Leases!$F147,0)))),0)</f>
        <v>0</v>
      </c>
      <c r="NK313" s="97">
        <f>IF(AND(NK$165&lt;=$E147,NK$165&gt;=EOMONTH($D147,0)),IF($G147="NNN",Expenses!NI$14*Leases!$F147,IF(Leases!$G147="FSG",0,IF(Leases!$G147="MG",SUMPRODUCT(Leases!$I147:$I151,Expenses!NI$9:NI$13)*Leases!$F147,MAX((Expenses!NI$9-Leases!$K147/12)*Leases!$J147*Leases!$F147,0)+MAX((Expenses!NI$10-Leases!$K148/12)*Leases!$J148*Leases!$F147,0)+MAX((Expenses!NI$11-Leases!$K149/12)*Leases!$J149*Leases!$F147,0)+MAX((Expenses!NI$12-Leases!$K150/12)*Leases!$J150*Leases!$F147,0)+MAX((Expenses!NI$13-Leases!$K151/12)*Leases!$J151*Leases!$F147,0)))),0)</f>
        <v>0</v>
      </c>
    </row>
    <row r="314" spans="1:375" x14ac:dyDescent="0.25">
      <c r="A314" s="96">
        <f>SUMIF($D$163:$NK$163,"&lt;="&amp;Summary!$B$3,Leases!D314:NK314)</f>
        <v>0</v>
      </c>
      <c r="B314" s="23" t="s">
        <v>99</v>
      </c>
      <c r="C314" s="45" t="s">
        <v>23</v>
      </c>
      <c r="D314" s="94">
        <f t="shared" ref="D314:BO314" si="3516">IF(OR($AL147=0,D$165&gt;$E147,D$165&lt;EOMONTH($D147,0)),0,IF(((($AJ147*((1+$AN147)^(D$163-1))/12))-(D312/$AM147))*$AM147&lt;0,0,((($AJ147*((1+$AN147)^(D$163-1))/12))-(D312/$AM147))*$AM147))</f>
        <v>0</v>
      </c>
      <c r="E314" s="94">
        <f t="shared" si="3516"/>
        <v>0</v>
      </c>
      <c r="F314" s="94">
        <f t="shared" si="3516"/>
        <v>0</v>
      </c>
      <c r="G314" s="94">
        <f t="shared" si="3516"/>
        <v>0</v>
      </c>
      <c r="H314" s="94">
        <f t="shared" si="3516"/>
        <v>0</v>
      </c>
      <c r="I314" s="94">
        <f t="shared" si="3516"/>
        <v>0</v>
      </c>
      <c r="J314" s="94">
        <f t="shared" si="3516"/>
        <v>0</v>
      </c>
      <c r="K314" s="94">
        <f t="shared" si="3516"/>
        <v>0</v>
      </c>
      <c r="L314" s="94">
        <f t="shared" si="3516"/>
        <v>0</v>
      </c>
      <c r="M314" s="94">
        <f t="shared" si="3516"/>
        <v>0</v>
      </c>
      <c r="N314" s="94">
        <f t="shared" si="3516"/>
        <v>0</v>
      </c>
      <c r="O314" s="94">
        <f t="shared" si="3516"/>
        <v>0</v>
      </c>
      <c r="P314" s="94">
        <f t="shared" si="3516"/>
        <v>0</v>
      </c>
      <c r="Q314" s="94">
        <f t="shared" si="3516"/>
        <v>0</v>
      </c>
      <c r="R314" s="94">
        <f t="shared" si="3516"/>
        <v>0</v>
      </c>
      <c r="S314" s="94">
        <f t="shared" si="3516"/>
        <v>0</v>
      </c>
      <c r="T314" s="94">
        <f t="shared" si="3516"/>
        <v>0</v>
      </c>
      <c r="U314" s="94">
        <f t="shared" si="3516"/>
        <v>0</v>
      </c>
      <c r="V314" s="94">
        <f t="shared" si="3516"/>
        <v>0</v>
      </c>
      <c r="W314" s="94">
        <f t="shared" si="3516"/>
        <v>0</v>
      </c>
      <c r="X314" s="94">
        <f t="shared" si="3516"/>
        <v>0</v>
      </c>
      <c r="Y314" s="94">
        <f t="shared" si="3516"/>
        <v>0</v>
      </c>
      <c r="Z314" s="94">
        <f t="shared" si="3516"/>
        <v>0</v>
      </c>
      <c r="AA314" s="94">
        <f t="shared" si="3516"/>
        <v>0</v>
      </c>
      <c r="AB314" s="94">
        <f t="shared" si="3516"/>
        <v>0</v>
      </c>
      <c r="AC314" s="94">
        <f t="shared" si="3516"/>
        <v>0</v>
      </c>
      <c r="AD314" s="94">
        <f t="shared" si="3516"/>
        <v>0</v>
      </c>
      <c r="AE314" s="94">
        <f t="shared" si="3516"/>
        <v>0</v>
      </c>
      <c r="AF314" s="94">
        <f t="shared" si="3516"/>
        <v>0</v>
      </c>
      <c r="AG314" s="94">
        <f t="shared" si="3516"/>
        <v>0</v>
      </c>
      <c r="AH314" s="94">
        <f t="shared" si="3516"/>
        <v>0</v>
      </c>
      <c r="AI314" s="94">
        <f t="shared" si="3516"/>
        <v>0</v>
      </c>
      <c r="AJ314" s="94">
        <f t="shared" si="3516"/>
        <v>0</v>
      </c>
      <c r="AK314" s="94">
        <f t="shared" si="3516"/>
        <v>0</v>
      </c>
      <c r="AL314" s="94">
        <f t="shared" si="3516"/>
        <v>0</v>
      </c>
      <c r="AM314" s="94">
        <f t="shared" si="3516"/>
        <v>0</v>
      </c>
      <c r="AN314" s="94">
        <f t="shared" si="3516"/>
        <v>0</v>
      </c>
      <c r="AO314" s="94">
        <f t="shared" si="3516"/>
        <v>0</v>
      </c>
      <c r="AP314" s="94">
        <f t="shared" si="3516"/>
        <v>0</v>
      </c>
      <c r="AQ314" s="94">
        <f t="shared" si="3516"/>
        <v>0</v>
      </c>
      <c r="AR314" s="94">
        <f t="shared" si="3516"/>
        <v>0</v>
      </c>
      <c r="AS314" s="94">
        <f t="shared" si="3516"/>
        <v>0</v>
      </c>
      <c r="AT314" s="94">
        <f t="shared" si="3516"/>
        <v>0</v>
      </c>
      <c r="AU314" s="94">
        <f t="shared" si="3516"/>
        <v>0</v>
      </c>
      <c r="AV314" s="94">
        <f t="shared" si="3516"/>
        <v>0</v>
      </c>
      <c r="AW314" s="94">
        <f t="shared" si="3516"/>
        <v>0</v>
      </c>
      <c r="AX314" s="94">
        <f t="shared" si="3516"/>
        <v>0</v>
      </c>
      <c r="AY314" s="94">
        <f t="shared" si="3516"/>
        <v>0</v>
      </c>
      <c r="AZ314" s="94">
        <f t="shared" si="3516"/>
        <v>0</v>
      </c>
      <c r="BA314" s="94">
        <f t="shared" si="3516"/>
        <v>0</v>
      </c>
      <c r="BB314" s="94">
        <f t="shared" si="3516"/>
        <v>0</v>
      </c>
      <c r="BC314" s="94">
        <f t="shared" si="3516"/>
        <v>0</v>
      </c>
      <c r="BD314" s="94">
        <f t="shared" si="3516"/>
        <v>0</v>
      </c>
      <c r="BE314" s="94">
        <f t="shared" si="3516"/>
        <v>0</v>
      </c>
      <c r="BF314" s="94">
        <f t="shared" si="3516"/>
        <v>0</v>
      </c>
      <c r="BG314" s="94">
        <f t="shared" si="3516"/>
        <v>0</v>
      </c>
      <c r="BH314" s="94">
        <f t="shared" si="3516"/>
        <v>0</v>
      </c>
      <c r="BI314" s="94">
        <f t="shared" si="3516"/>
        <v>0</v>
      </c>
      <c r="BJ314" s="94">
        <f t="shared" si="3516"/>
        <v>0</v>
      </c>
      <c r="BK314" s="94">
        <f t="shared" si="3516"/>
        <v>0</v>
      </c>
      <c r="BL314" s="94">
        <f t="shared" si="3516"/>
        <v>0</v>
      </c>
      <c r="BM314" s="94">
        <f t="shared" si="3516"/>
        <v>0</v>
      </c>
      <c r="BN314" s="94">
        <f t="shared" si="3516"/>
        <v>0</v>
      </c>
      <c r="BO314" s="94">
        <f t="shared" si="3516"/>
        <v>0</v>
      </c>
      <c r="BP314" s="94">
        <f t="shared" ref="BP314:EA314" si="3517">IF(OR($AL147=0,BP$165&gt;$E147,BP$165&lt;EOMONTH($D147,0)),0,IF(((($AJ147*((1+$AN147)^(BP$163-1))/12))-(BP312/$AM147))*$AM147&lt;0,0,((($AJ147*((1+$AN147)^(BP$163-1))/12))-(BP312/$AM147))*$AM147))</f>
        <v>0</v>
      </c>
      <c r="BQ314" s="94">
        <f t="shared" si="3517"/>
        <v>0</v>
      </c>
      <c r="BR314" s="94">
        <f t="shared" si="3517"/>
        <v>0</v>
      </c>
      <c r="BS314" s="94">
        <f t="shared" si="3517"/>
        <v>0</v>
      </c>
      <c r="BT314" s="94">
        <f t="shared" si="3517"/>
        <v>0</v>
      </c>
      <c r="BU314" s="94">
        <f t="shared" si="3517"/>
        <v>0</v>
      </c>
      <c r="BV314" s="94">
        <f t="shared" si="3517"/>
        <v>0</v>
      </c>
      <c r="BW314" s="94">
        <f t="shared" si="3517"/>
        <v>0</v>
      </c>
      <c r="BX314" s="94">
        <f t="shared" si="3517"/>
        <v>0</v>
      </c>
      <c r="BY314" s="94">
        <f t="shared" si="3517"/>
        <v>0</v>
      </c>
      <c r="BZ314" s="94">
        <f t="shared" si="3517"/>
        <v>0</v>
      </c>
      <c r="CA314" s="94">
        <f t="shared" si="3517"/>
        <v>0</v>
      </c>
      <c r="CB314" s="94">
        <f t="shared" si="3517"/>
        <v>0</v>
      </c>
      <c r="CC314" s="94">
        <f t="shared" si="3517"/>
        <v>0</v>
      </c>
      <c r="CD314" s="94">
        <f t="shared" si="3517"/>
        <v>0</v>
      </c>
      <c r="CE314" s="94">
        <f t="shared" si="3517"/>
        <v>0</v>
      </c>
      <c r="CF314" s="94">
        <f t="shared" si="3517"/>
        <v>0</v>
      </c>
      <c r="CG314" s="94">
        <f t="shared" si="3517"/>
        <v>0</v>
      </c>
      <c r="CH314" s="94">
        <f t="shared" si="3517"/>
        <v>0</v>
      </c>
      <c r="CI314" s="94">
        <f t="shared" si="3517"/>
        <v>0</v>
      </c>
      <c r="CJ314" s="94">
        <f t="shared" si="3517"/>
        <v>0</v>
      </c>
      <c r="CK314" s="94">
        <f t="shared" si="3517"/>
        <v>0</v>
      </c>
      <c r="CL314" s="94">
        <f t="shared" si="3517"/>
        <v>0</v>
      </c>
      <c r="CM314" s="94">
        <f t="shared" si="3517"/>
        <v>0</v>
      </c>
      <c r="CN314" s="94">
        <f t="shared" si="3517"/>
        <v>0</v>
      </c>
      <c r="CO314" s="94">
        <f t="shared" si="3517"/>
        <v>0</v>
      </c>
      <c r="CP314" s="94">
        <f t="shared" si="3517"/>
        <v>0</v>
      </c>
      <c r="CQ314" s="94">
        <f t="shared" si="3517"/>
        <v>0</v>
      </c>
      <c r="CR314" s="94">
        <f t="shared" si="3517"/>
        <v>0</v>
      </c>
      <c r="CS314" s="94">
        <f t="shared" si="3517"/>
        <v>0</v>
      </c>
      <c r="CT314" s="94">
        <f t="shared" si="3517"/>
        <v>0</v>
      </c>
      <c r="CU314" s="94">
        <f t="shared" si="3517"/>
        <v>0</v>
      </c>
      <c r="CV314" s="94">
        <f t="shared" si="3517"/>
        <v>0</v>
      </c>
      <c r="CW314" s="94">
        <f t="shared" si="3517"/>
        <v>0</v>
      </c>
      <c r="CX314" s="94">
        <f t="shared" si="3517"/>
        <v>0</v>
      </c>
      <c r="CY314" s="94">
        <f t="shared" si="3517"/>
        <v>0</v>
      </c>
      <c r="CZ314" s="94">
        <f t="shared" si="3517"/>
        <v>0</v>
      </c>
      <c r="DA314" s="94">
        <f t="shared" si="3517"/>
        <v>0</v>
      </c>
      <c r="DB314" s="94">
        <f t="shared" si="3517"/>
        <v>0</v>
      </c>
      <c r="DC314" s="94">
        <f t="shared" si="3517"/>
        <v>0</v>
      </c>
      <c r="DD314" s="94">
        <f t="shared" si="3517"/>
        <v>0</v>
      </c>
      <c r="DE314" s="94">
        <f t="shared" si="3517"/>
        <v>0</v>
      </c>
      <c r="DF314" s="94">
        <f t="shared" si="3517"/>
        <v>0</v>
      </c>
      <c r="DG314" s="94">
        <f t="shared" si="3517"/>
        <v>0</v>
      </c>
      <c r="DH314" s="94">
        <f t="shared" si="3517"/>
        <v>0</v>
      </c>
      <c r="DI314" s="94">
        <f t="shared" si="3517"/>
        <v>0</v>
      </c>
      <c r="DJ314" s="94">
        <f t="shared" si="3517"/>
        <v>0</v>
      </c>
      <c r="DK314" s="94">
        <f t="shared" si="3517"/>
        <v>0</v>
      </c>
      <c r="DL314" s="94">
        <f t="shared" si="3517"/>
        <v>0</v>
      </c>
      <c r="DM314" s="94">
        <f t="shared" si="3517"/>
        <v>0</v>
      </c>
      <c r="DN314" s="94">
        <f t="shared" si="3517"/>
        <v>0</v>
      </c>
      <c r="DO314" s="94">
        <f t="shared" si="3517"/>
        <v>0</v>
      </c>
      <c r="DP314" s="94">
        <f t="shared" si="3517"/>
        <v>0</v>
      </c>
      <c r="DQ314" s="94">
        <f t="shared" si="3517"/>
        <v>0</v>
      </c>
      <c r="DR314" s="94">
        <f t="shared" si="3517"/>
        <v>0</v>
      </c>
      <c r="DS314" s="94">
        <f t="shared" si="3517"/>
        <v>0</v>
      </c>
      <c r="DT314" s="94">
        <f t="shared" si="3517"/>
        <v>0</v>
      </c>
      <c r="DU314" s="94">
        <f t="shared" si="3517"/>
        <v>0</v>
      </c>
      <c r="DV314" s="94">
        <f t="shared" si="3517"/>
        <v>0</v>
      </c>
      <c r="DW314" s="94">
        <f t="shared" si="3517"/>
        <v>0</v>
      </c>
      <c r="DX314" s="94">
        <f t="shared" si="3517"/>
        <v>0</v>
      </c>
      <c r="DY314" s="94">
        <f t="shared" si="3517"/>
        <v>0</v>
      </c>
      <c r="DZ314" s="94">
        <f t="shared" si="3517"/>
        <v>0</v>
      </c>
      <c r="EA314" s="94">
        <f t="shared" si="3517"/>
        <v>0</v>
      </c>
      <c r="EB314" s="94">
        <f t="shared" ref="EB314:GM314" si="3518">IF(OR($AL147=0,EB$165&gt;$E147,EB$165&lt;EOMONTH($D147,0)),0,IF(((($AJ147*((1+$AN147)^(EB$163-1))/12))-(EB312/$AM147))*$AM147&lt;0,0,((($AJ147*((1+$AN147)^(EB$163-1))/12))-(EB312/$AM147))*$AM147))</f>
        <v>0</v>
      </c>
      <c r="EC314" s="94">
        <f t="shared" si="3518"/>
        <v>0</v>
      </c>
      <c r="ED314" s="94">
        <f t="shared" si="3518"/>
        <v>0</v>
      </c>
      <c r="EE314" s="94">
        <f t="shared" si="3518"/>
        <v>0</v>
      </c>
      <c r="EF314" s="94">
        <f t="shared" si="3518"/>
        <v>0</v>
      </c>
      <c r="EG314" s="94">
        <f t="shared" si="3518"/>
        <v>0</v>
      </c>
      <c r="EH314" s="94">
        <f t="shared" si="3518"/>
        <v>0</v>
      </c>
      <c r="EI314" s="94">
        <f t="shared" si="3518"/>
        <v>0</v>
      </c>
      <c r="EJ314" s="94">
        <f t="shared" si="3518"/>
        <v>0</v>
      </c>
      <c r="EK314" s="94">
        <f t="shared" si="3518"/>
        <v>0</v>
      </c>
      <c r="EL314" s="94">
        <f t="shared" si="3518"/>
        <v>0</v>
      </c>
      <c r="EM314" s="94">
        <f t="shared" si="3518"/>
        <v>0</v>
      </c>
      <c r="EN314" s="94">
        <f t="shared" si="3518"/>
        <v>0</v>
      </c>
      <c r="EO314" s="94">
        <f t="shared" si="3518"/>
        <v>0</v>
      </c>
      <c r="EP314" s="94">
        <f t="shared" si="3518"/>
        <v>0</v>
      </c>
      <c r="EQ314" s="94">
        <f t="shared" si="3518"/>
        <v>0</v>
      </c>
      <c r="ER314" s="94">
        <f t="shared" si="3518"/>
        <v>0</v>
      </c>
      <c r="ES314" s="94">
        <f t="shared" si="3518"/>
        <v>0</v>
      </c>
      <c r="ET314" s="94">
        <f t="shared" si="3518"/>
        <v>0</v>
      </c>
      <c r="EU314" s="94">
        <f t="shared" si="3518"/>
        <v>0</v>
      </c>
      <c r="EV314" s="94">
        <f t="shared" si="3518"/>
        <v>0</v>
      </c>
      <c r="EW314" s="94">
        <f t="shared" si="3518"/>
        <v>0</v>
      </c>
      <c r="EX314" s="94">
        <f t="shared" si="3518"/>
        <v>0</v>
      </c>
      <c r="EY314" s="94">
        <f t="shared" si="3518"/>
        <v>0</v>
      </c>
      <c r="EZ314" s="94">
        <f t="shared" si="3518"/>
        <v>0</v>
      </c>
      <c r="FA314" s="94">
        <f t="shared" si="3518"/>
        <v>0</v>
      </c>
      <c r="FB314" s="94">
        <f t="shared" si="3518"/>
        <v>0</v>
      </c>
      <c r="FC314" s="94">
        <f t="shared" si="3518"/>
        <v>0</v>
      </c>
      <c r="FD314" s="94">
        <f t="shared" si="3518"/>
        <v>0</v>
      </c>
      <c r="FE314" s="94">
        <f t="shared" si="3518"/>
        <v>0</v>
      </c>
      <c r="FF314" s="94">
        <f t="shared" si="3518"/>
        <v>0</v>
      </c>
      <c r="FG314" s="94">
        <f t="shared" si="3518"/>
        <v>0</v>
      </c>
      <c r="FH314" s="94">
        <f t="shared" si="3518"/>
        <v>0</v>
      </c>
      <c r="FI314" s="94">
        <f t="shared" si="3518"/>
        <v>0</v>
      </c>
      <c r="FJ314" s="94">
        <f t="shared" si="3518"/>
        <v>0</v>
      </c>
      <c r="FK314" s="94">
        <f t="shared" si="3518"/>
        <v>0</v>
      </c>
      <c r="FL314" s="94">
        <f t="shared" si="3518"/>
        <v>0</v>
      </c>
      <c r="FM314" s="94">
        <f t="shared" si="3518"/>
        <v>0</v>
      </c>
      <c r="FN314" s="94">
        <f t="shared" si="3518"/>
        <v>0</v>
      </c>
      <c r="FO314" s="94">
        <f t="shared" si="3518"/>
        <v>0</v>
      </c>
      <c r="FP314" s="94">
        <f t="shared" si="3518"/>
        <v>0</v>
      </c>
      <c r="FQ314" s="94">
        <f t="shared" si="3518"/>
        <v>0</v>
      </c>
      <c r="FR314" s="94">
        <f t="shared" si="3518"/>
        <v>0</v>
      </c>
      <c r="FS314" s="94">
        <f t="shared" si="3518"/>
        <v>0</v>
      </c>
      <c r="FT314" s="94">
        <f t="shared" si="3518"/>
        <v>0</v>
      </c>
      <c r="FU314" s="94">
        <f t="shared" si="3518"/>
        <v>0</v>
      </c>
      <c r="FV314" s="94">
        <f t="shared" si="3518"/>
        <v>0</v>
      </c>
      <c r="FW314" s="94">
        <f t="shared" si="3518"/>
        <v>0</v>
      </c>
      <c r="FX314" s="94">
        <f t="shared" si="3518"/>
        <v>0</v>
      </c>
      <c r="FY314" s="94">
        <f t="shared" si="3518"/>
        <v>0</v>
      </c>
      <c r="FZ314" s="94">
        <f t="shared" si="3518"/>
        <v>0</v>
      </c>
      <c r="GA314" s="94">
        <f t="shared" si="3518"/>
        <v>0</v>
      </c>
      <c r="GB314" s="94">
        <f t="shared" si="3518"/>
        <v>0</v>
      </c>
      <c r="GC314" s="94">
        <f t="shared" si="3518"/>
        <v>0</v>
      </c>
      <c r="GD314" s="94">
        <f t="shared" si="3518"/>
        <v>0</v>
      </c>
      <c r="GE314" s="94">
        <f t="shared" si="3518"/>
        <v>0</v>
      </c>
      <c r="GF314" s="94">
        <f t="shared" si="3518"/>
        <v>0</v>
      </c>
      <c r="GG314" s="94">
        <f t="shared" si="3518"/>
        <v>0</v>
      </c>
      <c r="GH314" s="94">
        <f t="shared" si="3518"/>
        <v>0</v>
      </c>
      <c r="GI314" s="94">
        <f t="shared" si="3518"/>
        <v>0</v>
      </c>
      <c r="GJ314" s="94">
        <f t="shared" si="3518"/>
        <v>0</v>
      </c>
      <c r="GK314" s="94">
        <f t="shared" si="3518"/>
        <v>0</v>
      </c>
      <c r="GL314" s="94">
        <f t="shared" si="3518"/>
        <v>0</v>
      </c>
      <c r="GM314" s="94">
        <f t="shared" si="3518"/>
        <v>0</v>
      </c>
      <c r="GN314" s="94">
        <f t="shared" ref="GN314:IY314" si="3519">IF(OR($AL147=0,GN$165&gt;$E147,GN$165&lt;EOMONTH($D147,0)),0,IF(((($AJ147*((1+$AN147)^(GN$163-1))/12))-(GN312/$AM147))*$AM147&lt;0,0,((($AJ147*((1+$AN147)^(GN$163-1))/12))-(GN312/$AM147))*$AM147))</f>
        <v>0</v>
      </c>
      <c r="GO314" s="94">
        <f t="shared" si="3519"/>
        <v>0</v>
      </c>
      <c r="GP314" s="94">
        <f t="shared" si="3519"/>
        <v>0</v>
      </c>
      <c r="GQ314" s="94">
        <f t="shared" si="3519"/>
        <v>0</v>
      </c>
      <c r="GR314" s="94">
        <f t="shared" si="3519"/>
        <v>0</v>
      </c>
      <c r="GS314" s="94">
        <f t="shared" si="3519"/>
        <v>0</v>
      </c>
      <c r="GT314" s="94">
        <f t="shared" si="3519"/>
        <v>0</v>
      </c>
      <c r="GU314" s="94">
        <f t="shared" si="3519"/>
        <v>0</v>
      </c>
      <c r="GV314" s="94">
        <f t="shared" si="3519"/>
        <v>0</v>
      </c>
      <c r="GW314" s="94">
        <f t="shared" si="3519"/>
        <v>0</v>
      </c>
      <c r="GX314" s="94">
        <f t="shared" si="3519"/>
        <v>0</v>
      </c>
      <c r="GY314" s="94">
        <f t="shared" si="3519"/>
        <v>0</v>
      </c>
      <c r="GZ314" s="94">
        <f t="shared" si="3519"/>
        <v>0</v>
      </c>
      <c r="HA314" s="94">
        <f t="shared" si="3519"/>
        <v>0</v>
      </c>
      <c r="HB314" s="94">
        <f t="shared" si="3519"/>
        <v>0</v>
      </c>
      <c r="HC314" s="94">
        <f t="shared" si="3519"/>
        <v>0</v>
      </c>
      <c r="HD314" s="94">
        <f t="shared" si="3519"/>
        <v>0</v>
      </c>
      <c r="HE314" s="94">
        <f t="shared" si="3519"/>
        <v>0</v>
      </c>
      <c r="HF314" s="94">
        <f t="shared" si="3519"/>
        <v>0</v>
      </c>
      <c r="HG314" s="94">
        <f t="shared" si="3519"/>
        <v>0</v>
      </c>
      <c r="HH314" s="94">
        <f t="shared" si="3519"/>
        <v>0</v>
      </c>
      <c r="HI314" s="94">
        <f t="shared" si="3519"/>
        <v>0</v>
      </c>
      <c r="HJ314" s="94">
        <f t="shared" si="3519"/>
        <v>0</v>
      </c>
      <c r="HK314" s="94">
        <f t="shared" si="3519"/>
        <v>0</v>
      </c>
      <c r="HL314" s="94">
        <f t="shared" si="3519"/>
        <v>0</v>
      </c>
      <c r="HM314" s="94">
        <f t="shared" si="3519"/>
        <v>0</v>
      </c>
      <c r="HN314" s="94">
        <f t="shared" si="3519"/>
        <v>0</v>
      </c>
      <c r="HO314" s="94">
        <f t="shared" si="3519"/>
        <v>0</v>
      </c>
      <c r="HP314" s="94">
        <f t="shared" si="3519"/>
        <v>0</v>
      </c>
      <c r="HQ314" s="94">
        <f t="shared" si="3519"/>
        <v>0</v>
      </c>
      <c r="HR314" s="94">
        <f t="shared" si="3519"/>
        <v>0</v>
      </c>
      <c r="HS314" s="94">
        <f t="shared" si="3519"/>
        <v>0</v>
      </c>
      <c r="HT314" s="94">
        <f t="shared" si="3519"/>
        <v>0</v>
      </c>
      <c r="HU314" s="94">
        <f t="shared" si="3519"/>
        <v>0</v>
      </c>
      <c r="HV314" s="94">
        <f t="shared" si="3519"/>
        <v>0</v>
      </c>
      <c r="HW314" s="94">
        <f t="shared" si="3519"/>
        <v>0</v>
      </c>
      <c r="HX314" s="94">
        <f t="shared" si="3519"/>
        <v>0</v>
      </c>
      <c r="HY314" s="94">
        <f t="shared" si="3519"/>
        <v>0</v>
      </c>
      <c r="HZ314" s="94">
        <f t="shared" si="3519"/>
        <v>0</v>
      </c>
      <c r="IA314" s="94">
        <f t="shared" si="3519"/>
        <v>0</v>
      </c>
      <c r="IB314" s="94">
        <f t="shared" si="3519"/>
        <v>0</v>
      </c>
      <c r="IC314" s="94">
        <f t="shared" si="3519"/>
        <v>0</v>
      </c>
      <c r="ID314" s="94">
        <f t="shared" si="3519"/>
        <v>0</v>
      </c>
      <c r="IE314" s="94">
        <f t="shared" si="3519"/>
        <v>0</v>
      </c>
      <c r="IF314" s="94">
        <f t="shared" si="3519"/>
        <v>0</v>
      </c>
      <c r="IG314" s="94">
        <f t="shared" si="3519"/>
        <v>0</v>
      </c>
      <c r="IH314" s="94">
        <f t="shared" si="3519"/>
        <v>0</v>
      </c>
      <c r="II314" s="94">
        <f t="shared" si="3519"/>
        <v>0</v>
      </c>
      <c r="IJ314" s="94">
        <f t="shared" si="3519"/>
        <v>0</v>
      </c>
      <c r="IK314" s="94">
        <f t="shared" si="3519"/>
        <v>0</v>
      </c>
      <c r="IL314" s="94">
        <f t="shared" si="3519"/>
        <v>0</v>
      </c>
      <c r="IM314" s="94">
        <f t="shared" si="3519"/>
        <v>0</v>
      </c>
      <c r="IN314" s="94">
        <f t="shared" si="3519"/>
        <v>0</v>
      </c>
      <c r="IO314" s="94">
        <f t="shared" si="3519"/>
        <v>0</v>
      </c>
      <c r="IP314" s="94">
        <f t="shared" si="3519"/>
        <v>0</v>
      </c>
      <c r="IQ314" s="94">
        <f t="shared" si="3519"/>
        <v>0</v>
      </c>
      <c r="IR314" s="94">
        <f t="shared" si="3519"/>
        <v>0</v>
      </c>
      <c r="IS314" s="94">
        <f t="shared" si="3519"/>
        <v>0</v>
      </c>
      <c r="IT314" s="94">
        <f t="shared" si="3519"/>
        <v>0</v>
      </c>
      <c r="IU314" s="94">
        <f t="shared" si="3519"/>
        <v>0</v>
      </c>
      <c r="IV314" s="94">
        <f t="shared" si="3519"/>
        <v>0</v>
      </c>
      <c r="IW314" s="94">
        <f t="shared" si="3519"/>
        <v>0</v>
      </c>
      <c r="IX314" s="94">
        <f t="shared" si="3519"/>
        <v>0</v>
      </c>
      <c r="IY314" s="94">
        <f t="shared" si="3519"/>
        <v>0</v>
      </c>
      <c r="IZ314" s="94">
        <f t="shared" ref="IZ314:LK314" si="3520">IF(OR($AL147=0,IZ$165&gt;$E147,IZ$165&lt;EOMONTH($D147,0)),0,IF(((($AJ147*((1+$AN147)^(IZ$163-1))/12))-(IZ312/$AM147))*$AM147&lt;0,0,((($AJ147*((1+$AN147)^(IZ$163-1))/12))-(IZ312/$AM147))*$AM147))</f>
        <v>0</v>
      </c>
      <c r="JA314" s="94">
        <f t="shared" si="3520"/>
        <v>0</v>
      </c>
      <c r="JB314" s="94">
        <f t="shared" si="3520"/>
        <v>0</v>
      </c>
      <c r="JC314" s="94">
        <f t="shared" si="3520"/>
        <v>0</v>
      </c>
      <c r="JD314" s="94">
        <f t="shared" si="3520"/>
        <v>0</v>
      </c>
      <c r="JE314" s="94">
        <f t="shared" si="3520"/>
        <v>0</v>
      </c>
      <c r="JF314" s="94">
        <f t="shared" si="3520"/>
        <v>0</v>
      </c>
      <c r="JG314" s="94">
        <f t="shared" si="3520"/>
        <v>0</v>
      </c>
      <c r="JH314" s="94">
        <f t="shared" si="3520"/>
        <v>0</v>
      </c>
      <c r="JI314" s="94">
        <f t="shared" si="3520"/>
        <v>0</v>
      </c>
      <c r="JJ314" s="94">
        <f t="shared" si="3520"/>
        <v>0</v>
      </c>
      <c r="JK314" s="94">
        <f t="shared" si="3520"/>
        <v>0</v>
      </c>
      <c r="JL314" s="94">
        <f t="shared" si="3520"/>
        <v>0</v>
      </c>
      <c r="JM314" s="94">
        <f t="shared" si="3520"/>
        <v>0</v>
      </c>
      <c r="JN314" s="94">
        <f t="shared" si="3520"/>
        <v>0</v>
      </c>
      <c r="JO314" s="94">
        <f t="shared" si="3520"/>
        <v>0</v>
      </c>
      <c r="JP314" s="94">
        <f t="shared" si="3520"/>
        <v>0</v>
      </c>
      <c r="JQ314" s="94">
        <f t="shared" si="3520"/>
        <v>0</v>
      </c>
      <c r="JR314" s="94">
        <f t="shared" si="3520"/>
        <v>0</v>
      </c>
      <c r="JS314" s="94">
        <f t="shared" si="3520"/>
        <v>0</v>
      </c>
      <c r="JT314" s="94">
        <f t="shared" si="3520"/>
        <v>0</v>
      </c>
      <c r="JU314" s="94">
        <f t="shared" si="3520"/>
        <v>0</v>
      </c>
      <c r="JV314" s="94">
        <f t="shared" si="3520"/>
        <v>0</v>
      </c>
      <c r="JW314" s="94">
        <f t="shared" si="3520"/>
        <v>0</v>
      </c>
      <c r="JX314" s="94">
        <f t="shared" si="3520"/>
        <v>0</v>
      </c>
      <c r="JY314" s="94">
        <f t="shared" si="3520"/>
        <v>0</v>
      </c>
      <c r="JZ314" s="94">
        <f t="shared" si="3520"/>
        <v>0</v>
      </c>
      <c r="KA314" s="94">
        <f t="shared" si="3520"/>
        <v>0</v>
      </c>
      <c r="KB314" s="94">
        <f t="shared" si="3520"/>
        <v>0</v>
      </c>
      <c r="KC314" s="94">
        <f t="shared" si="3520"/>
        <v>0</v>
      </c>
      <c r="KD314" s="94">
        <f t="shared" si="3520"/>
        <v>0</v>
      </c>
      <c r="KE314" s="94">
        <f t="shared" si="3520"/>
        <v>0</v>
      </c>
      <c r="KF314" s="94">
        <f t="shared" si="3520"/>
        <v>0</v>
      </c>
      <c r="KG314" s="94">
        <f t="shared" si="3520"/>
        <v>0</v>
      </c>
      <c r="KH314" s="94">
        <f t="shared" si="3520"/>
        <v>0</v>
      </c>
      <c r="KI314" s="94">
        <f t="shared" si="3520"/>
        <v>0</v>
      </c>
      <c r="KJ314" s="94">
        <f t="shared" si="3520"/>
        <v>0</v>
      </c>
      <c r="KK314" s="94">
        <f t="shared" si="3520"/>
        <v>0</v>
      </c>
      <c r="KL314" s="94">
        <f t="shared" si="3520"/>
        <v>0</v>
      </c>
      <c r="KM314" s="94">
        <f t="shared" si="3520"/>
        <v>0</v>
      </c>
      <c r="KN314" s="94">
        <f t="shared" si="3520"/>
        <v>0</v>
      </c>
      <c r="KO314" s="94">
        <f t="shared" si="3520"/>
        <v>0</v>
      </c>
      <c r="KP314" s="94">
        <f t="shared" si="3520"/>
        <v>0</v>
      </c>
      <c r="KQ314" s="94">
        <f t="shared" si="3520"/>
        <v>0</v>
      </c>
      <c r="KR314" s="94">
        <f t="shared" si="3520"/>
        <v>0</v>
      </c>
      <c r="KS314" s="94">
        <f t="shared" si="3520"/>
        <v>0</v>
      </c>
      <c r="KT314" s="94">
        <f t="shared" si="3520"/>
        <v>0</v>
      </c>
      <c r="KU314" s="94">
        <f t="shared" si="3520"/>
        <v>0</v>
      </c>
      <c r="KV314" s="94">
        <f t="shared" si="3520"/>
        <v>0</v>
      </c>
      <c r="KW314" s="94">
        <f t="shared" si="3520"/>
        <v>0</v>
      </c>
      <c r="KX314" s="94">
        <f t="shared" si="3520"/>
        <v>0</v>
      </c>
      <c r="KY314" s="94">
        <f t="shared" si="3520"/>
        <v>0</v>
      </c>
      <c r="KZ314" s="94">
        <f t="shared" si="3520"/>
        <v>0</v>
      </c>
      <c r="LA314" s="94">
        <f t="shared" si="3520"/>
        <v>0</v>
      </c>
      <c r="LB314" s="94">
        <f t="shared" si="3520"/>
        <v>0</v>
      </c>
      <c r="LC314" s="94">
        <f t="shared" si="3520"/>
        <v>0</v>
      </c>
      <c r="LD314" s="94">
        <f t="shared" si="3520"/>
        <v>0</v>
      </c>
      <c r="LE314" s="94">
        <f t="shared" si="3520"/>
        <v>0</v>
      </c>
      <c r="LF314" s="94">
        <f t="shared" si="3520"/>
        <v>0</v>
      </c>
      <c r="LG314" s="94">
        <f t="shared" si="3520"/>
        <v>0</v>
      </c>
      <c r="LH314" s="94">
        <f t="shared" si="3520"/>
        <v>0</v>
      </c>
      <c r="LI314" s="94">
        <f t="shared" si="3520"/>
        <v>0</v>
      </c>
      <c r="LJ314" s="94">
        <f t="shared" si="3520"/>
        <v>0</v>
      </c>
      <c r="LK314" s="94">
        <f t="shared" si="3520"/>
        <v>0</v>
      </c>
      <c r="LL314" s="94">
        <f t="shared" ref="LL314:NK314" si="3521">IF(OR($AL147=0,LL$165&gt;$E147,LL$165&lt;EOMONTH($D147,0)),0,IF(((($AJ147*((1+$AN147)^(LL$163-1))/12))-(LL312/$AM147))*$AM147&lt;0,0,((($AJ147*((1+$AN147)^(LL$163-1))/12))-(LL312/$AM147))*$AM147))</f>
        <v>0</v>
      </c>
      <c r="LM314" s="94">
        <f t="shared" si="3521"/>
        <v>0</v>
      </c>
      <c r="LN314" s="94">
        <f t="shared" si="3521"/>
        <v>0</v>
      </c>
      <c r="LO314" s="94">
        <f t="shared" si="3521"/>
        <v>0</v>
      </c>
      <c r="LP314" s="94">
        <f t="shared" si="3521"/>
        <v>0</v>
      </c>
      <c r="LQ314" s="94">
        <f t="shared" si="3521"/>
        <v>0</v>
      </c>
      <c r="LR314" s="94">
        <f t="shared" si="3521"/>
        <v>0</v>
      </c>
      <c r="LS314" s="94">
        <f t="shared" si="3521"/>
        <v>0</v>
      </c>
      <c r="LT314" s="94">
        <f t="shared" si="3521"/>
        <v>0</v>
      </c>
      <c r="LU314" s="94">
        <f t="shared" si="3521"/>
        <v>0</v>
      </c>
      <c r="LV314" s="94">
        <f t="shared" si="3521"/>
        <v>0</v>
      </c>
      <c r="LW314" s="94">
        <f t="shared" si="3521"/>
        <v>0</v>
      </c>
      <c r="LX314" s="94">
        <f t="shared" si="3521"/>
        <v>0</v>
      </c>
      <c r="LY314" s="94">
        <f t="shared" si="3521"/>
        <v>0</v>
      </c>
      <c r="LZ314" s="94">
        <f t="shared" si="3521"/>
        <v>0</v>
      </c>
      <c r="MA314" s="94">
        <f t="shared" si="3521"/>
        <v>0</v>
      </c>
      <c r="MB314" s="94">
        <f t="shared" si="3521"/>
        <v>0</v>
      </c>
      <c r="MC314" s="94">
        <f t="shared" si="3521"/>
        <v>0</v>
      </c>
      <c r="MD314" s="94">
        <f t="shared" si="3521"/>
        <v>0</v>
      </c>
      <c r="ME314" s="94">
        <f t="shared" si="3521"/>
        <v>0</v>
      </c>
      <c r="MF314" s="94">
        <f t="shared" si="3521"/>
        <v>0</v>
      </c>
      <c r="MG314" s="94">
        <f t="shared" si="3521"/>
        <v>0</v>
      </c>
      <c r="MH314" s="94">
        <f t="shared" si="3521"/>
        <v>0</v>
      </c>
      <c r="MI314" s="94">
        <f t="shared" si="3521"/>
        <v>0</v>
      </c>
      <c r="MJ314" s="94">
        <f t="shared" si="3521"/>
        <v>0</v>
      </c>
      <c r="MK314" s="94">
        <f t="shared" si="3521"/>
        <v>0</v>
      </c>
      <c r="ML314" s="94">
        <f t="shared" si="3521"/>
        <v>0</v>
      </c>
      <c r="MM314" s="94">
        <f t="shared" si="3521"/>
        <v>0</v>
      </c>
      <c r="MN314" s="94">
        <f t="shared" si="3521"/>
        <v>0</v>
      </c>
      <c r="MO314" s="94">
        <f t="shared" si="3521"/>
        <v>0</v>
      </c>
      <c r="MP314" s="94">
        <f t="shared" si="3521"/>
        <v>0</v>
      </c>
      <c r="MQ314" s="94">
        <f t="shared" si="3521"/>
        <v>0</v>
      </c>
      <c r="MR314" s="94">
        <f t="shared" si="3521"/>
        <v>0</v>
      </c>
      <c r="MS314" s="94">
        <f t="shared" si="3521"/>
        <v>0</v>
      </c>
      <c r="MT314" s="94">
        <f t="shared" si="3521"/>
        <v>0</v>
      </c>
      <c r="MU314" s="94">
        <f t="shared" si="3521"/>
        <v>0</v>
      </c>
      <c r="MV314" s="94">
        <f t="shared" si="3521"/>
        <v>0</v>
      </c>
      <c r="MW314" s="94">
        <f t="shared" si="3521"/>
        <v>0</v>
      </c>
      <c r="MX314" s="94">
        <f t="shared" si="3521"/>
        <v>0</v>
      </c>
      <c r="MY314" s="94">
        <f t="shared" si="3521"/>
        <v>0</v>
      </c>
      <c r="MZ314" s="94">
        <f t="shared" si="3521"/>
        <v>0</v>
      </c>
      <c r="NA314" s="94">
        <f t="shared" si="3521"/>
        <v>0</v>
      </c>
      <c r="NB314" s="94">
        <f t="shared" si="3521"/>
        <v>0</v>
      </c>
      <c r="NC314" s="94">
        <f t="shared" si="3521"/>
        <v>0</v>
      </c>
      <c r="ND314" s="94">
        <f t="shared" si="3521"/>
        <v>0</v>
      </c>
      <c r="NE314" s="94">
        <f t="shared" si="3521"/>
        <v>0</v>
      </c>
      <c r="NF314" s="94">
        <f t="shared" si="3521"/>
        <v>0</v>
      </c>
      <c r="NG314" s="94">
        <f t="shared" si="3521"/>
        <v>0</v>
      </c>
      <c r="NH314" s="94">
        <f t="shared" si="3521"/>
        <v>0</v>
      </c>
      <c r="NI314" s="94">
        <f t="shared" si="3521"/>
        <v>0</v>
      </c>
      <c r="NJ314" s="94">
        <f t="shared" si="3521"/>
        <v>0</v>
      </c>
      <c r="NK314" s="97">
        <f t="shared" si="3521"/>
        <v>0</v>
      </c>
    </row>
    <row r="315" spans="1:375" x14ac:dyDescent="0.25">
      <c r="A315" s="96">
        <f>SUMIF($D$163:$NK$163,"&lt;="&amp;Summary!$B$3,Leases!D315:NK315)</f>
        <v>0</v>
      </c>
      <c r="B315" s="23" t="s">
        <v>100</v>
      </c>
      <c r="C315" s="45" t="s">
        <v>21</v>
      </c>
      <c r="D315" s="94">
        <f t="shared" ref="D315:BO315" si="3522">IF(AND(D$165&gt;=EOMONTH($D147,0),D$165&lt;EOMONTH($D147,$S147)),-D312,0)</f>
        <v>0</v>
      </c>
      <c r="E315" s="94">
        <f t="shared" si="3522"/>
        <v>0</v>
      </c>
      <c r="F315" s="94">
        <f t="shared" si="3522"/>
        <v>0</v>
      </c>
      <c r="G315" s="94">
        <f t="shared" si="3522"/>
        <v>0</v>
      </c>
      <c r="H315" s="94">
        <f t="shared" si="3522"/>
        <v>0</v>
      </c>
      <c r="I315" s="94">
        <f t="shared" si="3522"/>
        <v>0</v>
      </c>
      <c r="J315" s="94">
        <f t="shared" si="3522"/>
        <v>0</v>
      </c>
      <c r="K315" s="94">
        <f t="shared" si="3522"/>
        <v>0</v>
      </c>
      <c r="L315" s="94">
        <f t="shared" si="3522"/>
        <v>0</v>
      </c>
      <c r="M315" s="94">
        <f t="shared" si="3522"/>
        <v>0</v>
      </c>
      <c r="N315" s="94">
        <f t="shared" si="3522"/>
        <v>0</v>
      </c>
      <c r="O315" s="94">
        <f t="shared" si="3522"/>
        <v>0</v>
      </c>
      <c r="P315" s="94">
        <f t="shared" si="3522"/>
        <v>0</v>
      </c>
      <c r="Q315" s="94">
        <f t="shared" si="3522"/>
        <v>0</v>
      </c>
      <c r="R315" s="94">
        <f t="shared" si="3522"/>
        <v>0</v>
      </c>
      <c r="S315" s="94">
        <f t="shared" si="3522"/>
        <v>0</v>
      </c>
      <c r="T315" s="94">
        <f t="shared" si="3522"/>
        <v>0</v>
      </c>
      <c r="U315" s="94">
        <f t="shared" si="3522"/>
        <v>0</v>
      </c>
      <c r="V315" s="94">
        <f t="shared" si="3522"/>
        <v>0</v>
      </c>
      <c r="W315" s="94">
        <f t="shared" si="3522"/>
        <v>0</v>
      </c>
      <c r="X315" s="94">
        <f t="shared" si="3522"/>
        <v>0</v>
      </c>
      <c r="Y315" s="94">
        <f t="shared" si="3522"/>
        <v>0</v>
      </c>
      <c r="Z315" s="94">
        <f t="shared" si="3522"/>
        <v>0</v>
      </c>
      <c r="AA315" s="94">
        <f t="shared" si="3522"/>
        <v>0</v>
      </c>
      <c r="AB315" s="94">
        <f t="shared" si="3522"/>
        <v>0</v>
      </c>
      <c r="AC315" s="94">
        <f t="shared" si="3522"/>
        <v>0</v>
      </c>
      <c r="AD315" s="94">
        <f t="shared" si="3522"/>
        <v>0</v>
      </c>
      <c r="AE315" s="94">
        <f t="shared" si="3522"/>
        <v>0</v>
      </c>
      <c r="AF315" s="94">
        <f t="shared" si="3522"/>
        <v>0</v>
      </c>
      <c r="AG315" s="94">
        <f t="shared" si="3522"/>
        <v>0</v>
      </c>
      <c r="AH315" s="94">
        <f t="shared" si="3522"/>
        <v>0</v>
      </c>
      <c r="AI315" s="94">
        <f t="shared" si="3522"/>
        <v>0</v>
      </c>
      <c r="AJ315" s="94">
        <f t="shared" si="3522"/>
        <v>0</v>
      </c>
      <c r="AK315" s="94">
        <f t="shared" si="3522"/>
        <v>0</v>
      </c>
      <c r="AL315" s="94">
        <f t="shared" si="3522"/>
        <v>0</v>
      </c>
      <c r="AM315" s="94">
        <f t="shared" si="3522"/>
        <v>0</v>
      </c>
      <c r="AN315" s="94">
        <f t="shared" si="3522"/>
        <v>0</v>
      </c>
      <c r="AO315" s="94">
        <f t="shared" si="3522"/>
        <v>0</v>
      </c>
      <c r="AP315" s="94">
        <f t="shared" si="3522"/>
        <v>0</v>
      </c>
      <c r="AQ315" s="94">
        <f t="shared" si="3522"/>
        <v>0</v>
      </c>
      <c r="AR315" s="94">
        <f t="shared" si="3522"/>
        <v>0</v>
      </c>
      <c r="AS315" s="94">
        <f t="shared" si="3522"/>
        <v>0</v>
      </c>
      <c r="AT315" s="94">
        <f t="shared" si="3522"/>
        <v>0</v>
      </c>
      <c r="AU315" s="94">
        <f t="shared" si="3522"/>
        <v>0</v>
      </c>
      <c r="AV315" s="94">
        <f t="shared" si="3522"/>
        <v>0</v>
      </c>
      <c r="AW315" s="94">
        <f t="shared" si="3522"/>
        <v>0</v>
      </c>
      <c r="AX315" s="94">
        <f t="shared" si="3522"/>
        <v>0</v>
      </c>
      <c r="AY315" s="94">
        <f t="shared" si="3522"/>
        <v>0</v>
      </c>
      <c r="AZ315" s="94">
        <f t="shared" si="3522"/>
        <v>0</v>
      </c>
      <c r="BA315" s="94">
        <f t="shared" si="3522"/>
        <v>0</v>
      </c>
      <c r="BB315" s="94">
        <f t="shared" si="3522"/>
        <v>0</v>
      </c>
      <c r="BC315" s="94">
        <f t="shared" si="3522"/>
        <v>0</v>
      </c>
      <c r="BD315" s="94">
        <f t="shared" si="3522"/>
        <v>0</v>
      </c>
      <c r="BE315" s="94">
        <f t="shared" si="3522"/>
        <v>0</v>
      </c>
      <c r="BF315" s="94">
        <f t="shared" si="3522"/>
        <v>0</v>
      </c>
      <c r="BG315" s="94">
        <f t="shared" si="3522"/>
        <v>0</v>
      </c>
      <c r="BH315" s="94">
        <f t="shared" si="3522"/>
        <v>0</v>
      </c>
      <c r="BI315" s="94">
        <f t="shared" si="3522"/>
        <v>0</v>
      </c>
      <c r="BJ315" s="94">
        <f t="shared" si="3522"/>
        <v>0</v>
      </c>
      <c r="BK315" s="94">
        <f t="shared" si="3522"/>
        <v>0</v>
      </c>
      <c r="BL315" s="94">
        <f t="shared" si="3522"/>
        <v>0</v>
      </c>
      <c r="BM315" s="94">
        <f t="shared" si="3522"/>
        <v>0</v>
      </c>
      <c r="BN315" s="94">
        <f t="shared" si="3522"/>
        <v>0</v>
      </c>
      <c r="BO315" s="94">
        <f t="shared" si="3522"/>
        <v>0</v>
      </c>
      <c r="BP315" s="94">
        <f t="shared" ref="BP315:EA315" si="3523">IF(AND(BP$165&gt;=EOMONTH($D147,0),BP$165&lt;EOMONTH($D147,$S147)),-BP312,0)</f>
        <v>0</v>
      </c>
      <c r="BQ315" s="94">
        <f t="shared" si="3523"/>
        <v>0</v>
      </c>
      <c r="BR315" s="94">
        <f t="shared" si="3523"/>
        <v>0</v>
      </c>
      <c r="BS315" s="94">
        <f t="shared" si="3523"/>
        <v>0</v>
      </c>
      <c r="BT315" s="94">
        <f t="shared" si="3523"/>
        <v>0</v>
      </c>
      <c r="BU315" s="94">
        <f t="shared" si="3523"/>
        <v>0</v>
      </c>
      <c r="BV315" s="94">
        <f t="shared" si="3523"/>
        <v>0</v>
      </c>
      <c r="BW315" s="94">
        <f t="shared" si="3523"/>
        <v>0</v>
      </c>
      <c r="BX315" s="94">
        <f t="shared" si="3523"/>
        <v>0</v>
      </c>
      <c r="BY315" s="94">
        <f t="shared" si="3523"/>
        <v>0</v>
      </c>
      <c r="BZ315" s="94">
        <f t="shared" si="3523"/>
        <v>0</v>
      </c>
      <c r="CA315" s="94">
        <f t="shared" si="3523"/>
        <v>0</v>
      </c>
      <c r="CB315" s="94">
        <f t="shared" si="3523"/>
        <v>0</v>
      </c>
      <c r="CC315" s="94">
        <f t="shared" si="3523"/>
        <v>0</v>
      </c>
      <c r="CD315" s="94">
        <f t="shared" si="3523"/>
        <v>0</v>
      </c>
      <c r="CE315" s="94">
        <f t="shared" si="3523"/>
        <v>0</v>
      </c>
      <c r="CF315" s="94">
        <f t="shared" si="3523"/>
        <v>0</v>
      </c>
      <c r="CG315" s="94">
        <f t="shared" si="3523"/>
        <v>0</v>
      </c>
      <c r="CH315" s="94">
        <f t="shared" si="3523"/>
        <v>0</v>
      </c>
      <c r="CI315" s="94">
        <f t="shared" si="3523"/>
        <v>0</v>
      </c>
      <c r="CJ315" s="94">
        <f t="shared" si="3523"/>
        <v>0</v>
      </c>
      <c r="CK315" s="94">
        <f t="shared" si="3523"/>
        <v>0</v>
      </c>
      <c r="CL315" s="94">
        <f t="shared" si="3523"/>
        <v>0</v>
      </c>
      <c r="CM315" s="94">
        <f t="shared" si="3523"/>
        <v>0</v>
      </c>
      <c r="CN315" s="94">
        <f t="shared" si="3523"/>
        <v>0</v>
      </c>
      <c r="CO315" s="94">
        <f t="shared" si="3523"/>
        <v>0</v>
      </c>
      <c r="CP315" s="94">
        <f t="shared" si="3523"/>
        <v>0</v>
      </c>
      <c r="CQ315" s="94">
        <f t="shared" si="3523"/>
        <v>0</v>
      </c>
      <c r="CR315" s="94">
        <f t="shared" si="3523"/>
        <v>0</v>
      </c>
      <c r="CS315" s="94">
        <f t="shared" si="3523"/>
        <v>0</v>
      </c>
      <c r="CT315" s="94">
        <f t="shared" si="3523"/>
        <v>0</v>
      </c>
      <c r="CU315" s="94">
        <f t="shared" si="3523"/>
        <v>0</v>
      </c>
      <c r="CV315" s="94">
        <f t="shared" si="3523"/>
        <v>0</v>
      </c>
      <c r="CW315" s="94">
        <f t="shared" si="3523"/>
        <v>0</v>
      </c>
      <c r="CX315" s="94">
        <f t="shared" si="3523"/>
        <v>0</v>
      </c>
      <c r="CY315" s="94">
        <f t="shared" si="3523"/>
        <v>0</v>
      </c>
      <c r="CZ315" s="94">
        <f t="shared" si="3523"/>
        <v>0</v>
      </c>
      <c r="DA315" s="94">
        <f t="shared" si="3523"/>
        <v>0</v>
      </c>
      <c r="DB315" s="94">
        <f t="shared" si="3523"/>
        <v>0</v>
      </c>
      <c r="DC315" s="94">
        <f t="shared" si="3523"/>
        <v>0</v>
      </c>
      <c r="DD315" s="94">
        <f t="shared" si="3523"/>
        <v>0</v>
      </c>
      <c r="DE315" s="94">
        <f t="shared" si="3523"/>
        <v>0</v>
      </c>
      <c r="DF315" s="94">
        <f t="shared" si="3523"/>
        <v>0</v>
      </c>
      <c r="DG315" s="94">
        <f t="shared" si="3523"/>
        <v>0</v>
      </c>
      <c r="DH315" s="94">
        <f t="shared" si="3523"/>
        <v>0</v>
      </c>
      <c r="DI315" s="94">
        <f t="shared" si="3523"/>
        <v>0</v>
      </c>
      <c r="DJ315" s="94">
        <f t="shared" si="3523"/>
        <v>0</v>
      </c>
      <c r="DK315" s="94">
        <f t="shared" si="3523"/>
        <v>0</v>
      </c>
      <c r="DL315" s="94">
        <f t="shared" si="3523"/>
        <v>0</v>
      </c>
      <c r="DM315" s="94">
        <f t="shared" si="3523"/>
        <v>0</v>
      </c>
      <c r="DN315" s="94">
        <f t="shared" si="3523"/>
        <v>0</v>
      </c>
      <c r="DO315" s="94">
        <f t="shared" si="3523"/>
        <v>0</v>
      </c>
      <c r="DP315" s="94">
        <f t="shared" si="3523"/>
        <v>0</v>
      </c>
      <c r="DQ315" s="94">
        <f t="shared" si="3523"/>
        <v>0</v>
      </c>
      <c r="DR315" s="94">
        <f t="shared" si="3523"/>
        <v>0</v>
      </c>
      <c r="DS315" s="94">
        <f t="shared" si="3523"/>
        <v>0</v>
      </c>
      <c r="DT315" s="94">
        <f t="shared" si="3523"/>
        <v>0</v>
      </c>
      <c r="DU315" s="94">
        <f t="shared" si="3523"/>
        <v>0</v>
      </c>
      <c r="DV315" s="94">
        <f t="shared" si="3523"/>
        <v>0</v>
      </c>
      <c r="DW315" s="94">
        <f t="shared" si="3523"/>
        <v>0</v>
      </c>
      <c r="DX315" s="94">
        <f t="shared" si="3523"/>
        <v>0</v>
      </c>
      <c r="DY315" s="94">
        <f t="shared" si="3523"/>
        <v>0</v>
      </c>
      <c r="DZ315" s="94">
        <f t="shared" si="3523"/>
        <v>0</v>
      </c>
      <c r="EA315" s="94">
        <f t="shared" si="3523"/>
        <v>0</v>
      </c>
      <c r="EB315" s="94">
        <f t="shared" ref="EB315:GM315" si="3524">IF(AND(EB$165&gt;=EOMONTH($D147,0),EB$165&lt;EOMONTH($D147,$S147)),-EB312,0)</f>
        <v>0</v>
      </c>
      <c r="EC315" s="94">
        <f t="shared" si="3524"/>
        <v>0</v>
      </c>
      <c r="ED315" s="94">
        <f t="shared" si="3524"/>
        <v>0</v>
      </c>
      <c r="EE315" s="94">
        <f t="shared" si="3524"/>
        <v>0</v>
      </c>
      <c r="EF315" s="94">
        <f t="shared" si="3524"/>
        <v>0</v>
      </c>
      <c r="EG315" s="94">
        <f t="shared" si="3524"/>
        <v>0</v>
      </c>
      <c r="EH315" s="94">
        <f t="shared" si="3524"/>
        <v>0</v>
      </c>
      <c r="EI315" s="94">
        <f t="shared" si="3524"/>
        <v>0</v>
      </c>
      <c r="EJ315" s="94">
        <f t="shared" si="3524"/>
        <v>0</v>
      </c>
      <c r="EK315" s="94">
        <f t="shared" si="3524"/>
        <v>0</v>
      </c>
      <c r="EL315" s="94">
        <f t="shared" si="3524"/>
        <v>0</v>
      </c>
      <c r="EM315" s="94">
        <f t="shared" si="3524"/>
        <v>0</v>
      </c>
      <c r="EN315" s="94">
        <f t="shared" si="3524"/>
        <v>0</v>
      </c>
      <c r="EO315" s="94">
        <f t="shared" si="3524"/>
        <v>0</v>
      </c>
      <c r="EP315" s="94">
        <f t="shared" si="3524"/>
        <v>0</v>
      </c>
      <c r="EQ315" s="94">
        <f t="shared" si="3524"/>
        <v>0</v>
      </c>
      <c r="ER315" s="94">
        <f t="shared" si="3524"/>
        <v>0</v>
      </c>
      <c r="ES315" s="94">
        <f t="shared" si="3524"/>
        <v>0</v>
      </c>
      <c r="ET315" s="94">
        <f t="shared" si="3524"/>
        <v>0</v>
      </c>
      <c r="EU315" s="94">
        <f t="shared" si="3524"/>
        <v>0</v>
      </c>
      <c r="EV315" s="94">
        <f t="shared" si="3524"/>
        <v>0</v>
      </c>
      <c r="EW315" s="94">
        <f t="shared" si="3524"/>
        <v>0</v>
      </c>
      <c r="EX315" s="94">
        <f t="shared" si="3524"/>
        <v>0</v>
      </c>
      <c r="EY315" s="94">
        <f t="shared" si="3524"/>
        <v>0</v>
      </c>
      <c r="EZ315" s="94">
        <f t="shared" si="3524"/>
        <v>0</v>
      </c>
      <c r="FA315" s="94">
        <f t="shared" si="3524"/>
        <v>0</v>
      </c>
      <c r="FB315" s="94">
        <f t="shared" si="3524"/>
        <v>0</v>
      </c>
      <c r="FC315" s="94">
        <f t="shared" si="3524"/>
        <v>0</v>
      </c>
      <c r="FD315" s="94">
        <f t="shared" si="3524"/>
        <v>0</v>
      </c>
      <c r="FE315" s="94">
        <f t="shared" si="3524"/>
        <v>0</v>
      </c>
      <c r="FF315" s="94">
        <f t="shared" si="3524"/>
        <v>0</v>
      </c>
      <c r="FG315" s="94">
        <f t="shared" si="3524"/>
        <v>0</v>
      </c>
      <c r="FH315" s="94">
        <f t="shared" si="3524"/>
        <v>0</v>
      </c>
      <c r="FI315" s="94">
        <f t="shared" si="3524"/>
        <v>0</v>
      </c>
      <c r="FJ315" s="94">
        <f t="shared" si="3524"/>
        <v>0</v>
      </c>
      <c r="FK315" s="94">
        <f t="shared" si="3524"/>
        <v>0</v>
      </c>
      <c r="FL315" s="94">
        <f t="shared" si="3524"/>
        <v>0</v>
      </c>
      <c r="FM315" s="94">
        <f t="shared" si="3524"/>
        <v>0</v>
      </c>
      <c r="FN315" s="94">
        <f t="shared" si="3524"/>
        <v>0</v>
      </c>
      <c r="FO315" s="94">
        <f t="shared" si="3524"/>
        <v>0</v>
      </c>
      <c r="FP315" s="94">
        <f t="shared" si="3524"/>
        <v>0</v>
      </c>
      <c r="FQ315" s="94">
        <f t="shared" si="3524"/>
        <v>0</v>
      </c>
      <c r="FR315" s="94">
        <f t="shared" si="3524"/>
        <v>0</v>
      </c>
      <c r="FS315" s="94">
        <f t="shared" si="3524"/>
        <v>0</v>
      </c>
      <c r="FT315" s="94">
        <f t="shared" si="3524"/>
        <v>0</v>
      </c>
      <c r="FU315" s="94">
        <f t="shared" si="3524"/>
        <v>0</v>
      </c>
      <c r="FV315" s="94">
        <f t="shared" si="3524"/>
        <v>0</v>
      </c>
      <c r="FW315" s="94">
        <f t="shared" si="3524"/>
        <v>0</v>
      </c>
      <c r="FX315" s="94">
        <f t="shared" si="3524"/>
        <v>0</v>
      </c>
      <c r="FY315" s="94">
        <f t="shared" si="3524"/>
        <v>0</v>
      </c>
      <c r="FZ315" s="94">
        <f t="shared" si="3524"/>
        <v>0</v>
      </c>
      <c r="GA315" s="94">
        <f t="shared" si="3524"/>
        <v>0</v>
      </c>
      <c r="GB315" s="94">
        <f t="shared" si="3524"/>
        <v>0</v>
      </c>
      <c r="GC315" s="94">
        <f t="shared" si="3524"/>
        <v>0</v>
      </c>
      <c r="GD315" s="94">
        <f t="shared" si="3524"/>
        <v>0</v>
      </c>
      <c r="GE315" s="94">
        <f t="shared" si="3524"/>
        <v>0</v>
      </c>
      <c r="GF315" s="94">
        <f t="shared" si="3524"/>
        <v>0</v>
      </c>
      <c r="GG315" s="94">
        <f t="shared" si="3524"/>
        <v>0</v>
      </c>
      <c r="GH315" s="94">
        <f t="shared" si="3524"/>
        <v>0</v>
      </c>
      <c r="GI315" s="94">
        <f t="shared" si="3524"/>
        <v>0</v>
      </c>
      <c r="GJ315" s="94">
        <f t="shared" si="3524"/>
        <v>0</v>
      </c>
      <c r="GK315" s="94">
        <f t="shared" si="3524"/>
        <v>0</v>
      </c>
      <c r="GL315" s="94">
        <f t="shared" si="3524"/>
        <v>0</v>
      </c>
      <c r="GM315" s="94">
        <f t="shared" si="3524"/>
        <v>0</v>
      </c>
      <c r="GN315" s="94">
        <f t="shared" ref="GN315:IY315" si="3525">IF(AND(GN$165&gt;=EOMONTH($D147,0),GN$165&lt;EOMONTH($D147,$S147)),-GN312,0)</f>
        <v>0</v>
      </c>
      <c r="GO315" s="94">
        <f t="shared" si="3525"/>
        <v>0</v>
      </c>
      <c r="GP315" s="94">
        <f t="shared" si="3525"/>
        <v>0</v>
      </c>
      <c r="GQ315" s="94">
        <f t="shared" si="3525"/>
        <v>0</v>
      </c>
      <c r="GR315" s="94">
        <f t="shared" si="3525"/>
        <v>0</v>
      </c>
      <c r="GS315" s="94">
        <f t="shared" si="3525"/>
        <v>0</v>
      </c>
      <c r="GT315" s="94">
        <f t="shared" si="3525"/>
        <v>0</v>
      </c>
      <c r="GU315" s="94">
        <f t="shared" si="3525"/>
        <v>0</v>
      </c>
      <c r="GV315" s="94">
        <f t="shared" si="3525"/>
        <v>0</v>
      </c>
      <c r="GW315" s="94">
        <f t="shared" si="3525"/>
        <v>0</v>
      </c>
      <c r="GX315" s="94">
        <f t="shared" si="3525"/>
        <v>0</v>
      </c>
      <c r="GY315" s="94">
        <f t="shared" si="3525"/>
        <v>0</v>
      </c>
      <c r="GZ315" s="94">
        <f t="shared" si="3525"/>
        <v>0</v>
      </c>
      <c r="HA315" s="94">
        <f t="shared" si="3525"/>
        <v>0</v>
      </c>
      <c r="HB315" s="94">
        <f t="shared" si="3525"/>
        <v>0</v>
      </c>
      <c r="HC315" s="94">
        <f t="shared" si="3525"/>
        <v>0</v>
      </c>
      <c r="HD315" s="94">
        <f t="shared" si="3525"/>
        <v>0</v>
      </c>
      <c r="HE315" s="94">
        <f t="shared" si="3525"/>
        <v>0</v>
      </c>
      <c r="HF315" s="94">
        <f t="shared" si="3525"/>
        <v>0</v>
      </c>
      <c r="HG315" s="94">
        <f t="shared" si="3525"/>
        <v>0</v>
      </c>
      <c r="HH315" s="94">
        <f t="shared" si="3525"/>
        <v>0</v>
      </c>
      <c r="HI315" s="94">
        <f t="shared" si="3525"/>
        <v>0</v>
      </c>
      <c r="HJ315" s="94">
        <f t="shared" si="3525"/>
        <v>0</v>
      </c>
      <c r="HK315" s="94">
        <f t="shared" si="3525"/>
        <v>0</v>
      </c>
      <c r="HL315" s="94">
        <f t="shared" si="3525"/>
        <v>0</v>
      </c>
      <c r="HM315" s="94">
        <f t="shared" si="3525"/>
        <v>0</v>
      </c>
      <c r="HN315" s="94">
        <f t="shared" si="3525"/>
        <v>0</v>
      </c>
      <c r="HO315" s="94">
        <f t="shared" si="3525"/>
        <v>0</v>
      </c>
      <c r="HP315" s="94">
        <f t="shared" si="3525"/>
        <v>0</v>
      </c>
      <c r="HQ315" s="94">
        <f t="shared" si="3525"/>
        <v>0</v>
      </c>
      <c r="HR315" s="94">
        <f t="shared" si="3525"/>
        <v>0</v>
      </c>
      <c r="HS315" s="94">
        <f t="shared" si="3525"/>
        <v>0</v>
      </c>
      <c r="HT315" s="94">
        <f t="shared" si="3525"/>
        <v>0</v>
      </c>
      <c r="HU315" s="94">
        <f t="shared" si="3525"/>
        <v>0</v>
      </c>
      <c r="HV315" s="94">
        <f t="shared" si="3525"/>
        <v>0</v>
      </c>
      <c r="HW315" s="94">
        <f t="shared" si="3525"/>
        <v>0</v>
      </c>
      <c r="HX315" s="94">
        <f t="shared" si="3525"/>
        <v>0</v>
      </c>
      <c r="HY315" s="94">
        <f t="shared" si="3525"/>
        <v>0</v>
      </c>
      <c r="HZ315" s="94">
        <f t="shared" si="3525"/>
        <v>0</v>
      </c>
      <c r="IA315" s="94">
        <f t="shared" si="3525"/>
        <v>0</v>
      </c>
      <c r="IB315" s="94">
        <f t="shared" si="3525"/>
        <v>0</v>
      </c>
      <c r="IC315" s="94">
        <f t="shared" si="3525"/>
        <v>0</v>
      </c>
      <c r="ID315" s="94">
        <f t="shared" si="3525"/>
        <v>0</v>
      </c>
      <c r="IE315" s="94">
        <f t="shared" si="3525"/>
        <v>0</v>
      </c>
      <c r="IF315" s="94">
        <f t="shared" si="3525"/>
        <v>0</v>
      </c>
      <c r="IG315" s="94">
        <f t="shared" si="3525"/>
        <v>0</v>
      </c>
      <c r="IH315" s="94">
        <f t="shared" si="3525"/>
        <v>0</v>
      </c>
      <c r="II315" s="94">
        <f t="shared" si="3525"/>
        <v>0</v>
      </c>
      <c r="IJ315" s="94">
        <f t="shared" si="3525"/>
        <v>0</v>
      </c>
      <c r="IK315" s="94">
        <f t="shared" si="3525"/>
        <v>0</v>
      </c>
      <c r="IL315" s="94">
        <f t="shared" si="3525"/>
        <v>0</v>
      </c>
      <c r="IM315" s="94">
        <f t="shared" si="3525"/>
        <v>0</v>
      </c>
      <c r="IN315" s="94">
        <f t="shared" si="3525"/>
        <v>0</v>
      </c>
      <c r="IO315" s="94">
        <f t="shared" si="3525"/>
        <v>0</v>
      </c>
      <c r="IP315" s="94">
        <f t="shared" si="3525"/>
        <v>0</v>
      </c>
      <c r="IQ315" s="94">
        <f t="shared" si="3525"/>
        <v>0</v>
      </c>
      <c r="IR315" s="94">
        <f t="shared" si="3525"/>
        <v>0</v>
      </c>
      <c r="IS315" s="94">
        <f t="shared" si="3525"/>
        <v>0</v>
      </c>
      <c r="IT315" s="94">
        <f t="shared" si="3525"/>
        <v>0</v>
      </c>
      <c r="IU315" s="94">
        <f t="shared" si="3525"/>
        <v>0</v>
      </c>
      <c r="IV315" s="94">
        <f t="shared" si="3525"/>
        <v>0</v>
      </c>
      <c r="IW315" s="94">
        <f t="shared" si="3525"/>
        <v>0</v>
      </c>
      <c r="IX315" s="94">
        <f t="shared" si="3525"/>
        <v>0</v>
      </c>
      <c r="IY315" s="94">
        <f t="shared" si="3525"/>
        <v>0</v>
      </c>
      <c r="IZ315" s="94">
        <f t="shared" ref="IZ315:LK315" si="3526">IF(AND(IZ$165&gt;=EOMONTH($D147,0),IZ$165&lt;EOMONTH($D147,$S147)),-IZ312,0)</f>
        <v>0</v>
      </c>
      <c r="JA315" s="94">
        <f t="shared" si="3526"/>
        <v>0</v>
      </c>
      <c r="JB315" s="94">
        <f t="shared" si="3526"/>
        <v>0</v>
      </c>
      <c r="JC315" s="94">
        <f t="shared" si="3526"/>
        <v>0</v>
      </c>
      <c r="JD315" s="94">
        <f t="shared" si="3526"/>
        <v>0</v>
      </c>
      <c r="JE315" s="94">
        <f t="shared" si="3526"/>
        <v>0</v>
      </c>
      <c r="JF315" s="94">
        <f t="shared" si="3526"/>
        <v>0</v>
      </c>
      <c r="JG315" s="94">
        <f t="shared" si="3526"/>
        <v>0</v>
      </c>
      <c r="JH315" s="94">
        <f t="shared" si="3526"/>
        <v>0</v>
      </c>
      <c r="JI315" s="94">
        <f t="shared" si="3526"/>
        <v>0</v>
      </c>
      <c r="JJ315" s="94">
        <f t="shared" si="3526"/>
        <v>0</v>
      </c>
      <c r="JK315" s="94">
        <f t="shared" si="3526"/>
        <v>0</v>
      </c>
      <c r="JL315" s="94">
        <f t="shared" si="3526"/>
        <v>0</v>
      </c>
      <c r="JM315" s="94">
        <f t="shared" si="3526"/>
        <v>0</v>
      </c>
      <c r="JN315" s="94">
        <f t="shared" si="3526"/>
        <v>0</v>
      </c>
      <c r="JO315" s="94">
        <f t="shared" si="3526"/>
        <v>0</v>
      </c>
      <c r="JP315" s="94">
        <f t="shared" si="3526"/>
        <v>0</v>
      </c>
      <c r="JQ315" s="94">
        <f t="shared" si="3526"/>
        <v>0</v>
      </c>
      <c r="JR315" s="94">
        <f t="shared" si="3526"/>
        <v>0</v>
      </c>
      <c r="JS315" s="94">
        <f t="shared" si="3526"/>
        <v>0</v>
      </c>
      <c r="JT315" s="94">
        <f t="shared" si="3526"/>
        <v>0</v>
      </c>
      <c r="JU315" s="94">
        <f t="shared" si="3526"/>
        <v>0</v>
      </c>
      <c r="JV315" s="94">
        <f t="shared" si="3526"/>
        <v>0</v>
      </c>
      <c r="JW315" s="94">
        <f t="shared" si="3526"/>
        <v>0</v>
      </c>
      <c r="JX315" s="94">
        <f t="shared" si="3526"/>
        <v>0</v>
      </c>
      <c r="JY315" s="94">
        <f t="shared" si="3526"/>
        <v>0</v>
      </c>
      <c r="JZ315" s="94">
        <f t="shared" si="3526"/>
        <v>0</v>
      </c>
      <c r="KA315" s="94">
        <f t="shared" si="3526"/>
        <v>0</v>
      </c>
      <c r="KB315" s="94">
        <f t="shared" si="3526"/>
        <v>0</v>
      </c>
      <c r="KC315" s="94">
        <f t="shared" si="3526"/>
        <v>0</v>
      </c>
      <c r="KD315" s="94">
        <f t="shared" si="3526"/>
        <v>0</v>
      </c>
      <c r="KE315" s="94">
        <f t="shared" si="3526"/>
        <v>0</v>
      </c>
      <c r="KF315" s="94">
        <f t="shared" si="3526"/>
        <v>0</v>
      </c>
      <c r="KG315" s="94">
        <f t="shared" si="3526"/>
        <v>0</v>
      </c>
      <c r="KH315" s="94">
        <f t="shared" si="3526"/>
        <v>0</v>
      </c>
      <c r="KI315" s="94">
        <f t="shared" si="3526"/>
        <v>0</v>
      </c>
      <c r="KJ315" s="94">
        <f t="shared" si="3526"/>
        <v>0</v>
      </c>
      <c r="KK315" s="94">
        <f t="shared" si="3526"/>
        <v>0</v>
      </c>
      <c r="KL315" s="94">
        <f t="shared" si="3526"/>
        <v>0</v>
      </c>
      <c r="KM315" s="94">
        <f t="shared" si="3526"/>
        <v>0</v>
      </c>
      <c r="KN315" s="94">
        <f t="shared" si="3526"/>
        <v>0</v>
      </c>
      <c r="KO315" s="94">
        <f t="shared" si="3526"/>
        <v>0</v>
      </c>
      <c r="KP315" s="94">
        <f t="shared" si="3526"/>
        <v>0</v>
      </c>
      <c r="KQ315" s="94">
        <f t="shared" si="3526"/>
        <v>0</v>
      </c>
      <c r="KR315" s="94">
        <f t="shared" si="3526"/>
        <v>0</v>
      </c>
      <c r="KS315" s="94">
        <f t="shared" si="3526"/>
        <v>0</v>
      </c>
      <c r="KT315" s="94">
        <f t="shared" si="3526"/>
        <v>0</v>
      </c>
      <c r="KU315" s="94">
        <f t="shared" si="3526"/>
        <v>0</v>
      </c>
      <c r="KV315" s="94">
        <f t="shared" si="3526"/>
        <v>0</v>
      </c>
      <c r="KW315" s="94">
        <f t="shared" si="3526"/>
        <v>0</v>
      </c>
      <c r="KX315" s="94">
        <f t="shared" si="3526"/>
        <v>0</v>
      </c>
      <c r="KY315" s="94">
        <f t="shared" si="3526"/>
        <v>0</v>
      </c>
      <c r="KZ315" s="94">
        <f t="shared" si="3526"/>
        <v>0</v>
      </c>
      <c r="LA315" s="94">
        <f t="shared" si="3526"/>
        <v>0</v>
      </c>
      <c r="LB315" s="94">
        <f t="shared" si="3526"/>
        <v>0</v>
      </c>
      <c r="LC315" s="94">
        <f t="shared" si="3526"/>
        <v>0</v>
      </c>
      <c r="LD315" s="94">
        <f t="shared" si="3526"/>
        <v>0</v>
      </c>
      <c r="LE315" s="94">
        <f t="shared" si="3526"/>
        <v>0</v>
      </c>
      <c r="LF315" s="94">
        <f t="shared" si="3526"/>
        <v>0</v>
      </c>
      <c r="LG315" s="94">
        <f t="shared" si="3526"/>
        <v>0</v>
      </c>
      <c r="LH315" s="94">
        <f t="shared" si="3526"/>
        <v>0</v>
      </c>
      <c r="LI315" s="94">
        <f t="shared" si="3526"/>
        <v>0</v>
      </c>
      <c r="LJ315" s="94">
        <f t="shared" si="3526"/>
        <v>0</v>
      </c>
      <c r="LK315" s="94">
        <f t="shared" si="3526"/>
        <v>0</v>
      </c>
      <c r="LL315" s="94">
        <f t="shared" ref="LL315:NK315" si="3527">IF(AND(LL$165&gt;=EOMONTH($D147,0),LL$165&lt;EOMONTH($D147,$S147)),-LL312,0)</f>
        <v>0</v>
      </c>
      <c r="LM315" s="94">
        <f t="shared" si="3527"/>
        <v>0</v>
      </c>
      <c r="LN315" s="94">
        <f t="shared" si="3527"/>
        <v>0</v>
      </c>
      <c r="LO315" s="94">
        <f t="shared" si="3527"/>
        <v>0</v>
      </c>
      <c r="LP315" s="94">
        <f t="shared" si="3527"/>
        <v>0</v>
      </c>
      <c r="LQ315" s="94">
        <f t="shared" si="3527"/>
        <v>0</v>
      </c>
      <c r="LR315" s="94">
        <f t="shared" si="3527"/>
        <v>0</v>
      </c>
      <c r="LS315" s="94">
        <f t="shared" si="3527"/>
        <v>0</v>
      </c>
      <c r="LT315" s="94">
        <f t="shared" si="3527"/>
        <v>0</v>
      </c>
      <c r="LU315" s="94">
        <f t="shared" si="3527"/>
        <v>0</v>
      </c>
      <c r="LV315" s="94">
        <f t="shared" si="3527"/>
        <v>0</v>
      </c>
      <c r="LW315" s="94">
        <f t="shared" si="3527"/>
        <v>0</v>
      </c>
      <c r="LX315" s="94">
        <f t="shared" si="3527"/>
        <v>0</v>
      </c>
      <c r="LY315" s="94">
        <f t="shared" si="3527"/>
        <v>0</v>
      </c>
      <c r="LZ315" s="94">
        <f t="shared" si="3527"/>
        <v>0</v>
      </c>
      <c r="MA315" s="94">
        <f t="shared" si="3527"/>
        <v>0</v>
      </c>
      <c r="MB315" s="94">
        <f t="shared" si="3527"/>
        <v>0</v>
      </c>
      <c r="MC315" s="94">
        <f t="shared" si="3527"/>
        <v>0</v>
      </c>
      <c r="MD315" s="94">
        <f t="shared" si="3527"/>
        <v>0</v>
      </c>
      <c r="ME315" s="94">
        <f t="shared" si="3527"/>
        <v>0</v>
      </c>
      <c r="MF315" s="94">
        <f t="shared" si="3527"/>
        <v>0</v>
      </c>
      <c r="MG315" s="94">
        <f t="shared" si="3527"/>
        <v>0</v>
      </c>
      <c r="MH315" s="94">
        <f t="shared" si="3527"/>
        <v>0</v>
      </c>
      <c r="MI315" s="94">
        <f t="shared" si="3527"/>
        <v>0</v>
      </c>
      <c r="MJ315" s="94">
        <f t="shared" si="3527"/>
        <v>0</v>
      </c>
      <c r="MK315" s="94">
        <f t="shared" si="3527"/>
        <v>0</v>
      </c>
      <c r="ML315" s="94">
        <f t="shared" si="3527"/>
        <v>0</v>
      </c>
      <c r="MM315" s="94">
        <f t="shared" si="3527"/>
        <v>0</v>
      </c>
      <c r="MN315" s="94">
        <f t="shared" si="3527"/>
        <v>0</v>
      </c>
      <c r="MO315" s="94">
        <f t="shared" si="3527"/>
        <v>0</v>
      </c>
      <c r="MP315" s="94">
        <f t="shared" si="3527"/>
        <v>0</v>
      </c>
      <c r="MQ315" s="94">
        <f t="shared" si="3527"/>
        <v>0</v>
      </c>
      <c r="MR315" s="94">
        <f t="shared" si="3527"/>
        <v>0</v>
      </c>
      <c r="MS315" s="94">
        <f t="shared" si="3527"/>
        <v>0</v>
      </c>
      <c r="MT315" s="94">
        <f t="shared" si="3527"/>
        <v>0</v>
      </c>
      <c r="MU315" s="94">
        <f t="shared" si="3527"/>
        <v>0</v>
      </c>
      <c r="MV315" s="94">
        <f t="shared" si="3527"/>
        <v>0</v>
      </c>
      <c r="MW315" s="94">
        <f t="shared" si="3527"/>
        <v>0</v>
      </c>
      <c r="MX315" s="94">
        <f t="shared" si="3527"/>
        <v>0</v>
      </c>
      <c r="MY315" s="94">
        <f t="shared" si="3527"/>
        <v>0</v>
      </c>
      <c r="MZ315" s="94">
        <f t="shared" si="3527"/>
        <v>0</v>
      </c>
      <c r="NA315" s="94">
        <f t="shared" si="3527"/>
        <v>0</v>
      </c>
      <c r="NB315" s="94">
        <f t="shared" si="3527"/>
        <v>0</v>
      </c>
      <c r="NC315" s="94">
        <f t="shared" si="3527"/>
        <v>0</v>
      </c>
      <c r="ND315" s="94">
        <f t="shared" si="3527"/>
        <v>0</v>
      </c>
      <c r="NE315" s="94">
        <f t="shared" si="3527"/>
        <v>0</v>
      </c>
      <c r="NF315" s="94">
        <f t="shared" si="3527"/>
        <v>0</v>
      </c>
      <c r="NG315" s="94">
        <f t="shared" si="3527"/>
        <v>0</v>
      </c>
      <c r="NH315" s="94">
        <f t="shared" si="3527"/>
        <v>0</v>
      </c>
      <c r="NI315" s="94">
        <f t="shared" si="3527"/>
        <v>0</v>
      </c>
      <c r="NJ315" s="94">
        <f t="shared" si="3527"/>
        <v>0</v>
      </c>
      <c r="NK315" s="97">
        <f t="shared" si="3527"/>
        <v>0</v>
      </c>
    </row>
    <row r="316" spans="1:375" x14ac:dyDescent="0.25">
      <c r="A316" s="96">
        <f>SUMIF($D$163:$NK$163,"&lt;="&amp;Summary!$B$3,Leases!D316:NK316)</f>
        <v>0</v>
      </c>
      <c r="B316" s="23" t="s">
        <v>98</v>
      </c>
      <c r="C316" s="45" t="s">
        <v>27</v>
      </c>
      <c r="D316" s="94">
        <f t="shared" ref="D316:BO316" si="3528">IF(OR(D$165&lt;=EOMONTH($E147,$R147*(1-$O147)),D$165&gt;EOMONTH($E147,$P147*12*(1-$O147)+$Q147*12*$O147+$R147*(1-$O147))),0,FV($W147,ROUNDDOWN(YEARFRAC($D$165,D$165,1),0),,-($U147*(1-$O147)+$V147*$O147)*$B147/12,0))</f>
        <v>0</v>
      </c>
      <c r="E316" s="94">
        <f t="shared" si="3528"/>
        <v>0</v>
      </c>
      <c r="F316" s="94">
        <f t="shared" si="3528"/>
        <v>0</v>
      </c>
      <c r="G316" s="94">
        <f t="shared" si="3528"/>
        <v>0</v>
      </c>
      <c r="H316" s="94">
        <f t="shared" si="3528"/>
        <v>0</v>
      </c>
      <c r="I316" s="94">
        <f t="shared" si="3528"/>
        <v>0</v>
      </c>
      <c r="J316" s="94">
        <f t="shared" si="3528"/>
        <v>0</v>
      </c>
      <c r="K316" s="94">
        <f t="shared" si="3528"/>
        <v>0</v>
      </c>
      <c r="L316" s="94">
        <f t="shared" si="3528"/>
        <v>0</v>
      </c>
      <c r="M316" s="94">
        <f t="shared" si="3528"/>
        <v>0</v>
      </c>
      <c r="N316" s="94">
        <f t="shared" si="3528"/>
        <v>0</v>
      </c>
      <c r="O316" s="94">
        <f t="shared" si="3528"/>
        <v>0</v>
      </c>
      <c r="P316" s="94">
        <f t="shared" si="3528"/>
        <v>0</v>
      </c>
      <c r="Q316" s="94">
        <f t="shared" si="3528"/>
        <v>0</v>
      </c>
      <c r="R316" s="94">
        <f t="shared" si="3528"/>
        <v>0</v>
      </c>
      <c r="S316" s="94">
        <f t="shared" si="3528"/>
        <v>0</v>
      </c>
      <c r="T316" s="94">
        <f t="shared" si="3528"/>
        <v>0</v>
      </c>
      <c r="U316" s="94">
        <f t="shared" si="3528"/>
        <v>0</v>
      </c>
      <c r="V316" s="94">
        <f t="shared" si="3528"/>
        <v>0</v>
      </c>
      <c r="W316" s="94">
        <f t="shared" si="3528"/>
        <v>0</v>
      </c>
      <c r="X316" s="94">
        <f t="shared" si="3528"/>
        <v>0</v>
      </c>
      <c r="Y316" s="94">
        <f t="shared" si="3528"/>
        <v>0</v>
      </c>
      <c r="Z316" s="94">
        <f t="shared" si="3528"/>
        <v>0</v>
      </c>
      <c r="AA316" s="94">
        <f t="shared" si="3528"/>
        <v>0</v>
      </c>
      <c r="AB316" s="94">
        <f t="shared" si="3528"/>
        <v>0</v>
      </c>
      <c r="AC316" s="94">
        <f t="shared" si="3528"/>
        <v>0</v>
      </c>
      <c r="AD316" s="94">
        <f t="shared" si="3528"/>
        <v>0</v>
      </c>
      <c r="AE316" s="94">
        <f t="shared" si="3528"/>
        <v>0</v>
      </c>
      <c r="AF316" s="94">
        <f t="shared" si="3528"/>
        <v>0</v>
      </c>
      <c r="AG316" s="94">
        <f t="shared" si="3528"/>
        <v>0</v>
      </c>
      <c r="AH316" s="94">
        <f t="shared" si="3528"/>
        <v>0</v>
      </c>
      <c r="AI316" s="94">
        <f t="shared" si="3528"/>
        <v>0</v>
      </c>
      <c r="AJ316" s="94">
        <f t="shared" si="3528"/>
        <v>0</v>
      </c>
      <c r="AK316" s="94">
        <f t="shared" si="3528"/>
        <v>0</v>
      </c>
      <c r="AL316" s="94">
        <f t="shared" si="3528"/>
        <v>0</v>
      </c>
      <c r="AM316" s="94">
        <f t="shared" si="3528"/>
        <v>0</v>
      </c>
      <c r="AN316" s="94">
        <f t="shared" si="3528"/>
        <v>0</v>
      </c>
      <c r="AO316" s="94">
        <f t="shared" si="3528"/>
        <v>0</v>
      </c>
      <c r="AP316" s="94">
        <f t="shared" si="3528"/>
        <v>0</v>
      </c>
      <c r="AQ316" s="94">
        <f t="shared" si="3528"/>
        <v>0</v>
      </c>
      <c r="AR316" s="94">
        <f t="shared" si="3528"/>
        <v>0</v>
      </c>
      <c r="AS316" s="94">
        <f t="shared" si="3528"/>
        <v>0</v>
      </c>
      <c r="AT316" s="94">
        <f t="shared" si="3528"/>
        <v>0</v>
      </c>
      <c r="AU316" s="94">
        <f t="shared" si="3528"/>
        <v>0</v>
      </c>
      <c r="AV316" s="94">
        <f t="shared" si="3528"/>
        <v>0</v>
      </c>
      <c r="AW316" s="94">
        <f t="shared" si="3528"/>
        <v>0</v>
      </c>
      <c r="AX316" s="94">
        <f t="shared" si="3528"/>
        <v>0</v>
      </c>
      <c r="AY316" s="94">
        <f t="shared" si="3528"/>
        <v>0</v>
      </c>
      <c r="AZ316" s="94">
        <f t="shared" si="3528"/>
        <v>0</v>
      </c>
      <c r="BA316" s="94">
        <f t="shared" si="3528"/>
        <v>0</v>
      </c>
      <c r="BB316" s="94">
        <f t="shared" si="3528"/>
        <v>0</v>
      </c>
      <c r="BC316" s="94">
        <f t="shared" si="3528"/>
        <v>0</v>
      </c>
      <c r="BD316" s="94">
        <f t="shared" si="3528"/>
        <v>0</v>
      </c>
      <c r="BE316" s="94">
        <f t="shared" si="3528"/>
        <v>0</v>
      </c>
      <c r="BF316" s="94">
        <f t="shared" si="3528"/>
        <v>0</v>
      </c>
      <c r="BG316" s="94">
        <f t="shared" si="3528"/>
        <v>0</v>
      </c>
      <c r="BH316" s="94">
        <f t="shared" si="3528"/>
        <v>0</v>
      </c>
      <c r="BI316" s="94">
        <f t="shared" si="3528"/>
        <v>0</v>
      </c>
      <c r="BJ316" s="94">
        <f t="shared" si="3528"/>
        <v>0</v>
      </c>
      <c r="BK316" s="94">
        <f t="shared" si="3528"/>
        <v>0</v>
      </c>
      <c r="BL316" s="94">
        <f t="shared" si="3528"/>
        <v>0</v>
      </c>
      <c r="BM316" s="94">
        <f t="shared" si="3528"/>
        <v>0</v>
      </c>
      <c r="BN316" s="94">
        <f t="shared" si="3528"/>
        <v>0</v>
      </c>
      <c r="BO316" s="94">
        <f t="shared" si="3528"/>
        <v>0</v>
      </c>
      <c r="BP316" s="94">
        <f t="shared" ref="BP316:EA316" si="3529">IF(OR(BP$165&lt;=EOMONTH($E147,$R147*(1-$O147)),BP$165&gt;EOMONTH($E147,$P147*12*(1-$O147)+$Q147*12*$O147+$R147*(1-$O147))),0,FV($W147,ROUNDDOWN(YEARFRAC($D$165,BP$165,1),0),,-($U147*(1-$O147)+$V147*$O147)*$B147/12,0))</f>
        <v>0</v>
      </c>
      <c r="BQ316" s="94">
        <f t="shared" si="3529"/>
        <v>0</v>
      </c>
      <c r="BR316" s="94">
        <f t="shared" si="3529"/>
        <v>0</v>
      </c>
      <c r="BS316" s="94">
        <f t="shared" si="3529"/>
        <v>0</v>
      </c>
      <c r="BT316" s="94">
        <f t="shared" si="3529"/>
        <v>0</v>
      </c>
      <c r="BU316" s="94">
        <f t="shared" si="3529"/>
        <v>0</v>
      </c>
      <c r="BV316" s="94">
        <f t="shared" si="3529"/>
        <v>0</v>
      </c>
      <c r="BW316" s="94">
        <f t="shared" si="3529"/>
        <v>0</v>
      </c>
      <c r="BX316" s="94">
        <f t="shared" si="3529"/>
        <v>0</v>
      </c>
      <c r="BY316" s="94">
        <f t="shared" si="3529"/>
        <v>0</v>
      </c>
      <c r="BZ316" s="94">
        <f t="shared" si="3529"/>
        <v>0</v>
      </c>
      <c r="CA316" s="94">
        <f t="shared" si="3529"/>
        <v>0</v>
      </c>
      <c r="CB316" s="94">
        <f t="shared" si="3529"/>
        <v>0</v>
      </c>
      <c r="CC316" s="94">
        <f t="shared" si="3529"/>
        <v>0</v>
      </c>
      <c r="CD316" s="94">
        <f t="shared" si="3529"/>
        <v>0</v>
      </c>
      <c r="CE316" s="94">
        <f t="shared" si="3529"/>
        <v>0</v>
      </c>
      <c r="CF316" s="94">
        <f t="shared" si="3529"/>
        <v>0</v>
      </c>
      <c r="CG316" s="94">
        <f t="shared" si="3529"/>
        <v>0</v>
      </c>
      <c r="CH316" s="94">
        <f t="shared" si="3529"/>
        <v>0</v>
      </c>
      <c r="CI316" s="94">
        <f t="shared" si="3529"/>
        <v>0</v>
      </c>
      <c r="CJ316" s="94">
        <f t="shared" si="3529"/>
        <v>0</v>
      </c>
      <c r="CK316" s="94">
        <f t="shared" si="3529"/>
        <v>0</v>
      </c>
      <c r="CL316" s="94">
        <f t="shared" si="3529"/>
        <v>0</v>
      </c>
      <c r="CM316" s="94">
        <f t="shared" si="3529"/>
        <v>0</v>
      </c>
      <c r="CN316" s="94">
        <f t="shared" si="3529"/>
        <v>0</v>
      </c>
      <c r="CO316" s="94">
        <f t="shared" si="3529"/>
        <v>0</v>
      </c>
      <c r="CP316" s="94">
        <f t="shared" si="3529"/>
        <v>0</v>
      </c>
      <c r="CQ316" s="94">
        <f t="shared" si="3529"/>
        <v>0</v>
      </c>
      <c r="CR316" s="94">
        <f t="shared" si="3529"/>
        <v>0</v>
      </c>
      <c r="CS316" s="94">
        <f t="shared" si="3529"/>
        <v>0</v>
      </c>
      <c r="CT316" s="94">
        <f t="shared" si="3529"/>
        <v>0</v>
      </c>
      <c r="CU316" s="94">
        <f t="shared" si="3529"/>
        <v>0</v>
      </c>
      <c r="CV316" s="94">
        <f t="shared" si="3529"/>
        <v>0</v>
      </c>
      <c r="CW316" s="94">
        <f t="shared" si="3529"/>
        <v>0</v>
      </c>
      <c r="CX316" s="94">
        <f t="shared" si="3529"/>
        <v>0</v>
      </c>
      <c r="CY316" s="94">
        <f t="shared" si="3529"/>
        <v>0</v>
      </c>
      <c r="CZ316" s="94">
        <f t="shared" si="3529"/>
        <v>0</v>
      </c>
      <c r="DA316" s="94">
        <f t="shared" si="3529"/>
        <v>0</v>
      </c>
      <c r="DB316" s="94">
        <f t="shared" si="3529"/>
        <v>0</v>
      </c>
      <c r="DC316" s="94">
        <f t="shared" si="3529"/>
        <v>0</v>
      </c>
      <c r="DD316" s="94">
        <f t="shared" si="3529"/>
        <v>0</v>
      </c>
      <c r="DE316" s="94">
        <f t="shared" si="3529"/>
        <v>0</v>
      </c>
      <c r="DF316" s="94">
        <f t="shared" si="3529"/>
        <v>0</v>
      </c>
      <c r="DG316" s="94">
        <f t="shared" si="3529"/>
        <v>0</v>
      </c>
      <c r="DH316" s="94">
        <f t="shared" si="3529"/>
        <v>0</v>
      </c>
      <c r="DI316" s="94">
        <f t="shared" si="3529"/>
        <v>0</v>
      </c>
      <c r="DJ316" s="94">
        <f t="shared" si="3529"/>
        <v>0</v>
      </c>
      <c r="DK316" s="94">
        <f t="shared" si="3529"/>
        <v>0</v>
      </c>
      <c r="DL316" s="94">
        <f t="shared" si="3529"/>
        <v>0</v>
      </c>
      <c r="DM316" s="94">
        <f t="shared" si="3529"/>
        <v>0</v>
      </c>
      <c r="DN316" s="94">
        <f t="shared" si="3529"/>
        <v>0</v>
      </c>
      <c r="DO316" s="94">
        <f t="shared" si="3529"/>
        <v>0</v>
      </c>
      <c r="DP316" s="94">
        <f t="shared" si="3529"/>
        <v>0</v>
      </c>
      <c r="DQ316" s="94">
        <f t="shared" si="3529"/>
        <v>0</v>
      </c>
      <c r="DR316" s="94">
        <f t="shared" si="3529"/>
        <v>0</v>
      </c>
      <c r="DS316" s="94">
        <f t="shared" si="3529"/>
        <v>0</v>
      </c>
      <c r="DT316" s="94">
        <f t="shared" si="3529"/>
        <v>0</v>
      </c>
      <c r="DU316" s="94">
        <f t="shared" si="3529"/>
        <v>0</v>
      </c>
      <c r="DV316" s="94">
        <f t="shared" si="3529"/>
        <v>0</v>
      </c>
      <c r="DW316" s="94">
        <f t="shared" si="3529"/>
        <v>0</v>
      </c>
      <c r="DX316" s="94">
        <f t="shared" si="3529"/>
        <v>0</v>
      </c>
      <c r="DY316" s="94">
        <f t="shared" si="3529"/>
        <v>0</v>
      </c>
      <c r="DZ316" s="94">
        <f t="shared" si="3529"/>
        <v>0</v>
      </c>
      <c r="EA316" s="94">
        <f t="shared" si="3529"/>
        <v>0</v>
      </c>
      <c r="EB316" s="94">
        <f t="shared" ref="EB316:GM316" si="3530">IF(OR(EB$165&lt;=EOMONTH($E147,$R147*(1-$O147)),EB$165&gt;EOMONTH($E147,$P147*12*(1-$O147)+$Q147*12*$O147+$R147*(1-$O147))),0,FV($W147,ROUNDDOWN(YEARFRAC($D$165,EB$165,1),0),,-($U147*(1-$O147)+$V147*$O147)*$B147/12,0))</f>
        <v>0</v>
      </c>
      <c r="EC316" s="94">
        <f t="shared" si="3530"/>
        <v>0</v>
      </c>
      <c r="ED316" s="94">
        <f t="shared" si="3530"/>
        <v>0</v>
      </c>
      <c r="EE316" s="94">
        <f t="shared" si="3530"/>
        <v>0</v>
      </c>
      <c r="EF316" s="94">
        <f t="shared" si="3530"/>
        <v>0</v>
      </c>
      <c r="EG316" s="94">
        <f t="shared" si="3530"/>
        <v>0</v>
      </c>
      <c r="EH316" s="94">
        <f t="shared" si="3530"/>
        <v>0</v>
      </c>
      <c r="EI316" s="94">
        <f t="shared" si="3530"/>
        <v>0</v>
      </c>
      <c r="EJ316" s="94">
        <f t="shared" si="3530"/>
        <v>0</v>
      </c>
      <c r="EK316" s="94">
        <f t="shared" si="3530"/>
        <v>0</v>
      </c>
      <c r="EL316" s="94">
        <f t="shared" si="3530"/>
        <v>0</v>
      </c>
      <c r="EM316" s="94">
        <f t="shared" si="3530"/>
        <v>0</v>
      </c>
      <c r="EN316" s="94">
        <f t="shared" si="3530"/>
        <v>0</v>
      </c>
      <c r="EO316" s="94">
        <f t="shared" si="3530"/>
        <v>0</v>
      </c>
      <c r="EP316" s="94">
        <f t="shared" si="3530"/>
        <v>0</v>
      </c>
      <c r="EQ316" s="94">
        <f t="shared" si="3530"/>
        <v>0</v>
      </c>
      <c r="ER316" s="94">
        <f t="shared" si="3530"/>
        <v>0</v>
      </c>
      <c r="ES316" s="94">
        <f t="shared" si="3530"/>
        <v>0</v>
      </c>
      <c r="ET316" s="94">
        <f t="shared" si="3530"/>
        <v>0</v>
      </c>
      <c r="EU316" s="94">
        <f t="shared" si="3530"/>
        <v>0</v>
      </c>
      <c r="EV316" s="94">
        <f t="shared" si="3530"/>
        <v>0</v>
      </c>
      <c r="EW316" s="94">
        <f t="shared" si="3530"/>
        <v>0</v>
      </c>
      <c r="EX316" s="94">
        <f t="shared" si="3530"/>
        <v>0</v>
      </c>
      <c r="EY316" s="94">
        <f t="shared" si="3530"/>
        <v>0</v>
      </c>
      <c r="EZ316" s="94">
        <f t="shared" si="3530"/>
        <v>0</v>
      </c>
      <c r="FA316" s="94">
        <f t="shared" si="3530"/>
        <v>0</v>
      </c>
      <c r="FB316" s="94">
        <f t="shared" si="3530"/>
        <v>0</v>
      </c>
      <c r="FC316" s="94">
        <f t="shared" si="3530"/>
        <v>0</v>
      </c>
      <c r="FD316" s="94">
        <f t="shared" si="3530"/>
        <v>0</v>
      </c>
      <c r="FE316" s="94">
        <f t="shared" si="3530"/>
        <v>0</v>
      </c>
      <c r="FF316" s="94">
        <f t="shared" si="3530"/>
        <v>0</v>
      </c>
      <c r="FG316" s="94">
        <f t="shared" si="3530"/>
        <v>0</v>
      </c>
      <c r="FH316" s="94">
        <f t="shared" si="3530"/>
        <v>0</v>
      </c>
      <c r="FI316" s="94">
        <f t="shared" si="3530"/>
        <v>0</v>
      </c>
      <c r="FJ316" s="94">
        <f t="shared" si="3530"/>
        <v>0</v>
      </c>
      <c r="FK316" s="94">
        <f t="shared" si="3530"/>
        <v>0</v>
      </c>
      <c r="FL316" s="94">
        <f t="shared" si="3530"/>
        <v>0</v>
      </c>
      <c r="FM316" s="94">
        <f t="shared" si="3530"/>
        <v>0</v>
      </c>
      <c r="FN316" s="94">
        <f t="shared" si="3530"/>
        <v>0</v>
      </c>
      <c r="FO316" s="94">
        <f t="shared" si="3530"/>
        <v>0</v>
      </c>
      <c r="FP316" s="94">
        <f t="shared" si="3530"/>
        <v>0</v>
      </c>
      <c r="FQ316" s="94">
        <f t="shared" si="3530"/>
        <v>0</v>
      </c>
      <c r="FR316" s="94">
        <f t="shared" si="3530"/>
        <v>0</v>
      </c>
      <c r="FS316" s="94">
        <f t="shared" si="3530"/>
        <v>0</v>
      </c>
      <c r="FT316" s="94">
        <f t="shared" si="3530"/>
        <v>0</v>
      </c>
      <c r="FU316" s="94">
        <f t="shared" si="3530"/>
        <v>0</v>
      </c>
      <c r="FV316" s="94">
        <f t="shared" si="3530"/>
        <v>0</v>
      </c>
      <c r="FW316" s="94">
        <f t="shared" si="3530"/>
        <v>0</v>
      </c>
      <c r="FX316" s="94">
        <f t="shared" si="3530"/>
        <v>0</v>
      </c>
      <c r="FY316" s="94">
        <f t="shared" si="3530"/>
        <v>0</v>
      </c>
      <c r="FZ316" s="94">
        <f t="shared" si="3530"/>
        <v>0</v>
      </c>
      <c r="GA316" s="94">
        <f t="shared" si="3530"/>
        <v>0</v>
      </c>
      <c r="GB316" s="94">
        <f t="shared" si="3530"/>
        <v>0</v>
      </c>
      <c r="GC316" s="94">
        <f t="shared" si="3530"/>
        <v>0</v>
      </c>
      <c r="GD316" s="94">
        <f t="shared" si="3530"/>
        <v>0</v>
      </c>
      <c r="GE316" s="94">
        <f t="shared" si="3530"/>
        <v>0</v>
      </c>
      <c r="GF316" s="94">
        <f t="shared" si="3530"/>
        <v>0</v>
      </c>
      <c r="GG316" s="94">
        <f t="shared" si="3530"/>
        <v>0</v>
      </c>
      <c r="GH316" s="94">
        <f t="shared" si="3530"/>
        <v>0</v>
      </c>
      <c r="GI316" s="94">
        <f t="shared" si="3530"/>
        <v>0</v>
      </c>
      <c r="GJ316" s="94">
        <f t="shared" si="3530"/>
        <v>0</v>
      </c>
      <c r="GK316" s="94">
        <f t="shared" si="3530"/>
        <v>0</v>
      </c>
      <c r="GL316" s="94">
        <f t="shared" si="3530"/>
        <v>0</v>
      </c>
      <c r="GM316" s="94">
        <f t="shared" si="3530"/>
        <v>0</v>
      </c>
      <c r="GN316" s="94">
        <f t="shared" ref="GN316:IY316" si="3531">IF(OR(GN$165&lt;=EOMONTH($E147,$R147*(1-$O147)),GN$165&gt;EOMONTH($E147,$P147*12*(1-$O147)+$Q147*12*$O147+$R147*(1-$O147))),0,FV($W147,ROUNDDOWN(YEARFRAC($D$165,GN$165,1),0),,-($U147*(1-$O147)+$V147*$O147)*$B147/12,0))</f>
        <v>0</v>
      </c>
      <c r="GO316" s="94">
        <f t="shared" si="3531"/>
        <v>0</v>
      </c>
      <c r="GP316" s="94">
        <f t="shared" si="3531"/>
        <v>0</v>
      </c>
      <c r="GQ316" s="94">
        <f t="shared" si="3531"/>
        <v>0</v>
      </c>
      <c r="GR316" s="94">
        <f t="shared" si="3531"/>
        <v>0</v>
      </c>
      <c r="GS316" s="94">
        <f t="shared" si="3531"/>
        <v>0</v>
      </c>
      <c r="GT316" s="94">
        <f t="shared" si="3531"/>
        <v>0</v>
      </c>
      <c r="GU316" s="94">
        <f t="shared" si="3531"/>
        <v>0</v>
      </c>
      <c r="GV316" s="94">
        <f t="shared" si="3531"/>
        <v>0</v>
      </c>
      <c r="GW316" s="94">
        <f t="shared" si="3531"/>
        <v>0</v>
      </c>
      <c r="GX316" s="94">
        <f t="shared" si="3531"/>
        <v>0</v>
      </c>
      <c r="GY316" s="94">
        <f t="shared" si="3531"/>
        <v>0</v>
      </c>
      <c r="GZ316" s="94">
        <f t="shared" si="3531"/>
        <v>0</v>
      </c>
      <c r="HA316" s="94">
        <f t="shared" si="3531"/>
        <v>0</v>
      </c>
      <c r="HB316" s="94">
        <f t="shared" si="3531"/>
        <v>0</v>
      </c>
      <c r="HC316" s="94">
        <f t="shared" si="3531"/>
        <v>0</v>
      </c>
      <c r="HD316" s="94">
        <f t="shared" si="3531"/>
        <v>0</v>
      </c>
      <c r="HE316" s="94">
        <f t="shared" si="3531"/>
        <v>0</v>
      </c>
      <c r="HF316" s="94">
        <f t="shared" si="3531"/>
        <v>0</v>
      </c>
      <c r="HG316" s="94">
        <f t="shared" si="3531"/>
        <v>0</v>
      </c>
      <c r="HH316" s="94">
        <f t="shared" si="3531"/>
        <v>0</v>
      </c>
      <c r="HI316" s="94">
        <f t="shared" si="3531"/>
        <v>0</v>
      </c>
      <c r="HJ316" s="94">
        <f t="shared" si="3531"/>
        <v>0</v>
      </c>
      <c r="HK316" s="94">
        <f t="shared" si="3531"/>
        <v>0</v>
      </c>
      <c r="HL316" s="94">
        <f t="shared" si="3531"/>
        <v>0</v>
      </c>
      <c r="HM316" s="94">
        <f t="shared" si="3531"/>
        <v>0</v>
      </c>
      <c r="HN316" s="94">
        <f t="shared" si="3531"/>
        <v>0</v>
      </c>
      <c r="HO316" s="94">
        <f t="shared" si="3531"/>
        <v>0</v>
      </c>
      <c r="HP316" s="94">
        <f t="shared" si="3531"/>
        <v>0</v>
      </c>
      <c r="HQ316" s="94">
        <f t="shared" si="3531"/>
        <v>0</v>
      </c>
      <c r="HR316" s="94">
        <f t="shared" si="3531"/>
        <v>0</v>
      </c>
      <c r="HS316" s="94">
        <f t="shared" si="3531"/>
        <v>0</v>
      </c>
      <c r="HT316" s="94">
        <f t="shared" si="3531"/>
        <v>0</v>
      </c>
      <c r="HU316" s="94">
        <f t="shared" si="3531"/>
        <v>0</v>
      </c>
      <c r="HV316" s="94">
        <f t="shared" si="3531"/>
        <v>0</v>
      </c>
      <c r="HW316" s="94">
        <f t="shared" si="3531"/>
        <v>0</v>
      </c>
      <c r="HX316" s="94">
        <f t="shared" si="3531"/>
        <v>0</v>
      </c>
      <c r="HY316" s="94">
        <f t="shared" si="3531"/>
        <v>0</v>
      </c>
      <c r="HZ316" s="94">
        <f t="shared" si="3531"/>
        <v>0</v>
      </c>
      <c r="IA316" s="94">
        <f t="shared" si="3531"/>
        <v>0</v>
      </c>
      <c r="IB316" s="94">
        <f t="shared" si="3531"/>
        <v>0</v>
      </c>
      <c r="IC316" s="94">
        <f t="shared" si="3531"/>
        <v>0</v>
      </c>
      <c r="ID316" s="94">
        <f t="shared" si="3531"/>
        <v>0</v>
      </c>
      <c r="IE316" s="94">
        <f t="shared" si="3531"/>
        <v>0</v>
      </c>
      <c r="IF316" s="94">
        <f t="shared" si="3531"/>
        <v>0</v>
      </c>
      <c r="IG316" s="94">
        <f t="shared" si="3531"/>
        <v>0</v>
      </c>
      <c r="IH316" s="94">
        <f t="shared" si="3531"/>
        <v>0</v>
      </c>
      <c r="II316" s="94">
        <f t="shared" si="3531"/>
        <v>0</v>
      </c>
      <c r="IJ316" s="94">
        <f t="shared" si="3531"/>
        <v>0</v>
      </c>
      <c r="IK316" s="94">
        <f t="shared" si="3531"/>
        <v>0</v>
      </c>
      <c r="IL316" s="94">
        <f t="shared" si="3531"/>
        <v>0</v>
      </c>
      <c r="IM316" s="94">
        <f t="shared" si="3531"/>
        <v>0</v>
      </c>
      <c r="IN316" s="94">
        <f t="shared" si="3531"/>
        <v>0</v>
      </c>
      <c r="IO316" s="94">
        <f t="shared" si="3531"/>
        <v>0</v>
      </c>
      <c r="IP316" s="94">
        <f t="shared" si="3531"/>
        <v>0</v>
      </c>
      <c r="IQ316" s="94">
        <f t="shared" si="3531"/>
        <v>0</v>
      </c>
      <c r="IR316" s="94">
        <f t="shared" si="3531"/>
        <v>0</v>
      </c>
      <c r="IS316" s="94">
        <f t="shared" si="3531"/>
        <v>0</v>
      </c>
      <c r="IT316" s="94">
        <f t="shared" si="3531"/>
        <v>0</v>
      </c>
      <c r="IU316" s="94">
        <f t="shared" si="3531"/>
        <v>0</v>
      </c>
      <c r="IV316" s="94">
        <f t="shared" si="3531"/>
        <v>0</v>
      </c>
      <c r="IW316" s="94">
        <f t="shared" si="3531"/>
        <v>0</v>
      </c>
      <c r="IX316" s="94">
        <f t="shared" si="3531"/>
        <v>0</v>
      </c>
      <c r="IY316" s="94">
        <f t="shared" si="3531"/>
        <v>0</v>
      </c>
      <c r="IZ316" s="94">
        <f t="shared" ref="IZ316:LK316" si="3532">IF(OR(IZ$165&lt;=EOMONTH($E147,$R147*(1-$O147)),IZ$165&gt;EOMONTH($E147,$P147*12*(1-$O147)+$Q147*12*$O147+$R147*(1-$O147))),0,FV($W147,ROUNDDOWN(YEARFRAC($D$165,IZ$165,1),0),,-($U147*(1-$O147)+$V147*$O147)*$B147/12,0))</f>
        <v>0</v>
      </c>
      <c r="JA316" s="94">
        <f t="shared" si="3532"/>
        <v>0</v>
      </c>
      <c r="JB316" s="94">
        <f t="shared" si="3532"/>
        <v>0</v>
      </c>
      <c r="JC316" s="94">
        <f t="shared" si="3532"/>
        <v>0</v>
      </c>
      <c r="JD316" s="94">
        <f t="shared" si="3532"/>
        <v>0</v>
      </c>
      <c r="JE316" s="94">
        <f t="shared" si="3532"/>
        <v>0</v>
      </c>
      <c r="JF316" s="94">
        <f t="shared" si="3532"/>
        <v>0</v>
      </c>
      <c r="JG316" s="94">
        <f t="shared" si="3532"/>
        <v>0</v>
      </c>
      <c r="JH316" s="94">
        <f t="shared" si="3532"/>
        <v>0</v>
      </c>
      <c r="JI316" s="94">
        <f t="shared" si="3532"/>
        <v>0</v>
      </c>
      <c r="JJ316" s="94">
        <f t="shared" si="3532"/>
        <v>0</v>
      </c>
      <c r="JK316" s="94">
        <f t="shared" si="3532"/>
        <v>0</v>
      </c>
      <c r="JL316" s="94">
        <f t="shared" si="3532"/>
        <v>0</v>
      </c>
      <c r="JM316" s="94">
        <f t="shared" si="3532"/>
        <v>0</v>
      </c>
      <c r="JN316" s="94">
        <f t="shared" si="3532"/>
        <v>0</v>
      </c>
      <c r="JO316" s="94">
        <f t="shared" si="3532"/>
        <v>0</v>
      </c>
      <c r="JP316" s="94">
        <f t="shared" si="3532"/>
        <v>0</v>
      </c>
      <c r="JQ316" s="94">
        <f t="shared" si="3532"/>
        <v>0</v>
      </c>
      <c r="JR316" s="94">
        <f t="shared" si="3532"/>
        <v>0</v>
      </c>
      <c r="JS316" s="94">
        <f t="shared" si="3532"/>
        <v>0</v>
      </c>
      <c r="JT316" s="94">
        <f t="shared" si="3532"/>
        <v>0</v>
      </c>
      <c r="JU316" s="94">
        <f t="shared" si="3532"/>
        <v>0</v>
      </c>
      <c r="JV316" s="94">
        <f t="shared" si="3532"/>
        <v>0</v>
      </c>
      <c r="JW316" s="94">
        <f t="shared" si="3532"/>
        <v>0</v>
      </c>
      <c r="JX316" s="94">
        <f t="shared" si="3532"/>
        <v>0</v>
      </c>
      <c r="JY316" s="94">
        <f t="shared" si="3532"/>
        <v>0</v>
      </c>
      <c r="JZ316" s="94">
        <f t="shared" si="3532"/>
        <v>0</v>
      </c>
      <c r="KA316" s="94">
        <f t="shared" si="3532"/>
        <v>0</v>
      </c>
      <c r="KB316" s="94">
        <f t="shared" si="3532"/>
        <v>0</v>
      </c>
      <c r="KC316" s="94">
        <f t="shared" si="3532"/>
        <v>0</v>
      </c>
      <c r="KD316" s="94">
        <f t="shared" si="3532"/>
        <v>0</v>
      </c>
      <c r="KE316" s="94">
        <f t="shared" si="3532"/>
        <v>0</v>
      </c>
      <c r="KF316" s="94">
        <f t="shared" si="3532"/>
        <v>0</v>
      </c>
      <c r="KG316" s="94">
        <f t="shared" si="3532"/>
        <v>0</v>
      </c>
      <c r="KH316" s="94">
        <f t="shared" si="3532"/>
        <v>0</v>
      </c>
      <c r="KI316" s="94">
        <f t="shared" si="3532"/>
        <v>0</v>
      </c>
      <c r="KJ316" s="94">
        <f t="shared" si="3532"/>
        <v>0</v>
      </c>
      <c r="KK316" s="94">
        <f t="shared" si="3532"/>
        <v>0</v>
      </c>
      <c r="KL316" s="94">
        <f t="shared" si="3532"/>
        <v>0</v>
      </c>
      <c r="KM316" s="94">
        <f t="shared" si="3532"/>
        <v>0</v>
      </c>
      <c r="KN316" s="94">
        <f t="shared" si="3532"/>
        <v>0</v>
      </c>
      <c r="KO316" s="94">
        <f t="shared" si="3532"/>
        <v>0</v>
      </c>
      <c r="KP316" s="94">
        <f t="shared" si="3532"/>
        <v>0</v>
      </c>
      <c r="KQ316" s="94">
        <f t="shared" si="3532"/>
        <v>0</v>
      </c>
      <c r="KR316" s="94">
        <f t="shared" si="3532"/>
        <v>0</v>
      </c>
      <c r="KS316" s="94">
        <f t="shared" si="3532"/>
        <v>0</v>
      </c>
      <c r="KT316" s="94">
        <f t="shared" si="3532"/>
        <v>0</v>
      </c>
      <c r="KU316" s="94">
        <f t="shared" si="3532"/>
        <v>0</v>
      </c>
      <c r="KV316" s="94">
        <f t="shared" si="3532"/>
        <v>0</v>
      </c>
      <c r="KW316" s="94">
        <f t="shared" si="3532"/>
        <v>0</v>
      </c>
      <c r="KX316" s="94">
        <f t="shared" si="3532"/>
        <v>0</v>
      </c>
      <c r="KY316" s="94">
        <f t="shared" si="3532"/>
        <v>0</v>
      </c>
      <c r="KZ316" s="94">
        <f t="shared" si="3532"/>
        <v>0</v>
      </c>
      <c r="LA316" s="94">
        <f t="shared" si="3532"/>
        <v>0</v>
      </c>
      <c r="LB316" s="94">
        <f t="shared" si="3532"/>
        <v>0</v>
      </c>
      <c r="LC316" s="94">
        <f t="shared" si="3532"/>
        <v>0</v>
      </c>
      <c r="LD316" s="94">
        <f t="shared" si="3532"/>
        <v>0</v>
      </c>
      <c r="LE316" s="94">
        <f t="shared" si="3532"/>
        <v>0</v>
      </c>
      <c r="LF316" s="94">
        <f t="shared" si="3532"/>
        <v>0</v>
      </c>
      <c r="LG316" s="94">
        <f t="shared" si="3532"/>
        <v>0</v>
      </c>
      <c r="LH316" s="94">
        <f t="shared" si="3532"/>
        <v>0</v>
      </c>
      <c r="LI316" s="94">
        <f t="shared" si="3532"/>
        <v>0</v>
      </c>
      <c r="LJ316" s="94">
        <f t="shared" si="3532"/>
        <v>0</v>
      </c>
      <c r="LK316" s="94">
        <f t="shared" si="3532"/>
        <v>0</v>
      </c>
      <c r="LL316" s="94">
        <f t="shared" ref="LL316:NK316" si="3533">IF(OR(LL$165&lt;=EOMONTH($E147,$R147*(1-$O147)),LL$165&gt;EOMONTH($E147,$P147*12*(1-$O147)+$Q147*12*$O147+$R147*(1-$O147))),0,FV($W147,ROUNDDOWN(YEARFRAC($D$165,LL$165,1),0),,-($U147*(1-$O147)+$V147*$O147)*$B147/12,0))</f>
        <v>0</v>
      </c>
      <c r="LM316" s="94">
        <f t="shared" si="3533"/>
        <v>0</v>
      </c>
      <c r="LN316" s="94">
        <f t="shared" si="3533"/>
        <v>0</v>
      </c>
      <c r="LO316" s="94">
        <f t="shared" si="3533"/>
        <v>0</v>
      </c>
      <c r="LP316" s="94">
        <f t="shared" si="3533"/>
        <v>0</v>
      </c>
      <c r="LQ316" s="94">
        <f t="shared" si="3533"/>
        <v>0</v>
      </c>
      <c r="LR316" s="94">
        <f t="shared" si="3533"/>
        <v>0</v>
      </c>
      <c r="LS316" s="94">
        <f t="shared" si="3533"/>
        <v>0</v>
      </c>
      <c r="LT316" s="94">
        <f t="shared" si="3533"/>
        <v>0</v>
      </c>
      <c r="LU316" s="94">
        <f t="shared" si="3533"/>
        <v>0</v>
      </c>
      <c r="LV316" s="94">
        <f t="shared" si="3533"/>
        <v>0</v>
      </c>
      <c r="LW316" s="94">
        <f t="shared" si="3533"/>
        <v>0</v>
      </c>
      <c r="LX316" s="94">
        <f t="shared" si="3533"/>
        <v>0</v>
      </c>
      <c r="LY316" s="94">
        <f t="shared" si="3533"/>
        <v>0</v>
      </c>
      <c r="LZ316" s="94">
        <f t="shared" si="3533"/>
        <v>0</v>
      </c>
      <c r="MA316" s="94">
        <f t="shared" si="3533"/>
        <v>0</v>
      </c>
      <c r="MB316" s="94">
        <f t="shared" si="3533"/>
        <v>0</v>
      </c>
      <c r="MC316" s="94">
        <f t="shared" si="3533"/>
        <v>0</v>
      </c>
      <c r="MD316" s="94">
        <f t="shared" si="3533"/>
        <v>0</v>
      </c>
      <c r="ME316" s="94">
        <f t="shared" si="3533"/>
        <v>0</v>
      </c>
      <c r="MF316" s="94">
        <f t="shared" si="3533"/>
        <v>0</v>
      </c>
      <c r="MG316" s="94">
        <f t="shared" si="3533"/>
        <v>0</v>
      </c>
      <c r="MH316" s="94">
        <f t="shared" si="3533"/>
        <v>0</v>
      </c>
      <c r="MI316" s="94">
        <f t="shared" si="3533"/>
        <v>0</v>
      </c>
      <c r="MJ316" s="94">
        <f t="shared" si="3533"/>
        <v>0</v>
      </c>
      <c r="MK316" s="94">
        <f t="shared" si="3533"/>
        <v>0</v>
      </c>
      <c r="ML316" s="94">
        <f t="shared" si="3533"/>
        <v>0</v>
      </c>
      <c r="MM316" s="94">
        <f t="shared" si="3533"/>
        <v>0</v>
      </c>
      <c r="MN316" s="94">
        <f t="shared" si="3533"/>
        <v>0</v>
      </c>
      <c r="MO316" s="94">
        <f t="shared" si="3533"/>
        <v>0</v>
      </c>
      <c r="MP316" s="94">
        <f t="shared" si="3533"/>
        <v>0</v>
      </c>
      <c r="MQ316" s="94">
        <f t="shared" si="3533"/>
        <v>0</v>
      </c>
      <c r="MR316" s="94">
        <f t="shared" si="3533"/>
        <v>0</v>
      </c>
      <c r="MS316" s="94">
        <f t="shared" si="3533"/>
        <v>0</v>
      </c>
      <c r="MT316" s="94">
        <f t="shared" si="3533"/>
        <v>0</v>
      </c>
      <c r="MU316" s="94">
        <f t="shared" si="3533"/>
        <v>0</v>
      </c>
      <c r="MV316" s="94">
        <f t="shared" si="3533"/>
        <v>0</v>
      </c>
      <c r="MW316" s="94">
        <f t="shared" si="3533"/>
        <v>0</v>
      </c>
      <c r="MX316" s="94">
        <f t="shared" si="3533"/>
        <v>0</v>
      </c>
      <c r="MY316" s="94">
        <f t="shared" si="3533"/>
        <v>0</v>
      </c>
      <c r="MZ316" s="94">
        <f t="shared" si="3533"/>
        <v>0</v>
      </c>
      <c r="NA316" s="94">
        <f t="shared" si="3533"/>
        <v>0</v>
      </c>
      <c r="NB316" s="94">
        <f t="shared" si="3533"/>
        <v>0</v>
      </c>
      <c r="NC316" s="94">
        <f t="shared" si="3533"/>
        <v>0</v>
      </c>
      <c r="ND316" s="94">
        <f t="shared" si="3533"/>
        <v>0</v>
      </c>
      <c r="NE316" s="94">
        <f t="shared" si="3533"/>
        <v>0</v>
      </c>
      <c r="NF316" s="94">
        <f t="shared" si="3533"/>
        <v>0</v>
      </c>
      <c r="NG316" s="94">
        <f t="shared" si="3533"/>
        <v>0</v>
      </c>
      <c r="NH316" s="94">
        <f t="shared" si="3533"/>
        <v>0</v>
      </c>
      <c r="NI316" s="94">
        <f t="shared" si="3533"/>
        <v>0</v>
      </c>
      <c r="NJ316" s="94">
        <f t="shared" si="3533"/>
        <v>0</v>
      </c>
      <c r="NK316" s="97">
        <f t="shared" si="3533"/>
        <v>0</v>
      </c>
    </row>
    <row r="317" spans="1:375" x14ac:dyDescent="0.25">
      <c r="A317" s="96">
        <f>SUMIF($D$163:$NK$163,"&lt;="&amp;Summary!$B$3,Leases!D317:NK317)</f>
        <v>0</v>
      </c>
      <c r="B317" s="23" t="s">
        <v>100</v>
      </c>
      <c r="C317" s="45" t="s">
        <v>28</v>
      </c>
      <c r="D317" s="94">
        <f t="shared" ref="D317" si="3534">IF(AND(D$165&gt;EOMONTH($E147,$R147*(1-$O147)),D$165&lt;=EOMONTH($E147,$R147*(1-$O147)+$S147*(1-$O147)+$T147*$O147)),-D316,0)</f>
        <v>0</v>
      </c>
      <c r="E317" s="94">
        <f t="shared" ref="E317" si="3535">IF(AND(E$165&gt;EOMONTH($E147,$R147*(1-$O147)),E$165&lt;=EOMONTH($E147,$R147*(1-$O147)+$S147*(1-$O147)+$T147*$O147)),-E316,0)</f>
        <v>0</v>
      </c>
      <c r="F317" s="94">
        <f t="shared" ref="F317" si="3536">IF(AND(F$165&gt;EOMONTH($E147,$R147*(1-$O147)),F$165&lt;=EOMONTH($E147,$R147*(1-$O147)+$S147*(1-$O147)+$T147*$O147)),-F316,0)</f>
        <v>0</v>
      </c>
      <c r="G317" s="94">
        <f t="shared" ref="G317" si="3537">IF(AND(G$165&gt;EOMONTH($E147,$R147*(1-$O147)),G$165&lt;=EOMONTH($E147,$R147*(1-$O147)+$S147*(1-$O147)+$T147*$O147)),-G316,0)</f>
        <v>0</v>
      </c>
      <c r="H317" s="94">
        <f t="shared" ref="H317" si="3538">IF(AND(H$165&gt;EOMONTH($E147,$R147*(1-$O147)),H$165&lt;=EOMONTH($E147,$R147*(1-$O147)+$S147*(1-$O147)+$T147*$O147)),-H316,0)</f>
        <v>0</v>
      </c>
      <c r="I317" s="94">
        <f t="shared" ref="I317" si="3539">IF(AND(I$165&gt;EOMONTH($E147,$R147*(1-$O147)),I$165&lt;=EOMONTH($E147,$R147*(1-$O147)+$S147*(1-$O147)+$T147*$O147)),-I316,0)</f>
        <v>0</v>
      </c>
      <c r="J317" s="94">
        <f t="shared" ref="J317" si="3540">IF(AND(J$165&gt;EOMONTH($E147,$R147*(1-$O147)),J$165&lt;=EOMONTH($E147,$R147*(1-$O147)+$S147*(1-$O147)+$T147*$O147)),-J316,0)</f>
        <v>0</v>
      </c>
      <c r="K317" s="94">
        <f t="shared" ref="K317" si="3541">IF(AND(K$165&gt;EOMONTH($E147,$R147*(1-$O147)),K$165&lt;=EOMONTH($E147,$R147*(1-$O147)+$S147*(1-$O147)+$T147*$O147)),-K316,0)</f>
        <v>0</v>
      </c>
      <c r="L317" s="94">
        <f t="shared" ref="L317" si="3542">IF(AND(L$165&gt;EOMONTH($E147,$R147*(1-$O147)),L$165&lt;=EOMONTH($E147,$R147*(1-$O147)+$S147*(1-$O147)+$T147*$O147)),-L316,0)</f>
        <v>0</v>
      </c>
      <c r="M317" s="94">
        <f t="shared" ref="M317" si="3543">IF(AND(M$165&gt;EOMONTH($E147,$R147*(1-$O147)),M$165&lt;=EOMONTH($E147,$R147*(1-$O147)+$S147*(1-$O147)+$T147*$O147)),-M316,0)</f>
        <v>0</v>
      </c>
      <c r="N317" s="94">
        <f t="shared" ref="N317" si="3544">IF(AND(N$165&gt;EOMONTH($E147,$R147*(1-$O147)),N$165&lt;=EOMONTH($E147,$R147*(1-$O147)+$S147*(1-$O147)+$T147*$O147)),-N316,0)</f>
        <v>0</v>
      </c>
      <c r="O317" s="94">
        <f t="shared" ref="O317" si="3545">IF(AND(O$165&gt;EOMONTH($E147,$R147*(1-$O147)),O$165&lt;=EOMONTH($E147,$R147*(1-$O147)+$S147*(1-$O147)+$T147*$O147)),-O316,0)</f>
        <v>0</v>
      </c>
      <c r="P317" s="94">
        <f t="shared" ref="P317" si="3546">IF(AND(P$165&gt;EOMONTH($E147,$R147*(1-$O147)),P$165&lt;=EOMONTH($E147,$R147*(1-$O147)+$S147*(1-$O147)+$T147*$O147)),-P316,0)</f>
        <v>0</v>
      </c>
      <c r="Q317" s="94">
        <f t="shared" ref="Q317" si="3547">IF(AND(Q$165&gt;EOMONTH($E147,$R147*(1-$O147)),Q$165&lt;=EOMONTH($E147,$R147*(1-$O147)+$S147*(1-$O147)+$T147*$O147)),-Q316,0)</f>
        <v>0</v>
      </c>
      <c r="R317" s="94">
        <f t="shared" ref="R317" si="3548">IF(AND(R$165&gt;EOMONTH($E147,$R147*(1-$O147)),R$165&lt;=EOMONTH($E147,$R147*(1-$O147)+$S147*(1-$O147)+$T147*$O147)),-R316,0)</f>
        <v>0</v>
      </c>
      <c r="S317" s="94">
        <f t="shared" ref="S317" si="3549">IF(AND(S$165&gt;EOMONTH($E147,$R147*(1-$O147)),S$165&lt;=EOMONTH($E147,$R147*(1-$O147)+$S147*(1-$O147)+$T147*$O147)),-S316,0)</f>
        <v>0</v>
      </c>
      <c r="T317" s="94">
        <f t="shared" ref="T317" si="3550">IF(AND(T$165&gt;EOMONTH($E147,$R147*(1-$O147)),T$165&lt;=EOMONTH($E147,$R147*(1-$O147)+$S147*(1-$O147)+$T147*$O147)),-T316,0)</f>
        <v>0</v>
      </c>
      <c r="U317" s="94">
        <f t="shared" ref="U317" si="3551">IF(AND(U$165&gt;EOMONTH($E147,$R147*(1-$O147)),U$165&lt;=EOMONTH($E147,$R147*(1-$O147)+$S147*(1-$O147)+$T147*$O147)),-U316,0)</f>
        <v>0</v>
      </c>
      <c r="V317" s="94">
        <f t="shared" ref="V317" si="3552">IF(AND(V$165&gt;EOMONTH($E147,$R147*(1-$O147)),V$165&lt;=EOMONTH($E147,$R147*(1-$O147)+$S147*(1-$O147)+$T147*$O147)),-V316,0)</f>
        <v>0</v>
      </c>
      <c r="W317" s="94">
        <f t="shared" ref="W317" si="3553">IF(AND(W$165&gt;EOMONTH($E147,$R147*(1-$O147)),W$165&lt;=EOMONTH($E147,$R147*(1-$O147)+$S147*(1-$O147)+$T147*$O147)),-W316,0)</f>
        <v>0</v>
      </c>
      <c r="X317" s="94">
        <f t="shared" ref="X317" si="3554">IF(AND(X$165&gt;EOMONTH($E147,$R147*(1-$O147)),X$165&lt;=EOMONTH($E147,$R147*(1-$O147)+$S147*(1-$O147)+$T147*$O147)),-X316,0)</f>
        <v>0</v>
      </c>
      <c r="Y317" s="94">
        <f t="shared" ref="Y317" si="3555">IF(AND(Y$165&gt;EOMONTH($E147,$R147*(1-$O147)),Y$165&lt;=EOMONTH($E147,$R147*(1-$O147)+$S147*(1-$O147)+$T147*$O147)),-Y316,0)</f>
        <v>0</v>
      </c>
      <c r="Z317" s="94">
        <f t="shared" ref="Z317" si="3556">IF(AND(Z$165&gt;EOMONTH($E147,$R147*(1-$O147)),Z$165&lt;=EOMONTH($E147,$R147*(1-$O147)+$S147*(1-$O147)+$T147*$O147)),-Z316,0)</f>
        <v>0</v>
      </c>
      <c r="AA317" s="94">
        <f t="shared" ref="AA317" si="3557">IF(AND(AA$165&gt;EOMONTH($E147,$R147*(1-$O147)),AA$165&lt;=EOMONTH($E147,$R147*(1-$O147)+$S147*(1-$O147)+$T147*$O147)),-AA316,0)</f>
        <v>0</v>
      </c>
      <c r="AB317" s="94">
        <f t="shared" ref="AB317" si="3558">IF(AND(AB$165&gt;EOMONTH($E147,$R147*(1-$O147)),AB$165&lt;=EOMONTH($E147,$R147*(1-$O147)+$S147*(1-$O147)+$T147*$O147)),-AB316,0)</f>
        <v>0</v>
      </c>
      <c r="AC317" s="94">
        <f t="shared" ref="AC317" si="3559">IF(AND(AC$165&gt;EOMONTH($E147,$R147*(1-$O147)),AC$165&lt;=EOMONTH($E147,$R147*(1-$O147)+$S147*(1-$O147)+$T147*$O147)),-AC316,0)</f>
        <v>0</v>
      </c>
      <c r="AD317" s="94">
        <f t="shared" ref="AD317" si="3560">IF(AND(AD$165&gt;EOMONTH($E147,$R147*(1-$O147)),AD$165&lt;=EOMONTH($E147,$R147*(1-$O147)+$S147*(1-$O147)+$T147*$O147)),-AD316,0)</f>
        <v>0</v>
      </c>
      <c r="AE317" s="94">
        <f t="shared" ref="AE317" si="3561">IF(AND(AE$165&gt;EOMONTH($E147,$R147*(1-$O147)),AE$165&lt;=EOMONTH($E147,$R147*(1-$O147)+$S147*(1-$O147)+$T147*$O147)),-AE316,0)</f>
        <v>0</v>
      </c>
      <c r="AF317" s="94">
        <f t="shared" ref="AF317" si="3562">IF(AND(AF$165&gt;EOMONTH($E147,$R147*(1-$O147)),AF$165&lt;=EOMONTH($E147,$R147*(1-$O147)+$S147*(1-$O147)+$T147*$O147)),-AF316,0)</f>
        <v>0</v>
      </c>
      <c r="AG317" s="94">
        <f t="shared" ref="AG317" si="3563">IF(AND(AG$165&gt;EOMONTH($E147,$R147*(1-$O147)),AG$165&lt;=EOMONTH($E147,$R147*(1-$O147)+$S147*(1-$O147)+$T147*$O147)),-AG316,0)</f>
        <v>0</v>
      </c>
      <c r="AH317" s="94">
        <f t="shared" ref="AH317" si="3564">IF(AND(AH$165&gt;EOMONTH($E147,$R147*(1-$O147)),AH$165&lt;=EOMONTH($E147,$R147*(1-$O147)+$S147*(1-$O147)+$T147*$O147)),-AH316,0)</f>
        <v>0</v>
      </c>
      <c r="AI317" s="94">
        <f t="shared" ref="AI317" si="3565">IF(AND(AI$165&gt;EOMONTH($E147,$R147*(1-$O147)),AI$165&lt;=EOMONTH($E147,$R147*(1-$O147)+$S147*(1-$O147)+$T147*$O147)),-AI316,0)</f>
        <v>0</v>
      </c>
      <c r="AJ317" s="94">
        <f t="shared" ref="AJ317" si="3566">IF(AND(AJ$165&gt;EOMONTH($E147,$R147*(1-$O147)),AJ$165&lt;=EOMONTH($E147,$R147*(1-$O147)+$S147*(1-$O147)+$T147*$O147)),-AJ316,0)</f>
        <v>0</v>
      </c>
      <c r="AK317" s="94">
        <f t="shared" ref="AK317" si="3567">IF(AND(AK$165&gt;EOMONTH($E147,$R147*(1-$O147)),AK$165&lt;=EOMONTH($E147,$R147*(1-$O147)+$S147*(1-$O147)+$T147*$O147)),-AK316,0)</f>
        <v>0</v>
      </c>
      <c r="AL317" s="94">
        <f t="shared" ref="AL317" si="3568">IF(AND(AL$165&gt;EOMONTH($E147,$R147*(1-$O147)),AL$165&lt;=EOMONTH($E147,$R147*(1-$O147)+$S147*(1-$O147)+$T147*$O147)),-AL316,0)</f>
        <v>0</v>
      </c>
      <c r="AM317" s="94">
        <f t="shared" ref="AM317" si="3569">IF(AND(AM$165&gt;EOMONTH($E147,$R147*(1-$O147)),AM$165&lt;=EOMONTH($E147,$R147*(1-$O147)+$S147*(1-$O147)+$T147*$O147)),-AM316,0)</f>
        <v>0</v>
      </c>
      <c r="AN317" s="94">
        <f t="shared" ref="AN317" si="3570">IF(AND(AN$165&gt;EOMONTH($E147,$R147*(1-$O147)),AN$165&lt;=EOMONTH($E147,$R147*(1-$O147)+$S147*(1-$O147)+$T147*$O147)),-AN316,0)</f>
        <v>0</v>
      </c>
      <c r="AO317" s="94">
        <f t="shared" ref="AO317" si="3571">IF(AND(AO$165&gt;EOMONTH($E147,$R147*(1-$O147)),AO$165&lt;=EOMONTH($E147,$R147*(1-$O147)+$S147*(1-$O147)+$T147*$O147)),-AO316,0)</f>
        <v>0</v>
      </c>
      <c r="AP317" s="94">
        <f t="shared" ref="AP317" si="3572">IF(AND(AP$165&gt;EOMONTH($E147,$R147*(1-$O147)),AP$165&lt;=EOMONTH($E147,$R147*(1-$O147)+$S147*(1-$O147)+$T147*$O147)),-AP316,0)</f>
        <v>0</v>
      </c>
      <c r="AQ317" s="94">
        <f t="shared" ref="AQ317" si="3573">IF(AND(AQ$165&gt;EOMONTH($E147,$R147*(1-$O147)),AQ$165&lt;=EOMONTH($E147,$R147*(1-$O147)+$S147*(1-$O147)+$T147*$O147)),-AQ316,0)</f>
        <v>0</v>
      </c>
      <c r="AR317" s="94">
        <f t="shared" ref="AR317" si="3574">IF(AND(AR$165&gt;EOMONTH($E147,$R147*(1-$O147)),AR$165&lt;=EOMONTH($E147,$R147*(1-$O147)+$S147*(1-$O147)+$T147*$O147)),-AR316,0)</f>
        <v>0</v>
      </c>
      <c r="AS317" s="94">
        <f t="shared" ref="AS317" si="3575">IF(AND(AS$165&gt;EOMONTH($E147,$R147*(1-$O147)),AS$165&lt;=EOMONTH($E147,$R147*(1-$O147)+$S147*(1-$O147)+$T147*$O147)),-AS316,0)</f>
        <v>0</v>
      </c>
      <c r="AT317" s="94">
        <f t="shared" ref="AT317" si="3576">IF(AND(AT$165&gt;EOMONTH($E147,$R147*(1-$O147)),AT$165&lt;=EOMONTH($E147,$R147*(1-$O147)+$S147*(1-$O147)+$T147*$O147)),-AT316,0)</f>
        <v>0</v>
      </c>
      <c r="AU317" s="94">
        <f t="shared" ref="AU317" si="3577">IF(AND(AU$165&gt;EOMONTH($E147,$R147*(1-$O147)),AU$165&lt;=EOMONTH($E147,$R147*(1-$O147)+$S147*(1-$O147)+$T147*$O147)),-AU316,0)</f>
        <v>0</v>
      </c>
      <c r="AV317" s="94">
        <f t="shared" ref="AV317" si="3578">IF(AND(AV$165&gt;EOMONTH($E147,$R147*(1-$O147)),AV$165&lt;=EOMONTH($E147,$R147*(1-$O147)+$S147*(1-$O147)+$T147*$O147)),-AV316,0)</f>
        <v>0</v>
      </c>
      <c r="AW317" s="94">
        <f t="shared" ref="AW317" si="3579">IF(AND(AW$165&gt;EOMONTH($E147,$R147*(1-$O147)),AW$165&lt;=EOMONTH($E147,$R147*(1-$O147)+$S147*(1-$O147)+$T147*$O147)),-AW316,0)</f>
        <v>0</v>
      </c>
      <c r="AX317" s="94">
        <f t="shared" ref="AX317" si="3580">IF(AND(AX$165&gt;EOMONTH($E147,$R147*(1-$O147)),AX$165&lt;=EOMONTH($E147,$R147*(1-$O147)+$S147*(1-$O147)+$T147*$O147)),-AX316,0)</f>
        <v>0</v>
      </c>
      <c r="AY317" s="94">
        <f t="shared" ref="AY317" si="3581">IF(AND(AY$165&gt;EOMONTH($E147,$R147*(1-$O147)),AY$165&lt;=EOMONTH($E147,$R147*(1-$O147)+$S147*(1-$O147)+$T147*$O147)),-AY316,0)</f>
        <v>0</v>
      </c>
      <c r="AZ317" s="94">
        <f t="shared" ref="AZ317" si="3582">IF(AND(AZ$165&gt;EOMONTH($E147,$R147*(1-$O147)),AZ$165&lt;=EOMONTH($E147,$R147*(1-$O147)+$S147*(1-$O147)+$T147*$O147)),-AZ316,0)</f>
        <v>0</v>
      </c>
      <c r="BA317" s="94">
        <f t="shared" ref="BA317" si="3583">IF(AND(BA$165&gt;EOMONTH($E147,$R147*(1-$O147)),BA$165&lt;=EOMONTH($E147,$R147*(1-$O147)+$S147*(1-$O147)+$T147*$O147)),-BA316,0)</f>
        <v>0</v>
      </c>
      <c r="BB317" s="94">
        <f t="shared" ref="BB317" si="3584">IF(AND(BB$165&gt;EOMONTH($E147,$R147*(1-$O147)),BB$165&lt;=EOMONTH($E147,$R147*(1-$O147)+$S147*(1-$O147)+$T147*$O147)),-BB316,0)</f>
        <v>0</v>
      </c>
      <c r="BC317" s="94">
        <f t="shared" ref="BC317" si="3585">IF(AND(BC$165&gt;EOMONTH($E147,$R147*(1-$O147)),BC$165&lt;=EOMONTH($E147,$R147*(1-$O147)+$S147*(1-$O147)+$T147*$O147)),-BC316,0)</f>
        <v>0</v>
      </c>
      <c r="BD317" s="94">
        <f t="shared" ref="BD317" si="3586">IF(AND(BD$165&gt;EOMONTH($E147,$R147*(1-$O147)),BD$165&lt;=EOMONTH($E147,$R147*(1-$O147)+$S147*(1-$O147)+$T147*$O147)),-BD316,0)</f>
        <v>0</v>
      </c>
      <c r="BE317" s="94">
        <f t="shared" ref="BE317" si="3587">IF(AND(BE$165&gt;EOMONTH($E147,$R147*(1-$O147)),BE$165&lt;=EOMONTH($E147,$R147*(1-$O147)+$S147*(1-$O147)+$T147*$O147)),-BE316,0)</f>
        <v>0</v>
      </c>
      <c r="BF317" s="94">
        <f t="shared" ref="BF317" si="3588">IF(AND(BF$165&gt;EOMONTH($E147,$R147*(1-$O147)),BF$165&lt;=EOMONTH($E147,$R147*(1-$O147)+$S147*(1-$O147)+$T147*$O147)),-BF316,0)</f>
        <v>0</v>
      </c>
      <c r="BG317" s="94">
        <f t="shared" ref="BG317" si="3589">IF(AND(BG$165&gt;EOMONTH($E147,$R147*(1-$O147)),BG$165&lt;=EOMONTH($E147,$R147*(1-$O147)+$S147*(1-$O147)+$T147*$O147)),-BG316,0)</f>
        <v>0</v>
      </c>
      <c r="BH317" s="94">
        <f t="shared" ref="BH317" si="3590">IF(AND(BH$165&gt;EOMONTH($E147,$R147*(1-$O147)),BH$165&lt;=EOMONTH($E147,$R147*(1-$O147)+$S147*(1-$O147)+$T147*$O147)),-BH316,0)</f>
        <v>0</v>
      </c>
      <c r="BI317" s="94">
        <f t="shared" ref="BI317" si="3591">IF(AND(BI$165&gt;EOMONTH($E147,$R147*(1-$O147)),BI$165&lt;=EOMONTH($E147,$R147*(1-$O147)+$S147*(1-$O147)+$T147*$O147)),-BI316,0)</f>
        <v>0</v>
      </c>
      <c r="BJ317" s="94">
        <f t="shared" ref="BJ317" si="3592">IF(AND(BJ$165&gt;EOMONTH($E147,$R147*(1-$O147)),BJ$165&lt;=EOMONTH($E147,$R147*(1-$O147)+$S147*(1-$O147)+$T147*$O147)),-BJ316,0)</f>
        <v>0</v>
      </c>
      <c r="BK317" s="94">
        <f t="shared" ref="BK317" si="3593">IF(AND(BK$165&gt;EOMONTH($E147,$R147*(1-$O147)),BK$165&lt;=EOMONTH($E147,$R147*(1-$O147)+$S147*(1-$O147)+$T147*$O147)),-BK316,0)</f>
        <v>0</v>
      </c>
      <c r="BL317" s="94">
        <f t="shared" ref="BL317" si="3594">IF(AND(BL$165&gt;EOMONTH($E147,$R147*(1-$O147)),BL$165&lt;=EOMONTH($E147,$R147*(1-$O147)+$S147*(1-$O147)+$T147*$O147)),-BL316,0)</f>
        <v>0</v>
      </c>
      <c r="BM317" s="94">
        <f t="shared" ref="BM317" si="3595">IF(AND(BM$165&gt;EOMONTH($E147,$R147*(1-$O147)),BM$165&lt;=EOMONTH($E147,$R147*(1-$O147)+$S147*(1-$O147)+$T147*$O147)),-BM316,0)</f>
        <v>0</v>
      </c>
      <c r="BN317" s="94">
        <f t="shared" ref="BN317" si="3596">IF(AND(BN$165&gt;EOMONTH($E147,$R147*(1-$O147)),BN$165&lt;=EOMONTH($E147,$R147*(1-$O147)+$S147*(1-$O147)+$T147*$O147)),-BN316,0)</f>
        <v>0</v>
      </c>
      <c r="BO317" s="94">
        <f t="shared" ref="BO317" si="3597">IF(AND(BO$165&gt;EOMONTH($E147,$R147*(1-$O147)),BO$165&lt;=EOMONTH($E147,$R147*(1-$O147)+$S147*(1-$O147)+$T147*$O147)),-BO316,0)</f>
        <v>0</v>
      </c>
      <c r="BP317" s="94">
        <f t="shared" ref="BP317" si="3598">IF(AND(BP$165&gt;EOMONTH($E147,$R147*(1-$O147)),BP$165&lt;=EOMONTH($E147,$R147*(1-$O147)+$S147*(1-$O147)+$T147*$O147)),-BP316,0)</f>
        <v>0</v>
      </c>
      <c r="BQ317" s="94">
        <f t="shared" ref="BQ317" si="3599">IF(AND(BQ$165&gt;EOMONTH($E147,$R147*(1-$O147)),BQ$165&lt;=EOMONTH($E147,$R147*(1-$O147)+$S147*(1-$O147)+$T147*$O147)),-BQ316,0)</f>
        <v>0</v>
      </c>
      <c r="BR317" s="94">
        <f t="shared" ref="BR317" si="3600">IF(AND(BR$165&gt;EOMONTH($E147,$R147*(1-$O147)),BR$165&lt;=EOMONTH($E147,$R147*(1-$O147)+$S147*(1-$O147)+$T147*$O147)),-BR316,0)</f>
        <v>0</v>
      </c>
      <c r="BS317" s="94">
        <f t="shared" ref="BS317" si="3601">IF(AND(BS$165&gt;EOMONTH($E147,$R147*(1-$O147)),BS$165&lt;=EOMONTH($E147,$R147*(1-$O147)+$S147*(1-$O147)+$T147*$O147)),-BS316,0)</f>
        <v>0</v>
      </c>
      <c r="BT317" s="94">
        <f t="shared" ref="BT317" si="3602">IF(AND(BT$165&gt;EOMONTH($E147,$R147*(1-$O147)),BT$165&lt;=EOMONTH($E147,$R147*(1-$O147)+$S147*(1-$O147)+$T147*$O147)),-BT316,0)</f>
        <v>0</v>
      </c>
      <c r="BU317" s="94">
        <f t="shared" ref="BU317" si="3603">IF(AND(BU$165&gt;EOMONTH($E147,$R147*(1-$O147)),BU$165&lt;=EOMONTH($E147,$R147*(1-$O147)+$S147*(1-$O147)+$T147*$O147)),-BU316,0)</f>
        <v>0</v>
      </c>
      <c r="BV317" s="94">
        <f t="shared" ref="BV317" si="3604">IF(AND(BV$165&gt;EOMONTH($E147,$R147*(1-$O147)),BV$165&lt;=EOMONTH($E147,$R147*(1-$O147)+$S147*(1-$O147)+$T147*$O147)),-BV316,0)</f>
        <v>0</v>
      </c>
      <c r="BW317" s="94">
        <f t="shared" ref="BW317" si="3605">IF(AND(BW$165&gt;EOMONTH($E147,$R147*(1-$O147)),BW$165&lt;=EOMONTH($E147,$R147*(1-$O147)+$S147*(1-$O147)+$T147*$O147)),-BW316,0)</f>
        <v>0</v>
      </c>
      <c r="BX317" s="94">
        <f t="shared" ref="BX317" si="3606">IF(AND(BX$165&gt;EOMONTH($E147,$R147*(1-$O147)),BX$165&lt;=EOMONTH($E147,$R147*(1-$O147)+$S147*(1-$O147)+$T147*$O147)),-BX316,0)</f>
        <v>0</v>
      </c>
      <c r="BY317" s="94">
        <f t="shared" ref="BY317" si="3607">IF(AND(BY$165&gt;EOMONTH($E147,$R147*(1-$O147)),BY$165&lt;=EOMONTH($E147,$R147*(1-$O147)+$S147*(1-$O147)+$T147*$O147)),-BY316,0)</f>
        <v>0</v>
      </c>
      <c r="BZ317" s="94">
        <f t="shared" ref="BZ317" si="3608">IF(AND(BZ$165&gt;EOMONTH($E147,$R147*(1-$O147)),BZ$165&lt;=EOMONTH($E147,$R147*(1-$O147)+$S147*(1-$O147)+$T147*$O147)),-BZ316,0)</f>
        <v>0</v>
      </c>
      <c r="CA317" s="94">
        <f t="shared" ref="CA317" si="3609">IF(AND(CA$165&gt;EOMONTH($E147,$R147*(1-$O147)),CA$165&lt;=EOMONTH($E147,$R147*(1-$O147)+$S147*(1-$O147)+$T147*$O147)),-CA316,0)</f>
        <v>0</v>
      </c>
      <c r="CB317" s="94">
        <f t="shared" ref="CB317" si="3610">IF(AND(CB$165&gt;EOMONTH($E147,$R147*(1-$O147)),CB$165&lt;=EOMONTH($E147,$R147*(1-$O147)+$S147*(1-$O147)+$T147*$O147)),-CB316,0)</f>
        <v>0</v>
      </c>
      <c r="CC317" s="94">
        <f t="shared" ref="CC317" si="3611">IF(AND(CC$165&gt;EOMONTH($E147,$R147*(1-$O147)),CC$165&lt;=EOMONTH($E147,$R147*(1-$O147)+$S147*(1-$O147)+$T147*$O147)),-CC316,0)</f>
        <v>0</v>
      </c>
      <c r="CD317" s="94">
        <f t="shared" ref="CD317" si="3612">IF(AND(CD$165&gt;EOMONTH($E147,$R147*(1-$O147)),CD$165&lt;=EOMONTH($E147,$R147*(1-$O147)+$S147*(1-$O147)+$T147*$O147)),-CD316,0)</f>
        <v>0</v>
      </c>
      <c r="CE317" s="94">
        <f t="shared" ref="CE317" si="3613">IF(AND(CE$165&gt;EOMONTH($E147,$R147*(1-$O147)),CE$165&lt;=EOMONTH($E147,$R147*(1-$O147)+$S147*(1-$O147)+$T147*$O147)),-CE316,0)</f>
        <v>0</v>
      </c>
      <c r="CF317" s="94">
        <f t="shared" ref="CF317" si="3614">IF(AND(CF$165&gt;EOMONTH($E147,$R147*(1-$O147)),CF$165&lt;=EOMONTH($E147,$R147*(1-$O147)+$S147*(1-$O147)+$T147*$O147)),-CF316,0)</f>
        <v>0</v>
      </c>
      <c r="CG317" s="94">
        <f t="shared" ref="CG317" si="3615">IF(AND(CG$165&gt;EOMONTH($E147,$R147*(1-$O147)),CG$165&lt;=EOMONTH($E147,$R147*(1-$O147)+$S147*(1-$O147)+$T147*$O147)),-CG316,0)</f>
        <v>0</v>
      </c>
      <c r="CH317" s="94">
        <f t="shared" ref="CH317" si="3616">IF(AND(CH$165&gt;EOMONTH($E147,$R147*(1-$O147)),CH$165&lt;=EOMONTH($E147,$R147*(1-$O147)+$S147*(1-$O147)+$T147*$O147)),-CH316,0)</f>
        <v>0</v>
      </c>
      <c r="CI317" s="94">
        <f t="shared" ref="CI317" si="3617">IF(AND(CI$165&gt;EOMONTH($E147,$R147*(1-$O147)),CI$165&lt;=EOMONTH($E147,$R147*(1-$O147)+$S147*(1-$O147)+$T147*$O147)),-CI316,0)</f>
        <v>0</v>
      </c>
      <c r="CJ317" s="94">
        <f t="shared" ref="CJ317" si="3618">IF(AND(CJ$165&gt;EOMONTH($E147,$R147*(1-$O147)),CJ$165&lt;=EOMONTH($E147,$R147*(1-$O147)+$S147*(1-$O147)+$T147*$O147)),-CJ316,0)</f>
        <v>0</v>
      </c>
      <c r="CK317" s="94">
        <f t="shared" ref="CK317" si="3619">IF(AND(CK$165&gt;EOMONTH($E147,$R147*(1-$O147)),CK$165&lt;=EOMONTH($E147,$R147*(1-$O147)+$S147*(1-$O147)+$T147*$O147)),-CK316,0)</f>
        <v>0</v>
      </c>
      <c r="CL317" s="94">
        <f t="shared" ref="CL317" si="3620">IF(AND(CL$165&gt;EOMONTH($E147,$R147*(1-$O147)),CL$165&lt;=EOMONTH($E147,$R147*(1-$O147)+$S147*(1-$O147)+$T147*$O147)),-CL316,0)</f>
        <v>0</v>
      </c>
      <c r="CM317" s="94">
        <f t="shared" ref="CM317" si="3621">IF(AND(CM$165&gt;EOMONTH($E147,$R147*(1-$O147)),CM$165&lt;=EOMONTH($E147,$R147*(1-$O147)+$S147*(1-$O147)+$T147*$O147)),-CM316,0)</f>
        <v>0</v>
      </c>
      <c r="CN317" s="94">
        <f t="shared" ref="CN317" si="3622">IF(AND(CN$165&gt;EOMONTH($E147,$R147*(1-$O147)),CN$165&lt;=EOMONTH($E147,$R147*(1-$O147)+$S147*(1-$O147)+$T147*$O147)),-CN316,0)</f>
        <v>0</v>
      </c>
      <c r="CO317" s="94">
        <f t="shared" ref="CO317" si="3623">IF(AND(CO$165&gt;EOMONTH($E147,$R147*(1-$O147)),CO$165&lt;=EOMONTH($E147,$R147*(1-$O147)+$S147*(1-$O147)+$T147*$O147)),-CO316,0)</f>
        <v>0</v>
      </c>
      <c r="CP317" s="94">
        <f t="shared" ref="CP317" si="3624">IF(AND(CP$165&gt;EOMONTH($E147,$R147*(1-$O147)),CP$165&lt;=EOMONTH($E147,$R147*(1-$O147)+$S147*(1-$O147)+$T147*$O147)),-CP316,0)</f>
        <v>0</v>
      </c>
      <c r="CQ317" s="94">
        <f t="shared" ref="CQ317" si="3625">IF(AND(CQ$165&gt;EOMONTH($E147,$R147*(1-$O147)),CQ$165&lt;=EOMONTH($E147,$R147*(1-$O147)+$S147*(1-$O147)+$T147*$O147)),-CQ316,0)</f>
        <v>0</v>
      </c>
      <c r="CR317" s="94">
        <f t="shared" ref="CR317" si="3626">IF(AND(CR$165&gt;EOMONTH($E147,$R147*(1-$O147)),CR$165&lt;=EOMONTH($E147,$R147*(1-$O147)+$S147*(1-$O147)+$T147*$O147)),-CR316,0)</f>
        <v>0</v>
      </c>
      <c r="CS317" s="94">
        <f t="shared" ref="CS317" si="3627">IF(AND(CS$165&gt;EOMONTH($E147,$R147*(1-$O147)),CS$165&lt;=EOMONTH($E147,$R147*(1-$O147)+$S147*(1-$O147)+$T147*$O147)),-CS316,0)</f>
        <v>0</v>
      </c>
      <c r="CT317" s="94">
        <f t="shared" ref="CT317" si="3628">IF(AND(CT$165&gt;EOMONTH($E147,$R147*(1-$O147)),CT$165&lt;=EOMONTH($E147,$R147*(1-$O147)+$S147*(1-$O147)+$T147*$O147)),-CT316,0)</f>
        <v>0</v>
      </c>
      <c r="CU317" s="94">
        <f t="shared" ref="CU317" si="3629">IF(AND(CU$165&gt;EOMONTH($E147,$R147*(1-$O147)),CU$165&lt;=EOMONTH($E147,$R147*(1-$O147)+$S147*(1-$O147)+$T147*$O147)),-CU316,0)</f>
        <v>0</v>
      </c>
      <c r="CV317" s="94">
        <f t="shared" ref="CV317" si="3630">IF(AND(CV$165&gt;EOMONTH($E147,$R147*(1-$O147)),CV$165&lt;=EOMONTH($E147,$R147*(1-$O147)+$S147*(1-$O147)+$T147*$O147)),-CV316,0)</f>
        <v>0</v>
      </c>
      <c r="CW317" s="94">
        <f t="shared" ref="CW317" si="3631">IF(AND(CW$165&gt;EOMONTH($E147,$R147*(1-$O147)),CW$165&lt;=EOMONTH($E147,$R147*(1-$O147)+$S147*(1-$O147)+$T147*$O147)),-CW316,0)</f>
        <v>0</v>
      </c>
      <c r="CX317" s="94">
        <f t="shared" ref="CX317" si="3632">IF(AND(CX$165&gt;EOMONTH($E147,$R147*(1-$O147)),CX$165&lt;=EOMONTH($E147,$R147*(1-$O147)+$S147*(1-$O147)+$T147*$O147)),-CX316,0)</f>
        <v>0</v>
      </c>
      <c r="CY317" s="94">
        <f t="shared" ref="CY317" si="3633">IF(AND(CY$165&gt;EOMONTH($E147,$R147*(1-$O147)),CY$165&lt;=EOMONTH($E147,$R147*(1-$O147)+$S147*(1-$O147)+$T147*$O147)),-CY316,0)</f>
        <v>0</v>
      </c>
      <c r="CZ317" s="94">
        <f t="shared" ref="CZ317" si="3634">IF(AND(CZ$165&gt;EOMONTH($E147,$R147*(1-$O147)),CZ$165&lt;=EOMONTH($E147,$R147*(1-$O147)+$S147*(1-$O147)+$T147*$O147)),-CZ316,0)</f>
        <v>0</v>
      </c>
      <c r="DA317" s="94">
        <f t="shared" ref="DA317" si="3635">IF(AND(DA$165&gt;EOMONTH($E147,$R147*(1-$O147)),DA$165&lt;=EOMONTH($E147,$R147*(1-$O147)+$S147*(1-$O147)+$T147*$O147)),-DA316,0)</f>
        <v>0</v>
      </c>
      <c r="DB317" s="94">
        <f t="shared" ref="DB317" si="3636">IF(AND(DB$165&gt;EOMONTH($E147,$R147*(1-$O147)),DB$165&lt;=EOMONTH($E147,$R147*(1-$O147)+$S147*(1-$O147)+$T147*$O147)),-DB316,0)</f>
        <v>0</v>
      </c>
      <c r="DC317" s="94">
        <f t="shared" ref="DC317" si="3637">IF(AND(DC$165&gt;EOMONTH($E147,$R147*(1-$O147)),DC$165&lt;=EOMONTH($E147,$R147*(1-$O147)+$S147*(1-$O147)+$T147*$O147)),-DC316,0)</f>
        <v>0</v>
      </c>
      <c r="DD317" s="94">
        <f t="shared" ref="DD317" si="3638">IF(AND(DD$165&gt;EOMONTH($E147,$R147*(1-$O147)),DD$165&lt;=EOMONTH($E147,$R147*(1-$O147)+$S147*(1-$O147)+$T147*$O147)),-DD316,0)</f>
        <v>0</v>
      </c>
      <c r="DE317" s="94">
        <f t="shared" ref="DE317" si="3639">IF(AND(DE$165&gt;EOMONTH($E147,$R147*(1-$O147)),DE$165&lt;=EOMONTH($E147,$R147*(1-$O147)+$S147*(1-$O147)+$T147*$O147)),-DE316,0)</f>
        <v>0</v>
      </c>
      <c r="DF317" s="94">
        <f t="shared" ref="DF317" si="3640">IF(AND(DF$165&gt;EOMONTH($E147,$R147*(1-$O147)),DF$165&lt;=EOMONTH($E147,$R147*(1-$O147)+$S147*(1-$O147)+$T147*$O147)),-DF316,0)</f>
        <v>0</v>
      </c>
      <c r="DG317" s="94">
        <f t="shared" ref="DG317" si="3641">IF(AND(DG$165&gt;EOMONTH($E147,$R147*(1-$O147)),DG$165&lt;=EOMONTH($E147,$R147*(1-$O147)+$S147*(1-$O147)+$T147*$O147)),-DG316,0)</f>
        <v>0</v>
      </c>
      <c r="DH317" s="94">
        <f t="shared" ref="DH317" si="3642">IF(AND(DH$165&gt;EOMONTH($E147,$R147*(1-$O147)),DH$165&lt;=EOMONTH($E147,$R147*(1-$O147)+$S147*(1-$O147)+$T147*$O147)),-DH316,0)</f>
        <v>0</v>
      </c>
      <c r="DI317" s="94">
        <f t="shared" ref="DI317" si="3643">IF(AND(DI$165&gt;EOMONTH($E147,$R147*(1-$O147)),DI$165&lt;=EOMONTH($E147,$R147*(1-$O147)+$S147*(1-$O147)+$T147*$O147)),-DI316,0)</f>
        <v>0</v>
      </c>
      <c r="DJ317" s="94">
        <f t="shared" ref="DJ317" si="3644">IF(AND(DJ$165&gt;EOMONTH($E147,$R147*(1-$O147)),DJ$165&lt;=EOMONTH($E147,$R147*(1-$O147)+$S147*(1-$O147)+$T147*$O147)),-DJ316,0)</f>
        <v>0</v>
      </c>
      <c r="DK317" s="94">
        <f t="shared" ref="DK317" si="3645">IF(AND(DK$165&gt;EOMONTH($E147,$R147*(1-$O147)),DK$165&lt;=EOMONTH($E147,$R147*(1-$O147)+$S147*(1-$O147)+$T147*$O147)),-DK316,0)</f>
        <v>0</v>
      </c>
      <c r="DL317" s="94">
        <f t="shared" ref="DL317" si="3646">IF(AND(DL$165&gt;EOMONTH($E147,$R147*(1-$O147)),DL$165&lt;=EOMONTH($E147,$R147*(1-$O147)+$S147*(1-$O147)+$T147*$O147)),-DL316,0)</f>
        <v>0</v>
      </c>
      <c r="DM317" s="94">
        <f t="shared" ref="DM317" si="3647">IF(AND(DM$165&gt;EOMONTH($E147,$R147*(1-$O147)),DM$165&lt;=EOMONTH($E147,$R147*(1-$O147)+$S147*(1-$O147)+$T147*$O147)),-DM316,0)</f>
        <v>0</v>
      </c>
      <c r="DN317" s="94">
        <f t="shared" ref="DN317" si="3648">IF(AND(DN$165&gt;EOMONTH($E147,$R147*(1-$O147)),DN$165&lt;=EOMONTH($E147,$R147*(1-$O147)+$S147*(1-$O147)+$T147*$O147)),-DN316,0)</f>
        <v>0</v>
      </c>
      <c r="DO317" s="94">
        <f t="shared" ref="DO317" si="3649">IF(AND(DO$165&gt;EOMONTH($E147,$R147*(1-$O147)),DO$165&lt;=EOMONTH($E147,$R147*(1-$O147)+$S147*(1-$O147)+$T147*$O147)),-DO316,0)</f>
        <v>0</v>
      </c>
      <c r="DP317" s="94">
        <f t="shared" ref="DP317" si="3650">IF(AND(DP$165&gt;EOMONTH($E147,$R147*(1-$O147)),DP$165&lt;=EOMONTH($E147,$R147*(1-$O147)+$S147*(1-$O147)+$T147*$O147)),-DP316,0)</f>
        <v>0</v>
      </c>
      <c r="DQ317" s="94">
        <f t="shared" ref="DQ317" si="3651">IF(AND(DQ$165&gt;EOMONTH($E147,$R147*(1-$O147)),DQ$165&lt;=EOMONTH($E147,$R147*(1-$O147)+$S147*(1-$O147)+$T147*$O147)),-DQ316,0)</f>
        <v>0</v>
      </c>
      <c r="DR317" s="94">
        <f t="shared" ref="DR317" si="3652">IF(AND(DR$165&gt;EOMONTH($E147,$R147*(1-$O147)),DR$165&lt;=EOMONTH($E147,$R147*(1-$O147)+$S147*(1-$O147)+$T147*$O147)),-DR316,0)</f>
        <v>0</v>
      </c>
      <c r="DS317" s="94">
        <f t="shared" ref="DS317" si="3653">IF(AND(DS$165&gt;EOMONTH($E147,$R147*(1-$O147)),DS$165&lt;=EOMONTH($E147,$R147*(1-$O147)+$S147*(1-$O147)+$T147*$O147)),-DS316,0)</f>
        <v>0</v>
      </c>
      <c r="DT317" s="94">
        <f t="shared" ref="DT317" si="3654">IF(AND(DT$165&gt;EOMONTH($E147,$R147*(1-$O147)),DT$165&lt;=EOMONTH($E147,$R147*(1-$O147)+$S147*(1-$O147)+$T147*$O147)),-DT316,0)</f>
        <v>0</v>
      </c>
      <c r="DU317" s="94">
        <f t="shared" ref="DU317" si="3655">IF(AND(DU$165&gt;EOMONTH($E147,$R147*(1-$O147)),DU$165&lt;=EOMONTH($E147,$R147*(1-$O147)+$S147*(1-$O147)+$T147*$O147)),-DU316,0)</f>
        <v>0</v>
      </c>
      <c r="DV317" s="94">
        <f t="shared" ref="DV317" si="3656">IF(AND(DV$165&gt;EOMONTH($E147,$R147*(1-$O147)),DV$165&lt;=EOMONTH($E147,$R147*(1-$O147)+$S147*(1-$O147)+$T147*$O147)),-DV316,0)</f>
        <v>0</v>
      </c>
      <c r="DW317" s="94">
        <f t="shared" ref="DW317" si="3657">IF(AND(DW$165&gt;EOMONTH($E147,$R147*(1-$O147)),DW$165&lt;=EOMONTH($E147,$R147*(1-$O147)+$S147*(1-$O147)+$T147*$O147)),-DW316,0)</f>
        <v>0</v>
      </c>
      <c r="DX317" s="94">
        <f t="shared" ref="DX317" si="3658">IF(AND(DX$165&gt;EOMONTH($E147,$R147*(1-$O147)),DX$165&lt;=EOMONTH($E147,$R147*(1-$O147)+$S147*(1-$O147)+$T147*$O147)),-DX316,0)</f>
        <v>0</v>
      </c>
      <c r="DY317" s="94">
        <f t="shared" ref="DY317" si="3659">IF(AND(DY$165&gt;EOMONTH($E147,$R147*(1-$O147)),DY$165&lt;=EOMONTH($E147,$R147*(1-$O147)+$S147*(1-$O147)+$T147*$O147)),-DY316,0)</f>
        <v>0</v>
      </c>
      <c r="DZ317" s="94">
        <f t="shared" ref="DZ317" si="3660">IF(AND(DZ$165&gt;EOMONTH($E147,$R147*(1-$O147)),DZ$165&lt;=EOMONTH($E147,$R147*(1-$O147)+$S147*(1-$O147)+$T147*$O147)),-DZ316,0)</f>
        <v>0</v>
      </c>
      <c r="EA317" s="94">
        <f t="shared" ref="EA317" si="3661">IF(AND(EA$165&gt;EOMONTH($E147,$R147*(1-$O147)),EA$165&lt;=EOMONTH($E147,$R147*(1-$O147)+$S147*(1-$O147)+$T147*$O147)),-EA316,0)</f>
        <v>0</v>
      </c>
      <c r="EB317" s="94">
        <f t="shared" ref="EB317" si="3662">IF(AND(EB$165&gt;EOMONTH($E147,$R147*(1-$O147)),EB$165&lt;=EOMONTH($E147,$R147*(1-$O147)+$S147*(1-$O147)+$T147*$O147)),-EB316,0)</f>
        <v>0</v>
      </c>
      <c r="EC317" s="94">
        <f t="shared" ref="EC317" si="3663">IF(AND(EC$165&gt;EOMONTH($E147,$R147*(1-$O147)),EC$165&lt;=EOMONTH($E147,$R147*(1-$O147)+$S147*(1-$O147)+$T147*$O147)),-EC316,0)</f>
        <v>0</v>
      </c>
      <c r="ED317" s="94">
        <f t="shared" ref="ED317" si="3664">IF(AND(ED$165&gt;EOMONTH($E147,$R147*(1-$O147)),ED$165&lt;=EOMONTH($E147,$R147*(1-$O147)+$S147*(1-$O147)+$T147*$O147)),-ED316,0)</f>
        <v>0</v>
      </c>
      <c r="EE317" s="94">
        <f t="shared" ref="EE317" si="3665">IF(AND(EE$165&gt;EOMONTH($E147,$R147*(1-$O147)),EE$165&lt;=EOMONTH($E147,$R147*(1-$O147)+$S147*(1-$O147)+$T147*$O147)),-EE316,0)</f>
        <v>0</v>
      </c>
      <c r="EF317" s="94">
        <f t="shared" ref="EF317" si="3666">IF(AND(EF$165&gt;EOMONTH($E147,$R147*(1-$O147)),EF$165&lt;=EOMONTH($E147,$R147*(1-$O147)+$S147*(1-$O147)+$T147*$O147)),-EF316,0)</f>
        <v>0</v>
      </c>
      <c r="EG317" s="94">
        <f t="shared" ref="EG317" si="3667">IF(AND(EG$165&gt;EOMONTH($E147,$R147*(1-$O147)),EG$165&lt;=EOMONTH($E147,$R147*(1-$O147)+$S147*(1-$O147)+$T147*$O147)),-EG316,0)</f>
        <v>0</v>
      </c>
      <c r="EH317" s="94">
        <f t="shared" ref="EH317" si="3668">IF(AND(EH$165&gt;EOMONTH($E147,$R147*(1-$O147)),EH$165&lt;=EOMONTH($E147,$R147*(1-$O147)+$S147*(1-$O147)+$T147*$O147)),-EH316,0)</f>
        <v>0</v>
      </c>
      <c r="EI317" s="94">
        <f t="shared" ref="EI317" si="3669">IF(AND(EI$165&gt;EOMONTH($E147,$R147*(1-$O147)),EI$165&lt;=EOMONTH($E147,$R147*(1-$O147)+$S147*(1-$O147)+$T147*$O147)),-EI316,0)</f>
        <v>0</v>
      </c>
      <c r="EJ317" s="94">
        <f t="shared" ref="EJ317" si="3670">IF(AND(EJ$165&gt;EOMONTH($E147,$R147*(1-$O147)),EJ$165&lt;=EOMONTH($E147,$R147*(1-$O147)+$S147*(1-$O147)+$T147*$O147)),-EJ316,0)</f>
        <v>0</v>
      </c>
      <c r="EK317" s="94">
        <f t="shared" ref="EK317" si="3671">IF(AND(EK$165&gt;EOMONTH($E147,$R147*(1-$O147)),EK$165&lt;=EOMONTH($E147,$R147*(1-$O147)+$S147*(1-$O147)+$T147*$O147)),-EK316,0)</f>
        <v>0</v>
      </c>
      <c r="EL317" s="94">
        <f t="shared" ref="EL317" si="3672">IF(AND(EL$165&gt;EOMONTH($E147,$R147*(1-$O147)),EL$165&lt;=EOMONTH($E147,$R147*(1-$O147)+$S147*(1-$O147)+$T147*$O147)),-EL316,0)</f>
        <v>0</v>
      </c>
      <c r="EM317" s="94">
        <f t="shared" ref="EM317" si="3673">IF(AND(EM$165&gt;EOMONTH($E147,$R147*(1-$O147)),EM$165&lt;=EOMONTH($E147,$R147*(1-$O147)+$S147*(1-$O147)+$T147*$O147)),-EM316,0)</f>
        <v>0</v>
      </c>
      <c r="EN317" s="94">
        <f t="shared" ref="EN317" si="3674">IF(AND(EN$165&gt;EOMONTH($E147,$R147*(1-$O147)),EN$165&lt;=EOMONTH($E147,$R147*(1-$O147)+$S147*(1-$O147)+$T147*$O147)),-EN316,0)</f>
        <v>0</v>
      </c>
      <c r="EO317" s="94">
        <f t="shared" ref="EO317" si="3675">IF(AND(EO$165&gt;EOMONTH($E147,$R147*(1-$O147)),EO$165&lt;=EOMONTH($E147,$R147*(1-$O147)+$S147*(1-$O147)+$T147*$O147)),-EO316,0)</f>
        <v>0</v>
      </c>
      <c r="EP317" s="94">
        <f t="shared" ref="EP317" si="3676">IF(AND(EP$165&gt;EOMONTH($E147,$R147*(1-$O147)),EP$165&lt;=EOMONTH($E147,$R147*(1-$O147)+$S147*(1-$O147)+$T147*$O147)),-EP316,0)</f>
        <v>0</v>
      </c>
      <c r="EQ317" s="94">
        <f t="shared" ref="EQ317" si="3677">IF(AND(EQ$165&gt;EOMONTH($E147,$R147*(1-$O147)),EQ$165&lt;=EOMONTH($E147,$R147*(1-$O147)+$S147*(1-$O147)+$T147*$O147)),-EQ316,0)</f>
        <v>0</v>
      </c>
      <c r="ER317" s="94">
        <f t="shared" ref="ER317" si="3678">IF(AND(ER$165&gt;EOMONTH($E147,$R147*(1-$O147)),ER$165&lt;=EOMONTH($E147,$R147*(1-$O147)+$S147*(1-$O147)+$T147*$O147)),-ER316,0)</f>
        <v>0</v>
      </c>
      <c r="ES317" s="94">
        <f t="shared" ref="ES317" si="3679">IF(AND(ES$165&gt;EOMONTH($E147,$R147*(1-$O147)),ES$165&lt;=EOMONTH($E147,$R147*(1-$O147)+$S147*(1-$O147)+$T147*$O147)),-ES316,0)</f>
        <v>0</v>
      </c>
      <c r="ET317" s="94">
        <f t="shared" ref="ET317" si="3680">IF(AND(ET$165&gt;EOMONTH($E147,$R147*(1-$O147)),ET$165&lt;=EOMONTH($E147,$R147*(1-$O147)+$S147*(1-$O147)+$T147*$O147)),-ET316,0)</f>
        <v>0</v>
      </c>
      <c r="EU317" s="94">
        <f t="shared" ref="EU317" si="3681">IF(AND(EU$165&gt;EOMONTH($E147,$R147*(1-$O147)),EU$165&lt;=EOMONTH($E147,$R147*(1-$O147)+$S147*(1-$O147)+$T147*$O147)),-EU316,0)</f>
        <v>0</v>
      </c>
      <c r="EV317" s="94">
        <f t="shared" ref="EV317" si="3682">IF(AND(EV$165&gt;EOMONTH($E147,$R147*(1-$O147)),EV$165&lt;=EOMONTH($E147,$R147*(1-$O147)+$S147*(1-$O147)+$T147*$O147)),-EV316,0)</f>
        <v>0</v>
      </c>
      <c r="EW317" s="94">
        <f t="shared" ref="EW317" si="3683">IF(AND(EW$165&gt;EOMONTH($E147,$R147*(1-$O147)),EW$165&lt;=EOMONTH($E147,$R147*(1-$O147)+$S147*(1-$O147)+$T147*$O147)),-EW316,0)</f>
        <v>0</v>
      </c>
      <c r="EX317" s="94">
        <f t="shared" ref="EX317" si="3684">IF(AND(EX$165&gt;EOMONTH($E147,$R147*(1-$O147)),EX$165&lt;=EOMONTH($E147,$R147*(1-$O147)+$S147*(1-$O147)+$T147*$O147)),-EX316,0)</f>
        <v>0</v>
      </c>
      <c r="EY317" s="94">
        <f t="shared" ref="EY317" si="3685">IF(AND(EY$165&gt;EOMONTH($E147,$R147*(1-$O147)),EY$165&lt;=EOMONTH($E147,$R147*(1-$O147)+$S147*(1-$O147)+$T147*$O147)),-EY316,0)</f>
        <v>0</v>
      </c>
      <c r="EZ317" s="94">
        <f t="shared" ref="EZ317" si="3686">IF(AND(EZ$165&gt;EOMONTH($E147,$R147*(1-$O147)),EZ$165&lt;=EOMONTH($E147,$R147*(1-$O147)+$S147*(1-$O147)+$T147*$O147)),-EZ316,0)</f>
        <v>0</v>
      </c>
      <c r="FA317" s="94">
        <f t="shared" ref="FA317" si="3687">IF(AND(FA$165&gt;EOMONTH($E147,$R147*(1-$O147)),FA$165&lt;=EOMONTH($E147,$R147*(1-$O147)+$S147*(1-$O147)+$T147*$O147)),-FA316,0)</f>
        <v>0</v>
      </c>
      <c r="FB317" s="94">
        <f t="shared" ref="FB317" si="3688">IF(AND(FB$165&gt;EOMONTH($E147,$R147*(1-$O147)),FB$165&lt;=EOMONTH($E147,$R147*(1-$O147)+$S147*(1-$O147)+$T147*$O147)),-FB316,0)</f>
        <v>0</v>
      </c>
      <c r="FC317" s="94">
        <f t="shared" ref="FC317" si="3689">IF(AND(FC$165&gt;EOMONTH($E147,$R147*(1-$O147)),FC$165&lt;=EOMONTH($E147,$R147*(1-$O147)+$S147*(1-$O147)+$T147*$O147)),-FC316,0)</f>
        <v>0</v>
      </c>
      <c r="FD317" s="94">
        <f t="shared" ref="FD317" si="3690">IF(AND(FD$165&gt;EOMONTH($E147,$R147*(1-$O147)),FD$165&lt;=EOMONTH($E147,$R147*(1-$O147)+$S147*(1-$O147)+$T147*$O147)),-FD316,0)</f>
        <v>0</v>
      </c>
      <c r="FE317" s="94">
        <f t="shared" ref="FE317" si="3691">IF(AND(FE$165&gt;EOMONTH($E147,$R147*(1-$O147)),FE$165&lt;=EOMONTH($E147,$R147*(1-$O147)+$S147*(1-$O147)+$T147*$O147)),-FE316,0)</f>
        <v>0</v>
      </c>
      <c r="FF317" s="94">
        <f t="shared" ref="FF317" si="3692">IF(AND(FF$165&gt;EOMONTH($E147,$R147*(1-$O147)),FF$165&lt;=EOMONTH($E147,$R147*(1-$O147)+$S147*(1-$O147)+$T147*$O147)),-FF316,0)</f>
        <v>0</v>
      </c>
      <c r="FG317" s="94">
        <f t="shared" ref="FG317" si="3693">IF(AND(FG$165&gt;EOMONTH($E147,$R147*(1-$O147)),FG$165&lt;=EOMONTH($E147,$R147*(1-$O147)+$S147*(1-$O147)+$T147*$O147)),-FG316,0)</f>
        <v>0</v>
      </c>
      <c r="FH317" s="94">
        <f t="shared" ref="FH317" si="3694">IF(AND(FH$165&gt;EOMONTH($E147,$R147*(1-$O147)),FH$165&lt;=EOMONTH($E147,$R147*(1-$O147)+$S147*(1-$O147)+$T147*$O147)),-FH316,0)</f>
        <v>0</v>
      </c>
      <c r="FI317" s="94">
        <f t="shared" ref="FI317" si="3695">IF(AND(FI$165&gt;EOMONTH($E147,$R147*(1-$O147)),FI$165&lt;=EOMONTH($E147,$R147*(1-$O147)+$S147*(1-$O147)+$T147*$O147)),-FI316,0)</f>
        <v>0</v>
      </c>
      <c r="FJ317" s="94">
        <f t="shared" ref="FJ317" si="3696">IF(AND(FJ$165&gt;EOMONTH($E147,$R147*(1-$O147)),FJ$165&lt;=EOMONTH($E147,$R147*(1-$O147)+$S147*(1-$O147)+$T147*$O147)),-FJ316,0)</f>
        <v>0</v>
      </c>
      <c r="FK317" s="94">
        <f t="shared" ref="FK317" si="3697">IF(AND(FK$165&gt;EOMONTH($E147,$R147*(1-$O147)),FK$165&lt;=EOMONTH($E147,$R147*(1-$O147)+$S147*(1-$O147)+$T147*$O147)),-FK316,0)</f>
        <v>0</v>
      </c>
      <c r="FL317" s="94">
        <f t="shared" ref="FL317" si="3698">IF(AND(FL$165&gt;EOMONTH($E147,$R147*(1-$O147)),FL$165&lt;=EOMONTH($E147,$R147*(1-$O147)+$S147*(1-$O147)+$T147*$O147)),-FL316,0)</f>
        <v>0</v>
      </c>
      <c r="FM317" s="94">
        <f t="shared" ref="FM317" si="3699">IF(AND(FM$165&gt;EOMONTH($E147,$R147*(1-$O147)),FM$165&lt;=EOMONTH($E147,$R147*(1-$O147)+$S147*(1-$O147)+$T147*$O147)),-FM316,0)</f>
        <v>0</v>
      </c>
      <c r="FN317" s="94">
        <f t="shared" ref="FN317" si="3700">IF(AND(FN$165&gt;EOMONTH($E147,$R147*(1-$O147)),FN$165&lt;=EOMONTH($E147,$R147*(1-$O147)+$S147*(1-$O147)+$T147*$O147)),-FN316,0)</f>
        <v>0</v>
      </c>
      <c r="FO317" s="94">
        <f t="shared" ref="FO317" si="3701">IF(AND(FO$165&gt;EOMONTH($E147,$R147*(1-$O147)),FO$165&lt;=EOMONTH($E147,$R147*(1-$O147)+$S147*(1-$O147)+$T147*$O147)),-FO316,0)</f>
        <v>0</v>
      </c>
      <c r="FP317" s="94">
        <f t="shared" ref="FP317" si="3702">IF(AND(FP$165&gt;EOMONTH($E147,$R147*(1-$O147)),FP$165&lt;=EOMONTH($E147,$R147*(1-$O147)+$S147*(1-$O147)+$T147*$O147)),-FP316,0)</f>
        <v>0</v>
      </c>
      <c r="FQ317" s="94">
        <f t="shared" ref="FQ317" si="3703">IF(AND(FQ$165&gt;EOMONTH($E147,$R147*(1-$O147)),FQ$165&lt;=EOMONTH($E147,$R147*(1-$O147)+$S147*(1-$O147)+$T147*$O147)),-FQ316,0)</f>
        <v>0</v>
      </c>
      <c r="FR317" s="94">
        <f t="shared" ref="FR317" si="3704">IF(AND(FR$165&gt;EOMONTH($E147,$R147*(1-$O147)),FR$165&lt;=EOMONTH($E147,$R147*(1-$O147)+$S147*(1-$O147)+$T147*$O147)),-FR316,0)</f>
        <v>0</v>
      </c>
      <c r="FS317" s="94">
        <f t="shared" ref="FS317" si="3705">IF(AND(FS$165&gt;EOMONTH($E147,$R147*(1-$O147)),FS$165&lt;=EOMONTH($E147,$R147*(1-$O147)+$S147*(1-$O147)+$T147*$O147)),-FS316,0)</f>
        <v>0</v>
      </c>
      <c r="FT317" s="94">
        <f t="shared" ref="FT317" si="3706">IF(AND(FT$165&gt;EOMONTH($E147,$R147*(1-$O147)),FT$165&lt;=EOMONTH($E147,$R147*(1-$O147)+$S147*(1-$O147)+$T147*$O147)),-FT316,0)</f>
        <v>0</v>
      </c>
      <c r="FU317" s="94">
        <f t="shared" ref="FU317" si="3707">IF(AND(FU$165&gt;EOMONTH($E147,$R147*(1-$O147)),FU$165&lt;=EOMONTH($E147,$R147*(1-$O147)+$S147*(1-$O147)+$T147*$O147)),-FU316,0)</f>
        <v>0</v>
      </c>
      <c r="FV317" s="94">
        <f t="shared" ref="FV317" si="3708">IF(AND(FV$165&gt;EOMONTH($E147,$R147*(1-$O147)),FV$165&lt;=EOMONTH($E147,$R147*(1-$O147)+$S147*(1-$O147)+$T147*$O147)),-FV316,0)</f>
        <v>0</v>
      </c>
      <c r="FW317" s="94">
        <f t="shared" ref="FW317" si="3709">IF(AND(FW$165&gt;EOMONTH($E147,$R147*(1-$O147)),FW$165&lt;=EOMONTH($E147,$R147*(1-$O147)+$S147*(1-$O147)+$T147*$O147)),-FW316,0)</f>
        <v>0</v>
      </c>
      <c r="FX317" s="94">
        <f t="shared" ref="FX317" si="3710">IF(AND(FX$165&gt;EOMONTH($E147,$R147*(1-$O147)),FX$165&lt;=EOMONTH($E147,$R147*(1-$O147)+$S147*(1-$O147)+$T147*$O147)),-FX316,0)</f>
        <v>0</v>
      </c>
      <c r="FY317" s="94">
        <f t="shared" ref="FY317" si="3711">IF(AND(FY$165&gt;EOMONTH($E147,$R147*(1-$O147)),FY$165&lt;=EOMONTH($E147,$R147*(1-$O147)+$S147*(1-$O147)+$T147*$O147)),-FY316,0)</f>
        <v>0</v>
      </c>
      <c r="FZ317" s="94">
        <f t="shared" ref="FZ317" si="3712">IF(AND(FZ$165&gt;EOMONTH($E147,$R147*(1-$O147)),FZ$165&lt;=EOMONTH($E147,$R147*(1-$O147)+$S147*(1-$O147)+$T147*$O147)),-FZ316,0)</f>
        <v>0</v>
      </c>
      <c r="GA317" s="94">
        <f t="shared" ref="GA317" si="3713">IF(AND(GA$165&gt;EOMONTH($E147,$R147*(1-$O147)),GA$165&lt;=EOMONTH($E147,$R147*(1-$O147)+$S147*(1-$O147)+$T147*$O147)),-GA316,0)</f>
        <v>0</v>
      </c>
      <c r="GB317" s="94">
        <f t="shared" ref="GB317" si="3714">IF(AND(GB$165&gt;EOMONTH($E147,$R147*(1-$O147)),GB$165&lt;=EOMONTH($E147,$R147*(1-$O147)+$S147*(1-$O147)+$T147*$O147)),-GB316,0)</f>
        <v>0</v>
      </c>
      <c r="GC317" s="94">
        <f t="shared" ref="GC317" si="3715">IF(AND(GC$165&gt;EOMONTH($E147,$R147*(1-$O147)),GC$165&lt;=EOMONTH($E147,$R147*(1-$O147)+$S147*(1-$O147)+$T147*$O147)),-GC316,0)</f>
        <v>0</v>
      </c>
      <c r="GD317" s="94">
        <f t="shared" ref="GD317" si="3716">IF(AND(GD$165&gt;EOMONTH($E147,$R147*(1-$O147)),GD$165&lt;=EOMONTH($E147,$R147*(1-$O147)+$S147*(1-$O147)+$T147*$O147)),-GD316,0)</f>
        <v>0</v>
      </c>
      <c r="GE317" s="94">
        <f t="shared" ref="GE317" si="3717">IF(AND(GE$165&gt;EOMONTH($E147,$R147*(1-$O147)),GE$165&lt;=EOMONTH($E147,$R147*(1-$O147)+$S147*(1-$O147)+$T147*$O147)),-GE316,0)</f>
        <v>0</v>
      </c>
      <c r="GF317" s="94">
        <f t="shared" ref="GF317" si="3718">IF(AND(GF$165&gt;EOMONTH($E147,$R147*(1-$O147)),GF$165&lt;=EOMONTH($E147,$R147*(1-$O147)+$S147*(1-$O147)+$T147*$O147)),-GF316,0)</f>
        <v>0</v>
      </c>
      <c r="GG317" s="94">
        <f t="shared" ref="GG317" si="3719">IF(AND(GG$165&gt;EOMONTH($E147,$R147*(1-$O147)),GG$165&lt;=EOMONTH($E147,$R147*(1-$O147)+$S147*(1-$O147)+$T147*$O147)),-GG316,0)</f>
        <v>0</v>
      </c>
      <c r="GH317" s="94">
        <f t="shared" ref="GH317" si="3720">IF(AND(GH$165&gt;EOMONTH($E147,$R147*(1-$O147)),GH$165&lt;=EOMONTH($E147,$R147*(1-$O147)+$S147*(1-$O147)+$T147*$O147)),-GH316,0)</f>
        <v>0</v>
      </c>
      <c r="GI317" s="94">
        <f t="shared" ref="GI317" si="3721">IF(AND(GI$165&gt;EOMONTH($E147,$R147*(1-$O147)),GI$165&lt;=EOMONTH($E147,$R147*(1-$O147)+$S147*(1-$O147)+$T147*$O147)),-GI316,0)</f>
        <v>0</v>
      </c>
      <c r="GJ317" s="94">
        <f t="shared" ref="GJ317" si="3722">IF(AND(GJ$165&gt;EOMONTH($E147,$R147*(1-$O147)),GJ$165&lt;=EOMONTH($E147,$R147*(1-$O147)+$S147*(1-$O147)+$T147*$O147)),-GJ316,0)</f>
        <v>0</v>
      </c>
      <c r="GK317" s="94">
        <f t="shared" ref="GK317" si="3723">IF(AND(GK$165&gt;EOMONTH($E147,$R147*(1-$O147)),GK$165&lt;=EOMONTH($E147,$R147*(1-$O147)+$S147*(1-$O147)+$T147*$O147)),-GK316,0)</f>
        <v>0</v>
      </c>
      <c r="GL317" s="94">
        <f t="shared" ref="GL317" si="3724">IF(AND(GL$165&gt;EOMONTH($E147,$R147*(1-$O147)),GL$165&lt;=EOMONTH($E147,$R147*(1-$O147)+$S147*(1-$O147)+$T147*$O147)),-GL316,0)</f>
        <v>0</v>
      </c>
      <c r="GM317" s="94">
        <f t="shared" ref="GM317" si="3725">IF(AND(GM$165&gt;EOMONTH($E147,$R147*(1-$O147)),GM$165&lt;=EOMONTH($E147,$R147*(1-$O147)+$S147*(1-$O147)+$T147*$O147)),-GM316,0)</f>
        <v>0</v>
      </c>
      <c r="GN317" s="94">
        <f t="shared" ref="GN317" si="3726">IF(AND(GN$165&gt;EOMONTH($E147,$R147*(1-$O147)),GN$165&lt;=EOMONTH($E147,$R147*(1-$O147)+$S147*(1-$O147)+$T147*$O147)),-GN316,0)</f>
        <v>0</v>
      </c>
      <c r="GO317" s="94">
        <f t="shared" ref="GO317" si="3727">IF(AND(GO$165&gt;EOMONTH($E147,$R147*(1-$O147)),GO$165&lt;=EOMONTH($E147,$R147*(1-$O147)+$S147*(1-$O147)+$T147*$O147)),-GO316,0)</f>
        <v>0</v>
      </c>
      <c r="GP317" s="94">
        <f t="shared" ref="GP317" si="3728">IF(AND(GP$165&gt;EOMONTH($E147,$R147*(1-$O147)),GP$165&lt;=EOMONTH($E147,$R147*(1-$O147)+$S147*(1-$O147)+$T147*$O147)),-GP316,0)</f>
        <v>0</v>
      </c>
      <c r="GQ317" s="94">
        <f t="shared" ref="GQ317" si="3729">IF(AND(GQ$165&gt;EOMONTH($E147,$R147*(1-$O147)),GQ$165&lt;=EOMONTH($E147,$R147*(1-$O147)+$S147*(1-$O147)+$T147*$O147)),-GQ316,0)</f>
        <v>0</v>
      </c>
      <c r="GR317" s="94">
        <f t="shared" ref="GR317" si="3730">IF(AND(GR$165&gt;EOMONTH($E147,$R147*(1-$O147)),GR$165&lt;=EOMONTH($E147,$R147*(1-$O147)+$S147*(1-$O147)+$T147*$O147)),-GR316,0)</f>
        <v>0</v>
      </c>
      <c r="GS317" s="94">
        <f t="shared" ref="GS317" si="3731">IF(AND(GS$165&gt;EOMONTH($E147,$R147*(1-$O147)),GS$165&lt;=EOMONTH($E147,$R147*(1-$O147)+$S147*(1-$O147)+$T147*$O147)),-GS316,0)</f>
        <v>0</v>
      </c>
      <c r="GT317" s="94">
        <f t="shared" ref="GT317" si="3732">IF(AND(GT$165&gt;EOMONTH($E147,$R147*(1-$O147)),GT$165&lt;=EOMONTH($E147,$R147*(1-$O147)+$S147*(1-$O147)+$T147*$O147)),-GT316,0)</f>
        <v>0</v>
      </c>
      <c r="GU317" s="94">
        <f t="shared" ref="GU317" si="3733">IF(AND(GU$165&gt;EOMONTH($E147,$R147*(1-$O147)),GU$165&lt;=EOMONTH($E147,$R147*(1-$O147)+$S147*(1-$O147)+$T147*$O147)),-GU316,0)</f>
        <v>0</v>
      </c>
      <c r="GV317" s="94">
        <f t="shared" ref="GV317" si="3734">IF(AND(GV$165&gt;EOMONTH($E147,$R147*(1-$O147)),GV$165&lt;=EOMONTH($E147,$R147*(1-$O147)+$S147*(1-$O147)+$T147*$O147)),-GV316,0)</f>
        <v>0</v>
      </c>
      <c r="GW317" s="94">
        <f t="shared" ref="GW317" si="3735">IF(AND(GW$165&gt;EOMONTH($E147,$R147*(1-$O147)),GW$165&lt;=EOMONTH($E147,$R147*(1-$O147)+$S147*(1-$O147)+$T147*$O147)),-GW316,0)</f>
        <v>0</v>
      </c>
      <c r="GX317" s="94">
        <f t="shared" ref="GX317" si="3736">IF(AND(GX$165&gt;EOMONTH($E147,$R147*(1-$O147)),GX$165&lt;=EOMONTH($E147,$R147*(1-$O147)+$S147*(1-$O147)+$T147*$O147)),-GX316,0)</f>
        <v>0</v>
      </c>
      <c r="GY317" s="94">
        <f t="shared" ref="GY317" si="3737">IF(AND(GY$165&gt;EOMONTH($E147,$R147*(1-$O147)),GY$165&lt;=EOMONTH($E147,$R147*(1-$O147)+$S147*(1-$O147)+$T147*$O147)),-GY316,0)</f>
        <v>0</v>
      </c>
      <c r="GZ317" s="94">
        <f t="shared" ref="GZ317" si="3738">IF(AND(GZ$165&gt;EOMONTH($E147,$R147*(1-$O147)),GZ$165&lt;=EOMONTH($E147,$R147*(1-$O147)+$S147*(1-$O147)+$T147*$O147)),-GZ316,0)</f>
        <v>0</v>
      </c>
      <c r="HA317" s="94">
        <f t="shared" ref="HA317" si="3739">IF(AND(HA$165&gt;EOMONTH($E147,$R147*(1-$O147)),HA$165&lt;=EOMONTH($E147,$R147*(1-$O147)+$S147*(1-$O147)+$T147*$O147)),-HA316,0)</f>
        <v>0</v>
      </c>
      <c r="HB317" s="94">
        <f t="shared" ref="HB317" si="3740">IF(AND(HB$165&gt;EOMONTH($E147,$R147*(1-$O147)),HB$165&lt;=EOMONTH($E147,$R147*(1-$O147)+$S147*(1-$O147)+$T147*$O147)),-HB316,0)</f>
        <v>0</v>
      </c>
      <c r="HC317" s="94">
        <f t="shared" ref="HC317" si="3741">IF(AND(HC$165&gt;EOMONTH($E147,$R147*(1-$O147)),HC$165&lt;=EOMONTH($E147,$R147*(1-$O147)+$S147*(1-$O147)+$T147*$O147)),-HC316,0)</f>
        <v>0</v>
      </c>
      <c r="HD317" s="94">
        <f t="shared" ref="HD317" si="3742">IF(AND(HD$165&gt;EOMONTH($E147,$R147*(1-$O147)),HD$165&lt;=EOMONTH($E147,$R147*(1-$O147)+$S147*(1-$O147)+$T147*$O147)),-HD316,0)</f>
        <v>0</v>
      </c>
      <c r="HE317" s="94">
        <f t="shared" ref="HE317" si="3743">IF(AND(HE$165&gt;EOMONTH($E147,$R147*(1-$O147)),HE$165&lt;=EOMONTH($E147,$R147*(1-$O147)+$S147*(1-$O147)+$T147*$O147)),-HE316,0)</f>
        <v>0</v>
      </c>
      <c r="HF317" s="94">
        <f t="shared" ref="HF317" si="3744">IF(AND(HF$165&gt;EOMONTH($E147,$R147*(1-$O147)),HF$165&lt;=EOMONTH($E147,$R147*(1-$O147)+$S147*(1-$O147)+$T147*$O147)),-HF316,0)</f>
        <v>0</v>
      </c>
      <c r="HG317" s="94">
        <f t="shared" ref="HG317" si="3745">IF(AND(HG$165&gt;EOMONTH($E147,$R147*(1-$O147)),HG$165&lt;=EOMONTH($E147,$R147*(1-$O147)+$S147*(1-$O147)+$T147*$O147)),-HG316,0)</f>
        <v>0</v>
      </c>
      <c r="HH317" s="94">
        <f t="shared" ref="HH317" si="3746">IF(AND(HH$165&gt;EOMONTH($E147,$R147*(1-$O147)),HH$165&lt;=EOMONTH($E147,$R147*(1-$O147)+$S147*(1-$O147)+$T147*$O147)),-HH316,0)</f>
        <v>0</v>
      </c>
      <c r="HI317" s="94">
        <f t="shared" ref="HI317" si="3747">IF(AND(HI$165&gt;EOMONTH($E147,$R147*(1-$O147)),HI$165&lt;=EOMONTH($E147,$R147*(1-$O147)+$S147*(1-$O147)+$T147*$O147)),-HI316,0)</f>
        <v>0</v>
      </c>
      <c r="HJ317" s="94">
        <f t="shared" ref="HJ317" si="3748">IF(AND(HJ$165&gt;EOMONTH($E147,$R147*(1-$O147)),HJ$165&lt;=EOMONTH($E147,$R147*(1-$O147)+$S147*(1-$O147)+$T147*$O147)),-HJ316,0)</f>
        <v>0</v>
      </c>
      <c r="HK317" s="94">
        <f t="shared" ref="HK317" si="3749">IF(AND(HK$165&gt;EOMONTH($E147,$R147*(1-$O147)),HK$165&lt;=EOMONTH($E147,$R147*(1-$O147)+$S147*(1-$O147)+$T147*$O147)),-HK316,0)</f>
        <v>0</v>
      </c>
      <c r="HL317" s="94">
        <f t="shared" ref="HL317" si="3750">IF(AND(HL$165&gt;EOMONTH($E147,$R147*(1-$O147)),HL$165&lt;=EOMONTH($E147,$R147*(1-$O147)+$S147*(1-$O147)+$T147*$O147)),-HL316,0)</f>
        <v>0</v>
      </c>
      <c r="HM317" s="94">
        <f t="shared" ref="HM317" si="3751">IF(AND(HM$165&gt;EOMONTH($E147,$R147*(1-$O147)),HM$165&lt;=EOMONTH($E147,$R147*(1-$O147)+$S147*(1-$O147)+$T147*$O147)),-HM316,0)</f>
        <v>0</v>
      </c>
      <c r="HN317" s="94">
        <f t="shared" ref="HN317" si="3752">IF(AND(HN$165&gt;EOMONTH($E147,$R147*(1-$O147)),HN$165&lt;=EOMONTH($E147,$R147*(1-$O147)+$S147*(1-$O147)+$T147*$O147)),-HN316,0)</f>
        <v>0</v>
      </c>
      <c r="HO317" s="94">
        <f t="shared" ref="HO317" si="3753">IF(AND(HO$165&gt;EOMONTH($E147,$R147*(1-$O147)),HO$165&lt;=EOMONTH($E147,$R147*(1-$O147)+$S147*(1-$O147)+$T147*$O147)),-HO316,0)</f>
        <v>0</v>
      </c>
      <c r="HP317" s="94">
        <f t="shared" ref="HP317" si="3754">IF(AND(HP$165&gt;EOMONTH($E147,$R147*(1-$O147)),HP$165&lt;=EOMONTH($E147,$R147*(1-$O147)+$S147*(1-$O147)+$T147*$O147)),-HP316,0)</f>
        <v>0</v>
      </c>
      <c r="HQ317" s="94">
        <f t="shared" ref="HQ317" si="3755">IF(AND(HQ$165&gt;EOMONTH($E147,$R147*(1-$O147)),HQ$165&lt;=EOMONTH($E147,$R147*(1-$O147)+$S147*(1-$O147)+$T147*$O147)),-HQ316,0)</f>
        <v>0</v>
      </c>
      <c r="HR317" s="94">
        <f t="shared" ref="HR317" si="3756">IF(AND(HR$165&gt;EOMONTH($E147,$R147*(1-$O147)),HR$165&lt;=EOMONTH($E147,$R147*(1-$O147)+$S147*(1-$O147)+$T147*$O147)),-HR316,0)</f>
        <v>0</v>
      </c>
      <c r="HS317" s="94">
        <f t="shared" ref="HS317" si="3757">IF(AND(HS$165&gt;EOMONTH($E147,$R147*(1-$O147)),HS$165&lt;=EOMONTH($E147,$R147*(1-$O147)+$S147*(1-$O147)+$T147*$O147)),-HS316,0)</f>
        <v>0</v>
      </c>
      <c r="HT317" s="94">
        <f t="shared" ref="HT317" si="3758">IF(AND(HT$165&gt;EOMONTH($E147,$R147*(1-$O147)),HT$165&lt;=EOMONTH($E147,$R147*(1-$O147)+$S147*(1-$O147)+$T147*$O147)),-HT316,0)</f>
        <v>0</v>
      </c>
      <c r="HU317" s="94">
        <f t="shared" ref="HU317" si="3759">IF(AND(HU$165&gt;EOMONTH($E147,$R147*(1-$O147)),HU$165&lt;=EOMONTH($E147,$R147*(1-$O147)+$S147*(1-$O147)+$T147*$O147)),-HU316,0)</f>
        <v>0</v>
      </c>
      <c r="HV317" s="94">
        <f t="shared" ref="HV317" si="3760">IF(AND(HV$165&gt;EOMONTH($E147,$R147*(1-$O147)),HV$165&lt;=EOMONTH($E147,$R147*(1-$O147)+$S147*(1-$O147)+$T147*$O147)),-HV316,0)</f>
        <v>0</v>
      </c>
      <c r="HW317" s="94">
        <f t="shared" ref="HW317" si="3761">IF(AND(HW$165&gt;EOMONTH($E147,$R147*(1-$O147)),HW$165&lt;=EOMONTH($E147,$R147*(1-$O147)+$S147*(1-$O147)+$T147*$O147)),-HW316,0)</f>
        <v>0</v>
      </c>
      <c r="HX317" s="94">
        <f t="shared" ref="HX317" si="3762">IF(AND(HX$165&gt;EOMONTH($E147,$R147*(1-$O147)),HX$165&lt;=EOMONTH($E147,$R147*(1-$O147)+$S147*(1-$O147)+$T147*$O147)),-HX316,0)</f>
        <v>0</v>
      </c>
      <c r="HY317" s="94">
        <f t="shared" ref="HY317" si="3763">IF(AND(HY$165&gt;EOMONTH($E147,$R147*(1-$O147)),HY$165&lt;=EOMONTH($E147,$R147*(1-$O147)+$S147*(1-$O147)+$T147*$O147)),-HY316,0)</f>
        <v>0</v>
      </c>
      <c r="HZ317" s="94">
        <f t="shared" ref="HZ317" si="3764">IF(AND(HZ$165&gt;EOMONTH($E147,$R147*(1-$O147)),HZ$165&lt;=EOMONTH($E147,$R147*(1-$O147)+$S147*(1-$O147)+$T147*$O147)),-HZ316,0)</f>
        <v>0</v>
      </c>
      <c r="IA317" s="94">
        <f t="shared" ref="IA317" si="3765">IF(AND(IA$165&gt;EOMONTH($E147,$R147*(1-$O147)),IA$165&lt;=EOMONTH($E147,$R147*(1-$O147)+$S147*(1-$O147)+$T147*$O147)),-IA316,0)</f>
        <v>0</v>
      </c>
      <c r="IB317" s="94">
        <f t="shared" ref="IB317" si="3766">IF(AND(IB$165&gt;EOMONTH($E147,$R147*(1-$O147)),IB$165&lt;=EOMONTH($E147,$R147*(1-$O147)+$S147*(1-$O147)+$T147*$O147)),-IB316,0)</f>
        <v>0</v>
      </c>
      <c r="IC317" s="94">
        <f t="shared" ref="IC317" si="3767">IF(AND(IC$165&gt;EOMONTH($E147,$R147*(1-$O147)),IC$165&lt;=EOMONTH($E147,$R147*(1-$O147)+$S147*(1-$O147)+$T147*$O147)),-IC316,0)</f>
        <v>0</v>
      </c>
      <c r="ID317" s="94">
        <f t="shared" ref="ID317" si="3768">IF(AND(ID$165&gt;EOMONTH($E147,$R147*(1-$O147)),ID$165&lt;=EOMONTH($E147,$R147*(1-$O147)+$S147*(1-$O147)+$T147*$O147)),-ID316,0)</f>
        <v>0</v>
      </c>
      <c r="IE317" s="94">
        <f t="shared" ref="IE317" si="3769">IF(AND(IE$165&gt;EOMONTH($E147,$R147*(1-$O147)),IE$165&lt;=EOMONTH($E147,$R147*(1-$O147)+$S147*(1-$O147)+$T147*$O147)),-IE316,0)</f>
        <v>0</v>
      </c>
      <c r="IF317" s="94">
        <f t="shared" ref="IF317" si="3770">IF(AND(IF$165&gt;EOMONTH($E147,$R147*(1-$O147)),IF$165&lt;=EOMONTH($E147,$R147*(1-$O147)+$S147*(1-$O147)+$T147*$O147)),-IF316,0)</f>
        <v>0</v>
      </c>
      <c r="IG317" s="94">
        <f t="shared" ref="IG317" si="3771">IF(AND(IG$165&gt;EOMONTH($E147,$R147*(1-$O147)),IG$165&lt;=EOMONTH($E147,$R147*(1-$O147)+$S147*(1-$O147)+$T147*$O147)),-IG316,0)</f>
        <v>0</v>
      </c>
      <c r="IH317" s="94">
        <f t="shared" ref="IH317" si="3772">IF(AND(IH$165&gt;EOMONTH($E147,$R147*(1-$O147)),IH$165&lt;=EOMONTH($E147,$R147*(1-$O147)+$S147*(1-$O147)+$T147*$O147)),-IH316,0)</f>
        <v>0</v>
      </c>
      <c r="II317" s="94">
        <f t="shared" ref="II317" si="3773">IF(AND(II$165&gt;EOMONTH($E147,$R147*(1-$O147)),II$165&lt;=EOMONTH($E147,$R147*(1-$O147)+$S147*(1-$O147)+$T147*$O147)),-II316,0)</f>
        <v>0</v>
      </c>
      <c r="IJ317" s="94">
        <f t="shared" ref="IJ317" si="3774">IF(AND(IJ$165&gt;EOMONTH($E147,$R147*(1-$O147)),IJ$165&lt;=EOMONTH($E147,$R147*(1-$O147)+$S147*(1-$O147)+$T147*$O147)),-IJ316,0)</f>
        <v>0</v>
      </c>
      <c r="IK317" s="94">
        <f t="shared" ref="IK317" si="3775">IF(AND(IK$165&gt;EOMONTH($E147,$R147*(1-$O147)),IK$165&lt;=EOMONTH($E147,$R147*(1-$O147)+$S147*(1-$O147)+$T147*$O147)),-IK316,0)</f>
        <v>0</v>
      </c>
      <c r="IL317" s="94">
        <f t="shared" ref="IL317" si="3776">IF(AND(IL$165&gt;EOMONTH($E147,$R147*(1-$O147)),IL$165&lt;=EOMONTH($E147,$R147*(1-$O147)+$S147*(1-$O147)+$T147*$O147)),-IL316,0)</f>
        <v>0</v>
      </c>
      <c r="IM317" s="94">
        <f t="shared" ref="IM317" si="3777">IF(AND(IM$165&gt;EOMONTH($E147,$R147*(1-$O147)),IM$165&lt;=EOMONTH($E147,$R147*(1-$O147)+$S147*(1-$O147)+$T147*$O147)),-IM316,0)</f>
        <v>0</v>
      </c>
      <c r="IN317" s="94">
        <f t="shared" ref="IN317" si="3778">IF(AND(IN$165&gt;EOMONTH($E147,$R147*(1-$O147)),IN$165&lt;=EOMONTH($E147,$R147*(1-$O147)+$S147*(1-$O147)+$T147*$O147)),-IN316,0)</f>
        <v>0</v>
      </c>
      <c r="IO317" s="94">
        <f t="shared" ref="IO317" si="3779">IF(AND(IO$165&gt;EOMONTH($E147,$R147*(1-$O147)),IO$165&lt;=EOMONTH($E147,$R147*(1-$O147)+$S147*(1-$O147)+$T147*$O147)),-IO316,0)</f>
        <v>0</v>
      </c>
      <c r="IP317" s="94">
        <f t="shared" ref="IP317" si="3780">IF(AND(IP$165&gt;EOMONTH($E147,$R147*(1-$O147)),IP$165&lt;=EOMONTH($E147,$R147*(1-$O147)+$S147*(1-$O147)+$T147*$O147)),-IP316,0)</f>
        <v>0</v>
      </c>
      <c r="IQ317" s="94">
        <f t="shared" ref="IQ317" si="3781">IF(AND(IQ$165&gt;EOMONTH($E147,$R147*(1-$O147)),IQ$165&lt;=EOMONTH($E147,$R147*(1-$O147)+$S147*(1-$O147)+$T147*$O147)),-IQ316,0)</f>
        <v>0</v>
      </c>
      <c r="IR317" s="94">
        <f t="shared" ref="IR317" si="3782">IF(AND(IR$165&gt;EOMONTH($E147,$R147*(1-$O147)),IR$165&lt;=EOMONTH($E147,$R147*(1-$O147)+$S147*(1-$O147)+$T147*$O147)),-IR316,0)</f>
        <v>0</v>
      </c>
      <c r="IS317" s="94">
        <f t="shared" ref="IS317" si="3783">IF(AND(IS$165&gt;EOMONTH($E147,$R147*(1-$O147)),IS$165&lt;=EOMONTH($E147,$R147*(1-$O147)+$S147*(1-$O147)+$T147*$O147)),-IS316,0)</f>
        <v>0</v>
      </c>
      <c r="IT317" s="94">
        <f t="shared" ref="IT317" si="3784">IF(AND(IT$165&gt;EOMONTH($E147,$R147*(1-$O147)),IT$165&lt;=EOMONTH($E147,$R147*(1-$O147)+$S147*(1-$O147)+$T147*$O147)),-IT316,0)</f>
        <v>0</v>
      </c>
      <c r="IU317" s="94">
        <f t="shared" ref="IU317" si="3785">IF(AND(IU$165&gt;EOMONTH($E147,$R147*(1-$O147)),IU$165&lt;=EOMONTH($E147,$R147*(1-$O147)+$S147*(1-$O147)+$T147*$O147)),-IU316,0)</f>
        <v>0</v>
      </c>
      <c r="IV317" s="94">
        <f t="shared" ref="IV317" si="3786">IF(AND(IV$165&gt;EOMONTH($E147,$R147*(1-$O147)),IV$165&lt;=EOMONTH($E147,$R147*(1-$O147)+$S147*(1-$O147)+$T147*$O147)),-IV316,0)</f>
        <v>0</v>
      </c>
      <c r="IW317" s="94">
        <f t="shared" ref="IW317" si="3787">IF(AND(IW$165&gt;EOMONTH($E147,$R147*(1-$O147)),IW$165&lt;=EOMONTH($E147,$R147*(1-$O147)+$S147*(1-$O147)+$T147*$O147)),-IW316,0)</f>
        <v>0</v>
      </c>
      <c r="IX317" s="94">
        <f t="shared" ref="IX317" si="3788">IF(AND(IX$165&gt;EOMONTH($E147,$R147*(1-$O147)),IX$165&lt;=EOMONTH($E147,$R147*(1-$O147)+$S147*(1-$O147)+$T147*$O147)),-IX316,0)</f>
        <v>0</v>
      </c>
      <c r="IY317" s="94">
        <f t="shared" ref="IY317" si="3789">IF(AND(IY$165&gt;EOMONTH($E147,$R147*(1-$O147)),IY$165&lt;=EOMONTH($E147,$R147*(1-$O147)+$S147*(1-$O147)+$T147*$O147)),-IY316,0)</f>
        <v>0</v>
      </c>
      <c r="IZ317" s="94">
        <f t="shared" ref="IZ317" si="3790">IF(AND(IZ$165&gt;EOMONTH($E147,$R147*(1-$O147)),IZ$165&lt;=EOMONTH($E147,$R147*(1-$O147)+$S147*(1-$O147)+$T147*$O147)),-IZ316,0)</f>
        <v>0</v>
      </c>
      <c r="JA317" s="94">
        <f t="shared" ref="JA317" si="3791">IF(AND(JA$165&gt;EOMONTH($E147,$R147*(1-$O147)),JA$165&lt;=EOMONTH($E147,$R147*(1-$O147)+$S147*(1-$O147)+$T147*$O147)),-JA316,0)</f>
        <v>0</v>
      </c>
      <c r="JB317" s="94">
        <f t="shared" ref="JB317" si="3792">IF(AND(JB$165&gt;EOMONTH($E147,$R147*(1-$O147)),JB$165&lt;=EOMONTH($E147,$R147*(1-$O147)+$S147*(1-$O147)+$T147*$O147)),-JB316,0)</f>
        <v>0</v>
      </c>
      <c r="JC317" s="94">
        <f t="shared" ref="JC317" si="3793">IF(AND(JC$165&gt;EOMONTH($E147,$R147*(1-$O147)),JC$165&lt;=EOMONTH($E147,$R147*(1-$O147)+$S147*(1-$O147)+$T147*$O147)),-JC316,0)</f>
        <v>0</v>
      </c>
      <c r="JD317" s="94">
        <f t="shared" ref="JD317" si="3794">IF(AND(JD$165&gt;EOMONTH($E147,$R147*(1-$O147)),JD$165&lt;=EOMONTH($E147,$R147*(1-$O147)+$S147*(1-$O147)+$T147*$O147)),-JD316,0)</f>
        <v>0</v>
      </c>
      <c r="JE317" s="94">
        <f t="shared" ref="JE317" si="3795">IF(AND(JE$165&gt;EOMONTH($E147,$R147*(1-$O147)),JE$165&lt;=EOMONTH($E147,$R147*(1-$O147)+$S147*(1-$O147)+$T147*$O147)),-JE316,0)</f>
        <v>0</v>
      </c>
      <c r="JF317" s="94">
        <f t="shared" ref="JF317" si="3796">IF(AND(JF$165&gt;EOMONTH($E147,$R147*(1-$O147)),JF$165&lt;=EOMONTH($E147,$R147*(1-$O147)+$S147*(1-$O147)+$T147*$O147)),-JF316,0)</f>
        <v>0</v>
      </c>
      <c r="JG317" s="94">
        <f t="shared" ref="JG317" si="3797">IF(AND(JG$165&gt;EOMONTH($E147,$R147*(1-$O147)),JG$165&lt;=EOMONTH($E147,$R147*(1-$O147)+$S147*(1-$O147)+$T147*$O147)),-JG316,0)</f>
        <v>0</v>
      </c>
      <c r="JH317" s="94">
        <f t="shared" ref="JH317" si="3798">IF(AND(JH$165&gt;EOMONTH($E147,$R147*(1-$O147)),JH$165&lt;=EOMONTH($E147,$R147*(1-$O147)+$S147*(1-$O147)+$T147*$O147)),-JH316,0)</f>
        <v>0</v>
      </c>
      <c r="JI317" s="94">
        <f t="shared" ref="JI317" si="3799">IF(AND(JI$165&gt;EOMONTH($E147,$R147*(1-$O147)),JI$165&lt;=EOMONTH($E147,$R147*(1-$O147)+$S147*(1-$O147)+$T147*$O147)),-JI316,0)</f>
        <v>0</v>
      </c>
      <c r="JJ317" s="94">
        <f t="shared" ref="JJ317" si="3800">IF(AND(JJ$165&gt;EOMONTH($E147,$R147*(1-$O147)),JJ$165&lt;=EOMONTH($E147,$R147*(1-$O147)+$S147*(1-$O147)+$T147*$O147)),-JJ316,0)</f>
        <v>0</v>
      </c>
      <c r="JK317" s="94">
        <f t="shared" ref="JK317" si="3801">IF(AND(JK$165&gt;EOMONTH($E147,$R147*(1-$O147)),JK$165&lt;=EOMONTH($E147,$R147*(1-$O147)+$S147*(1-$O147)+$T147*$O147)),-JK316,0)</f>
        <v>0</v>
      </c>
      <c r="JL317" s="94">
        <f t="shared" ref="JL317" si="3802">IF(AND(JL$165&gt;EOMONTH($E147,$R147*(1-$O147)),JL$165&lt;=EOMONTH($E147,$R147*(1-$O147)+$S147*(1-$O147)+$T147*$O147)),-JL316,0)</f>
        <v>0</v>
      </c>
      <c r="JM317" s="94">
        <f t="shared" ref="JM317" si="3803">IF(AND(JM$165&gt;EOMONTH($E147,$R147*(1-$O147)),JM$165&lt;=EOMONTH($E147,$R147*(1-$O147)+$S147*(1-$O147)+$T147*$O147)),-JM316,0)</f>
        <v>0</v>
      </c>
      <c r="JN317" s="94">
        <f t="shared" ref="JN317" si="3804">IF(AND(JN$165&gt;EOMONTH($E147,$R147*(1-$O147)),JN$165&lt;=EOMONTH($E147,$R147*(1-$O147)+$S147*(1-$O147)+$T147*$O147)),-JN316,0)</f>
        <v>0</v>
      </c>
      <c r="JO317" s="94">
        <f t="shared" ref="JO317" si="3805">IF(AND(JO$165&gt;EOMONTH($E147,$R147*(1-$O147)),JO$165&lt;=EOMONTH($E147,$R147*(1-$O147)+$S147*(1-$O147)+$T147*$O147)),-JO316,0)</f>
        <v>0</v>
      </c>
      <c r="JP317" s="94">
        <f t="shared" ref="JP317" si="3806">IF(AND(JP$165&gt;EOMONTH($E147,$R147*(1-$O147)),JP$165&lt;=EOMONTH($E147,$R147*(1-$O147)+$S147*(1-$O147)+$T147*$O147)),-JP316,0)</f>
        <v>0</v>
      </c>
      <c r="JQ317" s="94">
        <f t="shared" ref="JQ317" si="3807">IF(AND(JQ$165&gt;EOMONTH($E147,$R147*(1-$O147)),JQ$165&lt;=EOMONTH($E147,$R147*(1-$O147)+$S147*(1-$O147)+$T147*$O147)),-JQ316,0)</f>
        <v>0</v>
      </c>
      <c r="JR317" s="94">
        <f t="shared" ref="JR317" si="3808">IF(AND(JR$165&gt;EOMONTH($E147,$R147*(1-$O147)),JR$165&lt;=EOMONTH($E147,$R147*(1-$O147)+$S147*(1-$O147)+$T147*$O147)),-JR316,0)</f>
        <v>0</v>
      </c>
      <c r="JS317" s="94">
        <f t="shared" ref="JS317" si="3809">IF(AND(JS$165&gt;EOMONTH($E147,$R147*(1-$O147)),JS$165&lt;=EOMONTH($E147,$R147*(1-$O147)+$S147*(1-$O147)+$T147*$O147)),-JS316,0)</f>
        <v>0</v>
      </c>
      <c r="JT317" s="94">
        <f t="shared" ref="JT317" si="3810">IF(AND(JT$165&gt;EOMONTH($E147,$R147*(1-$O147)),JT$165&lt;=EOMONTH($E147,$R147*(1-$O147)+$S147*(1-$O147)+$T147*$O147)),-JT316,0)</f>
        <v>0</v>
      </c>
      <c r="JU317" s="94">
        <f t="shared" ref="JU317" si="3811">IF(AND(JU$165&gt;EOMONTH($E147,$R147*(1-$O147)),JU$165&lt;=EOMONTH($E147,$R147*(1-$O147)+$S147*(1-$O147)+$T147*$O147)),-JU316,0)</f>
        <v>0</v>
      </c>
      <c r="JV317" s="94">
        <f t="shared" ref="JV317" si="3812">IF(AND(JV$165&gt;EOMONTH($E147,$R147*(1-$O147)),JV$165&lt;=EOMONTH($E147,$R147*(1-$O147)+$S147*(1-$O147)+$T147*$O147)),-JV316,0)</f>
        <v>0</v>
      </c>
      <c r="JW317" s="94">
        <f t="shared" ref="JW317" si="3813">IF(AND(JW$165&gt;EOMONTH($E147,$R147*(1-$O147)),JW$165&lt;=EOMONTH($E147,$R147*(1-$O147)+$S147*(1-$O147)+$T147*$O147)),-JW316,0)</f>
        <v>0</v>
      </c>
      <c r="JX317" s="94">
        <f t="shared" ref="JX317" si="3814">IF(AND(JX$165&gt;EOMONTH($E147,$R147*(1-$O147)),JX$165&lt;=EOMONTH($E147,$R147*(1-$O147)+$S147*(1-$O147)+$T147*$O147)),-JX316,0)</f>
        <v>0</v>
      </c>
      <c r="JY317" s="94">
        <f t="shared" ref="JY317" si="3815">IF(AND(JY$165&gt;EOMONTH($E147,$R147*(1-$O147)),JY$165&lt;=EOMONTH($E147,$R147*(1-$O147)+$S147*(1-$O147)+$T147*$O147)),-JY316,0)</f>
        <v>0</v>
      </c>
      <c r="JZ317" s="94">
        <f t="shared" ref="JZ317" si="3816">IF(AND(JZ$165&gt;EOMONTH($E147,$R147*(1-$O147)),JZ$165&lt;=EOMONTH($E147,$R147*(1-$O147)+$S147*(1-$O147)+$T147*$O147)),-JZ316,0)</f>
        <v>0</v>
      </c>
      <c r="KA317" s="94">
        <f t="shared" ref="KA317" si="3817">IF(AND(KA$165&gt;EOMONTH($E147,$R147*(1-$O147)),KA$165&lt;=EOMONTH($E147,$R147*(1-$O147)+$S147*(1-$O147)+$T147*$O147)),-KA316,0)</f>
        <v>0</v>
      </c>
      <c r="KB317" s="94">
        <f t="shared" ref="KB317" si="3818">IF(AND(KB$165&gt;EOMONTH($E147,$R147*(1-$O147)),KB$165&lt;=EOMONTH($E147,$R147*(1-$O147)+$S147*(1-$O147)+$T147*$O147)),-KB316,0)</f>
        <v>0</v>
      </c>
      <c r="KC317" s="94">
        <f t="shared" ref="KC317" si="3819">IF(AND(KC$165&gt;EOMONTH($E147,$R147*(1-$O147)),KC$165&lt;=EOMONTH($E147,$R147*(1-$O147)+$S147*(1-$O147)+$T147*$O147)),-KC316,0)</f>
        <v>0</v>
      </c>
      <c r="KD317" s="94">
        <f t="shared" ref="KD317" si="3820">IF(AND(KD$165&gt;EOMONTH($E147,$R147*(1-$O147)),KD$165&lt;=EOMONTH($E147,$R147*(1-$O147)+$S147*(1-$O147)+$T147*$O147)),-KD316,0)</f>
        <v>0</v>
      </c>
      <c r="KE317" s="94">
        <f t="shared" ref="KE317" si="3821">IF(AND(KE$165&gt;EOMONTH($E147,$R147*(1-$O147)),KE$165&lt;=EOMONTH($E147,$R147*(1-$O147)+$S147*(1-$O147)+$T147*$O147)),-KE316,0)</f>
        <v>0</v>
      </c>
      <c r="KF317" s="94">
        <f t="shared" ref="KF317" si="3822">IF(AND(KF$165&gt;EOMONTH($E147,$R147*(1-$O147)),KF$165&lt;=EOMONTH($E147,$R147*(1-$O147)+$S147*(1-$O147)+$T147*$O147)),-KF316,0)</f>
        <v>0</v>
      </c>
      <c r="KG317" s="94">
        <f t="shared" ref="KG317" si="3823">IF(AND(KG$165&gt;EOMONTH($E147,$R147*(1-$O147)),KG$165&lt;=EOMONTH($E147,$R147*(1-$O147)+$S147*(1-$O147)+$T147*$O147)),-KG316,0)</f>
        <v>0</v>
      </c>
      <c r="KH317" s="94">
        <f t="shared" ref="KH317" si="3824">IF(AND(KH$165&gt;EOMONTH($E147,$R147*(1-$O147)),KH$165&lt;=EOMONTH($E147,$R147*(1-$O147)+$S147*(1-$O147)+$T147*$O147)),-KH316,0)</f>
        <v>0</v>
      </c>
      <c r="KI317" s="94">
        <f t="shared" ref="KI317" si="3825">IF(AND(KI$165&gt;EOMONTH($E147,$R147*(1-$O147)),KI$165&lt;=EOMONTH($E147,$R147*(1-$O147)+$S147*(1-$O147)+$T147*$O147)),-KI316,0)</f>
        <v>0</v>
      </c>
      <c r="KJ317" s="94">
        <f t="shared" ref="KJ317" si="3826">IF(AND(KJ$165&gt;EOMONTH($E147,$R147*(1-$O147)),KJ$165&lt;=EOMONTH($E147,$R147*(1-$O147)+$S147*(1-$O147)+$T147*$O147)),-KJ316,0)</f>
        <v>0</v>
      </c>
      <c r="KK317" s="94">
        <f t="shared" ref="KK317" si="3827">IF(AND(KK$165&gt;EOMONTH($E147,$R147*(1-$O147)),KK$165&lt;=EOMONTH($E147,$R147*(1-$O147)+$S147*(1-$O147)+$T147*$O147)),-KK316,0)</f>
        <v>0</v>
      </c>
      <c r="KL317" s="94">
        <f t="shared" ref="KL317" si="3828">IF(AND(KL$165&gt;EOMONTH($E147,$R147*(1-$O147)),KL$165&lt;=EOMONTH($E147,$R147*(1-$O147)+$S147*(1-$O147)+$T147*$O147)),-KL316,0)</f>
        <v>0</v>
      </c>
      <c r="KM317" s="94">
        <f t="shared" ref="KM317" si="3829">IF(AND(KM$165&gt;EOMONTH($E147,$R147*(1-$O147)),KM$165&lt;=EOMONTH($E147,$R147*(1-$O147)+$S147*(1-$O147)+$T147*$O147)),-KM316,0)</f>
        <v>0</v>
      </c>
      <c r="KN317" s="94">
        <f t="shared" ref="KN317" si="3830">IF(AND(KN$165&gt;EOMONTH($E147,$R147*(1-$O147)),KN$165&lt;=EOMONTH($E147,$R147*(1-$O147)+$S147*(1-$O147)+$T147*$O147)),-KN316,0)</f>
        <v>0</v>
      </c>
      <c r="KO317" s="94">
        <f t="shared" ref="KO317" si="3831">IF(AND(KO$165&gt;EOMONTH($E147,$R147*(1-$O147)),KO$165&lt;=EOMONTH($E147,$R147*(1-$O147)+$S147*(1-$O147)+$T147*$O147)),-KO316,0)</f>
        <v>0</v>
      </c>
      <c r="KP317" s="94">
        <f t="shared" ref="KP317" si="3832">IF(AND(KP$165&gt;EOMONTH($E147,$R147*(1-$O147)),KP$165&lt;=EOMONTH($E147,$R147*(1-$O147)+$S147*(1-$O147)+$T147*$O147)),-KP316,0)</f>
        <v>0</v>
      </c>
      <c r="KQ317" s="94">
        <f t="shared" ref="KQ317" si="3833">IF(AND(KQ$165&gt;EOMONTH($E147,$R147*(1-$O147)),KQ$165&lt;=EOMONTH($E147,$R147*(1-$O147)+$S147*(1-$O147)+$T147*$O147)),-KQ316,0)</f>
        <v>0</v>
      </c>
      <c r="KR317" s="94">
        <f t="shared" ref="KR317" si="3834">IF(AND(KR$165&gt;EOMONTH($E147,$R147*(1-$O147)),KR$165&lt;=EOMONTH($E147,$R147*(1-$O147)+$S147*(1-$O147)+$T147*$O147)),-KR316,0)</f>
        <v>0</v>
      </c>
      <c r="KS317" s="94">
        <f t="shared" ref="KS317" si="3835">IF(AND(KS$165&gt;EOMONTH($E147,$R147*(1-$O147)),KS$165&lt;=EOMONTH($E147,$R147*(1-$O147)+$S147*(1-$O147)+$T147*$O147)),-KS316,0)</f>
        <v>0</v>
      </c>
      <c r="KT317" s="94">
        <f t="shared" ref="KT317" si="3836">IF(AND(KT$165&gt;EOMONTH($E147,$R147*(1-$O147)),KT$165&lt;=EOMONTH($E147,$R147*(1-$O147)+$S147*(1-$O147)+$T147*$O147)),-KT316,0)</f>
        <v>0</v>
      </c>
      <c r="KU317" s="94">
        <f t="shared" ref="KU317" si="3837">IF(AND(KU$165&gt;EOMONTH($E147,$R147*(1-$O147)),KU$165&lt;=EOMONTH($E147,$R147*(1-$O147)+$S147*(1-$O147)+$T147*$O147)),-KU316,0)</f>
        <v>0</v>
      </c>
      <c r="KV317" s="94">
        <f t="shared" ref="KV317" si="3838">IF(AND(KV$165&gt;EOMONTH($E147,$R147*(1-$O147)),KV$165&lt;=EOMONTH($E147,$R147*(1-$O147)+$S147*(1-$O147)+$T147*$O147)),-KV316,0)</f>
        <v>0</v>
      </c>
      <c r="KW317" s="94">
        <f t="shared" ref="KW317" si="3839">IF(AND(KW$165&gt;EOMONTH($E147,$R147*(1-$O147)),KW$165&lt;=EOMONTH($E147,$R147*(1-$O147)+$S147*(1-$O147)+$T147*$O147)),-KW316,0)</f>
        <v>0</v>
      </c>
      <c r="KX317" s="94">
        <f t="shared" ref="KX317" si="3840">IF(AND(KX$165&gt;EOMONTH($E147,$R147*(1-$O147)),KX$165&lt;=EOMONTH($E147,$R147*(1-$O147)+$S147*(1-$O147)+$T147*$O147)),-KX316,0)</f>
        <v>0</v>
      </c>
      <c r="KY317" s="94">
        <f t="shared" ref="KY317" si="3841">IF(AND(KY$165&gt;EOMONTH($E147,$R147*(1-$O147)),KY$165&lt;=EOMONTH($E147,$R147*(1-$O147)+$S147*(1-$O147)+$T147*$O147)),-KY316,0)</f>
        <v>0</v>
      </c>
      <c r="KZ317" s="94">
        <f t="shared" ref="KZ317" si="3842">IF(AND(KZ$165&gt;EOMONTH($E147,$R147*(1-$O147)),KZ$165&lt;=EOMONTH($E147,$R147*(1-$O147)+$S147*(1-$O147)+$T147*$O147)),-KZ316,0)</f>
        <v>0</v>
      </c>
      <c r="LA317" s="94">
        <f t="shared" ref="LA317" si="3843">IF(AND(LA$165&gt;EOMONTH($E147,$R147*(1-$O147)),LA$165&lt;=EOMONTH($E147,$R147*(1-$O147)+$S147*(1-$O147)+$T147*$O147)),-LA316,0)</f>
        <v>0</v>
      </c>
      <c r="LB317" s="94">
        <f t="shared" ref="LB317" si="3844">IF(AND(LB$165&gt;EOMONTH($E147,$R147*(1-$O147)),LB$165&lt;=EOMONTH($E147,$R147*(1-$O147)+$S147*(1-$O147)+$T147*$O147)),-LB316,0)</f>
        <v>0</v>
      </c>
      <c r="LC317" s="94">
        <f t="shared" ref="LC317" si="3845">IF(AND(LC$165&gt;EOMONTH($E147,$R147*(1-$O147)),LC$165&lt;=EOMONTH($E147,$R147*(1-$O147)+$S147*(1-$O147)+$T147*$O147)),-LC316,0)</f>
        <v>0</v>
      </c>
      <c r="LD317" s="94">
        <f t="shared" ref="LD317" si="3846">IF(AND(LD$165&gt;EOMONTH($E147,$R147*(1-$O147)),LD$165&lt;=EOMONTH($E147,$R147*(1-$O147)+$S147*(1-$O147)+$T147*$O147)),-LD316,0)</f>
        <v>0</v>
      </c>
      <c r="LE317" s="94">
        <f t="shared" ref="LE317" si="3847">IF(AND(LE$165&gt;EOMONTH($E147,$R147*(1-$O147)),LE$165&lt;=EOMONTH($E147,$R147*(1-$O147)+$S147*(1-$O147)+$T147*$O147)),-LE316,0)</f>
        <v>0</v>
      </c>
      <c r="LF317" s="94">
        <f t="shared" ref="LF317" si="3848">IF(AND(LF$165&gt;EOMONTH($E147,$R147*(1-$O147)),LF$165&lt;=EOMONTH($E147,$R147*(1-$O147)+$S147*(1-$O147)+$T147*$O147)),-LF316,0)</f>
        <v>0</v>
      </c>
      <c r="LG317" s="94">
        <f t="shared" ref="LG317" si="3849">IF(AND(LG$165&gt;EOMONTH($E147,$R147*(1-$O147)),LG$165&lt;=EOMONTH($E147,$R147*(1-$O147)+$S147*(1-$O147)+$T147*$O147)),-LG316,0)</f>
        <v>0</v>
      </c>
      <c r="LH317" s="94">
        <f t="shared" ref="LH317" si="3850">IF(AND(LH$165&gt;EOMONTH($E147,$R147*(1-$O147)),LH$165&lt;=EOMONTH($E147,$R147*(1-$O147)+$S147*(1-$O147)+$T147*$O147)),-LH316,0)</f>
        <v>0</v>
      </c>
      <c r="LI317" s="94">
        <f t="shared" ref="LI317" si="3851">IF(AND(LI$165&gt;EOMONTH($E147,$R147*(1-$O147)),LI$165&lt;=EOMONTH($E147,$R147*(1-$O147)+$S147*(1-$O147)+$T147*$O147)),-LI316,0)</f>
        <v>0</v>
      </c>
      <c r="LJ317" s="94">
        <f t="shared" ref="LJ317" si="3852">IF(AND(LJ$165&gt;EOMONTH($E147,$R147*(1-$O147)),LJ$165&lt;=EOMONTH($E147,$R147*(1-$O147)+$S147*(1-$O147)+$T147*$O147)),-LJ316,0)</f>
        <v>0</v>
      </c>
      <c r="LK317" s="94">
        <f t="shared" ref="LK317" si="3853">IF(AND(LK$165&gt;EOMONTH($E147,$R147*(1-$O147)),LK$165&lt;=EOMONTH($E147,$R147*(1-$O147)+$S147*(1-$O147)+$T147*$O147)),-LK316,0)</f>
        <v>0</v>
      </c>
      <c r="LL317" s="94">
        <f t="shared" ref="LL317" si="3854">IF(AND(LL$165&gt;EOMONTH($E147,$R147*(1-$O147)),LL$165&lt;=EOMONTH($E147,$R147*(1-$O147)+$S147*(1-$O147)+$T147*$O147)),-LL316,0)</f>
        <v>0</v>
      </c>
      <c r="LM317" s="94">
        <f t="shared" ref="LM317" si="3855">IF(AND(LM$165&gt;EOMONTH($E147,$R147*(1-$O147)),LM$165&lt;=EOMONTH($E147,$R147*(1-$O147)+$S147*(1-$O147)+$T147*$O147)),-LM316,0)</f>
        <v>0</v>
      </c>
      <c r="LN317" s="94">
        <f t="shared" ref="LN317" si="3856">IF(AND(LN$165&gt;EOMONTH($E147,$R147*(1-$O147)),LN$165&lt;=EOMONTH($E147,$R147*(1-$O147)+$S147*(1-$O147)+$T147*$O147)),-LN316,0)</f>
        <v>0</v>
      </c>
      <c r="LO317" s="94">
        <f t="shared" ref="LO317" si="3857">IF(AND(LO$165&gt;EOMONTH($E147,$R147*(1-$O147)),LO$165&lt;=EOMONTH($E147,$R147*(1-$O147)+$S147*(1-$O147)+$T147*$O147)),-LO316,0)</f>
        <v>0</v>
      </c>
      <c r="LP317" s="94">
        <f t="shared" ref="LP317" si="3858">IF(AND(LP$165&gt;EOMONTH($E147,$R147*(1-$O147)),LP$165&lt;=EOMONTH($E147,$R147*(1-$O147)+$S147*(1-$O147)+$T147*$O147)),-LP316,0)</f>
        <v>0</v>
      </c>
      <c r="LQ317" s="94">
        <f t="shared" ref="LQ317" si="3859">IF(AND(LQ$165&gt;EOMONTH($E147,$R147*(1-$O147)),LQ$165&lt;=EOMONTH($E147,$R147*(1-$O147)+$S147*(1-$O147)+$T147*$O147)),-LQ316,0)</f>
        <v>0</v>
      </c>
      <c r="LR317" s="94">
        <f t="shared" ref="LR317" si="3860">IF(AND(LR$165&gt;EOMONTH($E147,$R147*(1-$O147)),LR$165&lt;=EOMONTH($E147,$R147*(1-$O147)+$S147*(1-$O147)+$T147*$O147)),-LR316,0)</f>
        <v>0</v>
      </c>
      <c r="LS317" s="94">
        <f t="shared" ref="LS317" si="3861">IF(AND(LS$165&gt;EOMONTH($E147,$R147*(1-$O147)),LS$165&lt;=EOMONTH($E147,$R147*(1-$O147)+$S147*(1-$O147)+$T147*$O147)),-LS316,0)</f>
        <v>0</v>
      </c>
      <c r="LT317" s="94">
        <f t="shared" ref="LT317" si="3862">IF(AND(LT$165&gt;EOMONTH($E147,$R147*(1-$O147)),LT$165&lt;=EOMONTH($E147,$R147*(1-$O147)+$S147*(1-$O147)+$T147*$O147)),-LT316,0)</f>
        <v>0</v>
      </c>
      <c r="LU317" s="94">
        <f t="shared" ref="LU317" si="3863">IF(AND(LU$165&gt;EOMONTH($E147,$R147*(1-$O147)),LU$165&lt;=EOMONTH($E147,$R147*(1-$O147)+$S147*(1-$O147)+$T147*$O147)),-LU316,0)</f>
        <v>0</v>
      </c>
      <c r="LV317" s="94">
        <f t="shared" ref="LV317" si="3864">IF(AND(LV$165&gt;EOMONTH($E147,$R147*(1-$O147)),LV$165&lt;=EOMONTH($E147,$R147*(1-$O147)+$S147*(1-$O147)+$T147*$O147)),-LV316,0)</f>
        <v>0</v>
      </c>
      <c r="LW317" s="94">
        <f t="shared" ref="LW317" si="3865">IF(AND(LW$165&gt;EOMONTH($E147,$R147*(1-$O147)),LW$165&lt;=EOMONTH($E147,$R147*(1-$O147)+$S147*(1-$O147)+$T147*$O147)),-LW316,0)</f>
        <v>0</v>
      </c>
      <c r="LX317" s="94">
        <f t="shared" ref="LX317" si="3866">IF(AND(LX$165&gt;EOMONTH($E147,$R147*(1-$O147)),LX$165&lt;=EOMONTH($E147,$R147*(1-$O147)+$S147*(1-$O147)+$T147*$O147)),-LX316,0)</f>
        <v>0</v>
      </c>
      <c r="LY317" s="94">
        <f t="shared" ref="LY317" si="3867">IF(AND(LY$165&gt;EOMONTH($E147,$R147*(1-$O147)),LY$165&lt;=EOMONTH($E147,$R147*(1-$O147)+$S147*(1-$O147)+$T147*$O147)),-LY316,0)</f>
        <v>0</v>
      </c>
      <c r="LZ317" s="94">
        <f t="shared" ref="LZ317" si="3868">IF(AND(LZ$165&gt;EOMONTH($E147,$R147*(1-$O147)),LZ$165&lt;=EOMONTH($E147,$R147*(1-$O147)+$S147*(1-$O147)+$T147*$O147)),-LZ316,0)</f>
        <v>0</v>
      </c>
      <c r="MA317" s="94">
        <f t="shared" ref="MA317" si="3869">IF(AND(MA$165&gt;EOMONTH($E147,$R147*(1-$O147)),MA$165&lt;=EOMONTH($E147,$R147*(1-$O147)+$S147*(1-$O147)+$T147*$O147)),-MA316,0)</f>
        <v>0</v>
      </c>
      <c r="MB317" s="94">
        <f t="shared" ref="MB317" si="3870">IF(AND(MB$165&gt;EOMONTH($E147,$R147*(1-$O147)),MB$165&lt;=EOMONTH($E147,$R147*(1-$O147)+$S147*(1-$O147)+$T147*$O147)),-MB316,0)</f>
        <v>0</v>
      </c>
      <c r="MC317" s="94">
        <f t="shared" ref="MC317" si="3871">IF(AND(MC$165&gt;EOMONTH($E147,$R147*(1-$O147)),MC$165&lt;=EOMONTH($E147,$R147*(1-$O147)+$S147*(1-$O147)+$T147*$O147)),-MC316,0)</f>
        <v>0</v>
      </c>
      <c r="MD317" s="94">
        <f t="shared" ref="MD317" si="3872">IF(AND(MD$165&gt;EOMONTH($E147,$R147*(1-$O147)),MD$165&lt;=EOMONTH($E147,$R147*(1-$O147)+$S147*(1-$O147)+$T147*$O147)),-MD316,0)</f>
        <v>0</v>
      </c>
      <c r="ME317" s="94">
        <f t="shared" ref="ME317" si="3873">IF(AND(ME$165&gt;EOMONTH($E147,$R147*(1-$O147)),ME$165&lt;=EOMONTH($E147,$R147*(1-$O147)+$S147*(1-$O147)+$T147*$O147)),-ME316,0)</f>
        <v>0</v>
      </c>
      <c r="MF317" s="94">
        <f t="shared" ref="MF317" si="3874">IF(AND(MF$165&gt;EOMONTH($E147,$R147*(1-$O147)),MF$165&lt;=EOMONTH($E147,$R147*(1-$O147)+$S147*(1-$O147)+$T147*$O147)),-MF316,0)</f>
        <v>0</v>
      </c>
      <c r="MG317" s="94">
        <f t="shared" ref="MG317" si="3875">IF(AND(MG$165&gt;EOMONTH($E147,$R147*(1-$O147)),MG$165&lt;=EOMONTH($E147,$R147*(1-$O147)+$S147*(1-$O147)+$T147*$O147)),-MG316,0)</f>
        <v>0</v>
      </c>
      <c r="MH317" s="94">
        <f t="shared" ref="MH317" si="3876">IF(AND(MH$165&gt;EOMONTH($E147,$R147*(1-$O147)),MH$165&lt;=EOMONTH($E147,$R147*(1-$O147)+$S147*(1-$O147)+$T147*$O147)),-MH316,0)</f>
        <v>0</v>
      </c>
      <c r="MI317" s="94">
        <f t="shared" ref="MI317" si="3877">IF(AND(MI$165&gt;EOMONTH($E147,$R147*(1-$O147)),MI$165&lt;=EOMONTH($E147,$R147*(1-$O147)+$S147*(1-$O147)+$T147*$O147)),-MI316,0)</f>
        <v>0</v>
      </c>
      <c r="MJ317" s="94">
        <f t="shared" ref="MJ317" si="3878">IF(AND(MJ$165&gt;EOMONTH($E147,$R147*(1-$O147)),MJ$165&lt;=EOMONTH($E147,$R147*(1-$O147)+$S147*(1-$O147)+$T147*$O147)),-MJ316,0)</f>
        <v>0</v>
      </c>
      <c r="MK317" s="94">
        <f t="shared" ref="MK317" si="3879">IF(AND(MK$165&gt;EOMONTH($E147,$R147*(1-$O147)),MK$165&lt;=EOMONTH($E147,$R147*(1-$O147)+$S147*(1-$O147)+$T147*$O147)),-MK316,0)</f>
        <v>0</v>
      </c>
      <c r="ML317" s="94">
        <f t="shared" ref="ML317" si="3880">IF(AND(ML$165&gt;EOMONTH($E147,$R147*(1-$O147)),ML$165&lt;=EOMONTH($E147,$R147*(1-$O147)+$S147*(1-$O147)+$T147*$O147)),-ML316,0)</f>
        <v>0</v>
      </c>
      <c r="MM317" s="94">
        <f t="shared" ref="MM317" si="3881">IF(AND(MM$165&gt;EOMONTH($E147,$R147*(1-$O147)),MM$165&lt;=EOMONTH($E147,$R147*(1-$O147)+$S147*(1-$O147)+$T147*$O147)),-MM316,0)</f>
        <v>0</v>
      </c>
      <c r="MN317" s="94">
        <f t="shared" ref="MN317" si="3882">IF(AND(MN$165&gt;EOMONTH($E147,$R147*(1-$O147)),MN$165&lt;=EOMONTH($E147,$R147*(1-$O147)+$S147*(1-$O147)+$T147*$O147)),-MN316,0)</f>
        <v>0</v>
      </c>
      <c r="MO317" s="94">
        <f t="shared" ref="MO317" si="3883">IF(AND(MO$165&gt;EOMONTH($E147,$R147*(1-$O147)),MO$165&lt;=EOMONTH($E147,$R147*(1-$O147)+$S147*(1-$O147)+$T147*$O147)),-MO316,0)</f>
        <v>0</v>
      </c>
      <c r="MP317" s="94">
        <f t="shared" ref="MP317" si="3884">IF(AND(MP$165&gt;EOMONTH($E147,$R147*(1-$O147)),MP$165&lt;=EOMONTH($E147,$R147*(1-$O147)+$S147*(1-$O147)+$T147*$O147)),-MP316,0)</f>
        <v>0</v>
      </c>
      <c r="MQ317" s="94">
        <f t="shared" ref="MQ317" si="3885">IF(AND(MQ$165&gt;EOMONTH($E147,$R147*(1-$O147)),MQ$165&lt;=EOMONTH($E147,$R147*(1-$O147)+$S147*(1-$O147)+$T147*$O147)),-MQ316,0)</f>
        <v>0</v>
      </c>
      <c r="MR317" s="94">
        <f t="shared" ref="MR317" si="3886">IF(AND(MR$165&gt;EOMONTH($E147,$R147*(1-$O147)),MR$165&lt;=EOMONTH($E147,$R147*(1-$O147)+$S147*(1-$O147)+$T147*$O147)),-MR316,0)</f>
        <v>0</v>
      </c>
      <c r="MS317" s="94">
        <f t="shared" ref="MS317" si="3887">IF(AND(MS$165&gt;EOMONTH($E147,$R147*(1-$O147)),MS$165&lt;=EOMONTH($E147,$R147*(1-$O147)+$S147*(1-$O147)+$T147*$O147)),-MS316,0)</f>
        <v>0</v>
      </c>
      <c r="MT317" s="94">
        <f t="shared" ref="MT317" si="3888">IF(AND(MT$165&gt;EOMONTH($E147,$R147*(1-$O147)),MT$165&lt;=EOMONTH($E147,$R147*(1-$O147)+$S147*(1-$O147)+$T147*$O147)),-MT316,0)</f>
        <v>0</v>
      </c>
      <c r="MU317" s="94">
        <f t="shared" ref="MU317" si="3889">IF(AND(MU$165&gt;EOMONTH($E147,$R147*(1-$O147)),MU$165&lt;=EOMONTH($E147,$R147*(1-$O147)+$S147*(1-$O147)+$T147*$O147)),-MU316,0)</f>
        <v>0</v>
      </c>
      <c r="MV317" s="94">
        <f t="shared" ref="MV317" si="3890">IF(AND(MV$165&gt;EOMONTH($E147,$R147*(1-$O147)),MV$165&lt;=EOMONTH($E147,$R147*(1-$O147)+$S147*(1-$O147)+$T147*$O147)),-MV316,0)</f>
        <v>0</v>
      </c>
      <c r="MW317" s="94">
        <f t="shared" ref="MW317" si="3891">IF(AND(MW$165&gt;EOMONTH($E147,$R147*(1-$O147)),MW$165&lt;=EOMONTH($E147,$R147*(1-$O147)+$S147*(1-$O147)+$T147*$O147)),-MW316,0)</f>
        <v>0</v>
      </c>
      <c r="MX317" s="94">
        <f t="shared" ref="MX317" si="3892">IF(AND(MX$165&gt;EOMONTH($E147,$R147*(1-$O147)),MX$165&lt;=EOMONTH($E147,$R147*(1-$O147)+$S147*(1-$O147)+$T147*$O147)),-MX316,0)</f>
        <v>0</v>
      </c>
      <c r="MY317" s="94">
        <f t="shared" ref="MY317" si="3893">IF(AND(MY$165&gt;EOMONTH($E147,$R147*(1-$O147)),MY$165&lt;=EOMONTH($E147,$R147*(1-$O147)+$S147*(1-$O147)+$T147*$O147)),-MY316,0)</f>
        <v>0</v>
      </c>
      <c r="MZ317" s="94">
        <f t="shared" ref="MZ317" si="3894">IF(AND(MZ$165&gt;EOMONTH($E147,$R147*(1-$O147)),MZ$165&lt;=EOMONTH($E147,$R147*(1-$O147)+$S147*(1-$O147)+$T147*$O147)),-MZ316,0)</f>
        <v>0</v>
      </c>
      <c r="NA317" s="94">
        <f t="shared" ref="NA317" si="3895">IF(AND(NA$165&gt;EOMONTH($E147,$R147*(1-$O147)),NA$165&lt;=EOMONTH($E147,$R147*(1-$O147)+$S147*(1-$O147)+$T147*$O147)),-NA316,0)</f>
        <v>0</v>
      </c>
      <c r="NB317" s="94">
        <f t="shared" ref="NB317" si="3896">IF(AND(NB$165&gt;EOMONTH($E147,$R147*(1-$O147)),NB$165&lt;=EOMONTH($E147,$R147*(1-$O147)+$S147*(1-$O147)+$T147*$O147)),-NB316,0)</f>
        <v>0</v>
      </c>
      <c r="NC317" s="94">
        <f t="shared" ref="NC317" si="3897">IF(AND(NC$165&gt;EOMONTH($E147,$R147*(1-$O147)),NC$165&lt;=EOMONTH($E147,$R147*(1-$O147)+$S147*(1-$O147)+$T147*$O147)),-NC316,0)</f>
        <v>0</v>
      </c>
      <c r="ND317" s="94">
        <f t="shared" ref="ND317" si="3898">IF(AND(ND$165&gt;EOMONTH($E147,$R147*(1-$O147)),ND$165&lt;=EOMONTH($E147,$R147*(1-$O147)+$S147*(1-$O147)+$T147*$O147)),-ND316,0)</f>
        <v>0</v>
      </c>
      <c r="NE317" s="94">
        <f t="shared" ref="NE317" si="3899">IF(AND(NE$165&gt;EOMONTH($E147,$R147*(1-$O147)),NE$165&lt;=EOMONTH($E147,$R147*(1-$O147)+$S147*(1-$O147)+$T147*$O147)),-NE316,0)</f>
        <v>0</v>
      </c>
      <c r="NF317" s="94">
        <f t="shared" ref="NF317" si="3900">IF(AND(NF$165&gt;EOMONTH($E147,$R147*(1-$O147)),NF$165&lt;=EOMONTH($E147,$R147*(1-$O147)+$S147*(1-$O147)+$T147*$O147)),-NF316,0)</f>
        <v>0</v>
      </c>
      <c r="NG317" s="94">
        <f t="shared" ref="NG317" si="3901">IF(AND(NG$165&gt;EOMONTH($E147,$R147*(1-$O147)),NG$165&lt;=EOMONTH($E147,$R147*(1-$O147)+$S147*(1-$O147)+$T147*$O147)),-NG316,0)</f>
        <v>0</v>
      </c>
      <c r="NH317" s="94">
        <f t="shared" ref="NH317" si="3902">IF(AND(NH$165&gt;EOMONTH($E147,$R147*(1-$O147)),NH$165&lt;=EOMONTH($E147,$R147*(1-$O147)+$S147*(1-$O147)+$T147*$O147)),-NH316,0)</f>
        <v>0</v>
      </c>
      <c r="NI317" s="94">
        <f t="shared" ref="NI317" si="3903">IF(AND(NI$165&gt;EOMONTH($E147,$R147*(1-$O147)),NI$165&lt;=EOMONTH($E147,$R147*(1-$O147)+$S147*(1-$O147)+$T147*$O147)),-NI316,0)</f>
        <v>0</v>
      </c>
      <c r="NJ317" s="94">
        <f t="shared" ref="NJ317" si="3904">IF(AND(NJ$165&gt;EOMONTH($E147,$R147*(1-$O147)),NJ$165&lt;=EOMONTH($E147,$R147*(1-$O147)+$S147*(1-$O147)+$T147*$O147)),-NJ316,0)</f>
        <v>0</v>
      </c>
      <c r="NK317" s="97">
        <f t="shared" ref="NK317" si="3905">IF(AND(NK$165&gt;EOMONTH($E147,$R147*(1-$O147)),NK$165&lt;=EOMONTH($E147,$R147*(1-$O147)+$S147*(1-$O147)+$T147*$O147)),-NK316,0)</f>
        <v>0</v>
      </c>
    </row>
    <row r="318" spans="1:375" x14ac:dyDescent="0.25">
      <c r="A318" s="96">
        <f ca="1">SUMIF($D$163:$NK$163,"&lt;="&amp;Summary!$B$3,Leases!D318:NK318)</f>
        <v>0</v>
      </c>
      <c r="B318" s="23" t="s">
        <v>55</v>
      </c>
      <c r="C318" s="45" t="s">
        <v>29</v>
      </c>
      <c r="D318" s="94">
        <f>IF(OR(D$165&lt;=EOMONTH($E147,$R147*(1-$O147)),D$165&gt;EOMONTH($E147,$P147*12*(1-$O147)+$Q147*12*$O147+$R147*(1-$O147))),0,IF($X147="NNN",Expenses!B$14*Leases!$F147,IF(Leases!$X147="FSG",0,IF(Leases!$X147="MG",SUMPRODUCT(Leases!$Z147:$Z151,Expenses!B$9:B$13)*Leases!$F147,MAX((Expenses!B$9-Leases!$AB147/12)*Leases!$AA147*Leases!$F147,0)+MAX((Expenses!B$10-Leases!$AB148/12)*Leases!$AA148*Leases!$F147,0)+MAX((Expenses!B$11-Leases!$AB149/12)*Leases!$AA149*Leases!$F147,0)+MAX((Expenses!B$12-Leases!$AB150/12)*Leases!$AA150*Leases!$F147,0)+MAX((Expenses!B$13-Leases!$AB151/12)*Leases!$AA151*Leases!$F147,0)))))</f>
        <v>0</v>
      </c>
      <c r="E318" s="94">
        <f>IF(OR(E$165&lt;=EOMONTH($E147,$R147*(1-$O147)),E$165&gt;EOMONTH($E147,$P147*12*(1-$O147)+$Q147*12*$O147+$R147*(1-$O147))),0,IF($X147="NNN",Expenses!C$14*Leases!$F147,IF(Leases!$X147="FSG",0,IF(Leases!$X147="MG",SUMPRODUCT(Leases!$Z147:$Z151,Expenses!C$9:C$13)*Leases!$F147,MAX((Expenses!C$9-Leases!$AB147/12)*Leases!$AA147*Leases!$F147,0)+MAX((Expenses!C$10-Leases!$AB148/12)*Leases!$AA148*Leases!$F147,0)+MAX((Expenses!C$11-Leases!$AB149/12)*Leases!$AA149*Leases!$F147,0)+MAX((Expenses!C$12-Leases!$AB150/12)*Leases!$AA150*Leases!$F147,0)+MAX((Expenses!C$13-Leases!$AB151/12)*Leases!$AA151*Leases!$F147,0)))))</f>
        <v>0</v>
      </c>
      <c r="F318" s="94">
        <f>IF(OR(F$165&lt;=EOMONTH($E147,$R147*(1-$O147)),F$165&gt;EOMONTH($E147,$P147*12*(1-$O147)+$Q147*12*$O147+$R147*(1-$O147))),0,IF($X147="NNN",Expenses!D$14*Leases!$F147,IF(Leases!$X147="FSG",0,IF(Leases!$X147="MG",SUMPRODUCT(Leases!$Z147:$Z151,Expenses!D$9:D$13)*Leases!$F147,MAX((Expenses!D$9-Leases!$AB147/12)*Leases!$AA147*Leases!$F147,0)+MAX((Expenses!D$10-Leases!$AB148/12)*Leases!$AA148*Leases!$F147,0)+MAX((Expenses!D$11-Leases!$AB149/12)*Leases!$AA149*Leases!$F147,0)+MAX((Expenses!D$12-Leases!$AB150/12)*Leases!$AA150*Leases!$F147,0)+MAX((Expenses!D$13-Leases!$AB151/12)*Leases!$AA151*Leases!$F147,0)))))</f>
        <v>0</v>
      </c>
      <c r="G318" s="94">
        <f>IF(OR(G$165&lt;=EOMONTH($E147,$R147*(1-$O147)),G$165&gt;EOMONTH($E147,$P147*12*(1-$O147)+$Q147*12*$O147+$R147*(1-$O147))),0,IF($X147="NNN",Expenses!E$14*Leases!$F147,IF(Leases!$X147="FSG",0,IF(Leases!$X147="MG",SUMPRODUCT(Leases!$Z147:$Z151,Expenses!E$9:E$13)*Leases!$F147,MAX((Expenses!E$9-Leases!$AB147/12)*Leases!$AA147*Leases!$F147,0)+MAX((Expenses!E$10-Leases!$AB148/12)*Leases!$AA148*Leases!$F147,0)+MAX((Expenses!E$11-Leases!$AB149/12)*Leases!$AA149*Leases!$F147,0)+MAX((Expenses!E$12-Leases!$AB150/12)*Leases!$AA150*Leases!$F147,0)+MAX((Expenses!E$13-Leases!$AB151/12)*Leases!$AA151*Leases!$F147,0)))))</f>
        <v>0</v>
      </c>
      <c r="H318" s="94">
        <f>IF(OR(H$165&lt;=EOMONTH($E147,$R147*(1-$O147)),H$165&gt;EOMONTH($E147,$P147*12*(1-$O147)+$Q147*12*$O147+$R147*(1-$O147))),0,IF($X147="NNN",Expenses!F$14*Leases!$F147,IF(Leases!$X147="FSG",0,IF(Leases!$X147="MG",SUMPRODUCT(Leases!$Z147:$Z151,Expenses!F$9:F$13)*Leases!$F147,MAX((Expenses!F$9-Leases!$AB147/12)*Leases!$AA147*Leases!$F147,0)+MAX((Expenses!F$10-Leases!$AB148/12)*Leases!$AA148*Leases!$F147,0)+MAX((Expenses!F$11-Leases!$AB149/12)*Leases!$AA149*Leases!$F147,0)+MAX((Expenses!F$12-Leases!$AB150/12)*Leases!$AA150*Leases!$F147,0)+MAX((Expenses!F$13-Leases!$AB151/12)*Leases!$AA151*Leases!$F147,0)))))</f>
        <v>0</v>
      </c>
      <c r="I318" s="94">
        <f>IF(OR(I$165&lt;=EOMONTH($E147,$R147*(1-$O147)),I$165&gt;EOMONTH($E147,$P147*12*(1-$O147)+$Q147*12*$O147+$R147*(1-$O147))),0,IF($X147="NNN",Expenses!G$14*Leases!$F147,IF(Leases!$X147="FSG",0,IF(Leases!$X147="MG",SUMPRODUCT(Leases!$Z147:$Z151,Expenses!G$9:G$13)*Leases!$F147,MAX((Expenses!G$9-Leases!$AB147/12)*Leases!$AA147*Leases!$F147,0)+MAX((Expenses!G$10-Leases!$AB148/12)*Leases!$AA148*Leases!$F147,0)+MAX((Expenses!G$11-Leases!$AB149/12)*Leases!$AA149*Leases!$F147,0)+MAX((Expenses!G$12-Leases!$AB150/12)*Leases!$AA150*Leases!$F147,0)+MAX((Expenses!G$13-Leases!$AB151/12)*Leases!$AA151*Leases!$F147,0)))))</f>
        <v>0</v>
      </c>
      <c r="J318" s="94">
        <f>IF(OR(J$165&lt;=EOMONTH($E147,$R147*(1-$O147)),J$165&gt;EOMONTH($E147,$P147*12*(1-$O147)+$Q147*12*$O147+$R147*(1-$O147))),0,IF($X147="NNN",Expenses!H$14*Leases!$F147,IF(Leases!$X147="FSG",0,IF(Leases!$X147="MG",SUMPRODUCT(Leases!$Z147:$Z151,Expenses!H$9:H$13)*Leases!$F147,MAX((Expenses!H$9-Leases!$AB147/12)*Leases!$AA147*Leases!$F147,0)+MAX((Expenses!H$10-Leases!$AB148/12)*Leases!$AA148*Leases!$F147,0)+MAX((Expenses!H$11-Leases!$AB149/12)*Leases!$AA149*Leases!$F147,0)+MAX((Expenses!H$12-Leases!$AB150/12)*Leases!$AA150*Leases!$F147,0)+MAX((Expenses!H$13-Leases!$AB151/12)*Leases!$AA151*Leases!$F147,0)))))</f>
        <v>0</v>
      </c>
      <c r="K318" s="94">
        <f>IF(OR(K$165&lt;=EOMONTH($E147,$R147*(1-$O147)),K$165&gt;EOMONTH($E147,$P147*12*(1-$O147)+$Q147*12*$O147+$R147*(1-$O147))),0,IF($X147="NNN",Expenses!I$14*Leases!$F147,IF(Leases!$X147="FSG",0,IF(Leases!$X147="MG",SUMPRODUCT(Leases!$Z147:$Z151,Expenses!I$9:I$13)*Leases!$F147,MAX((Expenses!I$9-Leases!$AB147/12)*Leases!$AA147*Leases!$F147,0)+MAX((Expenses!I$10-Leases!$AB148/12)*Leases!$AA148*Leases!$F147,0)+MAX((Expenses!I$11-Leases!$AB149/12)*Leases!$AA149*Leases!$F147,0)+MAX((Expenses!I$12-Leases!$AB150/12)*Leases!$AA150*Leases!$F147,0)+MAX((Expenses!I$13-Leases!$AB151/12)*Leases!$AA151*Leases!$F147,0)))))</f>
        <v>0</v>
      </c>
      <c r="L318" s="94">
        <f>IF(OR(L$165&lt;=EOMONTH($E147,$R147*(1-$O147)),L$165&gt;EOMONTH($E147,$P147*12*(1-$O147)+$Q147*12*$O147+$R147*(1-$O147))),0,IF($X147="NNN",Expenses!J$14*Leases!$F147,IF(Leases!$X147="FSG",0,IF(Leases!$X147="MG",SUMPRODUCT(Leases!$Z147:$Z151,Expenses!J$9:J$13)*Leases!$F147,MAX((Expenses!J$9-Leases!$AB147/12)*Leases!$AA147*Leases!$F147,0)+MAX((Expenses!J$10-Leases!$AB148/12)*Leases!$AA148*Leases!$F147,0)+MAX((Expenses!J$11-Leases!$AB149/12)*Leases!$AA149*Leases!$F147,0)+MAX((Expenses!J$12-Leases!$AB150/12)*Leases!$AA150*Leases!$F147,0)+MAX((Expenses!J$13-Leases!$AB151/12)*Leases!$AA151*Leases!$F147,0)))))</f>
        <v>0</v>
      </c>
      <c r="M318" s="94">
        <f>IF(OR(M$165&lt;=EOMONTH($E147,$R147*(1-$O147)),M$165&gt;EOMONTH($E147,$P147*12*(1-$O147)+$Q147*12*$O147+$R147*(1-$O147))),0,IF($X147="NNN",Expenses!K$14*Leases!$F147,IF(Leases!$X147="FSG",0,IF(Leases!$X147="MG",SUMPRODUCT(Leases!$Z147:$Z151,Expenses!K$9:K$13)*Leases!$F147,MAX((Expenses!K$9-Leases!$AB147/12)*Leases!$AA147*Leases!$F147,0)+MAX((Expenses!K$10-Leases!$AB148/12)*Leases!$AA148*Leases!$F147,0)+MAX((Expenses!K$11-Leases!$AB149/12)*Leases!$AA149*Leases!$F147,0)+MAX((Expenses!K$12-Leases!$AB150/12)*Leases!$AA150*Leases!$F147,0)+MAX((Expenses!K$13-Leases!$AB151/12)*Leases!$AA151*Leases!$F147,0)))))</f>
        <v>0</v>
      </c>
      <c r="N318" s="94">
        <f>IF(OR(N$165&lt;=EOMONTH($E147,$R147*(1-$O147)),N$165&gt;EOMONTH($E147,$P147*12*(1-$O147)+$Q147*12*$O147+$R147*(1-$O147))),0,IF($X147="NNN",Expenses!L$14*Leases!$F147,IF(Leases!$X147="FSG",0,IF(Leases!$X147="MG",SUMPRODUCT(Leases!$Z147:$Z151,Expenses!L$9:L$13)*Leases!$F147,MAX((Expenses!L$9-Leases!$AB147/12)*Leases!$AA147*Leases!$F147,0)+MAX((Expenses!L$10-Leases!$AB148/12)*Leases!$AA148*Leases!$F147,0)+MAX((Expenses!L$11-Leases!$AB149/12)*Leases!$AA149*Leases!$F147,0)+MAX((Expenses!L$12-Leases!$AB150/12)*Leases!$AA150*Leases!$F147,0)+MAX((Expenses!L$13-Leases!$AB151/12)*Leases!$AA151*Leases!$F147,0)))))</f>
        <v>0</v>
      </c>
      <c r="O318" s="94">
        <f>IF(OR(O$165&lt;=EOMONTH($E147,$R147*(1-$O147)),O$165&gt;EOMONTH($E147,$P147*12*(1-$O147)+$Q147*12*$O147+$R147*(1-$O147))),0,IF($X147="NNN",Expenses!M$14*Leases!$F147,IF(Leases!$X147="FSG",0,IF(Leases!$X147="MG",SUMPRODUCT(Leases!$Z147:$Z151,Expenses!M$9:M$13)*Leases!$F147,MAX((Expenses!M$9-Leases!$AB147/12)*Leases!$AA147*Leases!$F147,0)+MAX((Expenses!M$10-Leases!$AB148/12)*Leases!$AA148*Leases!$F147,0)+MAX((Expenses!M$11-Leases!$AB149/12)*Leases!$AA149*Leases!$F147,0)+MAX((Expenses!M$12-Leases!$AB150/12)*Leases!$AA150*Leases!$F147,0)+MAX((Expenses!M$13-Leases!$AB151/12)*Leases!$AA151*Leases!$F147,0)))))</f>
        <v>0</v>
      </c>
      <c r="P318" s="94">
        <f>IF(OR(P$165&lt;=EOMONTH($E147,$R147*(1-$O147)),P$165&gt;EOMONTH($E147,$P147*12*(1-$O147)+$Q147*12*$O147+$R147*(1-$O147))),0,IF($X147="NNN",Expenses!N$14*Leases!$F147,IF(Leases!$X147="FSG",0,IF(Leases!$X147="MG",SUMPRODUCT(Leases!$Z147:$Z151,Expenses!N$9:N$13)*Leases!$F147,MAX((Expenses!N$9-Leases!$AB147/12)*Leases!$AA147*Leases!$F147,0)+MAX((Expenses!N$10-Leases!$AB148/12)*Leases!$AA148*Leases!$F147,0)+MAX((Expenses!N$11-Leases!$AB149/12)*Leases!$AA149*Leases!$F147,0)+MAX((Expenses!N$12-Leases!$AB150/12)*Leases!$AA150*Leases!$F147,0)+MAX((Expenses!N$13-Leases!$AB151/12)*Leases!$AA151*Leases!$F147,0)))))</f>
        <v>0</v>
      </c>
      <c r="Q318" s="94">
        <f>IF(OR(Q$165&lt;=EOMONTH($E147,$R147*(1-$O147)),Q$165&gt;EOMONTH($E147,$P147*12*(1-$O147)+$Q147*12*$O147+$R147*(1-$O147))),0,IF($X147="NNN",Expenses!O$14*Leases!$F147,IF(Leases!$X147="FSG",0,IF(Leases!$X147="MG",SUMPRODUCT(Leases!$Z147:$Z151,Expenses!O$9:O$13)*Leases!$F147,MAX((Expenses!O$9-Leases!$AB147/12)*Leases!$AA147*Leases!$F147,0)+MAX((Expenses!O$10-Leases!$AB148/12)*Leases!$AA148*Leases!$F147,0)+MAX((Expenses!O$11-Leases!$AB149/12)*Leases!$AA149*Leases!$F147,0)+MAX((Expenses!O$12-Leases!$AB150/12)*Leases!$AA150*Leases!$F147,0)+MAX((Expenses!O$13-Leases!$AB151/12)*Leases!$AA151*Leases!$F147,0)))))</f>
        <v>0</v>
      </c>
      <c r="R318" s="94">
        <f>IF(OR(R$165&lt;=EOMONTH($E147,$R147*(1-$O147)),R$165&gt;EOMONTH($E147,$P147*12*(1-$O147)+$Q147*12*$O147+$R147*(1-$O147))),0,IF($X147="NNN",Expenses!P$14*Leases!$F147,IF(Leases!$X147="FSG",0,IF(Leases!$X147="MG",SUMPRODUCT(Leases!$Z147:$Z151,Expenses!P$9:P$13)*Leases!$F147,MAX((Expenses!P$9-Leases!$AB147/12)*Leases!$AA147*Leases!$F147,0)+MAX((Expenses!P$10-Leases!$AB148/12)*Leases!$AA148*Leases!$F147,0)+MAX((Expenses!P$11-Leases!$AB149/12)*Leases!$AA149*Leases!$F147,0)+MAX((Expenses!P$12-Leases!$AB150/12)*Leases!$AA150*Leases!$F147,0)+MAX((Expenses!P$13-Leases!$AB151/12)*Leases!$AA151*Leases!$F147,0)))))</f>
        <v>0</v>
      </c>
      <c r="S318" s="94">
        <f>IF(OR(S$165&lt;=EOMONTH($E147,$R147*(1-$O147)),S$165&gt;EOMONTH($E147,$P147*12*(1-$O147)+$Q147*12*$O147+$R147*(1-$O147))),0,IF($X147="NNN",Expenses!Q$14*Leases!$F147,IF(Leases!$X147="FSG",0,IF(Leases!$X147="MG",SUMPRODUCT(Leases!$Z147:$Z151,Expenses!Q$9:Q$13)*Leases!$F147,MAX((Expenses!Q$9-Leases!$AB147/12)*Leases!$AA147*Leases!$F147,0)+MAX((Expenses!Q$10-Leases!$AB148/12)*Leases!$AA148*Leases!$F147,0)+MAX((Expenses!Q$11-Leases!$AB149/12)*Leases!$AA149*Leases!$F147,0)+MAX((Expenses!Q$12-Leases!$AB150/12)*Leases!$AA150*Leases!$F147,0)+MAX((Expenses!Q$13-Leases!$AB151/12)*Leases!$AA151*Leases!$F147,0)))))</f>
        <v>0</v>
      </c>
      <c r="T318" s="94">
        <f>IF(OR(T$165&lt;=EOMONTH($E147,$R147*(1-$O147)),T$165&gt;EOMONTH($E147,$P147*12*(1-$O147)+$Q147*12*$O147+$R147*(1-$O147))),0,IF($X147="NNN",Expenses!R$14*Leases!$F147,IF(Leases!$X147="FSG",0,IF(Leases!$X147="MG",SUMPRODUCT(Leases!$Z147:$Z151,Expenses!R$9:R$13)*Leases!$F147,MAX((Expenses!R$9-Leases!$AB147/12)*Leases!$AA147*Leases!$F147,0)+MAX((Expenses!R$10-Leases!$AB148/12)*Leases!$AA148*Leases!$F147,0)+MAX((Expenses!R$11-Leases!$AB149/12)*Leases!$AA149*Leases!$F147,0)+MAX((Expenses!R$12-Leases!$AB150/12)*Leases!$AA150*Leases!$F147,0)+MAX((Expenses!R$13-Leases!$AB151/12)*Leases!$AA151*Leases!$F147,0)))))</f>
        <v>0</v>
      </c>
      <c r="U318" s="94">
        <f>IF(OR(U$165&lt;=EOMONTH($E147,$R147*(1-$O147)),U$165&gt;EOMONTH($E147,$P147*12*(1-$O147)+$Q147*12*$O147+$R147*(1-$O147))),0,IF($X147="NNN",Expenses!S$14*Leases!$F147,IF(Leases!$X147="FSG",0,IF(Leases!$X147="MG",SUMPRODUCT(Leases!$Z147:$Z151,Expenses!S$9:S$13)*Leases!$F147,MAX((Expenses!S$9-Leases!$AB147/12)*Leases!$AA147*Leases!$F147,0)+MAX((Expenses!S$10-Leases!$AB148/12)*Leases!$AA148*Leases!$F147,0)+MAX((Expenses!S$11-Leases!$AB149/12)*Leases!$AA149*Leases!$F147,0)+MAX((Expenses!S$12-Leases!$AB150/12)*Leases!$AA150*Leases!$F147,0)+MAX((Expenses!S$13-Leases!$AB151/12)*Leases!$AA151*Leases!$F147,0)))))</f>
        <v>0</v>
      </c>
      <c r="V318" s="94">
        <f>IF(OR(V$165&lt;=EOMONTH($E147,$R147*(1-$O147)),V$165&gt;EOMONTH($E147,$P147*12*(1-$O147)+$Q147*12*$O147+$R147*(1-$O147))),0,IF($X147="NNN",Expenses!T$14*Leases!$F147,IF(Leases!$X147="FSG",0,IF(Leases!$X147="MG",SUMPRODUCT(Leases!$Z147:$Z151,Expenses!T$9:T$13)*Leases!$F147,MAX((Expenses!T$9-Leases!$AB147/12)*Leases!$AA147*Leases!$F147,0)+MAX((Expenses!T$10-Leases!$AB148/12)*Leases!$AA148*Leases!$F147,0)+MAX((Expenses!T$11-Leases!$AB149/12)*Leases!$AA149*Leases!$F147,0)+MAX((Expenses!T$12-Leases!$AB150/12)*Leases!$AA150*Leases!$F147,0)+MAX((Expenses!T$13-Leases!$AB151/12)*Leases!$AA151*Leases!$F147,0)))))</f>
        <v>0</v>
      </c>
      <c r="W318" s="94">
        <f>IF(OR(W$165&lt;=EOMONTH($E147,$R147*(1-$O147)),W$165&gt;EOMONTH($E147,$P147*12*(1-$O147)+$Q147*12*$O147+$R147*(1-$O147))),0,IF($X147="NNN",Expenses!U$14*Leases!$F147,IF(Leases!$X147="FSG",0,IF(Leases!$X147="MG",SUMPRODUCT(Leases!$Z147:$Z151,Expenses!U$9:U$13)*Leases!$F147,MAX((Expenses!U$9-Leases!$AB147/12)*Leases!$AA147*Leases!$F147,0)+MAX((Expenses!U$10-Leases!$AB148/12)*Leases!$AA148*Leases!$F147,0)+MAX((Expenses!U$11-Leases!$AB149/12)*Leases!$AA149*Leases!$F147,0)+MAX((Expenses!U$12-Leases!$AB150/12)*Leases!$AA150*Leases!$F147,0)+MAX((Expenses!U$13-Leases!$AB151/12)*Leases!$AA151*Leases!$F147,0)))))</f>
        <v>0</v>
      </c>
      <c r="X318" s="94">
        <f>IF(OR(X$165&lt;=EOMONTH($E147,$R147*(1-$O147)),X$165&gt;EOMONTH($E147,$P147*12*(1-$O147)+$Q147*12*$O147+$R147*(1-$O147))),0,IF($X147="NNN",Expenses!V$14*Leases!$F147,IF(Leases!$X147="FSG",0,IF(Leases!$X147="MG",SUMPRODUCT(Leases!$Z147:$Z151,Expenses!V$9:V$13)*Leases!$F147,MAX((Expenses!V$9-Leases!$AB147/12)*Leases!$AA147*Leases!$F147,0)+MAX((Expenses!V$10-Leases!$AB148/12)*Leases!$AA148*Leases!$F147,0)+MAX((Expenses!V$11-Leases!$AB149/12)*Leases!$AA149*Leases!$F147,0)+MAX((Expenses!V$12-Leases!$AB150/12)*Leases!$AA150*Leases!$F147,0)+MAX((Expenses!V$13-Leases!$AB151/12)*Leases!$AA151*Leases!$F147,0)))))</f>
        <v>0</v>
      </c>
      <c r="Y318" s="94">
        <f>IF(OR(Y$165&lt;=EOMONTH($E147,$R147*(1-$O147)),Y$165&gt;EOMONTH($E147,$P147*12*(1-$O147)+$Q147*12*$O147+$R147*(1-$O147))),0,IF($X147="NNN",Expenses!W$14*Leases!$F147,IF(Leases!$X147="FSG",0,IF(Leases!$X147="MG",SUMPRODUCT(Leases!$Z147:$Z151,Expenses!W$9:W$13)*Leases!$F147,MAX((Expenses!W$9-Leases!$AB147/12)*Leases!$AA147*Leases!$F147,0)+MAX((Expenses!W$10-Leases!$AB148/12)*Leases!$AA148*Leases!$F147,0)+MAX((Expenses!W$11-Leases!$AB149/12)*Leases!$AA149*Leases!$F147,0)+MAX((Expenses!W$12-Leases!$AB150/12)*Leases!$AA150*Leases!$F147,0)+MAX((Expenses!W$13-Leases!$AB151/12)*Leases!$AA151*Leases!$F147,0)))))</f>
        <v>0</v>
      </c>
      <c r="Z318" s="94">
        <f>IF(OR(Z$165&lt;=EOMONTH($E147,$R147*(1-$O147)),Z$165&gt;EOMONTH($E147,$P147*12*(1-$O147)+$Q147*12*$O147+$R147*(1-$O147))),0,IF($X147="NNN",Expenses!X$14*Leases!$F147,IF(Leases!$X147="FSG",0,IF(Leases!$X147="MG",SUMPRODUCT(Leases!$Z147:$Z151,Expenses!X$9:X$13)*Leases!$F147,MAX((Expenses!X$9-Leases!$AB147/12)*Leases!$AA147*Leases!$F147,0)+MAX((Expenses!X$10-Leases!$AB148/12)*Leases!$AA148*Leases!$F147,0)+MAX((Expenses!X$11-Leases!$AB149/12)*Leases!$AA149*Leases!$F147,0)+MAX((Expenses!X$12-Leases!$AB150/12)*Leases!$AA150*Leases!$F147,0)+MAX((Expenses!X$13-Leases!$AB151/12)*Leases!$AA151*Leases!$F147,0)))))</f>
        <v>0</v>
      </c>
      <c r="AA318" s="94">
        <f>IF(OR(AA$165&lt;=EOMONTH($E147,$R147*(1-$O147)),AA$165&gt;EOMONTH($E147,$P147*12*(1-$O147)+$Q147*12*$O147+$R147*(1-$O147))),0,IF($X147="NNN",Expenses!Y$14*Leases!$F147,IF(Leases!$X147="FSG",0,IF(Leases!$X147="MG",SUMPRODUCT(Leases!$Z147:$Z151,Expenses!Y$9:Y$13)*Leases!$F147,MAX((Expenses!Y$9-Leases!$AB147/12)*Leases!$AA147*Leases!$F147,0)+MAX((Expenses!Y$10-Leases!$AB148/12)*Leases!$AA148*Leases!$F147,0)+MAX((Expenses!Y$11-Leases!$AB149/12)*Leases!$AA149*Leases!$F147,0)+MAX((Expenses!Y$12-Leases!$AB150/12)*Leases!$AA150*Leases!$F147,0)+MAX((Expenses!Y$13-Leases!$AB151/12)*Leases!$AA151*Leases!$F147,0)))))</f>
        <v>0</v>
      </c>
      <c r="AB318" s="94">
        <f>IF(OR(AB$165&lt;=EOMONTH($E147,$R147*(1-$O147)),AB$165&gt;EOMONTH($E147,$P147*12*(1-$O147)+$Q147*12*$O147+$R147*(1-$O147))),0,IF($X147="NNN",Expenses!Z$14*Leases!$F147,IF(Leases!$X147="FSG",0,IF(Leases!$X147="MG",SUMPRODUCT(Leases!$Z147:$Z151,Expenses!Z$9:Z$13)*Leases!$F147,MAX((Expenses!Z$9-Leases!$AB147/12)*Leases!$AA147*Leases!$F147,0)+MAX((Expenses!Z$10-Leases!$AB148/12)*Leases!$AA148*Leases!$F147,0)+MAX((Expenses!Z$11-Leases!$AB149/12)*Leases!$AA149*Leases!$F147,0)+MAX((Expenses!Z$12-Leases!$AB150/12)*Leases!$AA150*Leases!$F147,0)+MAX((Expenses!Z$13-Leases!$AB151/12)*Leases!$AA151*Leases!$F147,0)))))</f>
        <v>0</v>
      </c>
      <c r="AC318" s="94">
        <f>IF(OR(AC$165&lt;=EOMONTH($E147,$R147*(1-$O147)),AC$165&gt;EOMONTH($E147,$P147*12*(1-$O147)+$Q147*12*$O147+$R147*(1-$O147))),0,IF($X147="NNN",Expenses!AA$14*Leases!$F147,IF(Leases!$X147="FSG",0,IF(Leases!$X147="MG",SUMPRODUCT(Leases!$Z147:$Z151,Expenses!AA$9:AA$13)*Leases!$F147,MAX((Expenses!AA$9-Leases!$AB147/12)*Leases!$AA147*Leases!$F147,0)+MAX((Expenses!AA$10-Leases!$AB148/12)*Leases!$AA148*Leases!$F147,0)+MAX((Expenses!AA$11-Leases!$AB149/12)*Leases!$AA149*Leases!$F147,0)+MAX((Expenses!AA$12-Leases!$AB150/12)*Leases!$AA150*Leases!$F147,0)+MAX((Expenses!AA$13-Leases!$AB151/12)*Leases!$AA151*Leases!$F147,0)))))</f>
        <v>0</v>
      </c>
      <c r="AD318" s="94">
        <f>IF(OR(AD$165&lt;=EOMONTH($E147,$R147*(1-$O147)),AD$165&gt;EOMONTH($E147,$P147*12*(1-$O147)+$Q147*12*$O147+$R147*(1-$O147))),0,IF($X147="NNN",Expenses!AB$14*Leases!$F147,IF(Leases!$X147="FSG",0,IF(Leases!$X147="MG",SUMPRODUCT(Leases!$Z147:$Z151,Expenses!AB$9:AB$13)*Leases!$F147,MAX((Expenses!AB$9-Leases!$AB147/12)*Leases!$AA147*Leases!$F147,0)+MAX((Expenses!AB$10-Leases!$AB148/12)*Leases!$AA148*Leases!$F147,0)+MAX((Expenses!AB$11-Leases!$AB149/12)*Leases!$AA149*Leases!$F147,0)+MAX((Expenses!AB$12-Leases!$AB150/12)*Leases!$AA150*Leases!$F147,0)+MAX((Expenses!AB$13-Leases!$AB151/12)*Leases!$AA151*Leases!$F147,0)))))</f>
        <v>0</v>
      </c>
      <c r="AE318" s="94">
        <f>IF(OR(AE$165&lt;=EOMONTH($E147,$R147*(1-$O147)),AE$165&gt;EOMONTH($E147,$P147*12*(1-$O147)+$Q147*12*$O147+$R147*(1-$O147))),0,IF($X147="NNN",Expenses!AC$14*Leases!$F147,IF(Leases!$X147="FSG",0,IF(Leases!$X147="MG",SUMPRODUCT(Leases!$Z147:$Z151,Expenses!AC$9:AC$13)*Leases!$F147,MAX((Expenses!AC$9-Leases!$AB147/12)*Leases!$AA147*Leases!$F147,0)+MAX((Expenses!AC$10-Leases!$AB148/12)*Leases!$AA148*Leases!$F147,0)+MAX((Expenses!AC$11-Leases!$AB149/12)*Leases!$AA149*Leases!$F147,0)+MAX((Expenses!AC$12-Leases!$AB150/12)*Leases!$AA150*Leases!$F147,0)+MAX((Expenses!AC$13-Leases!$AB151/12)*Leases!$AA151*Leases!$F147,0)))))</f>
        <v>0</v>
      </c>
      <c r="AF318" s="94">
        <f>IF(OR(AF$165&lt;=EOMONTH($E147,$R147*(1-$O147)),AF$165&gt;EOMONTH($E147,$P147*12*(1-$O147)+$Q147*12*$O147+$R147*(1-$O147))),0,IF($X147="NNN",Expenses!AD$14*Leases!$F147,IF(Leases!$X147="FSG",0,IF(Leases!$X147="MG",SUMPRODUCT(Leases!$Z147:$Z151,Expenses!AD$9:AD$13)*Leases!$F147,MAX((Expenses!AD$9-Leases!$AB147/12)*Leases!$AA147*Leases!$F147,0)+MAX((Expenses!AD$10-Leases!$AB148/12)*Leases!$AA148*Leases!$F147,0)+MAX((Expenses!AD$11-Leases!$AB149/12)*Leases!$AA149*Leases!$F147,0)+MAX((Expenses!AD$12-Leases!$AB150/12)*Leases!$AA150*Leases!$F147,0)+MAX((Expenses!AD$13-Leases!$AB151/12)*Leases!$AA151*Leases!$F147,0)))))</f>
        <v>0</v>
      </c>
      <c r="AG318" s="94">
        <f>IF(OR(AG$165&lt;=EOMONTH($E147,$R147*(1-$O147)),AG$165&gt;EOMONTH($E147,$P147*12*(1-$O147)+$Q147*12*$O147+$R147*(1-$O147))),0,IF($X147="NNN",Expenses!AE$14*Leases!$F147,IF(Leases!$X147="FSG",0,IF(Leases!$X147="MG",SUMPRODUCT(Leases!$Z147:$Z151,Expenses!AE$9:AE$13)*Leases!$F147,MAX((Expenses!AE$9-Leases!$AB147/12)*Leases!$AA147*Leases!$F147,0)+MAX((Expenses!AE$10-Leases!$AB148/12)*Leases!$AA148*Leases!$F147,0)+MAX((Expenses!AE$11-Leases!$AB149/12)*Leases!$AA149*Leases!$F147,0)+MAX((Expenses!AE$12-Leases!$AB150/12)*Leases!$AA150*Leases!$F147,0)+MAX((Expenses!AE$13-Leases!$AB151/12)*Leases!$AA151*Leases!$F147,0)))))</f>
        <v>0</v>
      </c>
      <c r="AH318" s="94">
        <f>IF(OR(AH$165&lt;=EOMONTH($E147,$R147*(1-$O147)),AH$165&gt;EOMONTH($E147,$P147*12*(1-$O147)+$Q147*12*$O147+$R147*(1-$O147))),0,IF($X147="NNN",Expenses!AF$14*Leases!$F147,IF(Leases!$X147="FSG",0,IF(Leases!$X147="MG",SUMPRODUCT(Leases!$Z147:$Z151,Expenses!AF$9:AF$13)*Leases!$F147,MAX((Expenses!AF$9-Leases!$AB147/12)*Leases!$AA147*Leases!$F147,0)+MAX((Expenses!AF$10-Leases!$AB148/12)*Leases!$AA148*Leases!$F147,0)+MAX((Expenses!AF$11-Leases!$AB149/12)*Leases!$AA149*Leases!$F147,0)+MAX((Expenses!AF$12-Leases!$AB150/12)*Leases!$AA150*Leases!$F147,0)+MAX((Expenses!AF$13-Leases!$AB151/12)*Leases!$AA151*Leases!$F147,0)))))</f>
        <v>0</v>
      </c>
      <c r="AI318" s="94">
        <f>IF(OR(AI$165&lt;=EOMONTH($E147,$R147*(1-$O147)),AI$165&gt;EOMONTH($E147,$P147*12*(1-$O147)+$Q147*12*$O147+$R147*(1-$O147))),0,IF($X147="NNN",Expenses!AG$14*Leases!$F147,IF(Leases!$X147="FSG",0,IF(Leases!$X147="MG",SUMPRODUCT(Leases!$Z147:$Z151,Expenses!AG$9:AG$13)*Leases!$F147,MAX((Expenses!AG$9-Leases!$AB147/12)*Leases!$AA147*Leases!$F147,0)+MAX((Expenses!AG$10-Leases!$AB148/12)*Leases!$AA148*Leases!$F147,0)+MAX((Expenses!AG$11-Leases!$AB149/12)*Leases!$AA149*Leases!$F147,0)+MAX((Expenses!AG$12-Leases!$AB150/12)*Leases!$AA150*Leases!$F147,0)+MAX((Expenses!AG$13-Leases!$AB151/12)*Leases!$AA151*Leases!$F147,0)))))</f>
        <v>0</v>
      </c>
      <c r="AJ318" s="94">
        <f>IF(OR(AJ$165&lt;=EOMONTH($E147,$R147*(1-$O147)),AJ$165&gt;EOMONTH($E147,$P147*12*(1-$O147)+$Q147*12*$O147+$R147*(1-$O147))),0,IF($X147="NNN",Expenses!AH$14*Leases!$F147,IF(Leases!$X147="FSG",0,IF(Leases!$X147="MG",SUMPRODUCT(Leases!$Z147:$Z151,Expenses!AH$9:AH$13)*Leases!$F147,MAX((Expenses!AH$9-Leases!$AB147/12)*Leases!$AA147*Leases!$F147,0)+MAX((Expenses!AH$10-Leases!$AB148/12)*Leases!$AA148*Leases!$F147,0)+MAX((Expenses!AH$11-Leases!$AB149/12)*Leases!$AA149*Leases!$F147,0)+MAX((Expenses!AH$12-Leases!$AB150/12)*Leases!$AA150*Leases!$F147,0)+MAX((Expenses!AH$13-Leases!$AB151/12)*Leases!$AA151*Leases!$F147,0)))))</f>
        <v>0</v>
      </c>
      <c r="AK318" s="94">
        <f>IF(OR(AK$165&lt;=EOMONTH($E147,$R147*(1-$O147)),AK$165&gt;EOMONTH($E147,$P147*12*(1-$O147)+$Q147*12*$O147+$R147*(1-$O147))),0,IF($X147="NNN",Expenses!AI$14*Leases!$F147,IF(Leases!$X147="FSG",0,IF(Leases!$X147="MG",SUMPRODUCT(Leases!$Z147:$Z151,Expenses!AI$9:AI$13)*Leases!$F147,MAX((Expenses!AI$9-Leases!$AB147/12)*Leases!$AA147*Leases!$F147,0)+MAX((Expenses!AI$10-Leases!$AB148/12)*Leases!$AA148*Leases!$F147,0)+MAX((Expenses!AI$11-Leases!$AB149/12)*Leases!$AA149*Leases!$F147,0)+MAX((Expenses!AI$12-Leases!$AB150/12)*Leases!$AA150*Leases!$F147,0)+MAX((Expenses!AI$13-Leases!$AB151/12)*Leases!$AA151*Leases!$F147,0)))))</f>
        <v>0</v>
      </c>
      <c r="AL318" s="94">
        <f>IF(OR(AL$165&lt;=EOMONTH($E147,$R147*(1-$O147)),AL$165&gt;EOMONTH($E147,$P147*12*(1-$O147)+$Q147*12*$O147+$R147*(1-$O147))),0,IF($X147="NNN",Expenses!AJ$14*Leases!$F147,IF(Leases!$X147="FSG",0,IF(Leases!$X147="MG",SUMPRODUCT(Leases!$Z147:$Z151,Expenses!AJ$9:AJ$13)*Leases!$F147,MAX((Expenses!AJ$9-Leases!$AB147/12)*Leases!$AA147*Leases!$F147,0)+MAX((Expenses!AJ$10-Leases!$AB148/12)*Leases!$AA148*Leases!$F147,0)+MAX((Expenses!AJ$11-Leases!$AB149/12)*Leases!$AA149*Leases!$F147,0)+MAX((Expenses!AJ$12-Leases!$AB150/12)*Leases!$AA150*Leases!$F147,0)+MAX((Expenses!AJ$13-Leases!$AB151/12)*Leases!$AA151*Leases!$F147,0)))))</f>
        <v>0</v>
      </c>
      <c r="AM318" s="94">
        <f>IF(OR(AM$165&lt;=EOMONTH($E147,$R147*(1-$O147)),AM$165&gt;EOMONTH($E147,$P147*12*(1-$O147)+$Q147*12*$O147+$R147*(1-$O147))),0,IF($X147="NNN",Expenses!AK$14*Leases!$F147,IF(Leases!$X147="FSG",0,IF(Leases!$X147="MG",SUMPRODUCT(Leases!$Z147:$Z151,Expenses!AK$9:AK$13)*Leases!$F147,MAX((Expenses!AK$9-Leases!$AB147/12)*Leases!$AA147*Leases!$F147,0)+MAX((Expenses!AK$10-Leases!$AB148/12)*Leases!$AA148*Leases!$F147,0)+MAX((Expenses!AK$11-Leases!$AB149/12)*Leases!$AA149*Leases!$F147,0)+MAX((Expenses!AK$12-Leases!$AB150/12)*Leases!$AA150*Leases!$F147,0)+MAX((Expenses!AK$13-Leases!$AB151/12)*Leases!$AA151*Leases!$F147,0)))))</f>
        <v>0</v>
      </c>
      <c r="AN318" s="94">
        <f>IF(OR(AN$165&lt;=EOMONTH($E147,$R147*(1-$O147)),AN$165&gt;EOMONTH($E147,$P147*12*(1-$O147)+$Q147*12*$O147+$R147*(1-$O147))),0,IF($X147="NNN",Expenses!AL$14*Leases!$F147,IF(Leases!$X147="FSG",0,IF(Leases!$X147="MG",SUMPRODUCT(Leases!$Z147:$Z151,Expenses!AL$9:AL$13)*Leases!$F147,MAX((Expenses!AL$9-Leases!$AB147/12)*Leases!$AA147*Leases!$F147,0)+MAX((Expenses!AL$10-Leases!$AB148/12)*Leases!$AA148*Leases!$F147,0)+MAX((Expenses!AL$11-Leases!$AB149/12)*Leases!$AA149*Leases!$F147,0)+MAX((Expenses!AL$12-Leases!$AB150/12)*Leases!$AA150*Leases!$F147,0)+MAX((Expenses!AL$13-Leases!$AB151/12)*Leases!$AA151*Leases!$F147,0)))))</f>
        <v>0</v>
      </c>
      <c r="AO318" s="94">
        <f>IF(OR(AO$165&lt;=EOMONTH($E147,$R147*(1-$O147)),AO$165&gt;EOMONTH($E147,$P147*12*(1-$O147)+$Q147*12*$O147+$R147*(1-$O147))),0,IF($X147="NNN",Expenses!AM$14*Leases!$F147,IF(Leases!$X147="FSG",0,IF(Leases!$X147="MG",SUMPRODUCT(Leases!$Z147:$Z151,Expenses!AM$9:AM$13)*Leases!$F147,MAX((Expenses!AM$9-Leases!$AB147/12)*Leases!$AA147*Leases!$F147,0)+MAX((Expenses!AM$10-Leases!$AB148/12)*Leases!$AA148*Leases!$F147,0)+MAX((Expenses!AM$11-Leases!$AB149/12)*Leases!$AA149*Leases!$F147,0)+MAX((Expenses!AM$12-Leases!$AB150/12)*Leases!$AA150*Leases!$F147,0)+MAX((Expenses!AM$13-Leases!$AB151/12)*Leases!$AA151*Leases!$F147,0)))))</f>
        <v>0</v>
      </c>
      <c r="AP318" s="94">
        <f>IF(OR(AP$165&lt;=EOMONTH($E147,$R147*(1-$O147)),AP$165&gt;EOMONTH($E147,$P147*12*(1-$O147)+$Q147*12*$O147+$R147*(1-$O147))),0,IF($X147="NNN",Expenses!AN$14*Leases!$F147,IF(Leases!$X147="FSG",0,IF(Leases!$X147="MG",SUMPRODUCT(Leases!$Z147:$Z151,Expenses!AN$9:AN$13)*Leases!$F147,MAX((Expenses!AN$9-Leases!$AB147/12)*Leases!$AA147*Leases!$F147,0)+MAX((Expenses!AN$10-Leases!$AB148/12)*Leases!$AA148*Leases!$F147,0)+MAX((Expenses!AN$11-Leases!$AB149/12)*Leases!$AA149*Leases!$F147,0)+MAX((Expenses!AN$12-Leases!$AB150/12)*Leases!$AA150*Leases!$F147,0)+MAX((Expenses!AN$13-Leases!$AB151/12)*Leases!$AA151*Leases!$F147,0)))))</f>
        <v>0</v>
      </c>
      <c r="AQ318" s="94">
        <f>IF(OR(AQ$165&lt;=EOMONTH($E147,$R147*(1-$O147)),AQ$165&gt;EOMONTH($E147,$P147*12*(1-$O147)+$Q147*12*$O147+$R147*(1-$O147))),0,IF($X147="NNN",Expenses!AO$14*Leases!$F147,IF(Leases!$X147="FSG",0,IF(Leases!$X147="MG",SUMPRODUCT(Leases!$Z147:$Z151,Expenses!AO$9:AO$13)*Leases!$F147,MAX((Expenses!AO$9-Leases!$AB147/12)*Leases!$AA147*Leases!$F147,0)+MAX((Expenses!AO$10-Leases!$AB148/12)*Leases!$AA148*Leases!$F147,0)+MAX((Expenses!AO$11-Leases!$AB149/12)*Leases!$AA149*Leases!$F147,0)+MAX((Expenses!AO$12-Leases!$AB150/12)*Leases!$AA150*Leases!$F147,0)+MAX((Expenses!AO$13-Leases!$AB151/12)*Leases!$AA151*Leases!$F147,0)))))</f>
        <v>0</v>
      </c>
      <c r="AR318" s="94">
        <f>IF(OR(AR$165&lt;=EOMONTH($E147,$R147*(1-$O147)),AR$165&gt;EOMONTH($E147,$P147*12*(1-$O147)+$Q147*12*$O147+$R147*(1-$O147))),0,IF($X147="NNN",Expenses!AP$14*Leases!$F147,IF(Leases!$X147="FSG",0,IF(Leases!$X147="MG",SUMPRODUCT(Leases!$Z147:$Z151,Expenses!AP$9:AP$13)*Leases!$F147,MAX((Expenses!AP$9-Leases!$AB147/12)*Leases!$AA147*Leases!$F147,0)+MAX((Expenses!AP$10-Leases!$AB148/12)*Leases!$AA148*Leases!$F147,0)+MAX((Expenses!AP$11-Leases!$AB149/12)*Leases!$AA149*Leases!$F147,0)+MAX((Expenses!AP$12-Leases!$AB150/12)*Leases!$AA150*Leases!$F147,0)+MAX((Expenses!AP$13-Leases!$AB151/12)*Leases!$AA151*Leases!$F147,0)))))</f>
        <v>0</v>
      </c>
      <c r="AS318" s="94">
        <f>IF(OR(AS$165&lt;=EOMONTH($E147,$R147*(1-$O147)),AS$165&gt;EOMONTH($E147,$P147*12*(1-$O147)+$Q147*12*$O147+$R147*(1-$O147))),0,IF($X147="NNN",Expenses!AQ$14*Leases!$F147,IF(Leases!$X147="FSG",0,IF(Leases!$X147="MG",SUMPRODUCT(Leases!$Z147:$Z151,Expenses!AQ$9:AQ$13)*Leases!$F147,MAX((Expenses!AQ$9-Leases!$AB147/12)*Leases!$AA147*Leases!$F147,0)+MAX((Expenses!AQ$10-Leases!$AB148/12)*Leases!$AA148*Leases!$F147,0)+MAX((Expenses!AQ$11-Leases!$AB149/12)*Leases!$AA149*Leases!$F147,0)+MAX((Expenses!AQ$12-Leases!$AB150/12)*Leases!$AA150*Leases!$F147,0)+MAX((Expenses!AQ$13-Leases!$AB151/12)*Leases!$AA151*Leases!$F147,0)))))</f>
        <v>0</v>
      </c>
      <c r="AT318" s="94">
        <f>IF(OR(AT$165&lt;=EOMONTH($E147,$R147*(1-$O147)),AT$165&gt;EOMONTH($E147,$P147*12*(1-$O147)+$Q147*12*$O147+$R147*(1-$O147))),0,IF($X147="NNN",Expenses!AR$14*Leases!$F147,IF(Leases!$X147="FSG",0,IF(Leases!$X147="MG",SUMPRODUCT(Leases!$Z147:$Z151,Expenses!AR$9:AR$13)*Leases!$F147,MAX((Expenses!AR$9-Leases!$AB147/12)*Leases!$AA147*Leases!$F147,0)+MAX((Expenses!AR$10-Leases!$AB148/12)*Leases!$AA148*Leases!$F147,0)+MAX((Expenses!AR$11-Leases!$AB149/12)*Leases!$AA149*Leases!$F147,0)+MAX((Expenses!AR$12-Leases!$AB150/12)*Leases!$AA150*Leases!$F147,0)+MAX((Expenses!AR$13-Leases!$AB151/12)*Leases!$AA151*Leases!$F147,0)))))</f>
        <v>0</v>
      </c>
      <c r="AU318" s="94">
        <f>IF(OR(AU$165&lt;=EOMONTH($E147,$R147*(1-$O147)),AU$165&gt;EOMONTH($E147,$P147*12*(1-$O147)+$Q147*12*$O147+$R147*(1-$O147))),0,IF($X147="NNN",Expenses!AS$14*Leases!$F147,IF(Leases!$X147="FSG",0,IF(Leases!$X147="MG",SUMPRODUCT(Leases!$Z147:$Z151,Expenses!AS$9:AS$13)*Leases!$F147,MAX((Expenses!AS$9-Leases!$AB147/12)*Leases!$AA147*Leases!$F147,0)+MAX((Expenses!AS$10-Leases!$AB148/12)*Leases!$AA148*Leases!$F147,0)+MAX((Expenses!AS$11-Leases!$AB149/12)*Leases!$AA149*Leases!$F147,0)+MAX((Expenses!AS$12-Leases!$AB150/12)*Leases!$AA150*Leases!$F147,0)+MAX((Expenses!AS$13-Leases!$AB151/12)*Leases!$AA151*Leases!$F147,0)))))</f>
        <v>0</v>
      </c>
      <c r="AV318" s="94">
        <f>IF(OR(AV$165&lt;=EOMONTH($E147,$R147*(1-$O147)),AV$165&gt;EOMONTH($E147,$P147*12*(1-$O147)+$Q147*12*$O147+$R147*(1-$O147))),0,IF($X147="NNN",Expenses!AT$14*Leases!$F147,IF(Leases!$X147="FSG",0,IF(Leases!$X147="MG",SUMPRODUCT(Leases!$Z147:$Z151,Expenses!AT$9:AT$13)*Leases!$F147,MAX((Expenses!AT$9-Leases!$AB147/12)*Leases!$AA147*Leases!$F147,0)+MAX((Expenses!AT$10-Leases!$AB148/12)*Leases!$AA148*Leases!$F147,0)+MAX((Expenses!AT$11-Leases!$AB149/12)*Leases!$AA149*Leases!$F147,0)+MAX((Expenses!AT$12-Leases!$AB150/12)*Leases!$AA150*Leases!$F147,0)+MAX((Expenses!AT$13-Leases!$AB151/12)*Leases!$AA151*Leases!$F147,0)))))</f>
        <v>0</v>
      </c>
      <c r="AW318" s="94">
        <f>IF(OR(AW$165&lt;=EOMONTH($E147,$R147*(1-$O147)),AW$165&gt;EOMONTH($E147,$P147*12*(1-$O147)+$Q147*12*$O147+$R147*(1-$O147))),0,IF($X147="NNN",Expenses!AU$14*Leases!$F147,IF(Leases!$X147="FSG",0,IF(Leases!$X147="MG",SUMPRODUCT(Leases!$Z147:$Z151,Expenses!AU$9:AU$13)*Leases!$F147,MAX((Expenses!AU$9-Leases!$AB147/12)*Leases!$AA147*Leases!$F147,0)+MAX((Expenses!AU$10-Leases!$AB148/12)*Leases!$AA148*Leases!$F147,0)+MAX((Expenses!AU$11-Leases!$AB149/12)*Leases!$AA149*Leases!$F147,0)+MAX((Expenses!AU$12-Leases!$AB150/12)*Leases!$AA150*Leases!$F147,0)+MAX((Expenses!AU$13-Leases!$AB151/12)*Leases!$AA151*Leases!$F147,0)))))</f>
        <v>0</v>
      </c>
      <c r="AX318" s="94">
        <f>IF(OR(AX$165&lt;=EOMONTH($E147,$R147*(1-$O147)),AX$165&gt;EOMONTH($E147,$P147*12*(1-$O147)+$Q147*12*$O147+$R147*(1-$O147))),0,IF($X147="NNN",Expenses!AV$14*Leases!$F147,IF(Leases!$X147="FSG",0,IF(Leases!$X147="MG",SUMPRODUCT(Leases!$Z147:$Z151,Expenses!AV$9:AV$13)*Leases!$F147,MAX((Expenses!AV$9-Leases!$AB147/12)*Leases!$AA147*Leases!$F147,0)+MAX((Expenses!AV$10-Leases!$AB148/12)*Leases!$AA148*Leases!$F147,0)+MAX((Expenses!AV$11-Leases!$AB149/12)*Leases!$AA149*Leases!$F147,0)+MAX((Expenses!AV$12-Leases!$AB150/12)*Leases!$AA150*Leases!$F147,0)+MAX((Expenses!AV$13-Leases!$AB151/12)*Leases!$AA151*Leases!$F147,0)))))</f>
        <v>0</v>
      </c>
      <c r="AY318" s="94">
        <f>IF(OR(AY$165&lt;=EOMONTH($E147,$R147*(1-$O147)),AY$165&gt;EOMONTH($E147,$P147*12*(1-$O147)+$Q147*12*$O147+$R147*(1-$O147))),0,IF($X147="NNN",Expenses!AW$14*Leases!$F147,IF(Leases!$X147="FSG",0,IF(Leases!$X147="MG",SUMPRODUCT(Leases!$Z147:$Z151,Expenses!AW$9:AW$13)*Leases!$F147,MAX((Expenses!AW$9-Leases!$AB147/12)*Leases!$AA147*Leases!$F147,0)+MAX((Expenses!AW$10-Leases!$AB148/12)*Leases!$AA148*Leases!$F147,0)+MAX((Expenses!AW$11-Leases!$AB149/12)*Leases!$AA149*Leases!$F147,0)+MAX((Expenses!AW$12-Leases!$AB150/12)*Leases!$AA150*Leases!$F147,0)+MAX((Expenses!AW$13-Leases!$AB151/12)*Leases!$AA151*Leases!$F147,0)))))</f>
        <v>0</v>
      </c>
      <c r="AZ318" s="94">
        <f>IF(OR(AZ$165&lt;=EOMONTH($E147,$R147*(1-$O147)),AZ$165&gt;EOMONTH($E147,$P147*12*(1-$O147)+$Q147*12*$O147+$R147*(1-$O147))),0,IF($X147="NNN",Expenses!AX$14*Leases!$F147,IF(Leases!$X147="FSG",0,IF(Leases!$X147="MG",SUMPRODUCT(Leases!$Z147:$Z151,Expenses!AX$9:AX$13)*Leases!$F147,MAX((Expenses!AX$9-Leases!$AB147/12)*Leases!$AA147*Leases!$F147,0)+MAX((Expenses!AX$10-Leases!$AB148/12)*Leases!$AA148*Leases!$F147,0)+MAX((Expenses!AX$11-Leases!$AB149/12)*Leases!$AA149*Leases!$F147,0)+MAX((Expenses!AX$12-Leases!$AB150/12)*Leases!$AA150*Leases!$F147,0)+MAX((Expenses!AX$13-Leases!$AB151/12)*Leases!$AA151*Leases!$F147,0)))))</f>
        <v>0</v>
      </c>
      <c r="BA318" s="94">
        <f>IF(OR(BA$165&lt;=EOMONTH($E147,$R147*(1-$O147)),BA$165&gt;EOMONTH($E147,$P147*12*(1-$O147)+$Q147*12*$O147+$R147*(1-$O147))),0,IF($X147="NNN",Expenses!AY$14*Leases!$F147,IF(Leases!$X147="FSG",0,IF(Leases!$X147="MG",SUMPRODUCT(Leases!$Z147:$Z151,Expenses!AY$9:AY$13)*Leases!$F147,MAX((Expenses!AY$9-Leases!$AB147/12)*Leases!$AA147*Leases!$F147,0)+MAX((Expenses!AY$10-Leases!$AB148/12)*Leases!$AA148*Leases!$F147,0)+MAX((Expenses!AY$11-Leases!$AB149/12)*Leases!$AA149*Leases!$F147,0)+MAX((Expenses!AY$12-Leases!$AB150/12)*Leases!$AA150*Leases!$F147,0)+MAX((Expenses!AY$13-Leases!$AB151/12)*Leases!$AA151*Leases!$F147,0)))))</f>
        <v>0</v>
      </c>
      <c r="BB318" s="94">
        <f>IF(OR(BB$165&lt;=EOMONTH($E147,$R147*(1-$O147)),BB$165&gt;EOMONTH($E147,$P147*12*(1-$O147)+$Q147*12*$O147+$R147*(1-$O147))),0,IF($X147="NNN",Expenses!AZ$14*Leases!$F147,IF(Leases!$X147="FSG",0,IF(Leases!$X147="MG",SUMPRODUCT(Leases!$Z147:$Z151,Expenses!AZ$9:AZ$13)*Leases!$F147,MAX((Expenses!AZ$9-Leases!$AB147/12)*Leases!$AA147*Leases!$F147,0)+MAX((Expenses!AZ$10-Leases!$AB148/12)*Leases!$AA148*Leases!$F147,0)+MAX((Expenses!AZ$11-Leases!$AB149/12)*Leases!$AA149*Leases!$F147,0)+MAX((Expenses!AZ$12-Leases!$AB150/12)*Leases!$AA150*Leases!$F147,0)+MAX((Expenses!AZ$13-Leases!$AB151/12)*Leases!$AA151*Leases!$F147,0)))))</f>
        <v>0</v>
      </c>
      <c r="BC318" s="94">
        <f>IF(OR(BC$165&lt;=EOMONTH($E147,$R147*(1-$O147)),BC$165&gt;EOMONTH($E147,$P147*12*(1-$O147)+$Q147*12*$O147+$R147*(1-$O147))),0,IF($X147="NNN",Expenses!BA$14*Leases!$F147,IF(Leases!$X147="FSG",0,IF(Leases!$X147="MG",SUMPRODUCT(Leases!$Z147:$Z151,Expenses!BA$9:BA$13)*Leases!$F147,MAX((Expenses!BA$9-Leases!$AB147/12)*Leases!$AA147*Leases!$F147,0)+MAX((Expenses!BA$10-Leases!$AB148/12)*Leases!$AA148*Leases!$F147,0)+MAX((Expenses!BA$11-Leases!$AB149/12)*Leases!$AA149*Leases!$F147,0)+MAX((Expenses!BA$12-Leases!$AB150/12)*Leases!$AA150*Leases!$F147,0)+MAX((Expenses!BA$13-Leases!$AB151/12)*Leases!$AA151*Leases!$F147,0)))))</f>
        <v>0</v>
      </c>
      <c r="BD318" s="94">
        <f>IF(OR(BD$165&lt;=EOMONTH($E147,$R147*(1-$O147)),BD$165&gt;EOMONTH($E147,$P147*12*(1-$O147)+$Q147*12*$O147+$R147*(1-$O147))),0,IF($X147="NNN",Expenses!BB$14*Leases!$F147,IF(Leases!$X147="FSG",0,IF(Leases!$X147="MG",SUMPRODUCT(Leases!$Z147:$Z151,Expenses!BB$9:BB$13)*Leases!$F147,MAX((Expenses!BB$9-Leases!$AB147/12)*Leases!$AA147*Leases!$F147,0)+MAX((Expenses!BB$10-Leases!$AB148/12)*Leases!$AA148*Leases!$F147,0)+MAX((Expenses!BB$11-Leases!$AB149/12)*Leases!$AA149*Leases!$F147,0)+MAX((Expenses!BB$12-Leases!$AB150/12)*Leases!$AA150*Leases!$F147,0)+MAX((Expenses!BB$13-Leases!$AB151/12)*Leases!$AA151*Leases!$F147,0)))))</f>
        <v>0</v>
      </c>
      <c r="BE318" s="94">
        <f>IF(OR(BE$165&lt;=EOMONTH($E147,$R147*(1-$O147)),BE$165&gt;EOMONTH($E147,$P147*12*(1-$O147)+$Q147*12*$O147+$R147*(1-$O147))),0,IF($X147="NNN",Expenses!BC$14*Leases!$F147,IF(Leases!$X147="FSG",0,IF(Leases!$X147="MG",SUMPRODUCT(Leases!$Z147:$Z151,Expenses!BC$9:BC$13)*Leases!$F147,MAX((Expenses!BC$9-Leases!$AB147/12)*Leases!$AA147*Leases!$F147,0)+MAX((Expenses!BC$10-Leases!$AB148/12)*Leases!$AA148*Leases!$F147,0)+MAX((Expenses!BC$11-Leases!$AB149/12)*Leases!$AA149*Leases!$F147,0)+MAX((Expenses!BC$12-Leases!$AB150/12)*Leases!$AA150*Leases!$F147,0)+MAX((Expenses!BC$13-Leases!$AB151/12)*Leases!$AA151*Leases!$F147,0)))))</f>
        <v>0</v>
      </c>
      <c r="BF318" s="94">
        <f>IF(OR(BF$165&lt;=EOMONTH($E147,$R147*(1-$O147)),BF$165&gt;EOMONTH($E147,$P147*12*(1-$O147)+$Q147*12*$O147+$R147*(1-$O147))),0,IF($X147="NNN",Expenses!BD$14*Leases!$F147,IF(Leases!$X147="FSG",0,IF(Leases!$X147="MG",SUMPRODUCT(Leases!$Z147:$Z151,Expenses!BD$9:BD$13)*Leases!$F147,MAX((Expenses!BD$9-Leases!$AB147/12)*Leases!$AA147*Leases!$F147,0)+MAX((Expenses!BD$10-Leases!$AB148/12)*Leases!$AA148*Leases!$F147,0)+MAX((Expenses!BD$11-Leases!$AB149/12)*Leases!$AA149*Leases!$F147,0)+MAX((Expenses!BD$12-Leases!$AB150/12)*Leases!$AA150*Leases!$F147,0)+MAX((Expenses!BD$13-Leases!$AB151/12)*Leases!$AA151*Leases!$F147,0)))))</f>
        <v>0</v>
      </c>
      <c r="BG318" s="94">
        <f>IF(OR(BG$165&lt;=EOMONTH($E147,$R147*(1-$O147)),BG$165&gt;EOMONTH($E147,$P147*12*(1-$O147)+$Q147*12*$O147+$R147*(1-$O147))),0,IF($X147="NNN",Expenses!BE$14*Leases!$F147,IF(Leases!$X147="FSG",0,IF(Leases!$X147="MG",SUMPRODUCT(Leases!$Z147:$Z151,Expenses!BE$9:BE$13)*Leases!$F147,MAX((Expenses!BE$9-Leases!$AB147/12)*Leases!$AA147*Leases!$F147,0)+MAX((Expenses!BE$10-Leases!$AB148/12)*Leases!$AA148*Leases!$F147,0)+MAX((Expenses!BE$11-Leases!$AB149/12)*Leases!$AA149*Leases!$F147,0)+MAX((Expenses!BE$12-Leases!$AB150/12)*Leases!$AA150*Leases!$F147,0)+MAX((Expenses!BE$13-Leases!$AB151/12)*Leases!$AA151*Leases!$F147,0)))))</f>
        <v>0</v>
      </c>
      <c r="BH318" s="94">
        <f>IF(OR(BH$165&lt;=EOMONTH($E147,$R147*(1-$O147)),BH$165&gt;EOMONTH($E147,$P147*12*(1-$O147)+$Q147*12*$O147+$R147*(1-$O147))),0,IF($X147="NNN",Expenses!BF$14*Leases!$F147,IF(Leases!$X147="FSG",0,IF(Leases!$X147="MG",SUMPRODUCT(Leases!$Z147:$Z151,Expenses!BF$9:BF$13)*Leases!$F147,MAX((Expenses!BF$9-Leases!$AB147/12)*Leases!$AA147*Leases!$F147,0)+MAX((Expenses!BF$10-Leases!$AB148/12)*Leases!$AA148*Leases!$F147,0)+MAX((Expenses!BF$11-Leases!$AB149/12)*Leases!$AA149*Leases!$F147,0)+MAX((Expenses!BF$12-Leases!$AB150/12)*Leases!$AA150*Leases!$F147,0)+MAX((Expenses!BF$13-Leases!$AB151/12)*Leases!$AA151*Leases!$F147,0)))))</f>
        <v>0</v>
      </c>
      <c r="BI318" s="94">
        <f>IF(OR(BI$165&lt;=EOMONTH($E147,$R147*(1-$O147)),BI$165&gt;EOMONTH($E147,$P147*12*(1-$O147)+$Q147*12*$O147+$R147*(1-$O147))),0,IF($X147="NNN",Expenses!BG$14*Leases!$F147,IF(Leases!$X147="FSG",0,IF(Leases!$X147="MG",SUMPRODUCT(Leases!$Z147:$Z151,Expenses!BG$9:BG$13)*Leases!$F147,MAX((Expenses!BG$9-Leases!$AB147/12)*Leases!$AA147*Leases!$F147,0)+MAX((Expenses!BG$10-Leases!$AB148/12)*Leases!$AA148*Leases!$F147,0)+MAX((Expenses!BG$11-Leases!$AB149/12)*Leases!$AA149*Leases!$F147,0)+MAX((Expenses!BG$12-Leases!$AB150/12)*Leases!$AA150*Leases!$F147,0)+MAX((Expenses!BG$13-Leases!$AB151/12)*Leases!$AA151*Leases!$F147,0)))))</f>
        <v>0</v>
      </c>
      <c r="BJ318" s="94">
        <f>IF(OR(BJ$165&lt;=EOMONTH($E147,$R147*(1-$O147)),BJ$165&gt;EOMONTH($E147,$P147*12*(1-$O147)+$Q147*12*$O147+$R147*(1-$O147))),0,IF($X147="NNN",Expenses!BH$14*Leases!$F147,IF(Leases!$X147="FSG",0,IF(Leases!$X147="MG",SUMPRODUCT(Leases!$Z147:$Z151,Expenses!BH$9:BH$13)*Leases!$F147,MAX((Expenses!BH$9-Leases!$AB147/12)*Leases!$AA147*Leases!$F147,0)+MAX((Expenses!BH$10-Leases!$AB148/12)*Leases!$AA148*Leases!$F147,0)+MAX((Expenses!BH$11-Leases!$AB149/12)*Leases!$AA149*Leases!$F147,0)+MAX((Expenses!BH$12-Leases!$AB150/12)*Leases!$AA150*Leases!$F147,0)+MAX((Expenses!BH$13-Leases!$AB151/12)*Leases!$AA151*Leases!$F147,0)))))</f>
        <v>0</v>
      </c>
      <c r="BK318" s="94">
        <f>IF(OR(BK$165&lt;=EOMONTH($E147,$R147*(1-$O147)),BK$165&gt;EOMONTH($E147,$P147*12*(1-$O147)+$Q147*12*$O147+$R147*(1-$O147))),0,IF($X147="NNN",Expenses!BI$14*Leases!$F147,IF(Leases!$X147="FSG",0,IF(Leases!$X147="MG",SUMPRODUCT(Leases!$Z147:$Z151,Expenses!BI$9:BI$13)*Leases!$F147,MAX((Expenses!BI$9-Leases!$AB147/12)*Leases!$AA147*Leases!$F147,0)+MAX((Expenses!BI$10-Leases!$AB148/12)*Leases!$AA148*Leases!$F147,0)+MAX((Expenses!BI$11-Leases!$AB149/12)*Leases!$AA149*Leases!$F147,0)+MAX((Expenses!BI$12-Leases!$AB150/12)*Leases!$AA150*Leases!$F147,0)+MAX((Expenses!BI$13-Leases!$AB151/12)*Leases!$AA151*Leases!$F147,0)))))</f>
        <v>0</v>
      </c>
      <c r="BL318" s="94">
        <f>IF(OR(BL$165&lt;=EOMONTH($E147,$R147*(1-$O147)),BL$165&gt;EOMONTH($E147,$P147*12*(1-$O147)+$Q147*12*$O147+$R147*(1-$O147))),0,IF($X147="NNN",Expenses!BJ$14*Leases!$F147,IF(Leases!$X147="FSG",0,IF(Leases!$X147="MG",SUMPRODUCT(Leases!$Z147:$Z151,Expenses!BJ$9:BJ$13)*Leases!$F147,MAX((Expenses!BJ$9-Leases!$AB147/12)*Leases!$AA147*Leases!$F147,0)+MAX((Expenses!BJ$10-Leases!$AB148/12)*Leases!$AA148*Leases!$F147,0)+MAX((Expenses!BJ$11-Leases!$AB149/12)*Leases!$AA149*Leases!$F147,0)+MAX((Expenses!BJ$12-Leases!$AB150/12)*Leases!$AA150*Leases!$F147,0)+MAX((Expenses!BJ$13-Leases!$AB151/12)*Leases!$AA151*Leases!$F147,0)))))</f>
        <v>0</v>
      </c>
      <c r="BM318" s="94">
        <f>IF(OR(BM$165&lt;=EOMONTH($E147,$R147*(1-$O147)),BM$165&gt;EOMONTH($E147,$P147*12*(1-$O147)+$Q147*12*$O147+$R147*(1-$O147))),0,IF($X147="NNN",Expenses!BK$14*Leases!$F147,IF(Leases!$X147="FSG",0,IF(Leases!$X147="MG",SUMPRODUCT(Leases!$Z147:$Z151,Expenses!BK$9:BK$13)*Leases!$F147,MAX((Expenses!BK$9-Leases!$AB147/12)*Leases!$AA147*Leases!$F147,0)+MAX((Expenses!BK$10-Leases!$AB148/12)*Leases!$AA148*Leases!$F147,0)+MAX((Expenses!BK$11-Leases!$AB149/12)*Leases!$AA149*Leases!$F147,0)+MAX((Expenses!BK$12-Leases!$AB150/12)*Leases!$AA150*Leases!$F147,0)+MAX((Expenses!BK$13-Leases!$AB151/12)*Leases!$AA151*Leases!$F147,0)))))</f>
        <v>0</v>
      </c>
      <c r="BN318" s="94">
        <f>IF(OR(BN$165&lt;=EOMONTH($E147,$R147*(1-$O147)),BN$165&gt;EOMONTH($E147,$P147*12*(1-$O147)+$Q147*12*$O147+$R147*(1-$O147))),0,IF($X147="NNN",Expenses!BL$14*Leases!$F147,IF(Leases!$X147="FSG",0,IF(Leases!$X147="MG",SUMPRODUCT(Leases!$Z147:$Z151,Expenses!BL$9:BL$13)*Leases!$F147,MAX((Expenses!BL$9-Leases!$AB147/12)*Leases!$AA147*Leases!$F147,0)+MAX((Expenses!BL$10-Leases!$AB148/12)*Leases!$AA148*Leases!$F147,0)+MAX((Expenses!BL$11-Leases!$AB149/12)*Leases!$AA149*Leases!$F147,0)+MAX((Expenses!BL$12-Leases!$AB150/12)*Leases!$AA150*Leases!$F147,0)+MAX((Expenses!BL$13-Leases!$AB151/12)*Leases!$AA151*Leases!$F147,0)))))</f>
        <v>0</v>
      </c>
      <c r="BO318" s="94">
        <f>IF(OR(BO$165&lt;=EOMONTH($E147,$R147*(1-$O147)),BO$165&gt;EOMONTH($E147,$P147*12*(1-$O147)+$Q147*12*$O147+$R147*(1-$O147))),0,IF($X147="NNN",Expenses!BM$14*Leases!$F147,IF(Leases!$X147="FSG",0,IF(Leases!$X147="MG",SUMPRODUCT(Leases!$Z147:$Z151,Expenses!BM$9:BM$13)*Leases!$F147,MAX((Expenses!BM$9-Leases!$AB147/12)*Leases!$AA147*Leases!$F147,0)+MAX((Expenses!BM$10-Leases!$AB148/12)*Leases!$AA148*Leases!$F147,0)+MAX((Expenses!BM$11-Leases!$AB149/12)*Leases!$AA149*Leases!$F147,0)+MAX((Expenses!BM$12-Leases!$AB150/12)*Leases!$AA150*Leases!$F147,0)+MAX((Expenses!BM$13-Leases!$AB151/12)*Leases!$AA151*Leases!$F147,0)))))</f>
        <v>0</v>
      </c>
      <c r="BP318" s="94">
        <f>IF(OR(BP$165&lt;=EOMONTH($E147,$R147*(1-$O147)),BP$165&gt;EOMONTH($E147,$P147*12*(1-$O147)+$Q147*12*$O147+$R147*(1-$O147))),0,IF($X147="NNN",Expenses!BN$14*Leases!$F147,IF(Leases!$X147="FSG",0,IF(Leases!$X147="MG",SUMPRODUCT(Leases!$Z147:$Z151,Expenses!BN$9:BN$13)*Leases!$F147,MAX((Expenses!BN$9-Leases!$AB147/12)*Leases!$AA147*Leases!$F147,0)+MAX((Expenses!BN$10-Leases!$AB148/12)*Leases!$AA148*Leases!$F147,0)+MAX((Expenses!BN$11-Leases!$AB149/12)*Leases!$AA149*Leases!$F147,0)+MAX((Expenses!BN$12-Leases!$AB150/12)*Leases!$AA150*Leases!$F147,0)+MAX((Expenses!BN$13-Leases!$AB151/12)*Leases!$AA151*Leases!$F147,0)))))</f>
        <v>0</v>
      </c>
      <c r="BQ318" s="94">
        <f ca="1">IF(OR(BQ$165&lt;=EOMONTH($E147,$R147*(1-$O147)),BQ$165&gt;EOMONTH($E147,$P147*12*(1-$O147)+$Q147*12*$O147+$R147*(1-$O147))),0,IF($X147="NNN",Expenses!BO$14*Leases!$F147,IF(Leases!$X147="FSG",0,IF(Leases!$X147="MG",SUMPRODUCT(Leases!$Z147:$Z151,Expenses!BO$9:BO$13)*Leases!$F147,MAX((Expenses!BO$9-Leases!$AB147/12)*Leases!$AA147*Leases!$F147,0)+MAX((Expenses!BO$10-Leases!$AB148/12)*Leases!$AA148*Leases!$F147,0)+MAX((Expenses!BO$11-Leases!$AB149/12)*Leases!$AA149*Leases!$F147,0)+MAX((Expenses!BO$12-Leases!$AB150/12)*Leases!$AA150*Leases!$F147,0)+MAX((Expenses!BO$13-Leases!$AB151/12)*Leases!$AA151*Leases!$F147,0)))))</f>
        <v>0</v>
      </c>
      <c r="BR318" s="94">
        <f ca="1">IF(OR(BR$165&lt;=EOMONTH($E147,$R147*(1-$O147)),BR$165&gt;EOMONTH($E147,$P147*12*(1-$O147)+$Q147*12*$O147+$R147*(1-$O147))),0,IF($X147="NNN",Expenses!BP$14*Leases!$F147,IF(Leases!$X147="FSG",0,IF(Leases!$X147="MG",SUMPRODUCT(Leases!$Z147:$Z151,Expenses!BP$9:BP$13)*Leases!$F147,MAX((Expenses!BP$9-Leases!$AB147/12)*Leases!$AA147*Leases!$F147,0)+MAX((Expenses!BP$10-Leases!$AB148/12)*Leases!$AA148*Leases!$F147,0)+MAX((Expenses!BP$11-Leases!$AB149/12)*Leases!$AA149*Leases!$F147,0)+MAX((Expenses!BP$12-Leases!$AB150/12)*Leases!$AA150*Leases!$F147,0)+MAX((Expenses!BP$13-Leases!$AB151/12)*Leases!$AA151*Leases!$F147,0)))))</f>
        <v>0</v>
      </c>
      <c r="BS318" s="94">
        <f ca="1">IF(OR(BS$165&lt;=EOMONTH($E147,$R147*(1-$O147)),BS$165&gt;EOMONTH($E147,$P147*12*(1-$O147)+$Q147*12*$O147+$R147*(1-$O147))),0,IF($X147="NNN",Expenses!BQ$14*Leases!$F147,IF(Leases!$X147="FSG",0,IF(Leases!$X147="MG",SUMPRODUCT(Leases!$Z147:$Z151,Expenses!BQ$9:BQ$13)*Leases!$F147,MAX((Expenses!BQ$9-Leases!$AB147/12)*Leases!$AA147*Leases!$F147,0)+MAX((Expenses!BQ$10-Leases!$AB148/12)*Leases!$AA148*Leases!$F147,0)+MAX((Expenses!BQ$11-Leases!$AB149/12)*Leases!$AA149*Leases!$F147,0)+MAX((Expenses!BQ$12-Leases!$AB150/12)*Leases!$AA150*Leases!$F147,0)+MAX((Expenses!BQ$13-Leases!$AB151/12)*Leases!$AA151*Leases!$F147,0)))))</f>
        <v>0</v>
      </c>
      <c r="BT318" s="94">
        <f ca="1">IF(OR(BT$165&lt;=EOMONTH($E147,$R147*(1-$O147)),BT$165&gt;EOMONTH($E147,$P147*12*(1-$O147)+$Q147*12*$O147+$R147*(1-$O147))),0,IF($X147="NNN",Expenses!BR$14*Leases!$F147,IF(Leases!$X147="FSG",0,IF(Leases!$X147="MG",SUMPRODUCT(Leases!$Z147:$Z151,Expenses!BR$9:BR$13)*Leases!$F147,MAX((Expenses!BR$9-Leases!$AB147/12)*Leases!$AA147*Leases!$F147,0)+MAX((Expenses!BR$10-Leases!$AB148/12)*Leases!$AA148*Leases!$F147,0)+MAX((Expenses!BR$11-Leases!$AB149/12)*Leases!$AA149*Leases!$F147,0)+MAX((Expenses!BR$12-Leases!$AB150/12)*Leases!$AA150*Leases!$F147,0)+MAX((Expenses!BR$13-Leases!$AB151/12)*Leases!$AA151*Leases!$F147,0)))))</f>
        <v>0</v>
      </c>
      <c r="BU318" s="94">
        <f ca="1">IF(OR(BU$165&lt;=EOMONTH($E147,$R147*(1-$O147)),BU$165&gt;EOMONTH($E147,$P147*12*(1-$O147)+$Q147*12*$O147+$R147*(1-$O147))),0,IF($X147="NNN",Expenses!BS$14*Leases!$F147,IF(Leases!$X147="FSG",0,IF(Leases!$X147="MG",SUMPRODUCT(Leases!$Z147:$Z151,Expenses!BS$9:BS$13)*Leases!$F147,MAX((Expenses!BS$9-Leases!$AB147/12)*Leases!$AA147*Leases!$F147,0)+MAX((Expenses!BS$10-Leases!$AB148/12)*Leases!$AA148*Leases!$F147,0)+MAX((Expenses!BS$11-Leases!$AB149/12)*Leases!$AA149*Leases!$F147,0)+MAX((Expenses!BS$12-Leases!$AB150/12)*Leases!$AA150*Leases!$F147,0)+MAX((Expenses!BS$13-Leases!$AB151/12)*Leases!$AA151*Leases!$F147,0)))))</f>
        <v>0</v>
      </c>
      <c r="BV318" s="94">
        <f ca="1">IF(OR(BV$165&lt;=EOMONTH($E147,$R147*(1-$O147)),BV$165&gt;EOMONTH($E147,$P147*12*(1-$O147)+$Q147*12*$O147+$R147*(1-$O147))),0,IF($X147="NNN",Expenses!BT$14*Leases!$F147,IF(Leases!$X147="FSG",0,IF(Leases!$X147="MG",SUMPRODUCT(Leases!$Z147:$Z151,Expenses!BT$9:BT$13)*Leases!$F147,MAX((Expenses!BT$9-Leases!$AB147/12)*Leases!$AA147*Leases!$F147,0)+MAX((Expenses!BT$10-Leases!$AB148/12)*Leases!$AA148*Leases!$F147,0)+MAX((Expenses!BT$11-Leases!$AB149/12)*Leases!$AA149*Leases!$F147,0)+MAX((Expenses!BT$12-Leases!$AB150/12)*Leases!$AA150*Leases!$F147,0)+MAX((Expenses!BT$13-Leases!$AB151/12)*Leases!$AA151*Leases!$F147,0)))))</f>
        <v>0</v>
      </c>
      <c r="BW318" s="94">
        <f ca="1">IF(OR(BW$165&lt;=EOMONTH($E147,$R147*(1-$O147)),BW$165&gt;EOMONTH($E147,$P147*12*(1-$O147)+$Q147*12*$O147+$R147*(1-$O147))),0,IF($X147="NNN",Expenses!BU$14*Leases!$F147,IF(Leases!$X147="FSG",0,IF(Leases!$X147="MG",SUMPRODUCT(Leases!$Z147:$Z151,Expenses!BU$9:BU$13)*Leases!$F147,MAX((Expenses!BU$9-Leases!$AB147/12)*Leases!$AA147*Leases!$F147,0)+MAX((Expenses!BU$10-Leases!$AB148/12)*Leases!$AA148*Leases!$F147,0)+MAX((Expenses!BU$11-Leases!$AB149/12)*Leases!$AA149*Leases!$F147,0)+MAX((Expenses!BU$12-Leases!$AB150/12)*Leases!$AA150*Leases!$F147,0)+MAX((Expenses!BU$13-Leases!$AB151/12)*Leases!$AA151*Leases!$F147,0)))))</f>
        <v>0</v>
      </c>
      <c r="BX318" s="94">
        <f ca="1">IF(OR(BX$165&lt;=EOMONTH($E147,$R147*(1-$O147)),BX$165&gt;EOMONTH($E147,$P147*12*(1-$O147)+$Q147*12*$O147+$R147*(1-$O147))),0,IF($X147="NNN",Expenses!BV$14*Leases!$F147,IF(Leases!$X147="FSG",0,IF(Leases!$X147="MG",SUMPRODUCT(Leases!$Z147:$Z151,Expenses!BV$9:BV$13)*Leases!$F147,MAX((Expenses!BV$9-Leases!$AB147/12)*Leases!$AA147*Leases!$F147,0)+MAX((Expenses!BV$10-Leases!$AB148/12)*Leases!$AA148*Leases!$F147,0)+MAX((Expenses!BV$11-Leases!$AB149/12)*Leases!$AA149*Leases!$F147,0)+MAX((Expenses!BV$12-Leases!$AB150/12)*Leases!$AA150*Leases!$F147,0)+MAX((Expenses!BV$13-Leases!$AB151/12)*Leases!$AA151*Leases!$F147,0)))))</f>
        <v>0</v>
      </c>
      <c r="BY318" s="94">
        <f ca="1">IF(OR(BY$165&lt;=EOMONTH($E147,$R147*(1-$O147)),BY$165&gt;EOMONTH($E147,$P147*12*(1-$O147)+$Q147*12*$O147+$R147*(1-$O147))),0,IF($X147="NNN",Expenses!BW$14*Leases!$F147,IF(Leases!$X147="FSG",0,IF(Leases!$X147="MG",SUMPRODUCT(Leases!$Z147:$Z151,Expenses!BW$9:BW$13)*Leases!$F147,MAX((Expenses!BW$9-Leases!$AB147/12)*Leases!$AA147*Leases!$F147,0)+MAX((Expenses!BW$10-Leases!$AB148/12)*Leases!$AA148*Leases!$F147,0)+MAX((Expenses!BW$11-Leases!$AB149/12)*Leases!$AA149*Leases!$F147,0)+MAX((Expenses!BW$12-Leases!$AB150/12)*Leases!$AA150*Leases!$F147,0)+MAX((Expenses!BW$13-Leases!$AB151/12)*Leases!$AA151*Leases!$F147,0)))))</f>
        <v>0</v>
      </c>
      <c r="BZ318" s="94">
        <f ca="1">IF(OR(BZ$165&lt;=EOMONTH($E147,$R147*(1-$O147)),BZ$165&gt;EOMONTH($E147,$P147*12*(1-$O147)+$Q147*12*$O147+$R147*(1-$O147))),0,IF($X147="NNN",Expenses!BX$14*Leases!$F147,IF(Leases!$X147="FSG",0,IF(Leases!$X147="MG",SUMPRODUCT(Leases!$Z147:$Z151,Expenses!BX$9:BX$13)*Leases!$F147,MAX((Expenses!BX$9-Leases!$AB147/12)*Leases!$AA147*Leases!$F147,0)+MAX((Expenses!BX$10-Leases!$AB148/12)*Leases!$AA148*Leases!$F147,0)+MAX((Expenses!BX$11-Leases!$AB149/12)*Leases!$AA149*Leases!$F147,0)+MAX((Expenses!BX$12-Leases!$AB150/12)*Leases!$AA150*Leases!$F147,0)+MAX((Expenses!BX$13-Leases!$AB151/12)*Leases!$AA151*Leases!$F147,0)))))</f>
        <v>0</v>
      </c>
      <c r="CA318" s="94">
        <f ca="1">IF(OR(CA$165&lt;=EOMONTH($E147,$R147*(1-$O147)),CA$165&gt;EOMONTH($E147,$P147*12*(1-$O147)+$Q147*12*$O147+$R147*(1-$O147))),0,IF($X147="NNN",Expenses!BY$14*Leases!$F147,IF(Leases!$X147="FSG",0,IF(Leases!$X147="MG",SUMPRODUCT(Leases!$Z147:$Z151,Expenses!BY$9:BY$13)*Leases!$F147,MAX((Expenses!BY$9-Leases!$AB147/12)*Leases!$AA147*Leases!$F147,0)+MAX((Expenses!BY$10-Leases!$AB148/12)*Leases!$AA148*Leases!$F147,0)+MAX((Expenses!BY$11-Leases!$AB149/12)*Leases!$AA149*Leases!$F147,0)+MAX((Expenses!BY$12-Leases!$AB150/12)*Leases!$AA150*Leases!$F147,0)+MAX((Expenses!BY$13-Leases!$AB151/12)*Leases!$AA151*Leases!$F147,0)))))</f>
        <v>0</v>
      </c>
      <c r="CB318" s="94">
        <f ca="1">IF(OR(CB$165&lt;=EOMONTH($E147,$R147*(1-$O147)),CB$165&gt;EOMONTH($E147,$P147*12*(1-$O147)+$Q147*12*$O147+$R147*(1-$O147))),0,IF($X147="NNN",Expenses!BZ$14*Leases!$F147,IF(Leases!$X147="FSG",0,IF(Leases!$X147="MG",SUMPRODUCT(Leases!$Z147:$Z151,Expenses!BZ$9:BZ$13)*Leases!$F147,MAX((Expenses!BZ$9-Leases!$AB147/12)*Leases!$AA147*Leases!$F147,0)+MAX((Expenses!BZ$10-Leases!$AB148/12)*Leases!$AA148*Leases!$F147,0)+MAX((Expenses!BZ$11-Leases!$AB149/12)*Leases!$AA149*Leases!$F147,0)+MAX((Expenses!BZ$12-Leases!$AB150/12)*Leases!$AA150*Leases!$F147,0)+MAX((Expenses!BZ$13-Leases!$AB151/12)*Leases!$AA151*Leases!$F147,0)))))</f>
        <v>0</v>
      </c>
      <c r="CC318" s="94">
        <f ca="1">IF(OR(CC$165&lt;=EOMONTH($E147,$R147*(1-$O147)),CC$165&gt;EOMONTH($E147,$P147*12*(1-$O147)+$Q147*12*$O147+$R147*(1-$O147))),0,IF($X147="NNN",Expenses!CA$14*Leases!$F147,IF(Leases!$X147="FSG",0,IF(Leases!$X147="MG",SUMPRODUCT(Leases!$Z147:$Z151,Expenses!CA$9:CA$13)*Leases!$F147,MAX((Expenses!CA$9-Leases!$AB147/12)*Leases!$AA147*Leases!$F147,0)+MAX((Expenses!CA$10-Leases!$AB148/12)*Leases!$AA148*Leases!$F147,0)+MAX((Expenses!CA$11-Leases!$AB149/12)*Leases!$AA149*Leases!$F147,0)+MAX((Expenses!CA$12-Leases!$AB150/12)*Leases!$AA150*Leases!$F147,0)+MAX((Expenses!CA$13-Leases!$AB151/12)*Leases!$AA151*Leases!$F147,0)))))</f>
        <v>0</v>
      </c>
      <c r="CD318" s="94">
        <f ca="1">IF(OR(CD$165&lt;=EOMONTH($E147,$R147*(1-$O147)),CD$165&gt;EOMONTH($E147,$P147*12*(1-$O147)+$Q147*12*$O147+$R147*(1-$O147))),0,IF($X147="NNN",Expenses!CB$14*Leases!$F147,IF(Leases!$X147="FSG",0,IF(Leases!$X147="MG",SUMPRODUCT(Leases!$Z147:$Z151,Expenses!CB$9:CB$13)*Leases!$F147,MAX((Expenses!CB$9-Leases!$AB147/12)*Leases!$AA147*Leases!$F147,0)+MAX((Expenses!CB$10-Leases!$AB148/12)*Leases!$AA148*Leases!$F147,0)+MAX((Expenses!CB$11-Leases!$AB149/12)*Leases!$AA149*Leases!$F147,0)+MAX((Expenses!CB$12-Leases!$AB150/12)*Leases!$AA150*Leases!$F147,0)+MAX((Expenses!CB$13-Leases!$AB151/12)*Leases!$AA151*Leases!$F147,0)))))</f>
        <v>0</v>
      </c>
      <c r="CE318" s="94">
        <f ca="1">IF(OR(CE$165&lt;=EOMONTH($E147,$R147*(1-$O147)),CE$165&gt;EOMONTH($E147,$P147*12*(1-$O147)+$Q147*12*$O147+$R147*(1-$O147))),0,IF($X147="NNN",Expenses!CC$14*Leases!$F147,IF(Leases!$X147="FSG",0,IF(Leases!$X147="MG",SUMPRODUCT(Leases!$Z147:$Z151,Expenses!CC$9:CC$13)*Leases!$F147,MAX((Expenses!CC$9-Leases!$AB147/12)*Leases!$AA147*Leases!$F147,0)+MAX((Expenses!CC$10-Leases!$AB148/12)*Leases!$AA148*Leases!$F147,0)+MAX((Expenses!CC$11-Leases!$AB149/12)*Leases!$AA149*Leases!$F147,0)+MAX((Expenses!CC$12-Leases!$AB150/12)*Leases!$AA150*Leases!$F147,0)+MAX((Expenses!CC$13-Leases!$AB151/12)*Leases!$AA151*Leases!$F147,0)))))</f>
        <v>0</v>
      </c>
      <c r="CF318" s="94">
        <f ca="1">IF(OR(CF$165&lt;=EOMONTH($E147,$R147*(1-$O147)),CF$165&gt;EOMONTH($E147,$P147*12*(1-$O147)+$Q147*12*$O147+$R147*(1-$O147))),0,IF($X147="NNN",Expenses!CD$14*Leases!$F147,IF(Leases!$X147="FSG",0,IF(Leases!$X147="MG",SUMPRODUCT(Leases!$Z147:$Z151,Expenses!CD$9:CD$13)*Leases!$F147,MAX((Expenses!CD$9-Leases!$AB147/12)*Leases!$AA147*Leases!$F147,0)+MAX((Expenses!CD$10-Leases!$AB148/12)*Leases!$AA148*Leases!$F147,0)+MAX((Expenses!CD$11-Leases!$AB149/12)*Leases!$AA149*Leases!$F147,0)+MAX((Expenses!CD$12-Leases!$AB150/12)*Leases!$AA150*Leases!$F147,0)+MAX((Expenses!CD$13-Leases!$AB151/12)*Leases!$AA151*Leases!$F147,0)))))</f>
        <v>0</v>
      </c>
      <c r="CG318" s="94">
        <f ca="1">IF(OR(CG$165&lt;=EOMONTH($E147,$R147*(1-$O147)),CG$165&gt;EOMONTH($E147,$P147*12*(1-$O147)+$Q147*12*$O147+$R147*(1-$O147))),0,IF($X147="NNN",Expenses!CE$14*Leases!$F147,IF(Leases!$X147="FSG",0,IF(Leases!$X147="MG",SUMPRODUCT(Leases!$Z147:$Z151,Expenses!CE$9:CE$13)*Leases!$F147,MAX((Expenses!CE$9-Leases!$AB147/12)*Leases!$AA147*Leases!$F147,0)+MAX((Expenses!CE$10-Leases!$AB148/12)*Leases!$AA148*Leases!$F147,0)+MAX((Expenses!CE$11-Leases!$AB149/12)*Leases!$AA149*Leases!$F147,0)+MAX((Expenses!CE$12-Leases!$AB150/12)*Leases!$AA150*Leases!$F147,0)+MAX((Expenses!CE$13-Leases!$AB151/12)*Leases!$AA151*Leases!$F147,0)))))</f>
        <v>0</v>
      </c>
      <c r="CH318" s="94">
        <f ca="1">IF(OR(CH$165&lt;=EOMONTH($E147,$R147*(1-$O147)),CH$165&gt;EOMONTH($E147,$P147*12*(1-$O147)+$Q147*12*$O147+$R147*(1-$O147))),0,IF($X147="NNN",Expenses!CF$14*Leases!$F147,IF(Leases!$X147="FSG",0,IF(Leases!$X147="MG",SUMPRODUCT(Leases!$Z147:$Z151,Expenses!CF$9:CF$13)*Leases!$F147,MAX((Expenses!CF$9-Leases!$AB147/12)*Leases!$AA147*Leases!$F147,0)+MAX((Expenses!CF$10-Leases!$AB148/12)*Leases!$AA148*Leases!$F147,0)+MAX((Expenses!CF$11-Leases!$AB149/12)*Leases!$AA149*Leases!$F147,0)+MAX((Expenses!CF$12-Leases!$AB150/12)*Leases!$AA150*Leases!$F147,0)+MAX((Expenses!CF$13-Leases!$AB151/12)*Leases!$AA151*Leases!$F147,0)))))</f>
        <v>0</v>
      </c>
      <c r="CI318" s="94">
        <f ca="1">IF(OR(CI$165&lt;=EOMONTH($E147,$R147*(1-$O147)),CI$165&gt;EOMONTH($E147,$P147*12*(1-$O147)+$Q147*12*$O147+$R147*(1-$O147))),0,IF($X147="NNN",Expenses!CG$14*Leases!$F147,IF(Leases!$X147="FSG",0,IF(Leases!$X147="MG",SUMPRODUCT(Leases!$Z147:$Z151,Expenses!CG$9:CG$13)*Leases!$F147,MAX((Expenses!CG$9-Leases!$AB147/12)*Leases!$AA147*Leases!$F147,0)+MAX((Expenses!CG$10-Leases!$AB148/12)*Leases!$AA148*Leases!$F147,0)+MAX((Expenses!CG$11-Leases!$AB149/12)*Leases!$AA149*Leases!$F147,0)+MAX((Expenses!CG$12-Leases!$AB150/12)*Leases!$AA150*Leases!$F147,0)+MAX((Expenses!CG$13-Leases!$AB151/12)*Leases!$AA151*Leases!$F147,0)))))</f>
        <v>0</v>
      </c>
      <c r="CJ318" s="94">
        <f ca="1">IF(OR(CJ$165&lt;=EOMONTH($E147,$R147*(1-$O147)),CJ$165&gt;EOMONTH($E147,$P147*12*(1-$O147)+$Q147*12*$O147+$R147*(1-$O147))),0,IF($X147="NNN",Expenses!CH$14*Leases!$F147,IF(Leases!$X147="FSG",0,IF(Leases!$X147="MG",SUMPRODUCT(Leases!$Z147:$Z151,Expenses!CH$9:CH$13)*Leases!$F147,MAX((Expenses!CH$9-Leases!$AB147/12)*Leases!$AA147*Leases!$F147,0)+MAX((Expenses!CH$10-Leases!$AB148/12)*Leases!$AA148*Leases!$F147,0)+MAX((Expenses!CH$11-Leases!$AB149/12)*Leases!$AA149*Leases!$F147,0)+MAX((Expenses!CH$12-Leases!$AB150/12)*Leases!$AA150*Leases!$F147,0)+MAX((Expenses!CH$13-Leases!$AB151/12)*Leases!$AA151*Leases!$F147,0)))))</f>
        <v>0</v>
      </c>
      <c r="CK318" s="94">
        <f ca="1">IF(OR(CK$165&lt;=EOMONTH($E147,$R147*(1-$O147)),CK$165&gt;EOMONTH($E147,$P147*12*(1-$O147)+$Q147*12*$O147+$R147*(1-$O147))),0,IF($X147="NNN",Expenses!CI$14*Leases!$F147,IF(Leases!$X147="FSG",0,IF(Leases!$X147="MG",SUMPRODUCT(Leases!$Z147:$Z151,Expenses!CI$9:CI$13)*Leases!$F147,MAX((Expenses!CI$9-Leases!$AB147/12)*Leases!$AA147*Leases!$F147,0)+MAX((Expenses!CI$10-Leases!$AB148/12)*Leases!$AA148*Leases!$F147,0)+MAX((Expenses!CI$11-Leases!$AB149/12)*Leases!$AA149*Leases!$F147,0)+MAX((Expenses!CI$12-Leases!$AB150/12)*Leases!$AA150*Leases!$F147,0)+MAX((Expenses!CI$13-Leases!$AB151/12)*Leases!$AA151*Leases!$F147,0)))))</f>
        <v>0</v>
      </c>
      <c r="CL318" s="94">
        <f ca="1">IF(OR(CL$165&lt;=EOMONTH($E147,$R147*(1-$O147)),CL$165&gt;EOMONTH($E147,$P147*12*(1-$O147)+$Q147*12*$O147+$R147*(1-$O147))),0,IF($X147="NNN",Expenses!CJ$14*Leases!$F147,IF(Leases!$X147="FSG",0,IF(Leases!$X147="MG",SUMPRODUCT(Leases!$Z147:$Z151,Expenses!CJ$9:CJ$13)*Leases!$F147,MAX((Expenses!CJ$9-Leases!$AB147/12)*Leases!$AA147*Leases!$F147,0)+MAX((Expenses!CJ$10-Leases!$AB148/12)*Leases!$AA148*Leases!$F147,0)+MAX((Expenses!CJ$11-Leases!$AB149/12)*Leases!$AA149*Leases!$F147,0)+MAX((Expenses!CJ$12-Leases!$AB150/12)*Leases!$AA150*Leases!$F147,0)+MAX((Expenses!CJ$13-Leases!$AB151/12)*Leases!$AA151*Leases!$F147,0)))))</f>
        <v>0</v>
      </c>
      <c r="CM318" s="94">
        <f ca="1">IF(OR(CM$165&lt;=EOMONTH($E147,$R147*(1-$O147)),CM$165&gt;EOMONTH($E147,$P147*12*(1-$O147)+$Q147*12*$O147+$R147*(1-$O147))),0,IF($X147="NNN",Expenses!CK$14*Leases!$F147,IF(Leases!$X147="FSG",0,IF(Leases!$X147="MG",SUMPRODUCT(Leases!$Z147:$Z151,Expenses!CK$9:CK$13)*Leases!$F147,MAX((Expenses!CK$9-Leases!$AB147/12)*Leases!$AA147*Leases!$F147,0)+MAX((Expenses!CK$10-Leases!$AB148/12)*Leases!$AA148*Leases!$F147,0)+MAX((Expenses!CK$11-Leases!$AB149/12)*Leases!$AA149*Leases!$F147,0)+MAX((Expenses!CK$12-Leases!$AB150/12)*Leases!$AA150*Leases!$F147,0)+MAX((Expenses!CK$13-Leases!$AB151/12)*Leases!$AA151*Leases!$F147,0)))))</f>
        <v>0</v>
      </c>
      <c r="CN318" s="94">
        <f ca="1">IF(OR(CN$165&lt;=EOMONTH($E147,$R147*(1-$O147)),CN$165&gt;EOMONTH($E147,$P147*12*(1-$O147)+$Q147*12*$O147+$R147*(1-$O147))),0,IF($X147="NNN",Expenses!CL$14*Leases!$F147,IF(Leases!$X147="FSG",0,IF(Leases!$X147="MG",SUMPRODUCT(Leases!$Z147:$Z151,Expenses!CL$9:CL$13)*Leases!$F147,MAX((Expenses!CL$9-Leases!$AB147/12)*Leases!$AA147*Leases!$F147,0)+MAX((Expenses!CL$10-Leases!$AB148/12)*Leases!$AA148*Leases!$F147,0)+MAX((Expenses!CL$11-Leases!$AB149/12)*Leases!$AA149*Leases!$F147,0)+MAX((Expenses!CL$12-Leases!$AB150/12)*Leases!$AA150*Leases!$F147,0)+MAX((Expenses!CL$13-Leases!$AB151/12)*Leases!$AA151*Leases!$F147,0)))))</f>
        <v>0</v>
      </c>
      <c r="CO318" s="94">
        <f ca="1">IF(OR(CO$165&lt;=EOMONTH($E147,$R147*(1-$O147)),CO$165&gt;EOMONTH($E147,$P147*12*(1-$O147)+$Q147*12*$O147+$R147*(1-$O147))),0,IF($X147="NNN",Expenses!CM$14*Leases!$F147,IF(Leases!$X147="FSG",0,IF(Leases!$X147="MG",SUMPRODUCT(Leases!$Z147:$Z151,Expenses!CM$9:CM$13)*Leases!$F147,MAX((Expenses!CM$9-Leases!$AB147/12)*Leases!$AA147*Leases!$F147,0)+MAX((Expenses!CM$10-Leases!$AB148/12)*Leases!$AA148*Leases!$F147,0)+MAX((Expenses!CM$11-Leases!$AB149/12)*Leases!$AA149*Leases!$F147,0)+MAX((Expenses!CM$12-Leases!$AB150/12)*Leases!$AA150*Leases!$F147,0)+MAX((Expenses!CM$13-Leases!$AB151/12)*Leases!$AA151*Leases!$F147,0)))))</f>
        <v>0</v>
      </c>
      <c r="CP318" s="94">
        <f ca="1">IF(OR(CP$165&lt;=EOMONTH($E147,$R147*(1-$O147)),CP$165&gt;EOMONTH($E147,$P147*12*(1-$O147)+$Q147*12*$O147+$R147*(1-$O147))),0,IF($X147="NNN",Expenses!CN$14*Leases!$F147,IF(Leases!$X147="FSG",0,IF(Leases!$X147="MG",SUMPRODUCT(Leases!$Z147:$Z151,Expenses!CN$9:CN$13)*Leases!$F147,MAX((Expenses!CN$9-Leases!$AB147/12)*Leases!$AA147*Leases!$F147,0)+MAX((Expenses!CN$10-Leases!$AB148/12)*Leases!$AA148*Leases!$F147,0)+MAX((Expenses!CN$11-Leases!$AB149/12)*Leases!$AA149*Leases!$F147,0)+MAX((Expenses!CN$12-Leases!$AB150/12)*Leases!$AA150*Leases!$F147,0)+MAX((Expenses!CN$13-Leases!$AB151/12)*Leases!$AA151*Leases!$F147,0)))))</f>
        <v>0</v>
      </c>
      <c r="CQ318" s="94">
        <f ca="1">IF(OR(CQ$165&lt;=EOMONTH($E147,$R147*(1-$O147)),CQ$165&gt;EOMONTH($E147,$P147*12*(1-$O147)+$Q147*12*$O147+$R147*(1-$O147))),0,IF($X147="NNN",Expenses!CO$14*Leases!$F147,IF(Leases!$X147="FSG",0,IF(Leases!$X147="MG",SUMPRODUCT(Leases!$Z147:$Z151,Expenses!CO$9:CO$13)*Leases!$F147,MAX((Expenses!CO$9-Leases!$AB147/12)*Leases!$AA147*Leases!$F147,0)+MAX((Expenses!CO$10-Leases!$AB148/12)*Leases!$AA148*Leases!$F147,0)+MAX((Expenses!CO$11-Leases!$AB149/12)*Leases!$AA149*Leases!$F147,0)+MAX((Expenses!CO$12-Leases!$AB150/12)*Leases!$AA150*Leases!$F147,0)+MAX((Expenses!CO$13-Leases!$AB151/12)*Leases!$AA151*Leases!$F147,0)))))</f>
        <v>0</v>
      </c>
      <c r="CR318" s="94">
        <f ca="1">IF(OR(CR$165&lt;=EOMONTH($E147,$R147*(1-$O147)),CR$165&gt;EOMONTH($E147,$P147*12*(1-$O147)+$Q147*12*$O147+$R147*(1-$O147))),0,IF($X147="NNN",Expenses!CP$14*Leases!$F147,IF(Leases!$X147="FSG",0,IF(Leases!$X147="MG",SUMPRODUCT(Leases!$Z147:$Z151,Expenses!CP$9:CP$13)*Leases!$F147,MAX((Expenses!CP$9-Leases!$AB147/12)*Leases!$AA147*Leases!$F147,0)+MAX((Expenses!CP$10-Leases!$AB148/12)*Leases!$AA148*Leases!$F147,0)+MAX((Expenses!CP$11-Leases!$AB149/12)*Leases!$AA149*Leases!$F147,0)+MAX((Expenses!CP$12-Leases!$AB150/12)*Leases!$AA150*Leases!$F147,0)+MAX((Expenses!CP$13-Leases!$AB151/12)*Leases!$AA151*Leases!$F147,0)))))</f>
        <v>0</v>
      </c>
      <c r="CS318" s="94">
        <f ca="1">IF(OR(CS$165&lt;=EOMONTH($E147,$R147*(1-$O147)),CS$165&gt;EOMONTH($E147,$P147*12*(1-$O147)+$Q147*12*$O147+$R147*(1-$O147))),0,IF($X147="NNN",Expenses!CQ$14*Leases!$F147,IF(Leases!$X147="FSG",0,IF(Leases!$X147="MG",SUMPRODUCT(Leases!$Z147:$Z151,Expenses!CQ$9:CQ$13)*Leases!$F147,MAX((Expenses!CQ$9-Leases!$AB147/12)*Leases!$AA147*Leases!$F147,0)+MAX((Expenses!CQ$10-Leases!$AB148/12)*Leases!$AA148*Leases!$F147,0)+MAX((Expenses!CQ$11-Leases!$AB149/12)*Leases!$AA149*Leases!$F147,0)+MAX((Expenses!CQ$12-Leases!$AB150/12)*Leases!$AA150*Leases!$F147,0)+MAX((Expenses!CQ$13-Leases!$AB151/12)*Leases!$AA151*Leases!$F147,0)))))</f>
        <v>0</v>
      </c>
      <c r="CT318" s="94">
        <f ca="1">IF(OR(CT$165&lt;=EOMONTH($E147,$R147*(1-$O147)),CT$165&gt;EOMONTH($E147,$P147*12*(1-$O147)+$Q147*12*$O147+$R147*(1-$O147))),0,IF($X147="NNN",Expenses!CR$14*Leases!$F147,IF(Leases!$X147="FSG",0,IF(Leases!$X147="MG",SUMPRODUCT(Leases!$Z147:$Z151,Expenses!CR$9:CR$13)*Leases!$F147,MAX((Expenses!CR$9-Leases!$AB147/12)*Leases!$AA147*Leases!$F147,0)+MAX((Expenses!CR$10-Leases!$AB148/12)*Leases!$AA148*Leases!$F147,0)+MAX((Expenses!CR$11-Leases!$AB149/12)*Leases!$AA149*Leases!$F147,0)+MAX((Expenses!CR$12-Leases!$AB150/12)*Leases!$AA150*Leases!$F147,0)+MAX((Expenses!CR$13-Leases!$AB151/12)*Leases!$AA151*Leases!$F147,0)))))</f>
        <v>0</v>
      </c>
      <c r="CU318" s="94">
        <f ca="1">IF(OR(CU$165&lt;=EOMONTH($E147,$R147*(1-$O147)),CU$165&gt;EOMONTH($E147,$P147*12*(1-$O147)+$Q147*12*$O147+$R147*(1-$O147))),0,IF($X147="NNN",Expenses!CS$14*Leases!$F147,IF(Leases!$X147="FSG",0,IF(Leases!$X147="MG",SUMPRODUCT(Leases!$Z147:$Z151,Expenses!CS$9:CS$13)*Leases!$F147,MAX((Expenses!CS$9-Leases!$AB147/12)*Leases!$AA147*Leases!$F147,0)+MAX((Expenses!CS$10-Leases!$AB148/12)*Leases!$AA148*Leases!$F147,0)+MAX((Expenses!CS$11-Leases!$AB149/12)*Leases!$AA149*Leases!$F147,0)+MAX((Expenses!CS$12-Leases!$AB150/12)*Leases!$AA150*Leases!$F147,0)+MAX((Expenses!CS$13-Leases!$AB151/12)*Leases!$AA151*Leases!$F147,0)))))</f>
        <v>0</v>
      </c>
      <c r="CV318" s="94">
        <f ca="1">IF(OR(CV$165&lt;=EOMONTH($E147,$R147*(1-$O147)),CV$165&gt;EOMONTH($E147,$P147*12*(1-$O147)+$Q147*12*$O147+$R147*(1-$O147))),0,IF($X147="NNN",Expenses!CT$14*Leases!$F147,IF(Leases!$X147="FSG",0,IF(Leases!$X147="MG",SUMPRODUCT(Leases!$Z147:$Z151,Expenses!CT$9:CT$13)*Leases!$F147,MAX((Expenses!CT$9-Leases!$AB147/12)*Leases!$AA147*Leases!$F147,0)+MAX((Expenses!CT$10-Leases!$AB148/12)*Leases!$AA148*Leases!$F147,0)+MAX((Expenses!CT$11-Leases!$AB149/12)*Leases!$AA149*Leases!$F147,0)+MAX((Expenses!CT$12-Leases!$AB150/12)*Leases!$AA150*Leases!$F147,0)+MAX((Expenses!CT$13-Leases!$AB151/12)*Leases!$AA151*Leases!$F147,0)))))</f>
        <v>0</v>
      </c>
      <c r="CW318" s="94">
        <f ca="1">IF(OR(CW$165&lt;=EOMONTH($E147,$R147*(1-$O147)),CW$165&gt;EOMONTH($E147,$P147*12*(1-$O147)+$Q147*12*$O147+$R147*(1-$O147))),0,IF($X147="NNN",Expenses!CU$14*Leases!$F147,IF(Leases!$X147="FSG",0,IF(Leases!$X147="MG",SUMPRODUCT(Leases!$Z147:$Z151,Expenses!CU$9:CU$13)*Leases!$F147,MAX((Expenses!CU$9-Leases!$AB147/12)*Leases!$AA147*Leases!$F147,0)+MAX((Expenses!CU$10-Leases!$AB148/12)*Leases!$AA148*Leases!$F147,0)+MAX((Expenses!CU$11-Leases!$AB149/12)*Leases!$AA149*Leases!$F147,0)+MAX((Expenses!CU$12-Leases!$AB150/12)*Leases!$AA150*Leases!$F147,0)+MAX((Expenses!CU$13-Leases!$AB151/12)*Leases!$AA151*Leases!$F147,0)))))</f>
        <v>0</v>
      </c>
      <c r="CX318" s="94">
        <f ca="1">IF(OR(CX$165&lt;=EOMONTH($E147,$R147*(1-$O147)),CX$165&gt;EOMONTH($E147,$P147*12*(1-$O147)+$Q147*12*$O147+$R147*(1-$O147))),0,IF($X147="NNN",Expenses!CV$14*Leases!$F147,IF(Leases!$X147="FSG",0,IF(Leases!$X147="MG",SUMPRODUCT(Leases!$Z147:$Z151,Expenses!CV$9:CV$13)*Leases!$F147,MAX((Expenses!CV$9-Leases!$AB147/12)*Leases!$AA147*Leases!$F147,0)+MAX((Expenses!CV$10-Leases!$AB148/12)*Leases!$AA148*Leases!$F147,0)+MAX((Expenses!CV$11-Leases!$AB149/12)*Leases!$AA149*Leases!$F147,0)+MAX((Expenses!CV$12-Leases!$AB150/12)*Leases!$AA150*Leases!$F147,0)+MAX((Expenses!CV$13-Leases!$AB151/12)*Leases!$AA151*Leases!$F147,0)))))</f>
        <v>0</v>
      </c>
      <c r="CY318" s="94">
        <f ca="1">IF(OR(CY$165&lt;=EOMONTH($E147,$R147*(1-$O147)),CY$165&gt;EOMONTH($E147,$P147*12*(1-$O147)+$Q147*12*$O147+$R147*(1-$O147))),0,IF($X147="NNN",Expenses!CW$14*Leases!$F147,IF(Leases!$X147="FSG",0,IF(Leases!$X147="MG",SUMPRODUCT(Leases!$Z147:$Z151,Expenses!CW$9:CW$13)*Leases!$F147,MAX((Expenses!CW$9-Leases!$AB147/12)*Leases!$AA147*Leases!$F147,0)+MAX((Expenses!CW$10-Leases!$AB148/12)*Leases!$AA148*Leases!$F147,0)+MAX((Expenses!CW$11-Leases!$AB149/12)*Leases!$AA149*Leases!$F147,0)+MAX((Expenses!CW$12-Leases!$AB150/12)*Leases!$AA150*Leases!$F147,0)+MAX((Expenses!CW$13-Leases!$AB151/12)*Leases!$AA151*Leases!$F147,0)))))</f>
        <v>0</v>
      </c>
      <c r="CZ318" s="94">
        <f ca="1">IF(OR(CZ$165&lt;=EOMONTH($E147,$R147*(1-$O147)),CZ$165&gt;EOMONTH($E147,$P147*12*(1-$O147)+$Q147*12*$O147+$R147*(1-$O147))),0,IF($X147="NNN",Expenses!CX$14*Leases!$F147,IF(Leases!$X147="FSG",0,IF(Leases!$X147="MG",SUMPRODUCT(Leases!$Z147:$Z151,Expenses!CX$9:CX$13)*Leases!$F147,MAX((Expenses!CX$9-Leases!$AB147/12)*Leases!$AA147*Leases!$F147,0)+MAX((Expenses!CX$10-Leases!$AB148/12)*Leases!$AA148*Leases!$F147,0)+MAX((Expenses!CX$11-Leases!$AB149/12)*Leases!$AA149*Leases!$F147,0)+MAX((Expenses!CX$12-Leases!$AB150/12)*Leases!$AA150*Leases!$F147,0)+MAX((Expenses!CX$13-Leases!$AB151/12)*Leases!$AA151*Leases!$F147,0)))))</f>
        <v>0</v>
      </c>
      <c r="DA318" s="94">
        <f ca="1">IF(OR(DA$165&lt;=EOMONTH($E147,$R147*(1-$O147)),DA$165&gt;EOMONTH($E147,$P147*12*(1-$O147)+$Q147*12*$O147+$R147*(1-$O147))),0,IF($X147="NNN",Expenses!CY$14*Leases!$F147,IF(Leases!$X147="FSG",0,IF(Leases!$X147="MG",SUMPRODUCT(Leases!$Z147:$Z151,Expenses!CY$9:CY$13)*Leases!$F147,MAX((Expenses!CY$9-Leases!$AB147/12)*Leases!$AA147*Leases!$F147,0)+MAX((Expenses!CY$10-Leases!$AB148/12)*Leases!$AA148*Leases!$F147,0)+MAX((Expenses!CY$11-Leases!$AB149/12)*Leases!$AA149*Leases!$F147,0)+MAX((Expenses!CY$12-Leases!$AB150/12)*Leases!$AA150*Leases!$F147,0)+MAX((Expenses!CY$13-Leases!$AB151/12)*Leases!$AA151*Leases!$F147,0)))))</f>
        <v>0</v>
      </c>
      <c r="DB318" s="94">
        <f ca="1">IF(OR(DB$165&lt;=EOMONTH($E147,$R147*(1-$O147)),DB$165&gt;EOMONTH($E147,$P147*12*(1-$O147)+$Q147*12*$O147+$R147*(1-$O147))),0,IF($X147="NNN",Expenses!CZ$14*Leases!$F147,IF(Leases!$X147="FSG",0,IF(Leases!$X147="MG",SUMPRODUCT(Leases!$Z147:$Z151,Expenses!CZ$9:CZ$13)*Leases!$F147,MAX((Expenses!CZ$9-Leases!$AB147/12)*Leases!$AA147*Leases!$F147,0)+MAX((Expenses!CZ$10-Leases!$AB148/12)*Leases!$AA148*Leases!$F147,0)+MAX((Expenses!CZ$11-Leases!$AB149/12)*Leases!$AA149*Leases!$F147,0)+MAX((Expenses!CZ$12-Leases!$AB150/12)*Leases!$AA150*Leases!$F147,0)+MAX((Expenses!CZ$13-Leases!$AB151/12)*Leases!$AA151*Leases!$F147,0)))))</f>
        <v>0</v>
      </c>
      <c r="DC318" s="94">
        <f ca="1">IF(OR(DC$165&lt;=EOMONTH($E147,$R147*(1-$O147)),DC$165&gt;EOMONTH($E147,$P147*12*(1-$O147)+$Q147*12*$O147+$R147*(1-$O147))),0,IF($X147="NNN",Expenses!DA$14*Leases!$F147,IF(Leases!$X147="FSG",0,IF(Leases!$X147="MG",SUMPRODUCT(Leases!$Z147:$Z151,Expenses!DA$9:DA$13)*Leases!$F147,MAX((Expenses!DA$9-Leases!$AB147/12)*Leases!$AA147*Leases!$F147,0)+MAX((Expenses!DA$10-Leases!$AB148/12)*Leases!$AA148*Leases!$F147,0)+MAX((Expenses!DA$11-Leases!$AB149/12)*Leases!$AA149*Leases!$F147,0)+MAX((Expenses!DA$12-Leases!$AB150/12)*Leases!$AA150*Leases!$F147,0)+MAX((Expenses!DA$13-Leases!$AB151/12)*Leases!$AA151*Leases!$F147,0)))))</f>
        <v>0</v>
      </c>
      <c r="DD318" s="94">
        <f ca="1">IF(OR(DD$165&lt;=EOMONTH($E147,$R147*(1-$O147)),DD$165&gt;EOMONTH($E147,$P147*12*(1-$O147)+$Q147*12*$O147+$R147*(1-$O147))),0,IF($X147="NNN",Expenses!DB$14*Leases!$F147,IF(Leases!$X147="FSG",0,IF(Leases!$X147="MG",SUMPRODUCT(Leases!$Z147:$Z151,Expenses!DB$9:DB$13)*Leases!$F147,MAX((Expenses!DB$9-Leases!$AB147/12)*Leases!$AA147*Leases!$F147,0)+MAX((Expenses!DB$10-Leases!$AB148/12)*Leases!$AA148*Leases!$F147,0)+MAX((Expenses!DB$11-Leases!$AB149/12)*Leases!$AA149*Leases!$F147,0)+MAX((Expenses!DB$12-Leases!$AB150/12)*Leases!$AA150*Leases!$F147,0)+MAX((Expenses!DB$13-Leases!$AB151/12)*Leases!$AA151*Leases!$F147,0)))))</f>
        <v>0</v>
      </c>
      <c r="DE318" s="94">
        <f ca="1">IF(OR(DE$165&lt;=EOMONTH($E147,$R147*(1-$O147)),DE$165&gt;EOMONTH($E147,$P147*12*(1-$O147)+$Q147*12*$O147+$R147*(1-$O147))),0,IF($X147="NNN",Expenses!DC$14*Leases!$F147,IF(Leases!$X147="FSG",0,IF(Leases!$X147="MG",SUMPRODUCT(Leases!$Z147:$Z151,Expenses!DC$9:DC$13)*Leases!$F147,MAX((Expenses!DC$9-Leases!$AB147/12)*Leases!$AA147*Leases!$F147,0)+MAX((Expenses!DC$10-Leases!$AB148/12)*Leases!$AA148*Leases!$F147,0)+MAX((Expenses!DC$11-Leases!$AB149/12)*Leases!$AA149*Leases!$F147,0)+MAX((Expenses!DC$12-Leases!$AB150/12)*Leases!$AA150*Leases!$F147,0)+MAX((Expenses!DC$13-Leases!$AB151/12)*Leases!$AA151*Leases!$F147,0)))))</f>
        <v>0</v>
      </c>
      <c r="DF318" s="94">
        <f ca="1">IF(OR(DF$165&lt;=EOMONTH($E147,$R147*(1-$O147)),DF$165&gt;EOMONTH($E147,$P147*12*(1-$O147)+$Q147*12*$O147+$R147*(1-$O147))),0,IF($X147="NNN",Expenses!DD$14*Leases!$F147,IF(Leases!$X147="FSG",0,IF(Leases!$X147="MG",SUMPRODUCT(Leases!$Z147:$Z151,Expenses!DD$9:DD$13)*Leases!$F147,MAX((Expenses!DD$9-Leases!$AB147/12)*Leases!$AA147*Leases!$F147,0)+MAX((Expenses!DD$10-Leases!$AB148/12)*Leases!$AA148*Leases!$F147,0)+MAX((Expenses!DD$11-Leases!$AB149/12)*Leases!$AA149*Leases!$F147,0)+MAX((Expenses!DD$12-Leases!$AB150/12)*Leases!$AA150*Leases!$F147,0)+MAX((Expenses!DD$13-Leases!$AB151/12)*Leases!$AA151*Leases!$F147,0)))))</f>
        <v>0</v>
      </c>
      <c r="DG318" s="94">
        <f ca="1">IF(OR(DG$165&lt;=EOMONTH($E147,$R147*(1-$O147)),DG$165&gt;EOMONTH($E147,$P147*12*(1-$O147)+$Q147*12*$O147+$R147*(1-$O147))),0,IF($X147="NNN",Expenses!DE$14*Leases!$F147,IF(Leases!$X147="FSG",0,IF(Leases!$X147="MG",SUMPRODUCT(Leases!$Z147:$Z151,Expenses!DE$9:DE$13)*Leases!$F147,MAX((Expenses!DE$9-Leases!$AB147/12)*Leases!$AA147*Leases!$F147,0)+MAX((Expenses!DE$10-Leases!$AB148/12)*Leases!$AA148*Leases!$F147,0)+MAX((Expenses!DE$11-Leases!$AB149/12)*Leases!$AA149*Leases!$F147,0)+MAX((Expenses!DE$12-Leases!$AB150/12)*Leases!$AA150*Leases!$F147,0)+MAX((Expenses!DE$13-Leases!$AB151/12)*Leases!$AA151*Leases!$F147,0)))))</f>
        <v>0</v>
      </c>
      <c r="DH318" s="94">
        <f ca="1">IF(OR(DH$165&lt;=EOMONTH($E147,$R147*(1-$O147)),DH$165&gt;EOMONTH($E147,$P147*12*(1-$O147)+$Q147*12*$O147+$R147*(1-$O147))),0,IF($X147="NNN",Expenses!DF$14*Leases!$F147,IF(Leases!$X147="FSG",0,IF(Leases!$X147="MG",SUMPRODUCT(Leases!$Z147:$Z151,Expenses!DF$9:DF$13)*Leases!$F147,MAX((Expenses!DF$9-Leases!$AB147/12)*Leases!$AA147*Leases!$F147,0)+MAX((Expenses!DF$10-Leases!$AB148/12)*Leases!$AA148*Leases!$F147,0)+MAX((Expenses!DF$11-Leases!$AB149/12)*Leases!$AA149*Leases!$F147,0)+MAX((Expenses!DF$12-Leases!$AB150/12)*Leases!$AA150*Leases!$F147,0)+MAX((Expenses!DF$13-Leases!$AB151/12)*Leases!$AA151*Leases!$F147,0)))))</f>
        <v>0</v>
      </c>
      <c r="DI318" s="94">
        <f ca="1">IF(OR(DI$165&lt;=EOMONTH($E147,$R147*(1-$O147)),DI$165&gt;EOMONTH($E147,$P147*12*(1-$O147)+$Q147*12*$O147+$R147*(1-$O147))),0,IF($X147="NNN",Expenses!DG$14*Leases!$F147,IF(Leases!$X147="FSG",0,IF(Leases!$X147="MG",SUMPRODUCT(Leases!$Z147:$Z151,Expenses!DG$9:DG$13)*Leases!$F147,MAX((Expenses!DG$9-Leases!$AB147/12)*Leases!$AA147*Leases!$F147,0)+MAX((Expenses!DG$10-Leases!$AB148/12)*Leases!$AA148*Leases!$F147,0)+MAX((Expenses!DG$11-Leases!$AB149/12)*Leases!$AA149*Leases!$F147,0)+MAX((Expenses!DG$12-Leases!$AB150/12)*Leases!$AA150*Leases!$F147,0)+MAX((Expenses!DG$13-Leases!$AB151/12)*Leases!$AA151*Leases!$F147,0)))))</f>
        <v>0</v>
      </c>
      <c r="DJ318" s="94">
        <f ca="1">IF(OR(DJ$165&lt;=EOMONTH($E147,$R147*(1-$O147)),DJ$165&gt;EOMONTH($E147,$P147*12*(1-$O147)+$Q147*12*$O147+$R147*(1-$O147))),0,IF($X147="NNN",Expenses!DH$14*Leases!$F147,IF(Leases!$X147="FSG",0,IF(Leases!$X147="MG",SUMPRODUCT(Leases!$Z147:$Z151,Expenses!DH$9:DH$13)*Leases!$F147,MAX((Expenses!DH$9-Leases!$AB147/12)*Leases!$AA147*Leases!$F147,0)+MAX((Expenses!DH$10-Leases!$AB148/12)*Leases!$AA148*Leases!$F147,0)+MAX((Expenses!DH$11-Leases!$AB149/12)*Leases!$AA149*Leases!$F147,0)+MAX((Expenses!DH$12-Leases!$AB150/12)*Leases!$AA150*Leases!$F147,0)+MAX((Expenses!DH$13-Leases!$AB151/12)*Leases!$AA151*Leases!$F147,0)))))</f>
        <v>0</v>
      </c>
      <c r="DK318" s="94">
        <f ca="1">IF(OR(DK$165&lt;=EOMONTH($E147,$R147*(1-$O147)),DK$165&gt;EOMONTH($E147,$P147*12*(1-$O147)+$Q147*12*$O147+$R147*(1-$O147))),0,IF($X147="NNN",Expenses!DI$14*Leases!$F147,IF(Leases!$X147="FSG",0,IF(Leases!$X147="MG",SUMPRODUCT(Leases!$Z147:$Z151,Expenses!DI$9:DI$13)*Leases!$F147,MAX((Expenses!DI$9-Leases!$AB147/12)*Leases!$AA147*Leases!$F147,0)+MAX((Expenses!DI$10-Leases!$AB148/12)*Leases!$AA148*Leases!$F147,0)+MAX((Expenses!DI$11-Leases!$AB149/12)*Leases!$AA149*Leases!$F147,0)+MAX((Expenses!DI$12-Leases!$AB150/12)*Leases!$AA150*Leases!$F147,0)+MAX((Expenses!DI$13-Leases!$AB151/12)*Leases!$AA151*Leases!$F147,0)))))</f>
        <v>0</v>
      </c>
      <c r="DL318" s="94">
        <f ca="1">IF(OR(DL$165&lt;=EOMONTH($E147,$R147*(1-$O147)),DL$165&gt;EOMONTH($E147,$P147*12*(1-$O147)+$Q147*12*$O147+$R147*(1-$O147))),0,IF($X147="NNN",Expenses!DJ$14*Leases!$F147,IF(Leases!$X147="FSG",0,IF(Leases!$X147="MG",SUMPRODUCT(Leases!$Z147:$Z151,Expenses!DJ$9:DJ$13)*Leases!$F147,MAX((Expenses!DJ$9-Leases!$AB147/12)*Leases!$AA147*Leases!$F147,0)+MAX((Expenses!DJ$10-Leases!$AB148/12)*Leases!$AA148*Leases!$F147,0)+MAX((Expenses!DJ$11-Leases!$AB149/12)*Leases!$AA149*Leases!$F147,0)+MAX((Expenses!DJ$12-Leases!$AB150/12)*Leases!$AA150*Leases!$F147,0)+MAX((Expenses!DJ$13-Leases!$AB151/12)*Leases!$AA151*Leases!$F147,0)))))</f>
        <v>0</v>
      </c>
      <c r="DM318" s="94">
        <f ca="1">IF(OR(DM$165&lt;=EOMONTH($E147,$R147*(1-$O147)),DM$165&gt;EOMONTH($E147,$P147*12*(1-$O147)+$Q147*12*$O147+$R147*(1-$O147))),0,IF($X147="NNN",Expenses!DK$14*Leases!$F147,IF(Leases!$X147="FSG",0,IF(Leases!$X147="MG",SUMPRODUCT(Leases!$Z147:$Z151,Expenses!DK$9:DK$13)*Leases!$F147,MAX((Expenses!DK$9-Leases!$AB147/12)*Leases!$AA147*Leases!$F147,0)+MAX((Expenses!DK$10-Leases!$AB148/12)*Leases!$AA148*Leases!$F147,0)+MAX((Expenses!DK$11-Leases!$AB149/12)*Leases!$AA149*Leases!$F147,0)+MAX((Expenses!DK$12-Leases!$AB150/12)*Leases!$AA150*Leases!$F147,0)+MAX((Expenses!DK$13-Leases!$AB151/12)*Leases!$AA151*Leases!$F147,0)))))</f>
        <v>0</v>
      </c>
      <c r="DN318" s="94">
        <f ca="1">IF(OR(DN$165&lt;=EOMONTH($E147,$R147*(1-$O147)),DN$165&gt;EOMONTH($E147,$P147*12*(1-$O147)+$Q147*12*$O147+$R147*(1-$O147))),0,IF($X147="NNN",Expenses!DL$14*Leases!$F147,IF(Leases!$X147="FSG",0,IF(Leases!$X147="MG",SUMPRODUCT(Leases!$Z147:$Z151,Expenses!DL$9:DL$13)*Leases!$F147,MAX((Expenses!DL$9-Leases!$AB147/12)*Leases!$AA147*Leases!$F147,0)+MAX((Expenses!DL$10-Leases!$AB148/12)*Leases!$AA148*Leases!$F147,0)+MAX((Expenses!DL$11-Leases!$AB149/12)*Leases!$AA149*Leases!$F147,0)+MAX((Expenses!DL$12-Leases!$AB150/12)*Leases!$AA150*Leases!$F147,0)+MAX((Expenses!DL$13-Leases!$AB151/12)*Leases!$AA151*Leases!$F147,0)))))</f>
        <v>0</v>
      </c>
      <c r="DO318" s="94">
        <f ca="1">IF(OR(DO$165&lt;=EOMONTH($E147,$R147*(1-$O147)),DO$165&gt;EOMONTH($E147,$P147*12*(1-$O147)+$Q147*12*$O147+$R147*(1-$O147))),0,IF($X147="NNN",Expenses!DM$14*Leases!$F147,IF(Leases!$X147="FSG",0,IF(Leases!$X147="MG",SUMPRODUCT(Leases!$Z147:$Z151,Expenses!DM$9:DM$13)*Leases!$F147,MAX((Expenses!DM$9-Leases!$AB147/12)*Leases!$AA147*Leases!$F147,0)+MAX((Expenses!DM$10-Leases!$AB148/12)*Leases!$AA148*Leases!$F147,0)+MAX((Expenses!DM$11-Leases!$AB149/12)*Leases!$AA149*Leases!$F147,0)+MAX((Expenses!DM$12-Leases!$AB150/12)*Leases!$AA150*Leases!$F147,0)+MAX((Expenses!DM$13-Leases!$AB151/12)*Leases!$AA151*Leases!$F147,0)))))</f>
        <v>0</v>
      </c>
      <c r="DP318" s="94">
        <f ca="1">IF(OR(DP$165&lt;=EOMONTH($E147,$R147*(1-$O147)),DP$165&gt;EOMONTH($E147,$P147*12*(1-$O147)+$Q147*12*$O147+$R147*(1-$O147))),0,IF($X147="NNN",Expenses!DN$14*Leases!$F147,IF(Leases!$X147="FSG",0,IF(Leases!$X147="MG",SUMPRODUCT(Leases!$Z147:$Z151,Expenses!DN$9:DN$13)*Leases!$F147,MAX((Expenses!DN$9-Leases!$AB147/12)*Leases!$AA147*Leases!$F147,0)+MAX((Expenses!DN$10-Leases!$AB148/12)*Leases!$AA148*Leases!$F147,0)+MAX((Expenses!DN$11-Leases!$AB149/12)*Leases!$AA149*Leases!$F147,0)+MAX((Expenses!DN$12-Leases!$AB150/12)*Leases!$AA150*Leases!$F147,0)+MAX((Expenses!DN$13-Leases!$AB151/12)*Leases!$AA151*Leases!$F147,0)))))</f>
        <v>0</v>
      </c>
      <c r="DQ318" s="94">
        <f ca="1">IF(OR(DQ$165&lt;=EOMONTH($E147,$R147*(1-$O147)),DQ$165&gt;EOMONTH($E147,$P147*12*(1-$O147)+$Q147*12*$O147+$R147*(1-$O147))),0,IF($X147="NNN",Expenses!DO$14*Leases!$F147,IF(Leases!$X147="FSG",0,IF(Leases!$X147="MG",SUMPRODUCT(Leases!$Z147:$Z151,Expenses!DO$9:DO$13)*Leases!$F147,MAX((Expenses!DO$9-Leases!$AB147/12)*Leases!$AA147*Leases!$F147,0)+MAX((Expenses!DO$10-Leases!$AB148/12)*Leases!$AA148*Leases!$F147,0)+MAX((Expenses!DO$11-Leases!$AB149/12)*Leases!$AA149*Leases!$F147,0)+MAX((Expenses!DO$12-Leases!$AB150/12)*Leases!$AA150*Leases!$F147,0)+MAX((Expenses!DO$13-Leases!$AB151/12)*Leases!$AA151*Leases!$F147,0)))))</f>
        <v>0</v>
      </c>
      <c r="DR318" s="94">
        <f ca="1">IF(OR(DR$165&lt;=EOMONTH($E147,$R147*(1-$O147)),DR$165&gt;EOMONTH($E147,$P147*12*(1-$O147)+$Q147*12*$O147+$R147*(1-$O147))),0,IF($X147="NNN",Expenses!DP$14*Leases!$F147,IF(Leases!$X147="FSG",0,IF(Leases!$X147="MG",SUMPRODUCT(Leases!$Z147:$Z151,Expenses!DP$9:DP$13)*Leases!$F147,MAX((Expenses!DP$9-Leases!$AB147/12)*Leases!$AA147*Leases!$F147,0)+MAX((Expenses!DP$10-Leases!$AB148/12)*Leases!$AA148*Leases!$F147,0)+MAX((Expenses!DP$11-Leases!$AB149/12)*Leases!$AA149*Leases!$F147,0)+MAX((Expenses!DP$12-Leases!$AB150/12)*Leases!$AA150*Leases!$F147,0)+MAX((Expenses!DP$13-Leases!$AB151/12)*Leases!$AA151*Leases!$F147,0)))))</f>
        <v>0</v>
      </c>
      <c r="DS318" s="94">
        <f ca="1">IF(OR(DS$165&lt;=EOMONTH($E147,$R147*(1-$O147)),DS$165&gt;EOMONTH($E147,$P147*12*(1-$O147)+$Q147*12*$O147+$R147*(1-$O147))),0,IF($X147="NNN",Expenses!DQ$14*Leases!$F147,IF(Leases!$X147="FSG",0,IF(Leases!$X147="MG",SUMPRODUCT(Leases!$Z147:$Z151,Expenses!DQ$9:DQ$13)*Leases!$F147,MAX((Expenses!DQ$9-Leases!$AB147/12)*Leases!$AA147*Leases!$F147,0)+MAX((Expenses!DQ$10-Leases!$AB148/12)*Leases!$AA148*Leases!$F147,0)+MAX((Expenses!DQ$11-Leases!$AB149/12)*Leases!$AA149*Leases!$F147,0)+MAX((Expenses!DQ$12-Leases!$AB150/12)*Leases!$AA150*Leases!$F147,0)+MAX((Expenses!DQ$13-Leases!$AB151/12)*Leases!$AA151*Leases!$F147,0)))))</f>
        <v>0</v>
      </c>
      <c r="DT318" s="94">
        <f ca="1">IF(OR(DT$165&lt;=EOMONTH($E147,$R147*(1-$O147)),DT$165&gt;EOMONTH($E147,$P147*12*(1-$O147)+$Q147*12*$O147+$R147*(1-$O147))),0,IF($X147="NNN",Expenses!DR$14*Leases!$F147,IF(Leases!$X147="FSG",0,IF(Leases!$X147="MG",SUMPRODUCT(Leases!$Z147:$Z151,Expenses!DR$9:DR$13)*Leases!$F147,MAX((Expenses!DR$9-Leases!$AB147/12)*Leases!$AA147*Leases!$F147,0)+MAX((Expenses!DR$10-Leases!$AB148/12)*Leases!$AA148*Leases!$F147,0)+MAX((Expenses!DR$11-Leases!$AB149/12)*Leases!$AA149*Leases!$F147,0)+MAX((Expenses!DR$12-Leases!$AB150/12)*Leases!$AA150*Leases!$F147,0)+MAX((Expenses!DR$13-Leases!$AB151/12)*Leases!$AA151*Leases!$F147,0)))))</f>
        <v>0</v>
      </c>
      <c r="DU318" s="94">
        <f ca="1">IF(OR(DU$165&lt;=EOMONTH($E147,$R147*(1-$O147)),DU$165&gt;EOMONTH($E147,$P147*12*(1-$O147)+$Q147*12*$O147+$R147*(1-$O147))),0,IF($X147="NNN",Expenses!DS$14*Leases!$F147,IF(Leases!$X147="FSG",0,IF(Leases!$X147="MG",SUMPRODUCT(Leases!$Z147:$Z151,Expenses!DS$9:DS$13)*Leases!$F147,MAX((Expenses!DS$9-Leases!$AB147/12)*Leases!$AA147*Leases!$F147,0)+MAX((Expenses!DS$10-Leases!$AB148/12)*Leases!$AA148*Leases!$F147,0)+MAX((Expenses!DS$11-Leases!$AB149/12)*Leases!$AA149*Leases!$F147,0)+MAX((Expenses!DS$12-Leases!$AB150/12)*Leases!$AA150*Leases!$F147,0)+MAX((Expenses!DS$13-Leases!$AB151/12)*Leases!$AA151*Leases!$F147,0)))))</f>
        <v>0</v>
      </c>
      <c r="DV318" s="94">
        <f ca="1">IF(OR(DV$165&lt;=EOMONTH($E147,$R147*(1-$O147)),DV$165&gt;EOMONTH($E147,$P147*12*(1-$O147)+$Q147*12*$O147+$R147*(1-$O147))),0,IF($X147="NNN",Expenses!DT$14*Leases!$F147,IF(Leases!$X147="FSG",0,IF(Leases!$X147="MG",SUMPRODUCT(Leases!$Z147:$Z151,Expenses!DT$9:DT$13)*Leases!$F147,MAX((Expenses!DT$9-Leases!$AB147/12)*Leases!$AA147*Leases!$F147,0)+MAX((Expenses!DT$10-Leases!$AB148/12)*Leases!$AA148*Leases!$F147,0)+MAX((Expenses!DT$11-Leases!$AB149/12)*Leases!$AA149*Leases!$F147,0)+MAX((Expenses!DT$12-Leases!$AB150/12)*Leases!$AA150*Leases!$F147,0)+MAX((Expenses!DT$13-Leases!$AB151/12)*Leases!$AA151*Leases!$F147,0)))))</f>
        <v>0</v>
      </c>
      <c r="DW318" s="94">
        <f ca="1">IF(OR(DW$165&lt;=EOMONTH($E147,$R147*(1-$O147)),DW$165&gt;EOMONTH($E147,$P147*12*(1-$O147)+$Q147*12*$O147+$R147*(1-$O147))),0,IF($X147="NNN",Expenses!DU$14*Leases!$F147,IF(Leases!$X147="FSG",0,IF(Leases!$X147="MG",SUMPRODUCT(Leases!$Z147:$Z151,Expenses!DU$9:DU$13)*Leases!$F147,MAX((Expenses!DU$9-Leases!$AB147/12)*Leases!$AA147*Leases!$F147,0)+MAX((Expenses!DU$10-Leases!$AB148/12)*Leases!$AA148*Leases!$F147,0)+MAX((Expenses!DU$11-Leases!$AB149/12)*Leases!$AA149*Leases!$F147,0)+MAX((Expenses!DU$12-Leases!$AB150/12)*Leases!$AA150*Leases!$F147,0)+MAX((Expenses!DU$13-Leases!$AB151/12)*Leases!$AA151*Leases!$F147,0)))))</f>
        <v>0</v>
      </c>
      <c r="DX318" s="94">
        <f ca="1">IF(OR(DX$165&lt;=EOMONTH($E147,$R147*(1-$O147)),DX$165&gt;EOMONTH($E147,$P147*12*(1-$O147)+$Q147*12*$O147+$R147*(1-$O147))),0,IF($X147="NNN",Expenses!DV$14*Leases!$F147,IF(Leases!$X147="FSG",0,IF(Leases!$X147="MG",SUMPRODUCT(Leases!$Z147:$Z151,Expenses!DV$9:DV$13)*Leases!$F147,MAX((Expenses!DV$9-Leases!$AB147/12)*Leases!$AA147*Leases!$F147,0)+MAX((Expenses!DV$10-Leases!$AB148/12)*Leases!$AA148*Leases!$F147,0)+MAX((Expenses!DV$11-Leases!$AB149/12)*Leases!$AA149*Leases!$F147,0)+MAX((Expenses!DV$12-Leases!$AB150/12)*Leases!$AA150*Leases!$F147,0)+MAX((Expenses!DV$13-Leases!$AB151/12)*Leases!$AA151*Leases!$F147,0)))))</f>
        <v>0</v>
      </c>
      <c r="DY318" s="94">
        <f ca="1">IF(OR(DY$165&lt;=EOMONTH($E147,$R147*(1-$O147)),DY$165&gt;EOMONTH($E147,$P147*12*(1-$O147)+$Q147*12*$O147+$R147*(1-$O147))),0,IF($X147="NNN",Expenses!DW$14*Leases!$F147,IF(Leases!$X147="FSG",0,IF(Leases!$X147="MG",SUMPRODUCT(Leases!$Z147:$Z151,Expenses!DW$9:DW$13)*Leases!$F147,MAX((Expenses!DW$9-Leases!$AB147/12)*Leases!$AA147*Leases!$F147,0)+MAX((Expenses!DW$10-Leases!$AB148/12)*Leases!$AA148*Leases!$F147,0)+MAX((Expenses!DW$11-Leases!$AB149/12)*Leases!$AA149*Leases!$F147,0)+MAX((Expenses!DW$12-Leases!$AB150/12)*Leases!$AA150*Leases!$F147,0)+MAX((Expenses!DW$13-Leases!$AB151/12)*Leases!$AA151*Leases!$F147,0)))))</f>
        <v>0</v>
      </c>
      <c r="DZ318" s="94">
        <f ca="1">IF(OR(DZ$165&lt;=EOMONTH($E147,$R147*(1-$O147)),DZ$165&gt;EOMONTH($E147,$P147*12*(1-$O147)+$Q147*12*$O147+$R147*(1-$O147))),0,IF($X147="NNN",Expenses!DX$14*Leases!$F147,IF(Leases!$X147="FSG",0,IF(Leases!$X147="MG",SUMPRODUCT(Leases!$Z147:$Z151,Expenses!DX$9:DX$13)*Leases!$F147,MAX((Expenses!DX$9-Leases!$AB147/12)*Leases!$AA147*Leases!$F147,0)+MAX((Expenses!DX$10-Leases!$AB148/12)*Leases!$AA148*Leases!$F147,0)+MAX((Expenses!DX$11-Leases!$AB149/12)*Leases!$AA149*Leases!$F147,0)+MAX((Expenses!DX$12-Leases!$AB150/12)*Leases!$AA150*Leases!$F147,0)+MAX((Expenses!DX$13-Leases!$AB151/12)*Leases!$AA151*Leases!$F147,0)))))</f>
        <v>0</v>
      </c>
      <c r="EA318" s="94">
        <f ca="1">IF(OR(EA$165&lt;=EOMONTH($E147,$R147*(1-$O147)),EA$165&gt;EOMONTH($E147,$P147*12*(1-$O147)+$Q147*12*$O147+$R147*(1-$O147))),0,IF($X147="NNN",Expenses!DY$14*Leases!$F147,IF(Leases!$X147="FSG",0,IF(Leases!$X147="MG",SUMPRODUCT(Leases!$Z147:$Z151,Expenses!DY$9:DY$13)*Leases!$F147,MAX((Expenses!DY$9-Leases!$AB147/12)*Leases!$AA147*Leases!$F147,0)+MAX((Expenses!DY$10-Leases!$AB148/12)*Leases!$AA148*Leases!$F147,0)+MAX((Expenses!DY$11-Leases!$AB149/12)*Leases!$AA149*Leases!$F147,0)+MAX((Expenses!DY$12-Leases!$AB150/12)*Leases!$AA150*Leases!$F147,0)+MAX((Expenses!DY$13-Leases!$AB151/12)*Leases!$AA151*Leases!$F147,0)))))</f>
        <v>0</v>
      </c>
      <c r="EB318" s="94">
        <f ca="1">IF(OR(EB$165&lt;=EOMONTH($E147,$R147*(1-$O147)),EB$165&gt;EOMONTH($E147,$P147*12*(1-$O147)+$Q147*12*$O147+$R147*(1-$O147))),0,IF($X147="NNN",Expenses!DZ$14*Leases!$F147,IF(Leases!$X147="FSG",0,IF(Leases!$X147="MG",SUMPRODUCT(Leases!$Z147:$Z151,Expenses!DZ$9:DZ$13)*Leases!$F147,MAX((Expenses!DZ$9-Leases!$AB147/12)*Leases!$AA147*Leases!$F147,0)+MAX((Expenses!DZ$10-Leases!$AB148/12)*Leases!$AA148*Leases!$F147,0)+MAX((Expenses!DZ$11-Leases!$AB149/12)*Leases!$AA149*Leases!$F147,0)+MAX((Expenses!DZ$12-Leases!$AB150/12)*Leases!$AA150*Leases!$F147,0)+MAX((Expenses!DZ$13-Leases!$AB151/12)*Leases!$AA151*Leases!$F147,0)))))</f>
        <v>0</v>
      </c>
      <c r="EC318" s="94">
        <f ca="1">IF(OR(EC$165&lt;=EOMONTH($E147,$R147*(1-$O147)),EC$165&gt;EOMONTH($E147,$P147*12*(1-$O147)+$Q147*12*$O147+$R147*(1-$O147))),0,IF($X147="NNN",Expenses!EA$14*Leases!$F147,IF(Leases!$X147="FSG",0,IF(Leases!$X147="MG",SUMPRODUCT(Leases!$Z147:$Z151,Expenses!EA$9:EA$13)*Leases!$F147,MAX((Expenses!EA$9-Leases!$AB147/12)*Leases!$AA147*Leases!$F147,0)+MAX((Expenses!EA$10-Leases!$AB148/12)*Leases!$AA148*Leases!$F147,0)+MAX((Expenses!EA$11-Leases!$AB149/12)*Leases!$AA149*Leases!$F147,0)+MAX((Expenses!EA$12-Leases!$AB150/12)*Leases!$AA150*Leases!$F147,0)+MAX((Expenses!EA$13-Leases!$AB151/12)*Leases!$AA151*Leases!$F147,0)))))</f>
        <v>0</v>
      </c>
      <c r="ED318" s="94">
        <f ca="1">IF(OR(ED$165&lt;=EOMONTH($E147,$R147*(1-$O147)),ED$165&gt;EOMONTH($E147,$P147*12*(1-$O147)+$Q147*12*$O147+$R147*(1-$O147))),0,IF($X147="NNN",Expenses!EB$14*Leases!$F147,IF(Leases!$X147="FSG",0,IF(Leases!$X147="MG",SUMPRODUCT(Leases!$Z147:$Z151,Expenses!EB$9:EB$13)*Leases!$F147,MAX((Expenses!EB$9-Leases!$AB147/12)*Leases!$AA147*Leases!$F147,0)+MAX((Expenses!EB$10-Leases!$AB148/12)*Leases!$AA148*Leases!$F147,0)+MAX((Expenses!EB$11-Leases!$AB149/12)*Leases!$AA149*Leases!$F147,0)+MAX((Expenses!EB$12-Leases!$AB150/12)*Leases!$AA150*Leases!$F147,0)+MAX((Expenses!EB$13-Leases!$AB151/12)*Leases!$AA151*Leases!$F147,0)))))</f>
        <v>0</v>
      </c>
      <c r="EE318" s="94">
        <f ca="1">IF(OR(EE$165&lt;=EOMONTH($E147,$R147*(1-$O147)),EE$165&gt;EOMONTH($E147,$P147*12*(1-$O147)+$Q147*12*$O147+$R147*(1-$O147))),0,IF($X147="NNN",Expenses!EC$14*Leases!$F147,IF(Leases!$X147="FSG",0,IF(Leases!$X147="MG",SUMPRODUCT(Leases!$Z147:$Z151,Expenses!EC$9:EC$13)*Leases!$F147,MAX((Expenses!EC$9-Leases!$AB147/12)*Leases!$AA147*Leases!$F147,0)+MAX((Expenses!EC$10-Leases!$AB148/12)*Leases!$AA148*Leases!$F147,0)+MAX((Expenses!EC$11-Leases!$AB149/12)*Leases!$AA149*Leases!$F147,0)+MAX((Expenses!EC$12-Leases!$AB150/12)*Leases!$AA150*Leases!$F147,0)+MAX((Expenses!EC$13-Leases!$AB151/12)*Leases!$AA151*Leases!$F147,0)))))</f>
        <v>0</v>
      </c>
      <c r="EF318" s="94">
        <f>IF(OR(EF$165&lt;=EOMONTH($E147,$R147*(1-$O147)),EF$165&gt;EOMONTH($E147,$P147*12*(1-$O147)+$Q147*12*$O147+$R147*(1-$O147))),0,IF($X147="NNN",Expenses!ED$14*Leases!$F147,IF(Leases!$X147="FSG",0,IF(Leases!$X147="MG",SUMPRODUCT(Leases!$Z147:$Z151,Expenses!ED$9:ED$13)*Leases!$F147,MAX((Expenses!ED$9-Leases!$AB147/12)*Leases!$AA147*Leases!$F147,0)+MAX((Expenses!ED$10-Leases!$AB148/12)*Leases!$AA148*Leases!$F147,0)+MAX((Expenses!ED$11-Leases!$AB149/12)*Leases!$AA149*Leases!$F147,0)+MAX((Expenses!ED$12-Leases!$AB150/12)*Leases!$AA150*Leases!$F147,0)+MAX((Expenses!ED$13-Leases!$AB151/12)*Leases!$AA151*Leases!$F147,0)))))</f>
        <v>0</v>
      </c>
      <c r="EG318" s="94">
        <f>IF(OR(EG$165&lt;=EOMONTH($E147,$R147*(1-$O147)),EG$165&gt;EOMONTH($E147,$P147*12*(1-$O147)+$Q147*12*$O147+$R147*(1-$O147))),0,IF($X147="NNN",Expenses!EE$14*Leases!$F147,IF(Leases!$X147="FSG",0,IF(Leases!$X147="MG",SUMPRODUCT(Leases!$Z147:$Z151,Expenses!EE$9:EE$13)*Leases!$F147,MAX((Expenses!EE$9-Leases!$AB147/12)*Leases!$AA147*Leases!$F147,0)+MAX((Expenses!EE$10-Leases!$AB148/12)*Leases!$AA148*Leases!$F147,0)+MAX((Expenses!EE$11-Leases!$AB149/12)*Leases!$AA149*Leases!$F147,0)+MAX((Expenses!EE$12-Leases!$AB150/12)*Leases!$AA150*Leases!$F147,0)+MAX((Expenses!EE$13-Leases!$AB151/12)*Leases!$AA151*Leases!$F147,0)))))</f>
        <v>0</v>
      </c>
      <c r="EH318" s="94">
        <f>IF(OR(EH$165&lt;=EOMONTH($E147,$R147*(1-$O147)),EH$165&gt;EOMONTH($E147,$P147*12*(1-$O147)+$Q147*12*$O147+$R147*(1-$O147))),0,IF($X147="NNN",Expenses!EF$14*Leases!$F147,IF(Leases!$X147="FSG",0,IF(Leases!$X147="MG",SUMPRODUCT(Leases!$Z147:$Z151,Expenses!EF$9:EF$13)*Leases!$F147,MAX((Expenses!EF$9-Leases!$AB147/12)*Leases!$AA147*Leases!$F147,0)+MAX((Expenses!EF$10-Leases!$AB148/12)*Leases!$AA148*Leases!$F147,0)+MAX((Expenses!EF$11-Leases!$AB149/12)*Leases!$AA149*Leases!$F147,0)+MAX((Expenses!EF$12-Leases!$AB150/12)*Leases!$AA150*Leases!$F147,0)+MAX((Expenses!EF$13-Leases!$AB151/12)*Leases!$AA151*Leases!$F147,0)))))</f>
        <v>0</v>
      </c>
      <c r="EI318" s="94">
        <f>IF(OR(EI$165&lt;=EOMONTH($E147,$R147*(1-$O147)),EI$165&gt;EOMONTH($E147,$P147*12*(1-$O147)+$Q147*12*$O147+$R147*(1-$O147))),0,IF($X147="NNN",Expenses!EG$14*Leases!$F147,IF(Leases!$X147="FSG",0,IF(Leases!$X147="MG",SUMPRODUCT(Leases!$Z147:$Z151,Expenses!EG$9:EG$13)*Leases!$F147,MAX((Expenses!EG$9-Leases!$AB147/12)*Leases!$AA147*Leases!$F147,0)+MAX((Expenses!EG$10-Leases!$AB148/12)*Leases!$AA148*Leases!$F147,0)+MAX((Expenses!EG$11-Leases!$AB149/12)*Leases!$AA149*Leases!$F147,0)+MAX((Expenses!EG$12-Leases!$AB150/12)*Leases!$AA150*Leases!$F147,0)+MAX((Expenses!EG$13-Leases!$AB151/12)*Leases!$AA151*Leases!$F147,0)))))</f>
        <v>0</v>
      </c>
      <c r="EJ318" s="94">
        <f>IF(OR(EJ$165&lt;=EOMONTH($E147,$R147*(1-$O147)),EJ$165&gt;EOMONTH($E147,$P147*12*(1-$O147)+$Q147*12*$O147+$R147*(1-$O147))),0,IF($X147="NNN",Expenses!EH$14*Leases!$F147,IF(Leases!$X147="FSG",0,IF(Leases!$X147="MG",SUMPRODUCT(Leases!$Z147:$Z151,Expenses!EH$9:EH$13)*Leases!$F147,MAX((Expenses!EH$9-Leases!$AB147/12)*Leases!$AA147*Leases!$F147,0)+MAX((Expenses!EH$10-Leases!$AB148/12)*Leases!$AA148*Leases!$F147,0)+MAX((Expenses!EH$11-Leases!$AB149/12)*Leases!$AA149*Leases!$F147,0)+MAX((Expenses!EH$12-Leases!$AB150/12)*Leases!$AA150*Leases!$F147,0)+MAX((Expenses!EH$13-Leases!$AB151/12)*Leases!$AA151*Leases!$F147,0)))))</f>
        <v>0</v>
      </c>
      <c r="EK318" s="94">
        <f>IF(OR(EK$165&lt;=EOMONTH($E147,$R147*(1-$O147)),EK$165&gt;EOMONTH($E147,$P147*12*(1-$O147)+$Q147*12*$O147+$R147*(1-$O147))),0,IF($X147="NNN",Expenses!EI$14*Leases!$F147,IF(Leases!$X147="FSG",0,IF(Leases!$X147="MG",SUMPRODUCT(Leases!$Z147:$Z151,Expenses!EI$9:EI$13)*Leases!$F147,MAX((Expenses!EI$9-Leases!$AB147/12)*Leases!$AA147*Leases!$F147,0)+MAX((Expenses!EI$10-Leases!$AB148/12)*Leases!$AA148*Leases!$F147,0)+MAX((Expenses!EI$11-Leases!$AB149/12)*Leases!$AA149*Leases!$F147,0)+MAX((Expenses!EI$12-Leases!$AB150/12)*Leases!$AA150*Leases!$F147,0)+MAX((Expenses!EI$13-Leases!$AB151/12)*Leases!$AA151*Leases!$F147,0)))))</f>
        <v>0</v>
      </c>
      <c r="EL318" s="94">
        <f>IF(OR(EL$165&lt;=EOMONTH($E147,$R147*(1-$O147)),EL$165&gt;EOMONTH($E147,$P147*12*(1-$O147)+$Q147*12*$O147+$R147*(1-$O147))),0,IF($X147="NNN",Expenses!EJ$14*Leases!$F147,IF(Leases!$X147="FSG",0,IF(Leases!$X147="MG",SUMPRODUCT(Leases!$Z147:$Z151,Expenses!EJ$9:EJ$13)*Leases!$F147,MAX((Expenses!EJ$9-Leases!$AB147/12)*Leases!$AA147*Leases!$F147,0)+MAX((Expenses!EJ$10-Leases!$AB148/12)*Leases!$AA148*Leases!$F147,0)+MAX((Expenses!EJ$11-Leases!$AB149/12)*Leases!$AA149*Leases!$F147,0)+MAX((Expenses!EJ$12-Leases!$AB150/12)*Leases!$AA150*Leases!$F147,0)+MAX((Expenses!EJ$13-Leases!$AB151/12)*Leases!$AA151*Leases!$F147,0)))))</f>
        <v>0</v>
      </c>
      <c r="EM318" s="94">
        <f>IF(OR(EM$165&lt;=EOMONTH($E147,$R147*(1-$O147)),EM$165&gt;EOMONTH($E147,$P147*12*(1-$O147)+$Q147*12*$O147+$R147*(1-$O147))),0,IF($X147="NNN",Expenses!EK$14*Leases!$F147,IF(Leases!$X147="FSG",0,IF(Leases!$X147="MG",SUMPRODUCT(Leases!$Z147:$Z151,Expenses!EK$9:EK$13)*Leases!$F147,MAX((Expenses!EK$9-Leases!$AB147/12)*Leases!$AA147*Leases!$F147,0)+MAX((Expenses!EK$10-Leases!$AB148/12)*Leases!$AA148*Leases!$F147,0)+MAX((Expenses!EK$11-Leases!$AB149/12)*Leases!$AA149*Leases!$F147,0)+MAX((Expenses!EK$12-Leases!$AB150/12)*Leases!$AA150*Leases!$F147,0)+MAX((Expenses!EK$13-Leases!$AB151/12)*Leases!$AA151*Leases!$F147,0)))))</f>
        <v>0</v>
      </c>
      <c r="EN318" s="94">
        <f>IF(OR(EN$165&lt;=EOMONTH($E147,$R147*(1-$O147)),EN$165&gt;EOMONTH($E147,$P147*12*(1-$O147)+$Q147*12*$O147+$R147*(1-$O147))),0,IF($X147="NNN",Expenses!EL$14*Leases!$F147,IF(Leases!$X147="FSG",0,IF(Leases!$X147="MG",SUMPRODUCT(Leases!$Z147:$Z151,Expenses!EL$9:EL$13)*Leases!$F147,MAX((Expenses!EL$9-Leases!$AB147/12)*Leases!$AA147*Leases!$F147,0)+MAX((Expenses!EL$10-Leases!$AB148/12)*Leases!$AA148*Leases!$F147,0)+MAX((Expenses!EL$11-Leases!$AB149/12)*Leases!$AA149*Leases!$F147,0)+MAX((Expenses!EL$12-Leases!$AB150/12)*Leases!$AA150*Leases!$F147,0)+MAX((Expenses!EL$13-Leases!$AB151/12)*Leases!$AA151*Leases!$F147,0)))))</f>
        <v>0</v>
      </c>
      <c r="EO318" s="94">
        <f>IF(OR(EO$165&lt;=EOMONTH($E147,$R147*(1-$O147)),EO$165&gt;EOMONTH($E147,$P147*12*(1-$O147)+$Q147*12*$O147+$R147*(1-$O147))),0,IF($X147="NNN",Expenses!EM$14*Leases!$F147,IF(Leases!$X147="FSG",0,IF(Leases!$X147="MG",SUMPRODUCT(Leases!$Z147:$Z151,Expenses!EM$9:EM$13)*Leases!$F147,MAX((Expenses!EM$9-Leases!$AB147/12)*Leases!$AA147*Leases!$F147,0)+MAX((Expenses!EM$10-Leases!$AB148/12)*Leases!$AA148*Leases!$F147,0)+MAX((Expenses!EM$11-Leases!$AB149/12)*Leases!$AA149*Leases!$F147,0)+MAX((Expenses!EM$12-Leases!$AB150/12)*Leases!$AA150*Leases!$F147,0)+MAX((Expenses!EM$13-Leases!$AB151/12)*Leases!$AA151*Leases!$F147,0)))))</f>
        <v>0</v>
      </c>
      <c r="EP318" s="94">
        <f>IF(OR(EP$165&lt;=EOMONTH($E147,$R147*(1-$O147)),EP$165&gt;EOMONTH($E147,$P147*12*(1-$O147)+$Q147*12*$O147+$R147*(1-$O147))),0,IF($X147="NNN",Expenses!EN$14*Leases!$F147,IF(Leases!$X147="FSG",0,IF(Leases!$X147="MG",SUMPRODUCT(Leases!$Z147:$Z151,Expenses!EN$9:EN$13)*Leases!$F147,MAX((Expenses!EN$9-Leases!$AB147/12)*Leases!$AA147*Leases!$F147,0)+MAX((Expenses!EN$10-Leases!$AB148/12)*Leases!$AA148*Leases!$F147,0)+MAX((Expenses!EN$11-Leases!$AB149/12)*Leases!$AA149*Leases!$F147,0)+MAX((Expenses!EN$12-Leases!$AB150/12)*Leases!$AA150*Leases!$F147,0)+MAX((Expenses!EN$13-Leases!$AB151/12)*Leases!$AA151*Leases!$F147,0)))))</f>
        <v>0</v>
      </c>
      <c r="EQ318" s="94">
        <f>IF(OR(EQ$165&lt;=EOMONTH($E147,$R147*(1-$O147)),EQ$165&gt;EOMONTH($E147,$P147*12*(1-$O147)+$Q147*12*$O147+$R147*(1-$O147))),0,IF($X147="NNN",Expenses!EO$14*Leases!$F147,IF(Leases!$X147="FSG",0,IF(Leases!$X147="MG",SUMPRODUCT(Leases!$Z147:$Z151,Expenses!EO$9:EO$13)*Leases!$F147,MAX((Expenses!EO$9-Leases!$AB147/12)*Leases!$AA147*Leases!$F147,0)+MAX((Expenses!EO$10-Leases!$AB148/12)*Leases!$AA148*Leases!$F147,0)+MAX((Expenses!EO$11-Leases!$AB149/12)*Leases!$AA149*Leases!$F147,0)+MAX((Expenses!EO$12-Leases!$AB150/12)*Leases!$AA150*Leases!$F147,0)+MAX((Expenses!EO$13-Leases!$AB151/12)*Leases!$AA151*Leases!$F147,0)))))</f>
        <v>0</v>
      </c>
      <c r="ER318" s="94">
        <f>IF(OR(ER$165&lt;=EOMONTH($E147,$R147*(1-$O147)),ER$165&gt;EOMONTH($E147,$P147*12*(1-$O147)+$Q147*12*$O147+$R147*(1-$O147))),0,IF($X147="NNN",Expenses!EP$14*Leases!$F147,IF(Leases!$X147="FSG",0,IF(Leases!$X147="MG",SUMPRODUCT(Leases!$Z147:$Z151,Expenses!EP$9:EP$13)*Leases!$F147,MAX((Expenses!EP$9-Leases!$AB147/12)*Leases!$AA147*Leases!$F147,0)+MAX((Expenses!EP$10-Leases!$AB148/12)*Leases!$AA148*Leases!$F147,0)+MAX((Expenses!EP$11-Leases!$AB149/12)*Leases!$AA149*Leases!$F147,0)+MAX((Expenses!EP$12-Leases!$AB150/12)*Leases!$AA150*Leases!$F147,0)+MAX((Expenses!EP$13-Leases!$AB151/12)*Leases!$AA151*Leases!$F147,0)))))</f>
        <v>0</v>
      </c>
      <c r="ES318" s="94">
        <f>IF(OR(ES$165&lt;=EOMONTH($E147,$R147*(1-$O147)),ES$165&gt;EOMONTH($E147,$P147*12*(1-$O147)+$Q147*12*$O147+$R147*(1-$O147))),0,IF($X147="NNN",Expenses!EQ$14*Leases!$F147,IF(Leases!$X147="FSG",0,IF(Leases!$X147="MG",SUMPRODUCT(Leases!$Z147:$Z151,Expenses!EQ$9:EQ$13)*Leases!$F147,MAX((Expenses!EQ$9-Leases!$AB147/12)*Leases!$AA147*Leases!$F147,0)+MAX((Expenses!EQ$10-Leases!$AB148/12)*Leases!$AA148*Leases!$F147,0)+MAX((Expenses!EQ$11-Leases!$AB149/12)*Leases!$AA149*Leases!$F147,0)+MAX((Expenses!EQ$12-Leases!$AB150/12)*Leases!$AA150*Leases!$F147,0)+MAX((Expenses!EQ$13-Leases!$AB151/12)*Leases!$AA151*Leases!$F147,0)))))</f>
        <v>0</v>
      </c>
      <c r="ET318" s="94">
        <f>IF(OR(ET$165&lt;=EOMONTH($E147,$R147*(1-$O147)),ET$165&gt;EOMONTH($E147,$P147*12*(1-$O147)+$Q147*12*$O147+$R147*(1-$O147))),0,IF($X147="NNN",Expenses!ER$14*Leases!$F147,IF(Leases!$X147="FSG",0,IF(Leases!$X147="MG",SUMPRODUCT(Leases!$Z147:$Z151,Expenses!ER$9:ER$13)*Leases!$F147,MAX((Expenses!ER$9-Leases!$AB147/12)*Leases!$AA147*Leases!$F147,0)+MAX((Expenses!ER$10-Leases!$AB148/12)*Leases!$AA148*Leases!$F147,0)+MAX((Expenses!ER$11-Leases!$AB149/12)*Leases!$AA149*Leases!$F147,0)+MAX((Expenses!ER$12-Leases!$AB150/12)*Leases!$AA150*Leases!$F147,0)+MAX((Expenses!ER$13-Leases!$AB151/12)*Leases!$AA151*Leases!$F147,0)))))</f>
        <v>0</v>
      </c>
      <c r="EU318" s="94">
        <f>IF(OR(EU$165&lt;=EOMONTH($E147,$R147*(1-$O147)),EU$165&gt;EOMONTH($E147,$P147*12*(1-$O147)+$Q147*12*$O147+$R147*(1-$O147))),0,IF($X147="NNN",Expenses!ES$14*Leases!$F147,IF(Leases!$X147="FSG",0,IF(Leases!$X147="MG",SUMPRODUCT(Leases!$Z147:$Z151,Expenses!ES$9:ES$13)*Leases!$F147,MAX((Expenses!ES$9-Leases!$AB147/12)*Leases!$AA147*Leases!$F147,0)+MAX((Expenses!ES$10-Leases!$AB148/12)*Leases!$AA148*Leases!$F147,0)+MAX((Expenses!ES$11-Leases!$AB149/12)*Leases!$AA149*Leases!$F147,0)+MAX((Expenses!ES$12-Leases!$AB150/12)*Leases!$AA150*Leases!$F147,0)+MAX((Expenses!ES$13-Leases!$AB151/12)*Leases!$AA151*Leases!$F147,0)))))</f>
        <v>0</v>
      </c>
      <c r="EV318" s="94">
        <f>IF(OR(EV$165&lt;=EOMONTH($E147,$R147*(1-$O147)),EV$165&gt;EOMONTH($E147,$P147*12*(1-$O147)+$Q147*12*$O147+$R147*(1-$O147))),0,IF($X147="NNN",Expenses!ET$14*Leases!$F147,IF(Leases!$X147="FSG",0,IF(Leases!$X147="MG",SUMPRODUCT(Leases!$Z147:$Z151,Expenses!ET$9:ET$13)*Leases!$F147,MAX((Expenses!ET$9-Leases!$AB147/12)*Leases!$AA147*Leases!$F147,0)+MAX((Expenses!ET$10-Leases!$AB148/12)*Leases!$AA148*Leases!$F147,0)+MAX((Expenses!ET$11-Leases!$AB149/12)*Leases!$AA149*Leases!$F147,0)+MAX((Expenses!ET$12-Leases!$AB150/12)*Leases!$AA150*Leases!$F147,0)+MAX((Expenses!ET$13-Leases!$AB151/12)*Leases!$AA151*Leases!$F147,0)))))</f>
        <v>0</v>
      </c>
      <c r="EW318" s="94">
        <f>IF(OR(EW$165&lt;=EOMONTH($E147,$R147*(1-$O147)),EW$165&gt;EOMONTH($E147,$P147*12*(1-$O147)+$Q147*12*$O147+$R147*(1-$O147))),0,IF($X147="NNN",Expenses!EU$14*Leases!$F147,IF(Leases!$X147="FSG",0,IF(Leases!$X147="MG",SUMPRODUCT(Leases!$Z147:$Z151,Expenses!EU$9:EU$13)*Leases!$F147,MAX((Expenses!EU$9-Leases!$AB147/12)*Leases!$AA147*Leases!$F147,0)+MAX((Expenses!EU$10-Leases!$AB148/12)*Leases!$AA148*Leases!$F147,0)+MAX((Expenses!EU$11-Leases!$AB149/12)*Leases!$AA149*Leases!$F147,0)+MAX((Expenses!EU$12-Leases!$AB150/12)*Leases!$AA150*Leases!$F147,0)+MAX((Expenses!EU$13-Leases!$AB151/12)*Leases!$AA151*Leases!$F147,0)))))</f>
        <v>0</v>
      </c>
      <c r="EX318" s="94">
        <f>IF(OR(EX$165&lt;=EOMONTH($E147,$R147*(1-$O147)),EX$165&gt;EOMONTH($E147,$P147*12*(1-$O147)+$Q147*12*$O147+$R147*(1-$O147))),0,IF($X147="NNN",Expenses!EV$14*Leases!$F147,IF(Leases!$X147="FSG",0,IF(Leases!$X147="MG",SUMPRODUCT(Leases!$Z147:$Z151,Expenses!EV$9:EV$13)*Leases!$F147,MAX((Expenses!EV$9-Leases!$AB147/12)*Leases!$AA147*Leases!$F147,0)+MAX((Expenses!EV$10-Leases!$AB148/12)*Leases!$AA148*Leases!$F147,0)+MAX((Expenses!EV$11-Leases!$AB149/12)*Leases!$AA149*Leases!$F147,0)+MAX((Expenses!EV$12-Leases!$AB150/12)*Leases!$AA150*Leases!$F147,0)+MAX((Expenses!EV$13-Leases!$AB151/12)*Leases!$AA151*Leases!$F147,0)))))</f>
        <v>0</v>
      </c>
      <c r="EY318" s="94">
        <f>IF(OR(EY$165&lt;=EOMONTH($E147,$R147*(1-$O147)),EY$165&gt;EOMONTH($E147,$P147*12*(1-$O147)+$Q147*12*$O147+$R147*(1-$O147))),0,IF($X147="NNN",Expenses!EW$14*Leases!$F147,IF(Leases!$X147="FSG",0,IF(Leases!$X147="MG",SUMPRODUCT(Leases!$Z147:$Z151,Expenses!EW$9:EW$13)*Leases!$F147,MAX((Expenses!EW$9-Leases!$AB147/12)*Leases!$AA147*Leases!$F147,0)+MAX((Expenses!EW$10-Leases!$AB148/12)*Leases!$AA148*Leases!$F147,0)+MAX((Expenses!EW$11-Leases!$AB149/12)*Leases!$AA149*Leases!$F147,0)+MAX((Expenses!EW$12-Leases!$AB150/12)*Leases!$AA150*Leases!$F147,0)+MAX((Expenses!EW$13-Leases!$AB151/12)*Leases!$AA151*Leases!$F147,0)))))</f>
        <v>0</v>
      </c>
      <c r="EZ318" s="94">
        <f>IF(OR(EZ$165&lt;=EOMONTH($E147,$R147*(1-$O147)),EZ$165&gt;EOMONTH($E147,$P147*12*(1-$O147)+$Q147*12*$O147+$R147*(1-$O147))),0,IF($X147="NNN",Expenses!EX$14*Leases!$F147,IF(Leases!$X147="FSG",0,IF(Leases!$X147="MG",SUMPRODUCT(Leases!$Z147:$Z151,Expenses!EX$9:EX$13)*Leases!$F147,MAX((Expenses!EX$9-Leases!$AB147/12)*Leases!$AA147*Leases!$F147,0)+MAX((Expenses!EX$10-Leases!$AB148/12)*Leases!$AA148*Leases!$F147,0)+MAX((Expenses!EX$11-Leases!$AB149/12)*Leases!$AA149*Leases!$F147,0)+MAX((Expenses!EX$12-Leases!$AB150/12)*Leases!$AA150*Leases!$F147,0)+MAX((Expenses!EX$13-Leases!$AB151/12)*Leases!$AA151*Leases!$F147,0)))))</f>
        <v>0</v>
      </c>
      <c r="FA318" s="94">
        <f>IF(OR(FA$165&lt;=EOMONTH($E147,$R147*(1-$O147)),FA$165&gt;EOMONTH($E147,$P147*12*(1-$O147)+$Q147*12*$O147+$R147*(1-$O147))),0,IF($X147="NNN",Expenses!EY$14*Leases!$F147,IF(Leases!$X147="FSG",0,IF(Leases!$X147="MG",SUMPRODUCT(Leases!$Z147:$Z151,Expenses!EY$9:EY$13)*Leases!$F147,MAX((Expenses!EY$9-Leases!$AB147/12)*Leases!$AA147*Leases!$F147,0)+MAX((Expenses!EY$10-Leases!$AB148/12)*Leases!$AA148*Leases!$F147,0)+MAX((Expenses!EY$11-Leases!$AB149/12)*Leases!$AA149*Leases!$F147,0)+MAX((Expenses!EY$12-Leases!$AB150/12)*Leases!$AA150*Leases!$F147,0)+MAX((Expenses!EY$13-Leases!$AB151/12)*Leases!$AA151*Leases!$F147,0)))))</f>
        <v>0</v>
      </c>
      <c r="FB318" s="94">
        <f>IF(OR(FB$165&lt;=EOMONTH($E147,$R147*(1-$O147)),FB$165&gt;EOMONTH($E147,$P147*12*(1-$O147)+$Q147*12*$O147+$R147*(1-$O147))),0,IF($X147="NNN",Expenses!EZ$14*Leases!$F147,IF(Leases!$X147="FSG",0,IF(Leases!$X147="MG",SUMPRODUCT(Leases!$Z147:$Z151,Expenses!EZ$9:EZ$13)*Leases!$F147,MAX((Expenses!EZ$9-Leases!$AB147/12)*Leases!$AA147*Leases!$F147,0)+MAX((Expenses!EZ$10-Leases!$AB148/12)*Leases!$AA148*Leases!$F147,0)+MAX((Expenses!EZ$11-Leases!$AB149/12)*Leases!$AA149*Leases!$F147,0)+MAX((Expenses!EZ$12-Leases!$AB150/12)*Leases!$AA150*Leases!$F147,0)+MAX((Expenses!EZ$13-Leases!$AB151/12)*Leases!$AA151*Leases!$F147,0)))))</f>
        <v>0</v>
      </c>
      <c r="FC318" s="94">
        <f>IF(OR(FC$165&lt;=EOMONTH($E147,$R147*(1-$O147)),FC$165&gt;EOMONTH($E147,$P147*12*(1-$O147)+$Q147*12*$O147+$R147*(1-$O147))),0,IF($X147="NNN",Expenses!FA$14*Leases!$F147,IF(Leases!$X147="FSG",0,IF(Leases!$X147="MG",SUMPRODUCT(Leases!$Z147:$Z151,Expenses!FA$9:FA$13)*Leases!$F147,MAX((Expenses!FA$9-Leases!$AB147/12)*Leases!$AA147*Leases!$F147,0)+MAX((Expenses!FA$10-Leases!$AB148/12)*Leases!$AA148*Leases!$F147,0)+MAX((Expenses!FA$11-Leases!$AB149/12)*Leases!$AA149*Leases!$F147,0)+MAX((Expenses!FA$12-Leases!$AB150/12)*Leases!$AA150*Leases!$F147,0)+MAX((Expenses!FA$13-Leases!$AB151/12)*Leases!$AA151*Leases!$F147,0)))))</f>
        <v>0</v>
      </c>
      <c r="FD318" s="94">
        <f>IF(OR(FD$165&lt;=EOMONTH($E147,$R147*(1-$O147)),FD$165&gt;EOMONTH($E147,$P147*12*(1-$O147)+$Q147*12*$O147+$R147*(1-$O147))),0,IF($X147="NNN",Expenses!FB$14*Leases!$F147,IF(Leases!$X147="FSG",0,IF(Leases!$X147="MG",SUMPRODUCT(Leases!$Z147:$Z151,Expenses!FB$9:FB$13)*Leases!$F147,MAX((Expenses!FB$9-Leases!$AB147/12)*Leases!$AA147*Leases!$F147,0)+MAX((Expenses!FB$10-Leases!$AB148/12)*Leases!$AA148*Leases!$F147,0)+MAX((Expenses!FB$11-Leases!$AB149/12)*Leases!$AA149*Leases!$F147,0)+MAX((Expenses!FB$12-Leases!$AB150/12)*Leases!$AA150*Leases!$F147,0)+MAX((Expenses!FB$13-Leases!$AB151/12)*Leases!$AA151*Leases!$F147,0)))))</f>
        <v>0</v>
      </c>
      <c r="FE318" s="94">
        <f>IF(OR(FE$165&lt;=EOMONTH($E147,$R147*(1-$O147)),FE$165&gt;EOMONTH($E147,$P147*12*(1-$O147)+$Q147*12*$O147+$R147*(1-$O147))),0,IF($X147="NNN",Expenses!FC$14*Leases!$F147,IF(Leases!$X147="FSG",0,IF(Leases!$X147="MG",SUMPRODUCT(Leases!$Z147:$Z151,Expenses!FC$9:FC$13)*Leases!$F147,MAX((Expenses!FC$9-Leases!$AB147/12)*Leases!$AA147*Leases!$F147,0)+MAX((Expenses!FC$10-Leases!$AB148/12)*Leases!$AA148*Leases!$F147,0)+MAX((Expenses!FC$11-Leases!$AB149/12)*Leases!$AA149*Leases!$F147,0)+MAX((Expenses!FC$12-Leases!$AB150/12)*Leases!$AA150*Leases!$F147,0)+MAX((Expenses!FC$13-Leases!$AB151/12)*Leases!$AA151*Leases!$F147,0)))))</f>
        <v>0</v>
      </c>
      <c r="FF318" s="94">
        <f>IF(OR(FF$165&lt;=EOMONTH($E147,$R147*(1-$O147)),FF$165&gt;EOMONTH($E147,$P147*12*(1-$O147)+$Q147*12*$O147+$R147*(1-$O147))),0,IF($X147="NNN",Expenses!FD$14*Leases!$F147,IF(Leases!$X147="FSG",0,IF(Leases!$X147="MG",SUMPRODUCT(Leases!$Z147:$Z151,Expenses!FD$9:FD$13)*Leases!$F147,MAX((Expenses!FD$9-Leases!$AB147/12)*Leases!$AA147*Leases!$F147,0)+MAX((Expenses!FD$10-Leases!$AB148/12)*Leases!$AA148*Leases!$F147,0)+MAX((Expenses!FD$11-Leases!$AB149/12)*Leases!$AA149*Leases!$F147,0)+MAX((Expenses!FD$12-Leases!$AB150/12)*Leases!$AA150*Leases!$F147,0)+MAX((Expenses!FD$13-Leases!$AB151/12)*Leases!$AA151*Leases!$F147,0)))))</f>
        <v>0</v>
      </c>
      <c r="FG318" s="94">
        <f>IF(OR(FG$165&lt;=EOMONTH($E147,$R147*(1-$O147)),FG$165&gt;EOMONTH($E147,$P147*12*(1-$O147)+$Q147*12*$O147+$R147*(1-$O147))),0,IF($X147="NNN",Expenses!FE$14*Leases!$F147,IF(Leases!$X147="FSG",0,IF(Leases!$X147="MG",SUMPRODUCT(Leases!$Z147:$Z151,Expenses!FE$9:FE$13)*Leases!$F147,MAX((Expenses!FE$9-Leases!$AB147/12)*Leases!$AA147*Leases!$F147,0)+MAX((Expenses!FE$10-Leases!$AB148/12)*Leases!$AA148*Leases!$F147,0)+MAX((Expenses!FE$11-Leases!$AB149/12)*Leases!$AA149*Leases!$F147,0)+MAX((Expenses!FE$12-Leases!$AB150/12)*Leases!$AA150*Leases!$F147,0)+MAX((Expenses!FE$13-Leases!$AB151/12)*Leases!$AA151*Leases!$F147,0)))))</f>
        <v>0</v>
      </c>
      <c r="FH318" s="94">
        <f>IF(OR(FH$165&lt;=EOMONTH($E147,$R147*(1-$O147)),FH$165&gt;EOMONTH($E147,$P147*12*(1-$O147)+$Q147*12*$O147+$R147*(1-$O147))),0,IF($X147="NNN",Expenses!FF$14*Leases!$F147,IF(Leases!$X147="FSG",0,IF(Leases!$X147="MG",SUMPRODUCT(Leases!$Z147:$Z151,Expenses!FF$9:FF$13)*Leases!$F147,MAX((Expenses!FF$9-Leases!$AB147/12)*Leases!$AA147*Leases!$F147,0)+MAX((Expenses!FF$10-Leases!$AB148/12)*Leases!$AA148*Leases!$F147,0)+MAX((Expenses!FF$11-Leases!$AB149/12)*Leases!$AA149*Leases!$F147,0)+MAX((Expenses!FF$12-Leases!$AB150/12)*Leases!$AA150*Leases!$F147,0)+MAX((Expenses!FF$13-Leases!$AB151/12)*Leases!$AA151*Leases!$F147,0)))))</f>
        <v>0</v>
      </c>
      <c r="FI318" s="94">
        <f>IF(OR(FI$165&lt;=EOMONTH($E147,$R147*(1-$O147)),FI$165&gt;EOMONTH($E147,$P147*12*(1-$O147)+$Q147*12*$O147+$R147*(1-$O147))),0,IF($X147="NNN",Expenses!FG$14*Leases!$F147,IF(Leases!$X147="FSG",0,IF(Leases!$X147="MG",SUMPRODUCT(Leases!$Z147:$Z151,Expenses!FG$9:FG$13)*Leases!$F147,MAX((Expenses!FG$9-Leases!$AB147/12)*Leases!$AA147*Leases!$F147,0)+MAX((Expenses!FG$10-Leases!$AB148/12)*Leases!$AA148*Leases!$F147,0)+MAX((Expenses!FG$11-Leases!$AB149/12)*Leases!$AA149*Leases!$F147,0)+MAX((Expenses!FG$12-Leases!$AB150/12)*Leases!$AA150*Leases!$F147,0)+MAX((Expenses!FG$13-Leases!$AB151/12)*Leases!$AA151*Leases!$F147,0)))))</f>
        <v>0</v>
      </c>
      <c r="FJ318" s="94">
        <f>IF(OR(FJ$165&lt;=EOMONTH($E147,$R147*(1-$O147)),FJ$165&gt;EOMONTH($E147,$P147*12*(1-$O147)+$Q147*12*$O147+$R147*(1-$O147))),0,IF($X147="NNN",Expenses!FH$14*Leases!$F147,IF(Leases!$X147="FSG",0,IF(Leases!$X147="MG",SUMPRODUCT(Leases!$Z147:$Z151,Expenses!FH$9:FH$13)*Leases!$F147,MAX((Expenses!FH$9-Leases!$AB147/12)*Leases!$AA147*Leases!$F147,0)+MAX((Expenses!FH$10-Leases!$AB148/12)*Leases!$AA148*Leases!$F147,0)+MAX((Expenses!FH$11-Leases!$AB149/12)*Leases!$AA149*Leases!$F147,0)+MAX((Expenses!FH$12-Leases!$AB150/12)*Leases!$AA150*Leases!$F147,0)+MAX((Expenses!FH$13-Leases!$AB151/12)*Leases!$AA151*Leases!$F147,0)))))</f>
        <v>0</v>
      </c>
      <c r="FK318" s="94">
        <f>IF(OR(FK$165&lt;=EOMONTH($E147,$R147*(1-$O147)),FK$165&gt;EOMONTH($E147,$P147*12*(1-$O147)+$Q147*12*$O147+$R147*(1-$O147))),0,IF($X147="NNN",Expenses!FI$14*Leases!$F147,IF(Leases!$X147="FSG",0,IF(Leases!$X147="MG",SUMPRODUCT(Leases!$Z147:$Z151,Expenses!FI$9:FI$13)*Leases!$F147,MAX((Expenses!FI$9-Leases!$AB147/12)*Leases!$AA147*Leases!$F147,0)+MAX((Expenses!FI$10-Leases!$AB148/12)*Leases!$AA148*Leases!$F147,0)+MAX((Expenses!FI$11-Leases!$AB149/12)*Leases!$AA149*Leases!$F147,0)+MAX((Expenses!FI$12-Leases!$AB150/12)*Leases!$AA150*Leases!$F147,0)+MAX((Expenses!FI$13-Leases!$AB151/12)*Leases!$AA151*Leases!$F147,0)))))</f>
        <v>0</v>
      </c>
      <c r="FL318" s="94">
        <f>IF(OR(FL$165&lt;=EOMONTH($E147,$R147*(1-$O147)),FL$165&gt;EOMONTH($E147,$P147*12*(1-$O147)+$Q147*12*$O147+$R147*(1-$O147))),0,IF($X147="NNN",Expenses!FJ$14*Leases!$F147,IF(Leases!$X147="FSG",0,IF(Leases!$X147="MG",SUMPRODUCT(Leases!$Z147:$Z151,Expenses!FJ$9:FJ$13)*Leases!$F147,MAX((Expenses!FJ$9-Leases!$AB147/12)*Leases!$AA147*Leases!$F147,0)+MAX((Expenses!FJ$10-Leases!$AB148/12)*Leases!$AA148*Leases!$F147,0)+MAX((Expenses!FJ$11-Leases!$AB149/12)*Leases!$AA149*Leases!$F147,0)+MAX((Expenses!FJ$12-Leases!$AB150/12)*Leases!$AA150*Leases!$F147,0)+MAX((Expenses!FJ$13-Leases!$AB151/12)*Leases!$AA151*Leases!$F147,0)))))</f>
        <v>0</v>
      </c>
      <c r="FM318" s="94">
        <f>IF(OR(FM$165&lt;=EOMONTH($E147,$R147*(1-$O147)),FM$165&gt;EOMONTH($E147,$P147*12*(1-$O147)+$Q147*12*$O147+$R147*(1-$O147))),0,IF($X147="NNN",Expenses!FK$14*Leases!$F147,IF(Leases!$X147="FSG",0,IF(Leases!$X147="MG",SUMPRODUCT(Leases!$Z147:$Z151,Expenses!FK$9:FK$13)*Leases!$F147,MAX((Expenses!FK$9-Leases!$AB147/12)*Leases!$AA147*Leases!$F147,0)+MAX((Expenses!FK$10-Leases!$AB148/12)*Leases!$AA148*Leases!$F147,0)+MAX((Expenses!FK$11-Leases!$AB149/12)*Leases!$AA149*Leases!$F147,0)+MAX((Expenses!FK$12-Leases!$AB150/12)*Leases!$AA150*Leases!$F147,0)+MAX((Expenses!FK$13-Leases!$AB151/12)*Leases!$AA151*Leases!$F147,0)))))</f>
        <v>0</v>
      </c>
      <c r="FN318" s="94">
        <f>IF(OR(FN$165&lt;=EOMONTH($E147,$R147*(1-$O147)),FN$165&gt;EOMONTH($E147,$P147*12*(1-$O147)+$Q147*12*$O147+$R147*(1-$O147))),0,IF($X147="NNN",Expenses!FL$14*Leases!$F147,IF(Leases!$X147="FSG",0,IF(Leases!$X147="MG",SUMPRODUCT(Leases!$Z147:$Z151,Expenses!FL$9:FL$13)*Leases!$F147,MAX((Expenses!FL$9-Leases!$AB147/12)*Leases!$AA147*Leases!$F147,0)+MAX((Expenses!FL$10-Leases!$AB148/12)*Leases!$AA148*Leases!$F147,0)+MAX((Expenses!FL$11-Leases!$AB149/12)*Leases!$AA149*Leases!$F147,0)+MAX((Expenses!FL$12-Leases!$AB150/12)*Leases!$AA150*Leases!$F147,0)+MAX((Expenses!FL$13-Leases!$AB151/12)*Leases!$AA151*Leases!$F147,0)))))</f>
        <v>0</v>
      </c>
      <c r="FO318" s="94">
        <f>IF(OR(FO$165&lt;=EOMONTH($E147,$R147*(1-$O147)),FO$165&gt;EOMONTH($E147,$P147*12*(1-$O147)+$Q147*12*$O147+$R147*(1-$O147))),0,IF($X147="NNN",Expenses!FM$14*Leases!$F147,IF(Leases!$X147="FSG",0,IF(Leases!$X147="MG",SUMPRODUCT(Leases!$Z147:$Z151,Expenses!FM$9:FM$13)*Leases!$F147,MAX((Expenses!FM$9-Leases!$AB147/12)*Leases!$AA147*Leases!$F147,0)+MAX((Expenses!FM$10-Leases!$AB148/12)*Leases!$AA148*Leases!$F147,0)+MAX((Expenses!FM$11-Leases!$AB149/12)*Leases!$AA149*Leases!$F147,0)+MAX((Expenses!FM$12-Leases!$AB150/12)*Leases!$AA150*Leases!$F147,0)+MAX((Expenses!FM$13-Leases!$AB151/12)*Leases!$AA151*Leases!$F147,0)))))</f>
        <v>0</v>
      </c>
      <c r="FP318" s="94">
        <f>IF(OR(FP$165&lt;=EOMONTH($E147,$R147*(1-$O147)),FP$165&gt;EOMONTH($E147,$P147*12*(1-$O147)+$Q147*12*$O147+$R147*(1-$O147))),0,IF($X147="NNN",Expenses!FN$14*Leases!$F147,IF(Leases!$X147="FSG",0,IF(Leases!$X147="MG",SUMPRODUCT(Leases!$Z147:$Z151,Expenses!FN$9:FN$13)*Leases!$F147,MAX((Expenses!FN$9-Leases!$AB147/12)*Leases!$AA147*Leases!$F147,0)+MAX((Expenses!FN$10-Leases!$AB148/12)*Leases!$AA148*Leases!$F147,0)+MAX((Expenses!FN$11-Leases!$AB149/12)*Leases!$AA149*Leases!$F147,0)+MAX((Expenses!FN$12-Leases!$AB150/12)*Leases!$AA150*Leases!$F147,0)+MAX((Expenses!FN$13-Leases!$AB151/12)*Leases!$AA151*Leases!$F147,0)))))</f>
        <v>0</v>
      </c>
      <c r="FQ318" s="94">
        <f>IF(OR(FQ$165&lt;=EOMONTH($E147,$R147*(1-$O147)),FQ$165&gt;EOMONTH($E147,$P147*12*(1-$O147)+$Q147*12*$O147+$R147*(1-$O147))),0,IF($X147="NNN",Expenses!FO$14*Leases!$F147,IF(Leases!$X147="FSG",0,IF(Leases!$X147="MG",SUMPRODUCT(Leases!$Z147:$Z151,Expenses!FO$9:FO$13)*Leases!$F147,MAX((Expenses!FO$9-Leases!$AB147/12)*Leases!$AA147*Leases!$F147,0)+MAX((Expenses!FO$10-Leases!$AB148/12)*Leases!$AA148*Leases!$F147,0)+MAX((Expenses!FO$11-Leases!$AB149/12)*Leases!$AA149*Leases!$F147,0)+MAX((Expenses!FO$12-Leases!$AB150/12)*Leases!$AA150*Leases!$F147,0)+MAX((Expenses!FO$13-Leases!$AB151/12)*Leases!$AA151*Leases!$F147,0)))))</f>
        <v>0</v>
      </c>
      <c r="FR318" s="94">
        <f>IF(OR(FR$165&lt;=EOMONTH($E147,$R147*(1-$O147)),FR$165&gt;EOMONTH($E147,$P147*12*(1-$O147)+$Q147*12*$O147+$R147*(1-$O147))),0,IF($X147="NNN",Expenses!FP$14*Leases!$F147,IF(Leases!$X147="FSG",0,IF(Leases!$X147="MG",SUMPRODUCT(Leases!$Z147:$Z151,Expenses!FP$9:FP$13)*Leases!$F147,MAX((Expenses!FP$9-Leases!$AB147/12)*Leases!$AA147*Leases!$F147,0)+MAX((Expenses!FP$10-Leases!$AB148/12)*Leases!$AA148*Leases!$F147,0)+MAX((Expenses!FP$11-Leases!$AB149/12)*Leases!$AA149*Leases!$F147,0)+MAX((Expenses!FP$12-Leases!$AB150/12)*Leases!$AA150*Leases!$F147,0)+MAX((Expenses!FP$13-Leases!$AB151/12)*Leases!$AA151*Leases!$F147,0)))))</f>
        <v>0</v>
      </c>
      <c r="FS318" s="94">
        <f>IF(OR(FS$165&lt;=EOMONTH($E147,$R147*(1-$O147)),FS$165&gt;EOMONTH($E147,$P147*12*(1-$O147)+$Q147*12*$O147+$R147*(1-$O147))),0,IF($X147="NNN",Expenses!FQ$14*Leases!$F147,IF(Leases!$X147="FSG",0,IF(Leases!$X147="MG",SUMPRODUCT(Leases!$Z147:$Z151,Expenses!FQ$9:FQ$13)*Leases!$F147,MAX((Expenses!FQ$9-Leases!$AB147/12)*Leases!$AA147*Leases!$F147,0)+MAX((Expenses!FQ$10-Leases!$AB148/12)*Leases!$AA148*Leases!$F147,0)+MAX((Expenses!FQ$11-Leases!$AB149/12)*Leases!$AA149*Leases!$F147,0)+MAX((Expenses!FQ$12-Leases!$AB150/12)*Leases!$AA150*Leases!$F147,0)+MAX((Expenses!FQ$13-Leases!$AB151/12)*Leases!$AA151*Leases!$F147,0)))))</f>
        <v>0</v>
      </c>
      <c r="FT318" s="94">
        <f>IF(OR(FT$165&lt;=EOMONTH($E147,$R147*(1-$O147)),FT$165&gt;EOMONTH($E147,$P147*12*(1-$O147)+$Q147*12*$O147+$R147*(1-$O147))),0,IF($X147="NNN",Expenses!FR$14*Leases!$F147,IF(Leases!$X147="FSG",0,IF(Leases!$X147="MG",SUMPRODUCT(Leases!$Z147:$Z151,Expenses!FR$9:FR$13)*Leases!$F147,MAX((Expenses!FR$9-Leases!$AB147/12)*Leases!$AA147*Leases!$F147,0)+MAX((Expenses!FR$10-Leases!$AB148/12)*Leases!$AA148*Leases!$F147,0)+MAX((Expenses!FR$11-Leases!$AB149/12)*Leases!$AA149*Leases!$F147,0)+MAX((Expenses!FR$12-Leases!$AB150/12)*Leases!$AA150*Leases!$F147,0)+MAX((Expenses!FR$13-Leases!$AB151/12)*Leases!$AA151*Leases!$F147,0)))))</f>
        <v>0</v>
      </c>
      <c r="FU318" s="94">
        <f>IF(OR(FU$165&lt;=EOMONTH($E147,$R147*(1-$O147)),FU$165&gt;EOMONTH($E147,$P147*12*(1-$O147)+$Q147*12*$O147+$R147*(1-$O147))),0,IF($X147="NNN",Expenses!FS$14*Leases!$F147,IF(Leases!$X147="FSG",0,IF(Leases!$X147="MG",SUMPRODUCT(Leases!$Z147:$Z151,Expenses!FS$9:FS$13)*Leases!$F147,MAX((Expenses!FS$9-Leases!$AB147/12)*Leases!$AA147*Leases!$F147,0)+MAX((Expenses!FS$10-Leases!$AB148/12)*Leases!$AA148*Leases!$F147,0)+MAX((Expenses!FS$11-Leases!$AB149/12)*Leases!$AA149*Leases!$F147,0)+MAX((Expenses!FS$12-Leases!$AB150/12)*Leases!$AA150*Leases!$F147,0)+MAX((Expenses!FS$13-Leases!$AB151/12)*Leases!$AA151*Leases!$F147,0)))))</f>
        <v>0</v>
      </c>
      <c r="FV318" s="94">
        <f>IF(OR(FV$165&lt;=EOMONTH($E147,$R147*(1-$O147)),FV$165&gt;EOMONTH($E147,$P147*12*(1-$O147)+$Q147*12*$O147+$R147*(1-$O147))),0,IF($X147="NNN",Expenses!FT$14*Leases!$F147,IF(Leases!$X147="FSG",0,IF(Leases!$X147="MG",SUMPRODUCT(Leases!$Z147:$Z151,Expenses!FT$9:FT$13)*Leases!$F147,MAX((Expenses!FT$9-Leases!$AB147/12)*Leases!$AA147*Leases!$F147,0)+MAX((Expenses!FT$10-Leases!$AB148/12)*Leases!$AA148*Leases!$F147,0)+MAX((Expenses!FT$11-Leases!$AB149/12)*Leases!$AA149*Leases!$F147,0)+MAX((Expenses!FT$12-Leases!$AB150/12)*Leases!$AA150*Leases!$F147,0)+MAX((Expenses!FT$13-Leases!$AB151/12)*Leases!$AA151*Leases!$F147,0)))))</f>
        <v>0</v>
      </c>
      <c r="FW318" s="94">
        <f>IF(OR(FW$165&lt;=EOMONTH($E147,$R147*(1-$O147)),FW$165&gt;EOMONTH($E147,$P147*12*(1-$O147)+$Q147*12*$O147+$R147*(1-$O147))),0,IF($X147="NNN",Expenses!FU$14*Leases!$F147,IF(Leases!$X147="FSG",0,IF(Leases!$X147="MG",SUMPRODUCT(Leases!$Z147:$Z151,Expenses!FU$9:FU$13)*Leases!$F147,MAX((Expenses!FU$9-Leases!$AB147/12)*Leases!$AA147*Leases!$F147,0)+MAX((Expenses!FU$10-Leases!$AB148/12)*Leases!$AA148*Leases!$F147,0)+MAX((Expenses!FU$11-Leases!$AB149/12)*Leases!$AA149*Leases!$F147,0)+MAX((Expenses!FU$12-Leases!$AB150/12)*Leases!$AA150*Leases!$F147,0)+MAX((Expenses!FU$13-Leases!$AB151/12)*Leases!$AA151*Leases!$F147,0)))))</f>
        <v>0</v>
      </c>
      <c r="FX318" s="94">
        <f>IF(OR(FX$165&lt;=EOMONTH($E147,$R147*(1-$O147)),FX$165&gt;EOMONTH($E147,$P147*12*(1-$O147)+$Q147*12*$O147+$R147*(1-$O147))),0,IF($X147="NNN",Expenses!FV$14*Leases!$F147,IF(Leases!$X147="FSG",0,IF(Leases!$X147="MG",SUMPRODUCT(Leases!$Z147:$Z151,Expenses!FV$9:FV$13)*Leases!$F147,MAX((Expenses!FV$9-Leases!$AB147/12)*Leases!$AA147*Leases!$F147,0)+MAX((Expenses!FV$10-Leases!$AB148/12)*Leases!$AA148*Leases!$F147,0)+MAX((Expenses!FV$11-Leases!$AB149/12)*Leases!$AA149*Leases!$F147,0)+MAX((Expenses!FV$12-Leases!$AB150/12)*Leases!$AA150*Leases!$F147,0)+MAX((Expenses!FV$13-Leases!$AB151/12)*Leases!$AA151*Leases!$F147,0)))))</f>
        <v>0</v>
      </c>
      <c r="FY318" s="94">
        <f>IF(OR(FY$165&lt;=EOMONTH($E147,$R147*(1-$O147)),FY$165&gt;EOMONTH($E147,$P147*12*(1-$O147)+$Q147*12*$O147+$R147*(1-$O147))),0,IF($X147="NNN",Expenses!FW$14*Leases!$F147,IF(Leases!$X147="FSG",0,IF(Leases!$X147="MG",SUMPRODUCT(Leases!$Z147:$Z151,Expenses!FW$9:FW$13)*Leases!$F147,MAX((Expenses!FW$9-Leases!$AB147/12)*Leases!$AA147*Leases!$F147,0)+MAX((Expenses!FW$10-Leases!$AB148/12)*Leases!$AA148*Leases!$F147,0)+MAX((Expenses!FW$11-Leases!$AB149/12)*Leases!$AA149*Leases!$F147,0)+MAX((Expenses!FW$12-Leases!$AB150/12)*Leases!$AA150*Leases!$F147,0)+MAX((Expenses!FW$13-Leases!$AB151/12)*Leases!$AA151*Leases!$F147,0)))))</f>
        <v>0</v>
      </c>
      <c r="FZ318" s="94">
        <f>IF(OR(FZ$165&lt;=EOMONTH($E147,$R147*(1-$O147)),FZ$165&gt;EOMONTH($E147,$P147*12*(1-$O147)+$Q147*12*$O147+$R147*(1-$O147))),0,IF($X147="NNN",Expenses!FX$14*Leases!$F147,IF(Leases!$X147="FSG",0,IF(Leases!$X147="MG",SUMPRODUCT(Leases!$Z147:$Z151,Expenses!FX$9:FX$13)*Leases!$F147,MAX((Expenses!FX$9-Leases!$AB147/12)*Leases!$AA147*Leases!$F147,0)+MAX((Expenses!FX$10-Leases!$AB148/12)*Leases!$AA148*Leases!$F147,0)+MAX((Expenses!FX$11-Leases!$AB149/12)*Leases!$AA149*Leases!$F147,0)+MAX((Expenses!FX$12-Leases!$AB150/12)*Leases!$AA150*Leases!$F147,0)+MAX((Expenses!FX$13-Leases!$AB151/12)*Leases!$AA151*Leases!$F147,0)))))</f>
        <v>0</v>
      </c>
      <c r="GA318" s="94">
        <f>IF(OR(GA$165&lt;=EOMONTH($E147,$R147*(1-$O147)),GA$165&gt;EOMONTH($E147,$P147*12*(1-$O147)+$Q147*12*$O147+$R147*(1-$O147))),0,IF($X147="NNN",Expenses!FY$14*Leases!$F147,IF(Leases!$X147="FSG",0,IF(Leases!$X147="MG",SUMPRODUCT(Leases!$Z147:$Z151,Expenses!FY$9:FY$13)*Leases!$F147,MAX((Expenses!FY$9-Leases!$AB147/12)*Leases!$AA147*Leases!$F147,0)+MAX((Expenses!FY$10-Leases!$AB148/12)*Leases!$AA148*Leases!$F147,0)+MAX((Expenses!FY$11-Leases!$AB149/12)*Leases!$AA149*Leases!$F147,0)+MAX((Expenses!FY$12-Leases!$AB150/12)*Leases!$AA150*Leases!$F147,0)+MAX((Expenses!FY$13-Leases!$AB151/12)*Leases!$AA151*Leases!$F147,0)))))</f>
        <v>0</v>
      </c>
      <c r="GB318" s="94">
        <f>IF(OR(GB$165&lt;=EOMONTH($E147,$R147*(1-$O147)),GB$165&gt;EOMONTH($E147,$P147*12*(1-$O147)+$Q147*12*$O147+$R147*(1-$O147))),0,IF($X147="NNN",Expenses!FZ$14*Leases!$F147,IF(Leases!$X147="FSG",0,IF(Leases!$X147="MG",SUMPRODUCT(Leases!$Z147:$Z151,Expenses!FZ$9:FZ$13)*Leases!$F147,MAX((Expenses!FZ$9-Leases!$AB147/12)*Leases!$AA147*Leases!$F147,0)+MAX((Expenses!FZ$10-Leases!$AB148/12)*Leases!$AA148*Leases!$F147,0)+MAX((Expenses!FZ$11-Leases!$AB149/12)*Leases!$AA149*Leases!$F147,0)+MAX((Expenses!FZ$12-Leases!$AB150/12)*Leases!$AA150*Leases!$F147,0)+MAX((Expenses!FZ$13-Leases!$AB151/12)*Leases!$AA151*Leases!$F147,0)))))</f>
        <v>0</v>
      </c>
      <c r="GC318" s="94">
        <f>IF(OR(GC$165&lt;=EOMONTH($E147,$R147*(1-$O147)),GC$165&gt;EOMONTH($E147,$P147*12*(1-$O147)+$Q147*12*$O147+$R147*(1-$O147))),0,IF($X147="NNN",Expenses!GA$14*Leases!$F147,IF(Leases!$X147="FSG",0,IF(Leases!$X147="MG",SUMPRODUCT(Leases!$Z147:$Z151,Expenses!GA$9:GA$13)*Leases!$F147,MAX((Expenses!GA$9-Leases!$AB147/12)*Leases!$AA147*Leases!$F147,0)+MAX((Expenses!GA$10-Leases!$AB148/12)*Leases!$AA148*Leases!$F147,0)+MAX((Expenses!GA$11-Leases!$AB149/12)*Leases!$AA149*Leases!$F147,0)+MAX((Expenses!GA$12-Leases!$AB150/12)*Leases!$AA150*Leases!$F147,0)+MAX((Expenses!GA$13-Leases!$AB151/12)*Leases!$AA151*Leases!$F147,0)))))</f>
        <v>0</v>
      </c>
      <c r="GD318" s="94">
        <f>IF(OR(GD$165&lt;=EOMONTH($E147,$R147*(1-$O147)),GD$165&gt;EOMONTH($E147,$P147*12*(1-$O147)+$Q147*12*$O147+$R147*(1-$O147))),0,IF($X147="NNN",Expenses!GB$14*Leases!$F147,IF(Leases!$X147="FSG",0,IF(Leases!$X147="MG",SUMPRODUCT(Leases!$Z147:$Z151,Expenses!GB$9:GB$13)*Leases!$F147,MAX((Expenses!GB$9-Leases!$AB147/12)*Leases!$AA147*Leases!$F147,0)+MAX((Expenses!GB$10-Leases!$AB148/12)*Leases!$AA148*Leases!$F147,0)+MAX((Expenses!GB$11-Leases!$AB149/12)*Leases!$AA149*Leases!$F147,0)+MAX((Expenses!GB$12-Leases!$AB150/12)*Leases!$AA150*Leases!$F147,0)+MAX((Expenses!GB$13-Leases!$AB151/12)*Leases!$AA151*Leases!$F147,0)))))</f>
        <v>0</v>
      </c>
      <c r="GE318" s="94">
        <f>IF(OR(GE$165&lt;=EOMONTH($E147,$R147*(1-$O147)),GE$165&gt;EOMONTH($E147,$P147*12*(1-$O147)+$Q147*12*$O147+$R147*(1-$O147))),0,IF($X147="NNN",Expenses!GC$14*Leases!$F147,IF(Leases!$X147="FSG",0,IF(Leases!$X147="MG",SUMPRODUCT(Leases!$Z147:$Z151,Expenses!GC$9:GC$13)*Leases!$F147,MAX((Expenses!GC$9-Leases!$AB147/12)*Leases!$AA147*Leases!$F147,0)+MAX((Expenses!GC$10-Leases!$AB148/12)*Leases!$AA148*Leases!$F147,0)+MAX((Expenses!GC$11-Leases!$AB149/12)*Leases!$AA149*Leases!$F147,0)+MAX((Expenses!GC$12-Leases!$AB150/12)*Leases!$AA150*Leases!$F147,0)+MAX((Expenses!GC$13-Leases!$AB151/12)*Leases!$AA151*Leases!$F147,0)))))</f>
        <v>0</v>
      </c>
      <c r="GF318" s="94">
        <f>IF(OR(GF$165&lt;=EOMONTH($E147,$R147*(1-$O147)),GF$165&gt;EOMONTH($E147,$P147*12*(1-$O147)+$Q147*12*$O147+$R147*(1-$O147))),0,IF($X147="NNN",Expenses!GD$14*Leases!$F147,IF(Leases!$X147="FSG",0,IF(Leases!$X147="MG",SUMPRODUCT(Leases!$Z147:$Z151,Expenses!GD$9:GD$13)*Leases!$F147,MAX((Expenses!GD$9-Leases!$AB147/12)*Leases!$AA147*Leases!$F147,0)+MAX((Expenses!GD$10-Leases!$AB148/12)*Leases!$AA148*Leases!$F147,0)+MAX((Expenses!GD$11-Leases!$AB149/12)*Leases!$AA149*Leases!$F147,0)+MAX((Expenses!GD$12-Leases!$AB150/12)*Leases!$AA150*Leases!$F147,0)+MAX((Expenses!GD$13-Leases!$AB151/12)*Leases!$AA151*Leases!$F147,0)))))</f>
        <v>0</v>
      </c>
      <c r="GG318" s="94">
        <f>IF(OR(GG$165&lt;=EOMONTH($E147,$R147*(1-$O147)),GG$165&gt;EOMONTH($E147,$P147*12*(1-$O147)+$Q147*12*$O147+$R147*(1-$O147))),0,IF($X147="NNN",Expenses!GE$14*Leases!$F147,IF(Leases!$X147="FSG",0,IF(Leases!$X147="MG",SUMPRODUCT(Leases!$Z147:$Z151,Expenses!GE$9:GE$13)*Leases!$F147,MAX((Expenses!GE$9-Leases!$AB147/12)*Leases!$AA147*Leases!$F147,0)+MAX((Expenses!GE$10-Leases!$AB148/12)*Leases!$AA148*Leases!$F147,0)+MAX((Expenses!GE$11-Leases!$AB149/12)*Leases!$AA149*Leases!$F147,0)+MAX((Expenses!GE$12-Leases!$AB150/12)*Leases!$AA150*Leases!$F147,0)+MAX((Expenses!GE$13-Leases!$AB151/12)*Leases!$AA151*Leases!$F147,0)))))</f>
        <v>0</v>
      </c>
      <c r="GH318" s="94">
        <f>IF(OR(GH$165&lt;=EOMONTH($E147,$R147*(1-$O147)),GH$165&gt;EOMONTH($E147,$P147*12*(1-$O147)+$Q147*12*$O147+$R147*(1-$O147))),0,IF($X147="NNN",Expenses!GF$14*Leases!$F147,IF(Leases!$X147="FSG",0,IF(Leases!$X147="MG",SUMPRODUCT(Leases!$Z147:$Z151,Expenses!GF$9:GF$13)*Leases!$F147,MAX((Expenses!GF$9-Leases!$AB147/12)*Leases!$AA147*Leases!$F147,0)+MAX((Expenses!GF$10-Leases!$AB148/12)*Leases!$AA148*Leases!$F147,0)+MAX((Expenses!GF$11-Leases!$AB149/12)*Leases!$AA149*Leases!$F147,0)+MAX((Expenses!GF$12-Leases!$AB150/12)*Leases!$AA150*Leases!$F147,0)+MAX((Expenses!GF$13-Leases!$AB151/12)*Leases!$AA151*Leases!$F147,0)))))</f>
        <v>0</v>
      </c>
      <c r="GI318" s="94">
        <f>IF(OR(GI$165&lt;=EOMONTH($E147,$R147*(1-$O147)),GI$165&gt;EOMONTH($E147,$P147*12*(1-$O147)+$Q147*12*$O147+$R147*(1-$O147))),0,IF($X147="NNN",Expenses!GG$14*Leases!$F147,IF(Leases!$X147="FSG",0,IF(Leases!$X147="MG",SUMPRODUCT(Leases!$Z147:$Z151,Expenses!GG$9:GG$13)*Leases!$F147,MAX((Expenses!GG$9-Leases!$AB147/12)*Leases!$AA147*Leases!$F147,0)+MAX((Expenses!GG$10-Leases!$AB148/12)*Leases!$AA148*Leases!$F147,0)+MAX((Expenses!GG$11-Leases!$AB149/12)*Leases!$AA149*Leases!$F147,0)+MAX((Expenses!GG$12-Leases!$AB150/12)*Leases!$AA150*Leases!$F147,0)+MAX((Expenses!GG$13-Leases!$AB151/12)*Leases!$AA151*Leases!$F147,0)))))</f>
        <v>0</v>
      </c>
      <c r="GJ318" s="94">
        <f>IF(OR(GJ$165&lt;=EOMONTH($E147,$R147*(1-$O147)),GJ$165&gt;EOMONTH($E147,$P147*12*(1-$O147)+$Q147*12*$O147+$R147*(1-$O147))),0,IF($X147="NNN",Expenses!GH$14*Leases!$F147,IF(Leases!$X147="FSG",0,IF(Leases!$X147="MG",SUMPRODUCT(Leases!$Z147:$Z151,Expenses!GH$9:GH$13)*Leases!$F147,MAX((Expenses!GH$9-Leases!$AB147/12)*Leases!$AA147*Leases!$F147,0)+MAX((Expenses!GH$10-Leases!$AB148/12)*Leases!$AA148*Leases!$F147,0)+MAX((Expenses!GH$11-Leases!$AB149/12)*Leases!$AA149*Leases!$F147,0)+MAX((Expenses!GH$12-Leases!$AB150/12)*Leases!$AA150*Leases!$F147,0)+MAX((Expenses!GH$13-Leases!$AB151/12)*Leases!$AA151*Leases!$F147,0)))))</f>
        <v>0</v>
      </c>
      <c r="GK318" s="94">
        <f>IF(OR(GK$165&lt;=EOMONTH($E147,$R147*(1-$O147)),GK$165&gt;EOMONTH($E147,$P147*12*(1-$O147)+$Q147*12*$O147+$R147*(1-$O147))),0,IF($X147="NNN",Expenses!GI$14*Leases!$F147,IF(Leases!$X147="FSG",0,IF(Leases!$X147="MG",SUMPRODUCT(Leases!$Z147:$Z151,Expenses!GI$9:GI$13)*Leases!$F147,MAX((Expenses!GI$9-Leases!$AB147/12)*Leases!$AA147*Leases!$F147,0)+MAX((Expenses!GI$10-Leases!$AB148/12)*Leases!$AA148*Leases!$F147,0)+MAX((Expenses!GI$11-Leases!$AB149/12)*Leases!$AA149*Leases!$F147,0)+MAX((Expenses!GI$12-Leases!$AB150/12)*Leases!$AA150*Leases!$F147,0)+MAX((Expenses!GI$13-Leases!$AB151/12)*Leases!$AA151*Leases!$F147,0)))))</f>
        <v>0</v>
      </c>
      <c r="GL318" s="94">
        <f>IF(OR(GL$165&lt;=EOMONTH($E147,$R147*(1-$O147)),GL$165&gt;EOMONTH($E147,$P147*12*(1-$O147)+$Q147*12*$O147+$R147*(1-$O147))),0,IF($X147="NNN",Expenses!GJ$14*Leases!$F147,IF(Leases!$X147="FSG",0,IF(Leases!$X147="MG",SUMPRODUCT(Leases!$Z147:$Z151,Expenses!GJ$9:GJ$13)*Leases!$F147,MAX((Expenses!GJ$9-Leases!$AB147/12)*Leases!$AA147*Leases!$F147,0)+MAX((Expenses!GJ$10-Leases!$AB148/12)*Leases!$AA148*Leases!$F147,0)+MAX((Expenses!GJ$11-Leases!$AB149/12)*Leases!$AA149*Leases!$F147,0)+MAX((Expenses!GJ$12-Leases!$AB150/12)*Leases!$AA150*Leases!$F147,0)+MAX((Expenses!GJ$13-Leases!$AB151/12)*Leases!$AA151*Leases!$F147,0)))))</f>
        <v>0</v>
      </c>
      <c r="GM318" s="94">
        <f>IF(OR(GM$165&lt;=EOMONTH($E147,$R147*(1-$O147)),GM$165&gt;EOMONTH($E147,$P147*12*(1-$O147)+$Q147*12*$O147+$R147*(1-$O147))),0,IF($X147="NNN",Expenses!GK$14*Leases!$F147,IF(Leases!$X147="FSG",0,IF(Leases!$X147="MG",SUMPRODUCT(Leases!$Z147:$Z151,Expenses!GK$9:GK$13)*Leases!$F147,MAX((Expenses!GK$9-Leases!$AB147/12)*Leases!$AA147*Leases!$F147,0)+MAX((Expenses!GK$10-Leases!$AB148/12)*Leases!$AA148*Leases!$F147,0)+MAX((Expenses!GK$11-Leases!$AB149/12)*Leases!$AA149*Leases!$F147,0)+MAX((Expenses!GK$12-Leases!$AB150/12)*Leases!$AA150*Leases!$F147,0)+MAX((Expenses!GK$13-Leases!$AB151/12)*Leases!$AA151*Leases!$F147,0)))))</f>
        <v>0</v>
      </c>
      <c r="GN318" s="94">
        <f>IF(OR(GN$165&lt;=EOMONTH($E147,$R147*(1-$O147)),GN$165&gt;EOMONTH($E147,$P147*12*(1-$O147)+$Q147*12*$O147+$R147*(1-$O147))),0,IF($X147="NNN",Expenses!GL$14*Leases!$F147,IF(Leases!$X147="FSG",0,IF(Leases!$X147="MG",SUMPRODUCT(Leases!$Z147:$Z151,Expenses!GL$9:GL$13)*Leases!$F147,MAX((Expenses!GL$9-Leases!$AB147/12)*Leases!$AA147*Leases!$F147,0)+MAX((Expenses!GL$10-Leases!$AB148/12)*Leases!$AA148*Leases!$F147,0)+MAX((Expenses!GL$11-Leases!$AB149/12)*Leases!$AA149*Leases!$F147,0)+MAX((Expenses!GL$12-Leases!$AB150/12)*Leases!$AA150*Leases!$F147,0)+MAX((Expenses!GL$13-Leases!$AB151/12)*Leases!$AA151*Leases!$F147,0)))))</f>
        <v>0</v>
      </c>
      <c r="GO318" s="94">
        <f>IF(OR(GO$165&lt;=EOMONTH($E147,$R147*(1-$O147)),GO$165&gt;EOMONTH($E147,$P147*12*(1-$O147)+$Q147*12*$O147+$R147*(1-$O147))),0,IF($X147="NNN",Expenses!GM$14*Leases!$F147,IF(Leases!$X147="FSG",0,IF(Leases!$X147="MG",SUMPRODUCT(Leases!$Z147:$Z151,Expenses!GM$9:GM$13)*Leases!$F147,MAX((Expenses!GM$9-Leases!$AB147/12)*Leases!$AA147*Leases!$F147,0)+MAX((Expenses!GM$10-Leases!$AB148/12)*Leases!$AA148*Leases!$F147,0)+MAX((Expenses!GM$11-Leases!$AB149/12)*Leases!$AA149*Leases!$F147,0)+MAX((Expenses!GM$12-Leases!$AB150/12)*Leases!$AA150*Leases!$F147,0)+MAX((Expenses!GM$13-Leases!$AB151/12)*Leases!$AA151*Leases!$F147,0)))))</f>
        <v>0</v>
      </c>
      <c r="GP318" s="94">
        <f>IF(OR(GP$165&lt;=EOMONTH($E147,$R147*(1-$O147)),GP$165&gt;EOMONTH($E147,$P147*12*(1-$O147)+$Q147*12*$O147+$R147*(1-$O147))),0,IF($X147="NNN",Expenses!GN$14*Leases!$F147,IF(Leases!$X147="FSG",0,IF(Leases!$X147="MG",SUMPRODUCT(Leases!$Z147:$Z151,Expenses!GN$9:GN$13)*Leases!$F147,MAX((Expenses!GN$9-Leases!$AB147/12)*Leases!$AA147*Leases!$F147,0)+MAX((Expenses!GN$10-Leases!$AB148/12)*Leases!$AA148*Leases!$F147,0)+MAX((Expenses!GN$11-Leases!$AB149/12)*Leases!$AA149*Leases!$F147,0)+MAX((Expenses!GN$12-Leases!$AB150/12)*Leases!$AA150*Leases!$F147,0)+MAX((Expenses!GN$13-Leases!$AB151/12)*Leases!$AA151*Leases!$F147,0)))))</f>
        <v>0</v>
      </c>
      <c r="GQ318" s="94">
        <f>IF(OR(GQ$165&lt;=EOMONTH($E147,$R147*(1-$O147)),GQ$165&gt;EOMONTH($E147,$P147*12*(1-$O147)+$Q147*12*$O147+$R147*(1-$O147))),0,IF($X147="NNN",Expenses!GO$14*Leases!$F147,IF(Leases!$X147="FSG",0,IF(Leases!$X147="MG",SUMPRODUCT(Leases!$Z147:$Z151,Expenses!GO$9:GO$13)*Leases!$F147,MAX((Expenses!GO$9-Leases!$AB147/12)*Leases!$AA147*Leases!$F147,0)+MAX((Expenses!GO$10-Leases!$AB148/12)*Leases!$AA148*Leases!$F147,0)+MAX((Expenses!GO$11-Leases!$AB149/12)*Leases!$AA149*Leases!$F147,0)+MAX((Expenses!GO$12-Leases!$AB150/12)*Leases!$AA150*Leases!$F147,0)+MAX((Expenses!GO$13-Leases!$AB151/12)*Leases!$AA151*Leases!$F147,0)))))</f>
        <v>0</v>
      </c>
      <c r="GR318" s="94">
        <f>IF(OR(GR$165&lt;=EOMONTH($E147,$R147*(1-$O147)),GR$165&gt;EOMONTH($E147,$P147*12*(1-$O147)+$Q147*12*$O147+$R147*(1-$O147))),0,IF($X147="NNN",Expenses!GP$14*Leases!$F147,IF(Leases!$X147="FSG",0,IF(Leases!$X147="MG",SUMPRODUCT(Leases!$Z147:$Z151,Expenses!GP$9:GP$13)*Leases!$F147,MAX((Expenses!GP$9-Leases!$AB147/12)*Leases!$AA147*Leases!$F147,0)+MAX((Expenses!GP$10-Leases!$AB148/12)*Leases!$AA148*Leases!$F147,0)+MAX((Expenses!GP$11-Leases!$AB149/12)*Leases!$AA149*Leases!$F147,0)+MAX((Expenses!GP$12-Leases!$AB150/12)*Leases!$AA150*Leases!$F147,0)+MAX((Expenses!GP$13-Leases!$AB151/12)*Leases!$AA151*Leases!$F147,0)))))</f>
        <v>0</v>
      </c>
      <c r="GS318" s="94">
        <f>IF(OR(GS$165&lt;=EOMONTH($E147,$R147*(1-$O147)),GS$165&gt;EOMONTH($E147,$P147*12*(1-$O147)+$Q147*12*$O147+$R147*(1-$O147))),0,IF($X147="NNN",Expenses!GQ$14*Leases!$F147,IF(Leases!$X147="FSG",0,IF(Leases!$X147="MG",SUMPRODUCT(Leases!$Z147:$Z151,Expenses!GQ$9:GQ$13)*Leases!$F147,MAX((Expenses!GQ$9-Leases!$AB147/12)*Leases!$AA147*Leases!$F147,0)+MAX((Expenses!GQ$10-Leases!$AB148/12)*Leases!$AA148*Leases!$F147,0)+MAX((Expenses!GQ$11-Leases!$AB149/12)*Leases!$AA149*Leases!$F147,0)+MAX((Expenses!GQ$12-Leases!$AB150/12)*Leases!$AA150*Leases!$F147,0)+MAX((Expenses!GQ$13-Leases!$AB151/12)*Leases!$AA151*Leases!$F147,0)))))</f>
        <v>0</v>
      </c>
      <c r="GT318" s="94">
        <f>IF(OR(GT$165&lt;=EOMONTH($E147,$R147*(1-$O147)),GT$165&gt;EOMONTH($E147,$P147*12*(1-$O147)+$Q147*12*$O147+$R147*(1-$O147))),0,IF($X147="NNN",Expenses!GR$14*Leases!$F147,IF(Leases!$X147="FSG",0,IF(Leases!$X147="MG",SUMPRODUCT(Leases!$Z147:$Z151,Expenses!GR$9:GR$13)*Leases!$F147,MAX((Expenses!GR$9-Leases!$AB147/12)*Leases!$AA147*Leases!$F147,0)+MAX((Expenses!GR$10-Leases!$AB148/12)*Leases!$AA148*Leases!$F147,0)+MAX((Expenses!GR$11-Leases!$AB149/12)*Leases!$AA149*Leases!$F147,0)+MAX((Expenses!GR$12-Leases!$AB150/12)*Leases!$AA150*Leases!$F147,0)+MAX((Expenses!GR$13-Leases!$AB151/12)*Leases!$AA151*Leases!$F147,0)))))</f>
        <v>0</v>
      </c>
      <c r="GU318" s="94">
        <f>IF(OR(GU$165&lt;=EOMONTH($E147,$R147*(1-$O147)),GU$165&gt;EOMONTH($E147,$P147*12*(1-$O147)+$Q147*12*$O147+$R147*(1-$O147))),0,IF($X147="NNN",Expenses!GS$14*Leases!$F147,IF(Leases!$X147="FSG",0,IF(Leases!$X147="MG",SUMPRODUCT(Leases!$Z147:$Z151,Expenses!GS$9:GS$13)*Leases!$F147,MAX((Expenses!GS$9-Leases!$AB147/12)*Leases!$AA147*Leases!$F147,0)+MAX((Expenses!GS$10-Leases!$AB148/12)*Leases!$AA148*Leases!$F147,0)+MAX((Expenses!GS$11-Leases!$AB149/12)*Leases!$AA149*Leases!$F147,0)+MAX((Expenses!GS$12-Leases!$AB150/12)*Leases!$AA150*Leases!$F147,0)+MAX((Expenses!GS$13-Leases!$AB151/12)*Leases!$AA151*Leases!$F147,0)))))</f>
        <v>0</v>
      </c>
      <c r="GV318" s="94">
        <f>IF(OR(GV$165&lt;=EOMONTH($E147,$R147*(1-$O147)),GV$165&gt;EOMONTH($E147,$P147*12*(1-$O147)+$Q147*12*$O147+$R147*(1-$O147))),0,IF($X147="NNN",Expenses!GT$14*Leases!$F147,IF(Leases!$X147="FSG",0,IF(Leases!$X147="MG",SUMPRODUCT(Leases!$Z147:$Z151,Expenses!GT$9:GT$13)*Leases!$F147,MAX((Expenses!GT$9-Leases!$AB147/12)*Leases!$AA147*Leases!$F147,0)+MAX((Expenses!GT$10-Leases!$AB148/12)*Leases!$AA148*Leases!$F147,0)+MAX((Expenses!GT$11-Leases!$AB149/12)*Leases!$AA149*Leases!$F147,0)+MAX((Expenses!GT$12-Leases!$AB150/12)*Leases!$AA150*Leases!$F147,0)+MAX((Expenses!GT$13-Leases!$AB151/12)*Leases!$AA151*Leases!$F147,0)))))</f>
        <v>0</v>
      </c>
      <c r="GW318" s="94">
        <f>IF(OR(GW$165&lt;=EOMONTH($E147,$R147*(1-$O147)),GW$165&gt;EOMONTH($E147,$P147*12*(1-$O147)+$Q147*12*$O147+$R147*(1-$O147))),0,IF($X147="NNN",Expenses!GU$14*Leases!$F147,IF(Leases!$X147="FSG",0,IF(Leases!$X147="MG",SUMPRODUCT(Leases!$Z147:$Z151,Expenses!GU$9:GU$13)*Leases!$F147,MAX((Expenses!GU$9-Leases!$AB147/12)*Leases!$AA147*Leases!$F147,0)+MAX((Expenses!GU$10-Leases!$AB148/12)*Leases!$AA148*Leases!$F147,0)+MAX((Expenses!GU$11-Leases!$AB149/12)*Leases!$AA149*Leases!$F147,0)+MAX((Expenses!GU$12-Leases!$AB150/12)*Leases!$AA150*Leases!$F147,0)+MAX((Expenses!GU$13-Leases!$AB151/12)*Leases!$AA151*Leases!$F147,0)))))</f>
        <v>0</v>
      </c>
      <c r="GX318" s="94">
        <f>IF(OR(GX$165&lt;=EOMONTH($E147,$R147*(1-$O147)),GX$165&gt;EOMONTH($E147,$P147*12*(1-$O147)+$Q147*12*$O147+$R147*(1-$O147))),0,IF($X147="NNN",Expenses!GV$14*Leases!$F147,IF(Leases!$X147="FSG",0,IF(Leases!$X147="MG",SUMPRODUCT(Leases!$Z147:$Z151,Expenses!GV$9:GV$13)*Leases!$F147,MAX((Expenses!GV$9-Leases!$AB147/12)*Leases!$AA147*Leases!$F147,0)+MAX((Expenses!GV$10-Leases!$AB148/12)*Leases!$AA148*Leases!$F147,0)+MAX((Expenses!GV$11-Leases!$AB149/12)*Leases!$AA149*Leases!$F147,0)+MAX((Expenses!GV$12-Leases!$AB150/12)*Leases!$AA150*Leases!$F147,0)+MAX((Expenses!GV$13-Leases!$AB151/12)*Leases!$AA151*Leases!$F147,0)))))</f>
        <v>0</v>
      </c>
      <c r="GY318" s="94">
        <f>IF(OR(GY$165&lt;=EOMONTH($E147,$R147*(1-$O147)),GY$165&gt;EOMONTH($E147,$P147*12*(1-$O147)+$Q147*12*$O147+$R147*(1-$O147))),0,IF($X147="NNN",Expenses!GW$14*Leases!$F147,IF(Leases!$X147="FSG",0,IF(Leases!$X147="MG",SUMPRODUCT(Leases!$Z147:$Z151,Expenses!GW$9:GW$13)*Leases!$F147,MAX((Expenses!GW$9-Leases!$AB147/12)*Leases!$AA147*Leases!$F147,0)+MAX((Expenses!GW$10-Leases!$AB148/12)*Leases!$AA148*Leases!$F147,0)+MAX((Expenses!GW$11-Leases!$AB149/12)*Leases!$AA149*Leases!$F147,0)+MAX((Expenses!GW$12-Leases!$AB150/12)*Leases!$AA150*Leases!$F147,0)+MAX((Expenses!GW$13-Leases!$AB151/12)*Leases!$AA151*Leases!$F147,0)))))</f>
        <v>0</v>
      </c>
      <c r="GZ318" s="94">
        <f>IF(OR(GZ$165&lt;=EOMONTH($E147,$R147*(1-$O147)),GZ$165&gt;EOMONTH($E147,$P147*12*(1-$O147)+$Q147*12*$O147+$R147*(1-$O147))),0,IF($X147="NNN",Expenses!GX$14*Leases!$F147,IF(Leases!$X147="FSG",0,IF(Leases!$X147="MG",SUMPRODUCT(Leases!$Z147:$Z151,Expenses!GX$9:GX$13)*Leases!$F147,MAX((Expenses!GX$9-Leases!$AB147/12)*Leases!$AA147*Leases!$F147,0)+MAX((Expenses!GX$10-Leases!$AB148/12)*Leases!$AA148*Leases!$F147,0)+MAX((Expenses!GX$11-Leases!$AB149/12)*Leases!$AA149*Leases!$F147,0)+MAX((Expenses!GX$12-Leases!$AB150/12)*Leases!$AA150*Leases!$F147,0)+MAX((Expenses!GX$13-Leases!$AB151/12)*Leases!$AA151*Leases!$F147,0)))))</f>
        <v>0</v>
      </c>
      <c r="HA318" s="94">
        <f>IF(OR(HA$165&lt;=EOMONTH($E147,$R147*(1-$O147)),HA$165&gt;EOMONTH($E147,$P147*12*(1-$O147)+$Q147*12*$O147+$R147*(1-$O147))),0,IF($X147="NNN",Expenses!GY$14*Leases!$F147,IF(Leases!$X147="FSG",0,IF(Leases!$X147="MG",SUMPRODUCT(Leases!$Z147:$Z151,Expenses!GY$9:GY$13)*Leases!$F147,MAX((Expenses!GY$9-Leases!$AB147/12)*Leases!$AA147*Leases!$F147,0)+MAX((Expenses!GY$10-Leases!$AB148/12)*Leases!$AA148*Leases!$F147,0)+MAX((Expenses!GY$11-Leases!$AB149/12)*Leases!$AA149*Leases!$F147,0)+MAX((Expenses!GY$12-Leases!$AB150/12)*Leases!$AA150*Leases!$F147,0)+MAX((Expenses!GY$13-Leases!$AB151/12)*Leases!$AA151*Leases!$F147,0)))))</f>
        <v>0</v>
      </c>
      <c r="HB318" s="94">
        <f>IF(OR(HB$165&lt;=EOMONTH($E147,$R147*(1-$O147)),HB$165&gt;EOMONTH($E147,$P147*12*(1-$O147)+$Q147*12*$O147+$R147*(1-$O147))),0,IF($X147="NNN",Expenses!GZ$14*Leases!$F147,IF(Leases!$X147="FSG",0,IF(Leases!$X147="MG",SUMPRODUCT(Leases!$Z147:$Z151,Expenses!GZ$9:GZ$13)*Leases!$F147,MAX((Expenses!GZ$9-Leases!$AB147/12)*Leases!$AA147*Leases!$F147,0)+MAX((Expenses!GZ$10-Leases!$AB148/12)*Leases!$AA148*Leases!$F147,0)+MAX((Expenses!GZ$11-Leases!$AB149/12)*Leases!$AA149*Leases!$F147,0)+MAX((Expenses!GZ$12-Leases!$AB150/12)*Leases!$AA150*Leases!$F147,0)+MAX((Expenses!GZ$13-Leases!$AB151/12)*Leases!$AA151*Leases!$F147,0)))))</f>
        <v>0</v>
      </c>
      <c r="HC318" s="94">
        <f>IF(OR(HC$165&lt;=EOMONTH($E147,$R147*(1-$O147)),HC$165&gt;EOMONTH($E147,$P147*12*(1-$O147)+$Q147*12*$O147+$R147*(1-$O147))),0,IF($X147="NNN",Expenses!HA$14*Leases!$F147,IF(Leases!$X147="FSG",0,IF(Leases!$X147="MG",SUMPRODUCT(Leases!$Z147:$Z151,Expenses!HA$9:HA$13)*Leases!$F147,MAX((Expenses!HA$9-Leases!$AB147/12)*Leases!$AA147*Leases!$F147,0)+MAX((Expenses!HA$10-Leases!$AB148/12)*Leases!$AA148*Leases!$F147,0)+MAX((Expenses!HA$11-Leases!$AB149/12)*Leases!$AA149*Leases!$F147,0)+MAX((Expenses!HA$12-Leases!$AB150/12)*Leases!$AA150*Leases!$F147,0)+MAX((Expenses!HA$13-Leases!$AB151/12)*Leases!$AA151*Leases!$F147,0)))))</f>
        <v>0</v>
      </c>
      <c r="HD318" s="94">
        <f>IF(OR(HD$165&lt;=EOMONTH($E147,$R147*(1-$O147)),HD$165&gt;EOMONTH($E147,$P147*12*(1-$O147)+$Q147*12*$O147+$R147*(1-$O147))),0,IF($X147="NNN",Expenses!HB$14*Leases!$F147,IF(Leases!$X147="FSG",0,IF(Leases!$X147="MG",SUMPRODUCT(Leases!$Z147:$Z151,Expenses!HB$9:HB$13)*Leases!$F147,MAX((Expenses!HB$9-Leases!$AB147/12)*Leases!$AA147*Leases!$F147,0)+MAX((Expenses!HB$10-Leases!$AB148/12)*Leases!$AA148*Leases!$F147,0)+MAX((Expenses!HB$11-Leases!$AB149/12)*Leases!$AA149*Leases!$F147,0)+MAX((Expenses!HB$12-Leases!$AB150/12)*Leases!$AA150*Leases!$F147,0)+MAX((Expenses!HB$13-Leases!$AB151/12)*Leases!$AA151*Leases!$F147,0)))))</f>
        <v>0</v>
      </c>
      <c r="HE318" s="94">
        <f>IF(OR(HE$165&lt;=EOMONTH($E147,$R147*(1-$O147)),HE$165&gt;EOMONTH($E147,$P147*12*(1-$O147)+$Q147*12*$O147+$R147*(1-$O147))),0,IF($X147="NNN",Expenses!HC$14*Leases!$F147,IF(Leases!$X147="FSG",0,IF(Leases!$X147="MG",SUMPRODUCT(Leases!$Z147:$Z151,Expenses!HC$9:HC$13)*Leases!$F147,MAX((Expenses!HC$9-Leases!$AB147/12)*Leases!$AA147*Leases!$F147,0)+MAX((Expenses!HC$10-Leases!$AB148/12)*Leases!$AA148*Leases!$F147,0)+MAX((Expenses!HC$11-Leases!$AB149/12)*Leases!$AA149*Leases!$F147,0)+MAX((Expenses!HC$12-Leases!$AB150/12)*Leases!$AA150*Leases!$F147,0)+MAX((Expenses!HC$13-Leases!$AB151/12)*Leases!$AA151*Leases!$F147,0)))))</f>
        <v>0</v>
      </c>
      <c r="HF318" s="94">
        <f>IF(OR(HF$165&lt;=EOMONTH($E147,$R147*(1-$O147)),HF$165&gt;EOMONTH($E147,$P147*12*(1-$O147)+$Q147*12*$O147+$R147*(1-$O147))),0,IF($X147="NNN",Expenses!HD$14*Leases!$F147,IF(Leases!$X147="FSG",0,IF(Leases!$X147="MG",SUMPRODUCT(Leases!$Z147:$Z151,Expenses!HD$9:HD$13)*Leases!$F147,MAX((Expenses!HD$9-Leases!$AB147/12)*Leases!$AA147*Leases!$F147,0)+MAX((Expenses!HD$10-Leases!$AB148/12)*Leases!$AA148*Leases!$F147,0)+MAX((Expenses!HD$11-Leases!$AB149/12)*Leases!$AA149*Leases!$F147,0)+MAX((Expenses!HD$12-Leases!$AB150/12)*Leases!$AA150*Leases!$F147,0)+MAX((Expenses!HD$13-Leases!$AB151/12)*Leases!$AA151*Leases!$F147,0)))))</f>
        <v>0</v>
      </c>
      <c r="HG318" s="94">
        <f>IF(OR(HG$165&lt;=EOMONTH($E147,$R147*(1-$O147)),HG$165&gt;EOMONTH($E147,$P147*12*(1-$O147)+$Q147*12*$O147+$R147*(1-$O147))),0,IF($X147="NNN",Expenses!HE$14*Leases!$F147,IF(Leases!$X147="FSG",0,IF(Leases!$X147="MG",SUMPRODUCT(Leases!$Z147:$Z151,Expenses!HE$9:HE$13)*Leases!$F147,MAX((Expenses!HE$9-Leases!$AB147/12)*Leases!$AA147*Leases!$F147,0)+MAX((Expenses!HE$10-Leases!$AB148/12)*Leases!$AA148*Leases!$F147,0)+MAX((Expenses!HE$11-Leases!$AB149/12)*Leases!$AA149*Leases!$F147,0)+MAX((Expenses!HE$12-Leases!$AB150/12)*Leases!$AA150*Leases!$F147,0)+MAX((Expenses!HE$13-Leases!$AB151/12)*Leases!$AA151*Leases!$F147,0)))))</f>
        <v>0</v>
      </c>
      <c r="HH318" s="94">
        <f>IF(OR(HH$165&lt;=EOMONTH($E147,$R147*(1-$O147)),HH$165&gt;EOMONTH($E147,$P147*12*(1-$O147)+$Q147*12*$O147+$R147*(1-$O147))),0,IF($X147="NNN",Expenses!HF$14*Leases!$F147,IF(Leases!$X147="FSG",0,IF(Leases!$X147="MG",SUMPRODUCT(Leases!$Z147:$Z151,Expenses!HF$9:HF$13)*Leases!$F147,MAX((Expenses!HF$9-Leases!$AB147/12)*Leases!$AA147*Leases!$F147,0)+MAX((Expenses!HF$10-Leases!$AB148/12)*Leases!$AA148*Leases!$F147,0)+MAX((Expenses!HF$11-Leases!$AB149/12)*Leases!$AA149*Leases!$F147,0)+MAX((Expenses!HF$12-Leases!$AB150/12)*Leases!$AA150*Leases!$F147,0)+MAX((Expenses!HF$13-Leases!$AB151/12)*Leases!$AA151*Leases!$F147,0)))))</f>
        <v>0</v>
      </c>
      <c r="HI318" s="94">
        <f>IF(OR(HI$165&lt;=EOMONTH($E147,$R147*(1-$O147)),HI$165&gt;EOMONTH($E147,$P147*12*(1-$O147)+$Q147*12*$O147+$R147*(1-$O147))),0,IF($X147="NNN",Expenses!HG$14*Leases!$F147,IF(Leases!$X147="FSG",0,IF(Leases!$X147="MG",SUMPRODUCT(Leases!$Z147:$Z151,Expenses!HG$9:HG$13)*Leases!$F147,MAX((Expenses!HG$9-Leases!$AB147/12)*Leases!$AA147*Leases!$F147,0)+MAX((Expenses!HG$10-Leases!$AB148/12)*Leases!$AA148*Leases!$F147,0)+MAX((Expenses!HG$11-Leases!$AB149/12)*Leases!$AA149*Leases!$F147,0)+MAX((Expenses!HG$12-Leases!$AB150/12)*Leases!$AA150*Leases!$F147,0)+MAX((Expenses!HG$13-Leases!$AB151/12)*Leases!$AA151*Leases!$F147,0)))))</f>
        <v>0</v>
      </c>
      <c r="HJ318" s="94">
        <f>IF(OR(HJ$165&lt;=EOMONTH($E147,$R147*(1-$O147)),HJ$165&gt;EOMONTH($E147,$P147*12*(1-$O147)+$Q147*12*$O147+$R147*(1-$O147))),0,IF($X147="NNN",Expenses!HH$14*Leases!$F147,IF(Leases!$X147="FSG",0,IF(Leases!$X147="MG",SUMPRODUCT(Leases!$Z147:$Z151,Expenses!HH$9:HH$13)*Leases!$F147,MAX((Expenses!HH$9-Leases!$AB147/12)*Leases!$AA147*Leases!$F147,0)+MAX((Expenses!HH$10-Leases!$AB148/12)*Leases!$AA148*Leases!$F147,0)+MAX((Expenses!HH$11-Leases!$AB149/12)*Leases!$AA149*Leases!$F147,0)+MAX((Expenses!HH$12-Leases!$AB150/12)*Leases!$AA150*Leases!$F147,0)+MAX((Expenses!HH$13-Leases!$AB151/12)*Leases!$AA151*Leases!$F147,0)))))</f>
        <v>0</v>
      </c>
      <c r="HK318" s="94">
        <f>IF(OR(HK$165&lt;=EOMONTH($E147,$R147*(1-$O147)),HK$165&gt;EOMONTH($E147,$P147*12*(1-$O147)+$Q147*12*$O147+$R147*(1-$O147))),0,IF($X147="NNN",Expenses!HI$14*Leases!$F147,IF(Leases!$X147="FSG",0,IF(Leases!$X147="MG",SUMPRODUCT(Leases!$Z147:$Z151,Expenses!HI$9:HI$13)*Leases!$F147,MAX((Expenses!HI$9-Leases!$AB147/12)*Leases!$AA147*Leases!$F147,0)+MAX((Expenses!HI$10-Leases!$AB148/12)*Leases!$AA148*Leases!$F147,0)+MAX((Expenses!HI$11-Leases!$AB149/12)*Leases!$AA149*Leases!$F147,0)+MAX((Expenses!HI$12-Leases!$AB150/12)*Leases!$AA150*Leases!$F147,0)+MAX((Expenses!HI$13-Leases!$AB151/12)*Leases!$AA151*Leases!$F147,0)))))</f>
        <v>0</v>
      </c>
      <c r="HL318" s="94">
        <f>IF(OR(HL$165&lt;=EOMONTH($E147,$R147*(1-$O147)),HL$165&gt;EOMONTH($E147,$P147*12*(1-$O147)+$Q147*12*$O147+$R147*(1-$O147))),0,IF($X147="NNN",Expenses!HJ$14*Leases!$F147,IF(Leases!$X147="FSG",0,IF(Leases!$X147="MG",SUMPRODUCT(Leases!$Z147:$Z151,Expenses!HJ$9:HJ$13)*Leases!$F147,MAX((Expenses!HJ$9-Leases!$AB147/12)*Leases!$AA147*Leases!$F147,0)+MAX((Expenses!HJ$10-Leases!$AB148/12)*Leases!$AA148*Leases!$F147,0)+MAX((Expenses!HJ$11-Leases!$AB149/12)*Leases!$AA149*Leases!$F147,0)+MAX((Expenses!HJ$12-Leases!$AB150/12)*Leases!$AA150*Leases!$F147,0)+MAX((Expenses!HJ$13-Leases!$AB151/12)*Leases!$AA151*Leases!$F147,0)))))</f>
        <v>0</v>
      </c>
      <c r="HM318" s="94">
        <f>IF(OR(HM$165&lt;=EOMONTH($E147,$R147*(1-$O147)),HM$165&gt;EOMONTH($E147,$P147*12*(1-$O147)+$Q147*12*$O147+$R147*(1-$O147))),0,IF($X147="NNN",Expenses!HK$14*Leases!$F147,IF(Leases!$X147="FSG",0,IF(Leases!$X147="MG",SUMPRODUCT(Leases!$Z147:$Z151,Expenses!HK$9:HK$13)*Leases!$F147,MAX((Expenses!HK$9-Leases!$AB147/12)*Leases!$AA147*Leases!$F147,0)+MAX((Expenses!HK$10-Leases!$AB148/12)*Leases!$AA148*Leases!$F147,0)+MAX((Expenses!HK$11-Leases!$AB149/12)*Leases!$AA149*Leases!$F147,0)+MAX((Expenses!HK$12-Leases!$AB150/12)*Leases!$AA150*Leases!$F147,0)+MAX((Expenses!HK$13-Leases!$AB151/12)*Leases!$AA151*Leases!$F147,0)))))</f>
        <v>0</v>
      </c>
      <c r="HN318" s="94">
        <f>IF(OR(HN$165&lt;=EOMONTH($E147,$R147*(1-$O147)),HN$165&gt;EOMONTH($E147,$P147*12*(1-$O147)+$Q147*12*$O147+$R147*(1-$O147))),0,IF($X147="NNN",Expenses!HL$14*Leases!$F147,IF(Leases!$X147="FSG",0,IF(Leases!$X147="MG",SUMPRODUCT(Leases!$Z147:$Z151,Expenses!HL$9:HL$13)*Leases!$F147,MAX((Expenses!HL$9-Leases!$AB147/12)*Leases!$AA147*Leases!$F147,0)+MAX((Expenses!HL$10-Leases!$AB148/12)*Leases!$AA148*Leases!$F147,0)+MAX((Expenses!HL$11-Leases!$AB149/12)*Leases!$AA149*Leases!$F147,0)+MAX((Expenses!HL$12-Leases!$AB150/12)*Leases!$AA150*Leases!$F147,0)+MAX((Expenses!HL$13-Leases!$AB151/12)*Leases!$AA151*Leases!$F147,0)))))</f>
        <v>0</v>
      </c>
      <c r="HO318" s="94">
        <f>IF(OR(HO$165&lt;=EOMONTH($E147,$R147*(1-$O147)),HO$165&gt;EOMONTH($E147,$P147*12*(1-$O147)+$Q147*12*$O147+$R147*(1-$O147))),0,IF($X147="NNN",Expenses!HM$14*Leases!$F147,IF(Leases!$X147="FSG",0,IF(Leases!$X147="MG",SUMPRODUCT(Leases!$Z147:$Z151,Expenses!HM$9:HM$13)*Leases!$F147,MAX((Expenses!HM$9-Leases!$AB147/12)*Leases!$AA147*Leases!$F147,0)+MAX((Expenses!HM$10-Leases!$AB148/12)*Leases!$AA148*Leases!$F147,0)+MAX((Expenses!HM$11-Leases!$AB149/12)*Leases!$AA149*Leases!$F147,0)+MAX((Expenses!HM$12-Leases!$AB150/12)*Leases!$AA150*Leases!$F147,0)+MAX((Expenses!HM$13-Leases!$AB151/12)*Leases!$AA151*Leases!$F147,0)))))</f>
        <v>0</v>
      </c>
      <c r="HP318" s="94">
        <f>IF(OR(HP$165&lt;=EOMONTH($E147,$R147*(1-$O147)),HP$165&gt;EOMONTH($E147,$P147*12*(1-$O147)+$Q147*12*$O147+$R147*(1-$O147))),0,IF($X147="NNN",Expenses!HN$14*Leases!$F147,IF(Leases!$X147="FSG",0,IF(Leases!$X147="MG",SUMPRODUCT(Leases!$Z147:$Z151,Expenses!HN$9:HN$13)*Leases!$F147,MAX((Expenses!HN$9-Leases!$AB147/12)*Leases!$AA147*Leases!$F147,0)+MAX((Expenses!HN$10-Leases!$AB148/12)*Leases!$AA148*Leases!$F147,0)+MAX((Expenses!HN$11-Leases!$AB149/12)*Leases!$AA149*Leases!$F147,0)+MAX((Expenses!HN$12-Leases!$AB150/12)*Leases!$AA150*Leases!$F147,0)+MAX((Expenses!HN$13-Leases!$AB151/12)*Leases!$AA151*Leases!$F147,0)))))</f>
        <v>0</v>
      </c>
      <c r="HQ318" s="94">
        <f>IF(OR(HQ$165&lt;=EOMONTH($E147,$R147*(1-$O147)),HQ$165&gt;EOMONTH($E147,$P147*12*(1-$O147)+$Q147*12*$O147+$R147*(1-$O147))),0,IF($X147="NNN",Expenses!HO$14*Leases!$F147,IF(Leases!$X147="FSG",0,IF(Leases!$X147="MG",SUMPRODUCT(Leases!$Z147:$Z151,Expenses!HO$9:HO$13)*Leases!$F147,MAX((Expenses!HO$9-Leases!$AB147/12)*Leases!$AA147*Leases!$F147,0)+MAX((Expenses!HO$10-Leases!$AB148/12)*Leases!$AA148*Leases!$F147,0)+MAX((Expenses!HO$11-Leases!$AB149/12)*Leases!$AA149*Leases!$F147,0)+MAX((Expenses!HO$12-Leases!$AB150/12)*Leases!$AA150*Leases!$F147,0)+MAX((Expenses!HO$13-Leases!$AB151/12)*Leases!$AA151*Leases!$F147,0)))))</f>
        <v>0</v>
      </c>
      <c r="HR318" s="94">
        <f>IF(OR(HR$165&lt;=EOMONTH($E147,$R147*(1-$O147)),HR$165&gt;EOMONTH($E147,$P147*12*(1-$O147)+$Q147*12*$O147+$R147*(1-$O147))),0,IF($X147="NNN",Expenses!HP$14*Leases!$F147,IF(Leases!$X147="FSG",0,IF(Leases!$X147="MG",SUMPRODUCT(Leases!$Z147:$Z151,Expenses!HP$9:HP$13)*Leases!$F147,MAX((Expenses!HP$9-Leases!$AB147/12)*Leases!$AA147*Leases!$F147,0)+MAX((Expenses!HP$10-Leases!$AB148/12)*Leases!$AA148*Leases!$F147,0)+MAX((Expenses!HP$11-Leases!$AB149/12)*Leases!$AA149*Leases!$F147,0)+MAX((Expenses!HP$12-Leases!$AB150/12)*Leases!$AA150*Leases!$F147,0)+MAX((Expenses!HP$13-Leases!$AB151/12)*Leases!$AA151*Leases!$F147,0)))))</f>
        <v>0</v>
      </c>
      <c r="HS318" s="94">
        <f>IF(OR(HS$165&lt;=EOMONTH($E147,$R147*(1-$O147)),HS$165&gt;EOMONTH($E147,$P147*12*(1-$O147)+$Q147*12*$O147+$R147*(1-$O147))),0,IF($X147="NNN",Expenses!HQ$14*Leases!$F147,IF(Leases!$X147="FSG",0,IF(Leases!$X147="MG",SUMPRODUCT(Leases!$Z147:$Z151,Expenses!HQ$9:HQ$13)*Leases!$F147,MAX((Expenses!HQ$9-Leases!$AB147/12)*Leases!$AA147*Leases!$F147,0)+MAX((Expenses!HQ$10-Leases!$AB148/12)*Leases!$AA148*Leases!$F147,0)+MAX((Expenses!HQ$11-Leases!$AB149/12)*Leases!$AA149*Leases!$F147,0)+MAX((Expenses!HQ$12-Leases!$AB150/12)*Leases!$AA150*Leases!$F147,0)+MAX((Expenses!HQ$13-Leases!$AB151/12)*Leases!$AA151*Leases!$F147,0)))))</f>
        <v>0</v>
      </c>
      <c r="HT318" s="94">
        <f>IF(OR(HT$165&lt;=EOMONTH($E147,$R147*(1-$O147)),HT$165&gt;EOMONTH($E147,$P147*12*(1-$O147)+$Q147*12*$O147+$R147*(1-$O147))),0,IF($X147="NNN",Expenses!HR$14*Leases!$F147,IF(Leases!$X147="FSG",0,IF(Leases!$X147="MG",SUMPRODUCT(Leases!$Z147:$Z151,Expenses!HR$9:HR$13)*Leases!$F147,MAX((Expenses!HR$9-Leases!$AB147/12)*Leases!$AA147*Leases!$F147,0)+MAX((Expenses!HR$10-Leases!$AB148/12)*Leases!$AA148*Leases!$F147,0)+MAX((Expenses!HR$11-Leases!$AB149/12)*Leases!$AA149*Leases!$F147,0)+MAX((Expenses!HR$12-Leases!$AB150/12)*Leases!$AA150*Leases!$F147,0)+MAX((Expenses!HR$13-Leases!$AB151/12)*Leases!$AA151*Leases!$F147,0)))))</f>
        <v>0</v>
      </c>
      <c r="HU318" s="94">
        <f>IF(OR(HU$165&lt;=EOMONTH($E147,$R147*(1-$O147)),HU$165&gt;EOMONTH($E147,$P147*12*(1-$O147)+$Q147*12*$O147+$R147*(1-$O147))),0,IF($X147="NNN",Expenses!HS$14*Leases!$F147,IF(Leases!$X147="FSG",0,IF(Leases!$X147="MG",SUMPRODUCT(Leases!$Z147:$Z151,Expenses!HS$9:HS$13)*Leases!$F147,MAX((Expenses!HS$9-Leases!$AB147/12)*Leases!$AA147*Leases!$F147,0)+MAX((Expenses!HS$10-Leases!$AB148/12)*Leases!$AA148*Leases!$F147,0)+MAX((Expenses!HS$11-Leases!$AB149/12)*Leases!$AA149*Leases!$F147,0)+MAX((Expenses!HS$12-Leases!$AB150/12)*Leases!$AA150*Leases!$F147,0)+MAX((Expenses!HS$13-Leases!$AB151/12)*Leases!$AA151*Leases!$F147,0)))))</f>
        <v>0</v>
      </c>
      <c r="HV318" s="94">
        <f>IF(OR(HV$165&lt;=EOMONTH($E147,$R147*(1-$O147)),HV$165&gt;EOMONTH($E147,$P147*12*(1-$O147)+$Q147*12*$O147+$R147*(1-$O147))),0,IF($X147="NNN",Expenses!HT$14*Leases!$F147,IF(Leases!$X147="FSG",0,IF(Leases!$X147="MG",SUMPRODUCT(Leases!$Z147:$Z151,Expenses!HT$9:HT$13)*Leases!$F147,MAX((Expenses!HT$9-Leases!$AB147/12)*Leases!$AA147*Leases!$F147,0)+MAX((Expenses!HT$10-Leases!$AB148/12)*Leases!$AA148*Leases!$F147,0)+MAX((Expenses!HT$11-Leases!$AB149/12)*Leases!$AA149*Leases!$F147,0)+MAX((Expenses!HT$12-Leases!$AB150/12)*Leases!$AA150*Leases!$F147,0)+MAX((Expenses!HT$13-Leases!$AB151/12)*Leases!$AA151*Leases!$F147,0)))))</f>
        <v>0</v>
      </c>
      <c r="HW318" s="94">
        <f>IF(OR(HW$165&lt;=EOMONTH($E147,$R147*(1-$O147)),HW$165&gt;EOMONTH($E147,$P147*12*(1-$O147)+$Q147*12*$O147+$R147*(1-$O147))),0,IF($X147="NNN",Expenses!HU$14*Leases!$F147,IF(Leases!$X147="FSG",0,IF(Leases!$X147="MG",SUMPRODUCT(Leases!$Z147:$Z151,Expenses!HU$9:HU$13)*Leases!$F147,MAX((Expenses!HU$9-Leases!$AB147/12)*Leases!$AA147*Leases!$F147,0)+MAX((Expenses!HU$10-Leases!$AB148/12)*Leases!$AA148*Leases!$F147,0)+MAX((Expenses!HU$11-Leases!$AB149/12)*Leases!$AA149*Leases!$F147,0)+MAX((Expenses!HU$12-Leases!$AB150/12)*Leases!$AA150*Leases!$F147,0)+MAX((Expenses!HU$13-Leases!$AB151/12)*Leases!$AA151*Leases!$F147,0)))))</f>
        <v>0</v>
      </c>
      <c r="HX318" s="94">
        <f>IF(OR(HX$165&lt;=EOMONTH($E147,$R147*(1-$O147)),HX$165&gt;EOMONTH($E147,$P147*12*(1-$O147)+$Q147*12*$O147+$R147*(1-$O147))),0,IF($X147="NNN",Expenses!HV$14*Leases!$F147,IF(Leases!$X147="FSG",0,IF(Leases!$X147="MG",SUMPRODUCT(Leases!$Z147:$Z151,Expenses!HV$9:HV$13)*Leases!$F147,MAX((Expenses!HV$9-Leases!$AB147/12)*Leases!$AA147*Leases!$F147,0)+MAX((Expenses!HV$10-Leases!$AB148/12)*Leases!$AA148*Leases!$F147,0)+MAX((Expenses!HV$11-Leases!$AB149/12)*Leases!$AA149*Leases!$F147,0)+MAX((Expenses!HV$12-Leases!$AB150/12)*Leases!$AA150*Leases!$F147,0)+MAX((Expenses!HV$13-Leases!$AB151/12)*Leases!$AA151*Leases!$F147,0)))))</f>
        <v>0</v>
      </c>
      <c r="HY318" s="94">
        <f>IF(OR(HY$165&lt;=EOMONTH($E147,$R147*(1-$O147)),HY$165&gt;EOMONTH($E147,$P147*12*(1-$O147)+$Q147*12*$O147+$R147*(1-$O147))),0,IF($X147="NNN",Expenses!HW$14*Leases!$F147,IF(Leases!$X147="FSG",0,IF(Leases!$X147="MG",SUMPRODUCT(Leases!$Z147:$Z151,Expenses!HW$9:HW$13)*Leases!$F147,MAX((Expenses!HW$9-Leases!$AB147/12)*Leases!$AA147*Leases!$F147,0)+MAX((Expenses!HW$10-Leases!$AB148/12)*Leases!$AA148*Leases!$F147,0)+MAX((Expenses!HW$11-Leases!$AB149/12)*Leases!$AA149*Leases!$F147,0)+MAX((Expenses!HW$12-Leases!$AB150/12)*Leases!$AA150*Leases!$F147,0)+MAX((Expenses!HW$13-Leases!$AB151/12)*Leases!$AA151*Leases!$F147,0)))))</f>
        <v>0</v>
      </c>
      <c r="HZ318" s="94">
        <f>IF(OR(HZ$165&lt;=EOMONTH($E147,$R147*(1-$O147)),HZ$165&gt;EOMONTH($E147,$P147*12*(1-$O147)+$Q147*12*$O147+$R147*(1-$O147))),0,IF($X147="NNN",Expenses!HX$14*Leases!$F147,IF(Leases!$X147="FSG",0,IF(Leases!$X147="MG",SUMPRODUCT(Leases!$Z147:$Z151,Expenses!HX$9:HX$13)*Leases!$F147,MAX((Expenses!HX$9-Leases!$AB147/12)*Leases!$AA147*Leases!$F147,0)+MAX((Expenses!HX$10-Leases!$AB148/12)*Leases!$AA148*Leases!$F147,0)+MAX((Expenses!HX$11-Leases!$AB149/12)*Leases!$AA149*Leases!$F147,0)+MAX((Expenses!HX$12-Leases!$AB150/12)*Leases!$AA150*Leases!$F147,0)+MAX((Expenses!HX$13-Leases!$AB151/12)*Leases!$AA151*Leases!$F147,0)))))</f>
        <v>0</v>
      </c>
      <c r="IA318" s="94">
        <f>IF(OR(IA$165&lt;=EOMONTH($E147,$R147*(1-$O147)),IA$165&gt;EOMONTH($E147,$P147*12*(1-$O147)+$Q147*12*$O147+$R147*(1-$O147))),0,IF($X147="NNN",Expenses!HY$14*Leases!$F147,IF(Leases!$X147="FSG",0,IF(Leases!$X147="MG",SUMPRODUCT(Leases!$Z147:$Z151,Expenses!HY$9:HY$13)*Leases!$F147,MAX((Expenses!HY$9-Leases!$AB147/12)*Leases!$AA147*Leases!$F147,0)+MAX((Expenses!HY$10-Leases!$AB148/12)*Leases!$AA148*Leases!$F147,0)+MAX((Expenses!HY$11-Leases!$AB149/12)*Leases!$AA149*Leases!$F147,0)+MAX((Expenses!HY$12-Leases!$AB150/12)*Leases!$AA150*Leases!$F147,0)+MAX((Expenses!HY$13-Leases!$AB151/12)*Leases!$AA151*Leases!$F147,0)))))</f>
        <v>0</v>
      </c>
      <c r="IB318" s="94">
        <f>IF(OR(IB$165&lt;=EOMONTH($E147,$R147*(1-$O147)),IB$165&gt;EOMONTH($E147,$P147*12*(1-$O147)+$Q147*12*$O147+$R147*(1-$O147))),0,IF($X147="NNN",Expenses!HZ$14*Leases!$F147,IF(Leases!$X147="FSG",0,IF(Leases!$X147="MG",SUMPRODUCT(Leases!$Z147:$Z151,Expenses!HZ$9:HZ$13)*Leases!$F147,MAX((Expenses!HZ$9-Leases!$AB147/12)*Leases!$AA147*Leases!$F147,0)+MAX((Expenses!HZ$10-Leases!$AB148/12)*Leases!$AA148*Leases!$F147,0)+MAX((Expenses!HZ$11-Leases!$AB149/12)*Leases!$AA149*Leases!$F147,0)+MAX((Expenses!HZ$12-Leases!$AB150/12)*Leases!$AA150*Leases!$F147,0)+MAX((Expenses!HZ$13-Leases!$AB151/12)*Leases!$AA151*Leases!$F147,0)))))</f>
        <v>0</v>
      </c>
      <c r="IC318" s="94">
        <f>IF(OR(IC$165&lt;=EOMONTH($E147,$R147*(1-$O147)),IC$165&gt;EOMONTH($E147,$P147*12*(1-$O147)+$Q147*12*$O147+$R147*(1-$O147))),0,IF($X147="NNN",Expenses!IA$14*Leases!$F147,IF(Leases!$X147="FSG",0,IF(Leases!$X147="MG",SUMPRODUCT(Leases!$Z147:$Z151,Expenses!IA$9:IA$13)*Leases!$F147,MAX((Expenses!IA$9-Leases!$AB147/12)*Leases!$AA147*Leases!$F147,0)+MAX((Expenses!IA$10-Leases!$AB148/12)*Leases!$AA148*Leases!$F147,0)+MAX((Expenses!IA$11-Leases!$AB149/12)*Leases!$AA149*Leases!$F147,0)+MAX((Expenses!IA$12-Leases!$AB150/12)*Leases!$AA150*Leases!$F147,0)+MAX((Expenses!IA$13-Leases!$AB151/12)*Leases!$AA151*Leases!$F147,0)))))</f>
        <v>0</v>
      </c>
      <c r="ID318" s="94">
        <f>IF(OR(ID$165&lt;=EOMONTH($E147,$R147*(1-$O147)),ID$165&gt;EOMONTH($E147,$P147*12*(1-$O147)+$Q147*12*$O147+$R147*(1-$O147))),0,IF($X147="NNN",Expenses!IB$14*Leases!$F147,IF(Leases!$X147="FSG",0,IF(Leases!$X147="MG",SUMPRODUCT(Leases!$Z147:$Z151,Expenses!IB$9:IB$13)*Leases!$F147,MAX((Expenses!IB$9-Leases!$AB147/12)*Leases!$AA147*Leases!$F147,0)+MAX((Expenses!IB$10-Leases!$AB148/12)*Leases!$AA148*Leases!$F147,0)+MAX((Expenses!IB$11-Leases!$AB149/12)*Leases!$AA149*Leases!$F147,0)+MAX((Expenses!IB$12-Leases!$AB150/12)*Leases!$AA150*Leases!$F147,0)+MAX((Expenses!IB$13-Leases!$AB151/12)*Leases!$AA151*Leases!$F147,0)))))</f>
        <v>0</v>
      </c>
      <c r="IE318" s="94">
        <f>IF(OR(IE$165&lt;=EOMONTH($E147,$R147*(1-$O147)),IE$165&gt;EOMONTH($E147,$P147*12*(1-$O147)+$Q147*12*$O147+$R147*(1-$O147))),0,IF($X147="NNN",Expenses!IC$14*Leases!$F147,IF(Leases!$X147="FSG",0,IF(Leases!$X147="MG",SUMPRODUCT(Leases!$Z147:$Z151,Expenses!IC$9:IC$13)*Leases!$F147,MAX((Expenses!IC$9-Leases!$AB147/12)*Leases!$AA147*Leases!$F147,0)+MAX((Expenses!IC$10-Leases!$AB148/12)*Leases!$AA148*Leases!$F147,0)+MAX((Expenses!IC$11-Leases!$AB149/12)*Leases!$AA149*Leases!$F147,0)+MAX((Expenses!IC$12-Leases!$AB150/12)*Leases!$AA150*Leases!$F147,0)+MAX((Expenses!IC$13-Leases!$AB151/12)*Leases!$AA151*Leases!$F147,0)))))</f>
        <v>0</v>
      </c>
      <c r="IF318" s="94">
        <f>IF(OR(IF$165&lt;=EOMONTH($E147,$R147*(1-$O147)),IF$165&gt;EOMONTH($E147,$P147*12*(1-$O147)+$Q147*12*$O147+$R147*(1-$O147))),0,IF($X147="NNN",Expenses!ID$14*Leases!$F147,IF(Leases!$X147="FSG",0,IF(Leases!$X147="MG",SUMPRODUCT(Leases!$Z147:$Z151,Expenses!ID$9:ID$13)*Leases!$F147,MAX((Expenses!ID$9-Leases!$AB147/12)*Leases!$AA147*Leases!$F147,0)+MAX((Expenses!ID$10-Leases!$AB148/12)*Leases!$AA148*Leases!$F147,0)+MAX((Expenses!ID$11-Leases!$AB149/12)*Leases!$AA149*Leases!$F147,0)+MAX((Expenses!ID$12-Leases!$AB150/12)*Leases!$AA150*Leases!$F147,0)+MAX((Expenses!ID$13-Leases!$AB151/12)*Leases!$AA151*Leases!$F147,0)))))</f>
        <v>0</v>
      </c>
      <c r="IG318" s="94">
        <f>IF(OR(IG$165&lt;=EOMONTH($E147,$R147*(1-$O147)),IG$165&gt;EOMONTH($E147,$P147*12*(1-$O147)+$Q147*12*$O147+$R147*(1-$O147))),0,IF($X147="NNN",Expenses!IE$14*Leases!$F147,IF(Leases!$X147="FSG",0,IF(Leases!$X147="MG",SUMPRODUCT(Leases!$Z147:$Z151,Expenses!IE$9:IE$13)*Leases!$F147,MAX((Expenses!IE$9-Leases!$AB147/12)*Leases!$AA147*Leases!$F147,0)+MAX((Expenses!IE$10-Leases!$AB148/12)*Leases!$AA148*Leases!$F147,0)+MAX((Expenses!IE$11-Leases!$AB149/12)*Leases!$AA149*Leases!$F147,0)+MAX((Expenses!IE$12-Leases!$AB150/12)*Leases!$AA150*Leases!$F147,0)+MAX((Expenses!IE$13-Leases!$AB151/12)*Leases!$AA151*Leases!$F147,0)))))</f>
        <v>0</v>
      </c>
      <c r="IH318" s="94">
        <f>IF(OR(IH$165&lt;=EOMONTH($E147,$R147*(1-$O147)),IH$165&gt;EOMONTH($E147,$P147*12*(1-$O147)+$Q147*12*$O147+$R147*(1-$O147))),0,IF($X147="NNN",Expenses!IF$14*Leases!$F147,IF(Leases!$X147="FSG",0,IF(Leases!$X147="MG",SUMPRODUCT(Leases!$Z147:$Z151,Expenses!IF$9:IF$13)*Leases!$F147,MAX((Expenses!IF$9-Leases!$AB147/12)*Leases!$AA147*Leases!$F147,0)+MAX((Expenses!IF$10-Leases!$AB148/12)*Leases!$AA148*Leases!$F147,0)+MAX((Expenses!IF$11-Leases!$AB149/12)*Leases!$AA149*Leases!$F147,0)+MAX((Expenses!IF$12-Leases!$AB150/12)*Leases!$AA150*Leases!$F147,0)+MAX((Expenses!IF$13-Leases!$AB151/12)*Leases!$AA151*Leases!$F147,0)))))</f>
        <v>0</v>
      </c>
      <c r="II318" s="94">
        <f>IF(OR(II$165&lt;=EOMONTH($E147,$R147*(1-$O147)),II$165&gt;EOMONTH($E147,$P147*12*(1-$O147)+$Q147*12*$O147+$R147*(1-$O147))),0,IF($X147="NNN",Expenses!IG$14*Leases!$F147,IF(Leases!$X147="FSG",0,IF(Leases!$X147="MG",SUMPRODUCT(Leases!$Z147:$Z151,Expenses!IG$9:IG$13)*Leases!$F147,MAX((Expenses!IG$9-Leases!$AB147/12)*Leases!$AA147*Leases!$F147,0)+MAX((Expenses!IG$10-Leases!$AB148/12)*Leases!$AA148*Leases!$F147,0)+MAX((Expenses!IG$11-Leases!$AB149/12)*Leases!$AA149*Leases!$F147,0)+MAX((Expenses!IG$12-Leases!$AB150/12)*Leases!$AA150*Leases!$F147,0)+MAX((Expenses!IG$13-Leases!$AB151/12)*Leases!$AA151*Leases!$F147,0)))))</f>
        <v>0</v>
      </c>
      <c r="IJ318" s="94">
        <f>IF(OR(IJ$165&lt;=EOMONTH($E147,$R147*(1-$O147)),IJ$165&gt;EOMONTH($E147,$P147*12*(1-$O147)+$Q147*12*$O147+$R147*(1-$O147))),0,IF($X147="NNN",Expenses!IH$14*Leases!$F147,IF(Leases!$X147="FSG",0,IF(Leases!$X147="MG",SUMPRODUCT(Leases!$Z147:$Z151,Expenses!IH$9:IH$13)*Leases!$F147,MAX((Expenses!IH$9-Leases!$AB147/12)*Leases!$AA147*Leases!$F147,0)+MAX((Expenses!IH$10-Leases!$AB148/12)*Leases!$AA148*Leases!$F147,0)+MAX((Expenses!IH$11-Leases!$AB149/12)*Leases!$AA149*Leases!$F147,0)+MAX((Expenses!IH$12-Leases!$AB150/12)*Leases!$AA150*Leases!$F147,0)+MAX((Expenses!IH$13-Leases!$AB151/12)*Leases!$AA151*Leases!$F147,0)))))</f>
        <v>0</v>
      </c>
      <c r="IK318" s="94">
        <f>IF(OR(IK$165&lt;=EOMONTH($E147,$R147*(1-$O147)),IK$165&gt;EOMONTH($E147,$P147*12*(1-$O147)+$Q147*12*$O147+$R147*(1-$O147))),0,IF($X147="NNN",Expenses!II$14*Leases!$F147,IF(Leases!$X147="FSG",0,IF(Leases!$X147="MG",SUMPRODUCT(Leases!$Z147:$Z151,Expenses!II$9:II$13)*Leases!$F147,MAX((Expenses!II$9-Leases!$AB147/12)*Leases!$AA147*Leases!$F147,0)+MAX((Expenses!II$10-Leases!$AB148/12)*Leases!$AA148*Leases!$F147,0)+MAX((Expenses!II$11-Leases!$AB149/12)*Leases!$AA149*Leases!$F147,0)+MAX((Expenses!II$12-Leases!$AB150/12)*Leases!$AA150*Leases!$F147,0)+MAX((Expenses!II$13-Leases!$AB151/12)*Leases!$AA151*Leases!$F147,0)))))</f>
        <v>0</v>
      </c>
      <c r="IL318" s="94">
        <f>IF(OR(IL$165&lt;=EOMONTH($E147,$R147*(1-$O147)),IL$165&gt;EOMONTH($E147,$P147*12*(1-$O147)+$Q147*12*$O147+$R147*(1-$O147))),0,IF($X147="NNN",Expenses!IJ$14*Leases!$F147,IF(Leases!$X147="FSG",0,IF(Leases!$X147="MG",SUMPRODUCT(Leases!$Z147:$Z151,Expenses!IJ$9:IJ$13)*Leases!$F147,MAX((Expenses!IJ$9-Leases!$AB147/12)*Leases!$AA147*Leases!$F147,0)+MAX((Expenses!IJ$10-Leases!$AB148/12)*Leases!$AA148*Leases!$F147,0)+MAX((Expenses!IJ$11-Leases!$AB149/12)*Leases!$AA149*Leases!$F147,0)+MAX((Expenses!IJ$12-Leases!$AB150/12)*Leases!$AA150*Leases!$F147,0)+MAX((Expenses!IJ$13-Leases!$AB151/12)*Leases!$AA151*Leases!$F147,0)))))</f>
        <v>0</v>
      </c>
      <c r="IM318" s="94">
        <f>IF(OR(IM$165&lt;=EOMONTH($E147,$R147*(1-$O147)),IM$165&gt;EOMONTH($E147,$P147*12*(1-$O147)+$Q147*12*$O147+$R147*(1-$O147))),0,IF($X147="NNN",Expenses!IK$14*Leases!$F147,IF(Leases!$X147="FSG",0,IF(Leases!$X147="MG",SUMPRODUCT(Leases!$Z147:$Z151,Expenses!IK$9:IK$13)*Leases!$F147,MAX((Expenses!IK$9-Leases!$AB147/12)*Leases!$AA147*Leases!$F147,0)+MAX((Expenses!IK$10-Leases!$AB148/12)*Leases!$AA148*Leases!$F147,0)+MAX((Expenses!IK$11-Leases!$AB149/12)*Leases!$AA149*Leases!$F147,0)+MAX((Expenses!IK$12-Leases!$AB150/12)*Leases!$AA150*Leases!$F147,0)+MAX((Expenses!IK$13-Leases!$AB151/12)*Leases!$AA151*Leases!$F147,0)))))</f>
        <v>0</v>
      </c>
      <c r="IN318" s="94">
        <f>IF(OR(IN$165&lt;=EOMONTH($E147,$R147*(1-$O147)),IN$165&gt;EOMONTH($E147,$P147*12*(1-$O147)+$Q147*12*$O147+$R147*(1-$O147))),0,IF($X147="NNN",Expenses!IL$14*Leases!$F147,IF(Leases!$X147="FSG",0,IF(Leases!$X147="MG",SUMPRODUCT(Leases!$Z147:$Z151,Expenses!IL$9:IL$13)*Leases!$F147,MAX((Expenses!IL$9-Leases!$AB147/12)*Leases!$AA147*Leases!$F147,0)+MAX((Expenses!IL$10-Leases!$AB148/12)*Leases!$AA148*Leases!$F147,0)+MAX((Expenses!IL$11-Leases!$AB149/12)*Leases!$AA149*Leases!$F147,0)+MAX((Expenses!IL$12-Leases!$AB150/12)*Leases!$AA150*Leases!$F147,0)+MAX((Expenses!IL$13-Leases!$AB151/12)*Leases!$AA151*Leases!$F147,0)))))</f>
        <v>0</v>
      </c>
      <c r="IO318" s="94">
        <f>IF(OR(IO$165&lt;=EOMONTH($E147,$R147*(1-$O147)),IO$165&gt;EOMONTH($E147,$P147*12*(1-$O147)+$Q147*12*$O147+$R147*(1-$O147))),0,IF($X147="NNN",Expenses!IM$14*Leases!$F147,IF(Leases!$X147="FSG",0,IF(Leases!$X147="MG",SUMPRODUCT(Leases!$Z147:$Z151,Expenses!IM$9:IM$13)*Leases!$F147,MAX((Expenses!IM$9-Leases!$AB147/12)*Leases!$AA147*Leases!$F147,0)+MAX((Expenses!IM$10-Leases!$AB148/12)*Leases!$AA148*Leases!$F147,0)+MAX((Expenses!IM$11-Leases!$AB149/12)*Leases!$AA149*Leases!$F147,0)+MAX((Expenses!IM$12-Leases!$AB150/12)*Leases!$AA150*Leases!$F147,0)+MAX((Expenses!IM$13-Leases!$AB151/12)*Leases!$AA151*Leases!$F147,0)))))</f>
        <v>0</v>
      </c>
      <c r="IP318" s="94">
        <f>IF(OR(IP$165&lt;=EOMONTH($E147,$R147*(1-$O147)),IP$165&gt;EOMONTH($E147,$P147*12*(1-$O147)+$Q147*12*$O147+$R147*(1-$O147))),0,IF($X147="NNN",Expenses!IN$14*Leases!$F147,IF(Leases!$X147="FSG",0,IF(Leases!$X147="MG",SUMPRODUCT(Leases!$Z147:$Z151,Expenses!IN$9:IN$13)*Leases!$F147,MAX((Expenses!IN$9-Leases!$AB147/12)*Leases!$AA147*Leases!$F147,0)+MAX((Expenses!IN$10-Leases!$AB148/12)*Leases!$AA148*Leases!$F147,0)+MAX((Expenses!IN$11-Leases!$AB149/12)*Leases!$AA149*Leases!$F147,0)+MAX((Expenses!IN$12-Leases!$AB150/12)*Leases!$AA150*Leases!$F147,0)+MAX((Expenses!IN$13-Leases!$AB151/12)*Leases!$AA151*Leases!$F147,0)))))</f>
        <v>0</v>
      </c>
      <c r="IQ318" s="94">
        <f>IF(OR(IQ$165&lt;=EOMONTH($E147,$R147*(1-$O147)),IQ$165&gt;EOMONTH($E147,$P147*12*(1-$O147)+$Q147*12*$O147+$R147*(1-$O147))),0,IF($X147="NNN",Expenses!IO$14*Leases!$F147,IF(Leases!$X147="FSG",0,IF(Leases!$X147="MG",SUMPRODUCT(Leases!$Z147:$Z151,Expenses!IO$9:IO$13)*Leases!$F147,MAX((Expenses!IO$9-Leases!$AB147/12)*Leases!$AA147*Leases!$F147,0)+MAX((Expenses!IO$10-Leases!$AB148/12)*Leases!$AA148*Leases!$F147,0)+MAX((Expenses!IO$11-Leases!$AB149/12)*Leases!$AA149*Leases!$F147,0)+MAX((Expenses!IO$12-Leases!$AB150/12)*Leases!$AA150*Leases!$F147,0)+MAX((Expenses!IO$13-Leases!$AB151/12)*Leases!$AA151*Leases!$F147,0)))))</f>
        <v>0</v>
      </c>
      <c r="IR318" s="94">
        <f>IF(OR(IR$165&lt;=EOMONTH($E147,$R147*(1-$O147)),IR$165&gt;EOMONTH($E147,$P147*12*(1-$O147)+$Q147*12*$O147+$R147*(1-$O147))),0,IF($X147="NNN",Expenses!IP$14*Leases!$F147,IF(Leases!$X147="FSG",0,IF(Leases!$X147="MG",SUMPRODUCT(Leases!$Z147:$Z151,Expenses!IP$9:IP$13)*Leases!$F147,MAX((Expenses!IP$9-Leases!$AB147/12)*Leases!$AA147*Leases!$F147,0)+MAX((Expenses!IP$10-Leases!$AB148/12)*Leases!$AA148*Leases!$F147,0)+MAX((Expenses!IP$11-Leases!$AB149/12)*Leases!$AA149*Leases!$F147,0)+MAX((Expenses!IP$12-Leases!$AB150/12)*Leases!$AA150*Leases!$F147,0)+MAX((Expenses!IP$13-Leases!$AB151/12)*Leases!$AA151*Leases!$F147,0)))))</f>
        <v>0</v>
      </c>
      <c r="IS318" s="94">
        <f>IF(OR(IS$165&lt;=EOMONTH($E147,$R147*(1-$O147)),IS$165&gt;EOMONTH($E147,$P147*12*(1-$O147)+$Q147*12*$O147+$R147*(1-$O147))),0,IF($X147="NNN",Expenses!IQ$14*Leases!$F147,IF(Leases!$X147="FSG",0,IF(Leases!$X147="MG",SUMPRODUCT(Leases!$Z147:$Z151,Expenses!IQ$9:IQ$13)*Leases!$F147,MAX((Expenses!IQ$9-Leases!$AB147/12)*Leases!$AA147*Leases!$F147,0)+MAX((Expenses!IQ$10-Leases!$AB148/12)*Leases!$AA148*Leases!$F147,0)+MAX((Expenses!IQ$11-Leases!$AB149/12)*Leases!$AA149*Leases!$F147,0)+MAX((Expenses!IQ$12-Leases!$AB150/12)*Leases!$AA150*Leases!$F147,0)+MAX((Expenses!IQ$13-Leases!$AB151/12)*Leases!$AA151*Leases!$F147,0)))))</f>
        <v>0</v>
      </c>
      <c r="IT318" s="94">
        <f>IF(OR(IT$165&lt;=EOMONTH($E147,$R147*(1-$O147)),IT$165&gt;EOMONTH($E147,$P147*12*(1-$O147)+$Q147*12*$O147+$R147*(1-$O147))),0,IF($X147="NNN",Expenses!IR$14*Leases!$F147,IF(Leases!$X147="FSG",0,IF(Leases!$X147="MG",SUMPRODUCT(Leases!$Z147:$Z151,Expenses!IR$9:IR$13)*Leases!$F147,MAX((Expenses!IR$9-Leases!$AB147/12)*Leases!$AA147*Leases!$F147,0)+MAX((Expenses!IR$10-Leases!$AB148/12)*Leases!$AA148*Leases!$F147,0)+MAX((Expenses!IR$11-Leases!$AB149/12)*Leases!$AA149*Leases!$F147,0)+MAX((Expenses!IR$12-Leases!$AB150/12)*Leases!$AA150*Leases!$F147,0)+MAX((Expenses!IR$13-Leases!$AB151/12)*Leases!$AA151*Leases!$F147,0)))))</f>
        <v>0</v>
      </c>
      <c r="IU318" s="94">
        <f>IF(OR(IU$165&lt;=EOMONTH($E147,$R147*(1-$O147)),IU$165&gt;EOMONTH($E147,$P147*12*(1-$O147)+$Q147*12*$O147+$R147*(1-$O147))),0,IF($X147="NNN",Expenses!IS$14*Leases!$F147,IF(Leases!$X147="FSG",0,IF(Leases!$X147="MG",SUMPRODUCT(Leases!$Z147:$Z151,Expenses!IS$9:IS$13)*Leases!$F147,MAX((Expenses!IS$9-Leases!$AB147/12)*Leases!$AA147*Leases!$F147,0)+MAX((Expenses!IS$10-Leases!$AB148/12)*Leases!$AA148*Leases!$F147,0)+MAX((Expenses!IS$11-Leases!$AB149/12)*Leases!$AA149*Leases!$F147,0)+MAX((Expenses!IS$12-Leases!$AB150/12)*Leases!$AA150*Leases!$F147,0)+MAX((Expenses!IS$13-Leases!$AB151/12)*Leases!$AA151*Leases!$F147,0)))))</f>
        <v>0</v>
      </c>
      <c r="IV318" s="94">
        <f>IF(OR(IV$165&lt;=EOMONTH($E147,$R147*(1-$O147)),IV$165&gt;EOMONTH($E147,$P147*12*(1-$O147)+$Q147*12*$O147+$R147*(1-$O147))),0,IF($X147="NNN",Expenses!IT$14*Leases!$F147,IF(Leases!$X147="FSG",0,IF(Leases!$X147="MG",SUMPRODUCT(Leases!$Z147:$Z151,Expenses!IT$9:IT$13)*Leases!$F147,MAX((Expenses!IT$9-Leases!$AB147/12)*Leases!$AA147*Leases!$F147,0)+MAX((Expenses!IT$10-Leases!$AB148/12)*Leases!$AA148*Leases!$F147,0)+MAX((Expenses!IT$11-Leases!$AB149/12)*Leases!$AA149*Leases!$F147,0)+MAX((Expenses!IT$12-Leases!$AB150/12)*Leases!$AA150*Leases!$F147,0)+MAX((Expenses!IT$13-Leases!$AB151/12)*Leases!$AA151*Leases!$F147,0)))))</f>
        <v>0</v>
      </c>
      <c r="IW318" s="94">
        <f>IF(OR(IW$165&lt;=EOMONTH($E147,$R147*(1-$O147)),IW$165&gt;EOMONTH($E147,$P147*12*(1-$O147)+$Q147*12*$O147+$R147*(1-$O147))),0,IF($X147="NNN",Expenses!IU$14*Leases!$F147,IF(Leases!$X147="FSG",0,IF(Leases!$X147="MG",SUMPRODUCT(Leases!$Z147:$Z151,Expenses!IU$9:IU$13)*Leases!$F147,MAX((Expenses!IU$9-Leases!$AB147/12)*Leases!$AA147*Leases!$F147,0)+MAX((Expenses!IU$10-Leases!$AB148/12)*Leases!$AA148*Leases!$F147,0)+MAX((Expenses!IU$11-Leases!$AB149/12)*Leases!$AA149*Leases!$F147,0)+MAX((Expenses!IU$12-Leases!$AB150/12)*Leases!$AA150*Leases!$F147,0)+MAX((Expenses!IU$13-Leases!$AB151/12)*Leases!$AA151*Leases!$F147,0)))))</f>
        <v>0</v>
      </c>
      <c r="IX318" s="94">
        <f>IF(OR(IX$165&lt;=EOMONTH($E147,$R147*(1-$O147)),IX$165&gt;EOMONTH($E147,$P147*12*(1-$O147)+$Q147*12*$O147+$R147*(1-$O147))),0,IF($X147="NNN",Expenses!IV$14*Leases!$F147,IF(Leases!$X147="FSG",0,IF(Leases!$X147="MG",SUMPRODUCT(Leases!$Z147:$Z151,Expenses!IV$9:IV$13)*Leases!$F147,MAX((Expenses!IV$9-Leases!$AB147/12)*Leases!$AA147*Leases!$F147,0)+MAX((Expenses!IV$10-Leases!$AB148/12)*Leases!$AA148*Leases!$F147,0)+MAX((Expenses!IV$11-Leases!$AB149/12)*Leases!$AA149*Leases!$F147,0)+MAX((Expenses!IV$12-Leases!$AB150/12)*Leases!$AA150*Leases!$F147,0)+MAX((Expenses!IV$13-Leases!$AB151/12)*Leases!$AA151*Leases!$F147,0)))))</f>
        <v>0</v>
      </c>
      <c r="IY318" s="94">
        <f>IF(OR(IY$165&lt;=EOMONTH($E147,$R147*(1-$O147)),IY$165&gt;EOMONTH($E147,$P147*12*(1-$O147)+$Q147*12*$O147+$R147*(1-$O147))),0,IF($X147="NNN",Expenses!IW$14*Leases!$F147,IF(Leases!$X147="FSG",0,IF(Leases!$X147="MG",SUMPRODUCT(Leases!$Z147:$Z151,Expenses!IW$9:IW$13)*Leases!$F147,MAX((Expenses!IW$9-Leases!$AB147/12)*Leases!$AA147*Leases!$F147,0)+MAX((Expenses!IW$10-Leases!$AB148/12)*Leases!$AA148*Leases!$F147,0)+MAX((Expenses!IW$11-Leases!$AB149/12)*Leases!$AA149*Leases!$F147,0)+MAX((Expenses!IW$12-Leases!$AB150/12)*Leases!$AA150*Leases!$F147,0)+MAX((Expenses!IW$13-Leases!$AB151/12)*Leases!$AA151*Leases!$F147,0)))))</f>
        <v>0</v>
      </c>
      <c r="IZ318" s="94">
        <f>IF(OR(IZ$165&lt;=EOMONTH($E147,$R147*(1-$O147)),IZ$165&gt;EOMONTH($E147,$P147*12*(1-$O147)+$Q147*12*$O147+$R147*(1-$O147))),0,IF($X147="NNN",Expenses!IX$14*Leases!$F147,IF(Leases!$X147="FSG",0,IF(Leases!$X147="MG",SUMPRODUCT(Leases!$Z147:$Z151,Expenses!IX$9:IX$13)*Leases!$F147,MAX((Expenses!IX$9-Leases!$AB147/12)*Leases!$AA147*Leases!$F147,0)+MAX((Expenses!IX$10-Leases!$AB148/12)*Leases!$AA148*Leases!$F147,0)+MAX((Expenses!IX$11-Leases!$AB149/12)*Leases!$AA149*Leases!$F147,0)+MAX((Expenses!IX$12-Leases!$AB150/12)*Leases!$AA150*Leases!$F147,0)+MAX((Expenses!IX$13-Leases!$AB151/12)*Leases!$AA151*Leases!$F147,0)))))</f>
        <v>0</v>
      </c>
      <c r="JA318" s="94">
        <f>IF(OR(JA$165&lt;=EOMONTH($E147,$R147*(1-$O147)),JA$165&gt;EOMONTH($E147,$P147*12*(1-$O147)+$Q147*12*$O147+$R147*(1-$O147))),0,IF($X147="NNN",Expenses!IY$14*Leases!$F147,IF(Leases!$X147="FSG",0,IF(Leases!$X147="MG",SUMPRODUCT(Leases!$Z147:$Z151,Expenses!IY$9:IY$13)*Leases!$F147,MAX((Expenses!IY$9-Leases!$AB147/12)*Leases!$AA147*Leases!$F147,0)+MAX((Expenses!IY$10-Leases!$AB148/12)*Leases!$AA148*Leases!$F147,0)+MAX((Expenses!IY$11-Leases!$AB149/12)*Leases!$AA149*Leases!$F147,0)+MAX((Expenses!IY$12-Leases!$AB150/12)*Leases!$AA150*Leases!$F147,0)+MAX((Expenses!IY$13-Leases!$AB151/12)*Leases!$AA151*Leases!$F147,0)))))</f>
        <v>0</v>
      </c>
      <c r="JB318" s="94">
        <f>IF(OR(JB$165&lt;=EOMONTH($E147,$R147*(1-$O147)),JB$165&gt;EOMONTH($E147,$P147*12*(1-$O147)+$Q147*12*$O147+$R147*(1-$O147))),0,IF($X147="NNN",Expenses!IZ$14*Leases!$F147,IF(Leases!$X147="FSG",0,IF(Leases!$X147="MG",SUMPRODUCT(Leases!$Z147:$Z151,Expenses!IZ$9:IZ$13)*Leases!$F147,MAX((Expenses!IZ$9-Leases!$AB147/12)*Leases!$AA147*Leases!$F147,0)+MAX((Expenses!IZ$10-Leases!$AB148/12)*Leases!$AA148*Leases!$F147,0)+MAX((Expenses!IZ$11-Leases!$AB149/12)*Leases!$AA149*Leases!$F147,0)+MAX((Expenses!IZ$12-Leases!$AB150/12)*Leases!$AA150*Leases!$F147,0)+MAX((Expenses!IZ$13-Leases!$AB151/12)*Leases!$AA151*Leases!$F147,0)))))</f>
        <v>0</v>
      </c>
      <c r="JC318" s="94">
        <f>IF(OR(JC$165&lt;=EOMONTH($E147,$R147*(1-$O147)),JC$165&gt;EOMONTH($E147,$P147*12*(1-$O147)+$Q147*12*$O147+$R147*(1-$O147))),0,IF($X147="NNN",Expenses!JA$14*Leases!$F147,IF(Leases!$X147="FSG",0,IF(Leases!$X147="MG",SUMPRODUCT(Leases!$Z147:$Z151,Expenses!JA$9:JA$13)*Leases!$F147,MAX((Expenses!JA$9-Leases!$AB147/12)*Leases!$AA147*Leases!$F147,0)+MAX((Expenses!JA$10-Leases!$AB148/12)*Leases!$AA148*Leases!$F147,0)+MAX((Expenses!JA$11-Leases!$AB149/12)*Leases!$AA149*Leases!$F147,0)+MAX((Expenses!JA$12-Leases!$AB150/12)*Leases!$AA150*Leases!$F147,0)+MAX((Expenses!JA$13-Leases!$AB151/12)*Leases!$AA151*Leases!$F147,0)))))</f>
        <v>0</v>
      </c>
      <c r="JD318" s="94">
        <f>IF(OR(JD$165&lt;=EOMONTH($E147,$R147*(1-$O147)),JD$165&gt;EOMONTH($E147,$P147*12*(1-$O147)+$Q147*12*$O147+$R147*(1-$O147))),0,IF($X147="NNN",Expenses!JB$14*Leases!$F147,IF(Leases!$X147="FSG",0,IF(Leases!$X147="MG",SUMPRODUCT(Leases!$Z147:$Z151,Expenses!JB$9:JB$13)*Leases!$F147,MAX((Expenses!JB$9-Leases!$AB147/12)*Leases!$AA147*Leases!$F147,0)+MAX((Expenses!JB$10-Leases!$AB148/12)*Leases!$AA148*Leases!$F147,0)+MAX((Expenses!JB$11-Leases!$AB149/12)*Leases!$AA149*Leases!$F147,0)+MAX((Expenses!JB$12-Leases!$AB150/12)*Leases!$AA150*Leases!$F147,0)+MAX((Expenses!JB$13-Leases!$AB151/12)*Leases!$AA151*Leases!$F147,0)))))</f>
        <v>0</v>
      </c>
      <c r="JE318" s="94">
        <f>IF(OR(JE$165&lt;=EOMONTH($E147,$R147*(1-$O147)),JE$165&gt;EOMONTH($E147,$P147*12*(1-$O147)+$Q147*12*$O147+$R147*(1-$O147))),0,IF($X147="NNN",Expenses!JC$14*Leases!$F147,IF(Leases!$X147="FSG",0,IF(Leases!$X147="MG",SUMPRODUCT(Leases!$Z147:$Z151,Expenses!JC$9:JC$13)*Leases!$F147,MAX((Expenses!JC$9-Leases!$AB147/12)*Leases!$AA147*Leases!$F147,0)+MAX((Expenses!JC$10-Leases!$AB148/12)*Leases!$AA148*Leases!$F147,0)+MAX((Expenses!JC$11-Leases!$AB149/12)*Leases!$AA149*Leases!$F147,0)+MAX((Expenses!JC$12-Leases!$AB150/12)*Leases!$AA150*Leases!$F147,0)+MAX((Expenses!JC$13-Leases!$AB151/12)*Leases!$AA151*Leases!$F147,0)))))</f>
        <v>0</v>
      </c>
      <c r="JF318" s="94">
        <f>IF(OR(JF$165&lt;=EOMONTH($E147,$R147*(1-$O147)),JF$165&gt;EOMONTH($E147,$P147*12*(1-$O147)+$Q147*12*$O147+$R147*(1-$O147))),0,IF($X147="NNN",Expenses!JD$14*Leases!$F147,IF(Leases!$X147="FSG",0,IF(Leases!$X147="MG",SUMPRODUCT(Leases!$Z147:$Z151,Expenses!JD$9:JD$13)*Leases!$F147,MAX((Expenses!JD$9-Leases!$AB147/12)*Leases!$AA147*Leases!$F147,0)+MAX((Expenses!JD$10-Leases!$AB148/12)*Leases!$AA148*Leases!$F147,0)+MAX((Expenses!JD$11-Leases!$AB149/12)*Leases!$AA149*Leases!$F147,0)+MAX((Expenses!JD$12-Leases!$AB150/12)*Leases!$AA150*Leases!$F147,0)+MAX((Expenses!JD$13-Leases!$AB151/12)*Leases!$AA151*Leases!$F147,0)))))</f>
        <v>0</v>
      </c>
      <c r="JG318" s="94">
        <f>IF(OR(JG$165&lt;=EOMONTH($E147,$R147*(1-$O147)),JG$165&gt;EOMONTH($E147,$P147*12*(1-$O147)+$Q147*12*$O147+$R147*(1-$O147))),0,IF($X147="NNN",Expenses!JE$14*Leases!$F147,IF(Leases!$X147="FSG",0,IF(Leases!$X147="MG",SUMPRODUCT(Leases!$Z147:$Z151,Expenses!JE$9:JE$13)*Leases!$F147,MAX((Expenses!JE$9-Leases!$AB147/12)*Leases!$AA147*Leases!$F147,0)+MAX((Expenses!JE$10-Leases!$AB148/12)*Leases!$AA148*Leases!$F147,0)+MAX((Expenses!JE$11-Leases!$AB149/12)*Leases!$AA149*Leases!$F147,0)+MAX((Expenses!JE$12-Leases!$AB150/12)*Leases!$AA150*Leases!$F147,0)+MAX((Expenses!JE$13-Leases!$AB151/12)*Leases!$AA151*Leases!$F147,0)))))</f>
        <v>0</v>
      </c>
      <c r="JH318" s="94">
        <f>IF(OR(JH$165&lt;=EOMONTH($E147,$R147*(1-$O147)),JH$165&gt;EOMONTH($E147,$P147*12*(1-$O147)+$Q147*12*$O147+$R147*(1-$O147))),0,IF($X147="NNN",Expenses!JF$14*Leases!$F147,IF(Leases!$X147="FSG",0,IF(Leases!$X147="MG",SUMPRODUCT(Leases!$Z147:$Z151,Expenses!JF$9:JF$13)*Leases!$F147,MAX((Expenses!JF$9-Leases!$AB147/12)*Leases!$AA147*Leases!$F147,0)+MAX((Expenses!JF$10-Leases!$AB148/12)*Leases!$AA148*Leases!$F147,0)+MAX((Expenses!JF$11-Leases!$AB149/12)*Leases!$AA149*Leases!$F147,0)+MAX((Expenses!JF$12-Leases!$AB150/12)*Leases!$AA150*Leases!$F147,0)+MAX((Expenses!JF$13-Leases!$AB151/12)*Leases!$AA151*Leases!$F147,0)))))</f>
        <v>0</v>
      </c>
      <c r="JI318" s="94">
        <f>IF(OR(JI$165&lt;=EOMONTH($E147,$R147*(1-$O147)),JI$165&gt;EOMONTH($E147,$P147*12*(1-$O147)+$Q147*12*$O147+$R147*(1-$O147))),0,IF($X147="NNN",Expenses!JG$14*Leases!$F147,IF(Leases!$X147="FSG",0,IF(Leases!$X147="MG",SUMPRODUCT(Leases!$Z147:$Z151,Expenses!JG$9:JG$13)*Leases!$F147,MAX((Expenses!JG$9-Leases!$AB147/12)*Leases!$AA147*Leases!$F147,0)+MAX((Expenses!JG$10-Leases!$AB148/12)*Leases!$AA148*Leases!$F147,0)+MAX((Expenses!JG$11-Leases!$AB149/12)*Leases!$AA149*Leases!$F147,0)+MAX((Expenses!JG$12-Leases!$AB150/12)*Leases!$AA150*Leases!$F147,0)+MAX((Expenses!JG$13-Leases!$AB151/12)*Leases!$AA151*Leases!$F147,0)))))</f>
        <v>0</v>
      </c>
      <c r="JJ318" s="94">
        <f>IF(OR(JJ$165&lt;=EOMONTH($E147,$R147*(1-$O147)),JJ$165&gt;EOMONTH($E147,$P147*12*(1-$O147)+$Q147*12*$O147+$R147*(1-$O147))),0,IF($X147="NNN",Expenses!JH$14*Leases!$F147,IF(Leases!$X147="FSG",0,IF(Leases!$X147="MG",SUMPRODUCT(Leases!$Z147:$Z151,Expenses!JH$9:JH$13)*Leases!$F147,MAX((Expenses!JH$9-Leases!$AB147/12)*Leases!$AA147*Leases!$F147,0)+MAX((Expenses!JH$10-Leases!$AB148/12)*Leases!$AA148*Leases!$F147,0)+MAX((Expenses!JH$11-Leases!$AB149/12)*Leases!$AA149*Leases!$F147,0)+MAX((Expenses!JH$12-Leases!$AB150/12)*Leases!$AA150*Leases!$F147,0)+MAX((Expenses!JH$13-Leases!$AB151/12)*Leases!$AA151*Leases!$F147,0)))))</f>
        <v>0</v>
      </c>
      <c r="JK318" s="94">
        <f>IF(OR(JK$165&lt;=EOMONTH($E147,$R147*(1-$O147)),JK$165&gt;EOMONTH($E147,$P147*12*(1-$O147)+$Q147*12*$O147+$R147*(1-$O147))),0,IF($X147="NNN",Expenses!JI$14*Leases!$F147,IF(Leases!$X147="FSG",0,IF(Leases!$X147="MG",SUMPRODUCT(Leases!$Z147:$Z151,Expenses!JI$9:JI$13)*Leases!$F147,MAX((Expenses!JI$9-Leases!$AB147/12)*Leases!$AA147*Leases!$F147,0)+MAX((Expenses!JI$10-Leases!$AB148/12)*Leases!$AA148*Leases!$F147,0)+MAX((Expenses!JI$11-Leases!$AB149/12)*Leases!$AA149*Leases!$F147,0)+MAX((Expenses!JI$12-Leases!$AB150/12)*Leases!$AA150*Leases!$F147,0)+MAX((Expenses!JI$13-Leases!$AB151/12)*Leases!$AA151*Leases!$F147,0)))))</f>
        <v>0</v>
      </c>
      <c r="JL318" s="94">
        <f>IF(OR(JL$165&lt;=EOMONTH($E147,$R147*(1-$O147)),JL$165&gt;EOMONTH($E147,$P147*12*(1-$O147)+$Q147*12*$O147+$R147*(1-$O147))),0,IF($X147="NNN",Expenses!JJ$14*Leases!$F147,IF(Leases!$X147="FSG",0,IF(Leases!$X147="MG",SUMPRODUCT(Leases!$Z147:$Z151,Expenses!JJ$9:JJ$13)*Leases!$F147,MAX((Expenses!JJ$9-Leases!$AB147/12)*Leases!$AA147*Leases!$F147,0)+MAX((Expenses!JJ$10-Leases!$AB148/12)*Leases!$AA148*Leases!$F147,0)+MAX((Expenses!JJ$11-Leases!$AB149/12)*Leases!$AA149*Leases!$F147,0)+MAX((Expenses!JJ$12-Leases!$AB150/12)*Leases!$AA150*Leases!$F147,0)+MAX((Expenses!JJ$13-Leases!$AB151/12)*Leases!$AA151*Leases!$F147,0)))))</f>
        <v>0</v>
      </c>
      <c r="JM318" s="94">
        <f>IF(OR(JM$165&lt;=EOMONTH($E147,$R147*(1-$O147)),JM$165&gt;EOMONTH($E147,$P147*12*(1-$O147)+$Q147*12*$O147+$R147*(1-$O147))),0,IF($X147="NNN",Expenses!JK$14*Leases!$F147,IF(Leases!$X147="FSG",0,IF(Leases!$X147="MG",SUMPRODUCT(Leases!$Z147:$Z151,Expenses!JK$9:JK$13)*Leases!$F147,MAX((Expenses!JK$9-Leases!$AB147/12)*Leases!$AA147*Leases!$F147,0)+MAX((Expenses!JK$10-Leases!$AB148/12)*Leases!$AA148*Leases!$F147,0)+MAX((Expenses!JK$11-Leases!$AB149/12)*Leases!$AA149*Leases!$F147,0)+MAX((Expenses!JK$12-Leases!$AB150/12)*Leases!$AA150*Leases!$F147,0)+MAX((Expenses!JK$13-Leases!$AB151/12)*Leases!$AA151*Leases!$F147,0)))))</f>
        <v>0</v>
      </c>
      <c r="JN318" s="94">
        <f>IF(OR(JN$165&lt;=EOMONTH($E147,$R147*(1-$O147)),JN$165&gt;EOMONTH($E147,$P147*12*(1-$O147)+$Q147*12*$O147+$R147*(1-$O147))),0,IF($X147="NNN",Expenses!JL$14*Leases!$F147,IF(Leases!$X147="FSG",0,IF(Leases!$X147="MG",SUMPRODUCT(Leases!$Z147:$Z151,Expenses!JL$9:JL$13)*Leases!$F147,MAX((Expenses!JL$9-Leases!$AB147/12)*Leases!$AA147*Leases!$F147,0)+MAX((Expenses!JL$10-Leases!$AB148/12)*Leases!$AA148*Leases!$F147,0)+MAX((Expenses!JL$11-Leases!$AB149/12)*Leases!$AA149*Leases!$F147,0)+MAX((Expenses!JL$12-Leases!$AB150/12)*Leases!$AA150*Leases!$F147,0)+MAX((Expenses!JL$13-Leases!$AB151/12)*Leases!$AA151*Leases!$F147,0)))))</f>
        <v>0</v>
      </c>
      <c r="JO318" s="94">
        <f>IF(OR(JO$165&lt;=EOMONTH($E147,$R147*(1-$O147)),JO$165&gt;EOMONTH($E147,$P147*12*(1-$O147)+$Q147*12*$O147+$R147*(1-$O147))),0,IF($X147="NNN",Expenses!JM$14*Leases!$F147,IF(Leases!$X147="FSG",0,IF(Leases!$X147="MG",SUMPRODUCT(Leases!$Z147:$Z151,Expenses!JM$9:JM$13)*Leases!$F147,MAX((Expenses!JM$9-Leases!$AB147/12)*Leases!$AA147*Leases!$F147,0)+MAX((Expenses!JM$10-Leases!$AB148/12)*Leases!$AA148*Leases!$F147,0)+MAX((Expenses!JM$11-Leases!$AB149/12)*Leases!$AA149*Leases!$F147,0)+MAX((Expenses!JM$12-Leases!$AB150/12)*Leases!$AA150*Leases!$F147,0)+MAX((Expenses!JM$13-Leases!$AB151/12)*Leases!$AA151*Leases!$F147,0)))))</f>
        <v>0</v>
      </c>
      <c r="JP318" s="94">
        <f>IF(OR(JP$165&lt;=EOMONTH($E147,$R147*(1-$O147)),JP$165&gt;EOMONTH($E147,$P147*12*(1-$O147)+$Q147*12*$O147+$R147*(1-$O147))),0,IF($X147="NNN",Expenses!JN$14*Leases!$F147,IF(Leases!$X147="FSG",0,IF(Leases!$X147="MG",SUMPRODUCT(Leases!$Z147:$Z151,Expenses!JN$9:JN$13)*Leases!$F147,MAX((Expenses!JN$9-Leases!$AB147/12)*Leases!$AA147*Leases!$F147,0)+MAX((Expenses!JN$10-Leases!$AB148/12)*Leases!$AA148*Leases!$F147,0)+MAX((Expenses!JN$11-Leases!$AB149/12)*Leases!$AA149*Leases!$F147,0)+MAX((Expenses!JN$12-Leases!$AB150/12)*Leases!$AA150*Leases!$F147,0)+MAX((Expenses!JN$13-Leases!$AB151/12)*Leases!$AA151*Leases!$F147,0)))))</f>
        <v>0</v>
      </c>
      <c r="JQ318" s="94">
        <f>IF(OR(JQ$165&lt;=EOMONTH($E147,$R147*(1-$O147)),JQ$165&gt;EOMONTH($E147,$P147*12*(1-$O147)+$Q147*12*$O147+$R147*(1-$O147))),0,IF($X147="NNN",Expenses!JO$14*Leases!$F147,IF(Leases!$X147="FSG",0,IF(Leases!$X147="MG",SUMPRODUCT(Leases!$Z147:$Z151,Expenses!JO$9:JO$13)*Leases!$F147,MAX((Expenses!JO$9-Leases!$AB147/12)*Leases!$AA147*Leases!$F147,0)+MAX((Expenses!JO$10-Leases!$AB148/12)*Leases!$AA148*Leases!$F147,0)+MAX((Expenses!JO$11-Leases!$AB149/12)*Leases!$AA149*Leases!$F147,0)+MAX((Expenses!JO$12-Leases!$AB150/12)*Leases!$AA150*Leases!$F147,0)+MAX((Expenses!JO$13-Leases!$AB151/12)*Leases!$AA151*Leases!$F147,0)))))</f>
        <v>0</v>
      </c>
      <c r="JR318" s="94">
        <f>IF(OR(JR$165&lt;=EOMONTH($E147,$R147*(1-$O147)),JR$165&gt;EOMONTH($E147,$P147*12*(1-$O147)+$Q147*12*$O147+$R147*(1-$O147))),0,IF($X147="NNN",Expenses!JP$14*Leases!$F147,IF(Leases!$X147="FSG",0,IF(Leases!$X147="MG",SUMPRODUCT(Leases!$Z147:$Z151,Expenses!JP$9:JP$13)*Leases!$F147,MAX((Expenses!JP$9-Leases!$AB147/12)*Leases!$AA147*Leases!$F147,0)+MAX((Expenses!JP$10-Leases!$AB148/12)*Leases!$AA148*Leases!$F147,0)+MAX((Expenses!JP$11-Leases!$AB149/12)*Leases!$AA149*Leases!$F147,0)+MAX((Expenses!JP$12-Leases!$AB150/12)*Leases!$AA150*Leases!$F147,0)+MAX((Expenses!JP$13-Leases!$AB151/12)*Leases!$AA151*Leases!$F147,0)))))</f>
        <v>0</v>
      </c>
      <c r="JS318" s="94">
        <f>IF(OR(JS$165&lt;=EOMONTH($E147,$R147*(1-$O147)),JS$165&gt;EOMONTH($E147,$P147*12*(1-$O147)+$Q147*12*$O147+$R147*(1-$O147))),0,IF($X147="NNN",Expenses!JQ$14*Leases!$F147,IF(Leases!$X147="FSG",0,IF(Leases!$X147="MG",SUMPRODUCT(Leases!$Z147:$Z151,Expenses!JQ$9:JQ$13)*Leases!$F147,MAX((Expenses!JQ$9-Leases!$AB147/12)*Leases!$AA147*Leases!$F147,0)+MAX((Expenses!JQ$10-Leases!$AB148/12)*Leases!$AA148*Leases!$F147,0)+MAX((Expenses!JQ$11-Leases!$AB149/12)*Leases!$AA149*Leases!$F147,0)+MAX((Expenses!JQ$12-Leases!$AB150/12)*Leases!$AA150*Leases!$F147,0)+MAX((Expenses!JQ$13-Leases!$AB151/12)*Leases!$AA151*Leases!$F147,0)))))</f>
        <v>0</v>
      </c>
      <c r="JT318" s="94">
        <f>IF(OR(JT$165&lt;=EOMONTH($E147,$R147*(1-$O147)),JT$165&gt;EOMONTH($E147,$P147*12*(1-$O147)+$Q147*12*$O147+$R147*(1-$O147))),0,IF($X147="NNN",Expenses!JR$14*Leases!$F147,IF(Leases!$X147="FSG",0,IF(Leases!$X147="MG",SUMPRODUCT(Leases!$Z147:$Z151,Expenses!JR$9:JR$13)*Leases!$F147,MAX((Expenses!JR$9-Leases!$AB147/12)*Leases!$AA147*Leases!$F147,0)+MAX((Expenses!JR$10-Leases!$AB148/12)*Leases!$AA148*Leases!$F147,0)+MAX((Expenses!JR$11-Leases!$AB149/12)*Leases!$AA149*Leases!$F147,0)+MAX((Expenses!JR$12-Leases!$AB150/12)*Leases!$AA150*Leases!$F147,0)+MAX((Expenses!JR$13-Leases!$AB151/12)*Leases!$AA151*Leases!$F147,0)))))</f>
        <v>0</v>
      </c>
      <c r="JU318" s="94">
        <f>IF(OR(JU$165&lt;=EOMONTH($E147,$R147*(1-$O147)),JU$165&gt;EOMONTH($E147,$P147*12*(1-$O147)+$Q147*12*$O147+$R147*(1-$O147))),0,IF($X147="NNN",Expenses!JS$14*Leases!$F147,IF(Leases!$X147="FSG",0,IF(Leases!$X147="MG",SUMPRODUCT(Leases!$Z147:$Z151,Expenses!JS$9:JS$13)*Leases!$F147,MAX((Expenses!JS$9-Leases!$AB147/12)*Leases!$AA147*Leases!$F147,0)+MAX((Expenses!JS$10-Leases!$AB148/12)*Leases!$AA148*Leases!$F147,0)+MAX((Expenses!JS$11-Leases!$AB149/12)*Leases!$AA149*Leases!$F147,0)+MAX((Expenses!JS$12-Leases!$AB150/12)*Leases!$AA150*Leases!$F147,0)+MAX((Expenses!JS$13-Leases!$AB151/12)*Leases!$AA151*Leases!$F147,0)))))</f>
        <v>0</v>
      </c>
      <c r="JV318" s="94">
        <f>IF(OR(JV$165&lt;=EOMONTH($E147,$R147*(1-$O147)),JV$165&gt;EOMONTH($E147,$P147*12*(1-$O147)+$Q147*12*$O147+$R147*(1-$O147))),0,IF($X147="NNN",Expenses!JT$14*Leases!$F147,IF(Leases!$X147="FSG",0,IF(Leases!$X147="MG",SUMPRODUCT(Leases!$Z147:$Z151,Expenses!JT$9:JT$13)*Leases!$F147,MAX((Expenses!JT$9-Leases!$AB147/12)*Leases!$AA147*Leases!$F147,0)+MAX((Expenses!JT$10-Leases!$AB148/12)*Leases!$AA148*Leases!$F147,0)+MAX((Expenses!JT$11-Leases!$AB149/12)*Leases!$AA149*Leases!$F147,0)+MAX((Expenses!JT$12-Leases!$AB150/12)*Leases!$AA150*Leases!$F147,0)+MAX((Expenses!JT$13-Leases!$AB151/12)*Leases!$AA151*Leases!$F147,0)))))</f>
        <v>0</v>
      </c>
      <c r="JW318" s="94">
        <f>IF(OR(JW$165&lt;=EOMONTH($E147,$R147*(1-$O147)),JW$165&gt;EOMONTH($E147,$P147*12*(1-$O147)+$Q147*12*$O147+$R147*(1-$O147))),0,IF($X147="NNN",Expenses!JU$14*Leases!$F147,IF(Leases!$X147="FSG",0,IF(Leases!$X147="MG",SUMPRODUCT(Leases!$Z147:$Z151,Expenses!JU$9:JU$13)*Leases!$F147,MAX((Expenses!JU$9-Leases!$AB147/12)*Leases!$AA147*Leases!$F147,0)+MAX((Expenses!JU$10-Leases!$AB148/12)*Leases!$AA148*Leases!$F147,0)+MAX((Expenses!JU$11-Leases!$AB149/12)*Leases!$AA149*Leases!$F147,0)+MAX((Expenses!JU$12-Leases!$AB150/12)*Leases!$AA150*Leases!$F147,0)+MAX((Expenses!JU$13-Leases!$AB151/12)*Leases!$AA151*Leases!$F147,0)))))</f>
        <v>0</v>
      </c>
      <c r="JX318" s="94">
        <f>IF(OR(JX$165&lt;=EOMONTH($E147,$R147*(1-$O147)),JX$165&gt;EOMONTH($E147,$P147*12*(1-$O147)+$Q147*12*$O147+$R147*(1-$O147))),0,IF($X147="NNN",Expenses!JV$14*Leases!$F147,IF(Leases!$X147="FSG",0,IF(Leases!$X147="MG",SUMPRODUCT(Leases!$Z147:$Z151,Expenses!JV$9:JV$13)*Leases!$F147,MAX((Expenses!JV$9-Leases!$AB147/12)*Leases!$AA147*Leases!$F147,0)+MAX((Expenses!JV$10-Leases!$AB148/12)*Leases!$AA148*Leases!$F147,0)+MAX((Expenses!JV$11-Leases!$AB149/12)*Leases!$AA149*Leases!$F147,0)+MAX((Expenses!JV$12-Leases!$AB150/12)*Leases!$AA150*Leases!$F147,0)+MAX((Expenses!JV$13-Leases!$AB151/12)*Leases!$AA151*Leases!$F147,0)))))</f>
        <v>0</v>
      </c>
      <c r="JY318" s="94">
        <f>IF(OR(JY$165&lt;=EOMONTH($E147,$R147*(1-$O147)),JY$165&gt;EOMONTH($E147,$P147*12*(1-$O147)+$Q147*12*$O147+$R147*(1-$O147))),0,IF($X147="NNN",Expenses!JW$14*Leases!$F147,IF(Leases!$X147="FSG",0,IF(Leases!$X147="MG",SUMPRODUCT(Leases!$Z147:$Z151,Expenses!JW$9:JW$13)*Leases!$F147,MAX((Expenses!JW$9-Leases!$AB147/12)*Leases!$AA147*Leases!$F147,0)+MAX((Expenses!JW$10-Leases!$AB148/12)*Leases!$AA148*Leases!$F147,0)+MAX((Expenses!JW$11-Leases!$AB149/12)*Leases!$AA149*Leases!$F147,0)+MAX((Expenses!JW$12-Leases!$AB150/12)*Leases!$AA150*Leases!$F147,0)+MAX((Expenses!JW$13-Leases!$AB151/12)*Leases!$AA151*Leases!$F147,0)))))</f>
        <v>0</v>
      </c>
      <c r="JZ318" s="94">
        <f>IF(OR(JZ$165&lt;=EOMONTH($E147,$R147*(1-$O147)),JZ$165&gt;EOMONTH($E147,$P147*12*(1-$O147)+$Q147*12*$O147+$R147*(1-$O147))),0,IF($X147="NNN",Expenses!JX$14*Leases!$F147,IF(Leases!$X147="FSG",0,IF(Leases!$X147="MG",SUMPRODUCT(Leases!$Z147:$Z151,Expenses!JX$9:JX$13)*Leases!$F147,MAX((Expenses!JX$9-Leases!$AB147/12)*Leases!$AA147*Leases!$F147,0)+MAX((Expenses!JX$10-Leases!$AB148/12)*Leases!$AA148*Leases!$F147,0)+MAX((Expenses!JX$11-Leases!$AB149/12)*Leases!$AA149*Leases!$F147,0)+MAX((Expenses!JX$12-Leases!$AB150/12)*Leases!$AA150*Leases!$F147,0)+MAX((Expenses!JX$13-Leases!$AB151/12)*Leases!$AA151*Leases!$F147,0)))))</f>
        <v>0</v>
      </c>
      <c r="KA318" s="94">
        <f>IF(OR(KA$165&lt;=EOMONTH($E147,$R147*(1-$O147)),KA$165&gt;EOMONTH($E147,$P147*12*(1-$O147)+$Q147*12*$O147+$R147*(1-$O147))),0,IF($X147="NNN",Expenses!JY$14*Leases!$F147,IF(Leases!$X147="FSG",0,IF(Leases!$X147="MG",SUMPRODUCT(Leases!$Z147:$Z151,Expenses!JY$9:JY$13)*Leases!$F147,MAX((Expenses!JY$9-Leases!$AB147/12)*Leases!$AA147*Leases!$F147,0)+MAX((Expenses!JY$10-Leases!$AB148/12)*Leases!$AA148*Leases!$F147,0)+MAX((Expenses!JY$11-Leases!$AB149/12)*Leases!$AA149*Leases!$F147,0)+MAX((Expenses!JY$12-Leases!$AB150/12)*Leases!$AA150*Leases!$F147,0)+MAX((Expenses!JY$13-Leases!$AB151/12)*Leases!$AA151*Leases!$F147,0)))))</f>
        <v>0</v>
      </c>
      <c r="KB318" s="94">
        <f>IF(OR(KB$165&lt;=EOMONTH($E147,$R147*(1-$O147)),KB$165&gt;EOMONTH($E147,$P147*12*(1-$O147)+$Q147*12*$O147+$R147*(1-$O147))),0,IF($X147="NNN",Expenses!JZ$14*Leases!$F147,IF(Leases!$X147="FSG",0,IF(Leases!$X147="MG",SUMPRODUCT(Leases!$Z147:$Z151,Expenses!JZ$9:JZ$13)*Leases!$F147,MAX((Expenses!JZ$9-Leases!$AB147/12)*Leases!$AA147*Leases!$F147,0)+MAX((Expenses!JZ$10-Leases!$AB148/12)*Leases!$AA148*Leases!$F147,0)+MAX((Expenses!JZ$11-Leases!$AB149/12)*Leases!$AA149*Leases!$F147,0)+MAX((Expenses!JZ$12-Leases!$AB150/12)*Leases!$AA150*Leases!$F147,0)+MAX((Expenses!JZ$13-Leases!$AB151/12)*Leases!$AA151*Leases!$F147,0)))))</f>
        <v>0</v>
      </c>
      <c r="KC318" s="94">
        <f>IF(OR(KC$165&lt;=EOMONTH($E147,$R147*(1-$O147)),KC$165&gt;EOMONTH($E147,$P147*12*(1-$O147)+$Q147*12*$O147+$R147*(1-$O147))),0,IF($X147="NNN",Expenses!KA$14*Leases!$F147,IF(Leases!$X147="FSG",0,IF(Leases!$X147="MG",SUMPRODUCT(Leases!$Z147:$Z151,Expenses!KA$9:KA$13)*Leases!$F147,MAX((Expenses!KA$9-Leases!$AB147/12)*Leases!$AA147*Leases!$F147,0)+MAX((Expenses!KA$10-Leases!$AB148/12)*Leases!$AA148*Leases!$F147,0)+MAX((Expenses!KA$11-Leases!$AB149/12)*Leases!$AA149*Leases!$F147,0)+MAX((Expenses!KA$12-Leases!$AB150/12)*Leases!$AA150*Leases!$F147,0)+MAX((Expenses!KA$13-Leases!$AB151/12)*Leases!$AA151*Leases!$F147,0)))))</f>
        <v>0</v>
      </c>
      <c r="KD318" s="94">
        <f>IF(OR(KD$165&lt;=EOMONTH($E147,$R147*(1-$O147)),KD$165&gt;EOMONTH($E147,$P147*12*(1-$O147)+$Q147*12*$O147+$R147*(1-$O147))),0,IF($X147="NNN",Expenses!KB$14*Leases!$F147,IF(Leases!$X147="FSG",0,IF(Leases!$X147="MG",SUMPRODUCT(Leases!$Z147:$Z151,Expenses!KB$9:KB$13)*Leases!$F147,MAX((Expenses!KB$9-Leases!$AB147/12)*Leases!$AA147*Leases!$F147,0)+MAX((Expenses!KB$10-Leases!$AB148/12)*Leases!$AA148*Leases!$F147,0)+MAX((Expenses!KB$11-Leases!$AB149/12)*Leases!$AA149*Leases!$F147,0)+MAX((Expenses!KB$12-Leases!$AB150/12)*Leases!$AA150*Leases!$F147,0)+MAX((Expenses!KB$13-Leases!$AB151/12)*Leases!$AA151*Leases!$F147,0)))))</f>
        <v>0</v>
      </c>
      <c r="KE318" s="94">
        <f>IF(OR(KE$165&lt;=EOMONTH($E147,$R147*(1-$O147)),KE$165&gt;EOMONTH($E147,$P147*12*(1-$O147)+$Q147*12*$O147+$R147*(1-$O147))),0,IF($X147="NNN",Expenses!KC$14*Leases!$F147,IF(Leases!$X147="FSG",0,IF(Leases!$X147="MG",SUMPRODUCT(Leases!$Z147:$Z151,Expenses!KC$9:KC$13)*Leases!$F147,MAX((Expenses!KC$9-Leases!$AB147/12)*Leases!$AA147*Leases!$F147,0)+MAX((Expenses!KC$10-Leases!$AB148/12)*Leases!$AA148*Leases!$F147,0)+MAX((Expenses!KC$11-Leases!$AB149/12)*Leases!$AA149*Leases!$F147,0)+MAX((Expenses!KC$12-Leases!$AB150/12)*Leases!$AA150*Leases!$F147,0)+MAX((Expenses!KC$13-Leases!$AB151/12)*Leases!$AA151*Leases!$F147,0)))))</f>
        <v>0</v>
      </c>
      <c r="KF318" s="94">
        <f>IF(OR(KF$165&lt;=EOMONTH($E147,$R147*(1-$O147)),KF$165&gt;EOMONTH($E147,$P147*12*(1-$O147)+$Q147*12*$O147+$R147*(1-$O147))),0,IF($X147="NNN",Expenses!KD$14*Leases!$F147,IF(Leases!$X147="FSG",0,IF(Leases!$X147="MG",SUMPRODUCT(Leases!$Z147:$Z151,Expenses!KD$9:KD$13)*Leases!$F147,MAX((Expenses!KD$9-Leases!$AB147/12)*Leases!$AA147*Leases!$F147,0)+MAX((Expenses!KD$10-Leases!$AB148/12)*Leases!$AA148*Leases!$F147,0)+MAX((Expenses!KD$11-Leases!$AB149/12)*Leases!$AA149*Leases!$F147,0)+MAX((Expenses!KD$12-Leases!$AB150/12)*Leases!$AA150*Leases!$F147,0)+MAX((Expenses!KD$13-Leases!$AB151/12)*Leases!$AA151*Leases!$F147,0)))))</f>
        <v>0</v>
      </c>
      <c r="KG318" s="94">
        <f>IF(OR(KG$165&lt;=EOMONTH($E147,$R147*(1-$O147)),KG$165&gt;EOMONTH($E147,$P147*12*(1-$O147)+$Q147*12*$O147+$R147*(1-$O147))),0,IF($X147="NNN",Expenses!KE$14*Leases!$F147,IF(Leases!$X147="FSG",0,IF(Leases!$X147="MG",SUMPRODUCT(Leases!$Z147:$Z151,Expenses!KE$9:KE$13)*Leases!$F147,MAX((Expenses!KE$9-Leases!$AB147/12)*Leases!$AA147*Leases!$F147,0)+MAX((Expenses!KE$10-Leases!$AB148/12)*Leases!$AA148*Leases!$F147,0)+MAX((Expenses!KE$11-Leases!$AB149/12)*Leases!$AA149*Leases!$F147,0)+MAX((Expenses!KE$12-Leases!$AB150/12)*Leases!$AA150*Leases!$F147,0)+MAX((Expenses!KE$13-Leases!$AB151/12)*Leases!$AA151*Leases!$F147,0)))))</f>
        <v>0</v>
      </c>
      <c r="KH318" s="94">
        <f>IF(OR(KH$165&lt;=EOMONTH($E147,$R147*(1-$O147)),KH$165&gt;EOMONTH($E147,$P147*12*(1-$O147)+$Q147*12*$O147+$R147*(1-$O147))),0,IF($X147="NNN",Expenses!KF$14*Leases!$F147,IF(Leases!$X147="FSG",0,IF(Leases!$X147="MG",SUMPRODUCT(Leases!$Z147:$Z151,Expenses!KF$9:KF$13)*Leases!$F147,MAX((Expenses!KF$9-Leases!$AB147/12)*Leases!$AA147*Leases!$F147,0)+MAX((Expenses!KF$10-Leases!$AB148/12)*Leases!$AA148*Leases!$F147,0)+MAX((Expenses!KF$11-Leases!$AB149/12)*Leases!$AA149*Leases!$F147,0)+MAX((Expenses!KF$12-Leases!$AB150/12)*Leases!$AA150*Leases!$F147,0)+MAX((Expenses!KF$13-Leases!$AB151/12)*Leases!$AA151*Leases!$F147,0)))))</f>
        <v>0</v>
      </c>
      <c r="KI318" s="94">
        <f>IF(OR(KI$165&lt;=EOMONTH($E147,$R147*(1-$O147)),KI$165&gt;EOMONTH($E147,$P147*12*(1-$O147)+$Q147*12*$O147+$R147*(1-$O147))),0,IF($X147="NNN",Expenses!KG$14*Leases!$F147,IF(Leases!$X147="FSG",0,IF(Leases!$X147="MG",SUMPRODUCT(Leases!$Z147:$Z151,Expenses!KG$9:KG$13)*Leases!$F147,MAX((Expenses!KG$9-Leases!$AB147/12)*Leases!$AA147*Leases!$F147,0)+MAX((Expenses!KG$10-Leases!$AB148/12)*Leases!$AA148*Leases!$F147,0)+MAX((Expenses!KG$11-Leases!$AB149/12)*Leases!$AA149*Leases!$F147,0)+MAX((Expenses!KG$12-Leases!$AB150/12)*Leases!$AA150*Leases!$F147,0)+MAX((Expenses!KG$13-Leases!$AB151/12)*Leases!$AA151*Leases!$F147,0)))))</f>
        <v>0</v>
      </c>
      <c r="KJ318" s="94">
        <f>IF(OR(KJ$165&lt;=EOMONTH($E147,$R147*(1-$O147)),KJ$165&gt;EOMONTH($E147,$P147*12*(1-$O147)+$Q147*12*$O147+$R147*(1-$O147))),0,IF($X147="NNN",Expenses!KH$14*Leases!$F147,IF(Leases!$X147="FSG",0,IF(Leases!$X147="MG",SUMPRODUCT(Leases!$Z147:$Z151,Expenses!KH$9:KH$13)*Leases!$F147,MAX((Expenses!KH$9-Leases!$AB147/12)*Leases!$AA147*Leases!$F147,0)+MAX((Expenses!KH$10-Leases!$AB148/12)*Leases!$AA148*Leases!$F147,0)+MAX((Expenses!KH$11-Leases!$AB149/12)*Leases!$AA149*Leases!$F147,0)+MAX((Expenses!KH$12-Leases!$AB150/12)*Leases!$AA150*Leases!$F147,0)+MAX((Expenses!KH$13-Leases!$AB151/12)*Leases!$AA151*Leases!$F147,0)))))</f>
        <v>0</v>
      </c>
      <c r="KK318" s="94">
        <f>IF(OR(KK$165&lt;=EOMONTH($E147,$R147*(1-$O147)),KK$165&gt;EOMONTH($E147,$P147*12*(1-$O147)+$Q147*12*$O147+$R147*(1-$O147))),0,IF($X147="NNN",Expenses!KI$14*Leases!$F147,IF(Leases!$X147="FSG",0,IF(Leases!$X147="MG",SUMPRODUCT(Leases!$Z147:$Z151,Expenses!KI$9:KI$13)*Leases!$F147,MAX((Expenses!KI$9-Leases!$AB147/12)*Leases!$AA147*Leases!$F147,0)+MAX((Expenses!KI$10-Leases!$AB148/12)*Leases!$AA148*Leases!$F147,0)+MAX((Expenses!KI$11-Leases!$AB149/12)*Leases!$AA149*Leases!$F147,0)+MAX((Expenses!KI$12-Leases!$AB150/12)*Leases!$AA150*Leases!$F147,0)+MAX((Expenses!KI$13-Leases!$AB151/12)*Leases!$AA151*Leases!$F147,0)))))</f>
        <v>0</v>
      </c>
      <c r="KL318" s="94">
        <f>IF(OR(KL$165&lt;=EOMONTH($E147,$R147*(1-$O147)),KL$165&gt;EOMONTH($E147,$P147*12*(1-$O147)+$Q147*12*$O147+$R147*(1-$O147))),0,IF($X147="NNN",Expenses!KJ$14*Leases!$F147,IF(Leases!$X147="FSG",0,IF(Leases!$X147="MG",SUMPRODUCT(Leases!$Z147:$Z151,Expenses!KJ$9:KJ$13)*Leases!$F147,MAX((Expenses!KJ$9-Leases!$AB147/12)*Leases!$AA147*Leases!$F147,0)+MAX((Expenses!KJ$10-Leases!$AB148/12)*Leases!$AA148*Leases!$F147,0)+MAX((Expenses!KJ$11-Leases!$AB149/12)*Leases!$AA149*Leases!$F147,0)+MAX((Expenses!KJ$12-Leases!$AB150/12)*Leases!$AA150*Leases!$F147,0)+MAX((Expenses!KJ$13-Leases!$AB151/12)*Leases!$AA151*Leases!$F147,0)))))</f>
        <v>0</v>
      </c>
      <c r="KM318" s="94">
        <f>IF(OR(KM$165&lt;=EOMONTH($E147,$R147*(1-$O147)),KM$165&gt;EOMONTH($E147,$P147*12*(1-$O147)+$Q147*12*$O147+$R147*(1-$O147))),0,IF($X147="NNN",Expenses!KK$14*Leases!$F147,IF(Leases!$X147="FSG",0,IF(Leases!$X147="MG",SUMPRODUCT(Leases!$Z147:$Z151,Expenses!KK$9:KK$13)*Leases!$F147,MAX((Expenses!KK$9-Leases!$AB147/12)*Leases!$AA147*Leases!$F147,0)+MAX((Expenses!KK$10-Leases!$AB148/12)*Leases!$AA148*Leases!$F147,0)+MAX((Expenses!KK$11-Leases!$AB149/12)*Leases!$AA149*Leases!$F147,0)+MAX((Expenses!KK$12-Leases!$AB150/12)*Leases!$AA150*Leases!$F147,0)+MAX((Expenses!KK$13-Leases!$AB151/12)*Leases!$AA151*Leases!$F147,0)))))</f>
        <v>0</v>
      </c>
      <c r="KN318" s="94">
        <f>IF(OR(KN$165&lt;=EOMONTH($E147,$R147*(1-$O147)),KN$165&gt;EOMONTH($E147,$P147*12*(1-$O147)+$Q147*12*$O147+$R147*(1-$O147))),0,IF($X147="NNN",Expenses!KL$14*Leases!$F147,IF(Leases!$X147="FSG",0,IF(Leases!$X147="MG",SUMPRODUCT(Leases!$Z147:$Z151,Expenses!KL$9:KL$13)*Leases!$F147,MAX((Expenses!KL$9-Leases!$AB147/12)*Leases!$AA147*Leases!$F147,0)+MAX((Expenses!KL$10-Leases!$AB148/12)*Leases!$AA148*Leases!$F147,0)+MAX((Expenses!KL$11-Leases!$AB149/12)*Leases!$AA149*Leases!$F147,0)+MAX((Expenses!KL$12-Leases!$AB150/12)*Leases!$AA150*Leases!$F147,0)+MAX((Expenses!KL$13-Leases!$AB151/12)*Leases!$AA151*Leases!$F147,0)))))</f>
        <v>0</v>
      </c>
      <c r="KO318" s="94">
        <f>IF(OR(KO$165&lt;=EOMONTH($E147,$R147*(1-$O147)),KO$165&gt;EOMONTH($E147,$P147*12*(1-$O147)+$Q147*12*$O147+$R147*(1-$O147))),0,IF($X147="NNN",Expenses!KM$14*Leases!$F147,IF(Leases!$X147="FSG",0,IF(Leases!$X147="MG",SUMPRODUCT(Leases!$Z147:$Z151,Expenses!KM$9:KM$13)*Leases!$F147,MAX((Expenses!KM$9-Leases!$AB147/12)*Leases!$AA147*Leases!$F147,0)+MAX((Expenses!KM$10-Leases!$AB148/12)*Leases!$AA148*Leases!$F147,0)+MAX((Expenses!KM$11-Leases!$AB149/12)*Leases!$AA149*Leases!$F147,0)+MAX((Expenses!KM$12-Leases!$AB150/12)*Leases!$AA150*Leases!$F147,0)+MAX((Expenses!KM$13-Leases!$AB151/12)*Leases!$AA151*Leases!$F147,0)))))</f>
        <v>0</v>
      </c>
      <c r="KP318" s="94">
        <f>IF(OR(KP$165&lt;=EOMONTH($E147,$R147*(1-$O147)),KP$165&gt;EOMONTH($E147,$P147*12*(1-$O147)+$Q147*12*$O147+$R147*(1-$O147))),0,IF($X147="NNN",Expenses!KN$14*Leases!$F147,IF(Leases!$X147="FSG",0,IF(Leases!$X147="MG",SUMPRODUCT(Leases!$Z147:$Z151,Expenses!KN$9:KN$13)*Leases!$F147,MAX((Expenses!KN$9-Leases!$AB147/12)*Leases!$AA147*Leases!$F147,0)+MAX((Expenses!KN$10-Leases!$AB148/12)*Leases!$AA148*Leases!$F147,0)+MAX((Expenses!KN$11-Leases!$AB149/12)*Leases!$AA149*Leases!$F147,0)+MAX((Expenses!KN$12-Leases!$AB150/12)*Leases!$AA150*Leases!$F147,0)+MAX((Expenses!KN$13-Leases!$AB151/12)*Leases!$AA151*Leases!$F147,0)))))</f>
        <v>0</v>
      </c>
      <c r="KQ318" s="94">
        <f>IF(OR(KQ$165&lt;=EOMONTH($E147,$R147*(1-$O147)),KQ$165&gt;EOMONTH($E147,$P147*12*(1-$O147)+$Q147*12*$O147+$R147*(1-$O147))),0,IF($X147="NNN",Expenses!KO$14*Leases!$F147,IF(Leases!$X147="FSG",0,IF(Leases!$X147="MG",SUMPRODUCT(Leases!$Z147:$Z151,Expenses!KO$9:KO$13)*Leases!$F147,MAX((Expenses!KO$9-Leases!$AB147/12)*Leases!$AA147*Leases!$F147,0)+MAX((Expenses!KO$10-Leases!$AB148/12)*Leases!$AA148*Leases!$F147,0)+MAX((Expenses!KO$11-Leases!$AB149/12)*Leases!$AA149*Leases!$F147,0)+MAX((Expenses!KO$12-Leases!$AB150/12)*Leases!$AA150*Leases!$F147,0)+MAX((Expenses!KO$13-Leases!$AB151/12)*Leases!$AA151*Leases!$F147,0)))))</f>
        <v>0</v>
      </c>
      <c r="KR318" s="94">
        <f>IF(OR(KR$165&lt;=EOMONTH($E147,$R147*(1-$O147)),KR$165&gt;EOMONTH($E147,$P147*12*(1-$O147)+$Q147*12*$O147+$R147*(1-$O147))),0,IF($X147="NNN",Expenses!KP$14*Leases!$F147,IF(Leases!$X147="FSG",0,IF(Leases!$X147="MG",SUMPRODUCT(Leases!$Z147:$Z151,Expenses!KP$9:KP$13)*Leases!$F147,MAX((Expenses!KP$9-Leases!$AB147/12)*Leases!$AA147*Leases!$F147,0)+MAX((Expenses!KP$10-Leases!$AB148/12)*Leases!$AA148*Leases!$F147,0)+MAX((Expenses!KP$11-Leases!$AB149/12)*Leases!$AA149*Leases!$F147,0)+MAX((Expenses!KP$12-Leases!$AB150/12)*Leases!$AA150*Leases!$F147,0)+MAX((Expenses!KP$13-Leases!$AB151/12)*Leases!$AA151*Leases!$F147,0)))))</f>
        <v>0</v>
      </c>
      <c r="KS318" s="94">
        <f>IF(OR(KS$165&lt;=EOMONTH($E147,$R147*(1-$O147)),KS$165&gt;EOMONTH($E147,$P147*12*(1-$O147)+$Q147*12*$O147+$R147*(1-$O147))),0,IF($X147="NNN",Expenses!KQ$14*Leases!$F147,IF(Leases!$X147="FSG",0,IF(Leases!$X147="MG",SUMPRODUCT(Leases!$Z147:$Z151,Expenses!KQ$9:KQ$13)*Leases!$F147,MAX((Expenses!KQ$9-Leases!$AB147/12)*Leases!$AA147*Leases!$F147,0)+MAX((Expenses!KQ$10-Leases!$AB148/12)*Leases!$AA148*Leases!$F147,0)+MAX((Expenses!KQ$11-Leases!$AB149/12)*Leases!$AA149*Leases!$F147,0)+MAX((Expenses!KQ$12-Leases!$AB150/12)*Leases!$AA150*Leases!$F147,0)+MAX((Expenses!KQ$13-Leases!$AB151/12)*Leases!$AA151*Leases!$F147,0)))))</f>
        <v>0</v>
      </c>
      <c r="KT318" s="94">
        <f>IF(OR(KT$165&lt;=EOMONTH($E147,$R147*(1-$O147)),KT$165&gt;EOMONTH($E147,$P147*12*(1-$O147)+$Q147*12*$O147+$R147*(1-$O147))),0,IF($X147="NNN",Expenses!KR$14*Leases!$F147,IF(Leases!$X147="FSG",0,IF(Leases!$X147="MG",SUMPRODUCT(Leases!$Z147:$Z151,Expenses!KR$9:KR$13)*Leases!$F147,MAX((Expenses!KR$9-Leases!$AB147/12)*Leases!$AA147*Leases!$F147,0)+MAX((Expenses!KR$10-Leases!$AB148/12)*Leases!$AA148*Leases!$F147,0)+MAX((Expenses!KR$11-Leases!$AB149/12)*Leases!$AA149*Leases!$F147,0)+MAX((Expenses!KR$12-Leases!$AB150/12)*Leases!$AA150*Leases!$F147,0)+MAX((Expenses!KR$13-Leases!$AB151/12)*Leases!$AA151*Leases!$F147,0)))))</f>
        <v>0</v>
      </c>
      <c r="KU318" s="94">
        <f>IF(OR(KU$165&lt;=EOMONTH($E147,$R147*(1-$O147)),KU$165&gt;EOMONTH($E147,$P147*12*(1-$O147)+$Q147*12*$O147+$R147*(1-$O147))),0,IF($X147="NNN",Expenses!KS$14*Leases!$F147,IF(Leases!$X147="FSG",0,IF(Leases!$X147="MG",SUMPRODUCT(Leases!$Z147:$Z151,Expenses!KS$9:KS$13)*Leases!$F147,MAX((Expenses!KS$9-Leases!$AB147/12)*Leases!$AA147*Leases!$F147,0)+MAX((Expenses!KS$10-Leases!$AB148/12)*Leases!$AA148*Leases!$F147,0)+MAX((Expenses!KS$11-Leases!$AB149/12)*Leases!$AA149*Leases!$F147,0)+MAX((Expenses!KS$12-Leases!$AB150/12)*Leases!$AA150*Leases!$F147,0)+MAX((Expenses!KS$13-Leases!$AB151/12)*Leases!$AA151*Leases!$F147,0)))))</f>
        <v>0</v>
      </c>
      <c r="KV318" s="94">
        <f>IF(OR(KV$165&lt;=EOMONTH($E147,$R147*(1-$O147)),KV$165&gt;EOMONTH($E147,$P147*12*(1-$O147)+$Q147*12*$O147+$R147*(1-$O147))),0,IF($X147="NNN",Expenses!KT$14*Leases!$F147,IF(Leases!$X147="FSG",0,IF(Leases!$X147="MG",SUMPRODUCT(Leases!$Z147:$Z151,Expenses!KT$9:KT$13)*Leases!$F147,MAX((Expenses!KT$9-Leases!$AB147/12)*Leases!$AA147*Leases!$F147,0)+MAX((Expenses!KT$10-Leases!$AB148/12)*Leases!$AA148*Leases!$F147,0)+MAX((Expenses!KT$11-Leases!$AB149/12)*Leases!$AA149*Leases!$F147,0)+MAX((Expenses!KT$12-Leases!$AB150/12)*Leases!$AA150*Leases!$F147,0)+MAX((Expenses!KT$13-Leases!$AB151/12)*Leases!$AA151*Leases!$F147,0)))))</f>
        <v>0</v>
      </c>
      <c r="KW318" s="94">
        <f>IF(OR(KW$165&lt;=EOMONTH($E147,$R147*(1-$O147)),KW$165&gt;EOMONTH($E147,$P147*12*(1-$O147)+$Q147*12*$O147+$R147*(1-$O147))),0,IF($X147="NNN",Expenses!KU$14*Leases!$F147,IF(Leases!$X147="FSG",0,IF(Leases!$X147="MG",SUMPRODUCT(Leases!$Z147:$Z151,Expenses!KU$9:KU$13)*Leases!$F147,MAX((Expenses!KU$9-Leases!$AB147/12)*Leases!$AA147*Leases!$F147,0)+MAX((Expenses!KU$10-Leases!$AB148/12)*Leases!$AA148*Leases!$F147,0)+MAX((Expenses!KU$11-Leases!$AB149/12)*Leases!$AA149*Leases!$F147,0)+MAX((Expenses!KU$12-Leases!$AB150/12)*Leases!$AA150*Leases!$F147,0)+MAX((Expenses!KU$13-Leases!$AB151/12)*Leases!$AA151*Leases!$F147,0)))))</f>
        <v>0</v>
      </c>
      <c r="KX318" s="94">
        <f>IF(OR(KX$165&lt;=EOMONTH($E147,$R147*(1-$O147)),KX$165&gt;EOMONTH($E147,$P147*12*(1-$O147)+$Q147*12*$O147+$R147*(1-$O147))),0,IF($X147="NNN",Expenses!KV$14*Leases!$F147,IF(Leases!$X147="FSG",0,IF(Leases!$X147="MG",SUMPRODUCT(Leases!$Z147:$Z151,Expenses!KV$9:KV$13)*Leases!$F147,MAX((Expenses!KV$9-Leases!$AB147/12)*Leases!$AA147*Leases!$F147,0)+MAX((Expenses!KV$10-Leases!$AB148/12)*Leases!$AA148*Leases!$F147,0)+MAX((Expenses!KV$11-Leases!$AB149/12)*Leases!$AA149*Leases!$F147,0)+MAX((Expenses!KV$12-Leases!$AB150/12)*Leases!$AA150*Leases!$F147,0)+MAX((Expenses!KV$13-Leases!$AB151/12)*Leases!$AA151*Leases!$F147,0)))))</f>
        <v>0</v>
      </c>
      <c r="KY318" s="94">
        <f>IF(OR(KY$165&lt;=EOMONTH($E147,$R147*(1-$O147)),KY$165&gt;EOMONTH($E147,$P147*12*(1-$O147)+$Q147*12*$O147+$R147*(1-$O147))),0,IF($X147="NNN",Expenses!KW$14*Leases!$F147,IF(Leases!$X147="FSG",0,IF(Leases!$X147="MG",SUMPRODUCT(Leases!$Z147:$Z151,Expenses!KW$9:KW$13)*Leases!$F147,MAX((Expenses!KW$9-Leases!$AB147/12)*Leases!$AA147*Leases!$F147,0)+MAX((Expenses!KW$10-Leases!$AB148/12)*Leases!$AA148*Leases!$F147,0)+MAX((Expenses!KW$11-Leases!$AB149/12)*Leases!$AA149*Leases!$F147,0)+MAX((Expenses!KW$12-Leases!$AB150/12)*Leases!$AA150*Leases!$F147,0)+MAX((Expenses!KW$13-Leases!$AB151/12)*Leases!$AA151*Leases!$F147,0)))))</f>
        <v>0</v>
      </c>
      <c r="KZ318" s="94">
        <f>IF(OR(KZ$165&lt;=EOMONTH($E147,$R147*(1-$O147)),KZ$165&gt;EOMONTH($E147,$P147*12*(1-$O147)+$Q147*12*$O147+$R147*(1-$O147))),0,IF($X147="NNN",Expenses!KX$14*Leases!$F147,IF(Leases!$X147="FSG",0,IF(Leases!$X147="MG",SUMPRODUCT(Leases!$Z147:$Z151,Expenses!KX$9:KX$13)*Leases!$F147,MAX((Expenses!KX$9-Leases!$AB147/12)*Leases!$AA147*Leases!$F147,0)+MAX((Expenses!KX$10-Leases!$AB148/12)*Leases!$AA148*Leases!$F147,0)+MAX((Expenses!KX$11-Leases!$AB149/12)*Leases!$AA149*Leases!$F147,0)+MAX((Expenses!KX$12-Leases!$AB150/12)*Leases!$AA150*Leases!$F147,0)+MAX((Expenses!KX$13-Leases!$AB151/12)*Leases!$AA151*Leases!$F147,0)))))</f>
        <v>0</v>
      </c>
      <c r="LA318" s="94">
        <f>IF(OR(LA$165&lt;=EOMONTH($E147,$R147*(1-$O147)),LA$165&gt;EOMONTH($E147,$P147*12*(1-$O147)+$Q147*12*$O147+$R147*(1-$O147))),0,IF($X147="NNN",Expenses!KY$14*Leases!$F147,IF(Leases!$X147="FSG",0,IF(Leases!$X147="MG",SUMPRODUCT(Leases!$Z147:$Z151,Expenses!KY$9:KY$13)*Leases!$F147,MAX((Expenses!KY$9-Leases!$AB147/12)*Leases!$AA147*Leases!$F147,0)+MAX((Expenses!KY$10-Leases!$AB148/12)*Leases!$AA148*Leases!$F147,0)+MAX((Expenses!KY$11-Leases!$AB149/12)*Leases!$AA149*Leases!$F147,0)+MAX((Expenses!KY$12-Leases!$AB150/12)*Leases!$AA150*Leases!$F147,0)+MAX((Expenses!KY$13-Leases!$AB151/12)*Leases!$AA151*Leases!$F147,0)))))</f>
        <v>0</v>
      </c>
      <c r="LB318" s="94">
        <f>IF(OR(LB$165&lt;=EOMONTH($E147,$R147*(1-$O147)),LB$165&gt;EOMONTH($E147,$P147*12*(1-$O147)+$Q147*12*$O147+$R147*(1-$O147))),0,IF($X147="NNN",Expenses!KZ$14*Leases!$F147,IF(Leases!$X147="FSG",0,IF(Leases!$X147="MG",SUMPRODUCT(Leases!$Z147:$Z151,Expenses!KZ$9:KZ$13)*Leases!$F147,MAX((Expenses!KZ$9-Leases!$AB147/12)*Leases!$AA147*Leases!$F147,0)+MAX((Expenses!KZ$10-Leases!$AB148/12)*Leases!$AA148*Leases!$F147,0)+MAX((Expenses!KZ$11-Leases!$AB149/12)*Leases!$AA149*Leases!$F147,0)+MAX((Expenses!KZ$12-Leases!$AB150/12)*Leases!$AA150*Leases!$F147,0)+MAX((Expenses!KZ$13-Leases!$AB151/12)*Leases!$AA151*Leases!$F147,0)))))</f>
        <v>0</v>
      </c>
      <c r="LC318" s="94">
        <f>IF(OR(LC$165&lt;=EOMONTH($E147,$R147*(1-$O147)),LC$165&gt;EOMONTH($E147,$P147*12*(1-$O147)+$Q147*12*$O147+$R147*(1-$O147))),0,IF($X147="NNN",Expenses!LA$14*Leases!$F147,IF(Leases!$X147="FSG",0,IF(Leases!$X147="MG",SUMPRODUCT(Leases!$Z147:$Z151,Expenses!LA$9:LA$13)*Leases!$F147,MAX((Expenses!LA$9-Leases!$AB147/12)*Leases!$AA147*Leases!$F147,0)+MAX((Expenses!LA$10-Leases!$AB148/12)*Leases!$AA148*Leases!$F147,0)+MAX((Expenses!LA$11-Leases!$AB149/12)*Leases!$AA149*Leases!$F147,0)+MAX((Expenses!LA$12-Leases!$AB150/12)*Leases!$AA150*Leases!$F147,0)+MAX((Expenses!LA$13-Leases!$AB151/12)*Leases!$AA151*Leases!$F147,0)))))</f>
        <v>0</v>
      </c>
      <c r="LD318" s="94">
        <f>IF(OR(LD$165&lt;=EOMONTH($E147,$R147*(1-$O147)),LD$165&gt;EOMONTH($E147,$P147*12*(1-$O147)+$Q147*12*$O147+$R147*(1-$O147))),0,IF($X147="NNN",Expenses!LB$14*Leases!$F147,IF(Leases!$X147="FSG",0,IF(Leases!$X147="MG",SUMPRODUCT(Leases!$Z147:$Z151,Expenses!LB$9:LB$13)*Leases!$F147,MAX((Expenses!LB$9-Leases!$AB147/12)*Leases!$AA147*Leases!$F147,0)+MAX((Expenses!LB$10-Leases!$AB148/12)*Leases!$AA148*Leases!$F147,0)+MAX((Expenses!LB$11-Leases!$AB149/12)*Leases!$AA149*Leases!$F147,0)+MAX((Expenses!LB$12-Leases!$AB150/12)*Leases!$AA150*Leases!$F147,0)+MAX((Expenses!LB$13-Leases!$AB151/12)*Leases!$AA151*Leases!$F147,0)))))</f>
        <v>0</v>
      </c>
      <c r="LE318" s="94">
        <f>IF(OR(LE$165&lt;=EOMONTH($E147,$R147*(1-$O147)),LE$165&gt;EOMONTH($E147,$P147*12*(1-$O147)+$Q147*12*$O147+$R147*(1-$O147))),0,IF($X147="NNN",Expenses!LC$14*Leases!$F147,IF(Leases!$X147="FSG",0,IF(Leases!$X147="MG",SUMPRODUCT(Leases!$Z147:$Z151,Expenses!LC$9:LC$13)*Leases!$F147,MAX((Expenses!LC$9-Leases!$AB147/12)*Leases!$AA147*Leases!$F147,0)+MAX((Expenses!LC$10-Leases!$AB148/12)*Leases!$AA148*Leases!$F147,0)+MAX((Expenses!LC$11-Leases!$AB149/12)*Leases!$AA149*Leases!$F147,0)+MAX((Expenses!LC$12-Leases!$AB150/12)*Leases!$AA150*Leases!$F147,0)+MAX((Expenses!LC$13-Leases!$AB151/12)*Leases!$AA151*Leases!$F147,0)))))</f>
        <v>0</v>
      </c>
      <c r="LF318" s="94">
        <f>IF(OR(LF$165&lt;=EOMONTH($E147,$R147*(1-$O147)),LF$165&gt;EOMONTH($E147,$P147*12*(1-$O147)+$Q147*12*$O147+$R147*(1-$O147))),0,IF($X147="NNN",Expenses!LD$14*Leases!$F147,IF(Leases!$X147="FSG",0,IF(Leases!$X147="MG",SUMPRODUCT(Leases!$Z147:$Z151,Expenses!LD$9:LD$13)*Leases!$F147,MAX((Expenses!LD$9-Leases!$AB147/12)*Leases!$AA147*Leases!$F147,0)+MAX((Expenses!LD$10-Leases!$AB148/12)*Leases!$AA148*Leases!$F147,0)+MAX((Expenses!LD$11-Leases!$AB149/12)*Leases!$AA149*Leases!$F147,0)+MAX((Expenses!LD$12-Leases!$AB150/12)*Leases!$AA150*Leases!$F147,0)+MAX((Expenses!LD$13-Leases!$AB151/12)*Leases!$AA151*Leases!$F147,0)))))</f>
        <v>0</v>
      </c>
      <c r="LG318" s="94">
        <f>IF(OR(LG$165&lt;=EOMONTH($E147,$R147*(1-$O147)),LG$165&gt;EOMONTH($E147,$P147*12*(1-$O147)+$Q147*12*$O147+$R147*(1-$O147))),0,IF($X147="NNN",Expenses!LE$14*Leases!$F147,IF(Leases!$X147="FSG",0,IF(Leases!$X147="MG",SUMPRODUCT(Leases!$Z147:$Z151,Expenses!LE$9:LE$13)*Leases!$F147,MAX((Expenses!LE$9-Leases!$AB147/12)*Leases!$AA147*Leases!$F147,0)+MAX((Expenses!LE$10-Leases!$AB148/12)*Leases!$AA148*Leases!$F147,0)+MAX((Expenses!LE$11-Leases!$AB149/12)*Leases!$AA149*Leases!$F147,0)+MAX((Expenses!LE$12-Leases!$AB150/12)*Leases!$AA150*Leases!$F147,0)+MAX((Expenses!LE$13-Leases!$AB151/12)*Leases!$AA151*Leases!$F147,0)))))</f>
        <v>0</v>
      </c>
      <c r="LH318" s="94">
        <f>IF(OR(LH$165&lt;=EOMONTH($E147,$R147*(1-$O147)),LH$165&gt;EOMONTH($E147,$P147*12*(1-$O147)+$Q147*12*$O147+$R147*(1-$O147))),0,IF($X147="NNN",Expenses!LF$14*Leases!$F147,IF(Leases!$X147="FSG",0,IF(Leases!$X147="MG",SUMPRODUCT(Leases!$Z147:$Z151,Expenses!LF$9:LF$13)*Leases!$F147,MAX((Expenses!LF$9-Leases!$AB147/12)*Leases!$AA147*Leases!$F147,0)+MAX((Expenses!LF$10-Leases!$AB148/12)*Leases!$AA148*Leases!$F147,0)+MAX((Expenses!LF$11-Leases!$AB149/12)*Leases!$AA149*Leases!$F147,0)+MAX((Expenses!LF$12-Leases!$AB150/12)*Leases!$AA150*Leases!$F147,0)+MAX((Expenses!LF$13-Leases!$AB151/12)*Leases!$AA151*Leases!$F147,0)))))</f>
        <v>0</v>
      </c>
      <c r="LI318" s="94">
        <f>IF(OR(LI$165&lt;=EOMONTH($E147,$R147*(1-$O147)),LI$165&gt;EOMONTH($E147,$P147*12*(1-$O147)+$Q147*12*$O147+$R147*(1-$O147))),0,IF($X147="NNN",Expenses!LG$14*Leases!$F147,IF(Leases!$X147="FSG",0,IF(Leases!$X147="MG",SUMPRODUCT(Leases!$Z147:$Z151,Expenses!LG$9:LG$13)*Leases!$F147,MAX((Expenses!LG$9-Leases!$AB147/12)*Leases!$AA147*Leases!$F147,0)+MAX((Expenses!LG$10-Leases!$AB148/12)*Leases!$AA148*Leases!$F147,0)+MAX((Expenses!LG$11-Leases!$AB149/12)*Leases!$AA149*Leases!$F147,0)+MAX((Expenses!LG$12-Leases!$AB150/12)*Leases!$AA150*Leases!$F147,0)+MAX((Expenses!LG$13-Leases!$AB151/12)*Leases!$AA151*Leases!$F147,0)))))</f>
        <v>0</v>
      </c>
      <c r="LJ318" s="94">
        <f>IF(OR(LJ$165&lt;=EOMONTH($E147,$R147*(1-$O147)),LJ$165&gt;EOMONTH($E147,$P147*12*(1-$O147)+$Q147*12*$O147+$R147*(1-$O147))),0,IF($X147="NNN",Expenses!LH$14*Leases!$F147,IF(Leases!$X147="FSG",0,IF(Leases!$X147="MG",SUMPRODUCT(Leases!$Z147:$Z151,Expenses!LH$9:LH$13)*Leases!$F147,MAX((Expenses!LH$9-Leases!$AB147/12)*Leases!$AA147*Leases!$F147,0)+MAX((Expenses!LH$10-Leases!$AB148/12)*Leases!$AA148*Leases!$F147,0)+MAX((Expenses!LH$11-Leases!$AB149/12)*Leases!$AA149*Leases!$F147,0)+MAX((Expenses!LH$12-Leases!$AB150/12)*Leases!$AA150*Leases!$F147,0)+MAX((Expenses!LH$13-Leases!$AB151/12)*Leases!$AA151*Leases!$F147,0)))))</f>
        <v>0</v>
      </c>
      <c r="LK318" s="94">
        <f>IF(OR(LK$165&lt;=EOMONTH($E147,$R147*(1-$O147)),LK$165&gt;EOMONTH($E147,$P147*12*(1-$O147)+$Q147*12*$O147+$R147*(1-$O147))),0,IF($X147="NNN",Expenses!LI$14*Leases!$F147,IF(Leases!$X147="FSG",0,IF(Leases!$X147="MG",SUMPRODUCT(Leases!$Z147:$Z151,Expenses!LI$9:LI$13)*Leases!$F147,MAX((Expenses!LI$9-Leases!$AB147/12)*Leases!$AA147*Leases!$F147,0)+MAX((Expenses!LI$10-Leases!$AB148/12)*Leases!$AA148*Leases!$F147,0)+MAX((Expenses!LI$11-Leases!$AB149/12)*Leases!$AA149*Leases!$F147,0)+MAX((Expenses!LI$12-Leases!$AB150/12)*Leases!$AA150*Leases!$F147,0)+MAX((Expenses!LI$13-Leases!$AB151/12)*Leases!$AA151*Leases!$F147,0)))))</f>
        <v>0</v>
      </c>
      <c r="LL318" s="94">
        <f>IF(OR(LL$165&lt;=EOMONTH($E147,$R147*(1-$O147)),LL$165&gt;EOMONTH($E147,$P147*12*(1-$O147)+$Q147*12*$O147+$R147*(1-$O147))),0,IF($X147="NNN",Expenses!LJ$14*Leases!$F147,IF(Leases!$X147="FSG",0,IF(Leases!$X147="MG",SUMPRODUCT(Leases!$Z147:$Z151,Expenses!LJ$9:LJ$13)*Leases!$F147,MAX((Expenses!LJ$9-Leases!$AB147/12)*Leases!$AA147*Leases!$F147,0)+MAX((Expenses!LJ$10-Leases!$AB148/12)*Leases!$AA148*Leases!$F147,0)+MAX((Expenses!LJ$11-Leases!$AB149/12)*Leases!$AA149*Leases!$F147,0)+MAX((Expenses!LJ$12-Leases!$AB150/12)*Leases!$AA150*Leases!$F147,0)+MAX((Expenses!LJ$13-Leases!$AB151/12)*Leases!$AA151*Leases!$F147,0)))))</f>
        <v>0</v>
      </c>
      <c r="LM318" s="94">
        <f>IF(OR(LM$165&lt;=EOMONTH($E147,$R147*(1-$O147)),LM$165&gt;EOMONTH($E147,$P147*12*(1-$O147)+$Q147*12*$O147+$R147*(1-$O147))),0,IF($X147="NNN",Expenses!LK$14*Leases!$F147,IF(Leases!$X147="FSG",0,IF(Leases!$X147="MG",SUMPRODUCT(Leases!$Z147:$Z151,Expenses!LK$9:LK$13)*Leases!$F147,MAX((Expenses!LK$9-Leases!$AB147/12)*Leases!$AA147*Leases!$F147,0)+MAX((Expenses!LK$10-Leases!$AB148/12)*Leases!$AA148*Leases!$F147,0)+MAX((Expenses!LK$11-Leases!$AB149/12)*Leases!$AA149*Leases!$F147,0)+MAX((Expenses!LK$12-Leases!$AB150/12)*Leases!$AA150*Leases!$F147,0)+MAX((Expenses!LK$13-Leases!$AB151/12)*Leases!$AA151*Leases!$F147,0)))))</f>
        <v>0</v>
      </c>
      <c r="LN318" s="94">
        <f>IF(OR(LN$165&lt;=EOMONTH($E147,$R147*(1-$O147)),LN$165&gt;EOMONTH($E147,$P147*12*(1-$O147)+$Q147*12*$O147+$R147*(1-$O147))),0,IF($X147="NNN",Expenses!LL$14*Leases!$F147,IF(Leases!$X147="FSG",0,IF(Leases!$X147="MG",SUMPRODUCT(Leases!$Z147:$Z151,Expenses!LL$9:LL$13)*Leases!$F147,MAX((Expenses!LL$9-Leases!$AB147/12)*Leases!$AA147*Leases!$F147,0)+MAX((Expenses!LL$10-Leases!$AB148/12)*Leases!$AA148*Leases!$F147,0)+MAX((Expenses!LL$11-Leases!$AB149/12)*Leases!$AA149*Leases!$F147,0)+MAX((Expenses!LL$12-Leases!$AB150/12)*Leases!$AA150*Leases!$F147,0)+MAX((Expenses!LL$13-Leases!$AB151/12)*Leases!$AA151*Leases!$F147,0)))))</f>
        <v>0</v>
      </c>
      <c r="LO318" s="94">
        <f>IF(OR(LO$165&lt;=EOMONTH($E147,$R147*(1-$O147)),LO$165&gt;EOMONTH($E147,$P147*12*(1-$O147)+$Q147*12*$O147+$R147*(1-$O147))),0,IF($X147="NNN",Expenses!LM$14*Leases!$F147,IF(Leases!$X147="FSG",0,IF(Leases!$X147="MG",SUMPRODUCT(Leases!$Z147:$Z151,Expenses!LM$9:LM$13)*Leases!$F147,MAX((Expenses!LM$9-Leases!$AB147/12)*Leases!$AA147*Leases!$F147,0)+MAX((Expenses!LM$10-Leases!$AB148/12)*Leases!$AA148*Leases!$F147,0)+MAX((Expenses!LM$11-Leases!$AB149/12)*Leases!$AA149*Leases!$F147,0)+MAX((Expenses!LM$12-Leases!$AB150/12)*Leases!$AA150*Leases!$F147,0)+MAX((Expenses!LM$13-Leases!$AB151/12)*Leases!$AA151*Leases!$F147,0)))))</f>
        <v>0</v>
      </c>
      <c r="LP318" s="94">
        <f>IF(OR(LP$165&lt;=EOMONTH($E147,$R147*(1-$O147)),LP$165&gt;EOMONTH($E147,$P147*12*(1-$O147)+$Q147*12*$O147+$R147*(1-$O147))),0,IF($X147="NNN",Expenses!LN$14*Leases!$F147,IF(Leases!$X147="FSG",0,IF(Leases!$X147="MG",SUMPRODUCT(Leases!$Z147:$Z151,Expenses!LN$9:LN$13)*Leases!$F147,MAX((Expenses!LN$9-Leases!$AB147/12)*Leases!$AA147*Leases!$F147,0)+MAX((Expenses!LN$10-Leases!$AB148/12)*Leases!$AA148*Leases!$F147,0)+MAX((Expenses!LN$11-Leases!$AB149/12)*Leases!$AA149*Leases!$F147,0)+MAX((Expenses!LN$12-Leases!$AB150/12)*Leases!$AA150*Leases!$F147,0)+MAX((Expenses!LN$13-Leases!$AB151/12)*Leases!$AA151*Leases!$F147,0)))))</f>
        <v>0</v>
      </c>
      <c r="LQ318" s="94">
        <f>IF(OR(LQ$165&lt;=EOMONTH($E147,$R147*(1-$O147)),LQ$165&gt;EOMONTH($E147,$P147*12*(1-$O147)+$Q147*12*$O147+$R147*(1-$O147))),0,IF($X147="NNN",Expenses!LO$14*Leases!$F147,IF(Leases!$X147="FSG",0,IF(Leases!$X147="MG",SUMPRODUCT(Leases!$Z147:$Z151,Expenses!LO$9:LO$13)*Leases!$F147,MAX((Expenses!LO$9-Leases!$AB147/12)*Leases!$AA147*Leases!$F147,0)+MAX((Expenses!LO$10-Leases!$AB148/12)*Leases!$AA148*Leases!$F147,0)+MAX((Expenses!LO$11-Leases!$AB149/12)*Leases!$AA149*Leases!$F147,0)+MAX((Expenses!LO$12-Leases!$AB150/12)*Leases!$AA150*Leases!$F147,0)+MAX((Expenses!LO$13-Leases!$AB151/12)*Leases!$AA151*Leases!$F147,0)))))</f>
        <v>0</v>
      </c>
      <c r="LR318" s="94">
        <f>IF(OR(LR$165&lt;=EOMONTH($E147,$R147*(1-$O147)),LR$165&gt;EOMONTH($E147,$P147*12*(1-$O147)+$Q147*12*$O147+$R147*(1-$O147))),0,IF($X147="NNN",Expenses!LP$14*Leases!$F147,IF(Leases!$X147="FSG",0,IF(Leases!$X147="MG",SUMPRODUCT(Leases!$Z147:$Z151,Expenses!LP$9:LP$13)*Leases!$F147,MAX((Expenses!LP$9-Leases!$AB147/12)*Leases!$AA147*Leases!$F147,0)+MAX((Expenses!LP$10-Leases!$AB148/12)*Leases!$AA148*Leases!$F147,0)+MAX((Expenses!LP$11-Leases!$AB149/12)*Leases!$AA149*Leases!$F147,0)+MAX((Expenses!LP$12-Leases!$AB150/12)*Leases!$AA150*Leases!$F147,0)+MAX((Expenses!LP$13-Leases!$AB151/12)*Leases!$AA151*Leases!$F147,0)))))</f>
        <v>0</v>
      </c>
      <c r="LS318" s="94">
        <f>IF(OR(LS$165&lt;=EOMONTH($E147,$R147*(1-$O147)),LS$165&gt;EOMONTH($E147,$P147*12*(1-$O147)+$Q147*12*$O147+$R147*(1-$O147))),0,IF($X147="NNN",Expenses!LQ$14*Leases!$F147,IF(Leases!$X147="FSG",0,IF(Leases!$X147="MG",SUMPRODUCT(Leases!$Z147:$Z151,Expenses!LQ$9:LQ$13)*Leases!$F147,MAX((Expenses!LQ$9-Leases!$AB147/12)*Leases!$AA147*Leases!$F147,0)+MAX((Expenses!LQ$10-Leases!$AB148/12)*Leases!$AA148*Leases!$F147,0)+MAX((Expenses!LQ$11-Leases!$AB149/12)*Leases!$AA149*Leases!$F147,0)+MAX((Expenses!LQ$12-Leases!$AB150/12)*Leases!$AA150*Leases!$F147,0)+MAX((Expenses!LQ$13-Leases!$AB151/12)*Leases!$AA151*Leases!$F147,0)))))</f>
        <v>0</v>
      </c>
      <c r="LT318" s="94">
        <f>IF(OR(LT$165&lt;=EOMONTH($E147,$R147*(1-$O147)),LT$165&gt;EOMONTH($E147,$P147*12*(1-$O147)+$Q147*12*$O147+$R147*(1-$O147))),0,IF($X147="NNN",Expenses!LR$14*Leases!$F147,IF(Leases!$X147="FSG",0,IF(Leases!$X147="MG",SUMPRODUCT(Leases!$Z147:$Z151,Expenses!LR$9:LR$13)*Leases!$F147,MAX((Expenses!LR$9-Leases!$AB147/12)*Leases!$AA147*Leases!$F147,0)+MAX((Expenses!LR$10-Leases!$AB148/12)*Leases!$AA148*Leases!$F147,0)+MAX((Expenses!LR$11-Leases!$AB149/12)*Leases!$AA149*Leases!$F147,0)+MAX((Expenses!LR$12-Leases!$AB150/12)*Leases!$AA150*Leases!$F147,0)+MAX((Expenses!LR$13-Leases!$AB151/12)*Leases!$AA151*Leases!$F147,0)))))</f>
        <v>0</v>
      </c>
      <c r="LU318" s="94">
        <f>IF(OR(LU$165&lt;=EOMONTH($E147,$R147*(1-$O147)),LU$165&gt;EOMONTH($E147,$P147*12*(1-$O147)+$Q147*12*$O147+$R147*(1-$O147))),0,IF($X147="NNN",Expenses!LS$14*Leases!$F147,IF(Leases!$X147="FSG",0,IF(Leases!$X147="MG",SUMPRODUCT(Leases!$Z147:$Z151,Expenses!LS$9:LS$13)*Leases!$F147,MAX((Expenses!LS$9-Leases!$AB147/12)*Leases!$AA147*Leases!$F147,0)+MAX((Expenses!LS$10-Leases!$AB148/12)*Leases!$AA148*Leases!$F147,0)+MAX((Expenses!LS$11-Leases!$AB149/12)*Leases!$AA149*Leases!$F147,0)+MAX((Expenses!LS$12-Leases!$AB150/12)*Leases!$AA150*Leases!$F147,0)+MAX((Expenses!LS$13-Leases!$AB151/12)*Leases!$AA151*Leases!$F147,0)))))</f>
        <v>0</v>
      </c>
      <c r="LV318" s="94">
        <f>IF(OR(LV$165&lt;=EOMONTH($E147,$R147*(1-$O147)),LV$165&gt;EOMONTH($E147,$P147*12*(1-$O147)+$Q147*12*$O147+$R147*(1-$O147))),0,IF($X147="NNN",Expenses!LT$14*Leases!$F147,IF(Leases!$X147="FSG",0,IF(Leases!$X147="MG",SUMPRODUCT(Leases!$Z147:$Z151,Expenses!LT$9:LT$13)*Leases!$F147,MAX((Expenses!LT$9-Leases!$AB147/12)*Leases!$AA147*Leases!$F147,0)+MAX((Expenses!LT$10-Leases!$AB148/12)*Leases!$AA148*Leases!$F147,0)+MAX((Expenses!LT$11-Leases!$AB149/12)*Leases!$AA149*Leases!$F147,0)+MAX((Expenses!LT$12-Leases!$AB150/12)*Leases!$AA150*Leases!$F147,0)+MAX((Expenses!LT$13-Leases!$AB151/12)*Leases!$AA151*Leases!$F147,0)))))</f>
        <v>0</v>
      </c>
      <c r="LW318" s="94">
        <f>IF(OR(LW$165&lt;=EOMONTH($E147,$R147*(1-$O147)),LW$165&gt;EOMONTH($E147,$P147*12*(1-$O147)+$Q147*12*$O147+$R147*(1-$O147))),0,IF($X147="NNN",Expenses!LU$14*Leases!$F147,IF(Leases!$X147="FSG",0,IF(Leases!$X147="MG",SUMPRODUCT(Leases!$Z147:$Z151,Expenses!LU$9:LU$13)*Leases!$F147,MAX((Expenses!LU$9-Leases!$AB147/12)*Leases!$AA147*Leases!$F147,0)+MAX((Expenses!LU$10-Leases!$AB148/12)*Leases!$AA148*Leases!$F147,0)+MAX((Expenses!LU$11-Leases!$AB149/12)*Leases!$AA149*Leases!$F147,0)+MAX((Expenses!LU$12-Leases!$AB150/12)*Leases!$AA150*Leases!$F147,0)+MAX((Expenses!LU$13-Leases!$AB151/12)*Leases!$AA151*Leases!$F147,0)))))</f>
        <v>0</v>
      </c>
      <c r="LX318" s="94">
        <f>IF(OR(LX$165&lt;=EOMONTH($E147,$R147*(1-$O147)),LX$165&gt;EOMONTH($E147,$P147*12*(1-$O147)+$Q147*12*$O147+$R147*(1-$O147))),0,IF($X147="NNN",Expenses!LV$14*Leases!$F147,IF(Leases!$X147="FSG",0,IF(Leases!$X147="MG",SUMPRODUCT(Leases!$Z147:$Z151,Expenses!LV$9:LV$13)*Leases!$F147,MAX((Expenses!LV$9-Leases!$AB147/12)*Leases!$AA147*Leases!$F147,0)+MAX((Expenses!LV$10-Leases!$AB148/12)*Leases!$AA148*Leases!$F147,0)+MAX((Expenses!LV$11-Leases!$AB149/12)*Leases!$AA149*Leases!$F147,0)+MAX((Expenses!LV$12-Leases!$AB150/12)*Leases!$AA150*Leases!$F147,0)+MAX((Expenses!LV$13-Leases!$AB151/12)*Leases!$AA151*Leases!$F147,0)))))</f>
        <v>0</v>
      </c>
      <c r="LY318" s="94">
        <f>IF(OR(LY$165&lt;=EOMONTH($E147,$R147*(1-$O147)),LY$165&gt;EOMONTH($E147,$P147*12*(1-$O147)+$Q147*12*$O147+$R147*(1-$O147))),0,IF($X147="NNN",Expenses!LW$14*Leases!$F147,IF(Leases!$X147="FSG",0,IF(Leases!$X147="MG",SUMPRODUCT(Leases!$Z147:$Z151,Expenses!LW$9:LW$13)*Leases!$F147,MAX((Expenses!LW$9-Leases!$AB147/12)*Leases!$AA147*Leases!$F147,0)+MAX((Expenses!LW$10-Leases!$AB148/12)*Leases!$AA148*Leases!$F147,0)+MAX((Expenses!LW$11-Leases!$AB149/12)*Leases!$AA149*Leases!$F147,0)+MAX((Expenses!LW$12-Leases!$AB150/12)*Leases!$AA150*Leases!$F147,0)+MAX((Expenses!LW$13-Leases!$AB151/12)*Leases!$AA151*Leases!$F147,0)))))</f>
        <v>0</v>
      </c>
      <c r="LZ318" s="94">
        <f>IF(OR(LZ$165&lt;=EOMONTH($E147,$R147*(1-$O147)),LZ$165&gt;EOMONTH($E147,$P147*12*(1-$O147)+$Q147*12*$O147+$R147*(1-$O147))),0,IF($X147="NNN",Expenses!LX$14*Leases!$F147,IF(Leases!$X147="FSG",0,IF(Leases!$X147="MG",SUMPRODUCT(Leases!$Z147:$Z151,Expenses!LX$9:LX$13)*Leases!$F147,MAX((Expenses!LX$9-Leases!$AB147/12)*Leases!$AA147*Leases!$F147,0)+MAX((Expenses!LX$10-Leases!$AB148/12)*Leases!$AA148*Leases!$F147,0)+MAX((Expenses!LX$11-Leases!$AB149/12)*Leases!$AA149*Leases!$F147,0)+MAX((Expenses!LX$12-Leases!$AB150/12)*Leases!$AA150*Leases!$F147,0)+MAX((Expenses!LX$13-Leases!$AB151/12)*Leases!$AA151*Leases!$F147,0)))))</f>
        <v>0</v>
      </c>
      <c r="MA318" s="94">
        <f>IF(OR(MA$165&lt;=EOMONTH($E147,$R147*(1-$O147)),MA$165&gt;EOMONTH($E147,$P147*12*(1-$O147)+$Q147*12*$O147+$R147*(1-$O147))),0,IF($X147="NNN",Expenses!LY$14*Leases!$F147,IF(Leases!$X147="FSG",0,IF(Leases!$X147="MG",SUMPRODUCT(Leases!$Z147:$Z151,Expenses!LY$9:LY$13)*Leases!$F147,MAX((Expenses!LY$9-Leases!$AB147/12)*Leases!$AA147*Leases!$F147,0)+MAX((Expenses!LY$10-Leases!$AB148/12)*Leases!$AA148*Leases!$F147,0)+MAX((Expenses!LY$11-Leases!$AB149/12)*Leases!$AA149*Leases!$F147,0)+MAX((Expenses!LY$12-Leases!$AB150/12)*Leases!$AA150*Leases!$F147,0)+MAX((Expenses!LY$13-Leases!$AB151/12)*Leases!$AA151*Leases!$F147,0)))))</f>
        <v>0</v>
      </c>
      <c r="MB318" s="94">
        <f>IF(OR(MB$165&lt;=EOMONTH($E147,$R147*(1-$O147)),MB$165&gt;EOMONTH($E147,$P147*12*(1-$O147)+$Q147*12*$O147+$R147*(1-$O147))),0,IF($X147="NNN",Expenses!LZ$14*Leases!$F147,IF(Leases!$X147="FSG",0,IF(Leases!$X147="MG",SUMPRODUCT(Leases!$Z147:$Z151,Expenses!LZ$9:LZ$13)*Leases!$F147,MAX((Expenses!LZ$9-Leases!$AB147/12)*Leases!$AA147*Leases!$F147,0)+MAX((Expenses!LZ$10-Leases!$AB148/12)*Leases!$AA148*Leases!$F147,0)+MAX((Expenses!LZ$11-Leases!$AB149/12)*Leases!$AA149*Leases!$F147,0)+MAX((Expenses!LZ$12-Leases!$AB150/12)*Leases!$AA150*Leases!$F147,0)+MAX((Expenses!LZ$13-Leases!$AB151/12)*Leases!$AA151*Leases!$F147,0)))))</f>
        <v>0</v>
      </c>
      <c r="MC318" s="94">
        <f>IF(OR(MC$165&lt;=EOMONTH($E147,$R147*(1-$O147)),MC$165&gt;EOMONTH($E147,$P147*12*(1-$O147)+$Q147*12*$O147+$R147*(1-$O147))),0,IF($X147="NNN",Expenses!MA$14*Leases!$F147,IF(Leases!$X147="FSG",0,IF(Leases!$X147="MG",SUMPRODUCT(Leases!$Z147:$Z151,Expenses!MA$9:MA$13)*Leases!$F147,MAX((Expenses!MA$9-Leases!$AB147/12)*Leases!$AA147*Leases!$F147,0)+MAX((Expenses!MA$10-Leases!$AB148/12)*Leases!$AA148*Leases!$F147,0)+MAX((Expenses!MA$11-Leases!$AB149/12)*Leases!$AA149*Leases!$F147,0)+MAX((Expenses!MA$12-Leases!$AB150/12)*Leases!$AA150*Leases!$F147,0)+MAX((Expenses!MA$13-Leases!$AB151/12)*Leases!$AA151*Leases!$F147,0)))))</f>
        <v>0</v>
      </c>
      <c r="MD318" s="94">
        <f>IF(OR(MD$165&lt;=EOMONTH($E147,$R147*(1-$O147)),MD$165&gt;EOMONTH($E147,$P147*12*(1-$O147)+$Q147*12*$O147+$R147*(1-$O147))),0,IF($X147="NNN",Expenses!MB$14*Leases!$F147,IF(Leases!$X147="FSG",0,IF(Leases!$X147="MG",SUMPRODUCT(Leases!$Z147:$Z151,Expenses!MB$9:MB$13)*Leases!$F147,MAX((Expenses!MB$9-Leases!$AB147/12)*Leases!$AA147*Leases!$F147,0)+MAX((Expenses!MB$10-Leases!$AB148/12)*Leases!$AA148*Leases!$F147,0)+MAX((Expenses!MB$11-Leases!$AB149/12)*Leases!$AA149*Leases!$F147,0)+MAX((Expenses!MB$12-Leases!$AB150/12)*Leases!$AA150*Leases!$F147,0)+MAX((Expenses!MB$13-Leases!$AB151/12)*Leases!$AA151*Leases!$F147,0)))))</f>
        <v>0</v>
      </c>
      <c r="ME318" s="94">
        <f>IF(OR(ME$165&lt;=EOMONTH($E147,$R147*(1-$O147)),ME$165&gt;EOMONTH($E147,$P147*12*(1-$O147)+$Q147*12*$O147+$R147*(1-$O147))),0,IF($X147="NNN",Expenses!MC$14*Leases!$F147,IF(Leases!$X147="FSG",0,IF(Leases!$X147="MG",SUMPRODUCT(Leases!$Z147:$Z151,Expenses!MC$9:MC$13)*Leases!$F147,MAX((Expenses!MC$9-Leases!$AB147/12)*Leases!$AA147*Leases!$F147,0)+MAX((Expenses!MC$10-Leases!$AB148/12)*Leases!$AA148*Leases!$F147,0)+MAX((Expenses!MC$11-Leases!$AB149/12)*Leases!$AA149*Leases!$F147,0)+MAX((Expenses!MC$12-Leases!$AB150/12)*Leases!$AA150*Leases!$F147,0)+MAX((Expenses!MC$13-Leases!$AB151/12)*Leases!$AA151*Leases!$F147,0)))))</f>
        <v>0</v>
      </c>
      <c r="MF318" s="94">
        <f>IF(OR(MF$165&lt;=EOMONTH($E147,$R147*(1-$O147)),MF$165&gt;EOMONTH($E147,$P147*12*(1-$O147)+$Q147*12*$O147+$R147*(1-$O147))),0,IF($X147="NNN",Expenses!MD$14*Leases!$F147,IF(Leases!$X147="FSG",0,IF(Leases!$X147="MG",SUMPRODUCT(Leases!$Z147:$Z151,Expenses!MD$9:MD$13)*Leases!$F147,MAX((Expenses!MD$9-Leases!$AB147/12)*Leases!$AA147*Leases!$F147,0)+MAX((Expenses!MD$10-Leases!$AB148/12)*Leases!$AA148*Leases!$F147,0)+MAX((Expenses!MD$11-Leases!$AB149/12)*Leases!$AA149*Leases!$F147,0)+MAX((Expenses!MD$12-Leases!$AB150/12)*Leases!$AA150*Leases!$F147,0)+MAX((Expenses!MD$13-Leases!$AB151/12)*Leases!$AA151*Leases!$F147,0)))))</f>
        <v>0</v>
      </c>
      <c r="MG318" s="94">
        <f>IF(OR(MG$165&lt;=EOMONTH($E147,$R147*(1-$O147)),MG$165&gt;EOMONTH($E147,$P147*12*(1-$O147)+$Q147*12*$O147+$R147*(1-$O147))),0,IF($X147="NNN",Expenses!ME$14*Leases!$F147,IF(Leases!$X147="FSG",0,IF(Leases!$X147="MG",SUMPRODUCT(Leases!$Z147:$Z151,Expenses!ME$9:ME$13)*Leases!$F147,MAX((Expenses!ME$9-Leases!$AB147/12)*Leases!$AA147*Leases!$F147,0)+MAX((Expenses!ME$10-Leases!$AB148/12)*Leases!$AA148*Leases!$F147,0)+MAX((Expenses!ME$11-Leases!$AB149/12)*Leases!$AA149*Leases!$F147,0)+MAX((Expenses!ME$12-Leases!$AB150/12)*Leases!$AA150*Leases!$F147,0)+MAX((Expenses!ME$13-Leases!$AB151/12)*Leases!$AA151*Leases!$F147,0)))))</f>
        <v>0</v>
      </c>
      <c r="MH318" s="94">
        <f>IF(OR(MH$165&lt;=EOMONTH($E147,$R147*(1-$O147)),MH$165&gt;EOMONTH($E147,$P147*12*(1-$O147)+$Q147*12*$O147+$R147*(1-$O147))),0,IF($X147="NNN",Expenses!MF$14*Leases!$F147,IF(Leases!$X147="FSG",0,IF(Leases!$X147="MG",SUMPRODUCT(Leases!$Z147:$Z151,Expenses!MF$9:MF$13)*Leases!$F147,MAX((Expenses!MF$9-Leases!$AB147/12)*Leases!$AA147*Leases!$F147,0)+MAX((Expenses!MF$10-Leases!$AB148/12)*Leases!$AA148*Leases!$F147,0)+MAX((Expenses!MF$11-Leases!$AB149/12)*Leases!$AA149*Leases!$F147,0)+MAX((Expenses!MF$12-Leases!$AB150/12)*Leases!$AA150*Leases!$F147,0)+MAX((Expenses!MF$13-Leases!$AB151/12)*Leases!$AA151*Leases!$F147,0)))))</f>
        <v>0</v>
      </c>
      <c r="MI318" s="94">
        <f>IF(OR(MI$165&lt;=EOMONTH($E147,$R147*(1-$O147)),MI$165&gt;EOMONTH($E147,$P147*12*(1-$O147)+$Q147*12*$O147+$R147*(1-$O147))),0,IF($X147="NNN",Expenses!MG$14*Leases!$F147,IF(Leases!$X147="FSG",0,IF(Leases!$X147="MG",SUMPRODUCT(Leases!$Z147:$Z151,Expenses!MG$9:MG$13)*Leases!$F147,MAX((Expenses!MG$9-Leases!$AB147/12)*Leases!$AA147*Leases!$F147,0)+MAX((Expenses!MG$10-Leases!$AB148/12)*Leases!$AA148*Leases!$F147,0)+MAX((Expenses!MG$11-Leases!$AB149/12)*Leases!$AA149*Leases!$F147,0)+MAX((Expenses!MG$12-Leases!$AB150/12)*Leases!$AA150*Leases!$F147,0)+MAX((Expenses!MG$13-Leases!$AB151/12)*Leases!$AA151*Leases!$F147,0)))))</f>
        <v>0</v>
      </c>
      <c r="MJ318" s="94">
        <f>IF(OR(MJ$165&lt;=EOMONTH($E147,$R147*(1-$O147)),MJ$165&gt;EOMONTH($E147,$P147*12*(1-$O147)+$Q147*12*$O147+$R147*(1-$O147))),0,IF($X147="NNN",Expenses!MH$14*Leases!$F147,IF(Leases!$X147="FSG",0,IF(Leases!$X147="MG",SUMPRODUCT(Leases!$Z147:$Z151,Expenses!MH$9:MH$13)*Leases!$F147,MAX((Expenses!MH$9-Leases!$AB147/12)*Leases!$AA147*Leases!$F147,0)+MAX((Expenses!MH$10-Leases!$AB148/12)*Leases!$AA148*Leases!$F147,0)+MAX((Expenses!MH$11-Leases!$AB149/12)*Leases!$AA149*Leases!$F147,0)+MAX((Expenses!MH$12-Leases!$AB150/12)*Leases!$AA150*Leases!$F147,0)+MAX((Expenses!MH$13-Leases!$AB151/12)*Leases!$AA151*Leases!$F147,0)))))</f>
        <v>0</v>
      </c>
      <c r="MK318" s="94">
        <f>IF(OR(MK$165&lt;=EOMONTH($E147,$R147*(1-$O147)),MK$165&gt;EOMONTH($E147,$P147*12*(1-$O147)+$Q147*12*$O147+$R147*(1-$O147))),0,IF($X147="NNN",Expenses!MI$14*Leases!$F147,IF(Leases!$X147="FSG",0,IF(Leases!$X147="MG",SUMPRODUCT(Leases!$Z147:$Z151,Expenses!MI$9:MI$13)*Leases!$F147,MAX((Expenses!MI$9-Leases!$AB147/12)*Leases!$AA147*Leases!$F147,0)+MAX((Expenses!MI$10-Leases!$AB148/12)*Leases!$AA148*Leases!$F147,0)+MAX((Expenses!MI$11-Leases!$AB149/12)*Leases!$AA149*Leases!$F147,0)+MAX((Expenses!MI$12-Leases!$AB150/12)*Leases!$AA150*Leases!$F147,0)+MAX((Expenses!MI$13-Leases!$AB151/12)*Leases!$AA151*Leases!$F147,0)))))</f>
        <v>0</v>
      </c>
      <c r="ML318" s="94">
        <f>IF(OR(ML$165&lt;=EOMONTH($E147,$R147*(1-$O147)),ML$165&gt;EOMONTH($E147,$P147*12*(1-$O147)+$Q147*12*$O147+$R147*(1-$O147))),0,IF($X147="NNN",Expenses!MJ$14*Leases!$F147,IF(Leases!$X147="FSG",0,IF(Leases!$X147="MG",SUMPRODUCT(Leases!$Z147:$Z151,Expenses!MJ$9:MJ$13)*Leases!$F147,MAX((Expenses!MJ$9-Leases!$AB147/12)*Leases!$AA147*Leases!$F147,0)+MAX((Expenses!MJ$10-Leases!$AB148/12)*Leases!$AA148*Leases!$F147,0)+MAX((Expenses!MJ$11-Leases!$AB149/12)*Leases!$AA149*Leases!$F147,0)+MAX((Expenses!MJ$12-Leases!$AB150/12)*Leases!$AA150*Leases!$F147,0)+MAX((Expenses!MJ$13-Leases!$AB151/12)*Leases!$AA151*Leases!$F147,0)))))</f>
        <v>0</v>
      </c>
      <c r="MM318" s="94">
        <f>IF(OR(MM$165&lt;=EOMONTH($E147,$R147*(1-$O147)),MM$165&gt;EOMONTH($E147,$P147*12*(1-$O147)+$Q147*12*$O147+$R147*(1-$O147))),0,IF($X147="NNN",Expenses!MK$14*Leases!$F147,IF(Leases!$X147="FSG",0,IF(Leases!$X147="MG",SUMPRODUCT(Leases!$Z147:$Z151,Expenses!MK$9:MK$13)*Leases!$F147,MAX((Expenses!MK$9-Leases!$AB147/12)*Leases!$AA147*Leases!$F147,0)+MAX((Expenses!MK$10-Leases!$AB148/12)*Leases!$AA148*Leases!$F147,0)+MAX((Expenses!MK$11-Leases!$AB149/12)*Leases!$AA149*Leases!$F147,0)+MAX((Expenses!MK$12-Leases!$AB150/12)*Leases!$AA150*Leases!$F147,0)+MAX((Expenses!MK$13-Leases!$AB151/12)*Leases!$AA151*Leases!$F147,0)))))</f>
        <v>0</v>
      </c>
      <c r="MN318" s="94">
        <f>IF(OR(MN$165&lt;=EOMONTH($E147,$R147*(1-$O147)),MN$165&gt;EOMONTH($E147,$P147*12*(1-$O147)+$Q147*12*$O147+$R147*(1-$O147))),0,IF($X147="NNN",Expenses!ML$14*Leases!$F147,IF(Leases!$X147="FSG",0,IF(Leases!$X147="MG",SUMPRODUCT(Leases!$Z147:$Z151,Expenses!ML$9:ML$13)*Leases!$F147,MAX((Expenses!ML$9-Leases!$AB147/12)*Leases!$AA147*Leases!$F147,0)+MAX((Expenses!ML$10-Leases!$AB148/12)*Leases!$AA148*Leases!$F147,0)+MAX((Expenses!ML$11-Leases!$AB149/12)*Leases!$AA149*Leases!$F147,0)+MAX((Expenses!ML$12-Leases!$AB150/12)*Leases!$AA150*Leases!$F147,0)+MAX((Expenses!ML$13-Leases!$AB151/12)*Leases!$AA151*Leases!$F147,0)))))</f>
        <v>0</v>
      </c>
      <c r="MO318" s="94">
        <f>IF(OR(MO$165&lt;=EOMONTH($E147,$R147*(1-$O147)),MO$165&gt;EOMONTH($E147,$P147*12*(1-$O147)+$Q147*12*$O147+$R147*(1-$O147))),0,IF($X147="NNN",Expenses!MM$14*Leases!$F147,IF(Leases!$X147="FSG",0,IF(Leases!$X147="MG",SUMPRODUCT(Leases!$Z147:$Z151,Expenses!MM$9:MM$13)*Leases!$F147,MAX((Expenses!MM$9-Leases!$AB147/12)*Leases!$AA147*Leases!$F147,0)+MAX((Expenses!MM$10-Leases!$AB148/12)*Leases!$AA148*Leases!$F147,0)+MAX((Expenses!MM$11-Leases!$AB149/12)*Leases!$AA149*Leases!$F147,0)+MAX((Expenses!MM$12-Leases!$AB150/12)*Leases!$AA150*Leases!$F147,0)+MAX((Expenses!MM$13-Leases!$AB151/12)*Leases!$AA151*Leases!$F147,0)))))</f>
        <v>0</v>
      </c>
      <c r="MP318" s="94">
        <f>IF(OR(MP$165&lt;=EOMONTH($E147,$R147*(1-$O147)),MP$165&gt;EOMONTH($E147,$P147*12*(1-$O147)+$Q147*12*$O147+$R147*(1-$O147))),0,IF($X147="NNN",Expenses!MN$14*Leases!$F147,IF(Leases!$X147="FSG",0,IF(Leases!$X147="MG",SUMPRODUCT(Leases!$Z147:$Z151,Expenses!MN$9:MN$13)*Leases!$F147,MAX((Expenses!MN$9-Leases!$AB147/12)*Leases!$AA147*Leases!$F147,0)+MAX((Expenses!MN$10-Leases!$AB148/12)*Leases!$AA148*Leases!$F147,0)+MAX((Expenses!MN$11-Leases!$AB149/12)*Leases!$AA149*Leases!$F147,0)+MAX((Expenses!MN$12-Leases!$AB150/12)*Leases!$AA150*Leases!$F147,0)+MAX((Expenses!MN$13-Leases!$AB151/12)*Leases!$AA151*Leases!$F147,0)))))</f>
        <v>0</v>
      </c>
      <c r="MQ318" s="94">
        <f>IF(OR(MQ$165&lt;=EOMONTH($E147,$R147*(1-$O147)),MQ$165&gt;EOMONTH($E147,$P147*12*(1-$O147)+$Q147*12*$O147+$R147*(1-$O147))),0,IF($X147="NNN",Expenses!MO$14*Leases!$F147,IF(Leases!$X147="FSG",0,IF(Leases!$X147="MG",SUMPRODUCT(Leases!$Z147:$Z151,Expenses!MO$9:MO$13)*Leases!$F147,MAX((Expenses!MO$9-Leases!$AB147/12)*Leases!$AA147*Leases!$F147,0)+MAX((Expenses!MO$10-Leases!$AB148/12)*Leases!$AA148*Leases!$F147,0)+MAX((Expenses!MO$11-Leases!$AB149/12)*Leases!$AA149*Leases!$F147,0)+MAX((Expenses!MO$12-Leases!$AB150/12)*Leases!$AA150*Leases!$F147,0)+MAX((Expenses!MO$13-Leases!$AB151/12)*Leases!$AA151*Leases!$F147,0)))))</f>
        <v>0</v>
      </c>
      <c r="MR318" s="94">
        <f>IF(OR(MR$165&lt;=EOMONTH($E147,$R147*(1-$O147)),MR$165&gt;EOMONTH($E147,$P147*12*(1-$O147)+$Q147*12*$O147+$R147*(1-$O147))),0,IF($X147="NNN",Expenses!MP$14*Leases!$F147,IF(Leases!$X147="FSG",0,IF(Leases!$X147="MG",SUMPRODUCT(Leases!$Z147:$Z151,Expenses!MP$9:MP$13)*Leases!$F147,MAX((Expenses!MP$9-Leases!$AB147/12)*Leases!$AA147*Leases!$F147,0)+MAX((Expenses!MP$10-Leases!$AB148/12)*Leases!$AA148*Leases!$F147,0)+MAX((Expenses!MP$11-Leases!$AB149/12)*Leases!$AA149*Leases!$F147,0)+MAX((Expenses!MP$12-Leases!$AB150/12)*Leases!$AA150*Leases!$F147,0)+MAX((Expenses!MP$13-Leases!$AB151/12)*Leases!$AA151*Leases!$F147,0)))))</f>
        <v>0</v>
      </c>
      <c r="MS318" s="94">
        <f>IF(OR(MS$165&lt;=EOMONTH($E147,$R147*(1-$O147)),MS$165&gt;EOMONTH($E147,$P147*12*(1-$O147)+$Q147*12*$O147+$R147*(1-$O147))),0,IF($X147="NNN",Expenses!MQ$14*Leases!$F147,IF(Leases!$X147="FSG",0,IF(Leases!$X147="MG",SUMPRODUCT(Leases!$Z147:$Z151,Expenses!MQ$9:MQ$13)*Leases!$F147,MAX((Expenses!MQ$9-Leases!$AB147/12)*Leases!$AA147*Leases!$F147,0)+MAX((Expenses!MQ$10-Leases!$AB148/12)*Leases!$AA148*Leases!$F147,0)+MAX((Expenses!MQ$11-Leases!$AB149/12)*Leases!$AA149*Leases!$F147,0)+MAX((Expenses!MQ$12-Leases!$AB150/12)*Leases!$AA150*Leases!$F147,0)+MAX((Expenses!MQ$13-Leases!$AB151/12)*Leases!$AA151*Leases!$F147,0)))))</f>
        <v>0</v>
      </c>
      <c r="MT318" s="94">
        <f>IF(OR(MT$165&lt;=EOMONTH($E147,$R147*(1-$O147)),MT$165&gt;EOMONTH($E147,$P147*12*(1-$O147)+$Q147*12*$O147+$R147*(1-$O147))),0,IF($X147="NNN",Expenses!MR$14*Leases!$F147,IF(Leases!$X147="FSG",0,IF(Leases!$X147="MG",SUMPRODUCT(Leases!$Z147:$Z151,Expenses!MR$9:MR$13)*Leases!$F147,MAX((Expenses!MR$9-Leases!$AB147/12)*Leases!$AA147*Leases!$F147,0)+MAX((Expenses!MR$10-Leases!$AB148/12)*Leases!$AA148*Leases!$F147,0)+MAX((Expenses!MR$11-Leases!$AB149/12)*Leases!$AA149*Leases!$F147,0)+MAX((Expenses!MR$12-Leases!$AB150/12)*Leases!$AA150*Leases!$F147,0)+MAX((Expenses!MR$13-Leases!$AB151/12)*Leases!$AA151*Leases!$F147,0)))))</f>
        <v>0</v>
      </c>
      <c r="MU318" s="94">
        <f>IF(OR(MU$165&lt;=EOMONTH($E147,$R147*(1-$O147)),MU$165&gt;EOMONTH($E147,$P147*12*(1-$O147)+$Q147*12*$O147+$R147*(1-$O147))),0,IF($X147="NNN",Expenses!MS$14*Leases!$F147,IF(Leases!$X147="FSG",0,IF(Leases!$X147="MG",SUMPRODUCT(Leases!$Z147:$Z151,Expenses!MS$9:MS$13)*Leases!$F147,MAX((Expenses!MS$9-Leases!$AB147/12)*Leases!$AA147*Leases!$F147,0)+MAX((Expenses!MS$10-Leases!$AB148/12)*Leases!$AA148*Leases!$F147,0)+MAX((Expenses!MS$11-Leases!$AB149/12)*Leases!$AA149*Leases!$F147,0)+MAX((Expenses!MS$12-Leases!$AB150/12)*Leases!$AA150*Leases!$F147,0)+MAX((Expenses!MS$13-Leases!$AB151/12)*Leases!$AA151*Leases!$F147,0)))))</f>
        <v>0</v>
      </c>
      <c r="MV318" s="94">
        <f>IF(OR(MV$165&lt;=EOMONTH($E147,$R147*(1-$O147)),MV$165&gt;EOMONTH($E147,$P147*12*(1-$O147)+$Q147*12*$O147+$R147*(1-$O147))),0,IF($X147="NNN",Expenses!MT$14*Leases!$F147,IF(Leases!$X147="FSG",0,IF(Leases!$X147="MG",SUMPRODUCT(Leases!$Z147:$Z151,Expenses!MT$9:MT$13)*Leases!$F147,MAX((Expenses!MT$9-Leases!$AB147/12)*Leases!$AA147*Leases!$F147,0)+MAX((Expenses!MT$10-Leases!$AB148/12)*Leases!$AA148*Leases!$F147,0)+MAX((Expenses!MT$11-Leases!$AB149/12)*Leases!$AA149*Leases!$F147,0)+MAX((Expenses!MT$12-Leases!$AB150/12)*Leases!$AA150*Leases!$F147,0)+MAX((Expenses!MT$13-Leases!$AB151/12)*Leases!$AA151*Leases!$F147,0)))))</f>
        <v>0</v>
      </c>
      <c r="MW318" s="94">
        <f>IF(OR(MW$165&lt;=EOMONTH($E147,$R147*(1-$O147)),MW$165&gt;EOMONTH($E147,$P147*12*(1-$O147)+$Q147*12*$O147+$R147*(1-$O147))),0,IF($X147="NNN",Expenses!MU$14*Leases!$F147,IF(Leases!$X147="FSG",0,IF(Leases!$X147="MG",SUMPRODUCT(Leases!$Z147:$Z151,Expenses!MU$9:MU$13)*Leases!$F147,MAX((Expenses!MU$9-Leases!$AB147/12)*Leases!$AA147*Leases!$F147,0)+MAX((Expenses!MU$10-Leases!$AB148/12)*Leases!$AA148*Leases!$F147,0)+MAX((Expenses!MU$11-Leases!$AB149/12)*Leases!$AA149*Leases!$F147,0)+MAX((Expenses!MU$12-Leases!$AB150/12)*Leases!$AA150*Leases!$F147,0)+MAX((Expenses!MU$13-Leases!$AB151/12)*Leases!$AA151*Leases!$F147,0)))))</f>
        <v>0</v>
      </c>
      <c r="MX318" s="94">
        <f>IF(OR(MX$165&lt;=EOMONTH($E147,$R147*(1-$O147)),MX$165&gt;EOMONTH($E147,$P147*12*(1-$O147)+$Q147*12*$O147+$R147*(1-$O147))),0,IF($X147="NNN",Expenses!MV$14*Leases!$F147,IF(Leases!$X147="FSG",0,IF(Leases!$X147="MG",SUMPRODUCT(Leases!$Z147:$Z151,Expenses!MV$9:MV$13)*Leases!$F147,MAX((Expenses!MV$9-Leases!$AB147/12)*Leases!$AA147*Leases!$F147,0)+MAX((Expenses!MV$10-Leases!$AB148/12)*Leases!$AA148*Leases!$F147,0)+MAX((Expenses!MV$11-Leases!$AB149/12)*Leases!$AA149*Leases!$F147,0)+MAX((Expenses!MV$12-Leases!$AB150/12)*Leases!$AA150*Leases!$F147,0)+MAX((Expenses!MV$13-Leases!$AB151/12)*Leases!$AA151*Leases!$F147,0)))))</f>
        <v>0</v>
      </c>
      <c r="MY318" s="94">
        <f>IF(OR(MY$165&lt;=EOMONTH($E147,$R147*(1-$O147)),MY$165&gt;EOMONTH($E147,$P147*12*(1-$O147)+$Q147*12*$O147+$R147*(1-$O147))),0,IF($X147="NNN",Expenses!MW$14*Leases!$F147,IF(Leases!$X147="FSG",0,IF(Leases!$X147="MG",SUMPRODUCT(Leases!$Z147:$Z151,Expenses!MW$9:MW$13)*Leases!$F147,MAX((Expenses!MW$9-Leases!$AB147/12)*Leases!$AA147*Leases!$F147,0)+MAX((Expenses!MW$10-Leases!$AB148/12)*Leases!$AA148*Leases!$F147,0)+MAX((Expenses!MW$11-Leases!$AB149/12)*Leases!$AA149*Leases!$F147,0)+MAX((Expenses!MW$12-Leases!$AB150/12)*Leases!$AA150*Leases!$F147,0)+MAX((Expenses!MW$13-Leases!$AB151/12)*Leases!$AA151*Leases!$F147,0)))))</f>
        <v>0</v>
      </c>
      <c r="MZ318" s="94">
        <f>IF(OR(MZ$165&lt;=EOMONTH($E147,$R147*(1-$O147)),MZ$165&gt;EOMONTH($E147,$P147*12*(1-$O147)+$Q147*12*$O147+$R147*(1-$O147))),0,IF($X147="NNN",Expenses!MX$14*Leases!$F147,IF(Leases!$X147="FSG",0,IF(Leases!$X147="MG",SUMPRODUCT(Leases!$Z147:$Z151,Expenses!MX$9:MX$13)*Leases!$F147,MAX((Expenses!MX$9-Leases!$AB147/12)*Leases!$AA147*Leases!$F147,0)+MAX((Expenses!MX$10-Leases!$AB148/12)*Leases!$AA148*Leases!$F147,0)+MAX((Expenses!MX$11-Leases!$AB149/12)*Leases!$AA149*Leases!$F147,0)+MAX((Expenses!MX$12-Leases!$AB150/12)*Leases!$AA150*Leases!$F147,0)+MAX((Expenses!MX$13-Leases!$AB151/12)*Leases!$AA151*Leases!$F147,0)))))</f>
        <v>0</v>
      </c>
      <c r="NA318" s="94">
        <f>IF(OR(NA$165&lt;=EOMONTH($E147,$R147*(1-$O147)),NA$165&gt;EOMONTH($E147,$P147*12*(1-$O147)+$Q147*12*$O147+$R147*(1-$O147))),0,IF($X147="NNN",Expenses!MY$14*Leases!$F147,IF(Leases!$X147="FSG",0,IF(Leases!$X147="MG",SUMPRODUCT(Leases!$Z147:$Z151,Expenses!MY$9:MY$13)*Leases!$F147,MAX((Expenses!MY$9-Leases!$AB147/12)*Leases!$AA147*Leases!$F147,0)+MAX((Expenses!MY$10-Leases!$AB148/12)*Leases!$AA148*Leases!$F147,0)+MAX((Expenses!MY$11-Leases!$AB149/12)*Leases!$AA149*Leases!$F147,0)+MAX((Expenses!MY$12-Leases!$AB150/12)*Leases!$AA150*Leases!$F147,0)+MAX((Expenses!MY$13-Leases!$AB151/12)*Leases!$AA151*Leases!$F147,0)))))</f>
        <v>0</v>
      </c>
      <c r="NB318" s="94">
        <f>IF(OR(NB$165&lt;=EOMONTH($E147,$R147*(1-$O147)),NB$165&gt;EOMONTH($E147,$P147*12*(1-$O147)+$Q147*12*$O147+$R147*(1-$O147))),0,IF($X147="NNN",Expenses!MZ$14*Leases!$F147,IF(Leases!$X147="FSG",0,IF(Leases!$X147="MG",SUMPRODUCT(Leases!$Z147:$Z151,Expenses!MZ$9:MZ$13)*Leases!$F147,MAX((Expenses!MZ$9-Leases!$AB147/12)*Leases!$AA147*Leases!$F147,0)+MAX((Expenses!MZ$10-Leases!$AB148/12)*Leases!$AA148*Leases!$F147,0)+MAX((Expenses!MZ$11-Leases!$AB149/12)*Leases!$AA149*Leases!$F147,0)+MAX((Expenses!MZ$12-Leases!$AB150/12)*Leases!$AA150*Leases!$F147,0)+MAX((Expenses!MZ$13-Leases!$AB151/12)*Leases!$AA151*Leases!$F147,0)))))</f>
        <v>0</v>
      </c>
      <c r="NC318" s="94">
        <f>IF(OR(NC$165&lt;=EOMONTH($E147,$R147*(1-$O147)),NC$165&gt;EOMONTH($E147,$P147*12*(1-$O147)+$Q147*12*$O147+$R147*(1-$O147))),0,IF($X147="NNN",Expenses!NA$14*Leases!$F147,IF(Leases!$X147="FSG",0,IF(Leases!$X147="MG",SUMPRODUCT(Leases!$Z147:$Z151,Expenses!NA$9:NA$13)*Leases!$F147,MAX((Expenses!NA$9-Leases!$AB147/12)*Leases!$AA147*Leases!$F147,0)+MAX((Expenses!NA$10-Leases!$AB148/12)*Leases!$AA148*Leases!$F147,0)+MAX((Expenses!NA$11-Leases!$AB149/12)*Leases!$AA149*Leases!$F147,0)+MAX((Expenses!NA$12-Leases!$AB150/12)*Leases!$AA150*Leases!$F147,0)+MAX((Expenses!NA$13-Leases!$AB151/12)*Leases!$AA151*Leases!$F147,0)))))</f>
        <v>0</v>
      </c>
      <c r="ND318" s="94">
        <f>IF(OR(ND$165&lt;=EOMONTH($E147,$R147*(1-$O147)),ND$165&gt;EOMONTH($E147,$P147*12*(1-$O147)+$Q147*12*$O147+$R147*(1-$O147))),0,IF($X147="NNN",Expenses!NB$14*Leases!$F147,IF(Leases!$X147="FSG",0,IF(Leases!$X147="MG",SUMPRODUCT(Leases!$Z147:$Z151,Expenses!NB$9:NB$13)*Leases!$F147,MAX((Expenses!NB$9-Leases!$AB147/12)*Leases!$AA147*Leases!$F147,0)+MAX((Expenses!NB$10-Leases!$AB148/12)*Leases!$AA148*Leases!$F147,0)+MAX((Expenses!NB$11-Leases!$AB149/12)*Leases!$AA149*Leases!$F147,0)+MAX((Expenses!NB$12-Leases!$AB150/12)*Leases!$AA150*Leases!$F147,0)+MAX((Expenses!NB$13-Leases!$AB151/12)*Leases!$AA151*Leases!$F147,0)))))</f>
        <v>0</v>
      </c>
      <c r="NE318" s="94">
        <f>IF(OR(NE$165&lt;=EOMONTH($E147,$R147*(1-$O147)),NE$165&gt;EOMONTH($E147,$P147*12*(1-$O147)+$Q147*12*$O147+$R147*(1-$O147))),0,IF($X147="NNN",Expenses!NC$14*Leases!$F147,IF(Leases!$X147="FSG",0,IF(Leases!$X147="MG",SUMPRODUCT(Leases!$Z147:$Z151,Expenses!NC$9:NC$13)*Leases!$F147,MAX((Expenses!NC$9-Leases!$AB147/12)*Leases!$AA147*Leases!$F147,0)+MAX((Expenses!NC$10-Leases!$AB148/12)*Leases!$AA148*Leases!$F147,0)+MAX((Expenses!NC$11-Leases!$AB149/12)*Leases!$AA149*Leases!$F147,0)+MAX((Expenses!NC$12-Leases!$AB150/12)*Leases!$AA150*Leases!$F147,0)+MAX((Expenses!NC$13-Leases!$AB151/12)*Leases!$AA151*Leases!$F147,0)))))</f>
        <v>0</v>
      </c>
      <c r="NF318" s="94">
        <f>IF(OR(NF$165&lt;=EOMONTH($E147,$R147*(1-$O147)),NF$165&gt;EOMONTH($E147,$P147*12*(1-$O147)+$Q147*12*$O147+$R147*(1-$O147))),0,IF($X147="NNN",Expenses!ND$14*Leases!$F147,IF(Leases!$X147="FSG",0,IF(Leases!$X147="MG",SUMPRODUCT(Leases!$Z147:$Z151,Expenses!ND$9:ND$13)*Leases!$F147,MAX((Expenses!ND$9-Leases!$AB147/12)*Leases!$AA147*Leases!$F147,0)+MAX((Expenses!ND$10-Leases!$AB148/12)*Leases!$AA148*Leases!$F147,0)+MAX((Expenses!ND$11-Leases!$AB149/12)*Leases!$AA149*Leases!$F147,0)+MAX((Expenses!ND$12-Leases!$AB150/12)*Leases!$AA150*Leases!$F147,0)+MAX((Expenses!ND$13-Leases!$AB151/12)*Leases!$AA151*Leases!$F147,0)))))</f>
        <v>0</v>
      </c>
      <c r="NG318" s="94">
        <f>IF(OR(NG$165&lt;=EOMONTH($E147,$R147*(1-$O147)),NG$165&gt;EOMONTH($E147,$P147*12*(1-$O147)+$Q147*12*$O147+$R147*(1-$O147))),0,IF($X147="NNN",Expenses!NE$14*Leases!$F147,IF(Leases!$X147="FSG",0,IF(Leases!$X147="MG",SUMPRODUCT(Leases!$Z147:$Z151,Expenses!NE$9:NE$13)*Leases!$F147,MAX((Expenses!NE$9-Leases!$AB147/12)*Leases!$AA147*Leases!$F147,0)+MAX((Expenses!NE$10-Leases!$AB148/12)*Leases!$AA148*Leases!$F147,0)+MAX((Expenses!NE$11-Leases!$AB149/12)*Leases!$AA149*Leases!$F147,0)+MAX((Expenses!NE$12-Leases!$AB150/12)*Leases!$AA150*Leases!$F147,0)+MAX((Expenses!NE$13-Leases!$AB151/12)*Leases!$AA151*Leases!$F147,0)))))</f>
        <v>0</v>
      </c>
      <c r="NH318" s="94">
        <f>IF(OR(NH$165&lt;=EOMONTH($E147,$R147*(1-$O147)),NH$165&gt;EOMONTH($E147,$P147*12*(1-$O147)+$Q147*12*$O147+$R147*(1-$O147))),0,IF($X147="NNN",Expenses!NF$14*Leases!$F147,IF(Leases!$X147="FSG",0,IF(Leases!$X147="MG",SUMPRODUCT(Leases!$Z147:$Z151,Expenses!NF$9:NF$13)*Leases!$F147,MAX((Expenses!NF$9-Leases!$AB147/12)*Leases!$AA147*Leases!$F147,0)+MAX((Expenses!NF$10-Leases!$AB148/12)*Leases!$AA148*Leases!$F147,0)+MAX((Expenses!NF$11-Leases!$AB149/12)*Leases!$AA149*Leases!$F147,0)+MAX((Expenses!NF$12-Leases!$AB150/12)*Leases!$AA150*Leases!$F147,0)+MAX((Expenses!NF$13-Leases!$AB151/12)*Leases!$AA151*Leases!$F147,0)))))</f>
        <v>0</v>
      </c>
      <c r="NI318" s="94">
        <f>IF(OR(NI$165&lt;=EOMONTH($E147,$R147*(1-$O147)),NI$165&gt;EOMONTH($E147,$P147*12*(1-$O147)+$Q147*12*$O147+$R147*(1-$O147))),0,IF($X147="NNN",Expenses!NG$14*Leases!$F147,IF(Leases!$X147="FSG",0,IF(Leases!$X147="MG",SUMPRODUCT(Leases!$Z147:$Z151,Expenses!NG$9:NG$13)*Leases!$F147,MAX((Expenses!NG$9-Leases!$AB147/12)*Leases!$AA147*Leases!$F147,0)+MAX((Expenses!NG$10-Leases!$AB148/12)*Leases!$AA148*Leases!$F147,0)+MAX((Expenses!NG$11-Leases!$AB149/12)*Leases!$AA149*Leases!$F147,0)+MAX((Expenses!NG$12-Leases!$AB150/12)*Leases!$AA150*Leases!$F147,0)+MAX((Expenses!NG$13-Leases!$AB151/12)*Leases!$AA151*Leases!$F147,0)))))</f>
        <v>0</v>
      </c>
      <c r="NJ318" s="94">
        <f>IF(OR(NJ$165&lt;=EOMONTH($E147,$R147*(1-$O147)),NJ$165&gt;EOMONTH($E147,$P147*12*(1-$O147)+$Q147*12*$O147+$R147*(1-$O147))),0,IF($X147="NNN",Expenses!NH$14*Leases!$F147,IF(Leases!$X147="FSG",0,IF(Leases!$X147="MG",SUMPRODUCT(Leases!$Z147:$Z151,Expenses!NH$9:NH$13)*Leases!$F147,MAX((Expenses!NH$9-Leases!$AB147/12)*Leases!$AA147*Leases!$F147,0)+MAX((Expenses!NH$10-Leases!$AB148/12)*Leases!$AA148*Leases!$F147,0)+MAX((Expenses!NH$11-Leases!$AB149/12)*Leases!$AA149*Leases!$F147,0)+MAX((Expenses!NH$12-Leases!$AB150/12)*Leases!$AA150*Leases!$F147,0)+MAX((Expenses!NH$13-Leases!$AB151/12)*Leases!$AA151*Leases!$F147,0)))))</f>
        <v>0</v>
      </c>
      <c r="NK318" s="97">
        <f>IF(OR(NK$165&lt;=EOMONTH($E147,$R147*(1-$O147)),NK$165&gt;EOMONTH($E147,$P147*12*(1-$O147)+$Q147*12*$O147+$R147*(1-$O147))),0,IF($X147="NNN",Expenses!NI$14*Leases!$F147,IF(Leases!$X147="FSG",0,IF(Leases!$X147="MG",SUMPRODUCT(Leases!$Z147:$Z151,Expenses!NI$9:NI$13)*Leases!$F147,MAX((Expenses!NI$9-Leases!$AB147/12)*Leases!$AA147*Leases!$F147,0)+MAX((Expenses!NI$10-Leases!$AB148/12)*Leases!$AA148*Leases!$F147,0)+MAX((Expenses!NI$11-Leases!$AB149/12)*Leases!$AA149*Leases!$F147,0)+MAX((Expenses!NI$12-Leases!$AB150/12)*Leases!$AA150*Leases!$F147,0)+MAX((Expenses!NI$13-Leases!$AB151/12)*Leases!$AA151*Leases!$F147,0)))))</f>
        <v>0</v>
      </c>
    </row>
    <row r="319" spans="1:375" x14ac:dyDescent="0.25">
      <c r="A319" s="98">
        <f ca="1">SUMIF($D$163:$NK$163,"&lt;="&amp;Summary!$B$3,Leases!D319:NK319)</f>
        <v>0</v>
      </c>
      <c r="B319" s="41"/>
      <c r="C319" s="99" t="s">
        <v>96</v>
      </c>
      <c r="D319" s="100">
        <f ca="1">SUM(D312:D318)</f>
        <v>0</v>
      </c>
      <c r="E319" s="100">
        <f t="shared" ref="E319:BP319" ca="1" si="3906">SUM(E312:E318)</f>
        <v>0</v>
      </c>
      <c r="F319" s="100">
        <f t="shared" ca="1" si="3906"/>
        <v>0</v>
      </c>
      <c r="G319" s="100">
        <f t="shared" ca="1" si="3906"/>
        <v>0</v>
      </c>
      <c r="H319" s="100">
        <f t="shared" ca="1" si="3906"/>
        <v>0</v>
      </c>
      <c r="I319" s="100">
        <f t="shared" ca="1" si="3906"/>
        <v>0</v>
      </c>
      <c r="J319" s="100">
        <f t="shared" ca="1" si="3906"/>
        <v>0</v>
      </c>
      <c r="K319" s="100">
        <f t="shared" ca="1" si="3906"/>
        <v>0</v>
      </c>
      <c r="L319" s="100">
        <f t="shared" ca="1" si="3906"/>
        <v>0</v>
      </c>
      <c r="M319" s="100">
        <f t="shared" ca="1" si="3906"/>
        <v>0</v>
      </c>
      <c r="N319" s="100">
        <f t="shared" ca="1" si="3906"/>
        <v>0</v>
      </c>
      <c r="O319" s="100">
        <f t="shared" ca="1" si="3906"/>
        <v>0</v>
      </c>
      <c r="P319" s="100">
        <f t="shared" ca="1" si="3906"/>
        <v>0</v>
      </c>
      <c r="Q319" s="100">
        <f t="shared" ca="1" si="3906"/>
        <v>0</v>
      </c>
      <c r="R319" s="100">
        <f t="shared" ca="1" si="3906"/>
        <v>0</v>
      </c>
      <c r="S319" s="100">
        <f t="shared" ca="1" si="3906"/>
        <v>0</v>
      </c>
      <c r="T319" s="100">
        <f t="shared" ca="1" si="3906"/>
        <v>0</v>
      </c>
      <c r="U319" s="100">
        <f t="shared" ca="1" si="3906"/>
        <v>0</v>
      </c>
      <c r="V319" s="100">
        <f t="shared" ca="1" si="3906"/>
        <v>0</v>
      </c>
      <c r="W319" s="100">
        <f t="shared" ca="1" si="3906"/>
        <v>0</v>
      </c>
      <c r="X319" s="100">
        <f t="shared" ca="1" si="3906"/>
        <v>0</v>
      </c>
      <c r="Y319" s="100">
        <f t="shared" ca="1" si="3906"/>
        <v>0</v>
      </c>
      <c r="Z319" s="100">
        <f t="shared" ca="1" si="3906"/>
        <v>0</v>
      </c>
      <c r="AA319" s="100">
        <f t="shared" ca="1" si="3906"/>
        <v>0</v>
      </c>
      <c r="AB319" s="100">
        <f t="shared" ca="1" si="3906"/>
        <v>0</v>
      </c>
      <c r="AC319" s="100">
        <f t="shared" ca="1" si="3906"/>
        <v>0</v>
      </c>
      <c r="AD319" s="100">
        <f t="shared" ca="1" si="3906"/>
        <v>0</v>
      </c>
      <c r="AE319" s="100">
        <f t="shared" ca="1" si="3906"/>
        <v>0</v>
      </c>
      <c r="AF319" s="100">
        <f t="shared" ca="1" si="3906"/>
        <v>0</v>
      </c>
      <c r="AG319" s="100">
        <f t="shared" ca="1" si="3906"/>
        <v>0</v>
      </c>
      <c r="AH319" s="100">
        <f t="shared" ca="1" si="3906"/>
        <v>0</v>
      </c>
      <c r="AI319" s="100">
        <f t="shared" ca="1" si="3906"/>
        <v>0</v>
      </c>
      <c r="AJ319" s="100">
        <f t="shared" ca="1" si="3906"/>
        <v>0</v>
      </c>
      <c r="AK319" s="100">
        <f t="shared" ca="1" si="3906"/>
        <v>0</v>
      </c>
      <c r="AL319" s="100">
        <f t="shared" ca="1" si="3906"/>
        <v>0</v>
      </c>
      <c r="AM319" s="100">
        <f t="shared" ca="1" si="3906"/>
        <v>0</v>
      </c>
      <c r="AN319" s="100">
        <f t="shared" ca="1" si="3906"/>
        <v>0</v>
      </c>
      <c r="AO319" s="100">
        <f t="shared" ca="1" si="3906"/>
        <v>0</v>
      </c>
      <c r="AP319" s="100">
        <f t="shared" ca="1" si="3906"/>
        <v>0</v>
      </c>
      <c r="AQ319" s="100">
        <f t="shared" ca="1" si="3906"/>
        <v>0</v>
      </c>
      <c r="AR319" s="100">
        <f t="shared" ca="1" si="3906"/>
        <v>0</v>
      </c>
      <c r="AS319" s="100">
        <f t="shared" ca="1" si="3906"/>
        <v>0</v>
      </c>
      <c r="AT319" s="100">
        <f t="shared" ca="1" si="3906"/>
        <v>0</v>
      </c>
      <c r="AU319" s="100">
        <f t="shared" ca="1" si="3906"/>
        <v>0</v>
      </c>
      <c r="AV319" s="100">
        <f t="shared" ca="1" si="3906"/>
        <v>0</v>
      </c>
      <c r="AW319" s="100">
        <f t="shared" ca="1" si="3906"/>
        <v>0</v>
      </c>
      <c r="AX319" s="100">
        <f t="shared" ca="1" si="3906"/>
        <v>0</v>
      </c>
      <c r="AY319" s="100">
        <f t="shared" ca="1" si="3906"/>
        <v>0</v>
      </c>
      <c r="AZ319" s="100">
        <f t="shared" ca="1" si="3906"/>
        <v>0</v>
      </c>
      <c r="BA319" s="100">
        <f t="shared" ca="1" si="3906"/>
        <v>0</v>
      </c>
      <c r="BB319" s="100">
        <f t="shared" ca="1" si="3906"/>
        <v>0</v>
      </c>
      <c r="BC319" s="100">
        <f t="shared" ca="1" si="3906"/>
        <v>0</v>
      </c>
      <c r="BD319" s="100">
        <f t="shared" ca="1" si="3906"/>
        <v>0</v>
      </c>
      <c r="BE319" s="100">
        <f t="shared" ca="1" si="3906"/>
        <v>0</v>
      </c>
      <c r="BF319" s="100">
        <f t="shared" ca="1" si="3906"/>
        <v>0</v>
      </c>
      <c r="BG319" s="100">
        <f t="shared" ca="1" si="3906"/>
        <v>0</v>
      </c>
      <c r="BH319" s="100">
        <f t="shared" ca="1" si="3906"/>
        <v>0</v>
      </c>
      <c r="BI319" s="100">
        <f t="shared" ca="1" si="3906"/>
        <v>0</v>
      </c>
      <c r="BJ319" s="100">
        <f t="shared" ca="1" si="3906"/>
        <v>0</v>
      </c>
      <c r="BK319" s="100">
        <f t="shared" ca="1" si="3906"/>
        <v>0</v>
      </c>
      <c r="BL319" s="100">
        <f t="shared" ca="1" si="3906"/>
        <v>0</v>
      </c>
      <c r="BM319" s="100">
        <f t="shared" ca="1" si="3906"/>
        <v>0</v>
      </c>
      <c r="BN319" s="100">
        <f t="shared" si="3906"/>
        <v>0</v>
      </c>
      <c r="BO319" s="100">
        <f t="shared" si="3906"/>
        <v>0</v>
      </c>
      <c r="BP319" s="100">
        <f t="shared" si="3906"/>
        <v>0</v>
      </c>
      <c r="BQ319" s="100">
        <f t="shared" ref="BQ319:EB319" ca="1" si="3907">SUM(BQ312:BQ318)</f>
        <v>0</v>
      </c>
      <c r="BR319" s="100">
        <f t="shared" ca="1" si="3907"/>
        <v>0</v>
      </c>
      <c r="BS319" s="100">
        <f t="shared" ca="1" si="3907"/>
        <v>0</v>
      </c>
      <c r="BT319" s="100">
        <f t="shared" ca="1" si="3907"/>
        <v>0</v>
      </c>
      <c r="BU319" s="100">
        <f t="shared" ca="1" si="3907"/>
        <v>0</v>
      </c>
      <c r="BV319" s="100">
        <f t="shared" ca="1" si="3907"/>
        <v>0</v>
      </c>
      <c r="BW319" s="100">
        <f t="shared" ca="1" si="3907"/>
        <v>0</v>
      </c>
      <c r="BX319" s="100">
        <f t="shared" ca="1" si="3907"/>
        <v>0</v>
      </c>
      <c r="BY319" s="100">
        <f t="shared" ca="1" si="3907"/>
        <v>0</v>
      </c>
      <c r="BZ319" s="100">
        <f t="shared" ca="1" si="3907"/>
        <v>0</v>
      </c>
      <c r="CA319" s="100">
        <f t="shared" ca="1" si="3907"/>
        <v>0</v>
      </c>
      <c r="CB319" s="100">
        <f t="shared" ca="1" si="3907"/>
        <v>0</v>
      </c>
      <c r="CC319" s="100">
        <f t="shared" ca="1" si="3907"/>
        <v>0</v>
      </c>
      <c r="CD319" s="100">
        <f t="shared" ca="1" si="3907"/>
        <v>0</v>
      </c>
      <c r="CE319" s="100">
        <f t="shared" ca="1" si="3907"/>
        <v>0</v>
      </c>
      <c r="CF319" s="100">
        <f t="shared" ca="1" si="3907"/>
        <v>0</v>
      </c>
      <c r="CG319" s="100">
        <f t="shared" ca="1" si="3907"/>
        <v>0</v>
      </c>
      <c r="CH319" s="100">
        <f t="shared" ca="1" si="3907"/>
        <v>0</v>
      </c>
      <c r="CI319" s="100">
        <f t="shared" ca="1" si="3907"/>
        <v>0</v>
      </c>
      <c r="CJ319" s="100">
        <f t="shared" ca="1" si="3907"/>
        <v>0</v>
      </c>
      <c r="CK319" s="100">
        <f t="shared" ca="1" si="3907"/>
        <v>0</v>
      </c>
      <c r="CL319" s="100">
        <f t="shared" ca="1" si="3907"/>
        <v>0</v>
      </c>
      <c r="CM319" s="100">
        <f t="shared" ca="1" si="3907"/>
        <v>0</v>
      </c>
      <c r="CN319" s="100">
        <f t="shared" ca="1" si="3907"/>
        <v>0</v>
      </c>
      <c r="CO319" s="100">
        <f t="shared" ca="1" si="3907"/>
        <v>0</v>
      </c>
      <c r="CP319" s="100">
        <f t="shared" ca="1" si="3907"/>
        <v>0</v>
      </c>
      <c r="CQ319" s="100">
        <f t="shared" ca="1" si="3907"/>
        <v>0</v>
      </c>
      <c r="CR319" s="100">
        <f t="shared" ca="1" si="3907"/>
        <v>0</v>
      </c>
      <c r="CS319" s="100">
        <f t="shared" ca="1" si="3907"/>
        <v>0</v>
      </c>
      <c r="CT319" s="100">
        <f t="shared" ca="1" si="3907"/>
        <v>0</v>
      </c>
      <c r="CU319" s="100">
        <f t="shared" ca="1" si="3907"/>
        <v>0</v>
      </c>
      <c r="CV319" s="100">
        <f t="shared" ca="1" si="3907"/>
        <v>0</v>
      </c>
      <c r="CW319" s="100">
        <f t="shared" ca="1" si="3907"/>
        <v>0</v>
      </c>
      <c r="CX319" s="100">
        <f t="shared" ca="1" si="3907"/>
        <v>0</v>
      </c>
      <c r="CY319" s="100">
        <f t="shared" ca="1" si="3907"/>
        <v>0</v>
      </c>
      <c r="CZ319" s="100">
        <f t="shared" ca="1" si="3907"/>
        <v>0</v>
      </c>
      <c r="DA319" s="100">
        <f t="shared" ca="1" si="3907"/>
        <v>0</v>
      </c>
      <c r="DB319" s="100">
        <f t="shared" ca="1" si="3907"/>
        <v>0</v>
      </c>
      <c r="DC319" s="100">
        <f t="shared" ca="1" si="3907"/>
        <v>0</v>
      </c>
      <c r="DD319" s="100">
        <f t="shared" ca="1" si="3907"/>
        <v>0</v>
      </c>
      <c r="DE319" s="100">
        <f t="shared" ca="1" si="3907"/>
        <v>0</v>
      </c>
      <c r="DF319" s="100">
        <f t="shared" ca="1" si="3907"/>
        <v>0</v>
      </c>
      <c r="DG319" s="100">
        <f t="shared" ca="1" si="3907"/>
        <v>0</v>
      </c>
      <c r="DH319" s="100">
        <f t="shared" ca="1" si="3907"/>
        <v>0</v>
      </c>
      <c r="DI319" s="100">
        <f t="shared" ca="1" si="3907"/>
        <v>0</v>
      </c>
      <c r="DJ319" s="100">
        <f t="shared" ca="1" si="3907"/>
        <v>0</v>
      </c>
      <c r="DK319" s="100">
        <f t="shared" ca="1" si="3907"/>
        <v>0</v>
      </c>
      <c r="DL319" s="100">
        <f t="shared" ca="1" si="3907"/>
        <v>0</v>
      </c>
      <c r="DM319" s="100">
        <f t="shared" ca="1" si="3907"/>
        <v>0</v>
      </c>
      <c r="DN319" s="100">
        <f t="shared" ca="1" si="3907"/>
        <v>0</v>
      </c>
      <c r="DO319" s="100">
        <f t="shared" ca="1" si="3907"/>
        <v>0</v>
      </c>
      <c r="DP319" s="100">
        <f t="shared" ca="1" si="3907"/>
        <v>0</v>
      </c>
      <c r="DQ319" s="100">
        <f t="shared" ca="1" si="3907"/>
        <v>0</v>
      </c>
      <c r="DR319" s="100">
        <f t="shared" ca="1" si="3907"/>
        <v>0</v>
      </c>
      <c r="DS319" s="100">
        <f t="shared" ca="1" si="3907"/>
        <v>0</v>
      </c>
      <c r="DT319" s="100">
        <f t="shared" ca="1" si="3907"/>
        <v>0</v>
      </c>
      <c r="DU319" s="100">
        <f t="shared" ca="1" si="3907"/>
        <v>0</v>
      </c>
      <c r="DV319" s="100">
        <f t="shared" ca="1" si="3907"/>
        <v>0</v>
      </c>
      <c r="DW319" s="100">
        <f t="shared" ca="1" si="3907"/>
        <v>0</v>
      </c>
      <c r="DX319" s="100">
        <f t="shared" ca="1" si="3907"/>
        <v>0</v>
      </c>
      <c r="DY319" s="100">
        <f t="shared" ca="1" si="3907"/>
        <v>0</v>
      </c>
      <c r="DZ319" s="100">
        <f t="shared" ca="1" si="3907"/>
        <v>0</v>
      </c>
      <c r="EA319" s="100">
        <f t="shared" ca="1" si="3907"/>
        <v>0</v>
      </c>
      <c r="EB319" s="100">
        <f t="shared" ca="1" si="3907"/>
        <v>0</v>
      </c>
      <c r="EC319" s="100">
        <f t="shared" ref="EC319:GN319" ca="1" si="3908">SUM(EC312:EC318)</f>
        <v>0</v>
      </c>
      <c r="ED319" s="100">
        <f t="shared" ca="1" si="3908"/>
        <v>0</v>
      </c>
      <c r="EE319" s="100">
        <f t="shared" ca="1" si="3908"/>
        <v>0</v>
      </c>
      <c r="EF319" s="100">
        <f t="shared" si="3908"/>
        <v>0</v>
      </c>
      <c r="EG319" s="100">
        <f t="shared" si="3908"/>
        <v>0</v>
      </c>
      <c r="EH319" s="100">
        <f t="shared" si="3908"/>
        <v>0</v>
      </c>
      <c r="EI319" s="100">
        <f t="shared" si="3908"/>
        <v>0</v>
      </c>
      <c r="EJ319" s="100">
        <f t="shared" si="3908"/>
        <v>0</v>
      </c>
      <c r="EK319" s="100">
        <f t="shared" si="3908"/>
        <v>0</v>
      </c>
      <c r="EL319" s="100">
        <f t="shared" si="3908"/>
        <v>0</v>
      </c>
      <c r="EM319" s="100">
        <f t="shared" si="3908"/>
        <v>0</v>
      </c>
      <c r="EN319" s="100">
        <f t="shared" si="3908"/>
        <v>0</v>
      </c>
      <c r="EO319" s="100">
        <f t="shared" si="3908"/>
        <v>0</v>
      </c>
      <c r="EP319" s="100">
        <f t="shared" si="3908"/>
        <v>0</v>
      </c>
      <c r="EQ319" s="100">
        <f t="shared" si="3908"/>
        <v>0</v>
      </c>
      <c r="ER319" s="100">
        <f t="shared" si="3908"/>
        <v>0</v>
      </c>
      <c r="ES319" s="100">
        <f t="shared" si="3908"/>
        <v>0</v>
      </c>
      <c r="ET319" s="100">
        <f t="shared" si="3908"/>
        <v>0</v>
      </c>
      <c r="EU319" s="100">
        <f t="shared" si="3908"/>
        <v>0</v>
      </c>
      <c r="EV319" s="100">
        <f t="shared" si="3908"/>
        <v>0</v>
      </c>
      <c r="EW319" s="100">
        <f t="shared" si="3908"/>
        <v>0</v>
      </c>
      <c r="EX319" s="100">
        <f t="shared" si="3908"/>
        <v>0</v>
      </c>
      <c r="EY319" s="100">
        <f t="shared" si="3908"/>
        <v>0</v>
      </c>
      <c r="EZ319" s="100">
        <f t="shared" si="3908"/>
        <v>0</v>
      </c>
      <c r="FA319" s="100">
        <f t="shared" si="3908"/>
        <v>0</v>
      </c>
      <c r="FB319" s="100">
        <f t="shared" si="3908"/>
        <v>0</v>
      </c>
      <c r="FC319" s="100">
        <f t="shared" si="3908"/>
        <v>0</v>
      </c>
      <c r="FD319" s="100">
        <f t="shared" si="3908"/>
        <v>0</v>
      </c>
      <c r="FE319" s="100">
        <f t="shared" si="3908"/>
        <v>0</v>
      </c>
      <c r="FF319" s="100">
        <f t="shared" si="3908"/>
        <v>0</v>
      </c>
      <c r="FG319" s="100">
        <f t="shared" si="3908"/>
        <v>0</v>
      </c>
      <c r="FH319" s="100">
        <f t="shared" si="3908"/>
        <v>0</v>
      </c>
      <c r="FI319" s="100">
        <f t="shared" si="3908"/>
        <v>0</v>
      </c>
      <c r="FJ319" s="100">
        <f t="shared" si="3908"/>
        <v>0</v>
      </c>
      <c r="FK319" s="100">
        <f t="shared" si="3908"/>
        <v>0</v>
      </c>
      <c r="FL319" s="100">
        <f t="shared" si="3908"/>
        <v>0</v>
      </c>
      <c r="FM319" s="100">
        <f t="shared" si="3908"/>
        <v>0</v>
      </c>
      <c r="FN319" s="100">
        <f t="shared" si="3908"/>
        <v>0</v>
      </c>
      <c r="FO319" s="100">
        <f t="shared" si="3908"/>
        <v>0</v>
      </c>
      <c r="FP319" s="100">
        <f t="shared" si="3908"/>
        <v>0</v>
      </c>
      <c r="FQ319" s="100">
        <f t="shared" si="3908"/>
        <v>0</v>
      </c>
      <c r="FR319" s="100">
        <f t="shared" si="3908"/>
        <v>0</v>
      </c>
      <c r="FS319" s="100">
        <f t="shared" si="3908"/>
        <v>0</v>
      </c>
      <c r="FT319" s="100">
        <f t="shared" si="3908"/>
        <v>0</v>
      </c>
      <c r="FU319" s="100">
        <f t="shared" si="3908"/>
        <v>0</v>
      </c>
      <c r="FV319" s="100">
        <f t="shared" si="3908"/>
        <v>0</v>
      </c>
      <c r="FW319" s="100">
        <f t="shared" si="3908"/>
        <v>0</v>
      </c>
      <c r="FX319" s="100">
        <f t="shared" si="3908"/>
        <v>0</v>
      </c>
      <c r="FY319" s="100">
        <f t="shared" si="3908"/>
        <v>0</v>
      </c>
      <c r="FZ319" s="100">
        <f t="shared" si="3908"/>
        <v>0</v>
      </c>
      <c r="GA319" s="100">
        <f t="shared" si="3908"/>
        <v>0</v>
      </c>
      <c r="GB319" s="100">
        <f t="shared" si="3908"/>
        <v>0</v>
      </c>
      <c r="GC319" s="100">
        <f t="shared" si="3908"/>
        <v>0</v>
      </c>
      <c r="GD319" s="100">
        <f t="shared" si="3908"/>
        <v>0</v>
      </c>
      <c r="GE319" s="100">
        <f t="shared" si="3908"/>
        <v>0</v>
      </c>
      <c r="GF319" s="100">
        <f t="shared" si="3908"/>
        <v>0</v>
      </c>
      <c r="GG319" s="100">
        <f t="shared" si="3908"/>
        <v>0</v>
      </c>
      <c r="GH319" s="100">
        <f t="shared" si="3908"/>
        <v>0</v>
      </c>
      <c r="GI319" s="100">
        <f t="shared" si="3908"/>
        <v>0</v>
      </c>
      <c r="GJ319" s="100">
        <f t="shared" si="3908"/>
        <v>0</v>
      </c>
      <c r="GK319" s="100">
        <f t="shared" si="3908"/>
        <v>0</v>
      </c>
      <c r="GL319" s="100">
        <f t="shared" si="3908"/>
        <v>0</v>
      </c>
      <c r="GM319" s="100">
        <f t="shared" si="3908"/>
        <v>0</v>
      </c>
      <c r="GN319" s="100">
        <f t="shared" si="3908"/>
        <v>0</v>
      </c>
      <c r="GO319" s="100">
        <f t="shared" ref="GO319:IZ319" si="3909">SUM(GO312:GO318)</f>
        <v>0</v>
      </c>
      <c r="GP319" s="100">
        <f t="shared" si="3909"/>
        <v>0</v>
      </c>
      <c r="GQ319" s="100">
        <f t="shared" si="3909"/>
        <v>0</v>
      </c>
      <c r="GR319" s="100">
        <f t="shared" si="3909"/>
        <v>0</v>
      </c>
      <c r="GS319" s="100">
        <f t="shared" si="3909"/>
        <v>0</v>
      </c>
      <c r="GT319" s="100">
        <f t="shared" si="3909"/>
        <v>0</v>
      </c>
      <c r="GU319" s="100">
        <f t="shared" si="3909"/>
        <v>0</v>
      </c>
      <c r="GV319" s="100">
        <f t="shared" si="3909"/>
        <v>0</v>
      </c>
      <c r="GW319" s="100">
        <f t="shared" si="3909"/>
        <v>0</v>
      </c>
      <c r="GX319" s="100">
        <f t="shared" si="3909"/>
        <v>0</v>
      </c>
      <c r="GY319" s="100">
        <f t="shared" si="3909"/>
        <v>0</v>
      </c>
      <c r="GZ319" s="100">
        <f t="shared" si="3909"/>
        <v>0</v>
      </c>
      <c r="HA319" s="100">
        <f t="shared" si="3909"/>
        <v>0</v>
      </c>
      <c r="HB319" s="100">
        <f t="shared" si="3909"/>
        <v>0</v>
      </c>
      <c r="HC319" s="100">
        <f t="shared" si="3909"/>
        <v>0</v>
      </c>
      <c r="HD319" s="100">
        <f t="shared" si="3909"/>
        <v>0</v>
      </c>
      <c r="HE319" s="100">
        <f t="shared" si="3909"/>
        <v>0</v>
      </c>
      <c r="HF319" s="100">
        <f t="shared" si="3909"/>
        <v>0</v>
      </c>
      <c r="HG319" s="100">
        <f t="shared" si="3909"/>
        <v>0</v>
      </c>
      <c r="HH319" s="100">
        <f t="shared" si="3909"/>
        <v>0</v>
      </c>
      <c r="HI319" s="100">
        <f t="shared" si="3909"/>
        <v>0</v>
      </c>
      <c r="HJ319" s="100">
        <f t="shared" si="3909"/>
        <v>0</v>
      </c>
      <c r="HK319" s="100">
        <f t="shared" si="3909"/>
        <v>0</v>
      </c>
      <c r="HL319" s="100">
        <f t="shared" si="3909"/>
        <v>0</v>
      </c>
      <c r="HM319" s="100">
        <f t="shared" si="3909"/>
        <v>0</v>
      </c>
      <c r="HN319" s="100">
        <f t="shared" si="3909"/>
        <v>0</v>
      </c>
      <c r="HO319" s="100">
        <f t="shared" si="3909"/>
        <v>0</v>
      </c>
      <c r="HP319" s="100">
        <f t="shared" si="3909"/>
        <v>0</v>
      </c>
      <c r="HQ319" s="100">
        <f t="shared" si="3909"/>
        <v>0</v>
      </c>
      <c r="HR319" s="100">
        <f t="shared" si="3909"/>
        <v>0</v>
      </c>
      <c r="HS319" s="100">
        <f t="shared" si="3909"/>
        <v>0</v>
      </c>
      <c r="HT319" s="100">
        <f t="shared" si="3909"/>
        <v>0</v>
      </c>
      <c r="HU319" s="100">
        <f t="shared" si="3909"/>
        <v>0</v>
      </c>
      <c r="HV319" s="100">
        <f t="shared" si="3909"/>
        <v>0</v>
      </c>
      <c r="HW319" s="100">
        <f t="shared" si="3909"/>
        <v>0</v>
      </c>
      <c r="HX319" s="100">
        <f t="shared" si="3909"/>
        <v>0</v>
      </c>
      <c r="HY319" s="100">
        <f t="shared" si="3909"/>
        <v>0</v>
      </c>
      <c r="HZ319" s="100">
        <f t="shared" si="3909"/>
        <v>0</v>
      </c>
      <c r="IA319" s="100">
        <f t="shared" si="3909"/>
        <v>0</v>
      </c>
      <c r="IB319" s="100">
        <f t="shared" si="3909"/>
        <v>0</v>
      </c>
      <c r="IC319" s="100">
        <f t="shared" si="3909"/>
        <v>0</v>
      </c>
      <c r="ID319" s="100">
        <f t="shared" si="3909"/>
        <v>0</v>
      </c>
      <c r="IE319" s="100">
        <f t="shared" si="3909"/>
        <v>0</v>
      </c>
      <c r="IF319" s="100">
        <f t="shared" si="3909"/>
        <v>0</v>
      </c>
      <c r="IG319" s="100">
        <f t="shared" si="3909"/>
        <v>0</v>
      </c>
      <c r="IH319" s="100">
        <f t="shared" si="3909"/>
        <v>0</v>
      </c>
      <c r="II319" s="100">
        <f t="shared" si="3909"/>
        <v>0</v>
      </c>
      <c r="IJ319" s="100">
        <f t="shared" si="3909"/>
        <v>0</v>
      </c>
      <c r="IK319" s="100">
        <f t="shared" si="3909"/>
        <v>0</v>
      </c>
      <c r="IL319" s="100">
        <f t="shared" si="3909"/>
        <v>0</v>
      </c>
      <c r="IM319" s="100">
        <f t="shared" si="3909"/>
        <v>0</v>
      </c>
      <c r="IN319" s="100">
        <f t="shared" si="3909"/>
        <v>0</v>
      </c>
      <c r="IO319" s="100">
        <f t="shared" si="3909"/>
        <v>0</v>
      </c>
      <c r="IP319" s="100">
        <f t="shared" si="3909"/>
        <v>0</v>
      </c>
      <c r="IQ319" s="100">
        <f t="shared" si="3909"/>
        <v>0</v>
      </c>
      <c r="IR319" s="100">
        <f t="shared" si="3909"/>
        <v>0</v>
      </c>
      <c r="IS319" s="100">
        <f t="shared" si="3909"/>
        <v>0</v>
      </c>
      <c r="IT319" s="100">
        <f t="shared" si="3909"/>
        <v>0</v>
      </c>
      <c r="IU319" s="100">
        <f t="shared" si="3909"/>
        <v>0</v>
      </c>
      <c r="IV319" s="100">
        <f t="shared" si="3909"/>
        <v>0</v>
      </c>
      <c r="IW319" s="100">
        <f t="shared" si="3909"/>
        <v>0</v>
      </c>
      <c r="IX319" s="100">
        <f t="shared" si="3909"/>
        <v>0</v>
      </c>
      <c r="IY319" s="100">
        <f t="shared" si="3909"/>
        <v>0</v>
      </c>
      <c r="IZ319" s="100">
        <f t="shared" si="3909"/>
        <v>0</v>
      </c>
      <c r="JA319" s="100">
        <f t="shared" ref="JA319:LL319" si="3910">SUM(JA312:JA318)</f>
        <v>0</v>
      </c>
      <c r="JB319" s="100">
        <f t="shared" si="3910"/>
        <v>0</v>
      </c>
      <c r="JC319" s="100">
        <f t="shared" si="3910"/>
        <v>0</v>
      </c>
      <c r="JD319" s="100">
        <f t="shared" si="3910"/>
        <v>0</v>
      </c>
      <c r="JE319" s="100">
        <f t="shared" si="3910"/>
        <v>0</v>
      </c>
      <c r="JF319" s="100">
        <f t="shared" si="3910"/>
        <v>0</v>
      </c>
      <c r="JG319" s="100">
        <f t="shared" si="3910"/>
        <v>0</v>
      </c>
      <c r="JH319" s="100">
        <f t="shared" si="3910"/>
        <v>0</v>
      </c>
      <c r="JI319" s="100">
        <f t="shared" si="3910"/>
        <v>0</v>
      </c>
      <c r="JJ319" s="100">
        <f t="shared" si="3910"/>
        <v>0</v>
      </c>
      <c r="JK319" s="100">
        <f t="shared" si="3910"/>
        <v>0</v>
      </c>
      <c r="JL319" s="100">
        <f t="shared" si="3910"/>
        <v>0</v>
      </c>
      <c r="JM319" s="100">
        <f t="shared" si="3910"/>
        <v>0</v>
      </c>
      <c r="JN319" s="100">
        <f t="shared" si="3910"/>
        <v>0</v>
      </c>
      <c r="JO319" s="100">
        <f t="shared" si="3910"/>
        <v>0</v>
      </c>
      <c r="JP319" s="100">
        <f t="shared" si="3910"/>
        <v>0</v>
      </c>
      <c r="JQ319" s="100">
        <f t="shared" si="3910"/>
        <v>0</v>
      </c>
      <c r="JR319" s="100">
        <f t="shared" si="3910"/>
        <v>0</v>
      </c>
      <c r="JS319" s="100">
        <f t="shared" si="3910"/>
        <v>0</v>
      </c>
      <c r="JT319" s="100">
        <f t="shared" si="3910"/>
        <v>0</v>
      </c>
      <c r="JU319" s="100">
        <f t="shared" si="3910"/>
        <v>0</v>
      </c>
      <c r="JV319" s="100">
        <f t="shared" si="3910"/>
        <v>0</v>
      </c>
      <c r="JW319" s="100">
        <f t="shared" si="3910"/>
        <v>0</v>
      </c>
      <c r="JX319" s="100">
        <f t="shared" si="3910"/>
        <v>0</v>
      </c>
      <c r="JY319" s="100">
        <f t="shared" si="3910"/>
        <v>0</v>
      </c>
      <c r="JZ319" s="100">
        <f t="shared" si="3910"/>
        <v>0</v>
      </c>
      <c r="KA319" s="100">
        <f t="shared" si="3910"/>
        <v>0</v>
      </c>
      <c r="KB319" s="100">
        <f t="shared" si="3910"/>
        <v>0</v>
      </c>
      <c r="KC319" s="100">
        <f t="shared" si="3910"/>
        <v>0</v>
      </c>
      <c r="KD319" s="100">
        <f t="shared" si="3910"/>
        <v>0</v>
      </c>
      <c r="KE319" s="100">
        <f t="shared" si="3910"/>
        <v>0</v>
      </c>
      <c r="KF319" s="100">
        <f t="shared" si="3910"/>
        <v>0</v>
      </c>
      <c r="KG319" s="100">
        <f t="shared" si="3910"/>
        <v>0</v>
      </c>
      <c r="KH319" s="100">
        <f t="shared" si="3910"/>
        <v>0</v>
      </c>
      <c r="KI319" s="100">
        <f t="shared" si="3910"/>
        <v>0</v>
      </c>
      <c r="KJ319" s="100">
        <f t="shared" si="3910"/>
        <v>0</v>
      </c>
      <c r="KK319" s="100">
        <f t="shared" si="3910"/>
        <v>0</v>
      </c>
      <c r="KL319" s="100">
        <f t="shared" si="3910"/>
        <v>0</v>
      </c>
      <c r="KM319" s="100">
        <f t="shared" si="3910"/>
        <v>0</v>
      </c>
      <c r="KN319" s="100">
        <f t="shared" si="3910"/>
        <v>0</v>
      </c>
      <c r="KO319" s="100">
        <f t="shared" si="3910"/>
        <v>0</v>
      </c>
      <c r="KP319" s="100">
        <f t="shared" si="3910"/>
        <v>0</v>
      </c>
      <c r="KQ319" s="100">
        <f t="shared" si="3910"/>
        <v>0</v>
      </c>
      <c r="KR319" s="100">
        <f t="shared" si="3910"/>
        <v>0</v>
      </c>
      <c r="KS319" s="100">
        <f t="shared" si="3910"/>
        <v>0</v>
      </c>
      <c r="KT319" s="100">
        <f t="shared" si="3910"/>
        <v>0</v>
      </c>
      <c r="KU319" s="100">
        <f t="shared" si="3910"/>
        <v>0</v>
      </c>
      <c r="KV319" s="100">
        <f t="shared" si="3910"/>
        <v>0</v>
      </c>
      <c r="KW319" s="100">
        <f t="shared" si="3910"/>
        <v>0</v>
      </c>
      <c r="KX319" s="100">
        <f t="shared" si="3910"/>
        <v>0</v>
      </c>
      <c r="KY319" s="100">
        <f t="shared" si="3910"/>
        <v>0</v>
      </c>
      <c r="KZ319" s="100">
        <f t="shared" si="3910"/>
        <v>0</v>
      </c>
      <c r="LA319" s="100">
        <f t="shared" si="3910"/>
        <v>0</v>
      </c>
      <c r="LB319" s="100">
        <f t="shared" si="3910"/>
        <v>0</v>
      </c>
      <c r="LC319" s="100">
        <f t="shared" si="3910"/>
        <v>0</v>
      </c>
      <c r="LD319" s="100">
        <f t="shared" si="3910"/>
        <v>0</v>
      </c>
      <c r="LE319" s="100">
        <f t="shared" si="3910"/>
        <v>0</v>
      </c>
      <c r="LF319" s="100">
        <f t="shared" si="3910"/>
        <v>0</v>
      </c>
      <c r="LG319" s="100">
        <f t="shared" si="3910"/>
        <v>0</v>
      </c>
      <c r="LH319" s="100">
        <f t="shared" si="3910"/>
        <v>0</v>
      </c>
      <c r="LI319" s="100">
        <f t="shared" si="3910"/>
        <v>0</v>
      </c>
      <c r="LJ319" s="100">
        <f t="shared" si="3910"/>
        <v>0</v>
      </c>
      <c r="LK319" s="100">
        <f t="shared" si="3910"/>
        <v>0</v>
      </c>
      <c r="LL319" s="100">
        <f t="shared" si="3910"/>
        <v>0</v>
      </c>
      <c r="LM319" s="100">
        <f t="shared" ref="LM319:NK319" si="3911">SUM(LM312:LM318)</f>
        <v>0</v>
      </c>
      <c r="LN319" s="100">
        <f t="shared" si="3911"/>
        <v>0</v>
      </c>
      <c r="LO319" s="100">
        <f t="shared" si="3911"/>
        <v>0</v>
      </c>
      <c r="LP319" s="100">
        <f t="shared" si="3911"/>
        <v>0</v>
      </c>
      <c r="LQ319" s="100">
        <f t="shared" si="3911"/>
        <v>0</v>
      </c>
      <c r="LR319" s="100">
        <f t="shared" si="3911"/>
        <v>0</v>
      </c>
      <c r="LS319" s="100">
        <f t="shared" si="3911"/>
        <v>0</v>
      </c>
      <c r="LT319" s="100">
        <f t="shared" si="3911"/>
        <v>0</v>
      </c>
      <c r="LU319" s="100">
        <f t="shared" si="3911"/>
        <v>0</v>
      </c>
      <c r="LV319" s="100">
        <f t="shared" si="3911"/>
        <v>0</v>
      </c>
      <c r="LW319" s="100">
        <f t="shared" si="3911"/>
        <v>0</v>
      </c>
      <c r="LX319" s="100">
        <f t="shared" si="3911"/>
        <v>0</v>
      </c>
      <c r="LY319" s="100">
        <f t="shared" si="3911"/>
        <v>0</v>
      </c>
      <c r="LZ319" s="100">
        <f t="shared" si="3911"/>
        <v>0</v>
      </c>
      <c r="MA319" s="100">
        <f t="shared" si="3911"/>
        <v>0</v>
      </c>
      <c r="MB319" s="100">
        <f t="shared" si="3911"/>
        <v>0</v>
      </c>
      <c r="MC319" s="100">
        <f t="shared" si="3911"/>
        <v>0</v>
      </c>
      <c r="MD319" s="100">
        <f t="shared" si="3911"/>
        <v>0</v>
      </c>
      <c r="ME319" s="100">
        <f t="shared" si="3911"/>
        <v>0</v>
      </c>
      <c r="MF319" s="100">
        <f t="shared" si="3911"/>
        <v>0</v>
      </c>
      <c r="MG319" s="100">
        <f t="shared" si="3911"/>
        <v>0</v>
      </c>
      <c r="MH319" s="100">
        <f t="shared" si="3911"/>
        <v>0</v>
      </c>
      <c r="MI319" s="100">
        <f t="shared" si="3911"/>
        <v>0</v>
      </c>
      <c r="MJ319" s="100">
        <f t="shared" si="3911"/>
        <v>0</v>
      </c>
      <c r="MK319" s="100">
        <f t="shared" si="3911"/>
        <v>0</v>
      </c>
      <c r="ML319" s="100">
        <f t="shared" si="3911"/>
        <v>0</v>
      </c>
      <c r="MM319" s="100">
        <f t="shared" si="3911"/>
        <v>0</v>
      </c>
      <c r="MN319" s="100">
        <f t="shared" si="3911"/>
        <v>0</v>
      </c>
      <c r="MO319" s="100">
        <f t="shared" si="3911"/>
        <v>0</v>
      </c>
      <c r="MP319" s="100">
        <f t="shared" si="3911"/>
        <v>0</v>
      </c>
      <c r="MQ319" s="100">
        <f t="shared" si="3911"/>
        <v>0</v>
      </c>
      <c r="MR319" s="100">
        <f t="shared" si="3911"/>
        <v>0</v>
      </c>
      <c r="MS319" s="100">
        <f t="shared" si="3911"/>
        <v>0</v>
      </c>
      <c r="MT319" s="100">
        <f t="shared" si="3911"/>
        <v>0</v>
      </c>
      <c r="MU319" s="100">
        <f t="shared" si="3911"/>
        <v>0</v>
      </c>
      <c r="MV319" s="100">
        <f t="shared" si="3911"/>
        <v>0</v>
      </c>
      <c r="MW319" s="100">
        <f t="shared" si="3911"/>
        <v>0</v>
      </c>
      <c r="MX319" s="100">
        <f t="shared" si="3911"/>
        <v>0</v>
      </c>
      <c r="MY319" s="100">
        <f t="shared" si="3911"/>
        <v>0</v>
      </c>
      <c r="MZ319" s="100">
        <f t="shared" si="3911"/>
        <v>0</v>
      </c>
      <c r="NA319" s="100">
        <f t="shared" si="3911"/>
        <v>0</v>
      </c>
      <c r="NB319" s="100">
        <f t="shared" si="3911"/>
        <v>0</v>
      </c>
      <c r="NC319" s="100">
        <f t="shared" si="3911"/>
        <v>0</v>
      </c>
      <c r="ND319" s="100">
        <f t="shared" si="3911"/>
        <v>0</v>
      </c>
      <c r="NE319" s="100">
        <f t="shared" si="3911"/>
        <v>0</v>
      </c>
      <c r="NF319" s="100">
        <f t="shared" si="3911"/>
        <v>0</v>
      </c>
      <c r="NG319" s="100">
        <f t="shared" si="3911"/>
        <v>0</v>
      </c>
      <c r="NH319" s="100">
        <f t="shared" si="3911"/>
        <v>0</v>
      </c>
      <c r="NI319" s="100">
        <f t="shared" si="3911"/>
        <v>0</v>
      </c>
      <c r="NJ319" s="100">
        <f t="shared" si="3911"/>
        <v>0</v>
      </c>
      <c r="NK319" s="101">
        <f t="shared" si="3911"/>
        <v>0</v>
      </c>
    </row>
    <row r="320" spans="1:375" x14ac:dyDescent="0.25">
      <c r="A320" s="96">
        <f>SUMIF($D$163:$NK$163,"&lt;="&amp;Summary!$B$3,Leases!D320:NK320)</f>
        <v>0</v>
      </c>
      <c r="B320" s="23" t="s">
        <v>102</v>
      </c>
      <c r="C320" s="45" t="s">
        <v>24</v>
      </c>
      <c r="D320" s="94">
        <f t="shared" ref="D320:BO320" si="3912">IF(D$165=EOMONTH($D147,-1),-FV($AE147,ROUNDDOWN(YEARFRAC($D$165,D$165,1),0),,-$AC147*$B147,0),0)</f>
        <v>0</v>
      </c>
      <c r="E320" s="94">
        <f t="shared" si="3912"/>
        <v>0</v>
      </c>
      <c r="F320" s="94">
        <f t="shared" si="3912"/>
        <v>0</v>
      </c>
      <c r="G320" s="94">
        <f t="shared" si="3912"/>
        <v>0</v>
      </c>
      <c r="H320" s="94">
        <f t="shared" si="3912"/>
        <v>0</v>
      </c>
      <c r="I320" s="94">
        <f t="shared" si="3912"/>
        <v>0</v>
      </c>
      <c r="J320" s="94">
        <f t="shared" si="3912"/>
        <v>0</v>
      </c>
      <c r="K320" s="94">
        <f t="shared" si="3912"/>
        <v>0</v>
      </c>
      <c r="L320" s="94">
        <f t="shared" si="3912"/>
        <v>0</v>
      </c>
      <c r="M320" s="94">
        <f t="shared" si="3912"/>
        <v>0</v>
      </c>
      <c r="N320" s="94">
        <f t="shared" si="3912"/>
        <v>0</v>
      </c>
      <c r="O320" s="94">
        <f t="shared" si="3912"/>
        <v>0</v>
      </c>
      <c r="P320" s="94">
        <f t="shared" si="3912"/>
        <v>0</v>
      </c>
      <c r="Q320" s="94">
        <f t="shared" si="3912"/>
        <v>0</v>
      </c>
      <c r="R320" s="94">
        <f t="shared" si="3912"/>
        <v>0</v>
      </c>
      <c r="S320" s="94">
        <f t="shared" si="3912"/>
        <v>0</v>
      </c>
      <c r="T320" s="94">
        <f t="shared" si="3912"/>
        <v>0</v>
      </c>
      <c r="U320" s="94">
        <f t="shared" si="3912"/>
        <v>0</v>
      </c>
      <c r="V320" s="94">
        <f t="shared" si="3912"/>
        <v>0</v>
      </c>
      <c r="W320" s="94">
        <f t="shared" si="3912"/>
        <v>0</v>
      </c>
      <c r="X320" s="94">
        <f t="shared" si="3912"/>
        <v>0</v>
      </c>
      <c r="Y320" s="94">
        <f t="shared" si="3912"/>
        <v>0</v>
      </c>
      <c r="Z320" s="94">
        <f t="shared" si="3912"/>
        <v>0</v>
      </c>
      <c r="AA320" s="94">
        <f t="shared" si="3912"/>
        <v>0</v>
      </c>
      <c r="AB320" s="94">
        <f t="shared" si="3912"/>
        <v>0</v>
      </c>
      <c r="AC320" s="94">
        <f t="shared" si="3912"/>
        <v>0</v>
      </c>
      <c r="AD320" s="94">
        <f t="shared" si="3912"/>
        <v>0</v>
      </c>
      <c r="AE320" s="94">
        <f t="shared" si="3912"/>
        <v>0</v>
      </c>
      <c r="AF320" s="94">
        <f t="shared" si="3912"/>
        <v>0</v>
      </c>
      <c r="AG320" s="94">
        <f t="shared" si="3912"/>
        <v>0</v>
      </c>
      <c r="AH320" s="94">
        <f t="shared" si="3912"/>
        <v>0</v>
      </c>
      <c r="AI320" s="94">
        <f t="shared" si="3912"/>
        <v>0</v>
      </c>
      <c r="AJ320" s="94">
        <f t="shared" si="3912"/>
        <v>0</v>
      </c>
      <c r="AK320" s="94">
        <f t="shared" si="3912"/>
        <v>0</v>
      </c>
      <c r="AL320" s="94">
        <f t="shared" si="3912"/>
        <v>0</v>
      </c>
      <c r="AM320" s="94">
        <f t="shared" si="3912"/>
        <v>0</v>
      </c>
      <c r="AN320" s="94">
        <f t="shared" si="3912"/>
        <v>0</v>
      </c>
      <c r="AO320" s="94">
        <f t="shared" si="3912"/>
        <v>0</v>
      </c>
      <c r="AP320" s="94">
        <f t="shared" si="3912"/>
        <v>0</v>
      </c>
      <c r="AQ320" s="94">
        <f t="shared" si="3912"/>
        <v>0</v>
      </c>
      <c r="AR320" s="94">
        <f t="shared" si="3912"/>
        <v>0</v>
      </c>
      <c r="AS320" s="94">
        <f t="shared" si="3912"/>
        <v>0</v>
      </c>
      <c r="AT320" s="94">
        <f t="shared" si="3912"/>
        <v>0</v>
      </c>
      <c r="AU320" s="94">
        <f t="shared" si="3912"/>
        <v>0</v>
      </c>
      <c r="AV320" s="94">
        <f t="shared" si="3912"/>
        <v>0</v>
      </c>
      <c r="AW320" s="94">
        <f t="shared" si="3912"/>
        <v>0</v>
      </c>
      <c r="AX320" s="94">
        <f t="shared" si="3912"/>
        <v>0</v>
      </c>
      <c r="AY320" s="94">
        <f t="shared" si="3912"/>
        <v>0</v>
      </c>
      <c r="AZ320" s="94">
        <f t="shared" si="3912"/>
        <v>0</v>
      </c>
      <c r="BA320" s="94">
        <f t="shared" si="3912"/>
        <v>0</v>
      </c>
      <c r="BB320" s="94">
        <f t="shared" si="3912"/>
        <v>0</v>
      </c>
      <c r="BC320" s="94">
        <f t="shared" si="3912"/>
        <v>0</v>
      </c>
      <c r="BD320" s="94">
        <f t="shared" si="3912"/>
        <v>0</v>
      </c>
      <c r="BE320" s="94">
        <f t="shared" si="3912"/>
        <v>0</v>
      </c>
      <c r="BF320" s="94">
        <f t="shared" si="3912"/>
        <v>0</v>
      </c>
      <c r="BG320" s="94">
        <f t="shared" si="3912"/>
        <v>0</v>
      </c>
      <c r="BH320" s="94">
        <f t="shared" si="3912"/>
        <v>0</v>
      </c>
      <c r="BI320" s="94">
        <f t="shared" si="3912"/>
        <v>0</v>
      </c>
      <c r="BJ320" s="94">
        <f t="shared" si="3912"/>
        <v>0</v>
      </c>
      <c r="BK320" s="94">
        <f t="shared" si="3912"/>
        <v>0</v>
      </c>
      <c r="BL320" s="94">
        <f t="shared" si="3912"/>
        <v>0</v>
      </c>
      <c r="BM320" s="94">
        <f t="shared" si="3912"/>
        <v>0</v>
      </c>
      <c r="BN320" s="94">
        <f t="shared" si="3912"/>
        <v>0</v>
      </c>
      <c r="BO320" s="94">
        <f t="shared" si="3912"/>
        <v>0</v>
      </c>
      <c r="BP320" s="94">
        <f t="shared" ref="BP320:EA320" si="3913">IF(BP$165=EOMONTH($D147,-1),-FV($AE147,ROUNDDOWN(YEARFRAC($D$165,BP$165,1),0),,-$AC147*$B147,0),0)</f>
        <v>0</v>
      </c>
      <c r="BQ320" s="94">
        <f t="shared" si="3913"/>
        <v>0</v>
      </c>
      <c r="BR320" s="94">
        <f t="shared" si="3913"/>
        <v>0</v>
      </c>
      <c r="BS320" s="94">
        <f t="shared" si="3913"/>
        <v>0</v>
      </c>
      <c r="BT320" s="94">
        <f t="shared" si="3913"/>
        <v>0</v>
      </c>
      <c r="BU320" s="94">
        <f t="shared" si="3913"/>
        <v>0</v>
      </c>
      <c r="BV320" s="94">
        <f t="shared" si="3913"/>
        <v>0</v>
      </c>
      <c r="BW320" s="94">
        <f t="shared" si="3913"/>
        <v>0</v>
      </c>
      <c r="BX320" s="94">
        <f t="shared" si="3913"/>
        <v>0</v>
      </c>
      <c r="BY320" s="94">
        <f t="shared" si="3913"/>
        <v>0</v>
      </c>
      <c r="BZ320" s="94">
        <f t="shared" si="3913"/>
        <v>0</v>
      </c>
      <c r="CA320" s="94">
        <f t="shared" si="3913"/>
        <v>0</v>
      </c>
      <c r="CB320" s="94">
        <f t="shared" si="3913"/>
        <v>0</v>
      </c>
      <c r="CC320" s="94">
        <f t="shared" si="3913"/>
        <v>0</v>
      </c>
      <c r="CD320" s="94">
        <f t="shared" si="3913"/>
        <v>0</v>
      </c>
      <c r="CE320" s="94">
        <f t="shared" si="3913"/>
        <v>0</v>
      </c>
      <c r="CF320" s="94">
        <f t="shared" si="3913"/>
        <v>0</v>
      </c>
      <c r="CG320" s="94">
        <f t="shared" si="3913"/>
        <v>0</v>
      </c>
      <c r="CH320" s="94">
        <f t="shared" si="3913"/>
        <v>0</v>
      </c>
      <c r="CI320" s="94">
        <f t="shared" si="3913"/>
        <v>0</v>
      </c>
      <c r="CJ320" s="94">
        <f t="shared" si="3913"/>
        <v>0</v>
      </c>
      <c r="CK320" s="94">
        <f t="shared" si="3913"/>
        <v>0</v>
      </c>
      <c r="CL320" s="94">
        <f t="shared" si="3913"/>
        <v>0</v>
      </c>
      <c r="CM320" s="94">
        <f t="shared" si="3913"/>
        <v>0</v>
      </c>
      <c r="CN320" s="94">
        <f t="shared" si="3913"/>
        <v>0</v>
      </c>
      <c r="CO320" s="94">
        <f t="shared" si="3913"/>
        <v>0</v>
      </c>
      <c r="CP320" s="94">
        <f t="shared" si="3913"/>
        <v>0</v>
      </c>
      <c r="CQ320" s="94">
        <f t="shared" si="3913"/>
        <v>0</v>
      </c>
      <c r="CR320" s="94">
        <f t="shared" si="3913"/>
        <v>0</v>
      </c>
      <c r="CS320" s="94">
        <f t="shared" si="3913"/>
        <v>0</v>
      </c>
      <c r="CT320" s="94">
        <f t="shared" si="3913"/>
        <v>0</v>
      </c>
      <c r="CU320" s="94">
        <f t="shared" si="3913"/>
        <v>0</v>
      </c>
      <c r="CV320" s="94">
        <f t="shared" si="3913"/>
        <v>0</v>
      </c>
      <c r="CW320" s="94">
        <f t="shared" si="3913"/>
        <v>0</v>
      </c>
      <c r="CX320" s="94">
        <f t="shared" si="3913"/>
        <v>0</v>
      </c>
      <c r="CY320" s="94">
        <f t="shared" si="3913"/>
        <v>0</v>
      </c>
      <c r="CZ320" s="94">
        <f t="shared" si="3913"/>
        <v>0</v>
      </c>
      <c r="DA320" s="94">
        <f t="shared" si="3913"/>
        <v>0</v>
      </c>
      <c r="DB320" s="94">
        <f t="shared" si="3913"/>
        <v>0</v>
      </c>
      <c r="DC320" s="94">
        <f t="shared" si="3913"/>
        <v>0</v>
      </c>
      <c r="DD320" s="94">
        <f t="shared" si="3913"/>
        <v>0</v>
      </c>
      <c r="DE320" s="94">
        <f t="shared" si="3913"/>
        <v>0</v>
      </c>
      <c r="DF320" s="94">
        <f t="shared" si="3913"/>
        <v>0</v>
      </c>
      <c r="DG320" s="94">
        <f t="shared" si="3913"/>
        <v>0</v>
      </c>
      <c r="DH320" s="94">
        <f t="shared" si="3913"/>
        <v>0</v>
      </c>
      <c r="DI320" s="94">
        <f t="shared" si="3913"/>
        <v>0</v>
      </c>
      <c r="DJ320" s="94">
        <f t="shared" si="3913"/>
        <v>0</v>
      </c>
      <c r="DK320" s="94">
        <f t="shared" si="3913"/>
        <v>0</v>
      </c>
      <c r="DL320" s="94">
        <f t="shared" si="3913"/>
        <v>0</v>
      </c>
      <c r="DM320" s="94">
        <f t="shared" si="3913"/>
        <v>0</v>
      </c>
      <c r="DN320" s="94">
        <f t="shared" si="3913"/>
        <v>0</v>
      </c>
      <c r="DO320" s="94">
        <f t="shared" si="3913"/>
        <v>0</v>
      </c>
      <c r="DP320" s="94">
        <f t="shared" si="3913"/>
        <v>0</v>
      </c>
      <c r="DQ320" s="94">
        <f t="shared" si="3913"/>
        <v>0</v>
      </c>
      <c r="DR320" s="94">
        <f t="shared" si="3913"/>
        <v>0</v>
      </c>
      <c r="DS320" s="94">
        <f t="shared" si="3913"/>
        <v>0</v>
      </c>
      <c r="DT320" s="94">
        <f t="shared" si="3913"/>
        <v>0</v>
      </c>
      <c r="DU320" s="94">
        <f t="shared" si="3913"/>
        <v>0</v>
      </c>
      <c r="DV320" s="94">
        <f t="shared" si="3913"/>
        <v>0</v>
      </c>
      <c r="DW320" s="94">
        <f t="shared" si="3913"/>
        <v>0</v>
      </c>
      <c r="DX320" s="94">
        <f t="shared" si="3913"/>
        <v>0</v>
      </c>
      <c r="DY320" s="94">
        <f t="shared" si="3913"/>
        <v>0</v>
      </c>
      <c r="DZ320" s="94">
        <f t="shared" si="3913"/>
        <v>0</v>
      </c>
      <c r="EA320" s="94">
        <f t="shared" si="3913"/>
        <v>0</v>
      </c>
      <c r="EB320" s="94">
        <f t="shared" ref="EB320:GM320" si="3914">IF(EB$165=EOMONTH($D147,-1),-FV($AE147,ROUNDDOWN(YEARFRAC($D$165,EB$165,1),0),,-$AC147*$B147,0),0)</f>
        <v>0</v>
      </c>
      <c r="EC320" s="94">
        <f t="shared" si="3914"/>
        <v>0</v>
      </c>
      <c r="ED320" s="94">
        <f t="shared" si="3914"/>
        <v>0</v>
      </c>
      <c r="EE320" s="94">
        <f t="shared" si="3914"/>
        <v>0</v>
      </c>
      <c r="EF320" s="94">
        <f t="shared" si="3914"/>
        <v>0</v>
      </c>
      <c r="EG320" s="94">
        <f t="shared" si="3914"/>
        <v>0</v>
      </c>
      <c r="EH320" s="94">
        <f t="shared" si="3914"/>
        <v>0</v>
      </c>
      <c r="EI320" s="94">
        <f t="shared" si="3914"/>
        <v>0</v>
      </c>
      <c r="EJ320" s="94">
        <f t="shared" si="3914"/>
        <v>0</v>
      </c>
      <c r="EK320" s="94">
        <f t="shared" si="3914"/>
        <v>0</v>
      </c>
      <c r="EL320" s="94">
        <f t="shared" si="3914"/>
        <v>0</v>
      </c>
      <c r="EM320" s="94">
        <f t="shared" si="3914"/>
        <v>0</v>
      </c>
      <c r="EN320" s="94">
        <f t="shared" si="3914"/>
        <v>0</v>
      </c>
      <c r="EO320" s="94">
        <f t="shared" si="3914"/>
        <v>0</v>
      </c>
      <c r="EP320" s="94">
        <f t="shared" si="3914"/>
        <v>0</v>
      </c>
      <c r="EQ320" s="94">
        <f t="shared" si="3914"/>
        <v>0</v>
      </c>
      <c r="ER320" s="94">
        <f t="shared" si="3914"/>
        <v>0</v>
      </c>
      <c r="ES320" s="94">
        <f t="shared" si="3914"/>
        <v>0</v>
      </c>
      <c r="ET320" s="94">
        <f t="shared" si="3914"/>
        <v>0</v>
      </c>
      <c r="EU320" s="94">
        <f t="shared" si="3914"/>
        <v>0</v>
      </c>
      <c r="EV320" s="94">
        <f t="shared" si="3914"/>
        <v>0</v>
      </c>
      <c r="EW320" s="94">
        <f t="shared" si="3914"/>
        <v>0</v>
      </c>
      <c r="EX320" s="94">
        <f t="shared" si="3914"/>
        <v>0</v>
      </c>
      <c r="EY320" s="94">
        <f t="shared" si="3914"/>
        <v>0</v>
      </c>
      <c r="EZ320" s="94">
        <f t="shared" si="3914"/>
        <v>0</v>
      </c>
      <c r="FA320" s="94">
        <f t="shared" si="3914"/>
        <v>0</v>
      </c>
      <c r="FB320" s="94">
        <f t="shared" si="3914"/>
        <v>0</v>
      </c>
      <c r="FC320" s="94">
        <f t="shared" si="3914"/>
        <v>0</v>
      </c>
      <c r="FD320" s="94">
        <f t="shared" si="3914"/>
        <v>0</v>
      </c>
      <c r="FE320" s="94">
        <f t="shared" si="3914"/>
        <v>0</v>
      </c>
      <c r="FF320" s="94">
        <f t="shared" si="3914"/>
        <v>0</v>
      </c>
      <c r="FG320" s="94">
        <f t="shared" si="3914"/>
        <v>0</v>
      </c>
      <c r="FH320" s="94">
        <f t="shared" si="3914"/>
        <v>0</v>
      </c>
      <c r="FI320" s="94">
        <f t="shared" si="3914"/>
        <v>0</v>
      </c>
      <c r="FJ320" s="94">
        <f t="shared" si="3914"/>
        <v>0</v>
      </c>
      <c r="FK320" s="94">
        <f t="shared" si="3914"/>
        <v>0</v>
      </c>
      <c r="FL320" s="94">
        <f t="shared" si="3914"/>
        <v>0</v>
      </c>
      <c r="FM320" s="94">
        <f t="shared" si="3914"/>
        <v>0</v>
      </c>
      <c r="FN320" s="94">
        <f t="shared" si="3914"/>
        <v>0</v>
      </c>
      <c r="FO320" s="94">
        <f t="shared" si="3914"/>
        <v>0</v>
      </c>
      <c r="FP320" s="94">
        <f t="shared" si="3914"/>
        <v>0</v>
      </c>
      <c r="FQ320" s="94">
        <f t="shared" si="3914"/>
        <v>0</v>
      </c>
      <c r="FR320" s="94">
        <f t="shared" si="3914"/>
        <v>0</v>
      </c>
      <c r="FS320" s="94">
        <f t="shared" si="3914"/>
        <v>0</v>
      </c>
      <c r="FT320" s="94">
        <f t="shared" si="3914"/>
        <v>0</v>
      </c>
      <c r="FU320" s="94">
        <f t="shared" si="3914"/>
        <v>0</v>
      </c>
      <c r="FV320" s="94">
        <f t="shared" si="3914"/>
        <v>0</v>
      </c>
      <c r="FW320" s="94">
        <f t="shared" si="3914"/>
        <v>0</v>
      </c>
      <c r="FX320" s="94">
        <f t="shared" si="3914"/>
        <v>0</v>
      </c>
      <c r="FY320" s="94">
        <f t="shared" si="3914"/>
        <v>0</v>
      </c>
      <c r="FZ320" s="94">
        <f t="shared" si="3914"/>
        <v>0</v>
      </c>
      <c r="GA320" s="94">
        <f t="shared" si="3914"/>
        <v>0</v>
      </c>
      <c r="GB320" s="94">
        <f t="shared" si="3914"/>
        <v>0</v>
      </c>
      <c r="GC320" s="94">
        <f t="shared" si="3914"/>
        <v>0</v>
      </c>
      <c r="GD320" s="94">
        <f t="shared" si="3914"/>
        <v>0</v>
      </c>
      <c r="GE320" s="94">
        <f t="shared" si="3914"/>
        <v>0</v>
      </c>
      <c r="GF320" s="94">
        <f t="shared" si="3914"/>
        <v>0</v>
      </c>
      <c r="GG320" s="94">
        <f t="shared" si="3914"/>
        <v>0</v>
      </c>
      <c r="GH320" s="94">
        <f t="shared" si="3914"/>
        <v>0</v>
      </c>
      <c r="GI320" s="94">
        <f t="shared" si="3914"/>
        <v>0</v>
      </c>
      <c r="GJ320" s="94">
        <f t="shared" si="3914"/>
        <v>0</v>
      </c>
      <c r="GK320" s="94">
        <f t="shared" si="3914"/>
        <v>0</v>
      </c>
      <c r="GL320" s="94">
        <f t="shared" si="3914"/>
        <v>0</v>
      </c>
      <c r="GM320" s="94">
        <f t="shared" si="3914"/>
        <v>0</v>
      </c>
      <c r="GN320" s="94">
        <f t="shared" ref="GN320:IY320" si="3915">IF(GN$165=EOMONTH($D147,-1),-FV($AE147,ROUNDDOWN(YEARFRAC($D$165,GN$165,1),0),,-$AC147*$B147,0),0)</f>
        <v>0</v>
      </c>
      <c r="GO320" s="94">
        <f t="shared" si="3915"/>
        <v>0</v>
      </c>
      <c r="GP320" s="94">
        <f t="shared" si="3915"/>
        <v>0</v>
      </c>
      <c r="GQ320" s="94">
        <f t="shared" si="3915"/>
        <v>0</v>
      </c>
      <c r="GR320" s="94">
        <f t="shared" si="3915"/>
        <v>0</v>
      </c>
      <c r="GS320" s="94">
        <f t="shared" si="3915"/>
        <v>0</v>
      </c>
      <c r="GT320" s="94">
        <f t="shared" si="3915"/>
        <v>0</v>
      </c>
      <c r="GU320" s="94">
        <f t="shared" si="3915"/>
        <v>0</v>
      </c>
      <c r="GV320" s="94">
        <f t="shared" si="3915"/>
        <v>0</v>
      </c>
      <c r="GW320" s="94">
        <f t="shared" si="3915"/>
        <v>0</v>
      </c>
      <c r="GX320" s="94">
        <f t="shared" si="3915"/>
        <v>0</v>
      </c>
      <c r="GY320" s="94">
        <f t="shared" si="3915"/>
        <v>0</v>
      </c>
      <c r="GZ320" s="94">
        <f t="shared" si="3915"/>
        <v>0</v>
      </c>
      <c r="HA320" s="94">
        <f t="shared" si="3915"/>
        <v>0</v>
      </c>
      <c r="HB320" s="94">
        <f t="shared" si="3915"/>
        <v>0</v>
      </c>
      <c r="HC320" s="94">
        <f t="shared" si="3915"/>
        <v>0</v>
      </c>
      <c r="HD320" s="94">
        <f t="shared" si="3915"/>
        <v>0</v>
      </c>
      <c r="HE320" s="94">
        <f t="shared" si="3915"/>
        <v>0</v>
      </c>
      <c r="HF320" s="94">
        <f t="shared" si="3915"/>
        <v>0</v>
      </c>
      <c r="HG320" s="94">
        <f t="shared" si="3915"/>
        <v>0</v>
      </c>
      <c r="HH320" s="94">
        <f t="shared" si="3915"/>
        <v>0</v>
      </c>
      <c r="HI320" s="94">
        <f t="shared" si="3915"/>
        <v>0</v>
      </c>
      <c r="HJ320" s="94">
        <f t="shared" si="3915"/>
        <v>0</v>
      </c>
      <c r="HK320" s="94">
        <f t="shared" si="3915"/>
        <v>0</v>
      </c>
      <c r="HL320" s="94">
        <f t="shared" si="3915"/>
        <v>0</v>
      </c>
      <c r="HM320" s="94">
        <f t="shared" si="3915"/>
        <v>0</v>
      </c>
      <c r="HN320" s="94">
        <f t="shared" si="3915"/>
        <v>0</v>
      </c>
      <c r="HO320" s="94">
        <f t="shared" si="3915"/>
        <v>0</v>
      </c>
      <c r="HP320" s="94">
        <f t="shared" si="3915"/>
        <v>0</v>
      </c>
      <c r="HQ320" s="94">
        <f t="shared" si="3915"/>
        <v>0</v>
      </c>
      <c r="HR320" s="94">
        <f t="shared" si="3915"/>
        <v>0</v>
      </c>
      <c r="HS320" s="94">
        <f t="shared" si="3915"/>
        <v>0</v>
      </c>
      <c r="HT320" s="94">
        <f t="shared" si="3915"/>
        <v>0</v>
      </c>
      <c r="HU320" s="94">
        <f t="shared" si="3915"/>
        <v>0</v>
      </c>
      <c r="HV320" s="94">
        <f t="shared" si="3915"/>
        <v>0</v>
      </c>
      <c r="HW320" s="94">
        <f t="shared" si="3915"/>
        <v>0</v>
      </c>
      <c r="HX320" s="94">
        <f t="shared" si="3915"/>
        <v>0</v>
      </c>
      <c r="HY320" s="94">
        <f t="shared" si="3915"/>
        <v>0</v>
      </c>
      <c r="HZ320" s="94">
        <f t="shared" si="3915"/>
        <v>0</v>
      </c>
      <c r="IA320" s="94">
        <f t="shared" si="3915"/>
        <v>0</v>
      </c>
      <c r="IB320" s="94">
        <f t="shared" si="3915"/>
        <v>0</v>
      </c>
      <c r="IC320" s="94">
        <f t="shared" si="3915"/>
        <v>0</v>
      </c>
      <c r="ID320" s="94">
        <f t="shared" si="3915"/>
        <v>0</v>
      </c>
      <c r="IE320" s="94">
        <f t="shared" si="3915"/>
        <v>0</v>
      </c>
      <c r="IF320" s="94">
        <f t="shared" si="3915"/>
        <v>0</v>
      </c>
      <c r="IG320" s="94">
        <f t="shared" si="3915"/>
        <v>0</v>
      </c>
      <c r="IH320" s="94">
        <f t="shared" si="3915"/>
        <v>0</v>
      </c>
      <c r="II320" s="94">
        <f t="shared" si="3915"/>
        <v>0</v>
      </c>
      <c r="IJ320" s="94">
        <f t="shared" si="3915"/>
        <v>0</v>
      </c>
      <c r="IK320" s="94">
        <f t="shared" si="3915"/>
        <v>0</v>
      </c>
      <c r="IL320" s="94">
        <f t="shared" si="3915"/>
        <v>0</v>
      </c>
      <c r="IM320" s="94">
        <f t="shared" si="3915"/>
        <v>0</v>
      </c>
      <c r="IN320" s="94">
        <f t="shared" si="3915"/>
        <v>0</v>
      </c>
      <c r="IO320" s="94">
        <f t="shared" si="3915"/>
        <v>0</v>
      </c>
      <c r="IP320" s="94">
        <f t="shared" si="3915"/>
        <v>0</v>
      </c>
      <c r="IQ320" s="94">
        <f t="shared" si="3915"/>
        <v>0</v>
      </c>
      <c r="IR320" s="94">
        <f t="shared" si="3915"/>
        <v>0</v>
      </c>
      <c r="IS320" s="94">
        <f t="shared" si="3915"/>
        <v>0</v>
      </c>
      <c r="IT320" s="94">
        <f t="shared" si="3915"/>
        <v>0</v>
      </c>
      <c r="IU320" s="94">
        <f t="shared" si="3915"/>
        <v>0</v>
      </c>
      <c r="IV320" s="94">
        <f t="shared" si="3915"/>
        <v>0</v>
      </c>
      <c r="IW320" s="94">
        <f t="shared" si="3915"/>
        <v>0</v>
      </c>
      <c r="IX320" s="94">
        <f t="shared" si="3915"/>
        <v>0</v>
      </c>
      <c r="IY320" s="94">
        <f t="shared" si="3915"/>
        <v>0</v>
      </c>
      <c r="IZ320" s="94">
        <f t="shared" ref="IZ320:LK320" si="3916">IF(IZ$165=EOMONTH($D147,-1),-FV($AE147,ROUNDDOWN(YEARFRAC($D$165,IZ$165,1),0),,-$AC147*$B147,0),0)</f>
        <v>0</v>
      </c>
      <c r="JA320" s="94">
        <f t="shared" si="3916"/>
        <v>0</v>
      </c>
      <c r="JB320" s="94">
        <f t="shared" si="3916"/>
        <v>0</v>
      </c>
      <c r="JC320" s="94">
        <f t="shared" si="3916"/>
        <v>0</v>
      </c>
      <c r="JD320" s="94">
        <f t="shared" si="3916"/>
        <v>0</v>
      </c>
      <c r="JE320" s="94">
        <f t="shared" si="3916"/>
        <v>0</v>
      </c>
      <c r="JF320" s="94">
        <f t="shared" si="3916"/>
        <v>0</v>
      </c>
      <c r="JG320" s="94">
        <f t="shared" si="3916"/>
        <v>0</v>
      </c>
      <c r="JH320" s="94">
        <f t="shared" si="3916"/>
        <v>0</v>
      </c>
      <c r="JI320" s="94">
        <f t="shared" si="3916"/>
        <v>0</v>
      </c>
      <c r="JJ320" s="94">
        <f t="shared" si="3916"/>
        <v>0</v>
      </c>
      <c r="JK320" s="94">
        <f t="shared" si="3916"/>
        <v>0</v>
      </c>
      <c r="JL320" s="94">
        <f t="shared" si="3916"/>
        <v>0</v>
      </c>
      <c r="JM320" s="94">
        <f t="shared" si="3916"/>
        <v>0</v>
      </c>
      <c r="JN320" s="94">
        <f t="shared" si="3916"/>
        <v>0</v>
      </c>
      <c r="JO320" s="94">
        <f t="shared" si="3916"/>
        <v>0</v>
      </c>
      <c r="JP320" s="94">
        <f t="shared" si="3916"/>
        <v>0</v>
      </c>
      <c r="JQ320" s="94">
        <f t="shared" si="3916"/>
        <v>0</v>
      </c>
      <c r="JR320" s="94">
        <f t="shared" si="3916"/>
        <v>0</v>
      </c>
      <c r="JS320" s="94">
        <f t="shared" si="3916"/>
        <v>0</v>
      </c>
      <c r="JT320" s="94">
        <f t="shared" si="3916"/>
        <v>0</v>
      </c>
      <c r="JU320" s="94">
        <f t="shared" si="3916"/>
        <v>0</v>
      </c>
      <c r="JV320" s="94">
        <f t="shared" si="3916"/>
        <v>0</v>
      </c>
      <c r="JW320" s="94">
        <f t="shared" si="3916"/>
        <v>0</v>
      </c>
      <c r="JX320" s="94">
        <f t="shared" si="3916"/>
        <v>0</v>
      </c>
      <c r="JY320" s="94">
        <f t="shared" si="3916"/>
        <v>0</v>
      </c>
      <c r="JZ320" s="94">
        <f t="shared" si="3916"/>
        <v>0</v>
      </c>
      <c r="KA320" s="94">
        <f t="shared" si="3916"/>
        <v>0</v>
      </c>
      <c r="KB320" s="94">
        <f t="shared" si="3916"/>
        <v>0</v>
      </c>
      <c r="KC320" s="94">
        <f t="shared" si="3916"/>
        <v>0</v>
      </c>
      <c r="KD320" s="94">
        <f t="shared" si="3916"/>
        <v>0</v>
      </c>
      <c r="KE320" s="94">
        <f t="shared" si="3916"/>
        <v>0</v>
      </c>
      <c r="KF320" s="94">
        <f t="shared" si="3916"/>
        <v>0</v>
      </c>
      <c r="KG320" s="94">
        <f t="shared" si="3916"/>
        <v>0</v>
      </c>
      <c r="KH320" s="94">
        <f t="shared" si="3916"/>
        <v>0</v>
      </c>
      <c r="KI320" s="94">
        <f t="shared" si="3916"/>
        <v>0</v>
      </c>
      <c r="KJ320" s="94">
        <f t="shared" si="3916"/>
        <v>0</v>
      </c>
      <c r="KK320" s="94">
        <f t="shared" si="3916"/>
        <v>0</v>
      </c>
      <c r="KL320" s="94">
        <f t="shared" si="3916"/>
        <v>0</v>
      </c>
      <c r="KM320" s="94">
        <f t="shared" si="3916"/>
        <v>0</v>
      </c>
      <c r="KN320" s="94">
        <f t="shared" si="3916"/>
        <v>0</v>
      </c>
      <c r="KO320" s="94">
        <f t="shared" si="3916"/>
        <v>0</v>
      </c>
      <c r="KP320" s="94">
        <f t="shared" si="3916"/>
        <v>0</v>
      </c>
      <c r="KQ320" s="94">
        <f t="shared" si="3916"/>
        <v>0</v>
      </c>
      <c r="KR320" s="94">
        <f t="shared" si="3916"/>
        <v>0</v>
      </c>
      <c r="KS320" s="94">
        <f t="shared" si="3916"/>
        <v>0</v>
      </c>
      <c r="KT320" s="94">
        <f t="shared" si="3916"/>
        <v>0</v>
      </c>
      <c r="KU320" s="94">
        <f t="shared" si="3916"/>
        <v>0</v>
      </c>
      <c r="KV320" s="94">
        <f t="shared" si="3916"/>
        <v>0</v>
      </c>
      <c r="KW320" s="94">
        <f t="shared" si="3916"/>
        <v>0</v>
      </c>
      <c r="KX320" s="94">
        <f t="shared" si="3916"/>
        <v>0</v>
      </c>
      <c r="KY320" s="94">
        <f t="shared" si="3916"/>
        <v>0</v>
      </c>
      <c r="KZ320" s="94">
        <f t="shared" si="3916"/>
        <v>0</v>
      </c>
      <c r="LA320" s="94">
        <f t="shared" si="3916"/>
        <v>0</v>
      </c>
      <c r="LB320" s="94">
        <f t="shared" si="3916"/>
        <v>0</v>
      </c>
      <c r="LC320" s="94">
        <f t="shared" si="3916"/>
        <v>0</v>
      </c>
      <c r="LD320" s="94">
        <f t="shared" si="3916"/>
        <v>0</v>
      </c>
      <c r="LE320" s="94">
        <f t="shared" si="3916"/>
        <v>0</v>
      </c>
      <c r="LF320" s="94">
        <f t="shared" si="3916"/>
        <v>0</v>
      </c>
      <c r="LG320" s="94">
        <f t="shared" si="3916"/>
        <v>0</v>
      </c>
      <c r="LH320" s="94">
        <f t="shared" si="3916"/>
        <v>0</v>
      </c>
      <c r="LI320" s="94">
        <f t="shared" si="3916"/>
        <v>0</v>
      </c>
      <c r="LJ320" s="94">
        <f t="shared" si="3916"/>
        <v>0</v>
      </c>
      <c r="LK320" s="94">
        <f t="shared" si="3916"/>
        <v>0</v>
      </c>
      <c r="LL320" s="94">
        <f t="shared" ref="LL320:NK320" si="3917">IF(LL$165=EOMONTH($D147,-1),-FV($AE147,ROUNDDOWN(YEARFRAC($D$165,LL$165,1),0),,-$AC147*$B147,0),0)</f>
        <v>0</v>
      </c>
      <c r="LM320" s="94">
        <f t="shared" si="3917"/>
        <v>0</v>
      </c>
      <c r="LN320" s="94">
        <f t="shared" si="3917"/>
        <v>0</v>
      </c>
      <c r="LO320" s="94">
        <f t="shared" si="3917"/>
        <v>0</v>
      </c>
      <c r="LP320" s="94">
        <f t="shared" si="3917"/>
        <v>0</v>
      </c>
      <c r="LQ320" s="94">
        <f t="shared" si="3917"/>
        <v>0</v>
      </c>
      <c r="LR320" s="94">
        <f t="shared" si="3917"/>
        <v>0</v>
      </c>
      <c r="LS320" s="94">
        <f t="shared" si="3917"/>
        <v>0</v>
      </c>
      <c r="LT320" s="94">
        <f t="shared" si="3917"/>
        <v>0</v>
      </c>
      <c r="LU320" s="94">
        <f t="shared" si="3917"/>
        <v>0</v>
      </c>
      <c r="LV320" s="94">
        <f t="shared" si="3917"/>
        <v>0</v>
      </c>
      <c r="LW320" s="94">
        <f t="shared" si="3917"/>
        <v>0</v>
      </c>
      <c r="LX320" s="94">
        <f t="shared" si="3917"/>
        <v>0</v>
      </c>
      <c r="LY320" s="94">
        <f t="shared" si="3917"/>
        <v>0</v>
      </c>
      <c r="LZ320" s="94">
        <f t="shared" si="3917"/>
        <v>0</v>
      </c>
      <c r="MA320" s="94">
        <f t="shared" si="3917"/>
        <v>0</v>
      </c>
      <c r="MB320" s="94">
        <f t="shared" si="3917"/>
        <v>0</v>
      </c>
      <c r="MC320" s="94">
        <f t="shared" si="3917"/>
        <v>0</v>
      </c>
      <c r="MD320" s="94">
        <f t="shared" si="3917"/>
        <v>0</v>
      </c>
      <c r="ME320" s="94">
        <f t="shared" si="3917"/>
        <v>0</v>
      </c>
      <c r="MF320" s="94">
        <f t="shared" si="3917"/>
        <v>0</v>
      </c>
      <c r="MG320" s="94">
        <f t="shared" si="3917"/>
        <v>0</v>
      </c>
      <c r="MH320" s="94">
        <f t="shared" si="3917"/>
        <v>0</v>
      </c>
      <c r="MI320" s="94">
        <f t="shared" si="3917"/>
        <v>0</v>
      </c>
      <c r="MJ320" s="94">
        <f t="shared" si="3917"/>
        <v>0</v>
      </c>
      <c r="MK320" s="94">
        <f t="shared" si="3917"/>
        <v>0</v>
      </c>
      <c r="ML320" s="94">
        <f t="shared" si="3917"/>
        <v>0</v>
      </c>
      <c r="MM320" s="94">
        <f t="shared" si="3917"/>
        <v>0</v>
      </c>
      <c r="MN320" s="94">
        <f t="shared" si="3917"/>
        <v>0</v>
      </c>
      <c r="MO320" s="94">
        <f t="shared" si="3917"/>
        <v>0</v>
      </c>
      <c r="MP320" s="94">
        <f t="shared" si="3917"/>
        <v>0</v>
      </c>
      <c r="MQ320" s="94">
        <f t="shared" si="3917"/>
        <v>0</v>
      </c>
      <c r="MR320" s="94">
        <f t="shared" si="3917"/>
        <v>0</v>
      </c>
      <c r="MS320" s="94">
        <f t="shared" si="3917"/>
        <v>0</v>
      </c>
      <c r="MT320" s="94">
        <f t="shared" si="3917"/>
        <v>0</v>
      </c>
      <c r="MU320" s="94">
        <f t="shared" si="3917"/>
        <v>0</v>
      </c>
      <c r="MV320" s="94">
        <f t="shared" si="3917"/>
        <v>0</v>
      </c>
      <c r="MW320" s="94">
        <f t="shared" si="3917"/>
        <v>0</v>
      </c>
      <c r="MX320" s="94">
        <f t="shared" si="3917"/>
        <v>0</v>
      </c>
      <c r="MY320" s="94">
        <f t="shared" si="3917"/>
        <v>0</v>
      </c>
      <c r="MZ320" s="94">
        <f t="shared" si="3917"/>
        <v>0</v>
      </c>
      <c r="NA320" s="94">
        <f t="shared" si="3917"/>
        <v>0</v>
      </c>
      <c r="NB320" s="94">
        <f t="shared" si="3917"/>
        <v>0</v>
      </c>
      <c r="NC320" s="94">
        <f t="shared" si="3917"/>
        <v>0</v>
      </c>
      <c r="ND320" s="94">
        <f t="shared" si="3917"/>
        <v>0</v>
      </c>
      <c r="NE320" s="94">
        <f t="shared" si="3917"/>
        <v>0</v>
      </c>
      <c r="NF320" s="94">
        <f t="shared" si="3917"/>
        <v>0</v>
      </c>
      <c r="NG320" s="94">
        <f t="shared" si="3917"/>
        <v>0</v>
      </c>
      <c r="NH320" s="94">
        <f t="shared" si="3917"/>
        <v>0</v>
      </c>
      <c r="NI320" s="94">
        <f t="shared" si="3917"/>
        <v>0</v>
      </c>
      <c r="NJ320" s="94">
        <f t="shared" si="3917"/>
        <v>0</v>
      </c>
      <c r="NK320" s="97">
        <f t="shared" si="3917"/>
        <v>0</v>
      </c>
    </row>
    <row r="321" spans="1:375" x14ac:dyDescent="0.25">
      <c r="A321" s="102">
        <f>SUMIF($D$163:$NK$163,"&lt;="&amp;Summary!$B$3,Leases!D321:NK321)</f>
        <v>0</v>
      </c>
      <c r="B321" s="23" t="s">
        <v>101</v>
      </c>
      <c r="C321" s="45" t="s">
        <v>25</v>
      </c>
      <c r="D321" s="94">
        <f>IF(D$165=EOMONTH($D147,-1),SUMIFS($D312:$NK312,$D$165:$NK$165,"&gt;="&amp;EOMONTH($D147,$S147),$D$165:$NK$165,"&lt;"&amp;EOMONTH($D147,60))*-$AF147+SUMIFS($D312:$NK312,$D$165:$NK$165,"&gt;="&amp;EOMONTH($D147,60),$D$165:$NK$165,"&lt;"&amp;EOMONTH($D147,300))*-$AG147,0)</f>
        <v>0</v>
      </c>
      <c r="E321" s="94">
        <f t="shared" ref="E321:BP321" si="3918">IF(E$165=EOMONTH($D147,-1),SUMIFS($D312:$NK312,$D$165:$NK$165,"&gt;="&amp;EOMONTH($D147,$S147),$D$165:$NK$165,"&lt;"&amp;EOMONTH($D147,60))*-$AF147+SUMIFS($D312:$NK312,$D$165:$NK$165,"&gt;="&amp;EOMONTH($D147,60),$D$165:$NK$165,"&lt;"&amp;EOMONTH($D147,300))*-$AG147,0)</f>
        <v>0</v>
      </c>
      <c r="F321" s="94">
        <f t="shared" si="3918"/>
        <v>0</v>
      </c>
      <c r="G321" s="94">
        <f t="shared" si="3918"/>
        <v>0</v>
      </c>
      <c r="H321" s="94">
        <f t="shared" si="3918"/>
        <v>0</v>
      </c>
      <c r="I321" s="94">
        <f t="shared" si="3918"/>
        <v>0</v>
      </c>
      <c r="J321" s="94">
        <f t="shared" si="3918"/>
        <v>0</v>
      </c>
      <c r="K321" s="94">
        <f t="shared" si="3918"/>
        <v>0</v>
      </c>
      <c r="L321" s="94">
        <f t="shared" si="3918"/>
        <v>0</v>
      </c>
      <c r="M321" s="94">
        <f t="shared" si="3918"/>
        <v>0</v>
      </c>
      <c r="N321" s="94">
        <f t="shared" si="3918"/>
        <v>0</v>
      </c>
      <c r="O321" s="94">
        <f t="shared" si="3918"/>
        <v>0</v>
      </c>
      <c r="P321" s="94">
        <f t="shared" si="3918"/>
        <v>0</v>
      </c>
      <c r="Q321" s="94">
        <f t="shared" si="3918"/>
        <v>0</v>
      </c>
      <c r="R321" s="94">
        <f t="shared" si="3918"/>
        <v>0</v>
      </c>
      <c r="S321" s="94">
        <f t="shared" si="3918"/>
        <v>0</v>
      </c>
      <c r="T321" s="94">
        <f t="shared" si="3918"/>
        <v>0</v>
      </c>
      <c r="U321" s="94">
        <f t="shared" si="3918"/>
        <v>0</v>
      </c>
      <c r="V321" s="94">
        <f t="shared" si="3918"/>
        <v>0</v>
      </c>
      <c r="W321" s="94">
        <f t="shared" si="3918"/>
        <v>0</v>
      </c>
      <c r="X321" s="94">
        <f t="shared" si="3918"/>
        <v>0</v>
      </c>
      <c r="Y321" s="94">
        <f t="shared" si="3918"/>
        <v>0</v>
      </c>
      <c r="Z321" s="94">
        <f t="shared" si="3918"/>
        <v>0</v>
      </c>
      <c r="AA321" s="94">
        <f t="shared" si="3918"/>
        <v>0</v>
      </c>
      <c r="AB321" s="94">
        <f t="shared" si="3918"/>
        <v>0</v>
      </c>
      <c r="AC321" s="94">
        <f t="shared" si="3918"/>
        <v>0</v>
      </c>
      <c r="AD321" s="94">
        <f t="shared" si="3918"/>
        <v>0</v>
      </c>
      <c r="AE321" s="94">
        <f t="shared" si="3918"/>
        <v>0</v>
      </c>
      <c r="AF321" s="94">
        <f t="shared" si="3918"/>
        <v>0</v>
      </c>
      <c r="AG321" s="94">
        <f t="shared" si="3918"/>
        <v>0</v>
      </c>
      <c r="AH321" s="94">
        <f t="shared" si="3918"/>
        <v>0</v>
      </c>
      <c r="AI321" s="94">
        <f t="shared" si="3918"/>
        <v>0</v>
      </c>
      <c r="AJ321" s="94">
        <f t="shared" si="3918"/>
        <v>0</v>
      </c>
      <c r="AK321" s="94">
        <f t="shared" si="3918"/>
        <v>0</v>
      </c>
      <c r="AL321" s="94">
        <f t="shared" si="3918"/>
        <v>0</v>
      </c>
      <c r="AM321" s="94">
        <f t="shared" si="3918"/>
        <v>0</v>
      </c>
      <c r="AN321" s="94">
        <f t="shared" si="3918"/>
        <v>0</v>
      </c>
      <c r="AO321" s="94">
        <f t="shared" si="3918"/>
        <v>0</v>
      </c>
      <c r="AP321" s="94">
        <f t="shared" si="3918"/>
        <v>0</v>
      </c>
      <c r="AQ321" s="94">
        <f t="shared" si="3918"/>
        <v>0</v>
      </c>
      <c r="AR321" s="94">
        <f t="shared" si="3918"/>
        <v>0</v>
      </c>
      <c r="AS321" s="94">
        <f t="shared" si="3918"/>
        <v>0</v>
      </c>
      <c r="AT321" s="94">
        <f t="shared" si="3918"/>
        <v>0</v>
      </c>
      <c r="AU321" s="94">
        <f t="shared" si="3918"/>
        <v>0</v>
      </c>
      <c r="AV321" s="94">
        <f t="shared" si="3918"/>
        <v>0</v>
      </c>
      <c r="AW321" s="94">
        <f t="shared" si="3918"/>
        <v>0</v>
      </c>
      <c r="AX321" s="94">
        <f t="shared" si="3918"/>
        <v>0</v>
      </c>
      <c r="AY321" s="94">
        <f t="shared" si="3918"/>
        <v>0</v>
      </c>
      <c r="AZ321" s="94">
        <f t="shared" si="3918"/>
        <v>0</v>
      </c>
      <c r="BA321" s="94">
        <f t="shared" si="3918"/>
        <v>0</v>
      </c>
      <c r="BB321" s="94">
        <f t="shared" si="3918"/>
        <v>0</v>
      </c>
      <c r="BC321" s="94">
        <f t="shared" si="3918"/>
        <v>0</v>
      </c>
      <c r="BD321" s="94">
        <f t="shared" si="3918"/>
        <v>0</v>
      </c>
      <c r="BE321" s="94">
        <f t="shared" si="3918"/>
        <v>0</v>
      </c>
      <c r="BF321" s="94">
        <f t="shared" si="3918"/>
        <v>0</v>
      </c>
      <c r="BG321" s="94">
        <f t="shared" si="3918"/>
        <v>0</v>
      </c>
      <c r="BH321" s="94">
        <f t="shared" si="3918"/>
        <v>0</v>
      </c>
      <c r="BI321" s="94">
        <f t="shared" si="3918"/>
        <v>0</v>
      </c>
      <c r="BJ321" s="94">
        <f t="shared" si="3918"/>
        <v>0</v>
      </c>
      <c r="BK321" s="94">
        <f t="shared" si="3918"/>
        <v>0</v>
      </c>
      <c r="BL321" s="94">
        <f t="shared" si="3918"/>
        <v>0</v>
      </c>
      <c r="BM321" s="94">
        <f t="shared" si="3918"/>
        <v>0</v>
      </c>
      <c r="BN321" s="94">
        <f t="shared" si="3918"/>
        <v>0</v>
      </c>
      <c r="BO321" s="94">
        <f t="shared" si="3918"/>
        <v>0</v>
      </c>
      <c r="BP321" s="94">
        <f t="shared" si="3918"/>
        <v>0</v>
      </c>
      <c r="BQ321" s="94">
        <f t="shared" ref="BQ321:EB321" si="3919">IF(BQ$165=EOMONTH($D147,-1),SUMIFS($D312:$NK312,$D$165:$NK$165,"&gt;="&amp;EOMONTH($D147,$S147),$D$165:$NK$165,"&lt;"&amp;EOMONTH($D147,60))*-$AF147+SUMIFS($D312:$NK312,$D$165:$NK$165,"&gt;="&amp;EOMONTH($D147,60),$D$165:$NK$165,"&lt;"&amp;EOMONTH($D147,300))*-$AG147,0)</f>
        <v>0</v>
      </c>
      <c r="BR321" s="94">
        <f t="shared" si="3919"/>
        <v>0</v>
      </c>
      <c r="BS321" s="94">
        <f t="shared" si="3919"/>
        <v>0</v>
      </c>
      <c r="BT321" s="94">
        <f t="shared" si="3919"/>
        <v>0</v>
      </c>
      <c r="BU321" s="94">
        <f t="shared" si="3919"/>
        <v>0</v>
      </c>
      <c r="BV321" s="94">
        <f t="shared" si="3919"/>
        <v>0</v>
      </c>
      <c r="BW321" s="94">
        <f t="shared" si="3919"/>
        <v>0</v>
      </c>
      <c r="BX321" s="94">
        <f t="shared" si="3919"/>
        <v>0</v>
      </c>
      <c r="BY321" s="94">
        <f t="shared" si="3919"/>
        <v>0</v>
      </c>
      <c r="BZ321" s="94">
        <f t="shared" si="3919"/>
        <v>0</v>
      </c>
      <c r="CA321" s="94">
        <f t="shared" si="3919"/>
        <v>0</v>
      </c>
      <c r="CB321" s="94">
        <f t="shared" si="3919"/>
        <v>0</v>
      </c>
      <c r="CC321" s="94">
        <f t="shared" si="3919"/>
        <v>0</v>
      </c>
      <c r="CD321" s="94">
        <f t="shared" si="3919"/>
        <v>0</v>
      </c>
      <c r="CE321" s="94">
        <f t="shared" si="3919"/>
        <v>0</v>
      </c>
      <c r="CF321" s="94">
        <f t="shared" si="3919"/>
        <v>0</v>
      </c>
      <c r="CG321" s="94">
        <f t="shared" si="3919"/>
        <v>0</v>
      </c>
      <c r="CH321" s="94">
        <f t="shared" si="3919"/>
        <v>0</v>
      </c>
      <c r="CI321" s="94">
        <f t="shared" si="3919"/>
        <v>0</v>
      </c>
      <c r="CJ321" s="94">
        <f t="shared" si="3919"/>
        <v>0</v>
      </c>
      <c r="CK321" s="94">
        <f t="shared" si="3919"/>
        <v>0</v>
      </c>
      <c r="CL321" s="94">
        <f t="shared" si="3919"/>
        <v>0</v>
      </c>
      <c r="CM321" s="94">
        <f t="shared" si="3919"/>
        <v>0</v>
      </c>
      <c r="CN321" s="94">
        <f t="shared" si="3919"/>
        <v>0</v>
      </c>
      <c r="CO321" s="94">
        <f t="shared" si="3919"/>
        <v>0</v>
      </c>
      <c r="CP321" s="94">
        <f t="shared" si="3919"/>
        <v>0</v>
      </c>
      <c r="CQ321" s="94">
        <f t="shared" si="3919"/>
        <v>0</v>
      </c>
      <c r="CR321" s="94">
        <f t="shared" si="3919"/>
        <v>0</v>
      </c>
      <c r="CS321" s="94">
        <f t="shared" si="3919"/>
        <v>0</v>
      </c>
      <c r="CT321" s="94">
        <f t="shared" si="3919"/>
        <v>0</v>
      </c>
      <c r="CU321" s="94">
        <f t="shared" si="3919"/>
        <v>0</v>
      </c>
      <c r="CV321" s="94">
        <f t="shared" si="3919"/>
        <v>0</v>
      </c>
      <c r="CW321" s="94">
        <f t="shared" si="3919"/>
        <v>0</v>
      </c>
      <c r="CX321" s="94">
        <f t="shared" si="3919"/>
        <v>0</v>
      </c>
      <c r="CY321" s="94">
        <f t="shared" si="3919"/>
        <v>0</v>
      </c>
      <c r="CZ321" s="94">
        <f t="shared" si="3919"/>
        <v>0</v>
      </c>
      <c r="DA321" s="94">
        <f t="shared" si="3919"/>
        <v>0</v>
      </c>
      <c r="DB321" s="94">
        <f t="shared" si="3919"/>
        <v>0</v>
      </c>
      <c r="DC321" s="94">
        <f t="shared" si="3919"/>
        <v>0</v>
      </c>
      <c r="DD321" s="94">
        <f t="shared" si="3919"/>
        <v>0</v>
      </c>
      <c r="DE321" s="94">
        <f t="shared" si="3919"/>
        <v>0</v>
      </c>
      <c r="DF321" s="94">
        <f t="shared" si="3919"/>
        <v>0</v>
      </c>
      <c r="DG321" s="94">
        <f t="shared" si="3919"/>
        <v>0</v>
      </c>
      <c r="DH321" s="94">
        <f t="shared" si="3919"/>
        <v>0</v>
      </c>
      <c r="DI321" s="94">
        <f t="shared" si="3919"/>
        <v>0</v>
      </c>
      <c r="DJ321" s="94">
        <f t="shared" si="3919"/>
        <v>0</v>
      </c>
      <c r="DK321" s="94">
        <f t="shared" si="3919"/>
        <v>0</v>
      </c>
      <c r="DL321" s="94">
        <f t="shared" si="3919"/>
        <v>0</v>
      </c>
      <c r="DM321" s="94">
        <f t="shared" si="3919"/>
        <v>0</v>
      </c>
      <c r="DN321" s="94">
        <f t="shared" si="3919"/>
        <v>0</v>
      </c>
      <c r="DO321" s="94">
        <f t="shared" si="3919"/>
        <v>0</v>
      </c>
      <c r="DP321" s="94">
        <f t="shared" si="3919"/>
        <v>0</v>
      </c>
      <c r="DQ321" s="94">
        <f t="shared" si="3919"/>
        <v>0</v>
      </c>
      <c r="DR321" s="94">
        <f t="shared" si="3919"/>
        <v>0</v>
      </c>
      <c r="DS321" s="94">
        <f t="shared" si="3919"/>
        <v>0</v>
      </c>
      <c r="DT321" s="94">
        <f t="shared" si="3919"/>
        <v>0</v>
      </c>
      <c r="DU321" s="94">
        <f t="shared" si="3919"/>
        <v>0</v>
      </c>
      <c r="DV321" s="94">
        <f t="shared" si="3919"/>
        <v>0</v>
      </c>
      <c r="DW321" s="94">
        <f t="shared" si="3919"/>
        <v>0</v>
      </c>
      <c r="DX321" s="94">
        <f t="shared" si="3919"/>
        <v>0</v>
      </c>
      <c r="DY321" s="94">
        <f t="shared" si="3919"/>
        <v>0</v>
      </c>
      <c r="DZ321" s="94">
        <f t="shared" si="3919"/>
        <v>0</v>
      </c>
      <c r="EA321" s="94">
        <f t="shared" si="3919"/>
        <v>0</v>
      </c>
      <c r="EB321" s="94">
        <f t="shared" si="3919"/>
        <v>0</v>
      </c>
      <c r="EC321" s="94">
        <f t="shared" ref="EC321:GN321" si="3920">IF(EC$165=EOMONTH($D147,-1),SUMIFS($D312:$NK312,$D$165:$NK$165,"&gt;="&amp;EOMONTH($D147,$S147),$D$165:$NK$165,"&lt;"&amp;EOMONTH($D147,60))*-$AF147+SUMIFS($D312:$NK312,$D$165:$NK$165,"&gt;="&amp;EOMONTH($D147,60),$D$165:$NK$165,"&lt;"&amp;EOMONTH($D147,300))*-$AG147,0)</f>
        <v>0</v>
      </c>
      <c r="ED321" s="94">
        <f t="shared" si="3920"/>
        <v>0</v>
      </c>
      <c r="EE321" s="94">
        <f t="shared" si="3920"/>
        <v>0</v>
      </c>
      <c r="EF321" s="94">
        <f t="shared" si="3920"/>
        <v>0</v>
      </c>
      <c r="EG321" s="94">
        <f t="shared" si="3920"/>
        <v>0</v>
      </c>
      <c r="EH321" s="94">
        <f t="shared" si="3920"/>
        <v>0</v>
      </c>
      <c r="EI321" s="94">
        <f t="shared" si="3920"/>
        <v>0</v>
      </c>
      <c r="EJ321" s="94">
        <f t="shared" si="3920"/>
        <v>0</v>
      </c>
      <c r="EK321" s="94">
        <f t="shared" si="3920"/>
        <v>0</v>
      </c>
      <c r="EL321" s="94">
        <f t="shared" si="3920"/>
        <v>0</v>
      </c>
      <c r="EM321" s="94">
        <f t="shared" si="3920"/>
        <v>0</v>
      </c>
      <c r="EN321" s="94">
        <f t="shared" si="3920"/>
        <v>0</v>
      </c>
      <c r="EO321" s="94">
        <f t="shared" si="3920"/>
        <v>0</v>
      </c>
      <c r="EP321" s="94">
        <f t="shared" si="3920"/>
        <v>0</v>
      </c>
      <c r="EQ321" s="94">
        <f t="shared" si="3920"/>
        <v>0</v>
      </c>
      <c r="ER321" s="94">
        <f t="shared" si="3920"/>
        <v>0</v>
      </c>
      <c r="ES321" s="94">
        <f t="shared" si="3920"/>
        <v>0</v>
      </c>
      <c r="ET321" s="94">
        <f t="shared" si="3920"/>
        <v>0</v>
      </c>
      <c r="EU321" s="94">
        <f t="shared" si="3920"/>
        <v>0</v>
      </c>
      <c r="EV321" s="94">
        <f t="shared" si="3920"/>
        <v>0</v>
      </c>
      <c r="EW321" s="94">
        <f t="shared" si="3920"/>
        <v>0</v>
      </c>
      <c r="EX321" s="94">
        <f t="shared" si="3920"/>
        <v>0</v>
      </c>
      <c r="EY321" s="94">
        <f t="shared" si="3920"/>
        <v>0</v>
      </c>
      <c r="EZ321" s="94">
        <f t="shared" si="3920"/>
        <v>0</v>
      </c>
      <c r="FA321" s="94">
        <f t="shared" si="3920"/>
        <v>0</v>
      </c>
      <c r="FB321" s="94">
        <f t="shared" si="3920"/>
        <v>0</v>
      </c>
      <c r="FC321" s="94">
        <f t="shared" si="3920"/>
        <v>0</v>
      </c>
      <c r="FD321" s="94">
        <f t="shared" si="3920"/>
        <v>0</v>
      </c>
      <c r="FE321" s="94">
        <f t="shared" si="3920"/>
        <v>0</v>
      </c>
      <c r="FF321" s="94">
        <f t="shared" si="3920"/>
        <v>0</v>
      </c>
      <c r="FG321" s="94">
        <f t="shared" si="3920"/>
        <v>0</v>
      </c>
      <c r="FH321" s="94">
        <f t="shared" si="3920"/>
        <v>0</v>
      </c>
      <c r="FI321" s="94">
        <f t="shared" si="3920"/>
        <v>0</v>
      </c>
      <c r="FJ321" s="94">
        <f t="shared" si="3920"/>
        <v>0</v>
      </c>
      <c r="FK321" s="94">
        <f t="shared" si="3920"/>
        <v>0</v>
      </c>
      <c r="FL321" s="94">
        <f t="shared" si="3920"/>
        <v>0</v>
      </c>
      <c r="FM321" s="94">
        <f t="shared" si="3920"/>
        <v>0</v>
      </c>
      <c r="FN321" s="94">
        <f t="shared" si="3920"/>
        <v>0</v>
      </c>
      <c r="FO321" s="94">
        <f t="shared" si="3920"/>
        <v>0</v>
      </c>
      <c r="FP321" s="94">
        <f t="shared" si="3920"/>
        <v>0</v>
      </c>
      <c r="FQ321" s="94">
        <f t="shared" si="3920"/>
        <v>0</v>
      </c>
      <c r="FR321" s="94">
        <f t="shared" si="3920"/>
        <v>0</v>
      </c>
      <c r="FS321" s="94">
        <f t="shared" si="3920"/>
        <v>0</v>
      </c>
      <c r="FT321" s="94">
        <f t="shared" si="3920"/>
        <v>0</v>
      </c>
      <c r="FU321" s="94">
        <f t="shared" si="3920"/>
        <v>0</v>
      </c>
      <c r="FV321" s="94">
        <f t="shared" si="3920"/>
        <v>0</v>
      </c>
      <c r="FW321" s="94">
        <f t="shared" si="3920"/>
        <v>0</v>
      </c>
      <c r="FX321" s="94">
        <f t="shared" si="3920"/>
        <v>0</v>
      </c>
      <c r="FY321" s="94">
        <f t="shared" si="3920"/>
        <v>0</v>
      </c>
      <c r="FZ321" s="94">
        <f t="shared" si="3920"/>
        <v>0</v>
      </c>
      <c r="GA321" s="94">
        <f t="shared" si="3920"/>
        <v>0</v>
      </c>
      <c r="GB321" s="94">
        <f t="shared" si="3920"/>
        <v>0</v>
      </c>
      <c r="GC321" s="94">
        <f t="shared" si="3920"/>
        <v>0</v>
      </c>
      <c r="GD321" s="94">
        <f t="shared" si="3920"/>
        <v>0</v>
      </c>
      <c r="GE321" s="94">
        <f t="shared" si="3920"/>
        <v>0</v>
      </c>
      <c r="GF321" s="94">
        <f t="shared" si="3920"/>
        <v>0</v>
      </c>
      <c r="GG321" s="94">
        <f t="shared" si="3920"/>
        <v>0</v>
      </c>
      <c r="GH321" s="94">
        <f t="shared" si="3920"/>
        <v>0</v>
      </c>
      <c r="GI321" s="94">
        <f t="shared" si="3920"/>
        <v>0</v>
      </c>
      <c r="GJ321" s="94">
        <f t="shared" si="3920"/>
        <v>0</v>
      </c>
      <c r="GK321" s="94">
        <f t="shared" si="3920"/>
        <v>0</v>
      </c>
      <c r="GL321" s="94">
        <f t="shared" si="3920"/>
        <v>0</v>
      </c>
      <c r="GM321" s="94">
        <f t="shared" si="3920"/>
        <v>0</v>
      </c>
      <c r="GN321" s="94">
        <f t="shared" si="3920"/>
        <v>0</v>
      </c>
      <c r="GO321" s="94">
        <f t="shared" ref="GO321:IZ321" si="3921">IF(GO$165=EOMONTH($D147,-1),SUMIFS($D312:$NK312,$D$165:$NK$165,"&gt;="&amp;EOMONTH($D147,$S147),$D$165:$NK$165,"&lt;"&amp;EOMONTH($D147,60))*-$AF147+SUMIFS($D312:$NK312,$D$165:$NK$165,"&gt;="&amp;EOMONTH($D147,60),$D$165:$NK$165,"&lt;"&amp;EOMONTH($D147,300))*-$AG147,0)</f>
        <v>0</v>
      </c>
      <c r="GP321" s="94">
        <f t="shared" si="3921"/>
        <v>0</v>
      </c>
      <c r="GQ321" s="94">
        <f t="shared" si="3921"/>
        <v>0</v>
      </c>
      <c r="GR321" s="94">
        <f t="shared" si="3921"/>
        <v>0</v>
      </c>
      <c r="GS321" s="94">
        <f t="shared" si="3921"/>
        <v>0</v>
      </c>
      <c r="GT321" s="94">
        <f t="shared" si="3921"/>
        <v>0</v>
      </c>
      <c r="GU321" s="94">
        <f t="shared" si="3921"/>
        <v>0</v>
      </c>
      <c r="GV321" s="94">
        <f t="shared" si="3921"/>
        <v>0</v>
      </c>
      <c r="GW321" s="94">
        <f t="shared" si="3921"/>
        <v>0</v>
      </c>
      <c r="GX321" s="94">
        <f t="shared" si="3921"/>
        <v>0</v>
      </c>
      <c r="GY321" s="94">
        <f t="shared" si="3921"/>
        <v>0</v>
      </c>
      <c r="GZ321" s="94">
        <f t="shared" si="3921"/>
        <v>0</v>
      </c>
      <c r="HA321" s="94">
        <f t="shared" si="3921"/>
        <v>0</v>
      </c>
      <c r="HB321" s="94">
        <f t="shared" si="3921"/>
        <v>0</v>
      </c>
      <c r="HC321" s="94">
        <f t="shared" si="3921"/>
        <v>0</v>
      </c>
      <c r="HD321" s="94">
        <f t="shared" si="3921"/>
        <v>0</v>
      </c>
      <c r="HE321" s="94">
        <f t="shared" si="3921"/>
        <v>0</v>
      </c>
      <c r="HF321" s="94">
        <f t="shared" si="3921"/>
        <v>0</v>
      </c>
      <c r="HG321" s="94">
        <f t="shared" si="3921"/>
        <v>0</v>
      </c>
      <c r="HH321" s="94">
        <f t="shared" si="3921"/>
        <v>0</v>
      </c>
      <c r="HI321" s="94">
        <f t="shared" si="3921"/>
        <v>0</v>
      </c>
      <c r="HJ321" s="94">
        <f t="shared" si="3921"/>
        <v>0</v>
      </c>
      <c r="HK321" s="94">
        <f t="shared" si="3921"/>
        <v>0</v>
      </c>
      <c r="HL321" s="94">
        <f t="shared" si="3921"/>
        <v>0</v>
      </c>
      <c r="HM321" s="94">
        <f t="shared" si="3921"/>
        <v>0</v>
      </c>
      <c r="HN321" s="94">
        <f t="shared" si="3921"/>
        <v>0</v>
      </c>
      <c r="HO321" s="94">
        <f t="shared" si="3921"/>
        <v>0</v>
      </c>
      <c r="HP321" s="94">
        <f t="shared" si="3921"/>
        <v>0</v>
      </c>
      <c r="HQ321" s="94">
        <f t="shared" si="3921"/>
        <v>0</v>
      </c>
      <c r="HR321" s="94">
        <f t="shared" si="3921"/>
        <v>0</v>
      </c>
      <c r="HS321" s="94">
        <f t="shared" si="3921"/>
        <v>0</v>
      </c>
      <c r="HT321" s="94">
        <f t="shared" si="3921"/>
        <v>0</v>
      </c>
      <c r="HU321" s="94">
        <f t="shared" si="3921"/>
        <v>0</v>
      </c>
      <c r="HV321" s="94">
        <f t="shared" si="3921"/>
        <v>0</v>
      </c>
      <c r="HW321" s="94">
        <f t="shared" si="3921"/>
        <v>0</v>
      </c>
      <c r="HX321" s="94">
        <f t="shared" si="3921"/>
        <v>0</v>
      </c>
      <c r="HY321" s="94">
        <f t="shared" si="3921"/>
        <v>0</v>
      </c>
      <c r="HZ321" s="94">
        <f t="shared" si="3921"/>
        <v>0</v>
      </c>
      <c r="IA321" s="94">
        <f t="shared" si="3921"/>
        <v>0</v>
      </c>
      <c r="IB321" s="94">
        <f t="shared" si="3921"/>
        <v>0</v>
      </c>
      <c r="IC321" s="94">
        <f t="shared" si="3921"/>
        <v>0</v>
      </c>
      <c r="ID321" s="94">
        <f t="shared" si="3921"/>
        <v>0</v>
      </c>
      <c r="IE321" s="94">
        <f t="shared" si="3921"/>
        <v>0</v>
      </c>
      <c r="IF321" s="94">
        <f t="shared" si="3921"/>
        <v>0</v>
      </c>
      <c r="IG321" s="94">
        <f t="shared" si="3921"/>
        <v>0</v>
      </c>
      <c r="IH321" s="94">
        <f t="shared" si="3921"/>
        <v>0</v>
      </c>
      <c r="II321" s="94">
        <f t="shared" si="3921"/>
        <v>0</v>
      </c>
      <c r="IJ321" s="94">
        <f t="shared" si="3921"/>
        <v>0</v>
      </c>
      <c r="IK321" s="94">
        <f t="shared" si="3921"/>
        <v>0</v>
      </c>
      <c r="IL321" s="94">
        <f t="shared" si="3921"/>
        <v>0</v>
      </c>
      <c r="IM321" s="94">
        <f t="shared" si="3921"/>
        <v>0</v>
      </c>
      <c r="IN321" s="94">
        <f t="shared" si="3921"/>
        <v>0</v>
      </c>
      <c r="IO321" s="94">
        <f t="shared" si="3921"/>
        <v>0</v>
      </c>
      <c r="IP321" s="94">
        <f t="shared" si="3921"/>
        <v>0</v>
      </c>
      <c r="IQ321" s="94">
        <f t="shared" si="3921"/>
        <v>0</v>
      </c>
      <c r="IR321" s="94">
        <f t="shared" si="3921"/>
        <v>0</v>
      </c>
      <c r="IS321" s="94">
        <f t="shared" si="3921"/>
        <v>0</v>
      </c>
      <c r="IT321" s="94">
        <f t="shared" si="3921"/>
        <v>0</v>
      </c>
      <c r="IU321" s="94">
        <f t="shared" si="3921"/>
        <v>0</v>
      </c>
      <c r="IV321" s="94">
        <f t="shared" si="3921"/>
        <v>0</v>
      </c>
      <c r="IW321" s="94">
        <f t="shared" si="3921"/>
        <v>0</v>
      </c>
      <c r="IX321" s="94">
        <f t="shared" si="3921"/>
        <v>0</v>
      </c>
      <c r="IY321" s="94">
        <f t="shared" si="3921"/>
        <v>0</v>
      </c>
      <c r="IZ321" s="94">
        <f t="shared" si="3921"/>
        <v>0</v>
      </c>
      <c r="JA321" s="94">
        <f t="shared" ref="JA321:LL321" si="3922">IF(JA$165=EOMONTH($D147,-1),SUMIFS($D312:$NK312,$D$165:$NK$165,"&gt;="&amp;EOMONTH($D147,$S147),$D$165:$NK$165,"&lt;"&amp;EOMONTH($D147,60))*-$AF147+SUMIFS($D312:$NK312,$D$165:$NK$165,"&gt;="&amp;EOMONTH($D147,60),$D$165:$NK$165,"&lt;"&amp;EOMONTH($D147,300))*-$AG147,0)</f>
        <v>0</v>
      </c>
      <c r="JB321" s="94">
        <f t="shared" si="3922"/>
        <v>0</v>
      </c>
      <c r="JC321" s="94">
        <f t="shared" si="3922"/>
        <v>0</v>
      </c>
      <c r="JD321" s="94">
        <f t="shared" si="3922"/>
        <v>0</v>
      </c>
      <c r="JE321" s="94">
        <f t="shared" si="3922"/>
        <v>0</v>
      </c>
      <c r="JF321" s="94">
        <f t="shared" si="3922"/>
        <v>0</v>
      </c>
      <c r="JG321" s="94">
        <f t="shared" si="3922"/>
        <v>0</v>
      </c>
      <c r="JH321" s="94">
        <f t="shared" si="3922"/>
        <v>0</v>
      </c>
      <c r="JI321" s="94">
        <f t="shared" si="3922"/>
        <v>0</v>
      </c>
      <c r="JJ321" s="94">
        <f t="shared" si="3922"/>
        <v>0</v>
      </c>
      <c r="JK321" s="94">
        <f t="shared" si="3922"/>
        <v>0</v>
      </c>
      <c r="JL321" s="94">
        <f t="shared" si="3922"/>
        <v>0</v>
      </c>
      <c r="JM321" s="94">
        <f t="shared" si="3922"/>
        <v>0</v>
      </c>
      <c r="JN321" s="94">
        <f t="shared" si="3922"/>
        <v>0</v>
      </c>
      <c r="JO321" s="94">
        <f t="shared" si="3922"/>
        <v>0</v>
      </c>
      <c r="JP321" s="94">
        <f t="shared" si="3922"/>
        <v>0</v>
      </c>
      <c r="JQ321" s="94">
        <f t="shared" si="3922"/>
        <v>0</v>
      </c>
      <c r="JR321" s="94">
        <f t="shared" si="3922"/>
        <v>0</v>
      </c>
      <c r="JS321" s="94">
        <f t="shared" si="3922"/>
        <v>0</v>
      </c>
      <c r="JT321" s="94">
        <f t="shared" si="3922"/>
        <v>0</v>
      </c>
      <c r="JU321" s="94">
        <f t="shared" si="3922"/>
        <v>0</v>
      </c>
      <c r="JV321" s="94">
        <f t="shared" si="3922"/>
        <v>0</v>
      </c>
      <c r="JW321" s="94">
        <f t="shared" si="3922"/>
        <v>0</v>
      </c>
      <c r="JX321" s="94">
        <f t="shared" si="3922"/>
        <v>0</v>
      </c>
      <c r="JY321" s="94">
        <f t="shared" si="3922"/>
        <v>0</v>
      </c>
      <c r="JZ321" s="94">
        <f t="shared" si="3922"/>
        <v>0</v>
      </c>
      <c r="KA321" s="94">
        <f t="shared" si="3922"/>
        <v>0</v>
      </c>
      <c r="KB321" s="94">
        <f t="shared" si="3922"/>
        <v>0</v>
      </c>
      <c r="KC321" s="94">
        <f t="shared" si="3922"/>
        <v>0</v>
      </c>
      <c r="KD321" s="94">
        <f t="shared" si="3922"/>
        <v>0</v>
      </c>
      <c r="KE321" s="94">
        <f t="shared" si="3922"/>
        <v>0</v>
      </c>
      <c r="KF321" s="94">
        <f t="shared" si="3922"/>
        <v>0</v>
      </c>
      <c r="KG321" s="94">
        <f t="shared" si="3922"/>
        <v>0</v>
      </c>
      <c r="KH321" s="94">
        <f t="shared" si="3922"/>
        <v>0</v>
      </c>
      <c r="KI321" s="94">
        <f t="shared" si="3922"/>
        <v>0</v>
      </c>
      <c r="KJ321" s="94">
        <f t="shared" si="3922"/>
        <v>0</v>
      </c>
      <c r="KK321" s="94">
        <f t="shared" si="3922"/>
        <v>0</v>
      </c>
      <c r="KL321" s="94">
        <f t="shared" si="3922"/>
        <v>0</v>
      </c>
      <c r="KM321" s="94">
        <f t="shared" si="3922"/>
        <v>0</v>
      </c>
      <c r="KN321" s="94">
        <f t="shared" si="3922"/>
        <v>0</v>
      </c>
      <c r="KO321" s="94">
        <f t="shared" si="3922"/>
        <v>0</v>
      </c>
      <c r="KP321" s="94">
        <f t="shared" si="3922"/>
        <v>0</v>
      </c>
      <c r="KQ321" s="94">
        <f t="shared" si="3922"/>
        <v>0</v>
      </c>
      <c r="KR321" s="94">
        <f t="shared" si="3922"/>
        <v>0</v>
      </c>
      <c r="KS321" s="94">
        <f t="shared" si="3922"/>
        <v>0</v>
      </c>
      <c r="KT321" s="94">
        <f t="shared" si="3922"/>
        <v>0</v>
      </c>
      <c r="KU321" s="94">
        <f t="shared" si="3922"/>
        <v>0</v>
      </c>
      <c r="KV321" s="94">
        <f t="shared" si="3922"/>
        <v>0</v>
      </c>
      <c r="KW321" s="94">
        <f t="shared" si="3922"/>
        <v>0</v>
      </c>
      <c r="KX321" s="94">
        <f t="shared" si="3922"/>
        <v>0</v>
      </c>
      <c r="KY321" s="94">
        <f t="shared" si="3922"/>
        <v>0</v>
      </c>
      <c r="KZ321" s="94">
        <f t="shared" si="3922"/>
        <v>0</v>
      </c>
      <c r="LA321" s="94">
        <f t="shared" si="3922"/>
        <v>0</v>
      </c>
      <c r="LB321" s="94">
        <f t="shared" si="3922"/>
        <v>0</v>
      </c>
      <c r="LC321" s="94">
        <f t="shared" si="3922"/>
        <v>0</v>
      </c>
      <c r="LD321" s="94">
        <f t="shared" si="3922"/>
        <v>0</v>
      </c>
      <c r="LE321" s="94">
        <f t="shared" si="3922"/>
        <v>0</v>
      </c>
      <c r="LF321" s="94">
        <f t="shared" si="3922"/>
        <v>0</v>
      </c>
      <c r="LG321" s="94">
        <f t="shared" si="3922"/>
        <v>0</v>
      </c>
      <c r="LH321" s="94">
        <f t="shared" si="3922"/>
        <v>0</v>
      </c>
      <c r="LI321" s="94">
        <f t="shared" si="3922"/>
        <v>0</v>
      </c>
      <c r="LJ321" s="94">
        <f t="shared" si="3922"/>
        <v>0</v>
      </c>
      <c r="LK321" s="94">
        <f t="shared" si="3922"/>
        <v>0</v>
      </c>
      <c r="LL321" s="94">
        <f t="shared" si="3922"/>
        <v>0</v>
      </c>
      <c r="LM321" s="94">
        <f t="shared" ref="LM321:NK321" si="3923">IF(LM$165=EOMONTH($D147,-1),SUMIFS($D312:$NK312,$D$165:$NK$165,"&gt;="&amp;EOMONTH($D147,$S147),$D$165:$NK$165,"&lt;"&amp;EOMONTH($D147,60))*-$AF147+SUMIFS($D312:$NK312,$D$165:$NK$165,"&gt;="&amp;EOMONTH($D147,60),$D$165:$NK$165,"&lt;"&amp;EOMONTH($D147,300))*-$AG147,0)</f>
        <v>0</v>
      </c>
      <c r="LN321" s="94">
        <f t="shared" si="3923"/>
        <v>0</v>
      </c>
      <c r="LO321" s="94">
        <f t="shared" si="3923"/>
        <v>0</v>
      </c>
      <c r="LP321" s="94">
        <f t="shared" si="3923"/>
        <v>0</v>
      </c>
      <c r="LQ321" s="94">
        <f t="shared" si="3923"/>
        <v>0</v>
      </c>
      <c r="LR321" s="94">
        <f t="shared" si="3923"/>
        <v>0</v>
      </c>
      <c r="LS321" s="94">
        <f t="shared" si="3923"/>
        <v>0</v>
      </c>
      <c r="LT321" s="94">
        <f t="shared" si="3923"/>
        <v>0</v>
      </c>
      <c r="LU321" s="94">
        <f t="shared" si="3923"/>
        <v>0</v>
      </c>
      <c r="LV321" s="94">
        <f t="shared" si="3923"/>
        <v>0</v>
      </c>
      <c r="LW321" s="94">
        <f t="shared" si="3923"/>
        <v>0</v>
      </c>
      <c r="LX321" s="94">
        <f t="shared" si="3923"/>
        <v>0</v>
      </c>
      <c r="LY321" s="94">
        <f t="shared" si="3923"/>
        <v>0</v>
      </c>
      <c r="LZ321" s="94">
        <f t="shared" si="3923"/>
        <v>0</v>
      </c>
      <c r="MA321" s="94">
        <f t="shared" si="3923"/>
        <v>0</v>
      </c>
      <c r="MB321" s="94">
        <f t="shared" si="3923"/>
        <v>0</v>
      </c>
      <c r="MC321" s="94">
        <f t="shared" si="3923"/>
        <v>0</v>
      </c>
      <c r="MD321" s="94">
        <f t="shared" si="3923"/>
        <v>0</v>
      </c>
      <c r="ME321" s="94">
        <f t="shared" si="3923"/>
        <v>0</v>
      </c>
      <c r="MF321" s="94">
        <f t="shared" si="3923"/>
        <v>0</v>
      </c>
      <c r="MG321" s="94">
        <f t="shared" si="3923"/>
        <v>0</v>
      </c>
      <c r="MH321" s="94">
        <f t="shared" si="3923"/>
        <v>0</v>
      </c>
      <c r="MI321" s="94">
        <f t="shared" si="3923"/>
        <v>0</v>
      </c>
      <c r="MJ321" s="94">
        <f t="shared" si="3923"/>
        <v>0</v>
      </c>
      <c r="MK321" s="94">
        <f t="shared" si="3923"/>
        <v>0</v>
      </c>
      <c r="ML321" s="94">
        <f t="shared" si="3923"/>
        <v>0</v>
      </c>
      <c r="MM321" s="94">
        <f t="shared" si="3923"/>
        <v>0</v>
      </c>
      <c r="MN321" s="94">
        <f t="shared" si="3923"/>
        <v>0</v>
      </c>
      <c r="MO321" s="94">
        <f t="shared" si="3923"/>
        <v>0</v>
      </c>
      <c r="MP321" s="94">
        <f t="shared" si="3923"/>
        <v>0</v>
      </c>
      <c r="MQ321" s="94">
        <f t="shared" si="3923"/>
        <v>0</v>
      </c>
      <c r="MR321" s="94">
        <f t="shared" si="3923"/>
        <v>0</v>
      </c>
      <c r="MS321" s="94">
        <f t="shared" si="3923"/>
        <v>0</v>
      </c>
      <c r="MT321" s="94">
        <f t="shared" si="3923"/>
        <v>0</v>
      </c>
      <c r="MU321" s="94">
        <f t="shared" si="3923"/>
        <v>0</v>
      </c>
      <c r="MV321" s="94">
        <f t="shared" si="3923"/>
        <v>0</v>
      </c>
      <c r="MW321" s="94">
        <f t="shared" si="3923"/>
        <v>0</v>
      </c>
      <c r="MX321" s="94">
        <f t="shared" si="3923"/>
        <v>0</v>
      </c>
      <c r="MY321" s="94">
        <f t="shared" si="3923"/>
        <v>0</v>
      </c>
      <c r="MZ321" s="94">
        <f t="shared" si="3923"/>
        <v>0</v>
      </c>
      <c r="NA321" s="94">
        <f t="shared" si="3923"/>
        <v>0</v>
      </c>
      <c r="NB321" s="94">
        <f t="shared" si="3923"/>
        <v>0</v>
      </c>
      <c r="NC321" s="94">
        <f t="shared" si="3923"/>
        <v>0</v>
      </c>
      <c r="ND321" s="94">
        <f t="shared" si="3923"/>
        <v>0</v>
      </c>
      <c r="NE321" s="94">
        <f t="shared" si="3923"/>
        <v>0</v>
      </c>
      <c r="NF321" s="94">
        <f t="shared" si="3923"/>
        <v>0</v>
      </c>
      <c r="NG321" s="94">
        <f t="shared" si="3923"/>
        <v>0</v>
      </c>
      <c r="NH321" s="94">
        <f t="shared" si="3923"/>
        <v>0</v>
      </c>
      <c r="NI321" s="94">
        <f t="shared" si="3923"/>
        <v>0</v>
      </c>
      <c r="NJ321" s="94">
        <f t="shared" si="3923"/>
        <v>0</v>
      </c>
      <c r="NK321" s="97">
        <f t="shared" si="3923"/>
        <v>0</v>
      </c>
    </row>
    <row r="322" spans="1:375" x14ac:dyDescent="0.25">
      <c r="A322" s="102">
        <f>SUMIF($D$163:$NK$163,"&lt;="&amp;Summary!$B$3,Leases!D322:NK322)</f>
        <v>0</v>
      </c>
      <c r="B322" s="23" t="s">
        <v>102</v>
      </c>
      <c r="C322" s="45" t="s">
        <v>30</v>
      </c>
      <c r="D322" s="94">
        <f>IF(D$165=EOMONTH($E147,$R147*(1-$O147)),-FV($AE147,ROUNDDOWN(YEARFRAC($D$165,D$165,1),0),,-($AC147*(1-$O147)+$AD147*$O147)*$B147,0),0)</f>
        <v>0</v>
      </c>
      <c r="E322" s="94">
        <f t="shared" ref="E322:BP322" si="3924">IF(E$165=EOMONTH($E147,$R147*(1-$O147)),-FV($AE147,ROUNDDOWN(YEARFRAC($D$165,E$165,1),0),,-($AC147*(1-$O147)+$AD147*$O147)*$B147,0),0)</f>
        <v>0</v>
      </c>
      <c r="F322" s="94">
        <f t="shared" si="3924"/>
        <v>0</v>
      </c>
      <c r="G322" s="94">
        <f t="shared" si="3924"/>
        <v>0</v>
      </c>
      <c r="H322" s="94">
        <f t="shared" si="3924"/>
        <v>0</v>
      </c>
      <c r="I322" s="94">
        <f t="shared" si="3924"/>
        <v>0</v>
      </c>
      <c r="J322" s="94">
        <f t="shared" si="3924"/>
        <v>0</v>
      </c>
      <c r="K322" s="94">
        <f t="shared" si="3924"/>
        <v>0</v>
      </c>
      <c r="L322" s="94">
        <f t="shared" si="3924"/>
        <v>0</v>
      </c>
      <c r="M322" s="94">
        <f t="shared" si="3924"/>
        <v>0</v>
      </c>
      <c r="N322" s="94">
        <f t="shared" si="3924"/>
        <v>0</v>
      </c>
      <c r="O322" s="94">
        <f t="shared" si="3924"/>
        <v>0</v>
      </c>
      <c r="P322" s="94">
        <f t="shared" si="3924"/>
        <v>0</v>
      </c>
      <c r="Q322" s="94">
        <f t="shared" si="3924"/>
        <v>0</v>
      </c>
      <c r="R322" s="94">
        <f t="shared" si="3924"/>
        <v>0</v>
      </c>
      <c r="S322" s="94">
        <f t="shared" si="3924"/>
        <v>0</v>
      </c>
      <c r="T322" s="94">
        <f t="shared" si="3924"/>
        <v>0</v>
      </c>
      <c r="U322" s="94">
        <f t="shared" si="3924"/>
        <v>0</v>
      </c>
      <c r="V322" s="94">
        <f t="shared" si="3924"/>
        <v>0</v>
      </c>
      <c r="W322" s="94">
        <f t="shared" si="3924"/>
        <v>0</v>
      </c>
      <c r="X322" s="94">
        <f t="shared" si="3924"/>
        <v>0</v>
      </c>
      <c r="Y322" s="94">
        <f t="shared" si="3924"/>
        <v>0</v>
      </c>
      <c r="Z322" s="94">
        <f t="shared" si="3924"/>
        <v>0</v>
      </c>
      <c r="AA322" s="94">
        <f t="shared" si="3924"/>
        <v>0</v>
      </c>
      <c r="AB322" s="94">
        <f t="shared" si="3924"/>
        <v>0</v>
      </c>
      <c r="AC322" s="94">
        <f t="shared" si="3924"/>
        <v>0</v>
      </c>
      <c r="AD322" s="94">
        <f t="shared" si="3924"/>
        <v>0</v>
      </c>
      <c r="AE322" s="94">
        <f t="shared" si="3924"/>
        <v>0</v>
      </c>
      <c r="AF322" s="94">
        <f t="shared" si="3924"/>
        <v>0</v>
      </c>
      <c r="AG322" s="94">
        <f t="shared" si="3924"/>
        <v>0</v>
      </c>
      <c r="AH322" s="94">
        <f t="shared" si="3924"/>
        <v>0</v>
      </c>
      <c r="AI322" s="94">
        <f t="shared" si="3924"/>
        <v>0</v>
      </c>
      <c r="AJ322" s="94">
        <f t="shared" si="3924"/>
        <v>0</v>
      </c>
      <c r="AK322" s="94">
        <f t="shared" si="3924"/>
        <v>0</v>
      </c>
      <c r="AL322" s="94">
        <f t="shared" si="3924"/>
        <v>0</v>
      </c>
      <c r="AM322" s="94">
        <f t="shared" si="3924"/>
        <v>0</v>
      </c>
      <c r="AN322" s="94">
        <f t="shared" si="3924"/>
        <v>0</v>
      </c>
      <c r="AO322" s="94">
        <f t="shared" si="3924"/>
        <v>0</v>
      </c>
      <c r="AP322" s="94">
        <f t="shared" si="3924"/>
        <v>0</v>
      </c>
      <c r="AQ322" s="94">
        <f t="shared" si="3924"/>
        <v>0</v>
      </c>
      <c r="AR322" s="94">
        <f t="shared" si="3924"/>
        <v>0</v>
      </c>
      <c r="AS322" s="94">
        <f t="shared" si="3924"/>
        <v>0</v>
      </c>
      <c r="AT322" s="94">
        <f t="shared" si="3924"/>
        <v>0</v>
      </c>
      <c r="AU322" s="94">
        <f t="shared" si="3924"/>
        <v>0</v>
      </c>
      <c r="AV322" s="94">
        <f t="shared" si="3924"/>
        <v>0</v>
      </c>
      <c r="AW322" s="94">
        <f t="shared" si="3924"/>
        <v>0</v>
      </c>
      <c r="AX322" s="94">
        <f t="shared" si="3924"/>
        <v>0</v>
      </c>
      <c r="AY322" s="94">
        <f t="shared" si="3924"/>
        <v>0</v>
      </c>
      <c r="AZ322" s="94">
        <f t="shared" si="3924"/>
        <v>0</v>
      </c>
      <c r="BA322" s="94">
        <f t="shared" si="3924"/>
        <v>0</v>
      </c>
      <c r="BB322" s="94">
        <f t="shared" si="3924"/>
        <v>0</v>
      </c>
      <c r="BC322" s="94">
        <f t="shared" si="3924"/>
        <v>0</v>
      </c>
      <c r="BD322" s="94">
        <f t="shared" si="3924"/>
        <v>0</v>
      </c>
      <c r="BE322" s="94">
        <f t="shared" si="3924"/>
        <v>0</v>
      </c>
      <c r="BF322" s="94">
        <f t="shared" si="3924"/>
        <v>0</v>
      </c>
      <c r="BG322" s="94">
        <f t="shared" si="3924"/>
        <v>0</v>
      </c>
      <c r="BH322" s="94">
        <f t="shared" si="3924"/>
        <v>0</v>
      </c>
      <c r="BI322" s="94">
        <f t="shared" si="3924"/>
        <v>0</v>
      </c>
      <c r="BJ322" s="94">
        <f t="shared" si="3924"/>
        <v>0</v>
      </c>
      <c r="BK322" s="94">
        <f t="shared" si="3924"/>
        <v>0</v>
      </c>
      <c r="BL322" s="94">
        <f t="shared" si="3924"/>
        <v>0</v>
      </c>
      <c r="BM322" s="94">
        <f t="shared" si="3924"/>
        <v>0</v>
      </c>
      <c r="BN322" s="94">
        <f t="shared" si="3924"/>
        <v>0</v>
      </c>
      <c r="BO322" s="94">
        <f t="shared" si="3924"/>
        <v>0</v>
      </c>
      <c r="BP322" s="94">
        <f t="shared" si="3924"/>
        <v>0</v>
      </c>
      <c r="BQ322" s="94">
        <f t="shared" ref="BQ322:EB322" si="3925">IF(BQ$165=EOMONTH($E147,$R147*(1-$O147)),-FV($AE147,ROUNDDOWN(YEARFRAC($D$165,BQ$165,1),0),,-($AC147*(1-$O147)+$AD147*$O147)*$B147,0),0)</f>
        <v>0</v>
      </c>
      <c r="BR322" s="94">
        <f t="shared" si="3925"/>
        <v>0</v>
      </c>
      <c r="BS322" s="94">
        <f t="shared" si="3925"/>
        <v>0</v>
      </c>
      <c r="BT322" s="94">
        <f t="shared" si="3925"/>
        <v>0</v>
      </c>
      <c r="BU322" s="94">
        <f t="shared" si="3925"/>
        <v>0</v>
      </c>
      <c r="BV322" s="94">
        <f t="shared" si="3925"/>
        <v>0</v>
      </c>
      <c r="BW322" s="94">
        <f t="shared" si="3925"/>
        <v>0</v>
      </c>
      <c r="BX322" s="94">
        <f t="shared" si="3925"/>
        <v>0</v>
      </c>
      <c r="BY322" s="94">
        <f t="shared" si="3925"/>
        <v>0</v>
      </c>
      <c r="BZ322" s="94">
        <f t="shared" si="3925"/>
        <v>0</v>
      </c>
      <c r="CA322" s="94">
        <f t="shared" si="3925"/>
        <v>0</v>
      </c>
      <c r="CB322" s="94">
        <f t="shared" si="3925"/>
        <v>0</v>
      </c>
      <c r="CC322" s="94">
        <f t="shared" si="3925"/>
        <v>0</v>
      </c>
      <c r="CD322" s="94">
        <f t="shared" si="3925"/>
        <v>0</v>
      </c>
      <c r="CE322" s="94">
        <f t="shared" si="3925"/>
        <v>0</v>
      </c>
      <c r="CF322" s="94">
        <f t="shared" si="3925"/>
        <v>0</v>
      </c>
      <c r="CG322" s="94">
        <f t="shared" si="3925"/>
        <v>0</v>
      </c>
      <c r="CH322" s="94">
        <f t="shared" si="3925"/>
        <v>0</v>
      </c>
      <c r="CI322" s="94">
        <f t="shared" si="3925"/>
        <v>0</v>
      </c>
      <c r="CJ322" s="94">
        <f t="shared" si="3925"/>
        <v>0</v>
      </c>
      <c r="CK322" s="94">
        <f t="shared" si="3925"/>
        <v>0</v>
      </c>
      <c r="CL322" s="94">
        <f t="shared" si="3925"/>
        <v>0</v>
      </c>
      <c r="CM322" s="94">
        <f t="shared" si="3925"/>
        <v>0</v>
      </c>
      <c r="CN322" s="94">
        <f t="shared" si="3925"/>
        <v>0</v>
      </c>
      <c r="CO322" s="94">
        <f t="shared" si="3925"/>
        <v>0</v>
      </c>
      <c r="CP322" s="94">
        <f t="shared" si="3925"/>
        <v>0</v>
      </c>
      <c r="CQ322" s="94">
        <f t="shared" si="3925"/>
        <v>0</v>
      </c>
      <c r="CR322" s="94">
        <f t="shared" si="3925"/>
        <v>0</v>
      </c>
      <c r="CS322" s="94">
        <f t="shared" si="3925"/>
        <v>0</v>
      </c>
      <c r="CT322" s="94">
        <f t="shared" si="3925"/>
        <v>0</v>
      </c>
      <c r="CU322" s="94">
        <f t="shared" si="3925"/>
        <v>0</v>
      </c>
      <c r="CV322" s="94">
        <f t="shared" si="3925"/>
        <v>0</v>
      </c>
      <c r="CW322" s="94">
        <f t="shared" si="3925"/>
        <v>0</v>
      </c>
      <c r="CX322" s="94">
        <f t="shared" si="3925"/>
        <v>0</v>
      </c>
      <c r="CY322" s="94">
        <f t="shared" si="3925"/>
        <v>0</v>
      </c>
      <c r="CZ322" s="94">
        <f t="shared" si="3925"/>
        <v>0</v>
      </c>
      <c r="DA322" s="94">
        <f t="shared" si="3925"/>
        <v>0</v>
      </c>
      <c r="DB322" s="94">
        <f t="shared" si="3925"/>
        <v>0</v>
      </c>
      <c r="DC322" s="94">
        <f t="shared" si="3925"/>
        <v>0</v>
      </c>
      <c r="DD322" s="94">
        <f t="shared" si="3925"/>
        <v>0</v>
      </c>
      <c r="DE322" s="94">
        <f t="shared" si="3925"/>
        <v>0</v>
      </c>
      <c r="DF322" s="94">
        <f t="shared" si="3925"/>
        <v>0</v>
      </c>
      <c r="DG322" s="94">
        <f t="shared" si="3925"/>
        <v>0</v>
      </c>
      <c r="DH322" s="94">
        <f t="shared" si="3925"/>
        <v>0</v>
      </c>
      <c r="DI322" s="94">
        <f t="shared" si="3925"/>
        <v>0</v>
      </c>
      <c r="DJ322" s="94">
        <f t="shared" si="3925"/>
        <v>0</v>
      </c>
      <c r="DK322" s="94">
        <f t="shared" si="3925"/>
        <v>0</v>
      </c>
      <c r="DL322" s="94">
        <f t="shared" si="3925"/>
        <v>0</v>
      </c>
      <c r="DM322" s="94">
        <f t="shared" si="3925"/>
        <v>0</v>
      </c>
      <c r="DN322" s="94">
        <f t="shared" si="3925"/>
        <v>0</v>
      </c>
      <c r="DO322" s="94">
        <f t="shared" si="3925"/>
        <v>0</v>
      </c>
      <c r="DP322" s="94">
        <f t="shared" si="3925"/>
        <v>0</v>
      </c>
      <c r="DQ322" s="94">
        <f t="shared" si="3925"/>
        <v>0</v>
      </c>
      <c r="DR322" s="94">
        <f t="shared" si="3925"/>
        <v>0</v>
      </c>
      <c r="DS322" s="94">
        <f t="shared" si="3925"/>
        <v>0</v>
      </c>
      <c r="DT322" s="94">
        <f t="shared" si="3925"/>
        <v>0</v>
      </c>
      <c r="DU322" s="94">
        <f t="shared" si="3925"/>
        <v>0</v>
      </c>
      <c r="DV322" s="94">
        <f t="shared" si="3925"/>
        <v>0</v>
      </c>
      <c r="DW322" s="94">
        <f t="shared" si="3925"/>
        <v>0</v>
      </c>
      <c r="DX322" s="94">
        <f t="shared" si="3925"/>
        <v>0</v>
      </c>
      <c r="DY322" s="94">
        <f t="shared" si="3925"/>
        <v>0</v>
      </c>
      <c r="DZ322" s="94">
        <f t="shared" si="3925"/>
        <v>0</v>
      </c>
      <c r="EA322" s="94">
        <f t="shared" si="3925"/>
        <v>0</v>
      </c>
      <c r="EB322" s="94">
        <f t="shared" si="3925"/>
        <v>0</v>
      </c>
      <c r="EC322" s="94">
        <f t="shared" ref="EC322:GN322" si="3926">IF(EC$165=EOMONTH($E147,$R147*(1-$O147)),-FV($AE147,ROUNDDOWN(YEARFRAC($D$165,EC$165,1),0),,-($AC147*(1-$O147)+$AD147*$O147)*$B147,0),0)</f>
        <v>0</v>
      </c>
      <c r="ED322" s="94">
        <f t="shared" si="3926"/>
        <v>0</v>
      </c>
      <c r="EE322" s="94">
        <f t="shared" si="3926"/>
        <v>0</v>
      </c>
      <c r="EF322" s="94">
        <f t="shared" si="3926"/>
        <v>0</v>
      </c>
      <c r="EG322" s="94">
        <f t="shared" si="3926"/>
        <v>0</v>
      </c>
      <c r="EH322" s="94">
        <f t="shared" si="3926"/>
        <v>0</v>
      </c>
      <c r="EI322" s="94">
        <f t="shared" si="3926"/>
        <v>0</v>
      </c>
      <c r="EJ322" s="94">
        <f t="shared" si="3926"/>
        <v>0</v>
      </c>
      <c r="EK322" s="94">
        <f t="shared" si="3926"/>
        <v>0</v>
      </c>
      <c r="EL322" s="94">
        <f t="shared" si="3926"/>
        <v>0</v>
      </c>
      <c r="EM322" s="94">
        <f t="shared" si="3926"/>
        <v>0</v>
      </c>
      <c r="EN322" s="94">
        <f t="shared" si="3926"/>
        <v>0</v>
      </c>
      <c r="EO322" s="94">
        <f t="shared" si="3926"/>
        <v>0</v>
      </c>
      <c r="EP322" s="94">
        <f t="shared" si="3926"/>
        <v>0</v>
      </c>
      <c r="EQ322" s="94">
        <f t="shared" si="3926"/>
        <v>0</v>
      </c>
      <c r="ER322" s="94">
        <f t="shared" si="3926"/>
        <v>0</v>
      </c>
      <c r="ES322" s="94">
        <f t="shared" si="3926"/>
        <v>0</v>
      </c>
      <c r="ET322" s="94">
        <f t="shared" si="3926"/>
        <v>0</v>
      </c>
      <c r="EU322" s="94">
        <f t="shared" si="3926"/>
        <v>0</v>
      </c>
      <c r="EV322" s="94">
        <f t="shared" si="3926"/>
        <v>0</v>
      </c>
      <c r="EW322" s="94">
        <f t="shared" si="3926"/>
        <v>0</v>
      </c>
      <c r="EX322" s="94">
        <f t="shared" si="3926"/>
        <v>0</v>
      </c>
      <c r="EY322" s="94">
        <f t="shared" si="3926"/>
        <v>0</v>
      </c>
      <c r="EZ322" s="94">
        <f t="shared" si="3926"/>
        <v>0</v>
      </c>
      <c r="FA322" s="94">
        <f t="shared" si="3926"/>
        <v>0</v>
      </c>
      <c r="FB322" s="94">
        <f t="shared" si="3926"/>
        <v>0</v>
      </c>
      <c r="FC322" s="94">
        <f t="shared" si="3926"/>
        <v>0</v>
      </c>
      <c r="FD322" s="94">
        <f t="shared" si="3926"/>
        <v>0</v>
      </c>
      <c r="FE322" s="94">
        <f t="shared" si="3926"/>
        <v>0</v>
      </c>
      <c r="FF322" s="94">
        <f t="shared" si="3926"/>
        <v>0</v>
      </c>
      <c r="FG322" s="94">
        <f t="shared" si="3926"/>
        <v>0</v>
      </c>
      <c r="FH322" s="94">
        <f t="shared" si="3926"/>
        <v>0</v>
      </c>
      <c r="FI322" s="94">
        <f t="shared" si="3926"/>
        <v>0</v>
      </c>
      <c r="FJ322" s="94">
        <f t="shared" si="3926"/>
        <v>0</v>
      </c>
      <c r="FK322" s="94">
        <f t="shared" si="3926"/>
        <v>0</v>
      </c>
      <c r="FL322" s="94">
        <f t="shared" si="3926"/>
        <v>0</v>
      </c>
      <c r="FM322" s="94">
        <f t="shared" si="3926"/>
        <v>0</v>
      </c>
      <c r="FN322" s="94">
        <f t="shared" si="3926"/>
        <v>0</v>
      </c>
      <c r="FO322" s="94">
        <f t="shared" si="3926"/>
        <v>0</v>
      </c>
      <c r="FP322" s="94">
        <f t="shared" si="3926"/>
        <v>0</v>
      </c>
      <c r="FQ322" s="94">
        <f t="shared" si="3926"/>
        <v>0</v>
      </c>
      <c r="FR322" s="94">
        <f t="shared" si="3926"/>
        <v>0</v>
      </c>
      <c r="FS322" s="94">
        <f t="shared" si="3926"/>
        <v>0</v>
      </c>
      <c r="FT322" s="94">
        <f t="shared" si="3926"/>
        <v>0</v>
      </c>
      <c r="FU322" s="94">
        <f t="shared" si="3926"/>
        <v>0</v>
      </c>
      <c r="FV322" s="94">
        <f t="shared" si="3926"/>
        <v>0</v>
      </c>
      <c r="FW322" s="94">
        <f t="shared" si="3926"/>
        <v>0</v>
      </c>
      <c r="FX322" s="94">
        <f t="shared" si="3926"/>
        <v>0</v>
      </c>
      <c r="FY322" s="94">
        <f t="shared" si="3926"/>
        <v>0</v>
      </c>
      <c r="FZ322" s="94">
        <f t="shared" si="3926"/>
        <v>0</v>
      </c>
      <c r="GA322" s="94">
        <f t="shared" si="3926"/>
        <v>0</v>
      </c>
      <c r="GB322" s="94">
        <f t="shared" si="3926"/>
        <v>0</v>
      </c>
      <c r="GC322" s="94">
        <f t="shared" si="3926"/>
        <v>0</v>
      </c>
      <c r="GD322" s="94">
        <f t="shared" si="3926"/>
        <v>0</v>
      </c>
      <c r="GE322" s="94">
        <f t="shared" si="3926"/>
        <v>0</v>
      </c>
      <c r="GF322" s="94">
        <f t="shared" si="3926"/>
        <v>0</v>
      </c>
      <c r="GG322" s="94">
        <f t="shared" si="3926"/>
        <v>0</v>
      </c>
      <c r="GH322" s="94">
        <f t="shared" si="3926"/>
        <v>0</v>
      </c>
      <c r="GI322" s="94">
        <f t="shared" si="3926"/>
        <v>0</v>
      </c>
      <c r="GJ322" s="94">
        <f t="shared" si="3926"/>
        <v>0</v>
      </c>
      <c r="GK322" s="94">
        <f t="shared" si="3926"/>
        <v>0</v>
      </c>
      <c r="GL322" s="94">
        <f t="shared" si="3926"/>
        <v>0</v>
      </c>
      <c r="GM322" s="94">
        <f t="shared" si="3926"/>
        <v>0</v>
      </c>
      <c r="GN322" s="94">
        <f t="shared" si="3926"/>
        <v>0</v>
      </c>
      <c r="GO322" s="94">
        <f t="shared" ref="GO322:IZ322" si="3927">IF(GO$165=EOMONTH($E147,$R147*(1-$O147)),-FV($AE147,ROUNDDOWN(YEARFRAC($D$165,GO$165,1),0),,-($AC147*(1-$O147)+$AD147*$O147)*$B147,0),0)</f>
        <v>0</v>
      </c>
      <c r="GP322" s="94">
        <f t="shared" si="3927"/>
        <v>0</v>
      </c>
      <c r="GQ322" s="94">
        <f t="shared" si="3927"/>
        <v>0</v>
      </c>
      <c r="GR322" s="94">
        <f t="shared" si="3927"/>
        <v>0</v>
      </c>
      <c r="GS322" s="94">
        <f t="shared" si="3927"/>
        <v>0</v>
      </c>
      <c r="GT322" s="94">
        <f t="shared" si="3927"/>
        <v>0</v>
      </c>
      <c r="GU322" s="94">
        <f t="shared" si="3927"/>
        <v>0</v>
      </c>
      <c r="GV322" s="94">
        <f t="shared" si="3927"/>
        <v>0</v>
      </c>
      <c r="GW322" s="94">
        <f t="shared" si="3927"/>
        <v>0</v>
      </c>
      <c r="GX322" s="94">
        <f t="shared" si="3927"/>
        <v>0</v>
      </c>
      <c r="GY322" s="94">
        <f t="shared" si="3927"/>
        <v>0</v>
      </c>
      <c r="GZ322" s="94">
        <f t="shared" si="3927"/>
        <v>0</v>
      </c>
      <c r="HA322" s="94">
        <f t="shared" si="3927"/>
        <v>0</v>
      </c>
      <c r="HB322" s="94">
        <f t="shared" si="3927"/>
        <v>0</v>
      </c>
      <c r="HC322" s="94">
        <f t="shared" si="3927"/>
        <v>0</v>
      </c>
      <c r="HD322" s="94">
        <f t="shared" si="3927"/>
        <v>0</v>
      </c>
      <c r="HE322" s="94">
        <f t="shared" si="3927"/>
        <v>0</v>
      </c>
      <c r="HF322" s="94">
        <f t="shared" si="3927"/>
        <v>0</v>
      </c>
      <c r="HG322" s="94">
        <f t="shared" si="3927"/>
        <v>0</v>
      </c>
      <c r="HH322" s="94">
        <f t="shared" si="3927"/>
        <v>0</v>
      </c>
      <c r="HI322" s="94">
        <f t="shared" si="3927"/>
        <v>0</v>
      </c>
      <c r="HJ322" s="94">
        <f t="shared" si="3927"/>
        <v>0</v>
      </c>
      <c r="HK322" s="94">
        <f t="shared" si="3927"/>
        <v>0</v>
      </c>
      <c r="HL322" s="94">
        <f t="shared" si="3927"/>
        <v>0</v>
      </c>
      <c r="HM322" s="94">
        <f t="shared" si="3927"/>
        <v>0</v>
      </c>
      <c r="HN322" s="94">
        <f t="shared" si="3927"/>
        <v>0</v>
      </c>
      <c r="HO322" s="94">
        <f t="shared" si="3927"/>
        <v>0</v>
      </c>
      <c r="HP322" s="94">
        <f t="shared" si="3927"/>
        <v>0</v>
      </c>
      <c r="HQ322" s="94">
        <f t="shared" si="3927"/>
        <v>0</v>
      </c>
      <c r="HR322" s="94">
        <f t="shared" si="3927"/>
        <v>0</v>
      </c>
      <c r="HS322" s="94">
        <f t="shared" si="3927"/>
        <v>0</v>
      </c>
      <c r="HT322" s="94">
        <f t="shared" si="3927"/>
        <v>0</v>
      </c>
      <c r="HU322" s="94">
        <f t="shared" si="3927"/>
        <v>0</v>
      </c>
      <c r="HV322" s="94">
        <f t="shared" si="3927"/>
        <v>0</v>
      </c>
      <c r="HW322" s="94">
        <f t="shared" si="3927"/>
        <v>0</v>
      </c>
      <c r="HX322" s="94">
        <f t="shared" si="3927"/>
        <v>0</v>
      </c>
      <c r="HY322" s="94">
        <f t="shared" si="3927"/>
        <v>0</v>
      </c>
      <c r="HZ322" s="94">
        <f t="shared" si="3927"/>
        <v>0</v>
      </c>
      <c r="IA322" s="94">
        <f t="shared" si="3927"/>
        <v>0</v>
      </c>
      <c r="IB322" s="94">
        <f t="shared" si="3927"/>
        <v>0</v>
      </c>
      <c r="IC322" s="94">
        <f t="shared" si="3927"/>
        <v>0</v>
      </c>
      <c r="ID322" s="94">
        <f t="shared" si="3927"/>
        <v>0</v>
      </c>
      <c r="IE322" s="94">
        <f t="shared" si="3927"/>
        <v>0</v>
      </c>
      <c r="IF322" s="94">
        <f t="shared" si="3927"/>
        <v>0</v>
      </c>
      <c r="IG322" s="94">
        <f t="shared" si="3927"/>
        <v>0</v>
      </c>
      <c r="IH322" s="94">
        <f t="shared" si="3927"/>
        <v>0</v>
      </c>
      <c r="II322" s="94">
        <f t="shared" si="3927"/>
        <v>0</v>
      </c>
      <c r="IJ322" s="94">
        <f t="shared" si="3927"/>
        <v>0</v>
      </c>
      <c r="IK322" s="94">
        <f t="shared" si="3927"/>
        <v>0</v>
      </c>
      <c r="IL322" s="94">
        <f t="shared" si="3927"/>
        <v>0</v>
      </c>
      <c r="IM322" s="94">
        <f t="shared" si="3927"/>
        <v>0</v>
      </c>
      <c r="IN322" s="94">
        <f t="shared" si="3927"/>
        <v>0</v>
      </c>
      <c r="IO322" s="94">
        <f t="shared" si="3927"/>
        <v>0</v>
      </c>
      <c r="IP322" s="94">
        <f t="shared" si="3927"/>
        <v>0</v>
      </c>
      <c r="IQ322" s="94">
        <f t="shared" si="3927"/>
        <v>0</v>
      </c>
      <c r="IR322" s="94">
        <f t="shared" si="3927"/>
        <v>0</v>
      </c>
      <c r="IS322" s="94">
        <f t="shared" si="3927"/>
        <v>0</v>
      </c>
      <c r="IT322" s="94">
        <f t="shared" si="3927"/>
        <v>0</v>
      </c>
      <c r="IU322" s="94">
        <f t="shared" si="3927"/>
        <v>0</v>
      </c>
      <c r="IV322" s="94">
        <f t="shared" si="3927"/>
        <v>0</v>
      </c>
      <c r="IW322" s="94">
        <f t="shared" si="3927"/>
        <v>0</v>
      </c>
      <c r="IX322" s="94">
        <f t="shared" si="3927"/>
        <v>0</v>
      </c>
      <c r="IY322" s="94">
        <f t="shared" si="3927"/>
        <v>0</v>
      </c>
      <c r="IZ322" s="94">
        <f t="shared" si="3927"/>
        <v>0</v>
      </c>
      <c r="JA322" s="94">
        <f t="shared" ref="JA322:LL322" si="3928">IF(JA$165=EOMONTH($E147,$R147*(1-$O147)),-FV($AE147,ROUNDDOWN(YEARFRAC($D$165,JA$165,1),0),,-($AC147*(1-$O147)+$AD147*$O147)*$B147,0),0)</f>
        <v>0</v>
      </c>
      <c r="JB322" s="94">
        <f t="shared" si="3928"/>
        <v>0</v>
      </c>
      <c r="JC322" s="94">
        <f t="shared" si="3928"/>
        <v>0</v>
      </c>
      <c r="JD322" s="94">
        <f t="shared" si="3928"/>
        <v>0</v>
      </c>
      <c r="JE322" s="94">
        <f t="shared" si="3928"/>
        <v>0</v>
      </c>
      <c r="JF322" s="94">
        <f t="shared" si="3928"/>
        <v>0</v>
      </c>
      <c r="JG322" s="94">
        <f t="shared" si="3928"/>
        <v>0</v>
      </c>
      <c r="JH322" s="94">
        <f t="shared" si="3928"/>
        <v>0</v>
      </c>
      <c r="JI322" s="94">
        <f t="shared" si="3928"/>
        <v>0</v>
      </c>
      <c r="JJ322" s="94">
        <f t="shared" si="3928"/>
        <v>0</v>
      </c>
      <c r="JK322" s="94">
        <f t="shared" si="3928"/>
        <v>0</v>
      </c>
      <c r="JL322" s="94">
        <f t="shared" si="3928"/>
        <v>0</v>
      </c>
      <c r="JM322" s="94">
        <f t="shared" si="3928"/>
        <v>0</v>
      </c>
      <c r="JN322" s="94">
        <f t="shared" si="3928"/>
        <v>0</v>
      </c>
      <c r="JO322" s="94">
        <f t="shared" si="3928"/>
        <v>0</v>
      </c>
      <c r="JP322" s="94">
        <f t="shared" si="3928"/>
        <v>0</v>
      </c>
      <c r="JQ322" s="94">
        <f t="shared" si="3928"/>
        <v>0</v>
      </c>
      <c r="JR322" s="94">
        <f t="shared" si="3928"/>
        <v>0</v>
      </c>
      <c r="JS322" s="94">
        <f t="shared" si="3928"/>
        <v>0</v>
      </c>
      <c r="JT322" s="94">
        <f t="shared" si="3928"/>
        <v>0</v>
      </c>
      <c r="JU322" s="94">
        <f t="shared" si="3928"/>
        <v>0</v>
      </c>
      <c r="JV322" s="94">
        <f t="shared" si="3928"/>
        <v>0</v>
      </c>
      <c r="JW322" s="94">
        <f t="shared" si="3928"/>
        <v>0</v>
      </c>
      <c r="JX322" s="94">
        <f t="shared" si="3928"/>
        <v>0</v>
      </c>
      <c r="JY322" s="94">
        <f t="shared" si="3928"/>
        <v>0</v>
      </c>
      <c r="JZ322" s="94">
        <f t="shared" si="3928"/>
        <v>0</v>
      </c>
      <c r="KA322" s="94">
        <f t="shared" si="3928"/>
        <v>0</v>
      </c>
      <c r="KB322" s="94">
        <f t="shared" si="3928"/>
        <v>0</v>
      </c>
      <c r="KC322" s="94">
        <f t="shared" si="3928"/>
        <v>0</v>
      </c>
      <c r="KD322" s="94">
        <f t="shared" si="3928"/>
        <v>0</v>
      </c>
      <c r="KE322" s="94">
        <f t="shared" si="3928"/>
        <v>0</v>
      </c>
      <c r="KF322" s="94">
        <f t="shared" si="3928"/>
        <v>0</v>
      </c>
      <c r="KG322" s="94">
        <f t="shared" si="3928"/>
        <v>0</v>
      </c>
      <c r="KH322" s="94">
        <f t="shared" si="3928"/>
        <v>0</v>
      </c>
      <c r="KI322" s="94">
        <f t="shared" si="3928"/>
        <v>0</v>
      </c>
      <c r="KJ322" s="94">
        <f t="shared" si="3928"/>
        <v>0</v>
      </c>
      <c r="KK322" s="94">
        <f t="shared" si="3928"/>
        <v>0</v>
      </c>
      <c r="KL322" s="94">
        <f t="shared" si="3928"/>
        <v>0</v>
      </c>
      <c r="KM322" s="94">
        <f t="shared" si="3928"/>
        <v>0</v>
      </c>
      <c r="KN322" s="94">
        <f t="shared" si="3928"/>
        <v>0</v>
      </c>
      <c r="KO322" s="94">
        <f t="shared" si="3928"/>
        <v>0</v>
      </c>
      <c r="KP322" s="94">
        <f t="shared" si="3928"/>
        <v>0</v>
      </c>
      <c r="KQ322" s="94">
        <f t="shared" si="3928"/>
        <v>0</v>
      </c>
      <c r="KR322" s="94">
        <f t="shared" si="3928"/>
        <v>0</v>
      </c>
      <c r="KS322" s="94">
        <f t="shared" si="3928"/>
        <v>0</v>
      </c>
      <c r="KT322" s="94">
        <f t="shared" si="3928"/>
        <v>0</v>
      </c>
      <c r="KU322" s="94">
        <f t="shared" si="3928"/>
        <v>0</v>
      </c>
      <c r="KV322" s="94">
        <f t="shared" si="3928"/>
        <v>0</v>
      </c>
      <c r="KW322" s="94">
        <f t="shared" si="3928"/>
        <v>0</v>
      </c>
      <c r="KX322" s="94">
        <f t="shared" si="3928"/>
        <v>0</v>
      </c>
      <c r="KY322" s="94">
        <f t="shared" si="3928"/>
        <v>0</v>
      </c>
      <c r="KZ322" s="94">
        <f t="shared" si="3928"/>
        <v>0</v>
      </c>
      <c r="LA322" s="94">
        <f t="shared" si="3928"/>
        <v>0</v>
      </c>
      <c r="LB322" s="94">
        <f t="shared" si="3928"/>
        <v>0</v>
      </c>
      <c r="LC322" s="94">
        <f t="shared" si="3928"/>
        <v>0</v>
      </c>
      <c r="LD322" s="94">
        <f t="shared" si="3928"/>
        <v>0</v>
      </c>
      <c r="LE322" s="94">
        <f t="shared" si="3928"/>
        <v>0</v>
      </c>
      <c r="LF322" s="94">
        <f t="shared" si="3928"/>
        <v>0</v>
      </c>
      <c r="LG322" s="94">
        <f t="shared" si="3928"/>
        <v>0</v>
      </c>
      <c r="LH322" s="94">
        <f t="shared" si="3928"/>
        <v>0</v>
      </c>
      <c r="LI322" s="94">
        <f t="shared" si="3928"/>
        <v>0</v>
      </c>
      <c r="LJ322" s="94">
        <f t="shared" si="3928"/>
        <v>0</v>
      </c>
      <c r="LK322" s="94">
        <f t="shared" si="3928"/>
        <v>0</v>
      </c>
      <c r="LL322" s="94">
        <f t="shared" si="3928"/>
        <v>0</v>
      </c>
      <c r="LM322" s="94">
        <f t="shared" ref="LM322:NK322" si="3929">IF(LM$165=EOMONTH($E147,$R147*(1-$O147)),-FV($AE147,ROUNDDOWN(YEARFRAC($D$165,LM$165,1),0),,-($AC147*(1-$O147)+$AD147*$O147)*$B147,0),0)</f>
        <v>0</v>
      </c>
      <c r="LN322" s="94">
        <f t="shared" si="3929"/>
        <v>0</v>
      </c>
      <c r="LO322" s="94">
        <f t="shared" si="3929"/>
        <v>0</v>
      </c>
      <c r="LP322" s="94">
        <f t="shared" si="3929"/>
        <v>0</v>
      </c>
      <c r="LQ322" s="94">
        <f t="shared" si="3929"/>
        <v>0</v>
      </c>
      <c r="LR322" s="94">
        <f t="shared" si="3929"/>
        <v>0</v>
      </c>
      <c r="LS322" s="94">
        <f t="shared" si="3929"/>
        <v>0</v>
      </c>
      <c r="LT322" s="94">
        <f t="shared" si="3929"/>
        <v>0</v>
      </c>
      <c r="LU322" s="94">
        <f t="shared" si="3929"/>
        <v>0</v>
      </c>
      <c r="LV322" s="94">
        <f t="shared" si="3929"/>
        <v>0</v>
      </c>
      <c r="LW322" s="94">
        <f t="shared" si="3929"/>
        <v>0</v>
      </c>
      <c r="LX322" s="94">
        <f t="shared" si="3929"/>
        <v>0</v>
      </c>
      <c r="LY322" s="94">
        <f t="shared" si="3929"/>
        <v>0</v>
      </c>
      <c r="LZ322" s="94">
        <f t="shared" si="3929"/>
        <v>0</v>
      </c>
      <c r="MA322" s="94">
        <f t="shared" si="3929"/>
        <v>0</v>
      </c>
      <c r="MB322" s="94">
        <f t="shared" si="3929"/>
        <v>0</v>
      </c>
      <c r="MC322" s="94">
        <f t="shared" si="3929"/>
        <v>0</v>
      </c>
      <c r="MD322" s="94">
        <f t="shared" si="3929"/>
        <v>0</v>
      </c>
      <c r="ME322" s="94">
        <f t="shared" si="3929"/>
        <v>0</v>
      </c>
      <c r="MF322" s="94">
        <f t="shared" si="3929"/>
        <v>0</v>
      </c>
      <c r="MG322" s="94">
        <f t="shared" si="3929"/>
        <v>0</v>
      </c>
      <c r="MH322" s="94">
        <f t="shared" si="3929"/>
        <v>0</v>
      </c>
      <c r="MI322" s="94">
        <f t="shared" si="3929"/>
        <v>0</v>
      </c>
      <c r="MJ322" s="94">
        <f t="shared" si="3929"/>
        <v>0</v>
      </c>
      <c r="MK322" s="94">
        <f t="shared" si="3929"/>
        <v>0</v>
      </c>
      <c r="ML322" s="94">
        <f t="shared" si="3929"/>
        <v>0</v>
      </c>
      <c r="MM322" s="94">
        <f t="shared" si="3929"/>
        <v>0</v>
      </c>
      <c r="MN322" s="94">
        <f t="shared" si="3929"/>
        <v>0</v>
      </c>
      <c r="MO322" s="94">
        <f t="shared" si="3929"/>
        <v>0</v>
      </c>
      <c r="MP322" s="94">
        <f t="shared" si="3929"/>
        <v>0</v>
      </c>
      <c r="MQ322" s="94">
        <f t="shared" si="3929"/>
        <v>0</v>
      </c>
      <c r="MR322" s="94">
        <f t="shared" si="3929"/>
        <v>0</v>
      </c>
      <c r="MS322" s="94">
        <f t="shared" si="3929"/>
        <v>0</v>
      </c>
      <c r="MT322" s="94">
        <f t="shared" si="3929"/>
        <v>0</v>
      </c>
      <c r="MU322" s="94">
        <f t="shared" si="3929"/>
        <v>0</v>
      </c>
      <c r="MV322" s="94">
        <f t="shared" si="3929"/>
        <v>0</v>
      </c>
      <c r="MW322" s="94">
        <f t="shared" si="3929"/>
        <v>0</v>
      </c>
      <c r="MX322" s="94">
        <f t="shared" si="3929"/>
        <v>0</v>
      </c>
      <c r="MY322" s="94">
        <f t="shared" si="3929"/>
        <v>0</v>
      </c>
      <c r="MZ322" s="94">
        <f t="shared" si="3929"/>
        <v>0</v>
      </c>
      <c r="NA322" s="94">
        <f t="shared" si="3929"/>
        <v>0</v>
      </c>
      <c r="NB322" s="94">
        <f t="shared" si="3929"/>
        <v>0</v>
      </c>
      <c r="NC322" s="94">
        <f t="shared" si="3929"/>
        <v>0</v>
      </c>
      <c r="ND322" s="94">
        <f t="shared" si="3929"/>
        <v>0</v>
      </c>
      <c r="NE322" s="94">
        <f t="shared" si="3929"/>
        <v>0</v>
      </c>
      <c r="NF322" s="94">
        <f t="shared" si="3929"/>
        <v>0</v>
      </c>
      <c r="NG322" s="94">
        <f t="shared" si="3929"/>
        <v>0</v>
      </c>
      <c r="NH322" s="94">
        <f t="shared" si="3929"/>
        <v>0</v>
      </c>
      <c r="NI322" s="94">
        <f t="shared" si="3929"/>
        <v>0</v>
      </c>
      <c r="NJ322" s="94">
        <f t="shared" si="3929"/>
        <v>0</v>
      </c>
      <c r="NK322" s="97">
        <f t="shared" si="3929"/>
        <v>0</v>
      </c>
    </row>
    <row r="323" spans="1:375" x14ac:dyDescent="0.25">
      <c r="A323" s="102">
        <f>SUMIF($D$163:$NK$163,"&lt;="&amp;Summary!$B$3,Leases!D323:NK323)</f>
        <v>0</v>
      </c>
      <c r="B323" s="23" t="s">
        <v>101</v>
      </c>
      <c r="C323" s="45" t="s">
        <v>31</v>
      </c>
      <c r="D323" s="94">
        <f>IF(D$165=EOMONTH($E147,$R147*(1-$O147)),SUMIFS($D316:$NK316,$D$165:$NK$165,"&gt;"&amp;EOMONTH($E147,$R147*(1-$O147)+$S147*(1-$O147)+$T147*$O147),$D$165:$NK$165,"&lt;="&amp;EOMONTH($E147,$R147*(1-$O147)+60))*-($AF147*(1-$O147)+$AH147*$O147)+SUMIFS($D316:$NK316,$D$165:$NK$165,"&gt;"&amp;EOMONTH($E147,$R147*(1-$O147)+60),$D$165:$NK$165,"&lt;="&amp;EOMONTH($E147,$R147*(1-$O147)+300))*-($AG147*(1-$O147)+$AI147*$O147),0)</f>
        <v>0</v>
      </c>
      <c r="E323" s="94">
        <f t="shared" ref="E323:BP323" si="3930">IF(E$165=EOMONTH($E147,$R147*(1-$O147)),SUMIFS($D316:$NK316,$D$165:$NK$165,"&gt;"&amp;EOMONTH($E147,$R147*(1-$O147)+$S147*(1-$O147)+$T147*$O147),$D$165:$NK$165,"&lt;="&amp;EOMONTH($E147,$R147*(1-$O147)+60))*-($AF147*(1-$O147)+$AH147*$O147)+SUMIFS($D316:$NK316,$D$165:$NK$165,"&gt;"&amp;EOMONTH($E147,$R147*(1-$O147)+60),$D$165:$NK$165,"&lt;="&amp;EOMONTH($E147,$R147*(1-$O147)+300))*-($AG147*(1-$O147)+$AI147*$O147),0)</f>
        <v>0</v>
      </c>
      <c r="F323" s="94">
        <f t="shared" si="3930"/>
        <v>0</v>
      </c>
      <c r="G323" s="94">
        <f t="shared" si="3930"/>
        <v>0</v>
      </c>
      <c r="H323" s="94">
        <f t="shared" si="3930"/>
        <v>0</v>
      </c>
      <c r="I323" s="94">
        <f t="shared" si="3930"/>
        <v>0</v>
      </c>
      <c r="J323" s="94">
        <f t="shared" si="3930"/>
        <v>0</v>
      </c>
      <c r="K323" s="94">
        <f t="shared" si="3930"/>
        <v>0</v>
      </c>
      <c r="L323" s="94">
        <f t="shared" si="3930"/>
        <v>0</v>
      </c>
      <c r="M323" s="94">
        <f t="shared" si="3930"/>
        <v>0</v>
      </c>
      <c r="N323" s="94">
        <f t="shared" si="3930"/>
        <v>0</v>
      </c>
      <c r="O323" s="94">
        <f t="shared" si="3930"/>
        <v>0</v>
      </c>
      <c r="P323" s="94">
        <f t="shared" si="3930"/>
        <v>0</v>
      </c>
      <c r="Q323" s="94">
        <f t="shared" si="3930"/>
        <v>0</v>
      </c>
      <c r="R323" s="94">
        <f t="shared" si="3930"/>
        <v>0</v>
      </c>
      <c r="S323" s="94">
        <f t="shared" si="3930"/>
        <v>0</v>
      </c>
      <c r="T323" s="94">
        <f t="shared" si="3930"/>
        <v>0</v>
      </c>
      <c r="U323" s="94">
        <f t="shared" si="3930"/>
        <v>0</v>
      </c>
      <c r="V323" s="94">
        <f t="shared" si="3930"/>
        <v>0</v>
      </c>
      <c r="W323" s="94">
        <f t="shared" si="3930"/>
        <v>0</v>
      </c>
      <c r="X323" s="94">
        <f t="shared" si="3930"/>
        <v>0</v>
      </c>
      <c r="Y323" s="94">
        <f t="shared" si="3930"/>
        <v>0</v>
      </c>
      <c r="Z323" s="94">
        <f t="shared" si="3930"/>
        <v>0</v>
      </c>
      <c r="AA323" s="94">
        <f t="shared" si="3930"/>
        <v>0</v>
      </c>
      <c r="AB323" s="94">
        <f t="shared" si="3930"/>
        <v>0</v>
      </c>
      <c r="AC323" s="94">
        <f t="shared" si="3930"/>
        <v>0</v>
      </c>
      <c r="AD323" s="94">
        <f t="shared" si="3930"/>
        <v>0</v>
      </c>
      <c r="AE323" s="94">
        <f t="shared" si="3930"/>
        <v>0</v>
      </c>
      <c r="AF323" s="94">
        <f t="shared" si="3930"/>
        <v>0</v>
      </c>
      <c r="AG323" s="94">
        <f t="shared" si="3930"/>
        <v>0</v>
      </c>
      <c r="AH323" s="94">
        <f t="shared" si="3930"/>
        <v>0</v>
      </c>
      <c r="AI323" s="94">
        <f t="shared" si="3930"/>
        <v>0</v>
      </c>
      <c r="AJ323" s="94">
        <f t="shared" si="3930"/>
        <v>0</v>
      </c>
      <c r="AK323" s="94">
        <f t="shared" si="3930"/>
        <v>0</v>
      </c>
      <c r="AL323" s="94">
        <f t="shared" si="3930"/>
        <v>0</v>
      </c>
      <c r="AM323" s="94">
        <f t="shared" si="3930"/>
        <v>0</v>
      </c>
      <c r="AN323" s="94">
        <f t="shared" si="3930"/>
        <v>0</v>
      </c>
      <c r="AO323" s="94">
        <f t="shared" si="3930"/>
        <v>0</v>
      </c>
      <c r="AP323" s="94">
        <f t="shared" si="3930"/>
        <v>0</v>
      </c>
      <c r="AQ323" s="94">
        <f t="shared" si="3930"/>
        <v>0</v>
      </c>
      <c r="AR323" s="94">
        <f t="shared" si="3930"/>
        <v>0</v>
      </c>
      <c r="AS323" s="94">
        <f t="shared" si="3930"/>
        <v>0</v>
      </c>
      <c r="AT323" s="94">
        <f t="shared" si="3930"/>
        <v>0</v>
      </c>
      <c r="AU323" s="94">
        <f t="shared" si="3930"/>
        <v>0</v>
      </c>
      <c r="AV323" s="94">
        <f t="shared" si="3930"/>
        <v>0</v>
      </c>
      <c r="AW323" s="94">
        <f t="shared" si="3930"/>
        <v>0</v>
      </c>
      <c r="AX323" s="94">
        <f t="shared" si="3930"/>
        <v>0</v>
      </c>
      <c r="AY323" s="94">
        <f t="shared" si="3930"/>
        <v>0</v>
      </c>
      <c r="AZ323" s="94">
        <f t="shared" si="3930"/>
        <v>0</v>
      </c>
      <c r="BA323" s="94">
        <f t="shared" si="3930"/>
        <v>0</v>
      </c>
      <c r="BB323" s="94">
        <f t="shared" si="3930"/>
        <v>0</v>
      </c>
      <c r="BC323" s="94">
        <f t="shared" si="3930"/>
        <v>0</v>
      </c>
      <c r="BD323" s="94">
        <f t="shared" si="3930"/>
        <v>0</v>
      </c>
      <c r="BE323" s="94">
        <f t="shared" si="3930"/>
        <v>0</v>
      </c>
      <c r="BF323" s="94">
        <f t="shared" si="3930"/>
        <v>0</v>
      </c>
      <c r="BG323" s="94">
        <f t="shared" si="3930"/>
        <v>0</v>
      </c>
      <c r="BH323" s="94">
        <f t="shared" si="3930"/>
        <v>0</v>
      </c>
      <c r="BI323" s="94">
        <f t="shared" si="3930"/>
        <v>0</v>
      </c>
      <c r="BJ323" s="94">
        <f t="shared" si="3930"/>
        <v>0</v>
      </c>
      <c r="BK323" s="94">
        <f t="shared" si="3930"/>
        <v>0</v>
      </c>
      <c r="BL323" s="94">
        <f t="shared" si="3930"/>
        <v>0</v>
      </c>
      <c r="BM323" s="94">
        <f t="shared" si="3930"/>
        <v>0</v>
      </c>
      <c r="BN323" s="94">
        <f t="shared" si="3930"/>
        <v>0</v>
      </c>
      <c r="BO323" s="94">
        <f t="shared" si="3930"/>
        <v>0</v>
      </c>
      <c r="BP323" s="94">
        <f t="shared" si="3930"/>
        <v>0</v>
      </c>
      <c r="BQ323" s="94">
        <f t="shared" ref="BQ323:EB323" si="3931">IF(BQ$165=EOMONTH($E147,$R147*(1-$O147)),SUMIFS($D316:$NK316,$D$165:$NK$165,"&gt;"&amp;EOMONTH($E147,$R147*(1-$O147)+$S147*(1-$O147)+$T147*$O147),$D$165:$NK$165,"&lt;="&amp;EOMONTH($E147,$R147*(1-$O147)+60))*-($AF147*(1-$O147)+$AH147*$O147)+SUMIFS($D316:$NK316,$D$165:$NK$165,"&gt;"&amp;EOMONTH($E147,$R147*(1-$O147)+60),$D$165:$NK$165,"&lt;="&amp;EOMONTH($E147,$R147*(1-$O147)+300))*-($AG147*(1-$O147)+$AI147*$O147),0)</f>
        <v>0</v>
      </c>
      <c r="BR323" s="94">
        <f t="shared" si="3931"/>
        <v>0</v>
      </c>
      <c r="BS323" s="94">
        <f t="shared" si="3931"/>
        <v>0</v>
      </c>
      <c r="BT323" s="94">
        <f t="shared" si="3931"/>
        <v>0</v>
      </c>
      <c r="BU323" s="94">
        <f t="shared" si="3931"/>
        <v>0</v>
      </c>
      <c r="BV323" s="94">
        <f t="shared" si="3931"/>
        <v>0</v>
      </c>
      <c r="BW323" s="94">
        <f t="shared" si="3931"/>
        <v>0</v>
      </c>
      <c r="BX323" s="94">
        <f t="shared" si="3931"/>
        <v>0</v>
      </c>
      <c r="BY323" s="94">
        <f t="shared" si="3931"/>
        <v>0</v>
      </c>
      <c r="BZ323" s="94">
        <f t="shared" si="3931"/>
        <v>0</v>
      </c>
      <c r="CA323" s="94">
        <f t="shared" si="3931"/>
        <v>0</v>
      </c>
      <c r="CB323" s="94">
        <f t="shared" si="3931"/>
        <v>0</v>
      </c>
      <c r="CC323" s="94">
        <f t="shared" si="3931"/>
        <v>0</v>
      </c>
      <c r="CD323" s="94">
        <f t="shared" si="3931"/>
        <v>0</v>
      </c>
      <c r="CE323" s="94">
        <f t="shared" si="3931"/>
        <v>0</v>
      </c>
      <c r="CF323" s="94">
        <f t="shared" si="3931"/>
        <v>0</v>
      </c>
      <c r="CG323" s="94">
        <f t="shared" si="3931"/>
        <v>0</v>
      </c>
      <c r="CH323" s="94">
        <f t="shared" si="3931"/>
        <v>0</v>
      </c>
      <c r="CI323" s="94">
        <f t="shared" si="3931"/>
        <v>0</v>
      </c>
      <c r="CJ323" s="94">
        <f t="shared" si="3931"/>
        <v>0</v>
      </c>
      <c r="CK323" s="94">
        <f t="shared" si="3931"/>
        <v>0</v>
      </c>
      <c r="CL323" s="94">
        <f t="shared" si="3931"/>
        <v>0</v>
      </c>
      <c r="CM323" s="94">
        <f t="shared" si="3931"/>
        <v>0</v>
      </c>
      <c r="CN323" s="94">
        <f t="shared" si="3931"/>
        <v>0</v>
      </c>
      <c r="CO323" s="94">
        <f t="shared" si="3931"/>
        <v>0</v>
      </c>
      <c r="CP323" s="94">
        <f t="shared" si="3931"/>
        <v>0</v>
      </c>
      <c r="CQ323" s="94">
        <f t="shared" si="3931"/>
        <v>0</v>
      </c>
      <c r="CR323" s="94">
        <f t="shared" si="3931"/>
        <v>0</v>
      </c>
      <c r="CS323" s="94">
        <f t="shared" si="3931"/>
        <v>0</v>
      </c>
      <c r="CT323" s="94">
        <f t="shared" si="3931"/>
        <v>0</v>
      </c>
      <c r="CU323" s="94">
        <f t="shared" si="3931"/>
        <v>0</v>
      </c>
      <c r="CV323" s="94">
        <f t="shared" si="3931"/>
        <v>0</v>
      </c>
      <c r="CW323" s="94">
        <f t="shared" si="3931"/>
        <v>0</v>
      </c>
      <c r="CX323" s="94">
        <f t="shared" si="3931"/>
        <v>0</v>
      </c>
      <c r="CY323" s="94">
        <f t="shared" si="3931"/>
        <v>0</v>
      </c>
      <c r="CZ323" s="94">
        <f t="shared" si="3931"/>
        <v>0</v>
      </c>
      <c r="DA323" s="94">
        <f t="shared" si="3931"/>
        <v>0</v>
      </c>
      <c r="DB323" s="94">
        <f t="shared" si="3931"/>
        <v>0</v>
      </c>
      <c r="DC323" s="94">
        <f t="shared" si="3931"/>
        <v>0</v>
      </c>
      <c r="DD323" s="94">
        <f t="shared" si="3931"/>
        <v>0</v>
      </c>
      <c r="DE323" s="94">
        <f t="shared" si="3931"/>
        <v>0</v>
      </c>
      <c r="DF323" s="94">
        <f t="shared" si="3931"/>
        <v>0</v>
      </c>
      <c r="DG323" s="94">
        <f t="shared" si="3931"/>
        <v>0</v>
      </c>
      <c r="DH323" s="94">
        <f t="shared" si="3931"/>
        <v>0</v>
      </c>
      <c r="DI323" s="94">
        <f t="shared" si="3931"/>
        <v>0</v>
      </c>
      <c r="DJ323" s="94">
        <f t="shared" si="3931"/>
        <v>0</v>
      </c>
      <c r="DK323" s="94">
        <f t="shared" si="3931"/>
        <v>0</v>
      </c>
      <c r="DL323" s="94">
        <f t="shared" si="3931"/>
        <v>0</v>
      </c>
      <c r="DM323" s="94">
        <f t="shared" si="3931"/>
        <v>0</v>
      </c>
      <c r="DN323" s="94">
        <f t="shared" si="3931"/>
        <v>0</v>
      </c>
      <c r="DO323" s="94">
        <f t="shared" si="3931"/>
        <v>0</v>
      </c>
      <c r="DP323" s="94">
        <f t="shared" si="3931"/>
        <v>0</v>
      </c>
      <c r="DQ323" s="94">
        <f t="shared" si="3931"/>
        <v>0</v>
      </c>
      <c r="DR323" s="94">
        <f t="shared" si="3931"/>
        <v>0</v>
      </c>
      <c r="DS323" s="94">
        <f t="shared" si="3931"/>
        <v>0</v>
      </c>
      <c r="DT323" s="94">
        <f t="shared" si="3931"/>
        <v>0</v>
      </c>
      <c r="DU323" s="94">
        <f t="shared" si="3931"/>
        <v>0</v>
      </c>
      <c r="DV323" s="94">
        <f t="shared" si="3931"/>
        <v>0</v>
      </c>
      <c r="DW323" s="94">
        <f t="shared" si="3931"/>
        <v>0</v>
      </c>
      <c r="DX323" s="94">
        <f t="shared" si="3931"/>
        <v>0</v>
      </c>
      <c r="DY323" s="94">
        <f t="shared" si="3931"/>
        <v>0</v>
      </c>
      <c r="DZ323" s="94">
        <f t="shared" si="3931"/>
        <v>0</v>
      </c>
      <c r="EA323" s="94">
        <f t="shared" si="3931"/>
        <v>0</v>
      </c>
      <c r="EB323" s="94">
        <f t="shared" si="3931"/>
        <v>0</v>
      </c>
      <c r="EC323" s="94">
        <f t="shared" ref="EC323:GN323" si="3932">IF(EC$165=EOMONTH($E147,$R147*(1-$O147)),SUMIFS($D316:$NK316,$D$165:$NK$165,"&gt;"&amp;EOMONTH($E147,$R147*(1-$O147)+$S147*(1-$O147)+$T147*$O147),$D$165:$NK$165,"&lt;="&amp;EOMONTH($E147,$R147*(1-$O147)+60))*-($AF147*(1-$O147)+$AH147*$O147)+SUMIFS($D316:$NK316,$D$165:$NK$165,"&gt;"&amp;EOMONTH($E147,$R147*(1-$O147)+60),$D$165:$NK$165,"&lt;="&amp;EOMONTH($E147,$R147*(1-$O147)+300))*-($AG147*(1-$O147)+$AI147*$O147),0)</f>
        <v>0</v>
      </c>
      <c r="ED323" s="94">
        <f t="shared" si="3932"/>
        <v>0</v>
      </c>
      <c r="EE323" s="94">
        <f t="shared" si="3932"/>
        <v>0</v>
      </c>
      <c r="EF323" s="94">
        <f t="shared" si="3932"/>
        <v>0</v>
      </c>
      <c r="EG323" s="94">
        <f t="shared" si="3932"/>
        <v>0</v>
      </c>
      <c r="EH323" s="94">
        <f t="shared" si="3932"/>
        <v>0</v>
      </c>
      <c r="EI323" s="94">
        <f t="shared" si="3932"/>
        <v>0</v>
      </c>
      <c r="EJ323" s="94">
        <f t="shared" si="3932"/>
        <v>0</v>
      </c>
      <c r="EK323" s="94">
        <f t="shared" si="3932"/>
        <v>0</v>
      </c>
      <c r="EL323" s="94">
        <f t="shared" si="3932"/>
        <v>0</v>
      </c>
      <c r="EM323" s="94">
        <f t="shared" si="3932"/>
        <v>0</v>
      </c>
      <c r="EN323" s="94">
        <f t="shared" si="3932"/>
        <v>0</v>
      </c>
      <c r="EO323" s="94">
        <f t="shared" si="3932"/>
        <v>0</v>
      </c>
      <c r="EP323" s="94">
        <f t="shared" si="3932"/>
        <v>0</v>
      </c>
      <c r="EQ323" s="94">
        <f t="shared" si="3932"/>
        <v>0</v>
      </c>
      <c r="ER323" s="94">
        <f t="shared" si="3932"/>
        <v>0</v>
      </c>
      <c r="ES323" s="94">
        <f t="shared" si="3932"/>
        <v>0</v>
      </c>
      <c r="ET323" s="94">
        <f t="shared" si="3932"/>
        <v>0</v>
      </c>
      <c r="EU323" s="94">
        <f t="shared" si="3932"/>
        <v>0</v>
      </c>
      <c r="EV323" s="94">
        <f t="shared" si="3932"/>
        <v>0</v>
      </c>
      <c r="EW323" s="94">
        <f t="shared" si="3932"/>
        <v>0</v>
      </c>
      <c r="EX323" s="94">
        <f t="shared" si="3932"/>
        <v>0</v>
      </c>
      <c r="EY323" s="94">
        <f t="shared" si="3932"/>
        <v>0</v>
      </c>
      <c r="EZ323" s="94">
        <f t="shared" si="3932"/>
        <v>0</v>
      </c>
      <c r="FA323" s="94">
        <f t="shared" si="3932"/>
        <v>0</v>
      </c>
      <c r="FB323" s="94">
        <f t="shared" si="3932"/>
        <v>0</v>
      </c>
      <c r="FC323" s="94">
        <f t="shared" si="3932"/>
        <v>0</v>
      </c>
      <c r="FD323" s="94">
        <f t="shared" si="3932"/>
        <v>0</v>
      </c>
      <c r="FE323" s="94">
        <f t="shared" si="3932"/>
        <v>0</v>
      </c>
      <c r="FF323" s="94">
        <f t="shared" si="3932"/>
        <v>0</v>
      </c>
      <c r="FG323" s="94">
        <f t="shared" si="3932"/>
        <v>0</v>
      </c>
      <c r="FH323" s="94">
        <f t="shared" si="3932"/>
        <v>0</v>
      </c>
      <c r="FI323" s="94">
        <f t="shared" si="3932"/>
        <v>0</v>
      </c>
      <c r="FJ323" s="94">
        <f t="shared" si="3932"/>
        <v>0</v>
      </c>
      <c r="FK323" s="94">
        <f t="shared" si="3932"/>
        <v>0</v>
      </c>
      <c r="FL323" s="94">
        <f t="shared" si="3932"/>
        <v>0</v>
      </c>
      <c r="FM323" s="94">
        <f t="shared" si="3932"/>
        <v>0</v>
      </c>
      <c r="FN323" s="94">
        <f t="shared" si="3932"/>
        <v>0</v>
      </c>
      <c r="FO323" s="94">
        <f t="shared" si="3932"/>
        <v>0</v>
      </c>
      <c r="FP323" s="94">
        <f t="shared" si="3932"/>
        <v>0</v>
      </c>
      <c r="FQ323" s="94">
        <f t="shared" si="3932"/>
        <v>0</v>
      </c>
      <c r="FR323" s="94">
        <f t="shared" si="3932"/>
        <v>0</v>
      </c>
      <c r="FS323" s="94">
        <f t="shared" si="3932"/>
        <v>0</v>
      </c>
      <c r="FT323" s="94">
        <f t="shared" si="3932"/>
        <v>0</v>
      </c>
      <c r="FU323" s="94">
        <f t="shared" si="3932"/>
        <v>0</v>
      </c>
      <c r="FV323" s="94">
        <f t="shared" si="3932"/>
        <v>0</v>
      </c>
      <c r="FW323" s="94">
        <f t="shared" si="3932"/>
        <v>0</v>
      </c>
      <c r="FX323" s="94">
        <f t="shared" si="3932"/>
        <v>0</v>
      </c>
      <c r="FY323" s="94">
        <f t="shared" si="3932"/>
        <v>0</v>
      </c>
      <c r="FZ323" s="94">
        <f t="shared" si="3932"/>
        <v>0</v>
      </c>
      <c r="GA323" s="94">
        <f t="shared" si="3932"/>
        <v>0</v>
      </c>
      <c r="GB323" s="94">
        <f t="shared" si="3932"/>
        <v>0</v>
      </c>
      <c r="GC323" s="94">
        <f t="shared" si="3932"/>
        <v>0</v>
      </c>
      <c r="GD323" s="94">
        <f t="shared" si="3932"/>
        <v>0</v>
      </c>
      <c r="GE323" s="94">
        <f t="shared" si="3932"/>
        <v>0</v>
      </c>
      <c r="GF323" s="94">
        <f t="shared" si="3932"/>
        <v>0</v>
      </c>
      <c r="GG323" s="94">
        <f t="shared" si="3932"/>
        <v>0</v>
      </c>
      <c r="GH323" s="94">
        <f t="shared" si="3932"/>
        <v>0</v>
      </c>
      <c r="GI323" s="94">
        <f t="shared" si="3932"/>
        <v>0</v>
      </c>
      <c r="GJ323" s="94">
        <f t="shared" si="3932"/>
        <v>0</v>
      </c>
      <c r="GK323" s="94">
        <f t="shared" si="3932"/>
        <v>0</v>
      </c>
      <c r="GL323" s="94">
        <f t="shared" si="3932"/>
        <v>0</v>
      </c>
      <c r="GM323" s="94">
        <f t="shared" si="3932"/>
        <v>0</v>
      </c>
      <c r="GN323" s="94">
        <f t="shared" si="3932"/>
        <v>0</v>
      </c>
      <c r="GO323" s="94">
        <f t="shared" ref="GO323:IZ323" si="3933">IF(GO$165=EOMONTH($E147,$R147*(1-$O147)),SUMIFS($D316:$NK316,$D$165:$NK$165,"&gt;"&amp;EOMONTH($E147,$R147*(1-$O147)+$S147*(1-$O147)+$T147*$O147),$D$165:$NK$165,"&lt;="&amp;EOMONTH($E147,$R147*(1-$O147)+60))*-($AF147*(1-$O147)+$AH147*$O147)+SUMIFS($D316:$NK316,$D$165:$NK$165,"&gt;"&amp;EOMONTH($E147,$R147*(1-$O147)+60),$D$165:$NK$165,"&lt;="&amp;EOMONTH($E147,$R147*(1-$O147)+300))*-($AG147*(1-$O147)+$AI147*$O147),0)</f>
        <v>0</v>
      </c>
      <c r="GP323" s="94">
        <f t="shared" si="3933"/>
        <v>0</v>
      </c>
      <c r="GQ323" s="94">
        <f t="shared" si="3933"/>
        <v>0</v>
      </c>
      <c r="GR323" s="94">
        <f t="shared" si="3933"/>
        <v>0</v>
      </c>
      <c r="GS323" s="94">
        <f t="shared" si="3933"/>
        <v>0</v>
      </c>
      <c r="GT323" s="94">
        <f t="shared" si="3933"/>
        <v>0</v>
      </c>
      <c r="GU323" s="94">
        <f t="shared" si="3933"/>
        <v>0</v>
      </c>
      <c r="GV323" s="94">
        <f t="shared" si="3933"/>
        <v>0</v>
      </c>
      <c r="GW323" s="94">
        <f t="shared" si="3933"/>
        <v>0</v>
      </c>
      <c r="GX323" s="94">
        <f t="shared" si="3933"/>
        <v>0</v>
      </c>
      <c r="GY323" s="94">
        <f t="shared" si="3933"/>
        <v>0</v>
      </c>
      <c r="GZ323" s="94">
        <f t="shared" si="3933"/>
        <v>0</v>
      </c>
      <c r="HA323" s="94">
        <f t="shared" si="3933"/>
        <v>0</v>
      </c>
      <c r="HB323" s="94">
        <f t="shared" si="3933"/>
        <v>0</v>
      </c>
      <c r="HC323" s="94">
        <f t="shared" si="3933"/>
        <v>0</v>
      </c>
      <c r="HD323" s="94">
        <f t="shared" si="3933"/>
        <v>0</v>
      </c>
      <c r="HE323" s="94">
        <f t="shared" si="3933"/>
        <v>0</v>
      </c>
      <c r="HF323" s="94">
        <f t="shared" si="3933"/>
        <v>0</v>
      </c>
      <c r="HG323" s="94">
        <f t="shared" si="3933"/>
        <v>0</v>
      </c>
      <c r="HH323" s="94">
        <f t="shared" si="3933"/>
        <v>0</v>
      </c>
      <c r="HI323" s="94">
        <f t="shared" si="3933"/>
        <v>0</v>
      </c>
      <c r="HJ323" s="94">
        <f t="shared" si="3933"/>
        <v>0</v>
      </c>
      <c r="HK323" s="94">
        <f t="shared" si="3933"/>
        <v>0</v>
      </c>
      <c r="HL323" s="94">
        <f t="shared" si="3933"/>
        <v>0</v>
      </c>
      <c r="HM323" s="94">
        <f t="shared" si="3933"/>
        <v>0</v>
      </c>
      <c r="HN323" s="94">
        <f t="shared" si="3933"/>
        <v>0</v>
      </c>
      <c r="HO323" s="94">
        <f t="shared" si="3933"/>
        <v>0</v>
      </c>
      <c r="HP323" s="94">
        <f t="shared" si="3933"/>
        <v>0</v>
      </c>
      <c r="HQ323" s="94">
        <f t="shared" si="3933"/>
        <v>0</v>
      </c>
      <c r="HR323" s="94">
        <f t="shared" si="3933"/>
        <v>0</v>
      </c>
      <c r="HS323" s="94">
        <f t="shared" si="3933"/>
        <v>0</v>
      </c>
      <c r="HT323" s="94">
        <f t="shared" si="3933"/>
        <v>0</v>
      </c>
      <c r="HU323" s="94">
        <f t="shared" si="3933"/>
        <v>0</v>
      </c>
      <c r="HV323" s="94">
        <f t="shared" si="3933"/>
        <v>0</v>
      </c>
      <c r="HW323" s="94">
        <f t="shared" si="3933"/>
        <v>0</v>
      </c>
      <c r="HX323" s="94">
        <f t="shared" si="3933"/>
        <v>0</v>
      </c>
      <c r="HY323" s="94">
        <f t="shared" si="3933"/>
        <v>0</v>
      </c>
      <c r="HZ323" s="94">
        <f t="shared" si="3933"/>
        <v>0</v>
      </c>
      <c r="IA323" s="94">
        <f t="shared" si="3933"/>
        <v>0</v>
      </c>
      <c r="IB323" s="94">
        <f t="shared" si="3933"/>
        <v>0</v>
      </c>
      <c r="IC323" s="94">
        <f t="shared" si="3933"/>
        <v>0</v>
      </c>
      <c r="ID323" s="94">
        <f t="shared" si="3933"/>
        <v>0</v>
      </c>
      <c r="IE323" s="94">
        <f t="shared" si="3933"/>
        <v>0</v>
      </c>
      <c r="IF323" s="94">
        <f t="shared" si="3933"/>
        <v>0</v>
      </c>
      <c r="IG323" s="94">
        <f t="shared" si="3933"/>
        <v>0</v>
      </c>
      <c r="IH323" s="94">
        <f t="shared" si="3933"/>
        <v>0</v>
      </c>
      <c r="II323" s="94">
        <f t="shared" si="3933"/>
        <v>0</v>
      </c>
      <c r="IJ323" s="94">
        <f t="shared" si="3933"/>
        <v>0</v>
      </c>
      <c r="IK323" s="94">
        <f t="shared" si="3933"/>
        <v>0</v>
      </c>
      <c r="IL323" s="94">
        <f t="shared" si="3933"/>
        <v>0</v>
      </c>
      <c r="IM323" s="94">
        <f t="shared" si="3933"/>
        <v>0</v>
      </c>
      <c r="IN323" s="94">
        <f t="shared" si="3933"/>
        <v>0</v>
      </c>
      <c r="IO323" s="94">
        <f t="shared" si="3933"/>
        <v>0</v>
      </c>
      <c r="IP323" s="94">
        <f t="shared" si="3933"/>
        <v>0</v>
      </c>
      <c r="IQ323" s="94">
        <f t="shared" si="3933"/>
        <v>0</v>
      </c>
      <c r="IR323" s="94">
        <f t="shared" si="3933"/>
        <v>0</v>
      </c>
      <c r="IS323" s="94">
        <f t="shared" si="3933"/>
        <v>0</v>
      </c>
      <c r="IT323" s="94">
        <f t="shared" si="3933"/>
        <v>0</v>
      </c>
      <c r="IU323" s="94">
        <f t="shared" si="3933"/>
        <v>0</v>
      </c>
      <c r="IV323" s="94">
        <f t="shared" si="3933"/>
        <v>0</v>
      </c>
      <c r="IW323" s="94">
        <f t="shared" si="3933"/>
        <v>0</v>
      </c>
      <c r="IX323" s="94">
        <f t="shared" si="3933"/>
        <v>0</v>
      </c>
      <c r="IY323" s="94">
        <f t="shared" si="3933"/>
        <v>0</v>
      </c>
      <c r="IZ323" s="94">
        <f t="shared" si="3933"/>
        <v>0</v>
      </c>
      <c r="JA323" s="94">
        <f t="shared" ref="JA323:LL323" si="3934">IF(JA$165=EOMONTH($E147,$R147*(1-$O147)),SUMIFS($D316:$NK316,$D$165:$NK$165,"&gt;"&amp;EOMONTH($E147,$R147*(1-$O147)+$S147*(1-$O147)+$T147*$O147),$D$165:$NK$165,"&lt;="&amp;EOMONTH($E147,$R147*(1-$O147)+60))*-($AF147*(1-$O147)+$AH147*$O147)+SUMIFS($D316:$NK316,$D$165:$NK$165,"&gt;"&amp;EOMONTH($E147,$R147*(1-$O147)+60),$D$165:$NK$165,"&lt;="&amp;EOMONTH($E147,$R147*(1-$O147)+300))*-($AG147*(1-$O147)+$AI147*$O147),0)</f>
        <v>0</v>
      </c>
      <c r="JB323" s="94">
        <f t="shared" si="3934"/>
        <v>0</v>
      </c>
      <c r="JC323" s="94">
        <f t="shared" si="3934"/>
        <v>0</v>
      </c>
      <c r="JD323" s="94">
        <f t="shared" si="3934"/>
        <v>0</v>
      </c>
      <c r="JE323" s="94">
        <f t="shared" si="3934"/>
        <v>0</v>
      </c>
      <c r="JF323" s="94">
        <f t="shared" si="3934"/>
        <v>0</v>
      </c>
      <c r="JG323" s="94">
        <f t="shared" si="3934"/>
        <v>0</v>
      </c>
      <c r="JH323" s="94">
        <f t="shared" si="3934"/>
        <v>0</v>
      </c>
      <c r="JI323" s="94">
        <f t="shared" si="3934"/>
        <v>0</v>
      </c>
      <c r="JJ323" s="94">
        <f t="shared" si="3934"/>
        <v>0</v>
      </c>
      <c r="JK323" s="94">
        <f t="shared" si="3934"/>
        <v>0</v>
      </c>
      <c r="JL323" s="94">
        <f t="shared" si="3934"/>
        <v>0</v>
      </c>
      <c r="JM323" s="94">
        <f t="shared" si="3934"/>
        <v>0</v>
      </c>
      <c r="JN323" s="94">
        <f t="shared" si="3934"/>
        <v>0</v>
      </c>
      <c r="JO323" s="94">
        <f t="shared" si="3934"/>
        <v>0</v>
      </c>
      <c r="JP323" s="94">
        <f t="shared" si="3934"/>
        <v>0</v>
      </c>
      <c r="JQ323" s="94">
        <f t="shared" si="3934"/>
        <v>0</v>
      </c>
      <c r="JR323" s="94">
        <f t="shared" si="3934"/>
        <v>0</v>
      </c>
      <c r="JS323" s="94">
        <f t="shared" si="3934"/>
        <v>0</v>
      </c>
      <c r="JT323" s="94">
        <f t="shared" si="3934"/>
        <v>0</v>
      </c>
      <c r="JU323" s="94">
        <f t="shared" si="3934"/>
        <v>0</v>
      </c>
      <c r="JV323" s="94">
        <f t="shared" si="3934"/>
        <v>0</v>
      </c>
      <c r="JW323" s="94">
        <f t="shared" si="3934"/>
        <v>0</v>
      </c>
      <c r="JX323" s="94">
        <f t="shared" si="3934"/>
        <v>0</v>
      </c>
      <c r="JY323" s="94">
        <f t="shared" si="3934"/>
        <v>0</v>
      </c>
      <c r="JZ323" s="94">
        <f t="shared" si="3934"/>
        <v>0</v>
      </c>
      <c r="KA323" s="94">
        <f t="shared" si="3934"/>
        <v>0</v>
      </c>
      <c r="KB323" s="94">
        <f t="shared" si="3934"/>
        <v>0</v>
      </c>
      <c r="KC323" s="94">
        <f t="shared" si="3934"/>
        <v>0</v>
      </c>
      <c r="KD323" s="94">
        <f t="shared" si="3934"/>
        <v>0</v>
      </c>
      <c r="KE323" s="94">
        <f t="shared" si="3934"/>
        <v>0</v>
      </c>
      <c r="KF323" s="94">
        <f t="shared" si="3934"/>
        <v>0</v>
      </c>
      <c r="KG323" s="94">
        <f t="shared" si="3934"/>
        <v>0</v>
      </c>
      <c r="KH323" s="94">
        <f t="shared" si="3934"/>
        <v>0</v>
      </c>
      <c r="KI323" s="94">
        <f t="shared" si="3934"/>
        <v>0</v>
      </c>
      <c r="KJ323" s="94">
        <f t="shared" si="3934"/>
        <v>0</v>
      </c>
      <c r="KK323" s="94">
        <f t="shared" si="3934"/>
        <v>0</v>
      </c>
      <c r="KL323" s="94">
        <f t="shared" si="3934"/>
        <v>0</v>
      </c>
      <c r="KM323" s="94">
        <f t="shared" si="3934"/>
        <v>0</v>
      </c>
      <c r="KN323" s="94">
        <f t="shared" si="3934"/>
        <v>0</v>
      </c>
      <c r="KO323" s="94">
        <f t="shared" si="3934"/>
        <v>0</v>
      </c>
      <c r="KP323" s="94">
        <f t="shared" si="3934"/>
        <v>0</v>
      </c>
      <c r="KQ323" s="94">
        <f t="shared" si="3934"/>
        <v>0</v>
      </c>
      <c r="KR323" s="94">
        <f t="shared" si="3934"/>
        <v>0</v>
      </c>
      <c r="KS323" s="94">
        <f t="shared" si="3934"/>
        <v>0</v>
      </c>
      <c r="KT323" s="94">
        <f t="shared" si="3934"/>
        <v>0</v>
      </c>
      <c r="KU323" s="94">
        <f t="shared" si="3934"/>
        <v>0</v>
      </c>
      <c r="KV323" s="94">
        <f t="shared" si="3934"/>
        <v>0</v>
      </c>
      <c r="KW323" s="94">
        <f t="shared" si="3934"/>
        <v>0</v>
      </c>
      <c r="KX323" s="94">
        <f t="shared" si="3934"/>
        <v>0</v>
      </c>
      <c r="KY323" s="94">
        <f t="shared" si="3934"/>
        <v>0</v>
      </c>
      <c r="KZ323" s="94">
        <f t="shared" si="3934"/>
        <v>0</v>
      </c>
      <c r="LA323" s="94">
        <f t="shared" si="3934"/>
        <v>0</v>
      </c>
      <c r="LB323" s="94">
        <f t="shared" si="3934"/>
        <v>0</v>
      </c>
      <c r="LC323" s="94">
        <f t="shared" si="3934"/>
        <v>0</v>
      </c>
      <c r="LD323" s="94">
        <f t="shared" si="3934"/>
        <v>0</v>
      </c>
      <c r="LE323" s="94">
        <f t="shared" si="3934"/>
        <v>0</v>
      </c>
      <c r="LF323" s="94">
        <f t="shared" si="3934"/>
        <v>0</v>
      </c>
      <c r="LG323" s="94">
        <f t="shared" si="3934"/>
        <v>0</v>
      </c>
      <c r="LH323" s="94">
        <f t="shared" si="3934"/>
        <v>0</v>
      </c>
      <c r="LI323" s="94">
        <f t="shared" si="3934"/>
        <v>0</v>
      </c>
      <c r="LJ323" s="94">
        <f t="shared" si="3934"/>
        <v>0</v>
      </c>
      <c r="LK323" s="94">
        <f t="shared" si="3934"/>
        <v>0</v>
      </c>
      <c r="LL323" s="94">
        <f t="shared" si="3934"/>
        <v>0</v>
      </c>
      <c r="LM323" s="94">
        <f t="shared" ref="LM323:NK323" si="3935">IF(LM$165=EOMONTH($E147,$R147*(1-$O147)),SUMIFS($D316:$NK316,$D$165:$NK$165,"&gt;"&amp;EOMONTH($E147,$R147*(1-$O147)+$S147*(1-$O147)+$T147*$O147),$D$165:$NK$165,"&lt;="&amp;EOMONTH($E147,$R147*(1-$O147)+60))*-($AF147*(1-$O147)+$AH147*$O147)+SUMIFS($D316:$NK316,$D$165:$NK$165,"&gt;"&amp;EOMONTH($E147,$R147*(1-$O147)+60),$D$165:$NK$165,"&lt;="&amp;EOMONTH($E147,$R147*(1-$O147)+300))*-($AG147*(1-$O147)+$AI147*$O147),0)</f>
        <v>0</v>
      </c>
      <c r="LN323" s="94">
        <f t="shared" si="3935"/>
        <v>0</v>
      </c>
      <c r="LO323" s="94">
        <f t="shared" si="3935"/>
        <v>0</v>
      </c>
      <c r="LP323" s="94">
        <f t="shared" si="3935"/>
        <v>0</v>
      </c>
      <c r="LQ323" s="94">
        <f t="shared" si="3935"/>
        <v>0</v>
      </c>
      <c r="LR323" s="94">
        <f t="shared" si="3935"/>
        <v>0</v>
      </c>
      <c r="LS323" s="94">
        <f t="shared" si="3935"/>
        <v>0</v>
      </c>
      <c r="LT323" s="94">
        <f t="shared" si="3935"/>
        <v>0</v>
      </c>
      <c r="LU323" s="94">
        <f t="shared" si="3935"/>
        <v>0</v>
      </c>
      <c r="LV323" s="94">
        <f t="shared" si="3935"/>
        <v>0</v>
      </c>
      <c r="LW323" s="94">
        <f t="shared" si="3935"/>
        <v>0</v>
      </c>
      <c r="LX323" s="94">
        <f t="shared" si="3935"/>
        <v>0</v>
      </c>
      <c r="LY323" s="94">
        <f t="shared" si="3935"/>
        <v>0</v>
      </c>
      <c r="LZ323" s="94">
        <f t="shared" si="3935"/>
        <v>0</v>
      </c>
      <c r="MA323" s="94">
        <f t="shared" si="3935"/>
        <v>0</v>
      </c>
      <c r="MB323" s="94">
        <f t="shared" si="3935"/>
        <v>0</v>
      </c>
      <c r="MC323" s="94">
        <f t="shared" si="3935"/>
        <v>0</v>
      </c>
      <c r="MD323" s="94">
        <f t="shared" si="3935"/>
        <v>0</v>
      </c>
      <c r="ME323" s="94">
        <f t="shared" si="3935"/>
        <v>0</v>
      </c>
      <c r="MF323" s="94">
        <f t="shared" si="3935"/>
        <v>0</v>
      </c>
      <c r="MG323" s="94">
        <f t="shared" si="3935"/>
        <v>0</v>
      </c>
      <c r="MH323" s="94">
        <f t="shared" si="3935"/>
        <v>0</v>
      </c>
      <c r="MI323" s="94">
        <f t="shared" si="3935"/>
        <v>0</v>
      </c>
      <c r="MJ323" s="94">
        <f t="shared" si="3935"/>
        <v>0</v>
      </c>
      <c r="MK323" s="94">
        <f t="shared" si="3935"/>
        <v>0</v>
      </c>
      <c r="ML323" s="94">
        <f t="shared" si="3935"/>
        <v>0</v>
      </c>
      <c r="MM323" s="94">
        <f t="shared" si="3935"/>
        <v>0</v>
      </c>
      <c r="MN323" s="94">
        <f t="shared" si="3935"/>
        <v>0</v>
      </c>
      <c r="MO323" s="94">
        <f t="shared" si="3935"/>
        <v>0</v>
      </c>
      <c r="MP323" s="94">
        <f t="shared" si="3935"/>
        <v>0</v>
      </c>
      <c r="MQ323" s="94">
        <f t="shared" si="3935"/>
        <v>0</v>
      </c>
      <c r="MR323" s="94">
        <f t="shared" si="3935"/>
        <v>0</v>
      </c>
      <c r="MS323" s="94">
        <f t="shared" si="3935"/>
        <v>0</v>
      </c>
      <c r="MT323" s="94">
        <f t="shared" si="3935"/>
        <v>0</v>
      </c>
      <c r="MU323" s="94">
        <f t="shared" si="3935"/>
        <v>0</v>
      </c>
      <c r="MV323" s="94">
        <f t="shared" si="3935"/>
        <v>0</v>
      </c>
      <c r="MW323" s="94">
        <f t="shared" si="3935"/>
        <v>0</v>
      </c>
      <c r="MX323" s="94">
        <f t="shared" si="3935"/>
        <v>0</v>
      </c>
      <c r="MY323" s="94">
        <f t="shared" si="3935"/>
        <v>0</v>
      </c>
      <c r="MZ323" s="94">
        <f t="shared" si="3935"/>
        <v>0</v>
      </c>
      <c r="NA323" s="94">
        <f t="shared" si="3935"/>
        <v>0</v>
      </c>
      <c r="NB323" s="94">
        <f t="shared" si="3935"/>
        <v>0</v>
      </c>
      <c r="NC323" s="94">
        <f t="shared" si="3935"/>
        <v>0</v>
      </c>
      <c r="ND323" s="94">
        <f t="shared" si="3935"/>
        <v>0</v>
      </c>
      <c r="NE323" s="94">
        <f t="shared" si="3935"/>
        <v>0</v>
      </c>
      <c r="NF323" s="94">
        <f t="shared" si="3935"/>
        <v>0</v>
      </c>
      <c r="NG323" s="94">
        <f t="shared" si="3935"/>
        <v>0</v>
      </c>
      <c r="NH323" s="94">
        <f t="shared" si="3935"/>
        <v>0</v>
      </c>
      <c r="NI323" s="94">
        <f t="shared" si="3935"/>
        <v>0</v>
      </c>
      <c r="NJ323" s="94">
        <f t="shared" si="3935"/>
        <v>0</v>
      </c>
      <c r="NK323" s="97">
        <f t="shared" si="3935"/>
        <v>0</v>
      </c>
    </row>
    <row r="324" spans="1:375" x14ac:dyDescent="0.25">
      <c r="A324" s="98">
        <f ca="1">SUMIF($D$163:$NK$163,"&lt;="&amp;Summary!$B$3,Leases!D324:NK324)</f>
        <v>0</v>
      </c>
      <c r="B324" s="103"/>
      <c r="C324" s="99" t="s">
        <v>97</v>
      </c>
      <c r="D324" s="100">
        <f ca="1">SUM(D319:D323)</f>
        <v>0</v>
      </c>
      <c r="E324" s="100">
        <f t="shared" ref="E324:BP324" ca="1" si="3936">SUM(E319:E323)</f>
        <v>0</v>
      </c>
      <c r="F324" s="100">
        <f t="shared" ca="1" si="3936"/>
        <v>0</v>
      </c>
      <c r="G324" s="100">
        <f t="shared" ca="1" si="3936"/>
        <v>0</v>
      </c>
      <c r="H324" s="100">
        <f t="shared" ca="1" si="3936"/>
        <v>0</v>
      </c>
      <c r="I324" s="100">
        <f t="shared" ca="1" si="3936"/>
        <v>0</v>
      </c>
      <c r="J324" s="100">
        <f t="shared" ca="1" si="3936"/>
        <v>0</v>
      </c>
      <c r="K324" s="100">
        <f t="shared" ca="1" si="3936"/>
        <v>0</v>
      </c>
      <c r="L324" s="100">
        <f t="shared" ca="1" si="3936"/>
        <v>0</v>
      </c>
      <c r="M324" s="100">
        <f t="shared" ca="1" si="3936"/>
        <v>0</v>
      </c>
      <c r="N324" s="100">
        <f t="shared" ca="1" si="3936"/>
        <v>0</v>
      </c>
      <c r="O324" s="100">
        <f t="shared" ca="1" si="3936"/>
        <v>0</v>
      </c>
      <c r="P324" s="100">
        <f t="shared" ca="1" si="3936"/>
        <v>0</v>
      </c>
      <c r="Q324" s="100">
        <f t="shared" ca="1" si="3936"/>
        <v>0</v>
      </c>
      <c r="R324" s="100">
        <f t="shared" ca="1" si="3936"/>
        <v>0</v>
      </c>
      <c r="S324" s="100">
        <f t="shared" ca="1" si="3936"/>
        <v>0</v>
      </c>
      <c r="T324" s="100">
        <f t="shared" ca="1" si="3936"/>
        <v>0</v>
      </c>
      <c r="U324" s="100">
        <f t="shared" ca="1" si="3936"/>
        <v>0</v>
      </c>
      <c r="V324" s="100">
        <f t="shared" ca="1" si="3936"/>
        <v>0</v>
      </c>
      <c r="W324" s="100">
        <f t="shared" ca="1" si="3936"/>
        <v>0</v>
      </c>
      <c r="X324" s="100">
        <f t="shared" ca="1" si="3936"/>
        <v>0</v>
      </c>
      <c r="Y324" s="100">
        <f t="shared" ca="1" si="3936"/>
        <v>0</v>
      </c>
      <c r="Z324" s="100">
        <f t="shared" ca="1" si="3936"/>
        <v>0</v>
      </c>
      <c r="AA324" s="100">
        <f t="shared" ca="1" si="3936"/>
        <v>0</v>
      </c>
      <c r="AB324" s="100">
        <f t="shared" ca="1" si="3936"/>
        <v>0</v>
      </c>
      <c r="AC324" s="100">
        <f t="shared" ca="1" si="3936"/>
        <v>0</v>
      </c>
      <c r="AD324" s="100">
        <f t="shared" ca="1" si="3936"/>
        <v>0</v>
      </c>
      <c r="AE324" s="100">
        <f t="shared" ca="1" si="3936"/>
        <v>0</v>
      </c>
      <c r="AF324" s="100">
        <f t="shared" ca="1" si="3936"/>
        <v>0</v>
      </c>
      <c r="AG324" s="100">
        <f t="shared" ca="1" si="3936"/>
        <v>0</v>
      </c>
      <c r="AH324" s="100">
        <f t="shared" ca="1" si="3936"/>
        <v>0</v>
      </c>
      <c r="AI324" s="100">
        <f t="shared" ca="1" si="3936"/>
        <v>0</v>
      </c>
      <c r="AJ324" s="100">
        <f t="shared" ca="1" si="3936"/>
        <v>0</v>
      </c>
      <c r="AK324" s="100">
        <f t="shared" ca="1" si="3936"/>
        <v>0</v>
      </c>
      <c r="AL324" s="100">
        <f t="shared" ca="1" si="3936"/>
        <v>0</v>
      </c>
      <c r="AM324" s="100">
        <f t="shared" ca="1" si="3936"/>
        <v>0</v>
      </c>
      <c r="AN324" s="100">
        <f t="shared" ca="1" si="3936"/>
        <v>0</v>
      </c>
      <c r="AO324" s="100">
        <f t="shared" ca="1" si="3936"/>
        <v>0</v>
      </c>
      <c r="AP324" s="100">
        <f t="shared" ca="1" si="3936"/>
        <v>0</v>
      </c>
      <c r="AQ324" s="100">
        <f t="shared" ca="1" si="3936"/>
        <v>0</v>
      </c>
      <c r="AR324" s="100">
        <f t="shared" ca="1" si="3936"/>
        <v>0</v>
      </c>
      <c r="AS324" s="100">
        <f t="shared" ca="1" si="3936"/>
        <v>0</v>
      </c>
      <c r="AT324" s="100">
        <f t="shared" ca="1" si="3936"/>
        <v>0</v>
      </c>
      <c r="AU324" s="100">
        <f t="shared" ca="1" si="3936"/>
        <v>0</v>
      </c>
      <c r="AV324" s="100">
        <f t="shared" ca="1" si="3936"/>
        <v>0</v>
      </c>
      <c r="AW324" s="100">
        <f t="shared" ca="1" si="3936"/>
        <v>0</v>
      </c>
      <c r="AX324" s="100">
        <f t="shared" ca="1" si="3936"/>
        <v>0</v>
      </c>
      <c r="AY324" s="100">
        <f t="shared" ca="1" si="3936"/>
        <v>0</v>
      </c>
      <c r="AZ324" s="100">
        <f t="shared" ca="1" si="3936"/>
        <v>0</v>
      </c>
      <c r="BA324" s="100">
        <f t="shared" ca="1" si="3936"/>
        <v>0</v>
      </c>
      <c r="BB324" s="100">
        <f t="shared" ca="1" si="3936"/>
        <v>0</v>
      </c>
      <c r="BC324" s="100">
        <f t="shared" ca="1" si="3936"/>
        <v>0</v>
      </c>
      <c r="BD324" s="100">
        <f t="shared" ca="1" si="3936"/>
        <v>0</v>
      </c>
      <c r="BE324" s="100">
        <f t="shared" ca="1" si="3936"/>
        <v>0</v>
      </c>
      <c r="BF324" s="100">
        <f t="shared" ca="1" si="3936"/>
        <v>0</v>
      </c>
      <c r="BG324" s="100">
        <f t="shared" ca="1" si="3936"/>
        <v>0</v>
      </c>
      <c r="BH324" s="100">
        <f t="shared" ca="1" si="3936"/>
        <v>0</v>
      </c>
      <c r="BI324" s="100">
        <f t="shared" ca="1" si="3936"/>
        <v>0</v>
      </c>
      <c r="BJ324" s="100">
        <f t="shared" ca="1" si="3936"/>
        <v>0</v>
      </c>
      <c r="BK324" s="100">
        <f t="shared" ca="1" si="3936"/>
        <v>0</v>
      </c>
      <c r="BL324" s="100">
        <f t="shared" ca="1" si="3936"/>
        <v>0</v>
      </c>
      <c r="BM324" s="100">
        <f t="shared" ca="1" si="3936"/>
        <v>0</v>
      </c>
      <c r="BN324" s="100">
        <f t="shared" si="3936"/>
        <v>0</v>
      </c>
      <c r="BO324" s="100">
        <f t="shared" si="3936"/>
        <v>0</v>
      </c>
      <c r="BP324" s="100">
        <f t="shared" si="3936"/>
        <v>0</v>
      </c>
      <c r="BQ324" s="100">
        <f t="shared" ref="BQ324:EB324" ca="1" si="3937">SUM(BQ319:BQ323)</f>
        <v>0</v>
      </c>
      <c r="BR324" s="100">
        <f t="shared" ca="1" si="3937"/>
        <v>0</v>
      </c>
      <c r="BS324" s="100">
        <f t="shared" ca="1" si="3937"/>
        <v>0</v>
      </c>
      <c r="BT324" s="100">
        <f t="shared" ca="1" si="3937"/>
        <v>0</v>
      </c>
      <c r="BU324" s="100">
        <f t="shared" ca="1" si="3937"/>
        <v>0</v>
      </c>
      <c r="BV324" s="100">
        <f t="shared" ca="1" si="3937"/>
        <v>0</v>
      </c>
      <c r="BW324" s="100">
        <f t="shared" ca="1" si="3937"/>
        <v>0</v>
      </c>
      <c r="BX324" s="100">
        <f t="shared" ca="1" si="3937"/>
        <v>0</v>
      </c>
      <c r="BY324" s="100">
        <f t="shared" ca="1" si="3937"/>
        <v>0</v>
      </c>
      <c r="BZ324" s="100">
        <f t="shared" ca="1" si="3937"/>
        <v>0</v>
      </c>
      <c r="CA324" s="100">
        <f t="shared" ca="1" si="3937"/>
        <v>0</v>
      </c>
      <c r="CB324" s="100">
        <f t="shared" ca="1" si="3937"/>
        <v>0</v>
      </c>
      <c r="CC324" s="100">
        <f t="shared" ca="1" si="3937"/>
        <v>0</v>
      </c>
      <c r="CD324" s="100">
        <f t="shared" ca="1" si="3937"/>
        <v>0</v>
      </c>
      <c r="CE324" s="100">
        <f t="shared" ca="1" si="3937"/>
        <v>0</v>
      </c>
      <c r="CF324" s="100">
        <f t="shared" ca="1" si="3937"/>
        <v>0</v>
      </c>
      <c r="CG324" s="100">
        <f t="shared" ca="1" si="3937"/>
        <v>0</v>
      </c>
      <c r="CH324" s="100">
        <f t="shared" ca="1" si="3937"/>
        <v>0</v>
      </c>
      <c r="CI324" s="100">
        <f t="shared" ca="1" si="3937"/>
        <v>0</v>
      </c>
      <c r="CJ324" s="100">
        <f t="shared" ca="1" si="3937"/>
        <v>0</v>
      </c>
      <c r="CK324" s="100">
        <f t="shared" ca="1" si="3937"/>
        <v>0</v>
      </c>
      <c r="CL324" s="100">
        <f t="shared" ca="1" si="3937"/>
        <v>0</v>
      </c>
      <c r="CM324" s="100">
        <f t="shared" ca="1" si="3937"/>
        <v>0</v>
      </c>
      <c r="CN324" s="100">
        <f t="shared" ca="1" si="3937"/>
        <v>0</v>
      </c>
      <c r="CO324" s="100">
        <f t="shared" ca="1" si="3937"/>
        <v>0</v>
      </c>
      <c r="CP324" s="100">
        <f t="shared" ca="1" si="3937"/>
        <v>0</v>
      </c>
      <c r="CQ324" s="100">
        <f t="shared" ca="1" si="3937"/>
        <v>0</v>
      </c>
      <c r="CR324" s="100">
        <f t="shared" ca="1" si="3937"/>
        <v>0</v>
      </c>
      <c r="CS324" s="100">
        <f t="shared" ca="1" si="3937"/>
        <v>0</v>
      </c>
      <c r="CT324" s="100">
        <f t="shared" ca="1" si="3937"/>
        <v>0</v>
      </c>
      <c r="CU324" s="100">
        <f t="shared" ca="1" si="3937"/>
        <v>0</v>
      </c>
      <c r="CV324" s="100">
        <f t="shared" ca="1" si="3937"/>
        <v>0</v>
      </c>
      <c r="CW324" s="100">
        <f t="shared" ca="1" si="3937"/>
        <v>0</v>
      </c>
      <c r="CX324" s="100">
        <f t="shared" ca="1" si="3937"/>
        <v>0</v>
      </c>
      <c r="CY324" s="100">
        <f t="shared" ca="1" si="3937"/>
        <v>0</v>
      </c>
      <c r="CZ324" s="100">
        <f t="shared" ca="1" si="3937"/>
        <v>0</v>
      </c>
      <c r="DA324" s="100">
        <f t="shared" ca="1" si="3937"/>
        <v>0</v>
      </c>
      <c r="DB324" s="100">
        <f t="shared" ca="1" si="3937"/>
        <v>0</v>
      </c>
      <c r="DC324" s="100">
        <f t="shared" ca="1" si="3937"/>
        <v>0</v>
      </c>
      <c r="DD324" s="100">
        <f t="shared" ca="1" si="3937"/>
        <v>0</v>
      </c>
      <c r="DE324" s="100">
        <f t="shared" ca="1" si="3937"/>
        <v>0</v>
      </c>
      <c r="DF324" s="100">
        <f t="shared" ca="1" si="3937"/>
        <v>0</v>
      </c>
      <c r="DG324" s="100">
        <f t="shared" ca="1" si="3937"/>
        <v>0</v>
      </c>
      <c r="DH324" s="100">
        <f t="shared" ca="1" si="3937"/>
        <v>0</v>
      </c>
      <c r="DI324" s="100">
        <f t="shared" ca="1" si="3937"/>
        <v>0</v>
      </c>
      <c r="DJ324" s="100">
        <f t="shared" ca="1" si="3937"/>
        <v>0</v>
      </c>
      <c r="DK324" s="100">
        <f t="shared" ca="1" si="3937"/>
        <v>0</v>
      </c>
      <c r="DL324" s="100">
        <f t="shared" ca="1" si="3937"/>
        <v>0</v>
      </c>
      <c r="DM324" s="100">
        <f t="shared" ca="1" si="3937"/>
        <v>0</v>
      </c>
      <c r="DN324" s="100">
        <f t="shared" ca="1" si="3937"/>
        <v>0</v>
      </c>
      <c r="DO324" s="100">
        <f t="shared" ca="1" si="3937"/>
        <v>0</v>
      </c>
      <c r="DP324" s="100">
        <f t="shared" ca="1" si="3937"/>
        <v>0</v>
      </c>
      <c r="DQ324" s="100">
        <f t="shared" ca="1" si="3937"/>
        <v>0</v>
      </c>
      <c r="DR324" s="100">
        <f t="shared" ca="1" si="3937"/>
        <v>0</v>
      </c>
      <c r="DS324" s="100">
        <f t="shared" ca="1" si="3937"/>
        <v>0</v>
      </c>
      <c r="DT324" s="100">
        <f t="shared" ca="1" si="3937"/>
        <v>0</v>
      </c>
      <c r="DU324" s="100">
        <f t="shared" ca="1" si="3937"/>
        <v>0</v>
      </c>
      <c r="DV324" s="100">
        <f t="shared" ca="1" si="3937"/>
        <v>0</v>
      </c>
      <c r="DW324" s="100">
        <f t="shared" ca="1" si="3937"/>
        <v>0</v>
      </c>
      <c r="DX324" s="100">
        <f t="shared" ca="1" si="3937"/>
        <v>0</v>
      </c>
      <c r="DY324" s="100">
        <f t="shared" ca="1" si="3937"/>
        <v>0</v>
      </c>
      <c r="DZ324" s="100">
        <f t="shared" ca="1" si="3937"/>
        <v>0</v>
      </c>
      <c r="EA324" s="100">
        <f t="shared" ca="1" si="3937"/>
        <v>0</v>
      </c>
      <c r="EB324" s="100">
        <f t="shared" ca="1" si="3937"/>
        <v>0</v>
      </c>
      <c r="EC324" s="100">
        <f t="shared" ref="EC324:GN324" ca="1" si="3938">SUM(EC319:EC323)</f>
        <v>0</v>
      </c>
      <c r="ED324" s="100">
        <f t="shared" ca="1" si="3938"/>
        <v>0</v>
      </c>
      <c r="EE324" s="100">
        <f t="shared" ca="1" si="3938"/>
        <v>0</v>
      </c>
      <c r="EF324" s="100">
        <f t="shared" si="3938"/>
        <v>0</v>
      </c>
      <c r="EG324" s="100">
        <f t="shared" si="3938"/>
        <v>0</v>
      </c>
      <c r="EH324" s="100">
        <f t="shared" si="3938"/>
        <v>0</v>
      </c>
      <c r="EI324" s="100">
        <f t="shared" si="3938"/>
        <v>0</v>
      </c>
      <c r="EJ324" s="100">
        <f t="shared" si="3938"/>
        <v>0</v>
      </c>
      <c r="EK324" s="100">
        <f t="shared" si="3938"/>
        <v>0</v>
      </c>
      <c r="EL324" s="100">
        <f t="shared" si="3938"/>
        <v>0</v>
      </c>
      <c r="EM324" s="100">
        <f t="shared" si="3938"/>
        <v>0</v>
      </c>
      <c r="EN324" s="100">
        <f t="shared" si="3938"/>
        <v>0</v>
      </c>
      <c r="EO324" s="100">
        <f t="shared" si="3938"/>
        <v>0</v>
      </c>
      <c r="EP324" s="100">
        <f t="shared" si="3938"/>
        <v>0</v>
      </c>
      <c r="EQ324" s="100">
        <f t="shared" si="3938"/>
        <v>0</v>
      </c>
      <c r="ER324" s="100">
        <f t="shared" si="3938"/>
        <v>0</v>
      </c>
      <c r="ES324" s="100">
        <f t="shared" si="3938"/>
        <v>0</v>
      </c>
      <c r="ET324" s="100">
        <f t="shared" si="3938"/>
        <v>0</v>
      </c>
      <c r="EU324" s="100">
        <f t="shared" si="3938"/>
        <v>0</v>
      </c>
      <c r="EV324" s="100">
        <f t="shared" si="3938"/>
        <v>0</v>
      </c>
      <c r="EW324" s="100">
        <f t="shared" si="3938"/>
        <v>0</v>
      </c>
      <c r="EX324" s="100">
        <f t="shared" si="3938"/>
        <v>0</v>
      </c>
      <c r="EY324" s="100">
        <f t="shared" si="3938"/>
        <v>0</v>
      </c>
      <c r="EZ324" s="100">
        <f t="shared" si="3938"/>
        <v>0</v>
      </c>
      <c r="FA324" s="100">
        <f t="shared" si="3938"/>
        <v>0</v>
      </c>
      <c r="FB324" s="100">
        <f t="shared" si="3938"/>
        <v>0</v>
      </c>
      <c r="FC324" s="100">
        <f t="shared" si="3938"/>
        <v>0</v>
      </c>
      <c r="FD324" s="100">
        <f t="shared" si="3938"/>
        <v>0</v>
      </c>
      <c r="FE324" s="100">
        <f t="shared" si="3938"/>
        <v>0</v>
      </c>
      <c r="FF324" s="100">
        <f t="shared" si="3938"/>
        <v>0</v>
      </c>
      <c r="FG324" s="100">
        <f t="shared" si="3938"/>
        <v>0</v>
      </c>
      <c r="FH324" s="100">
        <f t="shared" si="3938"/>
        <v>0</v>
      </c>
      <c r="FI324" s="100">
        <f t="shared" si="3938"/>
        <v>0</v>
      </c>
      <c r="FJ324" s="100">
        <f t="shared" si="3938"/>
        <v>0</v>
      </c>
      <c r="FK324" s="100">
        <f t="shared" si="3938"/>
        <v>0</v>
      </c>
      <c r="FL324" s="100">
        <f t="shared" si="3938"/>
        <v>0</v>
      </c>
      <c r="FM324" s="100">
        <f t="shared" si="3938"/>
        <v>0</v>
      </c>
      <c r="FN324" s="100">
        <f t="shared" si="3938"/>
        <v>0</v>
      </c>
      <c r="FO324" s="100">
        <f t="shared" si="3938"/>
        <v>0</v>
      </c>
      <c r="FP324" s="100">
        <f t="shared" si="3938"/>
        <v>0</v>
      </c>
      <c r="FQ324" s="100">
        <f t="shared" si="3938"/>
        <v>0</v>
      </c>
      <c r="FR324" s="100">
        <f t="shared" si="3938"/>
        <v>0</v>
      </c>
      <c r="FS324" s="100">
        <f t="shared" si="3938"/>
        <v>0</v>
      </c>
      <c r="FT324" s="100">
        <f t="shared" si="3938"/>
        <v>0</v>
      </c>
      <c r="FU324" s="100">
        <f t="shared" si="3938"/>
        <v>0</v>
      </c>
      <c r="FV324" s="100">
        <f t="shared" si="3938"/>
        <v>0</v>
      </c>
      <c r="FW324" s="100">
        <f t="shared" si="3938"/>
        <v>0</v>
      </c>
      <c r="FX324" s="100">
        <f t="shared" si="3938"/>
        <v>0</v>
      </c>
      <c r="FY324" s="100">
        <f t="shared" si="3938"/>
        <v>0</v>
      </c>
      <c r="FZ324" s="100">
        <f t="shared" si="3938"/>
        <v>0</v>
      </c>
      <c r="GA324" s="100">
        <f t="shared" si="3938"/>
        <v>0</v>
      </c>
      <c r="GB324" s="100">
        <f t="shared" si="3938"/>
        <v>0</v>
      </c>
      <c r="GC324" s="100">
        <f t="shared" si="3938"/>
        <v>0</v>
      </c>
      <c r="GD324" s="100">
        <f t="shared" si="3938"/>
        <v>0</v>
      </c>
      <c r="GE324" s="100">
        <f t="shared" si="3938"/>
        <v>0</v>
      </c>
      <c r="GF324" s="100">
        <f t="shared" si="3938"/>
        <v>0</v>
      </c>
      <c r="GG324" s="100">
        <f t="shared" si="3938"/>
        <v>0</v>
      </c>
      <c r="GH324" s="100">
        <f t="shared" si="3938"/>
        <v>0</v>
      </c>
      <c r="GI324" s="100">
        <f t="shared" si="3938"/>
        <v>0</v>
      </c>
      <c r="GJ324" s="100">
        <f t="shared" si="3938"/>
        <v>0</v>
      </c>
      <c r="GK324" s="100">
        <f t="shared" si="3938"/>
        <v>0</v>
      </c>
      <c r="GL324" s="100">
        <f t="shared" si="3938"/>
        <v>0</v>
      </c>
      <c r="GM324" s="100">
        <f t="shared" si="3938"/>
        <v>0</v>
      </c>
      <c r="GN324" s="100">
        <f t="shared" si="3938"/>
        <v>0</v>
      </c>
      <c r="GO324" s="100">
        <f t="shared" ref="GO324:IZ324" si="3939">SUM(GO319:GO323)</f>
        <v>0</v>
      </c>
      <c r="GP324" s="100">
        <f t="shared" si="3939"/>
        <v>0</v>
      </c>
      <c r="GQ324" s="100">
        <f t="shared" si="3939"/>
        <v>0</v>
      </c>
      <c r="GR324" s="100">
        <f t="shared" si="3939"/>
        <v>0</v>
      </c>
      <c r="GS324" s="100">
        <f t="shared" si="3939"/>
        <v>0</v>
      </c>
      <c r="GT324" s="100">
        <f t="shared" si="3939"/>
        <v>0</v>
      </c>
      <c r="GU324" s="100">
        <f t="shared" si="3939"/>
        <v>0</v>
      </c>
      <c r="GV324" s="100">
        <f t="shared" si="3939"/>
        <v>0</v>
      </c>
      <c r="GW324" s="100">
        <f t="shared" si="3939"/>
        <v>0</v>
      </c>
      <c r="GX324" s="100">
        <f t="shared" si="3939"/>
        <v>0</v>
      </c>
      <c r="GY324" s="100">
        <f t="shared" si="3939"/>
        <v>0</v>
      </c>
      <c r="GZ324" s="100">
        <f t="shared" si="3939"/>
        <v>0</v>
      </c>
      <c r="HA324" s="100">
        <f t="shared" si="3939"/>
        <v>0</v>
      </c>
      <c r="HB324" s="100">
        <f t="shared" si="3939"/>
        <v>0</v>
      </c>
      <c r="HC324" s="100">
        <f t="shared" si="3939"/>
        <v>0</v>
      </c>
      <c r="HD324" s="100">
        <f t="shared" si="3939"/>
        <v>0</v>
      </c>
      <c r="HE324" s="100">
        <f t="shared" si="3939"/>
        <v>0</v>
      </c>
      <c r="HF324" s="100">
        <f t="shared" si="3939"/>
        <v>0</v>
      </c>
      <c r="HG324" s="100">
        <f t="shared" si="3939"/>
        <v>0</v>
      </c>
      <c r="HH324" s="100">
        <f t="shared" si="3939"/>
        <v>0</v>
      </c>
      <c r="HI324" s="100">
        <f t="shared" si="3939"/>
        <v>0</v>
      </c>
      <c r="HJ324" s="100">
        <f t="shared" si="3939"/>
        <v>0</v>
      </c>
      <c r="HK324" s="100">
        <f t="shared" si="3939"/>
        <v>0</v>
      </c>
      <c r="HL324" s="100">
        <f t="shared" si="3939"/>
        <v>0</v>
      </c>
      <c r="HM324" s="100">
        <f t="shared" si="3939"/>
        <v>0</v>
      </c>
      <c r="HN324" s="100">
        <f t="shared" si="3939"/>
        <v>0</v>
      </c>
      <c r="HO324" s="100">
        <f t="shared" si="3939"/>
        <v>0</v>
      </c>
      <c r="HP324" s="100">
        <f t="shared" si="3939"/>
        <v>0</v>
      </c>
      <c r="HQ324" s="100">
        <f t="shared" si="3939"/>
        <v>0</v>
      </c>
      <c r="HR324" s="100">
        <f t="shared" si="3939"/>
        <v>0</v>
      </c>
      <c r="HS324" s="100">
        <f t="shared" si="3939"/>
        <v>0</v>
      </c>
      <c r="HT324" s="100">
        <f t="shared" si="3939"/>
        <v>0</v>
      </c>
      <c r="HU324" s="100">
        <f t="shared" si="3939"/>
        <v>0</v>
      </c>
      <c r="HV324" s="100">
        <f t="shared" si="3939"/>
        <v>0</v>
      </c>
      <c r="HW324" s="100">
        <f t="shared" si="3939"/>
        <v>0</v>
      </c>
      <c r="HX324" s="100">
        <f t="shared" si="3939"/>
        <v>0</v>
      </c>
      <c r="HY324" s="100">
        <f t="shared" si="3939"/>
        <v>0</v>
      </c>
      <c r="HZ324" s="100">
        <f t="shared" si="3939"/>
        <v>0</v>
      </c>
      <c r="IA324" s="100">
        <f t="shared" si="3939"/>
        <v>0</v>
      </c>
      <c r="IB324" s="100">
        <f t="shared" si="3939"/>
        <v>0</v>
      </c>
      <c r="IC324" s="100">
        <f t="shared" si="3939"/>
        <v>0</v>
      </c>
      <c r="ID324" s="100">
        <f t="shared" si="3939"/>
        <v>0</v>
      </c>
      <c r="IE324" s="100">
        <f t="shared" si="3939"/>
        <v>0</v>
      </c>
      <c r="IF324" s="100">
        <f t="shared" si="3939"/>
        <v>0</v>
      </c>
      <c r="IG324" s="100">
        <f t="shared" si="3939"/>
        <v>0</v>
      </c>
      <c r="IH324" s="100">
        <f t="shared" si="3939"/>
        <v>0</v>
      </c>
      <c r="II324" s="100">
        <f t="shared" si="3939"/>
        <v>0</v>
      </c>
      <c r="IJ324" s="100">
        <f t="shared" si="3939"/>
        <v>0</v>
      </c>
      <c r="IK324" s="100">
        <f t="shared" si="3939"/>
        <v>0</v>
      </c>
      <c r="IL324" s="100">
        <f t="shared" si="3939"/>
        <v>0</v>
      </c>
      <c r="IM324" s="100">
        <f t="shared" si="3939"/>
        <v>0</v>
      </c>
      <c r="IN324" s="100">
        <f t="shared" si="3939"/>
        <v>0</v>
      </c>
      <c r="IO324" s="100">
        <f t="shared" si="3939"/>
        <v>0</v>
      </c>
      <c r="IP324" s="100">
        <f t="shared" si="3939"/>
        <v>0</v>
      </c>
      <c r="IQ324" s="100">
        <f t="shared" si="3939"/>
        <v>0</v>
      </c>
      <c r="IR324" s="100">
        <f t="shared" si="3939"/>
        <v>0</v>
      </c>
      <c r="IS324" s="100">
        <f t="shared" si="3939"/>
        <v>0</v>
      </c>
      <c r="IT324" s="100">
        <f t="shared" si="3939"/>
        <v>0</v>
      </c>
      <c r="IU324" s="100">
        <f t="shared" si="3939"/>
        <v>0</v>
      </c>
      <c r="IV324" s="100">
        <f t="shared" si="3939"/>
        <v>0</v>
      </c>
      <c r="IW324" s="100">
        <f t="shared" si="3939"/>
        <v>0</v>
      </c>
      <c r="IX324" s="100">
        <f t="shared" si="3939"/>
        <v>0</v>
      </c>
      <c r="IY324" s="100">
        <f t="shared" si="3939"/>
        <v>0</v>
      </c>
      <c r="IZ324" s="100">
        <f t="shared" si="3939"/>
        <v>0</v>
      </c>
      <c r="JA324" s="100">
        <f t="shared" ref="JA324:LL324" si="3940">SUM(JA319:JA323)</f>
        <v>0</v>
      </c>
      <c r="JB324" s="100">
        <f t="shared" si="3940"/>
        <v>0</v>
      </c>
      <c r="JC324" s="100">
        <f t="shared" si="3940"/>
        <v>0</v>
      </c>
      <c r="JD324" s="100">
        <f t="shared" si="3940"/>
        <v>0</v>
      </c>
      <c r="JE324" s="100">
        <f t="shared" si="3940"/>
        <v>0</v>
      </c>
      <c r="JF324" s="100">
        <f t="shared" si="3940"/>
        <v>0</v>
      </c>
      <c r="JG324" s="100">
        <f t="shared" si="3940"/>
        <v>0</v>
      </c>
      <c r="JH324" s="100">
        <f t="shared" si="3940"/>
        <v>0</v>
      </c>
      <c r="JI324" s="100">
        <f t="shared" si="3940"/>
        <v>0</v>
      </c>
      <c r="JJ324" s="100">
        <f t="shared" si="3940"/>
        <v>0</v>
      </c>
      <c r="JK324" s="100">
        <f t="shared" si="3940"/>
        <v>0</v>
      </c>
      <c r="JL324" s="100">
        <f t="shared" si="3940"/>
        <v>0</v>
      </c>
      <c r="JM324" s="100">
        <f t="shared" si="3940"/>
        <v>0</v>
      </c>
      <c r="JN324" s="100">
        <f t="shared" si="3940"/>
        <v>0</v>
      </c>
      <c r="JO324" s="100">
        <f t="shared" si="3940"/>
        <v>0</v>
      </c>
      <c r="JP324" s="100">
        <f t="shared" si="3940"/>
        <v>0</v>
      </c>
      <c r="JQ324" s="100">
        <f t="shared" si="3940"/>
        <v>0</v>
      </c>
      <c r="JR324" s="100">
        <f t="shared" si="3940"/>
        <v>0</v>
      </c>
      <c r="JS324" s="100">
        <f t="shared" si="3940"/>
        <v>0</v>
      </c>
      <c r="JT324" s="100">
        <f t="shared" si="3940"/>
        <v>0</v>
      </c>
      <c r="JU324" s="100">
        <f t="shared" si="3940"/>
        <v>0</v>
      </c>
      <c r="JV324" s="100">
        <f t="shared" si="3940"/>
        <v>0</v>
      </c>
      <c r="JW324" s="100">
        <f t="shared" si="3940"/>
        <v>0</v>
      </c>
      <c r="JX324" s="100">
        <f t="shared" si="3940"/>
        <v>0</v>
      </c>
      <c r="JY324" s="100">
        <f t="shared" si="3940"/>
        <v>0</v>
      </c>
      <c r="JZ324" s="100">
        <f t="shared" si="3940"/>
        <v>0</v>
      </c>
      <c r="KA324" s="100">
        <f t="shared" si="3940"/>
        <v>0</v>
      </c>
      <c r="KB324" s="100">
        <f t="shared" si="3940"/>
        <v>0</v>
      </c>
      <c r="KC324" s="100">
        <f t="shared" si="3940"/>
        <v>0</v>
      </c>
      <c r="KD324" s="100">
        <f t="shared" si="3940"/>
        <v>0</v>
      </c>
      <c r="KE324" s="100">
        <f t="shared" si="3940"/>
        <v>0</v>
      </c>
      <c r="KF324" s="100">
        <f t="shared" si="3940"/>
        <v>0</v>
      </c>
      <c r="KG324" s="100">
        <f t="shared" si="3940"/>
        <v>0</v>
      </c>
      <c r="KH324" s="100">
        <f t="shared" si="3940"/>
        <v>0</v>
      </c>
      <c r="KI324" s="100">
        <f t="shared" si="3940"/>
        <v>0</v>
      </c>
      <c r="KJ324" s="100">
        <f t="shared" si="3940"/>
        <v>0</v>
      </c>
      <c r="KK324" s="100">
        <f t="shared" si="3940"/>
        <v>0</v>
      </c>
      <c r="KL324" s="100">
        <f t="shared" si="3940"/>
        <v>0</v>
      </c>
      <c r="KM324" s="100">
        <f t="shared" si="3940"/>
        <v>0</v>
      </c>
      <c r="KN324" s="100">
        <f t="shared" si="3940"/>
        <v>0</v>
      </c>
      <c r="KO324" s="100">
        <f t="shared" si="3940"/>
        <v>0</v>
      </c>
      <c r="KP324" s="100">
        <f t="shared" si="3940"/>
        <v>0</v>
      </c>
      <c r="KQ324" s="100">
        <f t="shared" si="3940"/>
        <v>0</v>
      </c>
      <c r="KR324" s="100">
        <f t="shared" si="3940"/>
        <v>0</v>
      </c>
      <c r="KS324" s="100">
        <f t="shared" si="3940"/>
        <v>0</v>
      </c>
      <c r="KT324" s="100">
        <f t="shared" si="3940"/>
        <v>0</v>
      </c>
      <c r="KU324" s="100">
        <f t="shared" si="3940"/>
        <v>0</v>
      </c>
      <c r="KV324" s="100">
        <f t="shared" si="3940"/>
        <v>0</v>
      </c>
      <c r="KW324" s="100">
        <f t="shared" si="3940"/>
        <v>0</v>
      </c>
      <c r="KX324" s="100">
        <f t="shared" si="3940"/>
        <v>0</v>
      </c>
      <c r="KY324" s="100">
        <f t="shared" si="3940"/>
        <v>0</v>
      </c>
      <c r="KZ324" s="100">
        <f t="shared" si="3940"/>
        <v>0</v>
      </c>
      <c r="LA324" s="100">
        <f t="shared" si="3940"/>
        <v>0</v>
      </c>
      <c r="LB324" s="100">
        <f t="shared" si="3940"/>
        <v>0</v>
      </c>
      <c r="LC324" s="100">
        <f t="shared" si="3940"/>
        <v>0</v>
      </c>
      <c r="LD324" s="100">
        <f t="shared" si="3940"/>
        <v>0</v>
      </c>
      <c r="LE324" s="100">
        <f t="shared" si="3940"/>
        <v>0</v>
      </c>
      <c r="LF324" s="100">
        <f t="shared" si="3940"/>
        <v>0</v>
      </c>
      <c r="LG324" s="100">
        <f t="shared" si="3940"/>
        <v>0</v>
      </c>
      <c r="LH324" s="100">
        <f t="shared" si="3940"/>
        <v>0</v>
      </c>
      <c r="LI324" s="100">
        <f t="shared" si="3940"/>
        <v>0</v>
      </c>
      <c r="LJ324" s="100">
        <f t="shared" si="3940"/>
        <v>0</v>
      </c>
      <c r="LK324" s="100">
        <f t="shared" si="3940"/>
        <v>0</v>
      </c>
      <c r="LL324" s="100">
        <f t="shared" si="3940"/>
        <v>0</v>
      </c>
      <c r="LM324" s="100">
        <f t="shared" ref="LM324:NK324" si="3941">SUM(LM319:LM323)</f>
        <v>0</v>
      </c>
      <c r="LN324" s="100">
        <f t="shared" si="3941"/>
        <v>0</v>
      </c>
      <c r="LO324" s="100">
        <f t="shared" si="3941"/>
        <v>0</v>
      </c>
      <c r="LP324" s="100">
        <f t="shared" si="3941"/>
        <v>0</v>
      </c>
      <c r="LQ324" s="100">
        <f t="shared" si="3941"/>
        <v>0</v>
      </c>
      <c r="LR324" s="100">
        <f t="shared" si="3941"/>
        <v>0</v>
      </c>
      <c r="LS324" s="100">
        <f t="shared" si="3941"/>
        <v>0</v>
      </c>
      <c r="LT324" s="100">
        <f t="shared" si="3941"/>
        <v>0</v>
      </c>
      <c r="LU324" s="100">
        <f t="shared" si="3941"/>
        <v>0</v>
      </c>
      <c r="LV324" s="100">
        <f t="shared" si="3941"/>
        <v>0</v>
      </c>
      <c r="LW324" s="100">
        <f t="shared" si="3941"/>
        <v>0</v>
      </c>
      <c r="LX324" s="100">
        <f t="shared" si="3941"/>
        <v>0</v>
      </c>
      <c r="LY324" s="100">
        <f t="shared" si="3941"/>
        <v>0</v>
      </c>
      <c r="LZ324" s="100">
        <f t="shared" si="3941"/>
        <v>0</v>
      </c>
      <c r="MA324" s="100">
        <f t="shared" si="3941"/>
        <v>0</v>
      </c>
      <c r="MB324" s="100">
        <f t="shared" si="3941"/>
        <v>0</v>
      </c>
      <c r="MC324" s="100">
        <f t="shared" si="3941"/>
        <v>0</v>
      </c>
      <c r="MD324" s="100">
        <f t="shared" si="3941"/>
        <v>0</v>
      </c>
      <c r="ME324" s="100">
        <f t="shared" si="3941"/>
        <v>0</v>
      </c>
      <c r="MF324" s="100">
        <f t="shared" si="3941"/>
        <v>0</v>
      </c>
      <c r="MG324" s="100">
        <f t="shared" si="3941"/>
        <v>0</v>
      </c>
      <c r="MH324" s="100">
        <f t="shared" si="3941"/>
        <v>0</v>
      </c>
      <c r="MI324" s="100">
        <f t="shared" si="3941"/>
        <v>0</v>
      </c>
      <c r="MJ324" s="100">
        <f t="shared" si="3941"/>
        <v>0</v>
      </c>
      <c r="MK324" s="100">
        <f t="shared" si="3941"/>
        <v>0</v>
      </c>
      <c r="ML324" s="100">
        <f t="shared" si="3941"/>
        <v>0</v>
      </c>
      <c r="MM324" s="100">
        <f t="shared" si="3941"/>
        <v>0</v>
      </c>
      <c r="MN324" s="100">
        <f t="shared" si="3941"/>
        <v>0</v>
      </c>
      <c r="MO324" s="100">
        <f t="shared" si="3941"/>
        <v>0</v>
      </c>
      <c r="MP324" s="100">
        <f t="shared" si="3941"/>
        <v>0</v>
      </c>
      <c r="MQ324" s="100">
        <f t="shared" si="3941"/>
        <v>0</v>
      </c>
      <c r="MR324" s="100">
        <f t="shared" si="3941"/>
        <v>0</v>
      </c>
      <c r="MS324" s="100">
        <f t="shared" si="3941"/>
        <v>0</v>
      </c>
      <c r="MT324" s="100">
        <f t="shared" si="3941"/>
        <v>0</v>
      </c>
      <c r="MU324" s="100">
        <f t="shared" si="3941"/>
        <v>0</v>
      </c>
      <c r="MV324" s="100">
        <f t="shared" si="3941"/>
        <v>0</v>
      </c>
      <c r="MW324" s="100">
        <f t="shared" si="3941"/>
        <v>0</v>
      </c>
      <c r="MX324" s="100">
        <f t="shared" si="3941"/>
        <v>0</v>
      </c>
      <c r="MY324" s="100">
        <f t="shared" si="3941"/>
        <v>0</v>
      </c>
      <c r="MZ324" s="100">
        <f t="shared" si="3941"/>
        <v>0</v>
      </c>
      <c r="NA324" s="100">
        <f t="shared" si="3941"/>
        <v>0</v>
      </c>
      <c r="NB324" s="100">
        <f t="shared" si="3941"/>
        <v>0</v>
      </c>
      <c r="NC324" s="100">
        <f t="shared" si="3941"/>
        <v>0</v>
      </c>
      <c r="ND324" s="100">
        <f t="shared" si="3941"/>
        <v>0</v>
      </c>
      <c r="NE324" s="100">
        <f t="shared" si="3941"/>
        <v>0</v>
      </c>
      <c r="NF324" s="100">
        <f t="shared" si="3941"/>
        <v>0</v>
      </c>
      <c r="NG324" s="100">
        <f t="shared" si="3941"/>
        <v>0</v>
      </c>
      <c r="NH324" s="100">
        <f t="shared" si="3941"/>
        <v>0</v>
      </c>
      <c r="NI324" s="100">
        <f t="shared" si="3941"/>
        <v>0</v>
      </c>
      <c r="NJ324" s="100">
        <f t="shared" si="3941"/>
        <v>0</v>
      </c>
      <c r="NK324" s="101">
        <f t="shared" si="3941"/>
        <v>0</v>
      </c>
    </row>
    <row r="325" spans="1:375" x14ac:dyDescent="0.25">
      <c r="A325" s="104"/>
      <c r="B325" s="104"/>
      <c r="C325" s="45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94"/>
      <c r="U325" s="94"/>
      <c r="V325" s="94"/>
      <c r="W325" s="94"/>
      <c r="X325" s="94"/>
      <c r="Y325" s="94"/>
      <c r="Z325" s="94"/>
      <c r="AA325" s="94"/>
      <c r="AB325" s="94"/>
      <c r="AC325" s="94"/>
      <c r="AD325" s="94"/>
      <c r="AE325" s="94"/>
      <c r="AF325" s="94"/>
      <c r="AG325" s="94"/>
      <c r="AH325" s="94"/>
      <c r="AI325" s="94"/>
      <c r="AJ325" s="94"/>
      <c r="AK325" s="94"/>
      <c r="AL325" s="94"/>
      <c r="AM325" s="94"/>
      <c r="AN325" s="94"/>
      <c r="AO325" s="94"/>
      <c r="AP325" s="94"/>
      <c r="AQ325" s="94"/>
      <c r="AR325" s="94"/>
      <c r="AS325" s="94"/>
      <c r="AT325" s="94"/>
      <c r="AU325" s="94"/>
      <c r="AV325" s="94"/>
      <c r="AW325" s="94"/>
      <c r="AX325" s="94"/>
      <c r="AY325" s="94"/>
      <c r="AZ325" s="94"/>
      <c r="BA325" s="94"/>
      <c r="BB325" s="94"/>
      <c r="BC325" s="94"/>
      <c r="BD325" s="94"/>
      <c r="BE325" s="94"/>
      <c r="BF325" s="94"/>
      <c r="BG325" s="94"/>
      <c r="BH325" s="94"/>
      <c r="BI325" s="94"/>
      <c r="BJ325" s="94"/>
      <c r="BK325" s="94"/>
      <c r="BL325" s="94"/>
      <c r="BM325" s="94"/>
      <c r="BN325" s="94"/>
      <c r="BO325" s="94"/>
      <c r="BP325" s="94"/>
      <c r="BQ325" s="94"/>
      <c r="BR325" s="94"/>
      <c r="BS325" s="94"/>
      <c r="BT325" s="94"/>
      <c r="BU325" s="94"/>
      <c r="BV325" s="94"/>
      <c r="BW325" s="94"/>
      <c r="BX325" s="94"/>
      <c r="BY325" s="94"/>
      <c r="BZ325" s="94"/>
      <c r="CA325" s="94"/>
      <c r="CB325" s="94"/>
      <c r="CC325" s="94"/>
      <c r="CD325" s="94"/>
      <c r="CE325" s="94"/>
      <c r="CF325" s="94"/>
      <c r="CG325" s="94"/>
      <c r="CH325" s="94"/>
      <c r="CI325" s="94"/>
      <c r="CJ325" s="94"/>
      <c r="CK325" s="94"/>
      <c r="CL325" s="94"/>
      <c r="CM325" s="94"/>
      <c r="CN325" s="94"/>
      <c r="CO325" s="94"/>
      <c r="CP325" s="94"/>
      <c r="CQ325" s="94"/>
      <c r="CR325" s="94"/>
      <c r="CS325" s="94"/>
      <c r="CT325" s="94"/>
      <c r="CU325" s="94"/>
      <c r="CV325" s="94"/>
      <c r="CW325" s="94"/>
      <c r="CX325" s="94"/>
      <c r="CY325" s="94"/>
      <c r="CZ325" s="94"/>
      <c r="DA325" s="94"/>
      <c r="DB325" s="94"/>
      <c r="DC325" s="94"/>
      <c r="DD325" s="94"/>
      <c r="DE325" s="94"/>
      <c r="DF325" s="94"/>
      <c r="DG325" s="94"/>
      <c r="DH325" s="94"/>
      <c r="DI325" s="94"/>
      <c r="DJ325" s="94"/>
      <c r="DK325" s="94"/>
      <c r="DL325" s="94"/>
      <c r="DM325" s="94"/>
      <c r="DN325" s="94"/>
      <c r="DO325" s="94"/>
      <c r="DP325" s="94"/>
      <c r="DQ325" s="94"/>
      <c r="DR325" s="94"/>
      <c r="DS325" s="94"/>
      <c r="DT325" s="94"/>
      <c r="DU325" s="94"/>
      <c r="DV325" s="94"/>
      <c r="DW325" s="94"/>
      <c r="DX325" s="94"/>
      <c r="DY325" s="94"/>
      <c r="DZ325" s="94"/>
      <c r="EA325" s="94"/>
      <c r="EB325" s="94"/>
      <c r="EC325" s="94"/>
      <c r="ED325" s="94"/>
      <c r="EE325" s="94"/>
      <c r="EF325" s="94"/>
      <c r="EG325" s="94"/>
      <c r="EH325" s="94"/>
      <c r="EI325" s="94"/>
      <c r="EJ325" s="94"/>
      <c r="EK325" s="94"/>
      <c r="EL325" s="94"/>
      <c r="EM325" s="94"/>
      <c r="EN325" s="94"/>
      <c r="EO325" s="94"/>
      <c r="EP325" s="94"/>
      <c r="EQ325" s="94"/>
      <c r="ER325" s="94"/>
      <c r="ES325" s="94"/>
      <c r="ET325" s="94"/>
      <c r="EU325" s="94"/>
      <c r="EV325" s="94"/>
      <c r="EW325" s="94"/>
      <c r="EX325" s="94"/>
      <c r="EY325" s="94"/>
      <c r="EZ325" s="94"/>
      <c r="FA325" s="94"/>
      <c r="FB325" s="94"/>
      <c r="FC325" s="94"/>
      <c r="FD325" s="94"/>
      <c r="FE325" s="94"/>
      <c r="FF325" s="94"/>
      <c r="FG325" s="94"/>
      <c r="FH325" s="94"/>
      <c r="FI325" s="94"/>
      <c r="FJ325" s="94"/>
      <c r="FK325" s="94"/>
      <c r="FL325" s="94"/>
      <c r="FM325" s="94"/>
      <c r="FN325" s="94"/>
      <c r="FO325" s="94"/>
      <c r="FP325" s="94"/>
      <c r="FQ325" s="94"/>
      <c r="FR325" s="94"/>
      <c r="FS325" s="94"/>
      <c r="FT325" s="94"/>
      <c r="FU325" s="94"/>
      <c r="FV325" s="94"/>
      <c r="FW325" s="94"/>
      <c r="FX325" s="94"/>
      <c r="FY325" s="94"/>
      <c r="FZ325" s="94"/>
      <c r="GA325" s="94"/>
      <c r="GB325" s="94"/>
      <c r="GC325" s="94"/>
      <c r="GD325" s="94"/>
      <c r="GE325" s="94"/>
      <c r="GF325" s="94"/>
      <c r="GG325" s="94"/>
      <c r="GH325" s="94"/>
      <c r="GI325" s="94"/>
      <c r="GJ325" s="94"/>
      <c r="GK325" s="94"/>
      <c r="GL325" s="94"/>
      <c r="GM325" s="94"/>
      <c r="GN325" s="94"/>
      <c r="GO325" s="94"/>
      <c r="GP325" s="94"/>
      <c r="GQ325" s="94"/>
      <c r="GR325" s="94"/>
      <c r="GS325" s="94"/>
      <c r="GT325" s="94"/>
      <c r="GU325" s="94"/>
      <c r="GV325" s="94"/>
      <c r="GW325" s="94"/>
      <c r="GX325" s="94"/>
      <c r="GY325" s="94"/>
      <c r="GZ325" s="94"/>
      <c r="HA325" s="94"/>
      <c r="HB325" s="94"/>
      <c r="HC325" s="94"/>
      <c r="HD325" s="94"/>
      <c r="HE325" s="94"/>
      <c r="HF325" s="94"/>
      <c r="HG325" s="94"/>
      <c r="HH325" s="94"/>
      <c r="HI325" s="94"/>
      <c r="HJ325" s="94"/>
      <c r="HK325" s="94"/>
      <c r="HL325" s="94"/>
      <c r="HM325" s="94"/>
      <c r="HN325" s="94"/>
      <c r="HO325" s="94"/>
      <c r="HP325" s="94"/>
      <c r="HQ325" s="94"/>
      <c r="HR325" s="94"/>
      <c r="HS325" s="94"/>
      <c r="HT325" s="94"/>
      <c r="HU325" s="94"/>
      <c r="HV325" s="94"/>
      <c r="HW325" s="94"/>
      <c r="HX325" s="94"/>
      <c r="HY325" s="94"/>
      <c r="HZ325" s="94"/>
      <c r="IA325" s="94"/>
      <c r="IB325" s="94"/>
      <c r="IC325" s="94"/>
      <c r="ID325" s="94"/>
      <c r="IE325" s="94"/>
      <c r="IF325" s="94"/>
      <c r="IG325" s="94"/>
      <c r="IH325" s="94"/>
      <c r="II325" s="94"/>
      <c r="IJ325" s="94"/>
      <c r="IK325" s="94"/>
      <c r="IL325" s="94"/>
      <c r="IM325" s="94"/>
      <c r="IN325" s="94"/>
      <c r="IO325" s="94"/>
      <c r="IP325" s="94"/>
      <c r="IQ325" s="94"/>
      <c r="IR325" s="94"/>
      <c r="IS325" s="94"/>
      <c r="IT325" s="94"/>
      <c r="IU325" s="94"/>
      <c r="IV325" s="94"/>
      <c r="IW325" s="94"/>
      <c r="IX325" s="94"/>
      <c r="IY325" s="94"/>
      <c r="IZ325" s="94"/>
      <c r="JA325" s="94"/>
      <c r="JB325" s="94"/>
      <c r="JC325" s="94"/>
      <c r="JD325" s="94"/>
      <c r="JE325" s="94"/>
      <c r="JF325" s="94"/>
      <c r="JG325" s="94"/>
      <c r="JH325" s="94"/>
      <c r="JI325" s="94"/>
      <c r="JJ325" s="94"/>
      <c r="JK325" s="94"/>
      <c r="JL325" s="94"/>
      <c r="JM325" s="94"/>
      <c r="JN325" s="94"/>
      <c r="JO325" s="94"/>
      <c r="JP325" s="94"/>
      <c r="JQ325" s="94"/>
      <c r="JR325" s="94"/>
      <c r="JS325" s="94"/>
      <c r="JT325" s="94"/>
      <c r="JU325" s="94"/>
      <c r="JV325" s="94"/>
      <c r="JW325" s="94"/>
      <c r="JX325" s="94"/>
      <c r="JY325" s="94"/>
      <c r="JZ325" s="94"/>
      <c r="KA325" s="94"/>
      <c r="KB325" s="94"/>
      <c r="KC325" s="94"/>
      <c r="KD325" s="94"/>
      <c r="KE325" s="94"/>
      <c r="KF325" s="94"/>
      <c r="KG325" s="94"/>
      <c r="KH325" s="94"/>
      <c r="KI325" s="94"/>
      <c r="KJ325" s="94"/>
      <c r="KK325" s="94"/>
      <c r="KL325" s="94"/>
      <c r="KM325" s="94"/>
      <c r="KN325" s="94"/>
      <c r="KO325" s="94"/>
      <c r="KP325" s="94"/>
      <c r="KQ325" s="94"/>
      <c r="KR325" s="94"/>
      <c r="KS325" s="94"/>
      <c r="KT325" s="94"/>
      <c r="KU325" s="94"/>
      <c r="KV325" s="94"/>
      <c r="KW325" s="94"/>
      <c r="KX325" s="94"/>
      <c r="KY325" s="94"/>
      <c r="KZ325" s="94"/>
      <c r="LA325" s="94"/>
      <c r="LB325" s="94"/>
      <c r="LC325" s="94"/>
      <c r="LD325" s="94"/>
      <c r="LE325" s="94"/>
      <c r="LF325" s="94"/>
      <c r="LG325" s="94"/>
      <c r="LH325" s="94"/>
      <c r="LI325" s="94"/>
      <c r="LJ325" s="94"/>
      <c r="LK325" s="94"/>
      <c r="LL325" s="94"/>
      <c r="LM325" s="94"/>
      <c r="LN325" s="94"/>
      <c r="LO325" s="94"/>
      <c r="LP325" s="94"/>
      <c r="LQ325" s="94"/>
      <c r="LR325" s="94"/>
      <c r="LS325" s="94"/>
      <c r="LT325" s="94"/>
      <c r="LU325" s="94"/>
      <c r="LV325" s="94"/>
      <c r="LW325" s="94"/>
      <c r="LX325" s="94"/>
      <c r="LY325" s="94"/>
      <c r="LZ325" s="94"/>
      <c r="MA325" s="94"/>
      <c r="MB325" s="94"/>
      <c r="MC325" s="94"/>
      <c r="MD325" s="94"/>
      <c r="ME325" s="94"/>
      <c r="MF325" s="94"/>
      <c r="MG325" s="94"/>
      <c r="MH325" s="94"/>
      <c r="MI325" s="94"/>
      <c r="MJ325" s="94"/>
      <c r="MK325" s="94"/>
      <c r="ML325" s="94"/>
      <c r="MM325" s="94"/>
      <c r="MN325" s="94"/>
      <c r="MO325" s="94"/>
      <c r="MP325" s="94"/>
      <c r="MQ325" s="94"/>
      <c r="MR325" s="94"/>
      <c r="MS325" s="94"/>
      <c r="MT325" s="94"/>
      <c r="MU325" s="94"/>
      <c r="MV325" s="94"/>
      <c r="MW325" s="94"/>
      <c r="MX325" s="94"/>
      <c r="MY325" s="94"/>
      <c r="MZ325" s="94"/>
      <c r="NA325" s="94"/>
      <c r="NB325" s="94"/>
      <c r="NC325" s="94"/>
      <c r="ND325" s="94"/>
      <c r="NE325" s="94"/>
      <c r="NF325" s="94"/>
      <c r="NG325" s="94"/>
      <c r="NH325" s="94"/>
      <c r="NI325" s="94"/>
      <c r="NJ325" s="94"/>
      <c r="NK325" s="94"/>
    </row>
    <row r="326" spans="1:375" x14ac:dyDescent="0.25">
      <c r="A326" s="105" t="s">
        <v>103</v>
      </c>
    </row>
    <row r="327" spans="1:375" x14ac:dyDescent="0.25">
      <c r="A327" s="106"/>
      <c r="B327" s="107" t="s">
        <v>12</v>
      </c>
      <c r="C327" s="107" t="s">
        <v>90</v>
      </c>
      <c r="D327" s="108"/>
      <c r="E327" s="108"/>
      <c r="F327" s="108"/>
      <c r="G327" s="108"/>
      <c r="H327" s="108"/>
      <c r="I327" s="108"/>
      <c r="J327" s="108"/>
      <c r="K327" s="108"/>
      <c r="L327" s="108"/>
      <c r="M327" s="108"/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  <c r="AA327" s="108"/>
      <c r="AB327" s="108"/>
      <c r="AC327" s="108"/>
      <c r="AD327" s="108"/>
      <c r="AE327" s="108"/>
      <c r="AF327" s="108"/>
      <c r="AG327" s="108"/>
      <c r="AH327" s="108"/>
      <c r="AI327" s="108"/>
      <c r="AJ327" s="108"/>
      <c r="AK327" s="108"/>
      <c r="AL327" s="108"/>
      <c r="AM327" s="108"/>
      <c r="AN327" s="108"/>
      <c r="AO327" s="108"/>
      <c r="AP327" s="108"/>
      <c r="AQ327" s="108"/>
      <c r="AR327" s="108"/>
      <c r="AS327" s="108"/>
      <c r="AT327" s="108"/>
      <c r="AU327" s="108"/>
      <c r="AV327" s="108"/>
      <c r="AW327" s="108"/>
      <c r="AX327" s="108"/>
      <c r="AY327" s="108"/>
      <c r="AZ327" s="108"/>
      <c r="BA327" s="108"/>
      <c r="BB327" s="108"/>
      <c r="BC327" s="108"/>
      <c r="BD327" s="108"/>
      <c r="BE327" s="108"/>
      <c r="BF327" s="108"/>
      <c r="BG327" s="108"/>
      <c r="BH327" s="108"/>
      <c r="BI327" s="108"/>
      <c r="BJ327" s="108"/>
      <c r="BK327" s="108"/>
      <c r="BL327" s="108"/>
      <c r="BM327" s="108"/>
      <c r="BN327" s="108"/>
      <c r="BO327" s="108"/>
      <c r="BP327" s="108"/>
      <c r="BQ327" s="108"/>
      <c r="BR327" s="108"/>
      <c r="BS327" s="108"/>
      <c r="BT327" s="108"/>
      <c r="BU327" s="108"/>
      <c r="BV327" s="108"/>
      <c r="BW327" s="108"/>
      <c r="BX327" s="108"/>
      <c r="BY327" s="108"/>
      <c r="BZ327" s="108"/>
      <c r="CA327" s="108"/>
      <c r="CB327" s="108"/>
      <c r="CC327" s="108"/>
      <c r="CD327" s="108"/>
      <c r="CE327" s="108"/>
      <c r="CF327" s="108"/>
      <c r="CG327" s="108"/>
      <c r="CH327" s="108"/>
      <c r="CI327" s="108"/>
      <c r="CJ327" s="108"/>
      <c r="CK327" s="108"/>
      <c r="CL327" s="108"/>
      <c r="CM327" s="108"/>
      <c r="CN327" s="108"/>
      <c r="CO327" s="108"/>
      <c r="CP327" s="108"/>
      <c r="CQ327" s="108"/>
      <c r="CR327" s="108"/>
      <c r="CS327" s="108"/>
      <c r="CT327" s="108"/>
      <c r="CU327" s="108"/>
      <c r="CV327" s="108"/>
      <c r="CW327" s="108"/>
      <c r="CX327" s="108"/>
      <c r="CY327" s="108"/>
      <c r="CZ327" s="108"/>
      <c r="DA327" s="108"/>
      <c r="DB327" s="108"/>
      <c r="DC327" s="108"/>
      <c r="DD327" s="108"/>
      <c r="DE327" s="108"/>
      <c r="DF327" s="108"/>
      <c r="DG327" s="108"/>
      <c r="DH327" s="108"/>
      <c r="DI327" s="108"/>
      <c r="DJ327" s="108"/>
      <c r="DK327" s="108"/>
      <c r="DL327" s="108"/>
      <c r="DM327" s="108"/>
      <c r="DN327" s="108"/>
      <c r="DO327" s="108"/>
      <c r="DP327" s="108"/>
      <c r="DQ327" s="108"/>
      <c r="DR327" s="108"/>
      <c r="DS327" s="108"/>
      <c r="DT327" s="108"/>
      <c r="DU327" s="108"/>
      <c r="DV327" s="108"/>
      <c r="DW327" s="108"/>
      <c r="DX327" s="108"/>
      <c r="DY327" s="108"/>
      <c r="DZ327" s="108"/>
      <c r="EA327" s="108"/>
      <c r="EB327" s="108"/>
      <c r="EC327" s="108"/>
      <c r="ED327" s="108"/>
      <c r="EE327" s="108"/>
      <c r="EF327" s="108"/>
      <c r="EG327" s="108"/>
      <c r="EH327" s="108"/>
      <c r="EI327" s="108"/>
      <c r="EJ327" s="108"/>
      <c r="EK327" s="108"/>
      <c r="EL327" s="108"/>
      <c r="EM327" s="108"/>
      <c r="EN327" s="108"/>
      <c r="EO327" s="108"/>
      <c r="EP327" s="108"/>
      <c r="EQ327" s="108"/>
      <c r="ER327" s="108"/>
      <c r="ES327" s="108"/>
      <c r="ET327" s="108"/>
      <c r="EU327" s="108"/>
      <c r="EV327" s="108"/>
      <c r="EW327" s="108"/>
      <c r="EX327" s="108"/>
      <c r="EY327" s="108"/>
      <c r="EZ327" s="108"/>
      <c r="FA327" s="108"/>
      <c r="FB327" s="108"/>
      <c r="FC327" s="108"/>
      <c r="FD327" s="108"/>
      <c r="FE327" s="108"/>
      <c r="FF327" s="108"/>
      <c r="FG327" s="108"/>
      <c r="FH327" s="108"/>
      <c r="FI327" s="108"/>
      <c r="FJ327" s="108"/>
      <c r="FK327" s="108"/>
      <c r="FL327" s="108"/>
      <c r="FM327" s="108"/>
      <c r="FN327" s="108"/>
      <c r="FO327" s="108"/>
      <c r="FP327" s="108"/>
      <c r="FQ327" s="108"/>
      <c r="FR327" s="108"/>
      <c r="FS327" s="108"/>
      <c r="FT327" s="108"/>
      <c r="FU327" s="108"/>
      <c r="FV327" s="108"/>
      <c r="FW327" s="108"/>
      <c r="FX327" s="108"/>
      <c r="FY327" s="108"/>
      <c r="FZ327" s="108"/>
      <c r="GA327" s="108"/>
      <c r="GB327" s="108"/>
      <c r="GC327" s="108"/>
      <c r="GD327" s="108"/>
      <c r="GE327" s="108"/>
      <c r="GF327" s="108"/>
      <c r="GG327" s="108"/>
      <c r="GH327" s="108"/>
      <c r="GI327" s="108"/>
      <c r="GJ327" s="108"/>
      <c r="GK327" s="108"/>
      <c r="GL327" s="108"/>
      <c r="GM327" s="108"/>
      <c r="GN327" s="108"/>
      <c r="GO327" s="108"/>
      <c r="GP327" s="108"/>
      <c r="GQ327" s="108"/>
      <c r="GR327" s="108"/>
      <c r="GS327" s="108"/>
      <c r="GT327" s="108"/>
      <c r="GU327" s="108"/>
      <c r="GV327" s="108"/>
      <c r="GW327" s="108"/>
      <c r="GX327" s="108"/>
      <c r="GY327" s="108"/>
      <c r="GZ327" s="108"/>
      <c r="HA327" s="108"/>
      <c r="HB327" s="108"/>
      <c r="HC327" s="108"/>
      <c r="HD327" s="108"/>
      <c r="HE327" s="108"/>
      <c r="HF327" s="108"/>
      <c r="HG327" s="108"/>
      <c r="HH327" s="108"/>
      <c r="HI327" s="108"/>
      <c r="HJ327" s="108"/>
      <c r="HK327" s="108"/>
      <c r="HL327" s="108"/>
      <c r="HM327" s="108"/>
      <c r="HN327" s="108"/>
      <c r="HO327" s="108"/>
      <c r="HP327" s="108"/>
      <c r="HQ327" s="108"/>
      <c r="HR327" s="108"/>
      <c r="HS327" s="108"/>
      <c r="HT327" s="108"/>
      <c r="HU327" s="108"/>
      <c r="HV327" s="108"/>
      <c r="HW327" s="108"/>
      <c r="HX327" s="108"/>
      <c r="HY327" s="108"/>
      <c r="HZ327" s="108"/>
      <c r="IA327" s="108"/>
      <c r="IB327" s="108"/>
      <c r="IC327" s="108"/>
      <c r="ID327" s="108"/>
      <c r="IE327" s="108"/>
      <c r="IF327" s="108"/>
      <c r="IG327" s="108"/>
      <c r="IH327" s="108"/>
      <c r="II327" s="108"/>
      <c r="IJ327" s="108"/>
      <c r="IK327" s="108"/>
      <c r="IL327" s="108"/>
      <c r="IM327" s="108"/>
      <c r="IN327" s="108"/>
      <c r="IO327" s="108"/>
      <c r="IP327" s="108"/>
      <c r="IQ327" s="108"/>
      <c r="IR327" s="108"/>
      <c r="IS327" s="108"/>
      <c r="IT327" s="108"/>
      <c r="IU327" s="108"/>
      <c r="IV327" s="108"/>
      <c r="IW327" s="108"/>
      <c r="IX327" s="108"/>
      <c r="IY327" s="108"/>
      <c r="IZ327" s="108"/>
      <c r="JA327" s="108"/>
      <c r="JB327" s="108"/>
      <c r="JC327" s="108"/>
      <c r="JD327" s="108"/>
      <c r="JE327" s="108"/>
      <c r="JF327" s="108"/>
      <c r="JG327" s="108"/>
      <c r="JH327" s="108"/>
      <c r="JI327" s="108"/>
      <c r="JJ327" s="108"/>
      <c r="JK327" s="108"/>
      <c r="JL327" s="108"/>
      <c r="JM327" s="108"/>
      <c r="JN327" s="108"/>
      <c r="JO327" s="108"/>
      <c r="JP327" s="108"/>
      <c r="JQ327" s="108"/>
      <c r="JR327" s="108"/>
      <c r="JS327" s="108"/>
      <c r="JT327" s="108"/>
      <c r="JU327" s="108"/>
      <c r="JV327" s="108"/>
      <c r="JW327" s="108"/>
      <c r="JX327" s="108"/>
      <c r="JY327" s="108"/>
      <c r="JZ327" s="108"/>
      <c r="KA327" s="108"/>
      <c r="KB327" s="108"/>
      <c r="KC327" s="108"/>
      <c r="KD327" s="108"/>
      <c r="KE327" s="108"/>
      <c r="KF327" s="108"/>
      <c r="KG327" s="108"/>
      <c r="KH327" s="108"/>
      <c r="KI327" s="108"/>
      <c r="KJ327" s="108"/>
      <c r="KK327" s="108"/>
      <c r="KL327" s="108"/>
      <c r="KM327" s="108"/>
      <c r="KN327" s="108"/>
      <c r="KO327" s="108"/>
      <c r="KP327" s="108"/>
      <c r="KQ327" s="108"/>
      <c r="KR327" s="108"/>
      <c r="KS327" s="108"/>
      <c r="KT327" s="108"/>
      <c r="KU327" s="108"/>
      <c r="KV327" s="108"/>
      <c r="KW327" s="108"/>
      <c r="KX327" s="108"/>
      <c r="KY327" s="108"/>
      <c r="KZ327" s="108"/>
      <c r="LA327" s="108"/>
      <c r="LB327" s="108"/>
      <c r="LC327" s="108"/>
      <c r="LD327" s="108"/>
      <c r="LE327" s="108"/>
      <c r="LF327" s="108"/>
      <c r="LG327" s="108"/>
      <c r="LH327" s="108"/>
      <c r="LI327" s="108"/>
      <c r="LJ327" s="108"/>
      <c r="LK327" s="108"/>
      <c r="LL327" s="108"/>
      <c r="LM327" s="108"/>
      <c r="LN327" s="108"/>
      <c r="LO327" s="108"/>
      <c r="LP327" s="108"/>
      <c r="LQ327" s="108"/>
      <c r="LR327" s="108"/>
      <c r="LS327" s="108"/>
      <c r="LT327" s="108"/>
      <c r="LU327" s="108"/>
      <c r="LV327" s="108"/>
      <c r="LW327" s="108"/>
      <c r="LX327" s="108"/>
      <c r="LY327" s="108"/>
      <c r="LZ327" s="108"/>
      <c r="MA327" s="108"/>
      <c r="MB327" s="108"/>
      <c r="MC327" s="108"/>
      <c r="MD327" s="108"/>
      <c r="ME327" s="108"/>
      <c r="MF327" s="108"/>
      <c r="MG327" s="108"/>
      <c r="MH327" s="108"/>
      <c r="MI327" s="108"/>
      <c r="MJ327" s="108"/>
      <c r="MK327" s="108"/>
      <c r="ML327" s="108"/>
      <c r="MM327" s="108"/>
      <c r="MN327" s="108"/>
      <c r="MO327" s="108"/>
      <c r="MP327" s="108"/>
      <c r="MQ327" s="108"/>
      <c r="MR327" s="108"/>
      <c r="MS327" s="108"/>
      <c r="MT327" s="108"/>
      <c r="MU327" s="108"/>
      <c r="MV327" s="108"/>
      <c r="MW327" s="108"/>
      <c r="MX327" s="108"/>
      <c r="MY327" s="108"/>
      <c r="MZ327" s="108"/>
      <c r="NA327" s="108"/>
      <c r="NB327" s="108"/>
      <c r="NC327" s="108"/>
      <c r="ND327" s="108"/>
      <c r="NE327" s="108"/>
      <c r="NF327" s="108"/>
      <c r="NG327" s="108"/>
      <c r="NH327" s="108"/>
      <c r="NI327" s="108"/>
      <c r="NJ327" s="108"/>
      <c r="NK327" s="109"/>
    </row>
    <row r="328" spans="1:375" x14ac:dyDescent="0.25">
      <c r="A328" s="93"/>
      <c r="B328" s="17">
        <f>B3</f>
        <v>1000</v>
      </c>
      <c r="C328" s="23" t="str">
        <f>C167</f>
        <v>100 / Starbucks</v>
      </c>
      <c r="D328" s="110">
        <f>(COUNTIF(INDEX($D$168:$NK$324,MATCH($C328,$C$167:$C$324,0),D$164),"&gt;"&amp;0)+COUNTIF(INDEX($D$168:$NK$324,MATCH($C328,$C$167:$C$324,0)+4,D$164),"&gt;"&amp;0))*$B328</f>
        <v>1000</v>
      </c>
      <c r="E328" s="110">
        <f t="shared" ref="E328:T337" si="3942">(COUNTIF(INDEX($D$168:$NK$324,MATCH($C328,$C$167:$C$324,0),E$164),"&gt;"&amp;0)+COUNTIF(INDEX($D$168:$NK$324,MATCH($C328,$C$167:$C$324,0)+4,E$164),"&gt;"&amp;0))*$B328</f>
        <v>1000</v>
      </c>
      <c r="F328" s="110">
        <f t="shared" si="3942"/>
        <v>1000</v>
      </c>
      <c r="G328" s="110">
        <f t="shared" si="3942"/>
        <v>1000</v>
      </c>
      <c r="H328" s="110">
        <f t="shared" si="3942"/>
        <v>1000</v>
      </c>
      <c r="I328" s="110">
        <f t="shared" si="3942"/>
        <v>1000</v>
      </c>
      <c r="J328" s="110">
        <f t="shared" si="3942"/>
        <v>1000</v>
      </c>
      <c r="K328" s="110">
        <f t="shared" si="3942"/>
        <v>1000</v>
      </c>
      <c r="L328" s="110">
        <f t="shared" si="3942"/>
        <v>1000</v>
      </c>
      <c r="M328" s="110">
        <f t="shared" si="3942"/>
        <v>1000</v>
      </c>
      <c r="N328" s="110">
        <f t="shared" si="3942"/>
        <v>1000</v>
      </c>
      <c r="O328" s="110">
        <f t="shared" si="3942"/>
        <v>1000</v>
      </c>
      <c r="P328" s="110">
        <f t="shared" si="3942"/>
        <v>1000</v>
      </c>
      <c r="Q328" s="110">
        <f t="shared" si="3942"/>
        <v>1000</v>
      </c>
      <c r="R328" s="110">
        <f t="shared" si="3942"/>
        <v>1000</v>
      </c>
      <c r="S328" s="110">
        <f t="shared" si="3942"/>
        <v>1000</v>
      </c>
      <c r="T328" s="110">
        <f t="shared" si="3942"/>
        <v>1000</v>
      </c>
      <c r="U328" s="110">
        <f t="shared" ref="U328:AJ337" si="3943">(COUNTIF(INDEX($D$168:$NK$324,MATCH($C328,$C$167:$C$324,0),U$164),"&gt;"&amp;0)+COUNTIF(INDEX($D$168:$NK$324,MATCH($C328,$C$167:$C$324,0)+4,U$164),"&gt;"&amp;0))*$B328</f>
        <v>1000</v>
      </c>
      <c r="V328" s="110">
        <f t="shared" si="3943"/>
        <v>1000</v>
      </c>
      <c r="W328" s="110">
        <f t="shared" si="3943"/>
        <v>1000</v>
      </c>
      <c r="X328" s="110">
        <f t="shared" si="3943"/>
        <v>1000</v>
      </c>
      <c r="Y328" s="110">
        <f t="shared" si="3943"/>
        <v>1000</v>
      </c>
      <c r="Z328" s="110">
        <f t="shared" si="3943"/>
        <v>1000</v>
      </c>
      <c r="AA328" s="110">
        <f t="shared" si="3943"/>
        <v>1000</v>
      </c>
      <c r="AB328" s="110">
        <f t="shared" si="3943"/>
        <v>1000</v>
      </c>
      <c r="AC328" s="110">
        <f t="shared" si="3943"/>
        <v>1000</v>
      </c>
      <c r="AD328" s="110">
        <f t="shared" si="3943"/>
        <v>1000</v>
      </c>
      <c r="AE328" s="110">
        <f t="shared" si="3943"/>
        <v>1000</v>
      </c>
      <c r="AF328" s="110">
        <f t="shared" si="3943"/>
        <v>1000</v>
      </c>
      <c r="AG328" s="110">
        <f t="shared" si="3943"/>
        <v>1000</v>
      </c>
      <c r="AH328" s="110">
        <f t="shared" si="3943"/>
        <v>1000</v>
      </c>
      <c r="AI328" s="110">
        <f t="shared" si="3943"/>
        <v>1000</v>
      </c>
      <c r="AJ328" s="110">
        <f t="shared" si="3943"/>
        <v>1000</v>
      </c>
      <c r="AK328" s="110">
        <f t="shared" ref="AK328:AZ337" si="3944">(COUNTIF(INDEX($D$168:$NK$324,MATCH($C328,$C$167:$C$324,0),AK$164),"&gt;"&amp;0)+COUNTIF(INDEX($D$168:$NK$324,MATCH($C328,$C$167:$C$324,0)+4,AK$164),"&gt;"&amp;0))*$B328</f>
        <v>1000</v>
      </c>
      <c r="AL328" s="110">
        <f t="shared" si="3944"/>
        <v>1000</v>
      </c>
      <c r="AM328" s="110">
        <f t="shared" si="3944"/>
        <v>1000</v>
      </c>
      <c r="AN328" s="110">
        <f t="shared" si="3944"/>
        <v>1000</v>
      </c>
      <c r="AO328" s="110">
        <f t="shared" si="3944"/>
        <v>1000</v>
      </c>
      <c r="AP328" s="110">
        <f t="shared" si="3944"/>
        <v>1000</v>
      </c>
      <c r="AQ328" s="110">
        <f t="shared" si="3944"/>
        <v>1000</v>
      </c>
      <c r="AR328" s="110">
        <f t="shared" si="3944"/>
        <v>1000</v>
      </c>
      <c r="AS328" s="110">
        <f t="shared" si="3944"/>
        <v>1000</v>
      </c>
      <c r="AT328" s="110">
        <f t="shared" si="3944"/>
        <v>1000</v>
      </c>
      <c r="AU328" s="110">
        <f t="shared" si="3944"/>
        <v>1000</v>
      </c>
      <c r="AV328" s="110">
        <f t="shared" si="3944"/>
        <v>1000</v>
      </c>
      <c r="AW328" s="110">
        <f t="shared" si="3944"/>
        <v>1000</v>
      </c>
      <c r="AX328" s="110">
        <f t="shared" si="3944"/>
        <v>1000</v>
      </c>
      <c r="AY328" s="110">
        <f t="shared" si="3944"/>
        <v>1000</v>
      </c>
      <c r="AZ328" s="110">
        <f t="shared" si="3944"/>
        <v>1000</v>
      </c>
      <c r="BA328" s="110">
        <f t="shared" ref="BA328:BP337" si="3945">(COUNTIF(INDEX($D$168:$NK$324,MATCH($C328,$C$167:$C$324,0),BA$164),"&gt;"&amp;0)+COUNTIF(INDEX($D$168:$NK$324,MATCH($C328,$C$167:$C$324,0)+4,BA$164),"&gt;"&amp;0))*$B328</f>
        <v>1000</v>
      </c>
      <c r="BB328" s="110">
        <f t="shared" si="3945"/>
        <v>0</v>
      </c>
      <c r="BC328" s="110">
        <f t="shared" si="3945"/>
        <v>0</v>
      </c>
      <c r="BD328" s="110">
        <f t="shared" si="3945"/>
        <v>1000</v>
      </c>
      <c r="BE328" s="110">
        <f t="shared" si="3945"/>
        <v>1000</v>
      </c>
      <c r="BF328" s="110">
        <f t="shared" si="3945"/>
        <v>1000</v>
      </c>
      <c r="BG328" s="110">
        <f t="shared" si="3945"/>
        <v>1000</v>
      </c>
      <c r="BH328" s="110">
        <f t="shared" si="3945"/>
        <v>1000</v>
      </c>
      <c r="BI328" s="110">
        <f t="shared" si="3945"/>
        <v>1000</v>
      </c>
      <c r="BJ328" s="110">
        <f t="shared" si="3945"/>
        <v>1000</v>
      </c>
      <c r="BK328" s="110">
        <f t="shared" si="3945"/>
        <v>1000</v>
      </c>
      <c r="BL328" s="110">
        <f t="shared" si="3945"/>
        <v>1000</v>
      </c>
      <c r="BM328" s="110">
        <f t="shared" si="3945"/>
        <v>1000</v>
      </c>
      <c r="BN328" s="110">
        <f t="shared" si="3945"/>
        <v>1000</v>
      </c>
      <c r="BO328" s="110">
        <f t="shared" si="3945"/>
        <v>1000</v>
      </c>
      <c r="BP328" s="110">
        <f t="shared" si="3945"/>
        <v>1000</v>
      </c>
      <c r="BQ328" s="110">
        <f t="shared" ref="BQ328:CF337" si="3946">(COUNTIF(INDEX($D$168:$NK$324,MATCH($C328,$C$167:$C$324,0),BQ$164),"&gt;"&amp;0)+COUNTIF(INDEX($D$168:$NK$324,MATCH($C328,$C$167:$C$324,0)+4,BQ$164),"&gt;"&amp;0))*$B328</f>
        <v>1000</v>
      </c>
      <c r="BR328" s="110">
        <f t="shared" si="3946"/>
        <v>1000</v>
      </c>
      <c r="BS328" s="110">
        <f t="shared" si="3946"/>
        <v>1000</v>
      </c>
      <c r="BT328" s="110">
        <f t="shared" si="3946"/>
        <v>1000</v>
      </c>
      <c r="BU328" s="110">
        <f t="shared" si="3946"/>
        <v>1000</v>
      </c>
      <c r="BV328" s="110">
        <f t="shared" si="3946"/>
        <v>1000</v>
      </c>
      <c r="BW328" s="110">
        <f t="shared" si="3946"/>
        <v>1000</v>
      </c>
      <c r="BX328" s="110">
        <f t="shared" si="3946"/>
        <v>1000</v>
      </c>
      <c r="BY328" s="110">
        <f t="shared" si="3946"/>
        <v>1000</v>
      </c>
      <c r="BZ328" s="110">
        <f t="shared" si="3946"/>
        <v>1000</v>
      </c>
      <c r="CA328" s="110">
        <f t="shared" si="3946"/>
        <v>1000</v>
      </c>
      <c r="CB328" s="110">
        <f t="shared" si="3946"/>
        <v>1000</v>
      </c>
      <c r="CC328" s="110">
        <f t="shared" si="3946"/>
        <v>1000</v>
      </c>
      <c r="CD328" s="110">
        <f t="shared" si="3946"/>
        <v>1000</v>
      </c>
      <c r="CE328" s="110">
        <f t="shared" si="3946"/>
        <v>1000</v>
      </c>
      <c r="CF328" s="110">
        <f t="shared" si="3946"/>
        <v>1000</v>
      </c>
      <c r="CG328" s="110">
        <f t="shared" ref="CG328:CV337" si="3947">(COUNTIF(INDEX($D$168:$NK$324,MATCH($C328,$C$167:$C$324,0),CG$164),"&gt;"&amp;0)+COUNTIF(INDEX($D$168:$NK$324,MATCH($C328,$C$167:$C$324,0)+4,CG$164),"&gt;"&amp;0))*$B328</f>
        <v>1000</v>
      </c>
      <c r="CH328" s="110">
        <f t="shared" si="3947"/>
        <v>1000</v>
      </c>
      <c r="CI328" s="110">
        <f t="shared" si="3947"/>
        <v>1000</v>
      </c>
      <c r="CJ328" s="110">
        <f t="shared" si="3947"/>
        <v>1000</v>
      </c>
      <c r="CK328" s="110">
        <f t="shared" si="3947"/>
        <v>1000</v>
      </c>
      <c r="CL328" s="110">
        <f t="shared" si="3947"/>
        <v>1000</v>
      </c>
      <c r="CM328" s="110">
        <f t="shared" si="3947"/>
        <v>1000</v>
      </c>
      <c r="CN328" s="110">
        <f t="shared" si="3947"/>
        <v>1000</v>
      </c>
      <c r="CO328" s="110">
        <f t="shared" si="3947"/>
        <v>1000</v>
      </c>
      <c r="CP328" s="110">
        <f t="shared" si="3947"/>
        <v>1000</v>
      </c>
      <c r="CQ328" s="110">
        <f t="shared" si="3947"/>
        <v>1000</v>
      </c>
      <c r="CR328" s="110">
        <f t="shared" si="3947"/>
        <v>1000</v>
      </c>
      <c r="CS328" s="110">
        <f t="shared" si="3947"/>
        <v>1000</v>
      </c>
      <c r="CT328" s="110">
        <f t="shared" si="3947"/>
        <v>1000</v>
      </c>
      <c r="CU328" s="110">
        <f t="shared" si="3947"/>
        <v>1000</v>
      </c>
      <c r="CV328" s="110">
        <f t="shared" si="3947"/>
        <v>1000</v>
      </c>
      <c r="CW328" s="110">
        <f t="shared" ref="CW328:DL337" si="3948">(COUNTIF(INDEX($D$168:$NK$324,MATCH($C328,$C$167:$C$324,0),CW$164),"&gt;"&amp;0)+COUNTIF(INDEX($D$168:$NK$324,MATCH($C328,$C$167:$C$324,0)+4,CW$164),"&gt;"&amp;0))*$B328</f>
        <v>1000</v>
      </c>
      <c r="CX328" s="110">
        <f t="shared" si="3948"/>
        <v>1000</v>
      </c>
      <c r="CY328" s="110">
        <f t="shared" si="3948"/>
        <v>1000</v>
      </c>
      <c r="CZ328" s="110">
        <f t="shared" si="3948"/>
        <v>1000</v>
      </c>
      <c r="DA328" s="110">
        <f t="shared" si="3948"/>
        <v>1000</v>
      </c>
      <c r="DB328" s="110">
        <f t="shared" si="3948"/>
        <v>1000</v>
      </c>
      <c r="DC328" s="110">
        <f t="shared" si="3948"/>
        <v>1000</v>
      </c>
      <c r="DD328" s="110">
        <f t="shared" si="3948"/>
        <v>1000</v>
      </c>
      <c r="DE328" s="110">
        <f t="shared" si="3948"/>
        <v>1000</v>
      </c>
      <c r="DF328" s="110">
        <f t="shared" si="3948"/>
        <v>1000</v>
      </c>
      <c r="DG328" s="110">
        <f t="shared" si="3948"/>
        <v>1000</v>
      </c>
      <c r="DH328" s="110">
        <f t="shared" si="3948"/>
        <v>1000</v>
      </c>
      <c r="DI328" s="110">
        <f t="shared" si="3948"/>
        <v>1000</v>
      </c>
      <c r="DJ328" s="110">
        <f t="shared" si="3948"/>
        <v>1000</v>
      </c>
      <c r="DK328" s="110">
        <f t="shared" si="3948"/>
        <v>1000</v>
      </c>
      <c r="DL328" s="110">
        <f t="shared" si="3948"/>
        <v>1000</v>
      </c>
      <c r="DM328" s="110">
        <f t="shared" ref="DM328:EB337" si="3949">(COUNTIF(INDEX($D$168:$NK$324,MATCH($C328,$C$167:$C$324,0),DM$164),"&gt;"&amp;0)+COUNTIF(INDEX($D$168:$NK$324,MATCH($C328,$C$167:$C$324,0)+4,DM$164),"&gt;"&amp;0))*$B328</f>
        <v>1000</v>
      </c>
      <c r="DN328" s="110">
        <f t="shared" si="3949"/>
        <v>1000</v>
      </c>
      <c r="DO328" s="110">
        <f t="shared" si="3949"/>
        <v>1000</v>
      </c>
      <c r="DP328" s="110">
        <f t="shared" si="3949"/>
        <v>1000</v>
      </c>
      <c r="DQ328" s="110">
        <f t="shared" si="3949"/>
        <v>1000</v>
      </c>
      <c r="DR328" s="110">
        <f t="shared" si="3949"/>
        <v>1000</v>
      </c>
      <c r="DS328" s="110">
        <f t="shared" si="3949"/>
        <v>1000</v>
      </c>
      <c r="DT328" s="110">
        <f t="shared" si="3949"/>
        <v>1000</v>
      </c>
      <c r="DU328" s="110">
        <f t="shared" si="3949"/>
        <v>1000</v>
      </c>
      <c r="DV328" s="110">
        <f t="shared" si="3949"/>
        <v>1000</v>
      </c>
      <c r="DW328" s="110">
        <f t="shared" si="3949"/>
        <v>1000</v>
      </c>
      <c r="DX328" s="110">
        <f t="shared" si="3949"/>
        <v>1000</v>
      </c>
      <c r="DY328" s="110">
        <f t="shared" si="3949"/>
        <v>1000</v>
      </c>
      <c r="DZ328" s="110">
        <f t="shared" si="3949"/>
        <v>1000</v>
      </c>
      <c r="EA328" s="110">
        <f t="shared" si="3949"/>
        <v>1000</v>
      </c>
      <c r="EB328" s="110">
        <f t="shared" si="3949"/>
        <v>1000</v>
      </c>
      <c r="EC328" s="110">
        <f t="shared" ref="EC328:ER337" si="3950">(COUNTIF(INDEX($D$168:$NK$324,MATCH($C328,$C$167:$C$324,0),EC$164),"&gt;"&amp;0)+COUNTIF(INDEX($D$168:$NK$324,MATCH($C328,$C$167:$C$324,0)+4,EC$164),"&gt;"&amp;0))*$B328</f>
        <v>1000</v>
      </c>
      <c r="ED328" s="110">
        <f t="shared" si="3950"/>
        <v>1000</v>
      </c>
      <c r="EE328" s="110">
        <f t="shared" si="3950"/>
        <v>1000</v>
      </c>
      <c r="EF328" s="110">
        <f t="shared" si="3950"/>
        <v>1000</v>
      </c>
      <c r="EG328" s="110">
        <f t="shared" si="3950"/>
        <v>1000</v>
      </c>
      <c r="EH328" s="110">
        <f t="shared" si="3950"/>
        <v>1000</v>
      </c>
      <c r="EI328" s="110">
        <f t="shared" si="3950"/>
        <v>1000</v>
      </c>
      <c r="EJ328" s="110">
        <f t="shared" si="3950"/>
        <v>1000</v>
      </c>
      <c r="EK328" s="110">
        <f t="shared" si="3950"/>
        <v>1000</v>
      </c>
      <c r="EL328" s="110">
        <f t="shared" si="3950"/>
        <v>1000</v>
      </c>
      <c r="EM328" s="110">
        <f t="shared" si="3950"/>
        <v>1000</v>
      </c>
      <c r="EN328" s="110">
        <f t="shared" si="3950"/>
        <v>1000</v>
      </c>
      <c r="EO328" s="110">
        <f t="shared" si="3950"/>
        <v>1000</v>
      </c>
      <c r="EP328" s="110">
        <f t="shared" si="3950"/>
        <v>1000</v>
      </c>
      <c r="EQ328" s="110">
        <f t="shared" si="3950"/>
        <v>1000</v>
      </c>
      <c r="ER328" s="110">
        <f t="shared" si="3950"/>
        <v>1000</v>
      </c>
      <c r="ES328" s="110">
        <f t="shared" ref="ES328:FH337" si="3951">(COUNTIF(INDEX($D$168:$NK$324,MATCH($C328,$C$167:$C$324,0),ES$164),"&gt;"&amp;0)+COUNTIF(INDEX($D$168:$NK$324,MATCH($C328,$C$167:$C$324,0)+4,ES$164),"&gt;"&amp;0))*$B328</f>
        <v>1000</v>
      </c>
      <c r="ET328" s="110">
        <f t="shared" si="3951"/>
        <v>1000</v>
      </c>
      <c r="EU328" s="110">
        <f t="shared" si="3951"/>
        <v>1000</v>
      </c>
      <c r="EV328" s="110">
        <f t="shared" si="3951"/>
        <v>0</v>
      </c>
      <c r="EW328" s="110">
        <f t="shared" si="3951"/>
        <v>0</v>
      </c>
      <c r="EX328" s="110">
        <f t="shared" si="3951"/>
        <v>0</v>
      </c>
      <c r="EY328" s="110">
        <f t="shared" si="3951"/>
        <v>0</v>
      </c>
      <c r="EZ328" s="110">
        <f t="shared" si="3951"/>
        <v>0</v>
      </c>
      <c r="FA328" s="110">
        <f t="shared" si="3951"/>
        <v>0</v>
      </c>
      <c r="FB328" s="110">
        <f t="shared" si="3951"/>
        <v>0</v>
      </c>
      <c r="FC328" s="110">
        <f t="shared" si="3951"/>
        <v>0</v>
      </c>
      <c r="FD328" s="110">
        <f t="shared" si="3951"/>
        <v>0</v>
      </c>
      <c r="FE328" s="110">
        <f t="shared" si="3951"/>
        <v>0</v>
      </c>
      <c r="FF328" s="110">
        <f t="shared" si="3951"/>
        <v>0</v>
      </c>
      <c r="FG328" s="110">
        <f t="shared" si="3951"/>
        <v>0</v>
      </c>
      <c r="FH328" s="110">
        <f t="shared" si="3951"/>
        <v>0</v>
      </c>
      <c r="FI328" s="110">
        <f t="shared" ref="FI328:FX337" si="3952">(COUNTIF(INDEX($D$168:$NK$324,MATCH($C328,$C$167:$C$324,0),FI$164),"&gt;"&amp;0)+COUNTIF(INDEX($D$168:$NK$324,MATCH($C328,$C$167:$C$324,0)+4,FI$164),"&gt;"&amp;0))*$B328</f>
        <v>0</v>
      </c>
      <c r="FJ328" s="110">
        <f t="shared" si="3952"/>
        <v>0</v>
      </c>
      <c r="FK328" s="110">
        <f t="shared" si="3952"/>
        <v>0</v>
      </c>
      <c r="FL328" s="110">
        <f t="shared" si="3952"/>
        <v>0</v>
      </c>
      <c r="FM328" s="110">
        <f t="shared" si="3952"/>
        <v>0</v>
      </c>
      <c r="FN328" s="110">
        <f t="shared" si="3952"/>
        <v>0</v>
      </c>
      <c r="FO328" s="110">
        <f t="shared" si="3952"/>
        <v>0</v>
      </c>
      <c r="FP328" s="110">
        <f t="shared" si="3952"/>
        <v>0</v>
      </c>
      <c r="FQ328" s="110">
        <f t="shared" si="3952"/>
        <v>0</v>
      </c>
      <c r="FR328" s="110">
        <f t="shared" si="3952"/>
        <v>0</v>
      </c>
      <c r="FS328" s="110">
        <f t="shared" si="3952"/>
        <v>0</v>
      </c>
      <c r="FT328" s="110">
        <f t="shared" si="3952"/>
        <v>0</v>
      </c>
      <c r="FU328" s="110">
        <f t="shared" si="3952"/>
        <v>0</v>
      </c>
      <c r="FV328" s="110">
        <f t="shared" si="3952"/>
        <v>0</v>
      </c>
      <c r="FW328" s="110">
        <f t="shared" si="3952"/>
        <v>0</v>
      </c>
      <c r="FX328" s="110">
        <f t="shared" si="3952"/>
        <v>0</v>
      </c>
      <c r="FY328" s="110">
        <f t="shared" ref="FY328:GN337" si="3953">(COUNTIF(INDEX($D$168:$NK$324,MATCH($C328,$C$167:$C$324,0),FY$164),"&gt;"&amp;0)+COUNTIF(INDEX($D$168:$NK$324,MATCH($C328,$C$167:$C$324,0)+4,FY$164),"&gt;"&amp;0))*$B328</f>
        <v>0</v>
      </c>
      <c r="FZ328" s="110">
        <f t="shared" si="3953"/>
        <v>0</v>
      </c>
      <c r="GA328" s="110">
        <f t="shared" si="3953"/>
        <v>0</v>
      </c>
      <c r="GB328" s="110">
        <f t="shared" si="3953"/>
        <v>0</v>
      </c>
      <c r="GC328" s="110">
        <f t="shared" si="3953"/>
        <v>0</v>
      </c>
      <c r="GD328" s="110">
        <f t="shared" si="3953"/>
        <v>0</v>
      </c>
      <c r="GE328" s="110">
        <f t="shared" si="3953"/>
        <v>0</v>
      </c>
      <c r="GF328" s="110">
        <f t="shared" si="3953"/>
        <v>0</v>
      </c>
      <c r="GG328" s="110">
        <f t="shared" si="3953"/>
        <v>0</v>
      </c>
      <c r="GH328" s="110">
        <f t="shared" si="3953"/>
        <v>0</v>
      </c>
      <c r="GI328" s="110">
        <f t="shared" si="3953"/>
        <v>0</v>
      </c>
      <c r="GJ328" s="110">
        <f t="shared" si="3953"/>
        <v>0</v>
      </c>
      <c r="GK328" s="110">
        <f t="shared" si="3953"/>
        <v>0</v>
      </c>
      <c r="GL328" s="110">
        <f t="shared" si="3953"/>
        <v>0</v>
      </c>
      <c r="GM328" s="110">
        <f t="shared" si="3953"/>
        <v>0</v>
      </c>
      <c r="GN328" s="110">
        <f t="shared" si="3953"/>
        <v>0</v>
      </c>
      <c r="GO328" s="110">
        <f t="shared" ref="GO328:HD337" si="3954">(COUNTIF(INDEX($D$168:$NK$324,MATCH($C328,$C$167:$C$324,0),GO$164),"&gt;"&amp;0)+COUNTIF(INDEX($D$168:$NK$324,MATCH($C328,$C$167:$C$324,0)+4,GO$164),"&gt;"&amp;0))*$B328</f>
        <v>0</v>
      </c>
      <c r="GP328" s="110">
        <f t="shared" si="3954"/>
        <v>0</v>
      </c>
      <c r="GQ328" s="110">
        <f t="shared" si="3954"/>
        <v>0</v>
      </c>
      <c r="GR328" s="110">
        <f t="shared" si="3954"/>
        <v>0</v>
      </c>
      <c r="GS328" s="110">
        <f t="shared" si="3954"/>
        <v>0</v>
      </c>
      <c r="GT328" s="110">
        <f t="shared" si="3954"/>
        <v>0</v>
      </c>
      <c r="GU328" s="110">
        <f t="shared" si="3954"/>
        <v>0</v>
      </c>
      <c r="GV328" s="110">
        <f t="shared" si="3954"/>
        <v>0</v>
      </c>
      <c r="GW328" s="110">
        <f t="shared" si="3954"/>
        <v>0</v>
      </c>
      <c r="GX328" s="110">
        <f t="shared" si="3954"/>
        <v>0</v>
      </c>
      <c r="GY328" s="110">
        <f t="shared" si="3954"/>
        <v>0</v>
      </c>
      <c r="GZ328" s="110">
        <f t="shared" si="3954"/>
        <v>0</v>
      </c>
      <c r="HA328" s="110">
        <f t="shared" si="3954"/>
        <v>0</v>
      </c>
      <c r="HB328" s="110">
        <f t="shared" si="3954"/>
        <v>0</v>
      </c>
      <c r="HC328" s="110">
        <f t="shared" si="3954"/>
        <v>0</v>
      </c>
      <c r="HD328" s="110">
        <f t="shared" si="3954"/>
        <v>0</v>
      </c>
      <c r="HE328" s="110">
        <f t="shared" ref="HE328:HT337" si="3955">(COUNTIF(INDEX($D$168:$NK$324,MATCH($C328,$C$167:$C$324,0),HE$164),"&gt;"&amp;0)+COUNTIF(INDEX($D$168:$NK$324,MATCH($C328,$C$167:$C$324,0)+4,HE$164),"&gt;"&amp;0))*$B328</f>
        <v>0</v>
      </c>
      <c r="HF328" s="110">
        <f t="shared" si="3955"/>
        <v>0</v>
      </c>
      <c r="HG328" s="110">
        <f t="shared" si="3955"/>
        <v>0</v>
      </c>
      <c r="HH328" s="110">
        <f t="shared" si="3955"/>
        <v>0</v>
      </c>
      <c r="HI328" s="110">
        <f t="shared" si="3955"/>
        <v>0</v>
      </c>
      <c r="HJ328" s="110">
        <f t="shared" si="3955"/>
        <v>0</v>
      </c>
      <c r="HK328" s="110">
        <f t="shared" si="3955"/>
        <v>0</v>
      </c>
      <c r="HL328" s="110">
        <f t="shared" si="3955"/>
        <v>0</v>
      </c>
      <c r="HM328" s="110">
        <f t="shared" si="3955"/>
        <v>0</v>
      </c>
      <c r="HN328" s="110">
        <f t="shared" si="3955"/>
        <v>0</v>
      </c>
      <c r="HO328" s="110">
        <f t="shared" si="3955"/>
        <v>0</v>
      </c>
      <c r="HP328" s="110">
        <f t="shared" si="3955"/>
        <v>0</v>
      </c>
      <c r="HQ328" s="110">
        <f t="shared" si="3955"/>
        <v>0</v>
      </c>
      <c r="HR328" s="110">
        <f t="shared" si="3955"/>
        <v>0</v>
      </c>
      <c r="HS328" s="110">
        <f t="shared" si="3955"/>
        <v>0</v>
      </c>
      <c r="HT328" s="110">
        <f t="shared" si="3955"/>
        <v>0</v>
      </c>
      <c r="HU328" s="110">
        <f t="shared" ref="HU328:IJ337" si="3956">(COUNTIF(INDEX($D$168:$NK$324,MATCH($C328,$C$167:$C$324,0),HU$164),"&gt;"&amp;0)+COUNTIF(INDEX($D$168:$NK$324,MATCH($C328,$C$167:$C$324,0)+4,HU$164),"&gt;"&amp;0))*$B328</f>
        <v>0</v>
      </c>
      <c r="HV328" s="110">
        <f t="shared" si="3956"/>
        <v>0</v>
      </c>
      <c r="HW328" s="110">
        <f t="shared" si="3956"/>
        <v>0</v>
      </c>
      <c r="HX328" s="110">
        <f t="shared" si="3956"/>
        <v>0</v>
      </c>
      <c r="HY328" s="110">
        <f t="shared" si="3956"/>
        <v>0</v>
      </c>
      <c r="HZ328" s="110">
        <f t="shared" si="3956"/>
        <v>0</v>
      </c>
      <c r="IA328" s="110">
        <f t="shared" si="3956"/>
        <v>0</v>
      </c>
      <c r="IB328" s="110">
        <f t="shared" si="3956"/>
        <v>0</v>
      </c>
      <c r="IC328" s="110">
        <f t="shared" si="3956"/>
        <v>0</v>
      </c>
      <c r="ID328" s="110">
        <f t="shared" si="3956"/>
        <v>0</v>
      </c>
      <c r="IE328" s="110">
        <f t="shared" si="3956"/>
        <v>0</v>
      </c>
      <c r="IF328" s="110">
        <f t="shared" si="3956"/>
        <v>0</v>
      </c>
      <c r="IG328" s="110">
        <f t="shared" si="3956"/>
        <v>0</v>
      </c>
      <c r="IH328" s="110">
        <f t="shared" si="3956"/>
        <v>0</v>
      </c>
      <c r="II328" s="110">
        <f t="shared" si="3956"/>
        <v>0</v>
      </c>
      <c r="IJ328" s="110">
        <f t="shared" si="3956"/>
        <v>0</v>
      </c>
      <c r="IK328" s="110">
        <f t="shared" ref="IK328:IZ337" si="3957">(COUNTIF(INDEX($D$168:$NK$324,MATCH($C328,$C$167:$C$324,0),IK$164),"&gt;"&amp;0)+COUNTIF(INDEX($D$168:$NK$324,MATCH($C328,$C$167:$C$324,0)+4,IK$164),"&gt;"&amp;0))*$B328</f>
        <v>0</v>
      </c>
      <c r="IL328" s="110">
        <f t="shared" si="3957"/>
        <v>0</v>
      </c>
      <c r="IM328" s="110">
        <f t="shared" si="3957"/>
        <v>0</v>
      </c>
      <c r="IN328" s="110">
        <f t="shared" si="3957"/>
        <v>0</v>
      </c>
      <c r="IO328" s="110">
        <f t="shared" si="3957"/>
        <v>0</v>
      </c>
      <c r="IP328" s="110">
        <f t="shared" si="3957"/>
        <v>0</v>
      </c>
      <c r="IQ328" s="110">
        <f t="shared" si="3957"/>
        <v>0</v>
      </c>
      <c r="IR328" s="110">
        <f t="shared" si="3957"/>
        <v>0</v>
      </c>
      <c r="IS328" s="110">
        <f t="shared" si="3957"/>
        <v>0</v>
      </c>
      <c r="IT328" s="110">
        <f t="shared" si="3957"/>
        <v>0</v>
      </c>
      <c r="IU328" s="110">
        <f t="shared" si="3957"/>
        <v>0</v>
      </c>
      <c r="IV328" s="110">
        <f t="shared" si="3957"/>
        <v>0</v>
      </c>
      <c r="IW328" s="110">
        <f t="shared" si="3957"/>
        <v>0</v>
      </c>
      <c r="IX328" s="110">
        <f t="shared" si="3957"/>
        <v>0</v>
      </c>
      <c r="IY328" s="110">
        <f t="shared" si="3957"/>
        <v>0</v>
      </c>
      <c r="IZ328" s="110">
        <f t="shared" si="3957"/>
        <v>0</v>
      </c>
      <c r="JA328" s="110">
        <f t="shared" ref="JA328:JP337" si="3958">(COUNTIF(INDEX($D$168:$NK$324,MATCH($C328,$C$167:$C$324,0),JA$164),"&gt;"&amp;0)+COUNTIF(INDEX($D$168:$NK$324,MATCH($C328,$C$167:$C$324,0)+4,JA$164),"&gt;"&amp;0))*$B328</f>
        <v>0</v>
      </c>
      <c r="JB328" s="110">
        <f t="shared" si="3958"/>
        <v>0</v>
      </c>
      <c r="JC328" s="110">
        <f t="shared" si="3958"/>
        <v>0</v>
      </c>
      <c r="JD328" s="110">
        <f t="shared" si="3958"/>
        <v>0</v>
      </c>
      <c r="JE328" s="110">
        <f t="shared" si="3958"/>
        <v>0</v>
      </c>
      <c r="JF328" s="110">
        <f t="shared" si="3958"/>
        <v>0</v>
      </c>
      <c r="JG328" s="110">
        <f t="shared" si="3958"/>
        <v>0</v>
      </c>
      <c r="JH328" s="110">
        <f t="shared" si="3958"/>
        <v>0</v>
      </c>
      <c r="JI328" s="110">
        <f t="shared" si="3958"/>
        <v>0</v>
      </c>
      <c r="JJ328" s="110">
        <f t="shared" si="3958"/>
        <v>0</v>
      </c>
      <c r="JK328" s="110">
        <f t="shared" si="3958"/>
        <v>0</v>
      </c>
      <c r="JL328" s="110">
        <f t="shared" si="3958"/>
        <v>0</v>
      </c>
      <c r="JM328" s="110">
        <f t="shared" si="3958"/>
        <v>0</v>
      </c>
      <c r="JN328" s="110">
        <f t="shared" si="3958"/>
        <v>0</v>
      </c>
      <c r="JO328" s="110">
        <f t="shared" si="3958"/>
        <v>0</v>
      </c>
      <c r="JP328" s="110">
        <f t="shared" si="3958"/>
        <v>0</v>
      </c>
      <c r="JQ328" s="110">
        <f t="shared" ref="JQ328:KF337" si="3959">(COUNTIF(INDEX($D$168:$NK$324,MATCH($C328,$C$167:$C$324,0),JQ$164),"&gt;"&amp;0)+COUNTIF(INDEX($D$168:$NK$324,MATCH($C328,$C$167:$C$324,0)+4,JQ$164),"&gt;"&amp;0))*$B328</f>
        <v>0</v>
      </c>
      <c r="JR328" s="110">
        <f t="shared" si="3959"/>
        <v>0</v>
      </c>
      <c r="JS328" s="110">
        <f t="shared" si="3959"/>
        <v>0</v>
      </c>
      <c r="JT328" s="110">
        <f t="shared" si="3959"/>
        <v>0</v>
      </c>
      <c r="JU328" s="110">
        <f t="shared" si="3959"/>
        <v>0</v>
      </c>
      <c r="JV328" s="110">
        <f t="shared" si="3959"/>
        <v>0</v>
      </c>
      <c r="JW328" s="110">
        <f t="shared" si="3959"/>
        <v>0</v>
      </c>
      <c r="JX328" s="110">
        <f t="shared" si="3959"/>
        <v>0</v>
      </c>
      <c r="JY328" s="110">
        <f t="shared" si="3959"/>
        <v>0</v>
      </c>
      <c r="JZ328" s="110">
        <f t="shared" si="3959"/>
        <v>0</v>
      </c>
      <c r="KA328" s="110">
        <f t="shared" si="3959"/>
        <v>0</v>
      </c>
      <c r="KB328" s="110">
        <f t="shared" si="3959"/>
        <v>0</v>
      </c>
      <c r="KC328" s="110">
        <f t="shared" si="3959"/>
        <v>0</v>
      </c>
      <c r="KD328" s="110">
        <f t="shared" si="3959"/>
        <v>0</v>
      </c>
      <c r="KE328" s="110">
        <f t="shared" si="3959"/>
        <v>0</v>
      </c>
      <c r="KF328" s="110">
        <f t="shared" si="3959"/>
        <v>0</v>
      </c>
      <c r="KG328" s="110">
        <f t="shared" ref="KG328:KV337" si="3960">(COUNTIF(INDEX($D$168:$NK$324,MATCH($C328,$C$167:$C$324,0),KG$164),"&gt;"&amp;0)+COUNTIF(INDEX($D$168:$NK$324,MATCH($C328,$C$167:$C$324,0)+4,KG$164),"&gt;"&amp;0))*$B328</f>
        <v>0</v>
      </c>
      <c r="KH328" s="110">
        <f t="shared" si="3960"/>
        <v>0</v>
      </c>
      <c r="KI328" s="110">
        <f t="shared" si="3960"/>
        <v>0</v>
      </c>
      <c r="KJ328" s="110">
        <f t="shared" si="3960"/>
        <v>0</v>
      </c>
      <c r="KK328" s="110">
        <f t="shared" si="3960"/>
        <v>0</v>
      </c>
      <c r="KL328" s="110">
        <f t="shared" si="3960"/>
        <v>0</v>
      </c>
      <c r="KM328" s="110">
        <f t="shared" si="3960"/>
        <v>0</v>
      </c>
      <c r="KN328" s="110">
        <f t="shared" si="3960"/>
        <v>0</v>
      </c>
      <c r="KO328" s="110">
        <f t="shared" si="3960"/>
        <v>0</v>
      </c>
      <c r="KP328" s="110">
        <f t="shared" si="3960"/>
        <v>0</v>
      </c>
      <c r="KQ328" s="110">
        <f t="shared" si="3960"/>
        <v>0</v>
      </c>
      <c r="KR328" s="110">
        <f t="shared" si="3960"/>
        <v>0</v>
      </c>
      <c r="KS328" s="110">
        <f t="shared" si="3960"/>
        <v>0</v>
      </c>
      <c r="KT328" s="110">
        <f t="shared" si="3960"/>
        <v>0</v>
      </c>
      <c r="KU328" s="110">
        <f t="shared" si="3960"/>
        <v>0</v>
      </c>
      <c r="KV328" s="110">
        <f t="shared" si="3960"/>
        <v>0</v>
      </c>
      <c r="KW328" s="110">
        <f t="shared" ref="KW328:LL337" si="3961">(COUNTIF(INDEX($D$168:$NK$324,MATCH($C328,$C$167:$C$324,0),KW$164),"&gt;"&amp;0)+COUNTIF(INDEX($D$168:$NK$324,MATCH($C328,$C$167:$C$324,0)+4,KW$164),"&gt;"&amp;0))*$B328</f>
        <v>0</v>
      </c>
      <c r="KX328" s="110">
        <f t="shared" si="3961"/>
        <v>0</v>
      </c>
      <c r="KY328" s="110">
        <f t="shared" si="3961"/>
        <v>0</v>
      </c>
      <c r="KZ328" s="110">
        <f t="shared" si="3961"/>
        <v>0</v>
      </c>
      <c r="LA328" s="110">
        <f t="shared" si="3961"/>
        <v>0</v>
      </c>
      <c r="LB328" s="110">
        <f t="shared" si="3961"/>
        <v>0</v>
      </c>
      <c r="LC328" s="110">
        <f t="shared" si="3961"/>
        <v>0</v>
      </c>
      <c r="LD328" s="110">
        <f t="shared" si="3961"/>
        <v>0</v>
      </c>
      <c r="LE328" s="110">
        <f t="shared" si="3961"/>
        <v>0</v>
      </c>
      <c r="LF328" s="110">
        <f t="shared" si="3961"/>
        <v>0</v>
      </c>
      <c r="LG328" s="110">
        <f t="shared" si="3961"/>
        <v>0</v>
      </c>
      <c r="LH328" s="110">
        <f t="shared" si="3961"/>
        <v>0</v>
      </c>
      <c r="LI328" s="110">
        <f t="shared" si="3961"/>
        <v>0</v>
      </c>
      <c r="LJ328" s="110">
        <f t="shared" si="3961"/>
        <v>0</v>
      </c>
      <c r="LK328" s="110">
        <f t="shared" si="3961"/>
        <v>0</v>
      </c>
      <c r="LL328" s="110">
        <f t="shared" si="3961"/>
        <v>0</v>
      </c>
      <c r="LM328" s="110">
        <f t="shared" ref="LM328:MB337" si="3962">(COUNTIF(INDEX($D$168:$NK$324,MATCH($C328,$C$167:$C$324,0),LM$164),"&gt;"&amp;0)+COUNTIF(INDEX($D$168:$NK$324,MATCH($C328,$C$167:$C$324,0)+4,LM$164),"&gt;"&amp;0))*$B328</f>
        <v>0</v>
      </c>
      <c r="LN328" s="110">
        <f t="shared" si="3962"/>
        <v>0</v>
      </c>
      <c r="LO328" s="110">
        <f t="shared" si="3962"/>
        <v>0</v>
      </c>
      <c r="LP328" s="110">
        <f t="shared" si="3962"/>
        <v>0</v>
      </c>
      <c r="LQ328" s="110">
        <f t="shared" si="3962"/>
        <v>0</v>
      </c>
      <c r="LR328" s="110">
        <f t="shared" si="3962"/>
        <v>0</v>
      </c>
      <c r="LS328" s="110">
        <f t="shared" si="3962"/>
        <v>0</v>
      </c>
      <c r="LT328" s="110">
        <f t="shared" si="3962"/>
        <v>0</v>
      </c>
      <c r="LU328" s="110">
        <f t="shared" si="3962"/>
        <v>0</v>
      </c>
      <c r="LV328" s="110">
        <f t="shared" si="3962"/>
        <v>0</v>
      </c>
      <c r="LW328" s="110">
        <f t="shared" si="3962"/>
        <v>0</v>
      </c>
      <c r="LX328" s="110">
        <f t="shared" si="3962"/>
        <v>0</v>
      </c>
      <c r="LY328" s="110">
        <f t="shared" si="3962"/>
        <v>0</v>
      </c>
      <c r="LZ328" s="110">
        <f t="shared" si="3962"/>
        <v>0</v>
      </c>
      <c r="MA328" s="110">
        <f t="shared" si="3962"/>
        <v>0</v>
      </c>
      <c r="MB328" s="110">
        <f t="shared" si="3962"/>
        <v>0</v>
      </c>
      <c r="MC328" s="110">
        <f t="shared" ref="MC328:MR337" si="3963">(COUNTIF(INDEX($D$168:$NK$324,MATCH($C328,$C$167:$C$324,0),MC$164),"&gt;"&amp;0)+COUNTIF(INDEX($D$168:$NK$324,MATCH($C328,$C$167:$C$324,0)+4,MC$164),"&gt;"&amp;0))*$B328</f>
        <v>0</v>
      </c>
      <c r="MD328" s="110">
        <f t="shared" si="3963"/>
        <v>0</v>
      </c>
      <c r="ME328" s="110">
        <f t="shared" si="3963"/>
        <v>0</v>
      </c>
      <c r="MF328" s="110">
        <f t="shared" si="3963"/>
        <v>0</v>
      </c>
      <c r="MG328" s="110">
        <f t="shared" si="3963"/>
        <v>0</v>
      </c>
      <c r="MH328" s="110">
        <f t="shared" si="3963"/>
        <v>0</v>
      </c>
      <c r="MI328" s="110">
        <f t="shared" si="3963"/>
        <v>0</v>
      </c>
      <c r="MJ328" s="110">
        <f t="shared" si="3963"/>
        <v>0</v>
      </c>
      <c r="MK328" s="110">
        <f t="shared" si="3963"/>
        <v>0</v>
      </c>
      <c r="ML328" s="110">
        <f t="shared" si="3963"/>
        <v>0</v>
      </c>
      <c r="MM328" s="110">
        <f t="shared" si="3963"/>
        <v>0</v>
      </c>
      <c r="MN328" s="110">
        <f t="shared" si="3963"/>
        <v>0</v>
      </c>
      <c r="MO328" s="110">
        <f t="shared" si="3963"/>
        <v>0</v>
      </c>
      <c r="MP328" s="110">
        <f t="shared" si="3963"/>
        <v>0</v>
      </c>
      <c r="MQ328" s="110">
        <f t="shared" si="3963"/>
        <v>0</v>
      </c>
      <c r="MR328" s="110">
        <f t="shared" si="3963"/>
        <v>0</v>
      </c>
      <c r="MS328" s="110">
        <f t="shared" ref="MS328:NH337" si="3964">(COUNTIF(INDEX($D$168:$NK$324,MATCH($C328,$C$167:$C$324,0),MS$164),"&gt;"&amp;0)+COUNTIF(INDEX($D$168:$NK$324,MATCH($C328,$C$167:$C$324,0)+4,MS$164),"&gt;"&amp;0))*$B328</f>
        <v>0</v>
      </c>
      <c r="MT328" s="110">
        <f t="shared" si="3964"/>
        <v>0</v>
      </c>
      <c r="MU328" s="110">
        <f t="shared" si="3964"/>
        <v>0</v>
      </c>
      <c r="MV328" s="110">
        <f t="shared" si="3964"/>
        <v>0</v>
      </c>
      <c r="MW328" s="110">
        <f t="shared" si="3964"/>
        <v>0</v>
      </c>
      <c r="MX328" s="110">
        <f t="shared" si="3964"/>
        <v>0</v>
      </c>
      <c r="MY328" s="110">
        <f t="shared" si="3964"/>
        <v>0</v>
      </c>
      <c r="MZ328" s="110">
        <f t="shared" si="3964"/>
        <v>0</v>
      </c>
      <c r="NA328" s="110">
        <f t="shared" si="3964"/>
        <v>0</v>
      </c>
      <c r="NB328" s="110">
        <f t="shared" si="3964"/>
        <v>0</v>
      </c>
      <c r="NC328" s="110">
        <f t="shared" si="3964"/>
        <v>0</v>
      </c>
      <c r="ND328" s="110">
        <f t="shared" si="3964"/>
        <v>0</v>
      </c>
      <c r="NE328" s="110">
        <f t="shared" si="3964"/>
        <v>0</v>
      </c>
      <c r="NF328" s="110">
        <f t="shared" si="3964"/>
        <v>0</v>
      </c>
      <c r="NG328" s="110">
        <f t="shared" si="3964"/>
        <v>0</v>
      </c>
      <c r="NH328" s="110">
        <f t="shared" si="3964"/>
        <v>0</v>
      </c>
      <c r="NI328" s="110">
        <f t="shared" ref="NI328:NK337" si="3965">(COUNTIF(INDEX($D$168:$NK$324,MATCH($C328,$C$167:$C$324,0),NI$164),"&gt;"&amp;0)+COUNTIF(INDEX($D$168:$NK$324,MATCH($C328,$C$167:$C$324,0)+4,NI$164),"&gt;"&amp;0))*$B328</f>
        <v>0</v>
      </c>
      <c r="NJ328" s="110">
        <f t="shared" si="3965"/>
        <v>0</v>
      </c>
      <c r="NK328" s="111">
        <f t="shared" si="3965"/>
        <v>0</v>
      </c>
    </row>
    <row r="329" spans="1:375" x14ac:dyDescent="0.25">
      <c r="A329" s="96"/>
      <c r="B329" s="24">
        <f>$B$19</f>
        <v>3000</v>
      </c>
      <c r="C329" s="23" t="str">
        <f>$C$183</f>
        <v>200 / Apple Store</v>
      </c>
      <c r="D329" s="110">
        <f t="shared" ref="D329:D337" si="3966">(COUNTIF(INDEX($D$168:$NK$324,MATCH($C329,$C$167:$C$324,0),D$164),"&gt;"&amp;0)+COUNTIF(INDEX($D$168:$NK$324,MATCH($C329,$C$167:$C$324,0)+4,D$164),"&gt;"&amp;0))*$B329</f>
        <v>3000</v>
      </c>
      <c r="E329" s="110">
        <f t="shared" si="3942"/>
        <v>3000</v>
      </c>
      <c r="F329" s="110">
        <f t="shared" si="3942"/>
        <v>3000</v>
      </c>
      <c r="G329" s="110">
        <f t="shared" si="3942"/>
        <v>3000</v>
      </c>
      <c r="H329" s="110">
        <f t="shared" si="3942"/>
        <v>3000</v>
      </c>
      <c r="I329" s="110">
        <f t="shared" si="3942"/>
        <v>3000</v>
      </c>
      <c r="J329" s="110">
        <f t="shared" si="3942"/>
        <v>3000</v>
      </c>
      <c r="K329" s="110">
        <f t="shared" si="3942"/>
        <v>3000</v>
      </c>
      <c r="L329" s="110">
        <f t="shared" si="3942"/>
        <v>3000</v>
      </c>
      <c r="M329" s="110">
        <f t="shared" si="3942"/>
        <v>3000</v>
      </c>
      <c r="N329" s="110">
        <f t="shared" si="3942"/>
        <v>3000</v>
      </c>
      <c r="O329" s="110">
        <f t="shared" si="3942"/>
        <v>3000</v>
      </c>
      <c r="P329" s="110">
        <f t="shared" si="3942"/>
        <v>3000</v>
      </c>
      <c r="Q329" s="110">
        <f t="shared" si="3942"/>
        <v>3000</v>
      </c>
      <c r="R329" s="110">
        <f t="shared" si="3942"/>
        <v>3000</v>
      </c>
      <c r="S329" s="110">
        <f t="shared" si="3942"/>
        <v>3000</v>
      </c>
      <c r="T329" s="110">
        <f t="shared" si="3942"/>
        <v>3000</v>
      </c>
      <c r="U329" s="110">
        <f t="shared" si="3943"/>
        <v>3000</v>
      </c>
      <c r="V329" s="110">
        <f t="shared" si="3943"/>
        <v>3000</v>
      </c>
      <c r="W329" s="110">
        <f t="shared" si="3943"/>
        <v>3000</v>
      </c>
      <c r="X329" s="110">
        <f t="shared" si="3943"/>
        <v>3000</v>
      </c>
      <c r="Y329" s="110">
        <f t="shared" si="3943"/>
        <v>3000</v>
      </c>
      <c r="Z329" s="110">
        <f t="shared" si="3943"/>
        <v>3000</v>
      </c>
      <c r="AA329" s="110">
        <f t="shared" si="3943"/>
        <v>3000</v>
      </c>
      <c r="AB329" s="110">
        <f t="shared" si="3943"/>
        <v>3000</v>
      </c>
      <c r="AC329" s="110">
        <f t="shared" si="3943"/>
        <v>3000</v>
      </c>
      <c r="AD329" s="110">
        <f t="shared" si="3943"/>
        <v>3000</v>
      </c>
      <c r="AE329" s="110">
        <f t="shared" si="3943"/>
        <v>3000</v>
      </c>
      <c r="AF329" s="110">
        <f t="shared" si="3943"/>
        <v>3000</v>
      </c>
      <c r="AG329" s="110">
        <f t="shared" si="3943"/>
        <v>3000</v>
      </c>
      <c r="AH329" s="110">
        <f t="shared" si="3943"/>
        <v>3000</v>
      </c>
      <c r="AI329" s="110">
        <f t="shared" si="3943"/>
        <v>3000</v>
      </c>
      <c r="AJ329" s="110">
        <f t="shared" si="3943"/>
        <v>3000</v>
      </c>
      <c r="AK329" s="110">
        <f t="shared" si="3944"/>
        <v>3000</v>
      </c>
      <c r="AL329" s="110">
        <f t="shared" si="3944"/>
        <v>3000</v>
      </c>
      <c r="AM329" s="110">
        <f t="shared" si="3944"/>
        <v>3000</v>
      </c>
      <c r="AN329" s="110">
        <f t="shared" si="3944"/>
        <v>0</v>
      </c>
      <c r="AO329" s="110">
        <f t="shared" si="3944"/>
        <v>3000</v>
      </c>
      <c r="AP329" s="110">
        <f t="shared" si="3944"/>
        <v>3000</v>
      </c>
      <c r="AQ329" s="110">
        <f t="shared" si="3944"/>
        <v>3000</v>
      </c>
      <c r="AR329" s="110">
        <f t="shared" si="3944"/>
        <v>3000</v>
      </c>
      <c r="AS329" s="110">
        <f t="shared" si="3944"/>
        <v>3000</v>
      </c>
      <c r="AT329" s="110">
        <f t="shared" si="3944"/>
        <v>3000</v>
      </c>
      <c r="AU329" s="110">
        <f t="shared" si="3944"/>
        <v>3000</v>
      </c>
      <c r="AV329" s="110">
        <f t="shared" si="3944"/>
        <v>3000</v>
      </c>
      <c r="AW329" s="110">
        <f t="shared" si="3944"/>
        <v>3000</v>
      </c>
      <c r="AX329" s="110">
        <f t="shared" si="3944"/>
        <v>3000</v>
      </c>
      <c r="AY329" s="110">
        <f t="shared" si="3944"/>
        <v>3000</v>
      </c>
      <c r="AZ329" s="110">
        <f t="shared" si="3944"/>
        <v>3000</v>
      </c>
      <c r="BA329" s="110">
        <f t="shared" si="3945"/>
        <v>3000</v>
      </c>
      <c r="BB329" s="110">
        <f t="shared" si="3945"/>
        <v>3000</v>
      </c>
      <c r="BC329" s="110">
        <f t="shared" si="3945"/>
        <v>3000</v>
      </c>
      <c r="BD329" s="110">
        <f t="shared" si="3945"/>
        <v>3000</v>
      </c>
      <c r="BE329" s="110">
        <f t="shared" si="3945"/>
        <v>3000</v>
      </c>
      <c r="BF329" s="110">
        <f t="shared" si="3945"/>
        <v>3000</v>
      </c>
      <c r="BG329" s="110">
        <f t="shared" si="3945"/>
        <v>3000</v>
      </c>
      <c r="BH329" s="110">
        <f t="shared" si="3945"/>
        <v>3000</v>
      </c>
      <c r="BI329" s="110">
        <f t="shared" si="3945"/>
        <v>3000</v>
      </c>
      <c r="BJ329" s="110">
        <f t="shared" si="3945"/>
        <v>3000</v>
      </c>
      <c r="BK329" s="110">
        <f t="shared" si="3945"/>
        <v>3000</v>
      </c>
      <c r="BL329" s="110">
        <f t="shared" si="3945"/>
        <v>3000</v>
      </c>
      <c r="BM329" s="110">
        <f t="shared" si="3945"/>
        <v>3000</v>
      </c>
      <c r="BN329" s="110">
        <f t="shared" si="3945"/>
        <v>3000</v>
      </c>
      <c r="BO329" s="110">
        <f t="shared" si="3945"/>
        <v>3000</v>
      </c>
      <c r="BP329" s="110">
        <f t="shared" si="3945"/>
        <v>3000</v>
      </c>
      <c r="BQ329" s="110">
        <f t="shared" si="3946"/>
        <v>3000</v>
      </c>
      <c r="BR329" s="110">
        <f t="shared" si="3946"/>
        <v>3000</v>
      </c>
      <c r="BS329" s="110">
        <f t="shared" si="3946"/>
        <v>3000</v>
      </c>
      <c r="BT329" s="110">
        <f t="shared" si="3946"/>
        <v>3000</v>
      </c>
      <c r="BU329" s="110">
        <f t="shared" si="3946"/>
        <v>3000</v>
      </c>
      <c r="BV329" s="110">
        <f t="shared" si="3946"/>
        <v>3000</v>
      </c>
      <c r="BW329" s="110">
        <f t="shared" si="3946"/>
        <v>3000</v>
      </c>
      <c r="BX329" s="110">
        <f t="shared" si="3946"/>
        <v>3000</v>
      </c>
      <c r="BY329" s="110">
        <f t="shared" si="3946"/>
        <v>3000</v>
      </c>
      <c r="BZ329" s="110">
        <f t="shared" si="3946"/>
        <v>3000</v>
      </c>
      <c r="CA329" s="110">
        <f t="shared" si="3946"/>
        <v>3000</v>
      </c>
      <c r="CB329" s="110">
        <f t="shared" si="3946"/>
        <v>3000</v>
      </c>
      <c r="CC329" s="110">
        <f t="shared" si="3946"/>
        <v>3000</v>
      </c>
      <c r="CD329" s="110">
        <f t="shared" si="3946"/>
        <v>3000</v>
      </c>
      <c r="CE329" s="110">
        <f t="shared" si="3946"/>
        <v>3000</v>
      </c>
      <c r="CF329" s="110">
        <f t="shared" si="3946"/>
        <v>3000</v>
      </c>
      <c r="CG329" s="110">
        <f t="shared" si="3947"/>
        <v>3000</v>
      </c>
      <c r="CH329" s="110">
        <f t="shared" si="3947"/>
        <v>3000</v>
      </c>
      <c r="CI329" s="110">
        <f t="shared" si="3947"/>
        <v>3000</v>
      </c>
      <c r="CJ329" s="110">
        <f t="shared" si="3947"/>
        <v>3000</v>
      </c>
      <c r="CK329" s="110">
        <f t="shared" si="3947"/>
        <v>3000</v>
      </c>
      <c r="CL329" s="110">
        <f t="shared" si="3947"/>
        <v>3000</v>
      </c>
      <c r="CM329" s="110">
        <f t="shared" si="3947"/>
        <v>3000</v>
      </c>
      <c r="CN329" s="110">
        <f t="shared" si="3947"/>
        <v>3000</v>
      </c>
      <c r="CO329" s="110">
        <f t="shared" si="3947"/>
        <v>3000</v>
      </c>
      <c r="CP329" s="110">
        <f t="shared" si="3947"/>
        <v>3000</v>
      </c>
      <c r="CQ329" s="110">
        <f t="shared" si="3947"/>
        <v>3000</v>
      </c>
      <c r="CR329" s="110">
        <f t="shared" si="3947"/>
        <v>3000</v>
      </c>
      <c r="CS329" s="110">
        <f t="shared" si="3947"/>
        <v>3000</v>
      </c>
      <c r="CT329" s="110">
        <f t="shared" si="3947"/>
        <v>3000</v>
      </c>
      <c r="CU329" s="110">
        <f t="shared" si="3947"/>
        <v>3000</v>
      </c>
      <c r="CV329" s="110">
        <f t="shared" si="3947"/>
        <v>3000</v>
      </c>
      <c r="CW329" s="110">
        <f t="shared" si="3948"/>
        <v>3000</v>
      </c>
      <c r="CX329" s="110">
        <f t="shared" si="3948"/>
        <v>3000</v>
      </c>
      <c r="CY329" s="110">
        <f t="shared" si="3948"/>
        <v>3000</v>
      </c>
      <c r="CZ329" s="110">
        <f t="shared" si="3948"/>
        <v>3000</v>
      </c>
      <c r="DA329" s="110">
        <f t="shared" si="3948"/>
        <v>3000</v>
      </c>
      <c r="DB329" s="110">
        <f t="shared" si="3948"/>
        <v>3000</v>
      </c>
      <c r="DC329" s="110">
        <f t="shared" si="3948"/>
        <v>3000</v>
      </c>
      <c r="DD329" s="110">
        <f t="shared" si="3948"/>
        <v>3000</v>
      </c>
      <c r="DE329" s="110">
        <f t="shared" si="3948"/>
        <v>3000</v>
      </c>
      <c r="DF329" s="110">
        <f t="shared" si="3948"/>
        <v>3000</v>
      </c>
      <c r="DG329" s="110">
        <f t="shared" si="3948"/>
        <v>3000</v>
      </c>
      <c r="DH329" s="110">
        <f t="shared" si="3948"/>
        <v>3000</v>
      </c>
      <c r="DI329" s="110">
        <f t="shared" si="3948"/>
        <v>3000</v>
      </c>
      <c r="DJ329" s="110">
        <f t="shared" si="3948"/>
        <v>3000</v>
      </c>
      <c r="DK329" s="110">
        <f t="shared" si="3948"/>
        <v>3000</v>
      </c>
      <c r="DL329" s="110">
        <f t="shared" si="3948"/>
        <v>3000</v>
      </c>
      <c r="DM329" s="110">
        <f t="shared" si="3949"/>
        <v>3000</v>
      </c>
      <c r="DN329" s="110">
        <f t="shared" si="3949"/>
        <v>3000</v>
      </c>
      <c r="DO329" s="110">
        <f t="shared" si="3949"/>
        <v>3000</v>
      </c>
      <c r="DP329" s="110">
        <f t="shared" si="3949"/>
        <v>3000</v>
      </c>
      <c r="DQ329" s="110">
        <f t="shared" si="3949"/>
        <v>3000</v>
      </c>
      <c r="DR329" s="110">
        <f t="shared" si="3949"/>
        <v>3000</v>
      </c>
      <c r="DS329" s="110">
        <f t="shared" si="3949"/>
        <v>3000</v>
      </c>
      <c r="DT329" s="110">
        <f t="shared" si="3949"/>
        <v>3000</v>
      </c>
      <c r="DU329" s="110">
        <f t="shared" si="3949"/>
        <v>3000</v>
      </c>
      <c r="DV329" s="110">
        <f t="shared" si="3949"/>
        <v>3000</v>
      </c>
      <c r="DW329" s="110">
        <f t="shared" si="3949"/>
        <v>3000</v>
      </c>
      <c r="DX329" s="110">
        <f t="shared" si="3949"/>
        <v>3000</v>
      </c>
      <c r="DY329" s="110">
        <f t="shared" si="3949"/>
        <v>3000</v>
      </c>
      <c r="DZ329" s="110">
        <f t="shared" si="3949"/>
        <v>3000</v>
      </c>
      <c r="EA329" s="110">
        <f t="shared" si="3949"/>
        <v>3000</v>
      </c>
      <c r="EB329" s="110">
        <f t="shared" si="3949"/>
        <v>3000</v>
      </c>
      <c r="EC329" s="110">
        <f t="shared" si="3950"/>
        <v>3000</v>
      </c>
      <c r="ED329" s="110">
        <f t="shared" si="3950"/>
        <v>0</v>
      </c>
      <c r="EE329" s="110">
        <f t="shared" si="3950"/>
        <v>0</v>
      </c>
      <c r="EF329" s="110">
        <f t="shared" si="3950"/>
        <v>0</v>
      </c>
      <c r="EG329" s="110">
        <f t="shared" si="3950"/>
        <v>0</v>
      </c>
      <c r="EH329" s="110">
        <f t="shared" si="3950"/>
        <v>0</v>
      </c>
      <c r="EI329" s="110">
        <f t="shared" si="3950"/>
        <v>0</v>
      </c>
      <c r="EJ329" s="110">
        <f t="shared" si="3950"/>
        <v>0</v>
      </c>
      <c r="EK329" s="110">
        <f t="shared" si="3950"/>
        <v>0</v>
      </c>
      <c r="EL329" s="110">
        <f t="shared" si="3950"/>
        <v>0</v>
      </c>
      <c r="EM329" s="110">
        <f t="shared" si="3950"/>
        <v>0</v>
      </c>
      <c r="EN329" s="110">
        <f t="shared" si="3950"/>
        <v>0</v>
      </c>
      <c r="EO329" s="110">
        <f t="shared" si="3950"/>
        <v>0</v>
      </c>
      <c r="EP329" s="110">
        <f t="shared" si="3950"/>
        <v>0</v>
      </c>
      <c r="EQ329" s="110">
        <f t="shared" si="3950"/>
        <v>0</v>
      </c>
      <c r="ER329" s="110">
        <f t="shared" si="3950"/>
        <v>0</v>
      </c>
      <c r="ES329" s="110">
        <f t="shared" si="3951"/>
        <v>0</v>
      </c>
      <c r="ET329" s="110">
        <f t="shared" si="3951"/>
        <v>0</v>
      </c>
      <c r="EU329" s="110">
        <f t="shared" si="3951"/>
        <v>0</v>
      </c>
      <c r="EV329" s="110">
        <f t="shared" si="3951"/>
        <v>0</v>
      </c>
      <c r="EW329" s="110">
        <f t="shared" si="3951"/>
        <v>0</v>
      </c>
      <c r="EX329" s="110">
        <f t="shared" si="3951"/>
        <v>0</v>
      </c>
      <c r="EY329" s="110">
        <f t="shared" si="3951"/>
        <v>0</v>
      </c>
      <c r="EZ329" s="110">
        <f t="shared" si="3951"/>
        <v>0</v>
      </c>
      <c r="FA329" s="110">
        <f t="shared" si="3951"/>
        <v>0</v>
      </c>
      <c r="FB329" s="110">
        <f t="shared" si="3951"/>
        <v>0</v>
      </c>
      <c r="FC329" s="110">
        <f t="shared" si="3951"/>
        <v>0</v>
      </c>
      <c r="FD329" s="110">
        <f t="shared" si="3951"/>
        <v>0</v>
      </c>
      <c r="FE329" s="110">
        <f t="shared" si="3951"/>
        <v>0</v>
      </c>
      <c r="FF329" s="110">
        <f t="shared" si="3951"/>
        <v>0</v>
      </c>
      <c r="FG329" s="110">
        <f t="shared" si="3951"/>
        <v>0</v>
      </c>
      <c r="FH329" s="110">
        <f t="shared" si="3951"/>
        <v>0</v>
      </c>
      <c r="FI329" s="110">
        <f t="shared" si="3952"/>
        <v>0</v>
      </c>
      <c r="FJ329" s="110">
        <f t="shared" si="3952"/>
        <v>0</v>
      </c>
      <c r="FK329" s="110">
        <f t="shared" si="3952"/>
        <v>0</v>
      </c>
      <c r="FL329" s="110">
        <f t="shared" si="3952"/>
        <v>0</v>
      </c>
      <c r="FM329" s="110">
        <f t="shared" si="3952"/>
        <v>0</v>
      </c>
      <c r="FN329" s="110">
        <f t="shared" si="3952"/>
        <v>0</v>
      </c>
      <c r="FO329" s="110">
        <f t="shared" si="3952"/>
        <v>0</v>
      </c>
      <c r="FP329" s="110">
        <f t="shared" si="3952"/>
        <v>0</v>
      </c>
      <c r="FQ329" s="110">
        <f t="shared" si="3952"/>
        <v>0</v>
      </c>
      <c r="FR329" s="110">
        <f t="shared" si="3952"/>
        <v>0</v>
      </c>
      <c r="FS329" s="110">
        <f t="shared" si="3952"/>
        <v>0</v>
      </c>
      <c r="FT329" s="110">
        <f t="shared" si="3952"/>
        <v>0</v>
      </c>
      <c r="FU329" s="110">
        <f t="shared" si="3952"/>
        <v>0</v>
      </c>
      <c r="FV329" s="110">
        <f t="shared" si="3952"/>
        <v>0</v>
      </c>
      <c r="FW329" s="110">
        <f t="shared" si="3952"/>
        <v>0</v>
      </c>
      <c r="FX329" s="110">
        <f t="shared" si="3952"/>
        <v>0</v>
      </c>
      <c r="FY329" s="110">
        <f t="shared" si="3953"/>
        <v>0</v>
      </c>
      <c r="FZ329" s="110">
        <f t="shared" si="3953"/>
        <v>0</v>
      </c>
      <c r="GA329" s="110">
        <f t="shared" si="3953"/>
        <v>0</v>
      </c>
      <c r="GB329" s="110">
        <f t="shared" si="3953"/>
        <v>0</v>
      </c>
      <c r="GC329" s="110">
        <f t="shared" si="3953"/>
        <v>0</v>
      </c>
      <c r="GD329" s="110">
        <f t="shared" si="3953"/>
        <v>0</v>
      </c>
      <c r="GE329" s="110">
        <f t="shared" si="3953"/>
        <v>0</v>
      </c>
      <c r="GF329" s="110">
        <f t="shared" si="3953"/>
        <v>0</v>
      </c>
      <c r="GG329" s="110">
        <f t="shared" si="3953"/>
        <v>0</v>
      </c>
      <c r="GH329" s="110">
        <f t="shared" si="3953"/>
        <v>0</v>
      </c>
      <c r="GI329" s="110">
        <f t="shared" si="3953"/>
        <v>0</v>
      </c>
      <c r="GJ329" s="110">
        <f t="shared" si="3953"/>
        <v>0</v>
      </c>
      <c r="GK329" s="110">
        <f t="shared" si="3953"/>
        <v>0</v>
      </c>
      <c r="GL329" s="110">
        <f t="shared" si="3953"/>
        <v>0</v>
      </c>
      <c r="GM329" s="110">
        <f t="shared" si="3953"/>
        <v>0</v>
      </c>
      <c r="GN329" s="110">
        <f t="shared" si="3953"/>
        <v>0</v>
      </c>
      <c r="GO329" s="110">
        <f t="shared" si="3954"/>
        <v>0</v>
      </c>
      <c r="GP329" s="110">
        <f t="shared" si="3954"/>
        <v>0</v>
      </c>
      <c r="GQ329" s="110">
        <f t="shared" si="3954"/>
        <v>0</v>
      </c>
      <c r="GR329" s="110">
        <f t="shared" si="3954"/>
        <v>0</v>
      </c>
      <c r="GS329" s="110">
        <f t="shared" si="3954"/>
        <v>0</v>
      </c>
      <c r="GT329" s="110">
        <f t="shared" si="3954"/>
        <v>0</v>
      </c>
      <c r="GU329" s="110">
        <f t="shared" si="3954"/>
        <v>0</v>
      </c>
      <c r="GV329" s="110">
        <f t="shared" si="3954"/>
        <v>0</v>
      </c>
      <c r="GW329" s="110">
        <f t="shared" si="3954"/>
        <v>0</v>
      </c>
      <c r="GX329" s="110">
        <f t="shared" si="3954"/>
        <v>0</v>
      </c>
      <c r="GY329" s="110">
        <f t="shared" si="3954"/>
        <v>0</v>
      </c>
      <c r="GZ329" s="110">
        <f t="shared" si="3954"/>
        <v>0</v>
      </c>
      <c r="HA329" s="110">
        <f t="shared" si="3954"/>
        <v>0</v>
      </c>
      <c r="HB329" s="110">
        <f t="shared" si="3954"/>
        <v>0</v>
      </c>
      <c r="HC329" s="110">
        <f t="shared" si="3954"/>
        <v>0</v>
      </c>
      <c r="HD329" s="110">
        <f t="shared" si="3954"/>
        <v>0</v>
      </c>
      <c r="HE329" s="110">
        <f t="shared" si="3955"/>
        <v>0</v>
      </c>
      <c r="HF329" s="110">
        <f t="shared" si="3955"/>
        <v>0</v>
      </c>
      <c r="HG329" s="110">
        <f t="shared" si="3955"/>
        <v>0</v>
      </c>
      <c r="HH329" s="110">
        <f t="shared" si="3955"/>
        <v>0</v>
      </c>
      <c r="HI329" s="110">
        <f t="shared" si="3955"/>
        <v>0</v>
      </c>
      <c r="HJ329" s="110">
        <f t="shared" si="3955"/>
        <v>0</v>
      </c>
      <c r="HK329" s="110">
        <f t="shared" si="3955"/>
        <v>0</v>
      </c>
      <c r="HL329" s="110">
        <f t="shared" si="3955"/>
        <v>0</v>
      </c>
      <c r="HM329" s="110">
        <f t="shared" si="3955"/>
        <v>0</v>
      </c>
      <c r="HN329" s="110">
        <f t="shared" si="3955"/>
        <v>0</v>
      </c>
      <c r="HO329" s="110">
        <f t="shared" si="3955"/>
        <v>0</v>
      </c>
      <c r="HP329" s="110">
        <f t="shared" si="3955"/>
        <v>0</v>
      </c>
      <c r="HQ329" s="110">
        <f t="shared" si="3955"/>
        <v>0</v>
      </c>
      <c r="HR329" s="110">
        <f t="shared" si="3955"/>
        <v>0</v>
      </c>
      <c r="HS329" s="110">
        <f t="shared" si="3955"/>
        <v>0</v>
      </c>
      <c r="HT329" s="110">
        <f t="shared" si="3955"/>
        <v>0</v>
      </c>
      <c r="HU329" s="110">
        <f t="shared" si="3956"/>
        <v>0</v>
      </c>
      <c r="HV329" s="110">
        <f t="shared" si="3956"/>
        <v>0</v>
      </c>
      <c r="HW329" s="110">
        <f t="shared" si="3956"/>
        <v>0</v>
      </c>
      <c r="HX329" s="110">
        <f t="shared" si="3956"/>
        <v>0</v>
      </c>
      <c r="HY329" s="110">
        <f t="shared" si="3956"/>
        <v>0</v>
      </c>
      <c r="HZ329" s="110">
        <f t="shared" si="3956"/>
        <v>0</v>
      </c>
      <c r="IA329" s="110">
        <f t="shared" si="3956"/>
        <v>0</v>
      </c>
      <c r="IB329" s="110">
        <f t="shared" si="3956"/>
        <v>0</v>
      </c>
      <c r="IC329" s="110">
        <f t="shared" si="3956"/>
        <v>0</v>
      </c>
      <c r="ID329" s="110">
        <f t="shared" si="3956"/>
        <v>0</v>
      </c>
      <c r="IE329" s="110">
        <f t="shared" si="3956"/>
        <v>0</v>
      </c>
      <c r="IF329" s="110">
        <f t="shared" si="3956"/>
        <v>0</v>
      </c>
      <c r="IG329" s="110">
        <f t="shared" si="3956"/>
        <v>0</v>
      </c>
      <c r="IH329" s="110">
        <f t="shared" si="3956"/>
        <v>0</v>
      </c>
      <c r="II329" s="110">
        <f t="shared" si="3956"/>
        <v>0</v>
      </c>
      <c r="IJ329" s="110">
        <f t="shared" si="3956"/>
        <v>0</v>
      </c>
      <c r="IK329" s="110">
        <f t="shared" si="3957"/>
        <v>0</v>
      </c>
      <c r="IL329" s="110">
        <f t="shared" si="3957"/>
        <v>0</v>
      </c>
      <c r="IM329" s="110">
        <f t="shared" si="3957"/>
        <v>0</v>
      </c>
      <c r="IN329" s="110">
        <f t="shared" si="3957"/>
        <v>0</v>
      </c>
      <c r="IO329" s="110">
        <f t="shared" si="3957"/>
        <v>0</v>
      </c>
      <c r="IP329" s="110">
        <f t="shared" si="3957"/>
        <v>0</v>
      </c>
      <c r="IQ329" s="110">
        <f t="shared" si="3957"/>
        <v>0</v>
      </c>
      <c r="IR329" s="110">
        <f t="shared" si="3957"/>
        <v>0</v>
      </c>
      <c r="IS329" s="110">
        <f t="shared" si="3957"/>
        <v>0</v>
      </c>
      <c r="IT329" s="110">
        <f t="shared" si="3957"/>
        <v>0</v>
      </c>
      <c r="IU329" s="110">
        <f t="shared" si="3957"/>
        <v>0</v>
      </c>
      <c r="IV329" s="110">
        <f t="shared" si="3957"/>
        <v>0</v>
      </c>
      <c r="IW329" s="110">
        <f t="shared" si="3957"/>
        <v>0</v>
      </c>
      <c r="IX329" s="110">
        <f t="shared" si="3957"/>
        <v>0</v>
      </c>
      <c r="IY329" s="110">
        <f t="shared" si="3957"/>
        <v>0</v>
      </c>
      <c r="IZ329" s="110">
        <f t="shared" si="3957"/>
        <v>0</v>
      </c>
      <c r="JA329" s="110">
        <f t="shared" si="3958"/>
        <v>0</v>
      </c>
      <c r="JB329" s="110">
        <f t="shared" si="3958"/>
        <v>0</v>
      </c>
      <c r="JC329" s="110">
        <f t="shared" si="3958"/>
        <v>0</v>
      </c>
      <c r="JD329" s="110">
        <f t="shared" si="3958"/>
        <v>0</v>
      </c>
      <c r="JE329" s="110">
        <f t="shared" si="3958"/>
        <v>0</v>
      </c>
      <c r="JF329" s="110">
        <f t="shared" si="3958"/>
        <v>0</v>
      </c>
      <c r="JG329" s="110">
        <f t="shared" si="3958"/>
        <v>0</v>
      </c>
      <c r="JH329" s="110">
        <f t="shared" si="3958"/>
        <v>0</v>
      </c>
      <c r="JI329" s="110">
        <f t="shared" si="3958"/>
        <v>0</v>
      </c>
      <c r="JJ329" s="110">
        <f t="shared" si="3958"/>
        <v>0</v>
      </c>
      <c r="JK329" s="110">
        <f t="shared" si="3958"/>
        <v>0</v>
      </c>
      <c r="JL329" s="110">
        <f t="shared" si="3958"/>
        <v>0</v>
      </c>
      <c r="JM329" s="110">
        <f t="shared" si="3958"/>
        <v>0</v>
      </c>
      <c r="JN329" s="110">
        <f t="shared" si="3958"/>
        <v>0</v>
      </c>
      <c r="JO329" s="110">
        <f t="shared" si="3958"/>
        <v>0</v>
      </c>
      <c r="JP329" s="110">
        <f t="shared" si="3958"/>
        <v>0</v>
      </c>
      <c r="JQ329" s="110">
        <f t="shared" si="3959"/>
        <v>0</v>
      </c>
      <c r="JR329" s="110">
        <f t="shared" si="3959"/>
        <v>0</v>
      </c>
      <c r="JS329" s="110">
        <f t="shared" si="3959"/>
        <v>0</v>
      </c>
      <c r="JT329" s="110">
        <f t="shared" si="3959"/>
        <v>0</v>
      </c>
      <c r="JU329" s="110">
        <f t="shared" si="3959"/>
        <v>0</v>
      </c>
      <c r="JV329" s="110">
        <f t="shared" si="3959"/>
        <v>0</v>
      </c>
      <c r="JW329" s="110">
        <f t="shared" si="3959"/>
        <v>0</v>
      </c>
      <c r="JX329" s="110">
        <f t="shared" si="3959"/>
        <v>0</v>
      </c>
      <c r="JY329" s="110">
        <f t="shared" si="3959"/>
        <v>0</v>
      </c>
      <c r="JZ329" s="110">
        <f t="shared" si="3959"/>
        <v>0</v>
      </c>
      <c r="KA329" s="110">
        <f t="shared" si="3959"/>
        <v>0</v>
      </c>
      <c r="KB329" s="110">
        <f t="shared" si="3959"/>
        <v>0</v>
      </c>
      <c r="KC329" s="110">
        <f t="shared" si="3959"/>
        <v>0</v>
      </c>
      <c r="KD329" s="110">
        <f t="shared" si="3959"/>
        <v>0</v>
      </c>
      <c r="KE329" s="110">
        <f t="shared" si="3959"/>
        <v>0</v>
      </c>
      <c r="KF329" s="110">
        <f t="shared" si="3959"/>
        <v>0</v>
      </c>
      <c r="KG329" s="110">
        <f t="shared" si="3960"/>
        <v>0</v>
      </c>
      <c r="KH329" s="110">
        <f t="shared" si="3960"/>
        <v>0</v>
      </c>
      <c r="KI329" s="110">
        <f t="shared" si="3960"/>
        <v>0</v>
      </c>
      <c r="KJ329" s="110">
        <f t="shared" si="3960"/>
        <v>0</v>
      </c>
      <c r="KK329" s="110">
        <f t="shared" si="3960"/>
        <v>0</v>
      </c>
      <c r="KL329" s="110">
        <f t="shared" si="3960"/>
        <v>0</v>
      </c>
      <c r="KM329" s="110">
        <f t="shared" si="3960"/>
        <v>0</v>
      </c>
      <c r="KN329" s="110">
        <f t="shared" si="3960"/>
        <v>0</v>
      </c>
      <c r="KO329" s="110">
        <f t="shared" si="3960"/>
        <v>0</v>
      </c>
      <c r="KP329" s="110">
        <f t="shared" si="3960"/>
        <v>0</v>
      </c>
      <c r="KQ329" s="110">
        <f t="shared" si="3960"/>
        <v>0</v>
      </c>
      <c r="KR329" s="110">
        <f t="shared" si="3960"/>
        <v>0</v>
      </c>
      <c r="KS329" s="110">
        <f t="shared" si="3960"/>
        <v>0</v>
      </c>
      <c r="KT329" s="110">
        <f t="shared" si="3960"/>
        <v>0</v>
      </c>
      <c r="KU329" s="110">
        <f t="shared" si="3960"/>
        <v>0</v>
      </c>
      <c r="KV329" s="110">
        <f t="shared" si="3960"/>
        <v>0</v>
      </c>
      <c r="KW329" s="110">
        <f t="shared" si="3961"/>
        <v>0</v>
      </c>
      <c r="KX329" s="110">
        <f t="shared" si="3961"/>
        <v>0</v>
      </c>
      <c r="KY329" s="110">
        <f t="shared" si="3961"/>
        <v>0</v>
      </c>
      <c r="KZ329" s="110">
        <f t="shared" si="3961"/>
        <v>0</v>
      </c>
      <c r="LA329" s="110">
        <f t="shared" si="3961"/>
        <v>0</v>
      </c>
      <c r="LB329" s="110">
        <f t="shared" si="3961"/>
        <v>0</v>
      </c>
      <c r="LC329" s="110">
        <f t="shared" si="3961"/>
        <v>0</v>
      </c>
      <c r="LD329" s="110">
        <f t="shared" si="3961"/>
        <v>0</v>
      </c>
      <c r="LE329" s="110">
        <f t="shared" si="3961"/>
        <v>0</v>
      </c>
      <c r="LF329" s="110">
        <f t="shared" si="3961"/>
        <v>0</v>
      </c>
      <c r="LG329" s="110">
        <f t="shared" si="3961"/>
        <v>0</v>
      </c>
      <c r="LH329" s="110">
        <f t="shared" si="3961"/>
        <v>0</v>
      </c>
      <c r="LI329" s="110">
        <f t="shared" si="3961"/>
        <v>0</v>
      </c>
      <c r="LJ329" s="110">
        <f t="shared" si="3961"/>
        <v>0</v>
      </c>
      <c r="LK329" s="110">
        <f t="shared" si="3961"/>
        <v>0</v>
      </c>
      <c r="LL329" s="110">
        <f t="shared" si="3961"/>
        <v>0</v>
      </c>
      <c r="LM329" s="110">
        <f t="shared" si="3962"/>
        <v>0</v>
      </c>
      <c r="LN329" s="110">
        <f t="shared" si="3962"/>
        <v>0</v>
      </c>
      <c r="LO329" s="110">
        <f t="shared" si="3962"/>
        <v>0</v>
      </c>
      <c r="LP329" s="110">
        <f t="shared" si="3962"/>
        <v>0</v>
      </c>
      <c r="LQ329" s="110">
        <f t="shared" si="3962"/>
        <v>0</v>
      </c>
      <c r="LR329" s="110">
        <f t="shared" si="3962"/>
        <v>0</v>
      </c>
      <c r="LS329" s="110">
        <f t="shared" si="3962"/>
        <v>0</v>
      </c>
      <c r="LT329" s="110">
        <f t="shared" si="3962"/>
        <v>0</v>
      </c>
      <c r="LU329" s="110">
        <f t="shared" si="3962"/>
        <v>0</v>
      </c>
      <c r="LV329" s="110">
        <f t="shared" si="3962"/>
        <v>0</v>
      </c>
      <c r="LW329" s="110">
        <f t="shared" si="3962"/>
        <v>0</v>
      </c>
      <c r="LX329" s="110">
        <f t="shared" si="3962"/>
        <v>0</v>
      </c>
      <c r="LY329" s="110">
        <f t="shared" si="3962"/>
        <v>0</v>
      </c>
      <c r="LZ329" s="110">
        <f t="shared" si="3962"/>
        <v>0</v>
      </c>
      <c r="MA329" s="110">
        <f t="shared" si="3962"/>
        <v>0</v>
      </c>
      <c r="MB329" s="110">
        <f t="shared" si="3962"/>
        <v>0</v>
      </c>
      <c r="MC329" s="110">
        <f t="shared" si="3963"/>
        <v>0</v>
      </c>
      <c r="MD329" s="110">
        <f t="shared" si="3963"/>
        <v>0</v>
      </c>
      <c r="ME329" s="110">
        <f t="shared" si="3963"/>
        <v>0</v>
      </c>
      <c r="MF329" s="110">
        <f t="shared" si="3963"/>
        <v>0</v>
      </c>
      <c r="MG329" s="110">
        <f t="shared" si="3963"/>
        <v>0</v>
      </c>
      <c r="MH329" s="110">
        <f t="shared" si="3963"/>
        <v>0</v>
      </c>
      <c r="MI329" s="110">
        <f t="shared" si="3963"/>
        <v>0</v>
      </c>
      <c r="MJ329" s="110">
        <f t="shared" si="3963"/>
        <v>0</v>
      </c>
      <c r="MK329" s="110">
        <f t="shared" si="3963"/>
        <v>0</v>
      </c>
      <c r="ML329" s="110">
        <f t="shared" si="3963"/>
        <v>0</v>
      </c>
      <c r="MM329" s="110">
        <f t="shared" si="3963"/>
        <v>0</v>
      </c>
      <c r="MN329" s="110">
        <f t="shared" si="3963"/>
        <v>0</v>
      </c>
      <c r="MO329" s="110">
        <f t="shared" si="3963"/>
        <v>0</v>
      </c>
      <c r="MP329" s="110">
        <f t="shared" si="3963"/>
        <v>0</v>
      </c>
      <c r="MQ329" s="110">
        <f t="shared" si="3963"/>
        <v>0</v>
      </c>
      <c r="MR329" s="110">
        <f t="shared" si="3963"/>
        <v>0</v>
      </c>
      <c r="MS329" s="110">
        <f t="shared" si="3964"/>
        <v>0</v>
      </c>
      <c r="MT329" s="110">
        <f t="shared" si="3964"/>
        <v>0</v>
      </c>
      <c r="MU329" s="110">
        <f t="shared" si="3964"/>
        <v>0</v>
      </c>
      <c r="MV329" s="110">
        <f t="shared" si="3964"/>
        <v>0</v>
      </c>
      <c r="MW329" s="110">
        <f t="shared" si="3964"/>
        <v>0</v>
      </c>
      <c r="MX329" s="110">
        <f t="shared" si="3964"/>
        <v>0</v>
      </c>
      <c r="MY329" s="110">
        <f t="shared" si="3964"/>
        <v>0</v>
      </c>
      <c r="MZ329" s="110">
        <f t="shared" si="3964"/>
        <v>0</v>
      </c>
      <c r="NA329" s="110">
        <f t="shared" si="3964"/>
        <v>0</v>
      </c>
      <c r="NB329" s="110">
        <f t="shared" si="3964"/>
        <v>0</v>
      </c>
      <c r="NC329" s="110">
        <f t="shared" si="3964"/>
        <v>0</v>
      </c>
      <c r="ND329" s="110">
        <f t="shared" si="3964"/>
        <v>0</v>
      </c>
      <c r="NE329" s="110">
        <f t="shared" si="3964"/>
        <v>0</v>
      </c>
      <c r="NF329" s="110">
        <f t="shared" si="3964"/>
        <v>0</v>
      </c>
      <c r="NG329" s="110">
        <f t="shared" si="3964"/>
        <v>0</v>
      </c>
      <c r="NH329" s="110">
        <f t="shared" si="3964"/>
        <v>0</v>
      </c>
      <c r="NI329" s="110">
        <f t="shared" si="3965"/>
        <v>0</v>
      </c>
      <c r="NJ329" s="110">
        <f t="shared" si="3965"/>
        <v>0</v>
      </c>
      <c r="NK329" s="112">
        <f t="shared" si="3965"/>
        <v>0</v>
      </c>
    </row>
    <row r="330" spans="1:375" x14ac:dyDescent="0.25">
      <c r="A330" s="96"/>
      <c r="B330" s="24">
        <f>$B$35</f>
        <v>20000</v>
      </c>
      <c r="C330" s="23" t="str">
        <f>$C$199</f>
        <v>300 / Trader Joe's</v>
      </c>
      <c r="D330" s="110">
        <f t="shared" si="3966"/>
        <v>20000</v>
      </c>
      <c r="E330" s="110">
        <f t="shared" si="3942"/>
        <v>20000</v>
      </c>
      <c r="F330" s="110">
        <f t="shared" si="3942"/>
        <v>20000</v>
      </c>
      <c r="G330" s="110">
        <f t="shared" si="3942"/>
        <v>20000</v>
      </c>
      <c r="H330" s="110">
        <f t="shared" si="3942"/>
        <v>20000</v>
      </c>
      <c r="I330" s="110">
        <f t="shared" si="3942"/>
        <v>20000</v>
      </c>
      <c r="J330" s="110">
        <f t="shared" si="3942"/>
        <v>20000</v>
      </c>
      <c r="K330" s="110">
        <f t="shared" si="3942"/>
        <v>20000</v>
      </c>
      <c r="L330" s="110">
        <f t="shared" si="3942"/>
        <v>20000</v>
      </c>
      <c r="M330" s="110">
        <f t="shared" si="3942"/>
        <v>20000</v>
      </c>
      <c r="N330" s="110">
        <f t="shared" si="3942"/>
        <v>20000</v>
      </c>
      <c r="O330" s="110">
        <f t="shared" si="3942"/>
        <v>20000</v>
      </c>
      <c r="P330" s="110">
        <f t="shared" si="3942"/>
        <v>20000</v>
      </c>
      <c r="Q330" s="110">
        <f t="shared" si="3942"/>
        <v>20000</v>
      </c>
      <c r="R330" s="110">
        <f t="shared" si="3942"/>
        <v>20000</v>
      </c>
      <c r="S330" s="110">
        <f t="shared" si="3942"/>
        <v>20000</v>
      </c>
      <c r="T330" s="110">
        <f t="shared" si="3942"/>
        <v>20000</v>
      </c>
      <c r="U330" s="110">
        <f t="shared" si="3943"/>
        <v>20000</v>
      </c>
      <c r="V330" s="110">
        <f t="shared" si="3943"/>
        <v>20000</v>
      </c>
      <c r="W330" s="110">
        <f t="shared" si="3943"/>
        <v>20000</v>
      </c>
      <c r="X330" s="110">
        <f t="shared" si="3943"/>
        <v>20000</v>
      </c>
      <c r="Y330" s="110">
        <f t="shared" si="3943"/>
        <v>0</v>
      </c>
      <c r="Z330" s="110">
        <f t="shared" si="3943"/>
        <v>0</v>
      </c>
      <c r="AA330" s="110">
        <f t="shared" si="3943"/>
        <v>0</v>
      </c>
      <c r="AB330" s="110">
        <f t="shared" si="3943"/>
        <v>0</v>
      </c>
      <c r="AC330" s="110">
        <f t="shared" si="3943"/>
        <v>20000</v>
      </c>
      <c r="AD330" s="110">
        <f t="shared" si="3943"/>
        <v>20000</v>
      </c>
      <c r="AE330" s="110">
        <f t="shared" si="3943"/>
        <v>20000</v>
      </c>
      <c r="AF330" s="110">
        <f t="shared" si="3943"/>
        <v>20000</v>
      </c>
      <c r="AG330" s="110">
        <f t="shared" si="3943"/>
        <v>20000</v>
      </c>
      <c r="AH330" s="110">
        <f t="shared" si="3943"/>
        <v>20000</v>
      </c>
      <c r="AI330" s="110">
        <f t="shared" si="3943"/>
        <v>20000</v>
      </c>
      <c r="AJ330" s="110">
        <f t="shared" si="3943"/>
        <v>20000</v>
      </c>
      <c r="AK330" s="110">
        <f t="shared" si="3944"/>
        <v>20000</v>
      </c>
      <c r="AL330" s="110">
        <f t="shared" si="3944"/>
        <v>20000</v>
      </c>
      <c r="AM330" s="110">
        <f t="shared" si="3944"/>
        <v>20000</v>
      </c>
      <c r="AN330" s="110">
        <f t="shared" si="3944"/>
        <v>20000</v>
      </c>
      <c r="AO330" s="110">
        <f t="shared" si="3944"/>
        <v>20000</v>
      </c>
      <c r="AP330" s="110">
        <f t="shared" si="3944"/>
        <v>20000</v>
      </c>
      <c r="AQ330" s="110">
        <f t="shared" si="3944"/>
        <v>20000</v>
      </c>
      <c r="AR330" s="110">
        <f t="shared" si="3944"/>
        <v>20000</v>
      </c>
      <c r="AS330" s="110">
        <f t="shared" si="3944"/>
        <v>20000</v>
      </c>
      <c r="AT330" s="110">
        <f t="shared" si="3944"/>
        <v>20000</v>
      </c>
      <c r="AU330" s="110">
        <f t="shared" si="3944"/>
        <v>20000</v>
      </c>
      <c r="AV330" s="110">
        <f t="shared" si="3944"/>
        <v>20000</v>
      </c>
      <c r="AW330" s="110">
        <f t="shared" si="3944"/>
        <v>20000</v>
      </c>
      <c r="AX330" s="110">
        <f t="shared" si="3944"/>
        <v>20000</v>
      </c>
      <c r="AY330" s="110">
        <f t="shared" si="3944"/>
        <v>20000</v>
      </c>
      <c r="AZ330" s="110">
        <f t="shared" si="3944"/>
        <v>20000</v>
      </c>
      <c r="BA330" s="110">
        <f t="shared" si="3945"/>
        <v>20000</v>
      </c>
      <c r="BB330" s="110">
        <f t="shared" si="3945"/>
        <v>20000</v>
      </c>
      <c r="BC330" s="110">
        <f t="shared" si="3945"/>
        <v>20000</v>
      </c>
      <c r="BD330" s="110">
        <f t="shared" si="3945"/>
        <v>20000</v>
      </c>
      <c r="BE330" s="110">
        <f t="shared" si="3945"/>
        <v>20000</v>
      </c>
      <c r="BF330" s="110">
        <f t="shared" si="3945"/>
        <v>20000</v>
      </c>
      <c r="BG330" s="110">
        <f t="shared" si="3945"/>
        <v>20000</v>
      </c>
      <c r="BH330" s="110">
        <f t="shared" si="3945"/>
        <v>20000</v>
      </c>
      <c r="BI330" s="110">
        <f t="shared" si="3945"/>
        <v>20000</v>
      </c>
      <c r="BJ330" s="110">
        <f t="shared" si="3945"/>
        <v>20000</v>
      </c>
      <c r="BK330" s="110">
        <f t="shared" si="3945"/>
        <v>20000</v>
      </c>
      <c r="BL330" s="110">
        <f t="shared" si="3945"/>
        <v>20000</v>
      </c>
      <c r="BM330" s="110">
        <f t="shared" si="3945"/>
        <v>20000</v>
      </c>
      <c r="BN330" s="110">
        <f t="shared" si="3945"/>
        <v>20000</v>
      </c>
      <c r="BO330" s="110">
        <f t="shared" si="3945"/>
        <v>20000</v>
      </c>
      <c r="BP330" s="110">
        <f t="shared" si="3945"/>
        <v>20000</v>
      </c>
      <c r="BQ330" s="110">
        <f t="shared" si="3946"/>
        <v>20000</v>
      </c>
      <c r="BR330" s="110">
        <f t="shared" si="3946"/>
        <v>20000</v>
      </c>
      <c r="BS330" s="110">
        <f t="shared" si="3946"/>
        <v>20000</v>
      </c>
      <c r="BT330" s="110">
        <f t="shared" si="3946"/>
        <v>20000</v>
      </c>
      <c r="BU330" s="110">
        <f t="shared" si="3946"/>
        <v>20000</v>
      </c>
      <c r="BV330" s="110">
        <f t="shared" si="3946"/>
        <v>20000</v>
      </c>
      <c r="BW330" s="110">
        <f t="shared" si="3946"/>
        <v>20000</v>
      </c>
      <c r="BX330" s="110">
        <f t="shared" si="3946"/>
        <v>20000</v>
      </c>
      <c r="BY330" s="110">
        <f t="shared" si="3946"/>
        <v>20000</v>
      </c>
      <c r="BZ330" s="110">
        <f t="shared" si="3946"/>
        <v>20000</v>
      </c>
      <c r="CA330" s="110">
        <f t="shared" si="3946"/>
        <v>20000</v>
      </c>
      <c r="CB330" s="110">
        <f t="shared" si="3946"/>
        <v>20000</v>
      </c>
      <c r="CC330" s="110">
        <f t="shared" si="3946"/>
        <v>20000</v>
      </c>
      <c r="CD330" s="110">
        <f t="shared" si="3946"/>
        <v>20000</v>
      </c>
      <c r="CE330" s="110">
        <f t="shared" si="3946"/>
        <v>20000</v>
      </c>
      <c r="CF330" s="110">
        <f t="shared" si="3946"/>
        <v>20000</v>
      </c>
      <c r="CG330" s="110">
        <f t="shared" si="3947"/>
        <v>20000</v>
      </c>
      <c r="CH330" s="110">
        <f t="shared" si="3947"/>
        <v>20000</v>
      </c>
      <c r="CI330" s="110">
        <f t="shared" si="3947"/>
        <v>20000</v>
      </c>
      <c r="CJ330" s="110">
        <f t="shared" si="3947"/>
        <v>20000</v>
      </c>
      <c r="CK330" s="110">
        <f t="shared" si="3947"/>
        <v>20000</v>
      </c>
      <c r="CL330" s="110">
        <f t="shared" si="3947"/>
        <v>20000</v>
      </c>
      <c r="CM330" s="110">
        <f t="shared" si="3947"/>
        <v>20000</v>
      </c>
      <c r="CN330" s="110">
        <f t="shared" si="3947"/>
        <v>20000</v>
      </c>
      <c r="CO330" s="110">
        <f t="shared" si="3947"/>
        <v>20000</v>
      </c>
      <c r="CP330" s="110">
        <f t="shared" si="3947"/>
        <v>20000</v>
      </c>
      <c r="CQ330" s="110">
        <f t="shared" si="3947"/>
        <v>20000</v>
      </c>
      <c r="CR330" s="110">
        <f t="shared" si="3947"/>
        <v>20000</v>
      </c>
      <c r="CS330" s="110">
        <f t="shared" si="3947"/>
        <v>20000</v>
      </c>
      <c r="CT330" s="110">
        <f t="shared" si="3947"/>
        <v>20000</v>
      </c>
      <c r="CU330" s="110">
        <f t="shared" si="3947"/>
        <v>20000</v>
      </c>
      <c r="CV330" s="110">
        <f t="shared" si="3947"/>
        <v>20000</v>
      </c>
      <c r="CW330" s="110">
        <f t="shared" si="3948"/>
        <v>20000</v>
      </c>
      <c r="CX330" s="110">
        <f t="shared" si="3948"/>
        <v>20000</v>
      </c>
      <c r="CY330" s="110">
        <f t="shared" si="3948"/>
        <v>20000</v>
      </c>
      <c r="CZ330" s="110">
        <f t="shared" si="3948"/>
        <v>20000</v>
      </c>
      <c r="DA330" s="110">
        <f t="shared" si="3948"/>
        <v>20000</v>
      </c>
      <c r="DB330" s="110">
        <f t="shared" si="3948"/>
        <v>20000</v>
      </c>
      <c r="DC330" s="110">
        <f t="shared" si="3948"/>
        <v>20000</v>
      </c>
      <c r="DD330" s="110">
        <f t="shared" si="3948"/>
        <v>20000</v>
      </c>
      <c r="DE330" s="110">
        <f t="shared" si="3948"/>
        <v>20000</v>
      </c>
      <c r="DF330" s="110">
        <f t="shared" si="3948"/>
        <v>20000</v>
      </c>
      <c r="DG330" s="110">
        <f t="shared" si="3948"/>
        <v>20000</v>
      </c>
      <c r="DH330" s="110">
        <f t="shared" si="3948"/>
        <v>20000</v>
      </c>
      <c r="DI330" s="110">
        <f t="shared" si="3948"/>
        <v>20000</v>
      </c>
      <c r="DJ330" s="110">
        <f t="shared" si="3948"/>
        <v>20000</v>
      </c>
      <c r="DK330" s="110">
        <f t="shared" si="3948"/>
        <v>20000</v>
      </c>
      <c r="DL330" s="110">
        <f t="shared" si="3948"/>
        <v>20000</v>
      </c>
      <c r="DM330" s="110">
        <f t="shared" si="3949"/>
        <v>20000</v>
      </c>
      <c r="DN330" s="110">
        <f t="shared" si="3949"/>
        <v>20000</v>
      </c>
      <c r="DO330" s="110">
        <f t="shared" si="3949"/>
        <v>20000</v>
      </c>
      <c r="DP330" s="110">
        <f t="shared" si="3949"/>
        <v>20000</v>
      </c>
      <c r="DQ330" s="110">
        <f t="shared" si="3949"/>
        <v>20000</v>
      </c>
      <c r="DR330" s="110">
        <f t="shared" si="3949"/>
        <v>20000</v>
      </c>
      <c r="DS330" s="110">
        <f t="shared" si="3949"/>
        <v>20000</v>
      </c>
      <c r="DT330" s="110">
        <f t="shared" si="3949"/>
        <v>20000</v>
      </c>
      <c r="DU330" s="110">
        <f t="shared" si="3949"/>
        <v>20000</v>
      </c>
      <c r="DV330" s="110">
        <f t="shared" si="3949"/>
        <v>20000</v>
      </c>
      <c r="DW330" s="110">
        <f t="shared" si="3949"/>
        <v>20000</v>
      </c>
      <c r="DX330" s="110">
        <f t="shared" si="3949"/>
        <v>20000</v>
      </c>
      <c r="DY330" s="110">
        <f t="shared" si="3949"/>
        <v>20000</v>
      </c>
      <c r="DZ330" s="110">
        <f t="shared" si="3949"/>
        <v>20000</v>
      </c>
      <c r="EA330" s="110">
        <f t="shared" si="3949"/>
        <v>20000</v>
      </c>
      <c r="EB330" s="110">
        <f t="shared" si="3949"/>
        <v>20000</v>
      </c>
      <c r="EC330" s="110">
        <f t="shared" si="3950"/>
        <v>20000</v>
      </c>
      <c r="ED330" s="110">
        <f t="shared" si="3950"/>
        <v>20000</v>
      </c>
      <c r="EE330" s="110">
        <f t="shared" si="3950"/>
        <v>20000</v>
      </c>
      <c r="EF330" s="110">
        <f t="shared" si="3950"/>
        <v>20000</v>
      </c>
      <c r="EG330" s="110">
        <f t="shared" si="3950"/>
        <v>20000</v>
      </c>
      <c r="EH330" s="110">
        <f t="shared" si="3950"/>
        <v>0</v>
      </c>
      <c r="EI330" s="110">
        <f t="shared" si="3950"/>
        <v>0</v>
      </c>
      <c r="EJ330" s="110">
        <f t="shared" si="3950"/>
        <v>0</v>
      </c>
      <c r="EK330" s="110">
        <f t="shared" si="3950"/>
        <v>0</v>
      </c>
      <c r="EL330" s="110">
        <f t="shared" si="3950"/>
        <v>0</v>
      </c>
      <c r="EM330" s="110">
        <f t="shared" si="3950"/>
        <v>0</v>
      </c>
      <c r="EN330" s="110">
        <f t="shared" si="3950"/>
        <v>0</v>
      </c>
      <c r="EO330" s="110">
        <f t="shared" si="3950"/>
        <v>0</v>
      </c>
      <c r="EP330" s="110">
        <f t="shared" si="3950"/>
        <v>0</v>
      </c>
      <c r="EQ330" s="110">
        <f t="shared" si="3950"/>
        <v>0</v>
      </c>
      <c r="ER330" s="110">
        <f t="shared" si="3950"/>
        <v>0</v>
      </c>
      <c r="ES330" s="110">
        <f t="shared" si="3951"/>
        <v>0</v>
      </c>
      <c r="ET330" s="110">
        <f t="shared" si="3951"/>
        <v>0</v>
      </c>
      <c r="EU330" s="110">
        <f t="shared" si="3951"/>
        <v>0</v>
      </c>
      <c r="EV330" s="110">
        <f t="shared" si="3951"/>
        <v>0</v>
      </c>
      <c r="EW330" s="110">
        <f t="shared" si="3951"/>
        <v>0</v>
      </c>
      <c r="EX330" s="110">
        <f t="shared" si="3951"/>
        <v>0</v>
      </c>
      <c r="EY330" s="110">
        <f t="shared" si="3951"/>
        <v>0</v>
      </c>
      <c r="EZ330" s="110">
        <f t="shared" si="3951"/>
        <v>0</v>
      </c>
      <c r="FA330" s="110">
        <f t="shared" si="3951"/>
        <v>0</v>
      </c>
      <c r="FB330" s="110">
        <f t="shared" si="3951"/>
        <v>0</v>
      </c>
      <c r="FC330" s="110">
        <f t="shared" si="3951"/>
        <v>0</v>
      </c>
      <c r="FD330" s="110">
        <f t="shared" si="3951"/>
        <v>0</v>
      </c>
      <c r="FE330" s="110">
        <f t="shared" si="3951"/>
        <v>0</v>
      </c>
      <c r="FF330" s="110">
        <f t="shared" si="3951"/>
        <v>0</v>
      </c>
      <c r="FG330" s="110">
        <f t="shared" si="3951"/>
        <v>0</v>
      </c>
      <c r="FH330" s="110">
        <f t="shared" si="3951"/>
        <v>0</v>
      </c>
      <c r="FI330" s="110">
        <f t="shared" si="3952"/>
        <v>0</v>
      </c>
      <c r="FJ330" s="110">
        <f t="shared" si="3952"/>
        <v>0</v>
      </c>
      <c r="FK330" s="110">
        <f t="shared" si="3952"/>
        <v>0</v>
      </c>
      <c r="FL330" s="110">
        <f t="shared" si="3952"/>
        <v>0</v>
      </c>
      <c r="FM330" s="110">
        <f t="shared" si="3952"/>
        <v>0</v>
      </c>
      <c r="FN330" s="110">
        <f t="shared" si="3952"/>
        <v>0</v>
      </c>
      <c r="FO330" s="110">
        <f t="shared" si="3952"/>
        <v>0</v>
      </c>
      <c r="FP330" s="110">
        <f t="shared" si="3952"/>
        <v>0</v>
      </c>
      <c r="FQ330" s="110">
        <f t="shared" si="3952"/>
        <v>0</v>
      </c>
      <c r="FR330" s="110">
        <f t="shared" si="3952"/>
        <v>0</v>
      </c>
      <c r="FS330" s="110">
        <f t="shared" si="3952"/>
        <v>0</v>
      </c>
      <c r="FT330" s="110">
        <f t="shared" si="3952"/>
        <v>0</v>
      </c>
      <c r="FU330" s="110">
        <f t="shared" si="3952"/>
        <v>0</v>
      </c>
      <c r="FV330" s="110">
        <f t="shared" si="3952"/>
        <v>0</v>
      </c>
      <c r="FW330" s="110">
        <f t="shared" si="3952"/>
        <v>0</v>
      </c>
      <c r="FX330" s="110">
        <f t="shared" si="3952"/>
        <v>0</v>
      </c>
      <c r="FY330" s="110">
        <f t="shared" si="3953"/>
        <v>0</v>
      </c>
      <c r="FZ330" s="110">
        <f t="shared" si="3953"/>
        <v>0</v>
      </c>
      <c r="GA330" s="110">
        <f t="shared" si="3953"/>
        <v>0</v>
      </c>
      <c r="GB330" s="110">
        <f t="shared" si="3953"/>
        <v>0</v>
      </c>
      <c r="GC330" s="110">
        <f t="shared" si="3953"/>
        <v>0</v>
      </c>
      <c r="GD330" s="110">
        <f t="shared" si="3953"/>
        <v>0</v>
      </c>
      <c r="GE330" s="110">
        <f t="shared" si="3953"/>
        <v>0</v>
      </c>
      <c r="GF330" s="110">
        <f t="shared" si="3953"/>
        <v>0</v>
      </c>
      <c r="GG330" s="110">
        <f t="shared" si="3953"/>
        <v>0</v>
      </c>
      <c r="GH330" s="110">
        <f t="shared" si="3953"/>
        <v>0</v>
      </c>
      <c r="GI330" s="110">
        <f t="shared" si="3953"/>
        <v>0</v>
      </c>
      <c r="GJ330" s="110">
        <f t="shared" si="3953"/>
        <v>0</v>
      </c>
      <c r="GK330" s="110">
        <f t="shared" si="3953"/>
        <v>0</v>
      </c>
      <c r="GL330" s="110">
        <f t="shared" si="3953"/>
        <v>0</v>
      </c>
      <c r="GM330" s="110">
        <f t="shared" si="3953"/>
        <v>0</v>
      </c>
      <c r="GN330" s="110">
        <f t="shared" si="3953"/>
        <v>0</v>
      </c>
      <c r="GO330" s="110">
        <f t="shared" si="3954"/>
        <v>0</v>
      </c>
      <c r="GP330" s="110">
        <f t="shared" si="3954"/>
        <v>0</v>
      </c>
      <c r="GQ330" s="110">
        <f t="shared" si="3954"/>
        <v>0</v>
      </c>
      <c r="GR330" s="110">
        <f t="shared" si="3954"/>
        <v>0</v>
      </c>
      <c r="GS330" s="110">
        <f t="shared" si="3954"/>
        <v>0</v>
      </c>
      <c r="GT330" s="110">
        <f t="shared" si="3954"/>
        <v>0</v>
      </c>
      <c r="GU330" s="110">
        <f t="shared" si="3954"/>
        <v>0</v>
      </c>
      <c r="GV330" s="110">
        <f t="shared" si="3954"/>
        <v>0</v>
      </c>
      <c r="GW330" s="110">
        <f t="shared" si="3954"/>
        <v>0</v>
      </c>
      <c r="GX330" s="110">
        <f t="shared" si="3954"/>
        <v>0</v>
      </c>
      <c r="GY330" s="110">
        <f t="shared" si="3954"/>
        <v>0</v>
      </c>
      <c r="GZ330" s="110">
        <f t="shared" si="3954"/>
        <v>0</v>
      </c>
      <c r="HA330" s="110">
        <f t="shared" si="3954"/>
        <v>0</v>
      </c>
      <c r="HB330" s="110">
        <f t="shared" si="3954"/>
        <v>0</v>
      </c>
      <c r="HC330" s="110">
        <f t="shared" si="3954"/>
        <v>0</v>
      </c>
      <c r="HD330" s="110">
        <f t="shared" si="3954"/>
        <v>0</v>
      </c>
      <c r="HE330" s="110">
        <f t="shared" si="3955"/>
        <v>0</v>
      </c>
      <c r="HF330" s="110">
        <f t="shared" si="3955"/>
        <v>0</v>
      </c>
      <c r="HG330" s="110">
        <f t="shared" si="3955"/>
        <v>0</v>
      </c>
      <c r="HH330" s="110">
        <f t="shared" si="3955"/>
        <v>0</v>
      </c>
      <c r="HI330" s="110">
        <f t="shared" si="3955"/>
        <v>0</v>
      </c>
      <c r="HJ330" s="110">
        <f t="shared" si="3955"/>
        <v>0</v>
      </c>
      <c r="HK330" s="110">
        <f t="shared" si="3955"/>
        <v>0</v>
      </c>
      <c r="HL330" s="110">
        <f t="shared" si="3955"/>
        <v>0</v>
      </c>
      <c r="HM330" s="110">
        <f t="shared" si="3955"/>
        <v>0</v>
      </c>
      <c r="HN330" s="110">
        <f t="shared" si="3955"/>
        <v>0</v>
      </c>
      <c r="HO330" s="110">
        <f t="shared" si="3955"/>
        <v>0</v>
      </c>
      <c r="HP330" s="110">
        <f t="shared" si="3955"/>
        <v>0</v>
      </c>
      <c r="HQ330" s="110">
        <f t="shared" si="3955"/>
        <v>0</v>
      </c>
      <c r="HR330" s="110">
        <f t="shared" si="3955"/>
        <v>0</v>
      </c>
      <c r="HS330" s="110">
        <f t="shared" si="3955"/>
        <v>0</v>
      </c>
      <c r="HT330" s="110">
        <f t="shared" si="3955"/>
        <v>0</v>
      </c>
      <c r="HU330" s="110">
        <f t="shared" si="3956"/>
        <v>0</v>
      </c>
      <c r="HV330" s="110">
        <f t="shared" si="3956"/>
        <v>0</v>
      </c>
      <c r="HW330" s="110">
        <f t="shared" si="3956"/>
        <v>0</v>
      </c>
      <c r="HX330" s="110">
        <f t="shared" si="3956"/>
        <v>0</v>
      </c>
      <c r="HY330" s="110">
        <f t="shared" si="3956"/>
        <v>0</v>
      </c>
      <c r="HZ330" s="110">
        <f t="shared" si="3956"/>
        <v>0</v>
      </c>
      <c r="IA330" s="110">
        <f t="shared" si="3956"/>
        <v>0</v>
      </c>
      <c r="IB330" s="110">
        <f t="shared" si="3956"/>
        <v>0</v>
      </c>
      <c r="IC330" s="110">
        <f t="shared" si="3956"/>
        <v>0</v>
      </c>
      <c r="ID330" s="110">
        <f t="shared" si="3956"/>
        <v>0</v>
      </c>
      <c r="IE330" s="110">
        <f t="shared" si="3956"/>
        <v>0</v>
      </c>
      <c r="IF330" s="110">
        <f t="shared" si="3956"/>
        <v>0</v>
      </c>
      <c r="IG330" s="110">
        <f t="shared" si="3956"/>
        <v>0</v>
      </c>
      <c r="IH330" s="110">
        <f t="shared" si="3956"/>
        <v>0</v>
      </c>
      <c r="II330" s="110">
        <f t="shared" si="3956"/>
        <v>0</v>
      </c>
      <c r="IJ330" s="110">
        <f t="shared" si="3956"/>
        <v>0</v>
      </c>
      <c r="IK330" s="110">
        <f t="shared" si="3957"/>
        <v>0</v>
      </c>
      <c r="IL330" s="110">
        <f t="shared" si="3957"/>
        <v>0</v>
      </c>
      <c r="IM330" s="110">
        <f t="shared" si="3957"/>
        <v>0</v>
      </c>
      <c r="IN330" s="110">
        <f t="shared" si="3957"/>
        <v>0</v>
      </c>
      <c r="IO330" s="110">
        <f t="shared" si="3957"/>
        <v>0</v>
      </c>
      <c r="IP330" s="110">
        <f t="shared" si="3957"/>
        <v>0</v>
      </c>
      <c r="IQ330" s="110">
        <f t="shared" si="3957"/>
        <v>0</v>
      </c>
      <c r="IR330" s="110">
        <f t="shared" si="3957"/>
        <v>0</v>
      </c>
      <c r="IS330" s="110">
        <f t="shared" si="3957"/>
        <v>0</v>
      </c>
      <c r="IT330" s="110">
        <f t="shared" si="3957"/>
        <v>0</v>
      </c>
      <c r="IU330" s="110">
        <f t="shared" si="3957"/>
        <v>0</v>
      </c>
      <c r="IV330" s="110">
        <f t="shared" si="3957"/>
        <v>0</v>
      </c>
      <c r="IW330" s="110">
        <f t="shared" si="3957"/>
        <v>0</v>
      </c>
      <c r="IX330" s="110">
        <f t="shared" si="3957"/>
        <v>0</v>
      </c>
      <c r="IY330" s="110">
        <f t="shared" si="3957"/>
        <v>0</v>
      </c>
      <c r="IZ330" s="110">
        <f t="shared" si="3957"/>
        <v>0</v>
      </c>
      <c r="JA330" s="110">
        <f t="shared" si="3958"/>
        <v>0</v>
      </c>
      <c r="JB330" s="110">
        <f t="shared" si="3958"/>
        <v>0</v>
      </c>
      <c r="JC330" s="110">
        <f t="shared" si="3958"/>
        <v>0</v>
      </c>
      <c r="JD330" s="110">
        <f t="shared" si="3958"/>
        <v>0</v>
      </c>
      <c r="JE330" s="110">
        <f t="shared" si="3958"/>
        <v>0</v>
      </c>
      <c r="JF330" s="110">
        <f t="shared" si="3958"/>
        <v>0</v>
      </c>
      <c r="JG330" s="110">
        <f t="shared" si="3958"/>
        <v>0</v>
      </c>
      <c r="JH330" s="110">
        <f t="shared" si="3958"/>
        <v>0</v>
      </c>
      <c r="JI330" s="110">
        <f t="shared" si="3958"/>
        <v>0</v>
      </c>
      <c r="JJ330" s="110">
        <f t="shared" si="3958"/>
        <v>0</v>
      </c>
      <c r="JK330" s="110">
        <f t="shared" si="3958"/>
        <v>0</v>
      </c>
      <c r="JL330" s="110">
        <f t="shared" si="3958"/>
        <v>0</v>
      </c>
      <c r="JM330" s="110">
        <f t="shared" si="3958"/>
        <v>0</v>
      </c>
      <c r="JN330" s="110">
        <f t="shared" si="3958"/>
        <v>0</v>
      </c>
      <c r="JO330" s="110">
        <f t="shared" si="3958"/>
        <v>0</v>
      </c>
      <c r="JP330" s="110">
        <f t="shared" si="3958"/>
        <v>0</v>
      </c>
      <c r="JQ330" s="110">
        <f t="shared" si="3959"/>
        <v>0</v>
      </c>
      <c r="JR330" s="110">
        <f t="shared" si="3959"/>
        <v>0</v>
      </c>
      <c r="JS330" s="110">
        <f t="shared" si="3959"/>
        <v>0</v>
      </c>
      <c r="JT330" s="110">
        <f t="shared" si="3959"/>
        <v>0</v>
      </c>
      <c r="JU330" s="110">
        <f t="shared" si="3959"/>
        <v>0</v>
      </c>
      <c r="JV330" s="110">
        <f t="shared" si="3959"/>
        <v>0</v>
      </c>
      <c r="JW330" s="110">
        <f t="shared" si="3959"/>
        <v>0</v>
      </c>
      <c r="JX330" s="110">
        <f t="shared" si="3959"/>
        <v>0</v>
      </c>
      <c r="JY330" s="110">
        <f t="shared" si="3959"/>
        <v>0</v>
      </c>
      <c r="JZ330" s="110">
        <f t="shared" si="3959"/>
        <v>0</v>
      </c>
      <c r="KA330" s="110">
        <f t="shared" si="3959"/>
        <v>0</v>
      </c>
      <c r="KB330" s="110">
        <f t="shared" si="3959"/>
        <v>0</v>
      </c>
      <c r="KC330" s="110">
        <f t="shared" si="3959"/>
        <v>0</v>
      </c>
      <c r="KD330" s="110">
        <f t="shared" si="3959"/>
        <v>0</v>
      </c>
      <c r="KE330" s="110">
        <f t="shared" si="3959"/>
        <v>0</v>
      </c>
      <c r="KF330" s="110">
        <f t="shared" si="3959"/>
        <v>0</v>
      </c>
      <c r="KG330" s="110">
        <f t="shared" si="3960"/>
        <v>0</v>
      </c>
      <c r="KH330" s="110">
        <f t="shared" si="3960"/>
        <v>0</v>
      </c>
      <c r="KI330" s="110">
        <f t="shared" si="3960"/>
        <v>0</v>
      </c>
      <c r="KJ330" s="110">
        <f t="shared" si="3960"/>
        <v>0</v>
      </c>
      <c r="KK330" s="110">
        <f t="shared" si="3960"/>
        <v>0</v>
      </c>
      <c r="KL330" s="110">
        <f t="shared" si="3960"/>
        <v>0</v>
      </c>
      <c r="KM330" s="110">
        <f t="shared" si="3960"/>
        <v>0</v>
      </c>
      <c r="KN330" s="110">
        <f t="shared" si="3960"/>
        <v>0</v>
      </c>
      <c r="KO330" s="110">
        <f t="shared" si="3960"/>
        <v>0</v>
      </c>
      <c r="KP330" s="110">
        <f t="shared" si="3960"/>
        <v>0</v>
      </c>
      <c r="KQ330" s="110">
        <f t="shared" si="3960"/>
        <v>0</v>
      </c>
      <c r="KR330" s="110">
        <f t="shared" si="3960"/>
        <v>0</v>
      </c>
      <c r="KS330" s="110">
        <f t="shared" si="3960"/>
        <v>0</v>
      </c>
      <c r="KT330" s="110">
        <f t="shared" si="3960"/>
        <v>0</v>
      </c>
      <c r="KU330" s="110">
        <f t="shared" si="3960"/>
        <v>0</v>
      </c>
      <c r="KV330" s="110">
        <f t="shared" si="3960"/>
        <v>0</v>
      </c>
      <c r="KW330" s="110">
        <f t="shared" si="3961"/>
        <v>0</v>
      </c>
      <c r="KX330" s="110">
        <f t="shared" si="3961"/>
        <v>0</v>
      </c>
      <c r="KY330" s="110">
        <f t="shared" si="3961"/>
        <v>0</v>
      </c>
      <c r="KZ330" s="110">
        <f t="shared" si="3961"/>
        <v>0</v>
      </c>
      <c r="LA330" s="110">
        <f t="shared" si="3961"/>
        <v>0</v>
      </c>
      <c r="LB330" s="110">
        <f t="shared" si="3961"/>
        <v>0</v>
      </c>
      <c r="LC330" s="110">
        <f t="shared" si="3961"/>
        <v>0</v>
      </c>
      <c r="LD330" s="110">
        <f t="shared" si="3961"/>
        <v>0</v>
      </c>
      <c r="LE330" s="110">
        <f t="shared" si="3961"/>
        <v>0</v>
      </c>
      <c r="LF330" s="110">
        <f t="shared" si="3961"/>
        <v>0</v>
      </c>
      <c r="LG330" s="110">
        <f t="shared" si="3961"/>
        <v>0</v>
      </c>
      <c r="LH330" s="110">
        <f t="shared" si="3961"/>
        <v>0</v>
      </c>
      <c r="LI330" s="110">
        <f t="shared" si="3961"/>
        <v>0</v>
      </c>
      <c r="LJ330" s="110">
        <f t="shared" si="3961"/>
        <v>0</v>
      </c>
      <c r="LK330" s="110">
        <f t="shared" si="3961"/>
        <v>0</v>
      </c>
      <c r="LL330" s="110">
        <f t="shared" si="3961"/>
        <v>0</v>
      </c>
      <c r="LM330" s="110">
        <f t="shared" si="3962"/>
        <v>0</v>
      </c>
      <c r="LN330" s="110">
        <f t="shared" si="3962"/>
        <v>0</v>
      </c>
      <c r="LO330" s="110">
        <f t="shared" si="3962"/>
        <v>0</v>
      </c>
      <c r="LP330" s="110">
        <f t="shared" si="3962"/>
        <v>0</v>
      </c>
      <c r="LQ330" s="110">
        <f t="shared" si="3962"/>
        <v>0</v>
      </c>
      <c r="LR330" s="110">
        <f t="shared" si="3962"/>
        <v>0</v>
      </c>
      <c r="LS330" s="110">
        <f t="shared" si="3962"/>
        <v>0</v>
      </c>
      <c r="LT330" s="110">
        <f t="shared" si="3962"/>
        <v>0</v>
      </c>
      <c r="LU330" s="110">
        <f t="shared" si="3962"/>
        <v>0</v>
      </c>
      <c r="LV330" s="110">
        <f t="shared" si="3962"/>
        <v>0</v>
      </c>
      <c r="LW330" s="110">
        <f t="shared" si="3962"/>
        <v>0</v>
      </c>
      <c r="LX330" s="110">
        <f t="shared" si="3962"/>
        <v>0</v>
      </c>
      <c r="LY330" s="110">
        <f t="shared" si="3962"/>
        <v>0</v>
      </c>
      <c r="LZ330" s="110">
        <f t="shared" si="3962"/>
        <v>0</v>
      </c>
      <c r="MA330" s="110">
        <f t="shared" si="3962"/>
        <v>0</v>
      </c>
      <c r="MB330" s="110">
        <f t="shared" si="3962"/>
        <v>0</v>
      </c>
      <c r="MC330" s="110">
        <f t="shared" si="3963"/>
        <v>0</v>
      </c>
      <c r="MD330" s="110">
        <f t="shared" si="3963"/>
        <v>0</v>
      </c>
      <c r="ME330" s="110">
        <f t="shared" si="3963"/>
        <v>0</v>
      </c>
      <c r="MF330" s="110">
        <f t="shared" si="3963"/>
        <v>0</v>
      </c>
      <c r="MG330" s="110">
        <f t="shared" si="3963"/>
        <v>0</v>
      </c>
      <c r="MH330" s="110">
        <f t="shared" si="3963"/>
        <v>0</v>
      </c>
      <c r="MI330" s="110">
        <f t="shared" si="3963"/>
        <v>0</v>
      </c>
      <c r="MJ330" s="110">
        <f t="shared" si="3963"/>
        <v>0</v>
      </c>
      <c r="MK330" s="110">
        <f t="shared" si="3963"/>
        <v>0</v>
      </c>
      <c r="ML330" s="110">
        <f t="shared" si="3963"/>
        <v>0</v>
      </c>
      <c r="MM330" s="110">
        <f t="shared" si="3963"/>
        <v>0</v>
      </c>
      <c r="MN330" s="110">
        <f t="shared" si="3963"/>
        <v>0</v>
      </c>
      <c r="MO330" s="110">
        <f t="shared" si="3963"/>
        <v>0</v>
      </c>
      <c r="MP330" s="110">
        <f t="shared" si="3963"/>
        <v>0</v>
      </c>
      <c r="MQ330" s="110">
        <f t="shared" si="3963"/>
        <v>0</v>
      </c>
      <c r="MR330" s="110">
        <f t="shared" si="3963"/>
        <v>0</v>
      </c>
      <c r="MS330" s="110">
        <f t="shared" si="3964"/>
        <v>0</v>
      </c>
      <c r="MT330" s="110">
        <f t="shared" si="3964"/>
        <v>0</v>
      </c>
      <c r="MU330" s="110">
        <f t="shared" si="3964"/>
        <v>0</v>
      </c>
      <c r="MV330" s="110">
        <f t="shared" si="3964"/>
        <v>0</v>
      </c>
      <c r="MW330" s="110">
        <f t="shared" si="3964"/>
        <v>0</v>
      </c>
      <c r="MX330" s="110">
        <f t="shared" si="3964"/>
        <v>0</v>
      </c>
      <c r="MY330" s="110">
        <f t="shared" si="3964"/>
        <v>0</v>
      </c>
      <c r="MZ330" s="110">
        <f t="shared" si="3964"/>
        <v>0</v>
      </c>
      <c r="NA330" s="110">
        <f t="shared" si="3964"/>
        <v>0</v>
      </c>
      <c r="NB330" s="110">
        <f t="shared" si="3964"/>
        <v>0</v>
      </c>
      <c r="NC330" s="110">
        <f t="shared" si="3964"/>
        <v>0</v>
      </c>
      <c r="ND330" s="110">
        <f t="shared" si="3964"/>
        <v>0</v>
      </c>
      <c r="NE330" s="110">
        <f t="shared" si="3964"/>
        <v>0</v>
      </c>
      <c r="NF330" s="110">
        <f t="shared" si="3964"/>
        <v>0</v>
      </c>
      <c r="NG330" s="110">
        <f t="shared" si="3964"/>
        <v>0</v>
      </c>
      <c r="NH330" s="110">
        <f t="shared" si="3964"/>
        <v>0</v>
      </c>
      <c r="NI330" s="110">
        <f t="shared" si="3965"/>
        <v>0</v>
      </c>
      <c r="NJ330" s="110">
        <f t="shared" si="3965"/>
        <v>0</v>
      </c>
      <c r="NK330" s="112">
        <f t="shared" si="3965"/>
        <v>0</v>
      </c>
    </row>
    <row r="331" spans="1:375" x14ac:dyDescent="0.25">
      <c r="A331" s="96"/>
      <c r="B331" s="24">
        <f>$B$51</f>
        <v>0</v>
      </c>
      <c r="C331" s="23" t="str">
        <f>$C$215</f>
        <v>400 / Tenant #1</v>
      </c>
      <c r="D331" s="110">
        <f t="shared" si="3966"/>
        <v>0</v>
      </c>
      <c r="E331" s="110">
        <f t="shared" si="3942"/>
        <v>0</v>
      </c>
      <c r="F331" s="110">
        <f t="shared" si="3942"/>
        <v>0</v>
      </c>
      <c r="G331" s="110">
        <f t="shared" si="3942"/>
        <v>0</v>
      </c>
      <c r="H331" s="110">
        <f t="shared" si="3942"/>
        <v>0</v>
      </c>
      <c r="I331" s="110">
        <f t="shared" si="3942"/>
        <v>0</v>
      </c>
      <c r="J331" s="110">
        <f t="shared" si="3942"/>
        <v>0</v>
      </c>
      <c r="K331" s="110">
        <f t="shared" si="3942"/>
        <v>0</v>
      </c>
      <c r="L331" s="110">
        <f t="shared" si="3942"/>
        <v>0</v>
      </c>
      <c r="M331" s="110">
        <f t="shared" si="3942"/>
        <v>0</v>
      </c>
      <c r="N331" s="110">
        <f t="shared" si="3942"/>
        <v>0</v>
      </c>
      <c r="O331" s="110">
        <f t="shared" si="3942"/>
        <v>0</v>
      </c>
      <c r="P331" s="110">
        <f t="shared" si="3942"/>
        <v>0</v>
      </c>
      <c r="Q331" s="110">
        <f t="shared" si="3942"/>
        <v>0</v>
      </c>
      <c r="R331" s="110">
        <f t="shared" si="3942"/>
        <v>0</v>
      </c>
      <c r="S331" s="110">
        <f t="shared" si="3942"/>
        <v>0</v>
      </c>
      <c r="T331" s="110">
        <f t="shared" si="3942"/>
        <v>0</v>
      </c>
      <c r="U331" s="110">
        <f t="shared" si="3943"/>
        <v>0</v>
      </c>
      <c r="V331" s="110">
        <f t="shared" si="3943"/>
        <v>0</v>
      </c>
      <c r="W331" s="110">
        <f t="shared" si="3943"/>
        <v>0</v>
      </c>
      <c r="X331" s="110">
        <f t="shared" si="3943"/>
        <v>0</v>
      </c>
      <c r="Y331" s="110">
        <f t="shared" si="3943"/>
        <v>0</v>
      </c>
      <c r="Z331" s="110">
        <f t="shared" si="3943"/>
        <v>0</v>
      </c>
      <c r="AA331" s="110">
        <f t="shared" si="3943"/>
        <v>0</v>
      </c>
      <c r="AB331" s="110">
        <f t="shared" si="3943"/>
        <v>0</v>
      </c>
      <c r="AC331" s="110">
        <f t="shared" si="3943"/>
        <v>0</v>
      </c>
      <c r="AD331" s="110">
        <f t="shared" si="3943"/>
        <v>0</v>
      </c>
      <c r="AE331" s="110">
        <f t="shared" si="3943"/>
        <v>0</v>
      </c>
      <c r="AF331" s="110">
        <f t="shared" si="3943"/>
        <v>0</v>
      </c>
      <c r="AG331" s="110">
        <f t="shared" si="3943"/>
        <v>0</v>
      </c>
      <c r="AH331" s="110">
        <f t="shared" si="3943"/>
        <v>0</v>
      </c>
      <c r="AI331" s="110">
        <f t="shared" si="3943"/>
        <v>0</v>
      </c>
      <c r="AJ331" s="110">
        <f t="shared" si="3943"/>
        <v>0</v>
      </c>
      <c r="AK331" s="110">
        <f t="shared" si="3944"/>
        <v>0</v>
      </c>
      <c r="AL331" s="110">
        <f t="shared" si="3944"/>
        <v>0</v>
      </c>
      <c r="AM331" s="110">
        <f t="shared" si="3944"/>
        <v>0</v>
      </c>
      <c r="AN331" s="110">
        <f t="shared" si="3944"/>
        <v>0</v>
      </c>
      <c r="AO331" s="110">
        <f t="shared" si="3944"/>
        <v>0</v>
      </c>
      <c r="AP331" s="110">
        <f t="shared" si="3944"/>
        <v>0</v>
      </c>
      <c r="AQ331" s="110">
        <f t="shared" si="3944"/>
        <v>0</v>
      </c>
      <c r="AR331" s="110">
        <f t="shared" si="3944"/>
        <v>0</v>
      </c>
      <c r="AS331" s="110">
        <f t="shared" si="3944"/>
        <v>0</v>
      </c>
      <c r="AT331" s="110">
        <f t="shared" si="3944"/>
        <v>0</v>
      </c>
      <c r="AU331" s="110">
        <f t="shared" si="3944"/>
        <v>0</v>
      </c>
      <c r="AV331" s="110">
        <f t="shared" si="3944"/>
        <v>0</v>
      </c>
      <c r="AW331" s="110">
        <f t="shared" si="3944"/>
        <v>0</v>
      </c>
      <c r="AX331" s="110">
        <f t="shared" si="3944"/>
        <v>0</v>
      </c>
      <c r="AY331" s="110">
        <f t="shared" si="3944"/>
        <v>0</v>
      </c>
      <c r="AZ331" s="110">
        <f t="shared" si="3944"/>
        <v>0</v>
      </c>
      <c r="BA331" s="110">
        <f t="shared" si="3945"/>
        <v>0</v>
      </c>
      <c r="BB331" s="110">
        <f t="shared" si="3945"/>
        <v>0</v>
      </c>
      <c r="BC331" s="110">
        <f t="shared" si="3945"/>
        <v>0</v>
      </c>
      <c r="BD331" s="110">
        <f t="shared" si="3945"/>
        <v>0</v>
      </c>
      <c r="BE331" s="110">
        <f t="shared" si="3945"/>
        <v>0</v>
      </c>
      <c r="BF331" s="110">
        <f t="shared" si="3945"/>
        <v>0</v>
      </c>
      <c r="BG331" s="110">
        <f t="shared" si="3945"/>
        <v>0</v>
      </c>
      <c r="BH331" s="110">
        <f t="shared" si="3945"/>
        <v>0</v>
      </c>
      <c r="BI331" s="110">
        <f t="shared" si="3945"/>
        <v>0</v>
      </c>
      <c r="BJ331" s="110">
        <f t="shared" si="3945"/>
        <v>0</v>
      </c>
      <c r="BK331" s="110">
        <f t="shared" si="3945"/>
        <v>0</v>
      </c>
      <c r="BL331" s="110">
        <f t="shared" si="3945"/>
        <v>0</v>
      </c>
      <c r="BM331" s="110">
        <f t="shared" si="3945"/>
        <v>0</v>
      </c>
      <c r="BN331" s="110">
        <f t="shared" si="3945"/>
        <v>0</v>
      </c>
      <c r="BO331" s="110">
        <f t="shared" si="3945"/>
        <v>0</v>
      </c>
      <c r="BP331" s="110">
        <f t="shared" si="3945"/>
        <v>0</v>
      </c>
      <c r="BQ331" s="110">
        <f t="shared" si="3946"/>
        <v>0</v>
      </c>
      <c r="BR331" s="110">
        <f t="shared" si="3946"/>
        <v>0</v>
      </c>
      <c r="BS331" s="110">
        <f t="shared" si="3946"/>
        <v>0</v>
      </c>
      <c r="BT331" s="110">
        <f t="shared" si="3946"/>
        <v>0</v>
      </c>
      <c r="BU331" s="110">
        <f t="shared" si="3946"/>
        <v>0</v>
      </c>
      <c r="BV331" s="110">
        <f t="shared" si="3946"/>
        <v>0</v>
      </c>
      <c r="BW331" s="110">
        <f t="shared" si="3946"/>
        <v>0</v>
      </c>
      <c r="BX331" s="110">
        <f t="shared" si="3946"/>
        <v>0</v>
      </c>
      <c r="BY331" s="110">
        <f t="shared" si="3946"/>
        <v>0</v>
      </c>
      <c r="BZ331" s="110">
        <f t="shared" si="3946"/>
        <v>0</v>
      </c>
      <c r="CA331" s="110">
        <f t="shared" si="3946"/>
        <v>0</v>
      </c>
      <c r="CB331" s="110">
        <f t="shared" si="3946"/>
        <v>0</v>
      </c>
      <c r="CC331" s="110">
        <f t="shared" si="3946"/>
        <v>0</v>
      </c>
      <c r="CD331" s="110">
        <f t="shared" si="3946"/>
        <v>0</v>
      </c>
      <c r="CE331" s="110">
        <f t="shared" si="3946"/>
        <v>0</v>
      </c>
      <c r="CF331" s="110">
        <f t="shared" si="3946"/>
        <v>0</v>
      </c>
      <c r="CG331" s="110">
        <f t="shared" si="3947"/>
        <v>0</v>
      </c>
      <c r="CH331" s="110">
        <f t="shared" si="3947"/>
        <v>0</v>
      </c>
      <c r="CI331" s="110">
        <f t="shared" si="3947"/>
        <v>0</v>
      </c>
      <c r="CJ331" s="110">
        <f t="shared" si="3947"/>
        <v>0</v>
      </c>
      <c r="CK331" s="110">
        <f t="shared" si="3947"/>
        <v>0</v>
      </c>
      <c r="CL331" s="110">
        <f t="shared" si="3947"/>
        <v>0</v>
      </c>
      <c r="CM331" s="110">
        <f t="shared" si="3947"/>
        <v>0</v>
      </c>
      <c r="CN331" s="110">
        <f t="shared" si="3947"/>
        <v>0</v>
      </c>
      <c r="CO331" s="110">
        <f t="shared" si="3947"/>
        <v>0</v>
      </c>
      <c r="CP331" s="110">
        <f t="shared" si="3947"/>
        <v>0</v>
      </c>
      <c r="CQ331" s="110">
        <f t="shared" si="3947"/>
        <v>0</v>
      </c>
      <c r="CR331" s="110">
        <f t="shared" si="3947"/>
        <v>0</v>
      </c>
      <c r="CS331" s="110">
        <f t="shared" si="3947"/>
        <v>0</v>
      </c>
      <c r="CT331" s="110">
        <f t="shared" si="3947"/>
        <v>0</v>
      </c>
      <c r="CU331" s="110">
        <f t="shared" si="3947"/>
        <v>0</v>
      </c>
      <c r="CV331" s="110">
        <f t="shared" si="3947"/>
        <v>0</v>
      </c>
      <c r="CW331" s="110">
        <f t="shared" si="3948"/>
        <v>0</v>
      </c>
      <c r="CX331" s="110">
        <f t="shared" si="3948"/>
        <v>0</v>
      </c>
      <c r="CY331" s="110">
        <f t="shared" si="3948"/>
        <v>0</v>
      </c>
      <c r="CZ331" s="110">
        <f t="shared" si="3948"/>
        <v>0</v>
      </c>
      <c r="DA331" s="110">
        <f t="shared" si="3948"/>
        <v>0</v>
      </c>
      <c r="DB331" s="110">
        <f t="shared" si="3948"/>
        <v>0</v>
      </c>
      <c r="DC331" s="110">
        <f t="shared" si="3948"/>
        <v>0</v>
      </c>
      <c r="DD331" s="110">
        <f t="shared" si="3948"/>
        <v>0</v>
      </c>
      <c r="DE331" s="110">
        <f t="shared" si="3948"/>
        <v>0</v>
      </c>
      <c r="DF331" s="110">
        <f t="shared" si="3948"/>
        <v>0</v>
      </c>
      <c r="DG331" s="110">
        <f t="shared" si="3948"/>
        <v>0</v>
      </c>
      <c r="DH331" s="110">
        <f t="shared" si="3948"/>
        <v>0</v>
      </c>
      <c r="DI331" s="110">
        <f t="shared" si="3948"/>
        <v>0</v>
      </c>
      <c r="DJ331" s="110">
        <f t="shared" si="3948"/>
        <v>0</v>
      </c>
      <c r="DK331" s="110">
        <f t="shared" si="3948"/>
        <v>0</v>
      </c>
      <c r="DL331" s="110">
        <f t="shared" si="3948"/>
        <v>0</v>
      </c>
      <c r="DM331" s="110">
        <f t="shared" si="3949"/>
        <v>0</v>
      </c>
      <c r="DN331" s="110">
        <f t="shared" si="3949"/>
        <v>0</v>
      </c>
      <c r="DO331" s="110">
        <f t="shared" si="3949"/>
        <v>0</v>
      </c>
      <c r="DP331" s="110">
        <f t="shared" si="3949"/>
        <v>0</v>
      </c>
      <c r="DQ331" s="110">
        <f t="shared" si="3949"/>
        <v>0</v>
      </c>
      <c r="DR331" s="110">
        <f t="shared" si="3949"/>
        <v>0</v>
      </c>
      <c r="DS331" s="110">
        <f t="shared" si="3949"/>
        <v>0</v>
      </c>
      <c r="DT331" s="110">
        <f t="shared" si="3949"/>
        <v>0</v>
      </c>
      <c r="DU331" s="110">
        <f t="shared" si="3949"/>
        <v>0</v>
      </c>
      <c r="DV331" s="110">
        <f t="shared" si="3949"/>
        <v>0</v>
      </c>
      <c r="DW331" s="110">
        <f t="shared" si="3949"/>
        <v>0</v>
      </c>
      <c r="DX331" s="110">
        <f t="shared" si="3949"/>
        <v>0</v>
      </c>
      <c r="DY331" s="110">
        <f t="shared" si="3949"/>
        <v>0</v>
      </c>
      <c r="DZ331" s="110">
        <f t="shared" si="3949"/>
        <v>0</v>
      </c>
      <c r="EA331" s="110">
        <f t="shared" si="3949"/>
        <v>0</v>
      </c>
      <c r="EB331" s="110">
        <f t="shared" si="3949"/>
        <v>0</v>
      </c>
      <c r="EC331" s="110">
        <f t="shared" si="3950"/>
        <v>0</v>
      </c>
      <c r="ED331" s="110">
        <f t="shared" si="3950"/>
        <v>0</v>
      </c>
      <c r="EE331" s="110">
        <f t="shared" si="3950"/>
        <v>0</v>
      </c>
      <c r="EF331" s="110">
        <f t="shared" si="3950"/>
        <v>0</v>
      </c>
      <c r="EG331" s="110">
        <f t="shared" si="3950"/>
        <v>0</v>
      </c>
      <c r="EH331" s="110">
        <f t="shared" si="3950"/>
        <v>0</v>
      </c>
      <c r="EI331" s="110">
        <f t="shared" si="3950"/>
        <v>0</v>
      </c>
      <c r="EJ331" s="110">
        <f t="shared" si="3950"/>
        <v>0</v>
      </c>
      <c r="EK331" s="110">
        <f t="shared" si="3950"/>
        <v>0</v>
      </c>
      <c r="EL331" s="110">
        <f t="shared" si="3950"/>
        <v>0</v>
      </c>
      <c r="EM331" s="110">
        <f t="shared" si="3950"/>
        <v>0</v>
      </c>
      <c r="EN331" s="110">
        <f t="shared" si="3950"/>
        <v>0</v>
      </c>
      <c r="EO331" s="110">
        <f t="shared" si="3950"/>
        <v>0</v>
      </c>
      <c r="EP331" s="110">
        <f t="shared" si="3950"/>
        <v>0</v>
      </c>
      <c r="EQ331" s="110">
        <f t="shared" si="3950"/>
        <v>0</v>
      </c>
      <c r="ER331" s="110">
        <f t="shared" si="3950"/>
        <v>0</v>
      </c>
      <c r="ES331" s="110">
        <f t="shared" si="3951"/>
        <v>0</v>
      </c>
      <c r="ET331" s="110">
        <f t="shared" si="3951"/>
        <v>0</v>
      </c>
      <c r="EU331" s="110">
        <f t="shared" si="3951"/>
        <v>0</v>
      </c>
      <c r="EV331" s="110">
        <f t="shared" si="3951"/>
        <v>0</v>
      </c>
      <c r="EW331" s="110">
        <f t="shared" si="3951"/>
        <v>0</v>
      </c>
      <c r="EX331" s="110">
        <f t="shared" si="3951"/>
        <v>0</v>
      </c>
      <c r="EY331" s="110">
        <f t="shared" si="3951"/>
        <v>0</v>
      </c>
      <c r="EZ331" s="110">
        <f t="shared" si="3951"/>
        <v>0</v>
      </c>
      <c r="FA331" s="110">
        <f t="shared" si="3951"/>
        <v>0</v>
      </c>
      <c r="FB331" s="110">
        <f t="shared" si="3951"/>
        <v>0</v>
      </c>
      <c r="FC331" s="110">
        <f t="shared" si="3951"/>
        <v>0</v>
      </c>
      <c r="FD331" s="110">
        <f t="shared" si="3951"/>
        <v>0</v>
      </c>
      <c r="FE331" s="110">
        <f t="shared" si="3951"/>
        <v>0</v>
      </c>
      <c r="FF331" s="110">
        <f t="shared" si="3951"/>
        <v>0</v>
      </c>
      <c r="FG331" s="110">
        <f t="shared" si="3951"/>
        <v>0</v>
      </c>
      <c r="FH331" s="110">
        <f t="shared" si="3951"/>
        <v>0</v>
      </c>
      <c r="FI331" s="110">
        <f t="shared" si="3952"/>
        <v>0</v>
      </c>
      <c r="FJ331" s="110">
        <f t="shared" si="3952"/>
        <v>0</v>
      </c>
      <c r="FK331" s="110">
        <f t="shared" si="3952"/>
        <v>0</v>
      </c>
      <c r="FL331" s="110">
        <f t="shared" si="3952"/>
        <v>0</v>
      </c>
      <c r="FM331" s="110">
        <f t="shared" si="3952"/>
        <v>0</v>
      </c>
      <c r="FN331" s="110">
        <f t="shared" si="3952"/>
        <v>0</v>
      </c>
      <c r="FO331" s="110">
        <f t="shared" si="3952"/>
        <v>0</v>
      </c>
      <c r="FP331" s="110">
        <f t="shared" si="3952"/>
        <v>0</v>
      </c>
      <c r="FQ331" s="110">
        <f t="shared" si="3952"/>
        <v>0</v>
      </c>
      <c r="FR331" s="110">
        <f t="shared" si="3952"/>
        <v>0</v>
      </c>
      <c r="FS331" s="110">
        <f t="shared" si="3952"/>
        <v>0</v>
      </c>
      <c r="FT331" s="110">
        <f t="shared" si="3952"/>
        <v>0</v>
      </c>
      <c r="FU331" s="110">
        <f t="shared" si="3952"/>
        <v>0</v>
      </c>
      <c r="FV331" s="110">
        <f t="shared" si="3952"/>
        <v>0</v>
      </c>
      <c r="FW331" s="110">
        <f t="shared" si="3952"/>
        <v>0</v>
      </c>
      <c r="FX331" s="110">
        <f t="shared" si="3952"/>
        <v>0</v>
      </c>
      <c r="FY331" s="110">
        <f t="shared" si="3953"/>
        <v>0</v>
      </c>
      <c r="FZ331" s="110">
        <f t="shared" si="3953"/>
        <v>0</v>
      </c>
      <c r="GA331" s="110">
        <f t="shared" si="3953"/>
        <v>0</v>
      </c>
      <c r="GB331" s="110">
        <f t="shared" si="3953"/>
        <v>0</v>
      </c>
      <c r="GC331" s="110">
        <f t="shared" si="3953"/>
        <v>0</v>
      </c>
      <c r="GD331" s="110">
        <f t="shared" si="3953"/>
        <v>0</v>
      </c>
      <c r="GE331" s="110">
        <f t="shared" si="3953"/>
        <v>0</v>
      </c>
      <c r="GF331" s="110">
        <f t="shared" si="3953"/>
        <v>0</v>
      </c>
      <c r="GG331" s="110">
        <f t="shared" si="3953"/>
        <v>0</v>
      </c>
      <c r="GH331" s="110">
        <f t="shared" si="3953"/>
        <v>0</v>
      </c>
      <c r="GI331" s="110">
        <f t="shared" si="3953"/>
        <v>0</v>
      </c>
      <c r="GJ331" s="110">
        <f t="shared" si="3953"/>
        <v>0</v>
      </c>
      <c r="GK331" s="110">
        <f t="shared" si="3953"/>
        <v>0</v>
      </c>
      <c r="GL331" s="110">
        <f t="shared" si="3953"/>
        <v>0</v>
      </c>
      <c r="GM331" s="110">
        <f t="shared" si="3953"/>
        <v>0</v>
      </c>
      <c r="GN331" s="110">
        <f t="shared" si="3953"/>
        <v>0</v>
      </c>
      <c r="GO331" s="110">
        <f t="shared" si="3954"/>
        <v>0</v>
      </c>
      <c r="GP331" s="110">
        <f t="shared" si="3954"/>
        <v>0</v>
      </c>
      <c r="GQ331" s="110">
        <f t="shared" si="3954"/>
        <v>0</v>
      </c>
      <c r="GR331" s="110">
        <f t="shared" si="3954"/>
        <v>0</v>
      </c>
      <c r="GS331" s="110">
        <f t="shared" si="3954"/>
        <v>0</v>
      </c>
      <c r="GT331" s="110">
        <f t="shared" si="3954"/>
        <v>0</v>
      </c>
      <c r="GU331" s="110">
        <f t="shared" si="3954"/>
        <v>0</v>
      </c>
      <c r="GV331" s="110">
        <f t="shared" si="3954"/>
        <v>0</v>
      </c>
      <c r="GW331" s="110">
        <f t="shared" si="3954"/>
        <v>0</v>
      </c>
      <c r="GX331" s="110">
        <f t="shared" si="3954"/>
        <v>0</v>
      </c>
      <c r="GY331" s="110">
        <f t="shared" si="3954"/>
        <v>0</v>
      </c>
      <c r="GZ331" s="110">
        <f t="shared" si="3954"/>
        <v>0</v>
      </c>
      <c r="HA331" s="110">
        <f t="shared" si="3954"/>
        <v>0</v>
      </c>
      <c r="HB331" s="110">
        <f t="shared" si="3954"/>
        <v>0</v>
      </c>
      <c r="HC331" s="110">
        <f t="shared" si="3954"/>
        <v>0</v>
      </c>
      <c r="HD331" s="110">
        <f t="shared" si="3954"/>
        <v>0</v>
      </c>
      <c r="HE331" s="110">
        <f t="shared" si="3955"/>
        <v>0</v>
      </c>
      <c r="HF331" s="110">
        <f t="shared" si="3955"/>
        <v>0</v>
      </c>
      <c r="HG331" s="110">
        <f t="shared" si="3955"/>
        <v>0</v>
      </c>
      <c r="HH331" s="110">
        <f t="shared" si="3955"/>
        <v>0</v>
      </c>
      <c r="HI331" s="110">
        <f t="shared" si="3955"/>
        <v>0</v>
      </c>
      <c r="HJ331" s="110">
        <f t="shared" si="3955"/>
        <v>0</v>
      </c>
      <c r="HK331" s="110">
        <f t="shared" si="3955"/>
        <v>0</v>
      </c>
      <c r="HL331" s="110">
        <f t="shared" si="3955"/>
        <v>0</v>
      </c>
      <c r="HM331" s="110">
        <f t="shared" si="3955"/>
        <v>0</v>
      </c>
      <c r="HN331" s="110">
        <f t="shared" si="3955"/>
        <v>0</v>
      </c>
      <c r="HO331" s="110">
        <f t="shared" si="3955"/>
        <v>0</v>
      </c>
      <c r="HP331" s="110">
        <f t="shared" si="3955"/>
        <v>0</v>
      </c>
      <c r="HQ331" s="110">
        <f t="shared" si="3955"/>
        <v>0</v>
      </c>
      <c r="HR331" s="110">
        <f t="shared" si="3955"/>
        <v>0</v>
      </c>
      <c r="HS331" s="110">
        <f t="shared" si="3955"/>
        <v>0</v>
      </c>
      <c r="HT331" s="110">
        <f t="shared" si="3955"/>
        <v>0</v>
      </c>
      <c r="HU331" s="110">
        <f t="shared" si="3956"/>
        <v>0</v>
      </c>
      <c r="HV331" s="110">
        <f t="shared" si="3956"/>
        <v>0</v>
      </c>
      <c r="HW331" s="110">
        <f t="shared" si="3956"/>
        <v>0</v>
      </c>
      <c r="HX331" s="110">
        <f t="shared" si="3956"/>
        <v>0</v>
      </c>
      <c r="HY331" s="110">
        <f t="shared" si="3956"/>
        <v>0</v>
      </c>
      <c r="HZ331" s="110">
        <f t="shared" si="3956"/>
        <v>0</v>
      </c>
      <c r="IA331" s="110">
        <f t="shared" si="3956"/>
        <v>0</v>
      </c>
      <c r="IB331" s="110">
        <f t="shared" si="3956"/>
        <v>0</v>
      </c>
      <c r="IC331" s="110">
        <f t="shared" si="3956"/>
        <v>0</v>
      </c>
      <c r="ID331" s="110">
        <f t="shared" si="3956"/>
        <v>0</v>
      </c>
      <c r="IE331" s="110">
        <f t="shared" si="3956"/>
        <v>0</v>
      </c>
      <c r="IF331" s="110">
        <f t="shared" si="3956"/>
        <v>0</v>
      </c>
      <c r="IG331" s="110">
        <f t="shared" si="3956"/>
        <v>0</v>
      </c>
      <c r="IH331" s="110">
        <f t="shared" si="3956"/>
        <v>0</v>
      </c>
      <c r="II331" s="110">
        <f t="shared" si="3956"/>
        <v>0</v>
      </c>
      <c r="IJ331" s="110">
        <f t="shared" si="3956"/>
        <v>0</v>
      </c>
      <c r="IK331" s="110">
        <f t="shared" si="3957"/>
        <v>0</v>
      </c>
      <c r="IL331" s="110">
        <f t="shared" si="3957"/>
        <v>0</v>
      </c>
      <c r="IM331" s="110">
        <f t="shared" si="3957"/>
        <v>0</v>
      </c>
      <c r="IN331" s="110">
        <f t="shared" si="3957"/>
        <v>0</v>
      </c>
      <c r="IO331" s="110">
        <f t="shared" si="3957"/>
        <v>0</v>
      </c>
      <c r="IP331" s="110">
        <f t="shared" si="3957"/>
        <v>0</v>
      </c>
      <c r="IQ331" s="110">
        <f t="shared" si="3957"/>
        <v>0</v>
      </c>
      <c r="IR331" s="110">
        <f t="shared" si="3957"/>
        <v>0</v>
      </c>
      <c r="IS331" s="110">
        <f t="shared" si="3957"/>
        <v>0</v>
      </c>
      <c r="IT331" s="110">
        <f t="shared" si="3957"/>
        <v>0</v>
      </c>
      <c r="IU331" s="110">
        <f t="shared" si="3957"/>
        <v>0</v>
      </c>
      <c r="IV331" s="110">
        <f t="shared" si="3957"/>
        <v>0</v>
      </c>
      <c r="IW331" s="110">
        <f t="shared" si="3957"/>
        <v>0</v>
      </c>
      <c r="IX331" s="110">
        <f t="shared" si="3957"/>
        <v>0</v>
      </c>
      <c r="IY331" s="110">
        <f t="shared" si="3957"/>
        <v>0</v>
      </c>
      <c r="IZ331" s="110">
        <f t="shared" si="3957"/>
        <v>0</v>
      </c>
      <c r="JA331" s="110">
        <f t="shared" si="3958"/>
        <v>0</v>
      </c>
      <c r="JB331" s="110">
        <f t="shared" si="3958"/>
        <v>0</v>
      </c>
      <c r="JC331" s="110">
        <f t="shared" si="3958"/>
        <v>0</v>
      </c>
      <c r="JD331" s="110">
        <f t="shared" si="3958"/>
        <v>0</v>
      </c>
      <c r="JE331" s="110">
        <f t="shared" si="3958"/>
        <v>0</v>
      </c>
      <c r="JF331" s="110">
        <f t="shared" si="3958"/>
        <v>0</v>
      </c>
      <c r="JG331" s="110">
        <f t="shared" si="3958"/>
        <v>0</v>
      </c>
      <c r="JH331" s="110">
        <f t="shared" si="3958"/>
        <v>0</v>
      </c>
      <c r="JI331" s="110">
        <f t="shared" si="3958"/>
        <v>0</v>
      </c>
      <c r="JJ331" s="110">
        <f t="shared" si="3958"/>
        <v>0</v>
      </c>
      <c r="JK331" s="110">
        <f t="shared" si="3958"/>
        <v>0</v>
      </c>
      <c r="JL331" s="110">
        <f t="shared" si="3958"/>
        <v>0</v>
      </c>
      <c r="JM331" s="110">
        <f t="shared" si="3958"/>
        <v>0</v>
      </c>
      <c r="JN331" s="110">
        <f t="shared" si="3958"/>
        <v>0</v>
      </c>
      <c r="JO331" s="110">
        <f t="shared" si="3958"/>
        <v>0</v>
      </c>
      <c r="JP331" s="110">
        <f t="shared" si="3958"/>
        <v>0</v>
      </c>
      <c r="JQ331" s="110">
        <f t="shared" si="3959"/>
        <v>0</v>
      </c>
      <c r="JR331" s="110">
        <f t="shared" si="3959"/>
        <v>0</v>
      </c>
      <c r="JS331" s="110">
        <f t="shared" si="3959"/>
        <v>0</v>
      </c>
      <c r="JT331" s="110">
        <f t="shared" si="3959"/>
        <v>0</v>
      </c>
      <c r="JU331" s="110">
        <f t="shared" si="3959"/>
        <v>0</v>
      </c>
      <c r="JV331" s="110">
        <f t="shared" si="3959"/>
        <v>0</v>
      </c>
      <c r="JW331" s="110">
        <f t="shared" si="3959"/>
        <v>0</v>
      </c>
      <c r="JX331" s="110">
        <f t="shared" si="3959"/>
        <v>0</v>
      </c>
      <c r="JY331" s="110">
        <f t="shared" si="3959"/>
        <v>0</v>
      </c>
      <c r="JZ331" s="110">
        <f t="shared" si="3959"/>
        <v>0</v>
      </c>
      <c r="KA331" s="110">
        <f t="shared" si="3959"/>
        <v>0</v>
      </c>
      <c r="KB331" s="110">
        <f t="shared" si="3959"/>
        <v>0</v>
      </c>
      <c r="KC331" s="110">
        <f t="shared" si="3959"/>
        <v>0</v>
      </c>
      <c r="KD331" s="110">
        <f t="shared" si="3959"/>
        <v>0</v>
      </c>
      <c r="KE331" s="110">
        <f t="shared" si="3959"/>
        <v>0</v>
      </c>
      <c r="KF331" s="110">
        <f t="shared" si="3959"/>
        <v>0</v>
      </c>
      <c r="KG331" s="110">
        <f t="shared" si="3960"/>
        <v>0</v>
      </c>
      <c r="KH331" s="110">
        <f t="shared" si="3960"/>
        <v>0</v>
      </c>
      <c r="KI331" s="110">
        <f t="shared" si="3960"/>
        <v>0</v>
      </c>
      <c r="KJ331" s="110">
        <f t="shared" si="3960"/>
        <v>0</v>
      </c>
      <c r="KK331" s="110">
        <f t="shared" si="3960"/>
        <v>0</v>
      </c>
      <c r="KL331" s="110">
        <f t="shared" si="3960"/>
        <v>0</v>
      </c>
      <c r="KM331" s="110">
        <f t="shared" si="3960"/>
        <v>0</v>
      </c>
      <c r="KN331" s="110">
        <f t="shared" si="3960"/>
        <v>0</v>
      </c>
      <c r="KO331" s="110">
        <f t="shared" si="3960"/>
        <v>0</v>
      </c>
      <c r="KP331" s="110">
        <f t="shared" si="3960"/>
        <v>0</v>
      </c>
      <c r="KQ331" s="110">
        <f t="shared" si="3960"/>
        <v>0</v>
      </c>
      <c r="KR331" s="110">
        <f t="shared" si="3960"/>
        <v>0</v>
      </c>
      <c r="KS331" s="110">
        <f t="shared" si="3960"/>
        <v>0</v>
      </c>
      <c r="KT331" s="110">
        <f t="shared" si="3960"/>
        <v>0</v>
      </c>
      <c r="KU331" s="110">
        <f t="shared" si="3960"/>
        <v>0</v>
      </c>
      <c r="KV331" s="110">
        <f t="shared" si="3960"/>
        <v>0</v>
      </c>
      <c r="KW331" s="110">
        <f t="shared" si="3961"/>
        <v>0</v>
      </c>
      <c r="KX331" s="110">
        <f t="shared" si="3961"/>
        <v>0</v>
      </c>
      <c r="KY331" s="110">
        <f t="shared" si="3961"/>
        <v>0</v>
      </c>
      <c r="KZ331" s="110">
        <f t="shared" si="3961"/>
        <v>0</v>
      </c>
      <c r="LA331" s="110">
        <f t="shared" si="3961"/>
        <v>0</v>
      </c>
      <c r="LB331" s="110">
        <f t="shared" si="3961"/>
        <v>0</v>
      </c>
      <c r="LC331" s="110">
        <f t="shared" si="3961"/>
        <v>0</v>
      </c>
      <c r="LD331" s="110">
        <f t="shared" si="3961"/>
        <v>0</v>
      </c>
      <c r="LE331" s="110">
        <f t="shared" si="3961"/>
        <v>0</v>
      </c>
      <c r="LF331" s="110">
        <f t="shared" si="3961"/>
        <v>0</v>
      </c>
      <c r="LG331" s="110">
        <f t="shared" si="3961"/>
        <v>0</v>
      </c>
      <c r="LH331" s="110">
        <f t="shared" si="3961"/>
        <v>0</v>
      </c>
      <c r="LI331" s="110">
        <f t="shared" si="3961"/>
        <v>0</v>
      </c>
      <c r="LJ331" s="110">
        <f t="shared" si="3961"/>
        <v>0</v>
      </c>
      <c r="LK331" s="110">
        <f t="shared" si="3961"/>
        <v>0</v>
      </c>
      <c r="LL331" s="110">
        <f t="shared" si="3961"/>
        <v>0</v>
      </c>
      <c r="LM331" s="110">
        <f t="shared" si="3962"/>
        <v>0</v>
      </c>
      <c r="LN331" s="110">
        <f t="shared" si="3962"/>
        <v>0</v>
      </c>
      <c r="LO331" s="110">
        <f t="shared" si="3962"/>
        <v>0</v>
      </c>
      <c r="LP331" s="110">
        <f t="shared" si="3962"/>
        <v>0</v>
      </c>
      <c r="LQ331" s="110">
        <f t="shared" si="3962"/>
        <v>0</v>
      </c>
      <c r="LR331" s="110">
        <f t="shared" si="3962"/>
        <v>0</v>
      </c>
      <c r="LS331" s="110">
        <f t="shared" si="3962"/>
        <v>0</v>
      </c>
      <c r="LT331" s="110">
        <f t="shared" si="3962"/>
        <v>0</v>
      </c>
      <c r="LU331" s="110">
        <f t="shared" si="3962"/>
        <v>0</v>
      </c>
      <c r="LV331" s="110">
        <f t="shared" si="3962"/>
        <v>0</v>
      </c>
      <c r="LW331" s="110">
        <f t="shared" si="3962"/>
        <v>0</v>
      </c>
      <c r="LX331" s="110">
        <f t="shared" si="3962"/>
        <v>0</v>
      </c>
      <c r="LY331" s="110">
        <f t="shared" si="3962"/>
        <v>0</v>
      </c>
      <c r="LZ331" s="110">
        <f t="shared" si="3962"/>
        <v>0</v>
      </c>
      <c r="MA331" s="110">
        <f t="shared" si="3962"/>
        <v>0</v>
      </c>
      <c r="MB331" s="110">
        <f t="shared" si="3962"/>
        <v>0</v>
      </c>
      <c r="MC331" s="110">
        <f t="shared" si="3963"/>
        <v>0</v>
      </c>
      <c r="MD331" s="110">
        <f t="shared" si="3963"/>
        <v>0</v>
      </c>
      <c r="ME331" s="110">
        <f t="shared" si="3963"/>
        <v>0</v>
      </c>
      <c r="MF331" s="110">
        <f t="shared" si="3963"/>
        <v>0</v>
      </c>
      <c r="MG331" s="110">
        <f t="shared" si="3963"/>
        <v>0</v>
      </c>
      <c r="MH331" s="110">
        <f t="shared" si="3963"/>
        <v>0</v>
      </c>
      <c r="MI331" s="110">
        <f t="shared" si="3963"/>
        <v>0</v>
      </c>
      <c r="MJ331" s="110">
        <f t="shared" si="3963"/>
        <v>0</v>
      </c>
      <c r="MK331" s="110">
        <f t="shared" si="3963"/>
        <v>0</v>
      </c>
      <c r="ML331" s="110">
        <f t="shared" si="3963"/>
        <v>0</v>
      </c>
      <c r="MM331" s="110">
        <f t="shared" si="3963"/>
        <v>0</v>
      </c>
      <c r="MN331" s="110">
        <f t="shared" si="3963"/>
        <v>0</v>
      </c>
      <c r="MO331" s="110">
        <f t="shared" si="3963"/>
        <v>0</v>
      </c>
      <c r="MP331" s="110">
        <f t="shared" si="3963"/>
        <v>0</v>
      </c>
      <c r="MQ331" s="110">
        <f t="shared" si="3963"/>
        <v>0</v>
      </c>
      <c r="MR331" s="110">
        <f t="shared" si="3963"/>
        <v>0</v>
      </c>
      <c r="MS331" s="110">
        <f t="shared" si="3964"/>
        <v>0</v>
      </c>
      <c r="MT331" s="110">
        <f t="shared" si="3964"/>
        <v>0</v>
      </c>
      <c r="MU331" s="110">
        <f t="shared" si="3964"/>
        <v>0</v>
      </c>
      <c r="MV331" s="110">
        <f t="shared" si="3964"/>
        <v>0</v>
      </c>
      <c r="MW331" s="110">
        <f t="shared" si="3964"/>
        <v>0</v>
      </c>
      <c r="MX331" s="110">
        <f t="shared" si="3964"/>
        <v>0</v>
      </c>
      <c r="MY331" s="110">
        <f t="shared" si="3964"/>
        <v>0</v>
      </c>
      <c r="MZ331" s="110">
        <f t="shared" si="3964"/>
        <v>0</v>
      </c>
      <c r="NA331" s="110">
        <f t="shared" si="3964"/>
        <v>0</v>
      </c>
      <c r="NB331" s="110">
        <f t="shared" si="3964"/>
        <v>0</v>
      </c>
      <c r="NC331" s="110">
        <f t="shared" si="3964"/>
        <v>0</v>
      </c>
      <c r="ND331" s="110">
        <f t="shared" si="3964"/>
        <v>0</v>
      </c>
      <c r="NE331" s="110">
        <f t="shared" si="3964"/>
        <v>0</v>
      </c>
      <c r="NF331" s="110">
        <f t="shared" si="3964"/>
        <v>0</v>
      </c>
      <c r="NG331" s="110">
        <f t="shared" si="3964"/>
        <v>0</v>
      </c>
      <c r="NH331" s="110">
        <f t="shared" si="3964"/>
        <v>0</v>
      </c>
      <c r="NI331" s="110">
        <f t="shared" si="3965"/>
        <v>0</v>
      </c>
      <c r="NJ331" s="110">
        <f t="shared" si="3965"/>
        <v>0</v>
      </c>
      <c r="NK331" s="112">
        <f t="shared" si="3965"/>
        <v>0</v>
      </c>
    </row>
    <row r="332" spans="1:375" x14ac:dyDescent="0.25">
      <c r="A332" s="96"/>
      <c r="B332" s="24">
        <f>$B$67</f>
        <v>0</v>
      </c>
      <c r="C332" s="23" t="str">
        <f>$C$231</f>
        <v>500 / Tenant #1</v>
      </c>
      <c r="D332" s="110">
        <f t="shared" si="3966"/>
        <v>0</v>
      </c>
      <c r="E332" s="110">
        <f t="shared" si="3942"/>
        <v>0</v>
      </c>
      <c r="F332" s="110">
        <f t="shared" si="3942"/>
        <v>0</v>
      </c>
      <c r="G332" s="110">
        <f t="shared" si="3942"/>
        <v>0</v>
      </c>
      <c r="H332" s="110">
        <f t="shared" si="3942"/>
        <v>0</v>
      </c>
      <c r="I332" s="110">
        <f t="shared" si="3942"/>
        <v>0</v>
      </c>
      <c r="J332" s="110">
        <f t="shared" si="3942"/>
        <v>0</v>
      </c>
      <c r="K332" s="110">
        <f t="shared" si="3942"/>
        <v>0</v>
      </c>
      <c r="L332" s="110">
        <f t="shared" si="3942"/>
        <v>0</v>
      </c>
      <c r="M332" s="110">
        <f t="shared" si="3942"/>
        <v>0</v>
      </c>
      <c r="N332" s="110">
        <f t="shared" si="3942"/>
        <v>0</v>
      </c>
      <c r="O332" s="110">
        <f t="shared" si="3942"/>
        <v>0</v>
      </c>
      <c r="P332" s="110">
        <f t="shared" si="3942"/>
        <v>0</v>
      </c>
      <c r="Q332" s="110">
        <f t="shared" si="3942"/>
        <v>0</v>
      </c>
      <c r="R332" s="110">
        <f t="shared" si="3942"/>
        <v>0</v>
      </c>
      <c r="S332" s="110">
        <f t="shared" si="3942"/>
        <v>0</v>
      </c>
      <c r="T332" s="110">
        <f t="shared" si="3942"/>
        <v>0</v>
      </c>
      <c r="U332" s="110">
        <f t="shared" si="3943"/>
        <v>0</v>
      </c>
      <c r="V332" s="110">
        <f t="shared" si="3943"/>
        <v>0</v>
      </c>
      <c r="W332" s="110">
        <f t="shared" si="3943"/>
        <v>0</v>
      </c>
      <c r="X332" s="110">
        <f t="shared" si="3943"/>
        <v>0</v>
      </c>
      <c r="Y332" s="110">
        <f t="shared" si="3943"/>
        <v>0</v>
      </c>
      <c r="Z332" s="110">
        <f t="shared" si="3943"/>
        <v>0</v>
      </c>
      <c r="AA332" s="110">
        <f t="shared" si="3943"/>
        <v>0</v>
      </c>
      <c r="AB332" s="110">
        <f t="shared" si="3943"/>
        <v>0</v>
      </c>
      <c r="AC332" s="110">
        <f t="shared" si="3943"/>
        <v>0</v>
      </c>
      <c r="AD332" s="110">
        <f t="shared" si="3943"/>
        <v>0</v>
      </c>
      <c r="AE332" s="110">
        <f t="shared" si="3943"/>
        <v>0</v>
      </c>
      <c r="AF332" s="110">
        <f t="shared" si="3943"/>
        <v>0</v>
      </c>
      <c r="AG332" s="110">
        <f t="shared" si="3943"/>
        <v>0</v>
      </c>
      <c r="AH332" s="110">
        <f t="shared" si="3943"/>
        <v>0</v>
      </c>
      <c r="AI332" s="110">
        <f t="shared" si="3943"/>
        <v>0</v>
      </c>
      <c r="AJ332" s="110">
        <f t="shared" si="3943"/>
        <v>0</v>
      </c>
      <c r="AK332" s="110">
        <f t="shared" si="3944"/>
        <v>0</v>
      </c>
      <c r="AL332" s="110">
        <f t="shared" si="3944"/>
        <v>0</v>
      </c>
      <c r="AM332" s="110">
        <f t="shared" si="3944"/>
        <v>0</v>
      </c>
      <c r="AN332" s="110">
        <f t="shared" si="3944"/>
        <v>0</v>
      </c>
      <c r="AO332" s="110">
        <f t="shared" si="3944"/>
        <v>0</v>
      </c>
      <c r="AP332" s="110">
        <f t="shared" si="3944"/>
        <v>0</v>
      </c>
      <c r="AQ332" s="110">
        <f t="shared" si="3944"/>
        <v>0</v>
      </c>
      <c r="AR332" s="110">
        <f t="shared" si="3944"/>
        <v>0</v>
      </c>
      <c r="AS332" s="110">
        <f t="shared" si="3944"/>
        <v>0</v>
      </c>
      <c r="AT332" s="110">
        <f t="shared" si="3944"/>
        <v>0</v>
      </c>
      <c r="AU332" s="110">
        <f t="shared" si="3944"/>
        <v>0</v>
      </c>
      <c r="AV332" s="110">
        <f t="shared" si="3944"/>
        <v>0</v>
      </c>
      <c r="AW332" s="110">
        <f t="shared" si="3944"/>
        <v>0</v>
      </c>
      <c r="AX332" s="110">
        <f t="shared" si="3944"/>
        <v>0</v>
      </c>
      <c r="AY332" s="110">
        <f t="shared" si="3944"/>
        <v>0</v>
      </c>
      <c r="AZ332" s="110">
        <f t="shared" si="3944"/>
        <v>0</v>
      </c>
      <c r="BA332" s="110">
        <f t="shared" si="3945"/>
        <v>0</v>
      </c>
      <c r="BB332" s="110">
        <f t="shared" si="3945"/>
        <v>0</v>
      </c>
      <c r="BC332" s="110">
        <f t="shared" si="3945"/>
        <v>0</v>
      </c>
      <c r="BD332" s="110">
        <f t="shared" si="3945"/>
        <v>0</v>
      </c>
      <c r="BE332" s="110">
        <f t="shared" si="3945"/>
        <v>0</v>
      </c>
      <c r="BF332" s="110">
        <f t="shared" si="3945"/>
        <v>0</v>
      </c>
      <c r="BG332" s="110">
        <f t="shared" si="3945"/>
        <v>0</v>
      </c>
      <c r="BH332" s="110">
        <f t="shared" si="3945"/>
        <v>0</v>
      </c>
      <c r="BI332" s="110">
        <f t="shared" si="3945"/>
        <v>0</v>
      </c>
      <c r="BJ332" s="110">
        <f t="shared" si="3945"/>
        <v>0</v>
      </c>
      <c r="BK332" s="110">
        <f t="shared" si="3945"/>
        <v>0</v>
      </c>
      <c r="BL332" s="110">
        <f t="shared" si="3945"/>
        <v>0</v>
      </c>
      <c r="BM332" s="110">
        <f t="shared" si="3945"/>
        <v>0</v>
      </c>
      <c r="BN332" s="110">
        <f t="shared" si="3945"/>
        <v>0</v>
      </c>
      <c r="BO332" s="110">
        <f t="shared" si="3945"/>
        <v>0</v>
      </c>
      <c r="BP332" s="110">
        <f t="shared" si="3945"/>
        <v>0</v>
      </c>
      <c r="BQ332" s="110">
        <f t="shared" si="3946"/>
        <v>0</v>
      </c>
      <c r="BR332" s="110">
        <f t="shared" si="3946"/>
        <v>0</v>
      </c>
      <c r="BS332" s="110">
        <f t="shared" si="3946"/>
        <v>0</v>
      </c>
      <c r="BT332" s="110">
        <f t="shared" si="3946"/>
        <v>0</v>
      </c>
      <c r="BU332" s="110">
        <f t="shared" si="3946"/>
        <v>0</v>
      </c>
      <c r="BV332" s="110">
        <f t="shared" si="3946"/>
        <v>0</v>
      </c>
      <c r="BW332" s="110">
        <f t="shared" si="3946"/>
        <v>0</v>
      </c>
      <c r="BX332" s="110">
        <f t="shared" si="3946"/>
        <v>0</v>
      </c>
      <c r="BY332" s="110">
        <f t="shared" si="3946"/>
        <v>0</v>
      </c>
      <c r="BZ332" s="110">
        <f t="shared" si="3946"/>
        <v>0</v>
      </c>
      <c r="CA332" s="110">
        <f t="shared" si="3946"/>
        <v>0</v>
      </c>
      <c r="CB332" s="110">
        <f t="shared" si="3946"/>
        <v>0</v>
      </c>
      <c r="CC332" s="110">
        <f t="shared" si="3946"/>
        <v>0</v>
      </c>
      <c r="CD332" s="110">
        <f t="shared" si="3946"/>
        <v>0</v>
      </c>
      <c r="CE332" s="110">
        <f t="shared" si="3946"/>
        <v>0</v>
      </c>
      <c r="CF332" s="110">
        <f t="shared" si="3946"/>
        <v>0</v>
      </c>
      <c r="CG332" s="110">
        <f t="shared" si="3947"/>
        <v>0</v>
      </c>
      <c r="CH332" s="110">
        <f t="shared" si="3947"/>
        <v>0</v>
      </c>
      <c r="CI332" s="110">
        <f t="shared" si="3947"/>
        <v>0</v>
      </c>
      <c r="CJ332" s="110">
        <f t="shared" si="3947"/>
        <v>0</v>
      </c>
      <c r="CK332" s="110">
        <f t="shared" si="3947"/>
        <v>0</v>
      </c>
      <c r="CL332" s="110">
        <f t="shared" si="3947"/>
        <v>0</v>
      </c>
      <c r="CM332" s="110">
        <f t="shared" si="3947"/>
        <v>0</v>
      </c>
      <c r="CN332" s="110">
        <f t="shared" si="3947"/>
        <v>0</v>
      </c>
      <c r="CO332" s="110">
        <f t="shared" si="3947"/>
        <v>0</v>
      </c>
      <c r="CP332" s="110">
        <f t="shared" si="3947"/>
        <v>0</v>
      </c>
      <c r="CQ332" s="110">
        <f t="shared" si="3947"/>
        <v>0</v>
      </c>
      <c r="CR332" s="110">
        <f t="shared" si="3947"/>
        <v>0</v>
      </c>
      <c r="CS332" s="110">
        <f t="shared" si="3947"/>
        <v>0</v>
      </c>
      <c r="CT332" s="110">
        <f t="shared" si="3947"/>
        <v>0</v>
      </c>
      <c r="CU332" s="110">
        <f t="shared" si="3947"/>
        <v>0</v>
      </c>
      <c r="CV332" s="110">
        <f t="shared" si="3947"/>
        <v>0</v>
      </c>
      <c r="CW332" s="110">
        <f t="shared" si="3948"/>
        <v>0</v>
      </c>
      <c r="CX332" s="110">
        <f t="shared" si="3948"/>
        <v>0</v>
      </c>
      <c r="CY332" s="110">
        <f t="shared" si="3948"/>
        <v>0</v>
      </c>
      <c r="CZ332" s="110">
        <f t="shared" si="3948"/>
        <v>0</v>
      </c>
      <c r="DA332" s="110">
        <f t="shared" si="3948"/>
        <v>0</v>
      </c>
      <c r="DB332" s="110">
        <f t="shared" si="3948"/>
        <v>0</v>
      </c>
      <c r="DC332" s="110">
        <f t="shared" si="3948"/>
        <v>0</v>
      </c>
      <c r="DD332" s="110">
        <f t="shared" si="3948"/>
        <v>0</v>
      </c>
      <c r="DE332" s="110">
        <f t="shared" si="3948"/>
        <v>0</v>
      </c>
      <c r="DF332" s="110">
        <f t="shared" si="3948"/>
        <v>0</v>
      </c>
      <c r="DG332" s="110">
        <f t="shared" si="3948"/>
        <v>0</v>
      </c>
      <c r="DH332" s="110">
        <f t="shared" si="3948"/>
        <v>0</v>
      </c>
      <c r="DI332" s="110">
        <f t="shared" si="3948"/>
        <v>0</v>
      </c>
      <c r="DJ332" s="110">
        <f t="shared" si="3948"/>
        <v>0</v>
      </c>
      <c r="DK332" s="110">
        <f t="shared" si="3948"/>
        <v>0</v>
      </c>
      <c r="DL332" s="110">
        <f t="shared" si="3948"/>
        <v>0</v>
      </c>
      <c r="DM332" s="110">
        <f t="shared" si="3949"/>
        <v>0</v>
      </c>
      <c r="DN332" s="110">
        <f t="shared" si="3949"/>
        <v>0</v>
      </c>
      <c r="DO332" s="110">
        <f t="shared" si="3949"/>
        <v>0</v>
      </c>
      <c r="DP332" s="110">
        <f t="shared" si="3949"/>
        <v>0</v>
      </c>
      <c r="DQ332" s="110">
        <f t="shared" si="3949"/>
        <v>0</v>
      </c>
      <c r="DR332" s="110">
        <f t="shared" si="3949"/>
        <v>0</v>
      </c>
      <c r="DS332" s="110">
        <f t="shared" si="3949"/>
        <v>0</v>
      </c>
      <c r="DT332" s="110">
        <f t="shared" si="3949"/>
        <v>0</v>
      </c>
      <c r="DU332" s="110">
        <f t="shared" si="3949"/>
        <v>0</v>
      </c>
      <c r="DV332" s="110">
        <f t="shared" si="3949"/>
        <v>0</v>
      </c>
      <c r="DW332" s="110">
        <f t="shared" si="3949"/>
        <v>0</v>
      </c>
      <c r="DX332" s="110">
        <f t="shared" si="3949"/>
        <v>0</v>
      </c>
      <c r="DY332" s="110">
        <f t="shared" si="3949"/>
        <v>0</v>
      </c>
      <c r="DZ332" s="110">
        <f t="shared" si="3949"/>
        <v>0</v>
      </c>
      <c r="EA332" s="110">
        <f t="shared" si="3949"/>
        <v>0</v>
      </c>
      <c r="EB332" s="110">
        <f t="shared" si="3949"/>
        <v>0</v>
      </c>
      <c r="EC332" s="110">
        <f t="shared" si="3950"/>
        <v>0</v>
      </c>
      <c r="ED332" s="110">
        <f t="shared" si="3950"/>
        <v>0</v>
      </c>
      <c r="EE332" s="110">
        <f t="shared" si="3950"/>
        <v>0</v>
      </c>
      <c r="EF332" s="110">
        <f t="shared" si="3950"/>
        <v>0</v>
      </c>
      <c r="EG332" s="110">
        <f t="shared" si="3950"/>
        <v>0</v>
      </c>
      <c r="EH332" s="110">
        <f t="shared" si="3950"/>
        <v>0</v>
      </c>
      <c r="EI332" s="110">
        <f t="shared" si="3950"/>
        <v>0</v>
      </c>
      <c r="EJ332" s="110">
        <f t="shared" si="3950"/>
        <v>0</v>
      </c>
      <c r="EK332" s="110">
        <f t="shared" si="3950"/>
        <v>0</v>
      </c>
      <c r="EL332" s="110">
        <f t="shared" si="3950"/>
        <v>0</v>
      </c>
      <c r="EM332" s="110">
        <f t="shared" si="3950"/>
        <v>0</v>
      </c>
      <c r="EN332" s="110">
        <f t="shared" si="3950"/>
        <v>0</v>
      </c>
      <c r="EO332" s="110">
        <f t="shared" si="3950"/>
        <v>0</v>
      </c>
      <c r="EP332" s="110">
        <f t="shared" si="3950"/>
        <v>0</v>
      </c>
      <c r="EQ332" s="110">
        <f t="shared" si="3950"/>
        <v>0</v>
      </c>
      <c r="ER332" s="110">
        <f t="shared" si="3950"/>
        <v>0</v>
      </c>
      <c r="ES332" s="110">
        <f t="shared" si="3951"/>
        <v>0</v>
      </c>
      <c r="ET332" s="110">
        <f t="shared" si="3951"/>
        <v>0</v>
      </c>
      <c r="EU332" s="110">
        <f t="shared" si="3951"/>
        <v>0</v>
      </c>
      <c r="EV332" s="110">
        <f t="shared" si="3951"/>
        <v>0</v>
      </c>
      <c r="EW332" s="110">
        <f t="shared" si="3951"/>
        <v>0</v>
      </c>
      <c r="EX332" s="110">
        <f t="shared" si="3951"/>
        <v>0</v>
      </c>
      <c r="EY332" s="110">
        <f t="shared" si="3951"/>
        <v>0</v>
      </c>
      <c r="EZ332" s="110">
        <f t="shared" si="3951"/>
        <v>0</v>
      </c>
      <c r="FA332" s="110">
        <f t="shared" si="3951"/>
        <v>0</v>
      </c>
      <c r="FB332" s="110">
        <f t="shared" si="3951"/>
        <v>0</v>
      </c>
      <c r="FC332" s="110">
        <f t="shared" si="3951"/>
        <v>0</v>
      </c>
      <c r="FD332" s="110">
        <f t="shared" si="3951"/>
        <v>0</v>
      </c>
      <c r="FE332" s="110">
        <f t="shared" si="3951"/>
        <v>0</v>
      </c>
      <c r="FF332" s="110">
        <f t="shared" si="3951"/>
        <v>0</v>
      </c>
      <c r="FG332" s="110">
        <f t="shared" si="3951"/>
        <v>0</v>
      </c>
      <c r="FH332" s="110">
        <f t="shared" si="3951"/>
        <v>0</v>
      </c>
      <c r="FI332" s="110">
        <f t="shared" si="3952"/>
        <v>0</v>
      </c>
      <c r="FJ332" s="110">
        <f t="shared" si="3952"/>
        <v>0</v>
      </c>
      <c r="FK332" s="110">
        <f t="shared" si="3952"/>
        <v>0</v>
      </c>
      <c r="FL332" s="110">
        <f t="shared" si="3952"/>
        <v>0</v>
      </c>
      <c r="FM332" s="110">
        <f t="shared" si="3952"/>
        <v>0</v>
      </c>
      <c r="FN332" s="110">
        <f t="shared" si="3952"/>
        <v>0</v>
      </c>
      <c r="FO332" s="110">
        <f t="shared" si="3952"/>
        <v>0</v>
      </c>
      <c r="FP332" s="110">
        <f t="shared" si="3952"/>
        <v>0</v>
      </c>
      <c r="FQ332" s="110">
        <f t="shared" si="3952"/>
        <v>0</v>
      </c>
      <c r="FR332" s="110">
        <f t="shared" si="3952"/>
        <v>0</v>
      </c>
      <c r="FS332" s="110">
        <f t="shared" si="3952"/>
        <v>0</v>
      </c>
      <c r="FT332" s="110">
        <f t="shared" si="3952"/>
        <v>0</v>
      </c>
      <c r="FU332" s="110">
        <f t="shared" si="3952"/>
        <v>0</v>
      </c>
      <c r="FV332" s="110">
        <f t="shared" si="3952"/>
        <v>0</v>
      </c>
      <c r="FW332" s="110">
        <f t="shared" si="3952"/>
        <v>0</v>
      </c>
      <c r="FX332" s="110">
        <f t="shared" si="3952"/>
        <v>0</v>
      </c>
      <c r="FY332" s="110">
        <f t="shared" si="3953"/>
        <v>0</v>
      </c>
      <c r="FZ332" s="110">
        <f t="shared" si="3953"/>
        <v>0</v>
      </c>
      <c r="GA332" s="110">
        <f t="shared" si="3953"/>
        <v>0</v>
      </c>
      <c r="GB332" s="110">
        <f t="shared" si="3953"/>
        <v>0</v>
      </c>
      <c r="GC332" s="110">
        <f t="shared" si="3953"/>
        <v>0</v>
      </c>
      <c r="GD332" s="110">
        <f t="shared" si="3953"/>
        <v>0</v>
      </c>
      <c r="GE332" s="110">
        <f t="shared" si="3953"/>
        <v>0</v>
      </c>
      <c r="GF332" s="110">
        <f t="shared" si="3953"/>
        <v>0</v>
      </c>
      <c r="GG332" s="110">
        <f t="shared" si="3953"/>
        <v>0</v>
      </c>
      <c r="GH332" s="110">
        <f t="shared" si="3953"/>
        <v>0</v>
      </c>
      <c r="GI332" s="110">
        <f t="shared" si="3953"/>
        <v>0</v>
      </c>
      <c r="GJ332" s="110">
        <f t="shared" si="3953"/>
        <v>0</v>
      </c>
      <c r="GK332" s="110">
        <f t="shared" si="3953"/>
        <v>0</v>
      </c>
      <c r="GL332" s="110">
        <f t="shared" si="3953"/>
        <v>0</v>
      </c>
      <c r="GM332" s="110">
        <f t="shared" si="3953"/>
        <v>0</v>
      </c>
      <c r="GN332" s="110">
        <f t="shared" si="3953"/>
        <v>0</v>
      </c>
      <c r="GO332" s="110">
        <f t="shared" si="3954"/>
        <v>0</v>
      </c>
      <c r="GP332" s="110">
        <f t="shared" si="3954"/>
        <v>0</v>
      </c>
      <c r="GQ332" s="110">
        <f t="shared" si="3954"/>
        <v>0</v>
      </c>
      <c r="GR332" s="110">
        <f t="shared" si="3954"/>
        <v>0</v>
      </c>
      <c r="GS332" s="110">
        <f t="shared" si="3954"/>
        <v>0</v>
      </c>
      <c r="GT332" s="110">
        <f t="shared" si="3954"/>
        <v>0</v>
      </c>
      <c r="GU332" s="110">
        <f t="shared" si="3954"/>
        <v>0</v>
      </c>
      <c r="GV332" s="110">
        <f t="shared" si="3954"/>
        <v>0</v>
      </c>
      <c r="GW332" s="110">
        <f t="shared" si="3954"/>
        <v>0</v>
      </c>
      <c r="GX332" s="110">
        <f t="shared" si="3954"/>
        <v>0</v>
      </c>
      <c r="GY332" s="110">
        <f t="shared" si="3954"/>
        <v>0</v>
      </c>
      <c r="GZ332" s="110">
        <f t="shared" si="3954"/>
        <v>0</v>
      </c>
      <c r="HA332" s="110">
        <f t="shared" si="3954"/>
        <v>0</v>
      </c>
      <c r="HB332" s="110">
        <f t="shared" si="3954"/>
        <v>0</v>
      </c>
      <c r="HC332" s="110">
        <f t="shared" si="3954"/>
        <v>0</v>
      </c>
      <c r="HD332" s="110">
        <f t="shared" si="3954"/>
        <v>0</v>
      </c>
      <c r="HE332" s="110">
        <f t="shared" si="3955"/>
        <v>0</v>
      </c>
      <c r="HF332" s="110">
        <f t="shared" si="3955"/>
        <v>0</v>
      </c>
      <c r="HG332" s="110">
        <f t="shared" si="3955"/>
        <v>0</v>
      </c>
      <c r="HH332" s="110">
        <f t="shared" si="3955"/>
        <v>0</v>
      </c>
      <c r="HI332" s="110">
        <f t="shared" si="3955"/>
        <v>0</v>
      </c>
      <c r="HJ332" s="110">
        <f t="shared" si="3955"/>
        <v>0</v>
      </c>
      <c r="HK332" s="110">
        <f t="shared" si="3955"/>
        <v>0</v>
      </c>
      <c r="HL332" s="110">
        <f t="shared" si="3955"/>
        <v>0</v>
      </c>
      <c r="HM332" s="110">
        <f t="shared" si="3955"/>
        <v>0</v>
      </c>
      <c r="HN332" s="110">
        <f t="shared" si="3955"/>
        <v>0</v>
      </c>
      <c r="HO332" s="110">
        <f t="shared" si="3955"/>
        <v>0</v>
      </c>
      <c r="HP332" s="110">
        <f t="shared" si="3955"/>
        <v>0</v>
      </c>
      <c r="HQ332" s="110">
        <f t="shared" si="3955"/>
        <v>0</v>
      </c>
      <c r="HR332" s="110">
        <f t="shared" si="3955"/>
        <v>0</v>
      </c>
      <c r="HS332" s="110">
        <f t="shared" si="3955"/>
        <v>0</v>
      </c>
      <c r="HT332" s="110">
        <f t="shared" si="3955"/>
        <v>0</v>
      </c>
      <c r="HU332" s="110">
        <f t="shared" si="3956"/>
        <v>0</v>
      </c>
      <c r="HV332" s="110">
        <f t="shared" si="3956"/>
        <v>0</v>
      </c>
      <c r="HW332" s="110">
        <f t="shared" si="3956"/>
        <v>0</v>
      </c>
      <c r="HX332" s="110">
        <f t="shared" si="3956"/>
        <v>0</v>
      </c>
      <c r="HY332" s="110">
        <f t="shared" si="3956"/>
        <v>0</v>
      </c>
      <c r="HZ332" s="110">
        <f t="shared" si="3956"/>
        <v>0</v>
      </c>
      <c r="IA332" s="110">
        <f t="shared" si="3956"/>
        <v>0</v>
      </c>
      <c r="IB332" s="110">
        <f t="shared" si="3956"/>
        <v>0</v>
      </c>
      <c r="IC332" s="110">
        <f t="shared" si="3956"/>
        <v>0</v>
      </c>
      <c r="ID332" s="110">
        <f t="shared" si="3956"/>
        <v>0</v>
      </c>
      <c r="IE332" s="110">
        <f t="shared" si="3956"/>
        <v>0</v>
      </c>
      <c r="IF332" s="110">
        <f t="shared" si="3956"/>
        <v>0</v>
      </c>
      <c r="IG332" s="110">
        <f t="shared" si="3956"/>
        <v>0</v>
      </c>
      <c r="IH332" s="110">
        <f t="shared" si="3956"/>
        <v>0</v>
      </c>
      <c r="II332" s="110">
        <f t="shared" si="3956"/>
        <v>0</v>
      </c>
      <c r="IJ332" s="110">
        <f t="shared" si="3956"/>
        <v>0</v>
      </c>
      <c r="IK332" s="110">
        <f t="shared" si="3957"/>
        <v>0</v>
      </c>
      <c r="IL332" s="110">
        <f t="shared" si="3957"/>
        <v>0</v>
      </c>
      <c r="IM332" s="110">
        <f t="shared" si="3957"/>
        <v>0</v>
      </c>
      <c r="IN332" s="110">
        <f t="shared" si="3957"/>
        <v>0</v>
      </c>
      <c r="IO332" s="110">
        <f t="shared" si="3957"/>
        <v>0</v>
      </c>
      <c r="IP332" s="110">
        <f t="shared" si="3957"/>
        <v>0</v>
      </c>
      <c r="IQ332" s="110">
        <f t="shared" si="3957"/>
        <v>0</v>
      </c>
      <c r="IR332" s="110">
        <f t="shared" si="3957"/>
        <v>0</v>
      </c>
      <c r="IS332" s="110">
        <f t="shared" si="3957"/>
        <v>0</v>
      </c>
      <c r="IT332" s="110">
        <f t="shared" si="3957"/>
        <v>0</v>
      </c>
      <c r="IU332" s="110">
        <f t="shared" si="3957"/>
        <v>0</v>
      </c>
      <c r="IV332" s="110">
        <f t="shared" si="3957"/>
        <v>0</v>
      </c>
      <c r="IW332" s="110">
        <f t="shared" si="3957"/>
        <v>0</v>
      </c>
      <c r="IX332" s="110">
        <f t="shared" si="3957"/>
        <v>0</v>
      </c>
      <c r="IY332" s="110">
        <f t="shared" si="3957"/>
        <v>0</v>
      </c>
      <c r="IZ332" s="110">
        <f t="shared" si="3957"/>
        <v>0</v>
      </c>
      <c r="JA332" s="110">
        <f t="shared" si="3958"/>
        <v>0</v>
      </c>
      <c r="JB332" s="110">
        <f t="shared" si="3958"/>
        <v>0</v>
      </c>
      <c r="JC332" s="110">
        <f t="shared" si="3958"/>
        <v>0</v>
      </c>
      <c r="JD332" s="110">
        <f t="shared" si="3958"/>
        <v>0</v>
      </c>
      <c r="JE332" s="110">
        <f t="shared" si="3958"/>
        <v>0</v>
      </c>
      <c r="JF332" s="110">
        <f t="shared" si="3958"/>
        <v>0</v>
      </c>
      <c r="JG332" s="110">
        <f t="shared" si="3958"/>
        <v>0</v>
      </c>
      <c r="JH332" s="110">
        <f t="shared" si="3958"/>
        <v>0</v>
      </c>
      <c r="JI332" s="110">
        <f t="shared" si="3958"/>
        <v>0</v>
      </c>
      <c r="JJ332" s="110">
        <f t="shared" si="3958"/>
        <v>0</v>
      </c>
      <c r="JK332" s="110">
        <f t="shared" si="3958"/>
        <v>0</v>
      </c>
      <c r="JL332" s="110">
        <f t="shared" si="3958"/>
        <v>0</v>
      </c>
      <c r="JM332" s="110">
        <f t="shared" si="3958"/>
        <v>0</v>
      </c>
      <c r="JN332" s="110">
        <f t="shared" si="3958"/>
        <v>0</v>
      </c>
      <c r="JO332" s="110">
        <f t="shared" si="3958"/>
        <v>0</v>
      </c>
      <c r="JP332" s="110">
        <f t="shared" si="3958"/>
        <v>0</v>
      </c>
      <c r="JQ332" s="110">
        <f t="shared" si="3959"/>
        <v>0</v>
      </c>
      <c r="JR332" s="110">
        <f t="shared" si="3959"/>
        <v>0</v>
      </c>
      <c r="JS332" s="110">
        <f t="shared" si="3959"/>
        <v>0</v>
      </c>
      <c r="JT332" s="110">
        <f t="shared" si="3959"/>
        <v>0</v>
      </c>
      <c r="JU332" s="110">
        <f t="shared" si="3959"/>
        <v>0</v>
      </c>
      <c r="JV332" s="110">
        <f t="shared" si="3959"/>
        <v>0</v>
      </c>
      <c r="JW332" s="110">
        <f t="shared" si="3959"/>
        <v>0</v>
      </c>
      <c r="JX332" s="110">
        <f t="shared" si="3959"/>
        <v>0</v>
      </c>
      <c r="JY332" s="110">
        <f t="shared" si="3959"/>
        <v>0</v>
      </c>
      <c r="JZ332" s="110">
        <f t="shared" si="3959"/>
        <v>0</v>
      </c>
      <c r="KA332" s="110">
        <f t="shared" si="3959"/>
        <v>0</v>
      </c>
      <c r="KB332" s="110">
        <f t="shared" si="3959"/>
        <v>0</v>
      </c>
      <c r="KC332" s="110">
        <f t="shared" si="3959"/>
        <v>0</v>
      </c>
      <c r="KD332" s="110">
        <f t="shared" si="3959"/>
        <v>0</v>
      </c>
      <c r="KE332" s="110">
        <f t="shared" si="3959"/>
        <v>0</v>
      </c>
      <c r="KF332" s="110">
        <f t="shared" si="3959"/>
        <v>0</v>
      </c>
      <c r="KG332" s="110">
        <f t="shared" si="3960"/>
        <v>0</v>
      </c>
      <c r="KH332" s="110">
        <f t="shared" si="3960"/>
        <v>0</v>
      </c>
      <c r="KI332" s="110">
        <f t="shared" si="3960"/>
        <v>0</v>
      </c>
      <c r="KJ332" s="110">
        <f t="shared" si="3960"/>
        <v>0</v>
      </c>
      <c r="KK332" s="110">
        <f t="shared" si="3960"/>
        <v>0</v>
      </c>
      <c r="KL332" s="110">
        <f t="shared" si="3960"/>
        <v>0</v>
      </c>
      <c r="KM332" s="110">
        <f t="shared" si="3960"/>
        <v>0</v>
      </c>
      <c r="KN332" s="110">
        <f t="shared" si="3960"/>
        <v>0</v>
      </c>
      <c r="KO332" s="110">
        <f t="shared" si="3960"/>
        <v>0</v>
      </c>
      <c r="KP332" s="110">
        <f t="shared" si="3960"/>
        <v>0</v>
      </c>
      <c r="KQ332" s="110">
        <f t="shared" si="3960"/>
        <v>0</v>
      </c>
      <c r="KR332" s="110">
        <f t="shared" si="3960"/>
        <v>0</v>
      </c>
      <c r="KS332" s="110">
        <f t="shared" si="3960"/>
        <v>0</v>
      </c>
      <c r="KT332" s="110">
        <f t="shared" si="3960"/>
        <v>0</v>
      </c>
      <c r="KU332" s="110">
        <f t="shared" si="3960"/>
        <v>0</v>
      </c>
      <c r="KV332" s="110">
        <f t="shared" si="3960"/>
        <v>0</v>
      </c>
      <c r="KW332" s="110">
        <f t="shared" si="3961"/>
        <v>0</v>
      </c>
      <c r="KX332" s="110">
        <f t="shared" si="3961"/>
        <v>0</v>
      </c>
      <c r="KY332" s="110">
        <f t="shared" si="3961"/>
        <v>0</v>
      </c>
      <c r="KZ332" s="110">
        <f t="shared" si="3961"/>
        <v>0</v>
      </c>
      <c r="LA332" s="110">
        <f t="shared" si="3961"/>
        <v>0</v>
      </c>
      <c r="LB332" s="110">
        <f t="shared" si="3961"/>
        <v>0</v>
      </c>
      <c r="LC332" s="110">
        <f t="shared" si="3961"/>
        <v>0</v>
      </c>
      <c r="LD332" s="110">
        <f t="shared" si="3961"/>
        <v>0</v>
      </c>
      <c r="LE332" s="110">
        <f t="shared" si="3961"/>
        <v>0</v>
      </c>
      <c r="LF332" s="110">
        <f t="shared" si="3961"/>
        <v>0</v>
      </c>
      <c r="LG332" s="110">
        <f t="shared" si="3961"/>
        <v>0</v>
      </c>
      <c r="LH332" s="110">
        <f t="shared" si="3961"/>
        <v>0</v>
      </c>
      <c r="LI332" s="110">
        <f t="shared" si="3961"/>
        <v>0</v>
      </c>
      <c r="LJ332" s="110">
        <f t="shared" si="3961"/>
        <v>0</v>
      </c>
      <c r="LK332" s="110">
        <f t="shared" si="3961"/>
        <v>0</v>
      </c>
      <c r="LL332" s="110">
        <f t="shared" si="3961"/>
        <v>0</v>
      </c>
      <c r="LM332" s="110">
        <f t="shared" si="3962"/>
        <v>0</v>
      </c>
      <c r="LN332" s="110">
        <f t="shared" si="3962"/>
        <v>0</v>
      </c>
      <c r="LO332" s="110">
        <f t="shared" si="3962"/>
        <v>0</v>
      </c>
      <c r="LP332" s="110">
        <f t="shared" si="3962"/>
        <v>0</v>
      </c>
      <c r="LQ332" s="110">
        <f t="shared" si="3962"/>
        <v>0</v>
      </c>
      <c r="LR332" s="110">
        <f t="shared" si="3962"/>
        <v>0</v>
      </c>
      <c r="LS332" s="110">
        <f t="shared" si="3962"/>
        <v>0</v>
      </c>
      <c r="LT332" s="110">
        <f t="shared" si="3962"/>
        <v>0</v>
      </c>
      <c r="LU332" s="110">
        <f t="shared" si="3962"/>
        <v>0</v>
      </c>
      <c r="LV332" s="110">
        <f t="shared" si="3962"/>
        <v>0</v>
      </c>
      <c r="LW332" s="110">
        <f t="shared" si="3962"/>
        <v>0</v>
      </c>
      <c r="LX332" s="110">
        <f t="shared" si="3962"/>
        <v>0</v>
      </c>
      <c r="LY332" s="110">
        <f t="shared" si="3962"/>
        <v>0</v>
      </c>
      <c r="LZ332" s="110">
        <f t="shared" si="3962"/>
        <v>0</v>
      </c>
      <c r="MA332" s="110">
        <f t="shared" si="3962"/>
        <v>0</v>
      </c>
      <c r="MB332" s="110">
        <f t="shared" si="3962"/>
        <v>0</v>
      </c>
      <c r="MC332" s="110">
        <f t="shared" si="3963"/>
        <v>0</v>
      </c>
      <c r="MD332" s="110">
        <f t="shared" si="3963"/>
        <v>0</v>
      </c>
      <c r="ME332" s="110">
        <f t="shared" si="3963"/>
        <v>0</v>
      </c>
      <c r="MF332" s="110">
        <f t="shared" si="3963"/>
        <v>0</v>
      </c>
      <c r="MG332" s="110">
        <f t="shared" si="3963"/>
        <v>0</v>
      </c>
      <c r="MH332" s="110">
        <f t="shared" si="3963"/>
        <v>0</v>
      </c>
      <c r="MI332" s="110">
        <f t="shared" si="3963"/>
        <v>0</v>
      </c>
      <c r="MJ332" s="110">
        <f t="shared" si="3963"/>
        <v>0</v>
      </c>
      <c r="MK332" s="110">
        <f t="shared" si="3963"/>
        <v>0</v>
      </c>
      <c r="ML332" s="110">
        <f t="shared" si="3963"/>
        <v>0</v>
      </c>
      <c r="MM332" s="110">
        <f t="shared" si="3963"/>
        <v>0</v>
      </c>
      <c r="MN332" s="110">
        <f t="shared" si="3963"/>
        <v>0</v>
      </c>
      <c r="MO332" s="110">
        <f t="shared" si="3963"/>
        <v>0</v>
      </c>
      <c r="MP332" s="110">
        <f t="shared" si="3963"/>
        <v>0</v>
      </c>
      <c r="MQ332" s="110">
        <f t="shared" si="3963"/>
        <v>0</v>
      </c>
      <c r="MR332" s="110">
        <f t="shared" si="3963"/>
        <v>0</v>
      </c>
      <c r="MS332" s="110">
        <f t="shared" si="3964"/>
        <v>0</v>
      </c>
      <c r="MT332" s="110">
        <f t="shared" si="3964"/>
        <v>0</v>
      </c>
      <c r="MU332" s="110">
        <f t="shared" si="3964"/>
        <v>0</v>
      </c>
      <c r="MV332" s="110">
        <f t="shared" si="3964"/>
        <v>0</v>
      </c>
      <c r="MW332" s="110">
        <f t="shared" si="3964"/>
        <v>0</v>
      </c>
      <c r="MX332" s="110">
        <f t="shared" si="3964"/>
        <v>0</v>
      </c>
      <c r="MY332" s="110">
        <f t="shared" si="3964"/>
        <v>0</v>
      </c>
      <c r="MZ332" s="110">
        <f t="shared" si="3964"/>
        <v>0</v>
      </c>
      <c r="NA332" s="110">
        <f t="shared" si="3964"/>
        <v>0</v>
      </c>
      <c r="NB332" s="110">
        <f t="shared" si="3964"/>
        <v>0</v>
      </c>
      <c r="NC332" s="110">
        <f t="shared" si="3964"/>
        <v>0</v>
      </c>
      <c r="ND332" s="110">
        <f t="shared" si="3964"/>
        <v>0</v>
      </c>
      <c r="NE332" s="110">
        <f t="shared" si="3964"/>
        <v>0</v>
      </c>
      <c r="NF332" s="110">
        <f t="shared" si="3964"/>
        <v>0</v>
      </c>
      <c r="NG332" s="110">
        <f t="shared" si="3964"/>
        <v>0</v>
      </c>
      <c r="NH332" s="110">
        <f t="shared" si="3964"/>
        <v>0</v>
      </c>
      <c r="NI332" s="110">
        <f t="shared" si="3965"/>
        <v>0</v>
      </c>
      <c r="NJ332" s="110">
        <f t="shared" si="3965"/>
        <v>0</v>
      </c>
      <c r="NK332" s="112">
        <f t="shared" si="3965"/>
        <v>0</v>
      </c>
    </row>
    <row r="333" spans="1:375" x14ac:dyDescent="0.25">
      <c r="A333" s="96"/>
      <c r="B333" s="24">
        <f>$B$83</f>
        <v>0</v>
      </c>
      <c r="C333" s="23" t="str">
        <f>$C$247</f>
        <v>600 / Tenant #1</v>
      </c>
      <c r="D333" s="110">
        <f t="shared" si="3966"/>
        <v>0</v>
      </c>
      <c r="E333" s="110">
        <f t="shared" si="3942"/>
        <v>0</v>
      </c>
      <c r="F333" s="110">
        <f t="shared" si="3942"/>
        <v>0</v>
      </c>
      <c r="G333" s="110">
        <f t="shared" si="3942"/>
        <v>0</v>
      </c>
      <c r="H333" s="110">
        <f t="shared" si="3942"/>
        <v>0</v>
      </c>
      <c r="I333" s="110">
        <f t="shared" si="3942"/>
        <v>0</v>
      </c>
      <c r="J333" s="110">
        <f t="shared" si="3942"/>
        <v>0</v>
      </c>
      <c r="K333" s="110">
        <f t="shared" si="3942"/>
        <v>0</v>
      </c>
      <c r="L333" s="110">
        <f t="shared" si="3942"/>
        <v>0</v>
      </c>
      <c r="M333" s="110">
        <f t="shared" si="3942"/>
        <v>0</v>
      </c>
      <c r="N333" s="110">
        <f t="shared" si="3942"/>
        <v>0</v>
      </c>
      <c r="O333" s="110">
        <f t="shared" si="3942"/>
        <v>0</v>
      </c>
      <c r="P333" s="110">
        <f t="shared" si="3942"/>
        <v>0</v>
      </c>
      <c r="Q333" s="110">
        <f t="shared" si="3942"/>
        <v>0</v>
      </c>
      <c r="R333" s="110">
        <f t="shared" si="3942"/>
        <v>0</v>
      </c>
      <c r="S333" s="110">
        <f t="shared" si="3942"/>
        <v>0</v>
      </c>
      <c r="T333" s="110">
        <f t="shared" si="3942"/>
        <v>0</v>
      </c>
      <c r="U333" s="110">
        <f t="shared" si="3943"/>
        <v>0</v>
      </c>
      <c r="V333" s="110">
        <f t="shared" si="3943"/>
        <v>0</v>
      </c>
      <c r="W333" s="110">
        <f t="shared" si="3943"/>
        <v>0</v>
      </c>
      <c r="X333" s="110">
        <f t="shared" si="3943"/>
        <v>0</v>
      </c>
      <c r="Y333" s="110">
        <f t="shared" si="3943"/>
        <v>0</v>
      </c>
      <c r="Z333" s="110">
        <f t="shared" si="3943"/>
        <v>0</v>
      </c>
      <c r="AA333" s="110">
        <f t="shared" si="3943"/>
        <v>0</v>
      </c>
      <c r="AB333" s="110">
        <f t="shared" si="3943"/>
        <v>0</v>
      </c>
      <c r="AC333" s="110">
        <f t="shared" si="3943"/>
        <v>0</v>
      </c>
      <c r="AD333" s="110">
        <f t="shared" si="3943"/>
        <v>0</v>
      </c>
      <c r="AE333" s="110">
        <f t="shared" si="3943"/>
        <v>0</v>
      </c>
      <c r="AF333" s="110">
        <f t="shared" si="3943"/>
        <v>0</v>
      </c>
      <c r="AG333" s="110">
        <f t="shared" si="3943"/>
        <v>0</v>
      </c>
      <c r="AH333" s="110">
        <f t="shared" si="3943"/>
        <v>0</v>
      </c>
      <c r="AI333" s="110">
        <f t="shared" si="3943"/>
        <v>0</v>
      </c>
      <c r="AJ333" s="110">
        <f t="shared" si="3943"/>
        <v>0</v>
      </c>
      <c r="AK333" s="110">
        <f t="shared" si="3944"/>
        <v>0</v>
      </c>
      <c r="AL333" s="110">
        <f t="shared" si="3944"/>
        <v>0</v>
      </c>
      <c r="AM333" s="110">
        <f t="shared" si="3944"/>
        <v>0</v>
      </c>
      <c r="AN333" s="110">
        <f t="shared" si="3944"/>
        <v>0</v>
      </c>
      <c r="AO333" s="110">
        <f t="shared" si="3944"/>
        <v>0</v>
      </c>
      <c r="AP333" s="110">
        <f t="shared" si="3944"/>
        <v>0</v>
      </c>
      <c r="AQ333" s="110">
        <f t="shared" si="3944"/>
        <v>0</v>
      </c>
      <c r="AR333" s="110">
        <f t="shared" si="3944"/>
        <v>0</v>
      </c>
      <c r="AS333" s="110">
        <f t="shared" si="3944"/>
        <v>0</v>
      </c>
      <c r="AT333" s="110">
        <f t="shared" si="3944"/>
        <v>0</v>
      </c>
      <c r="AU333" s="110">
        <f t="shared" si="3944"/>
        <v>0</v>
      </c>
      <c r="AV333" s="110">
        <f t="shared" si="3944"/>
        <v>0</v>
      </c>
      <c r="AW333" s="110">
        <f t="shared" si="3944"/>
        <v>0</v>
      </c>
      <c r="AX333" s="110">
        <f t="shared" si="3944"/>
        <v>0</v>
      </c>
      <c r="AY333" s="110">
        <f t="shared" si="3944"/>
        <v>0</v>
      </c>
      <c r="AZ333" s="110">
        <f t="shared" si="3944"/>
        <v>0</v>
      </c>
      <c r="BA333" s="110">
        <f t="shared" si="3945"/>
        <v>0</v>
      </c>
      <c r="BB333" s="110">
        <f t="shared" si="3945"/>
        <v>0</v>
      </c>
      <c r="BC333" s="110">
        <f t="shared" si="3945"/>
        <v>0</v>
      </c>
      <c r="BD333" s="110">
        <f t="shared" si="3945"/>
        <v>0</v>
      </c>
      <c r="BE333" s="110">
        <f t="shared" si="3945"/>
        <v>0</v>
      </c>
      <c r="BF333" s="110">
        <f t="shared" si="3945"/>
        <v>0</v>
      </c>
      <c r="BG333" s="110">
        <f t="shared" si="3945"/>
        <v>0</v>
      </c>
      <c r="BH333" s="110">
        <f t="shared" si="3945"/>
        <v>0</v>
      </c>
      <c r="BI333" s="110">
        <f t="shared" si="3945"/>
        <v>0</v>
      </c>
      <c r="BJ333" s="110">
        <f t="shared" si="3945"/>
        <v>0</v>
      </c>
      <c r="BK333" s="110">
        <f t="shared" si="3945"/>
        <v>0</v>
      </c>
      <c r="BL333" s="110">
        <f t="shared" si="3945"/>
        <v>0</v>
      </c>
      <c r="BM333" s="110">
        <f t="shared" si="3945"/>
        <v>0</v>
      </c>
      <c r="BN333" s="110">
        <f t="shared" si="3945"/>
        <v>0</v>
      </c>
      <c r="BO333" s="110">
        <f t="shared" si="3945"/>
        <v>0</v>
      </c>
      <c r="BP333" s="110">
        <f t="shared" si="3945"/>
        <v>0</v>
      </c>
      <c r="BQ333" s="110">
        <f t="shared" si="3946"/>
        <v>0</v>
      </c>
      <c r="BR333" s="110">
        <f t="shared" si="3946"/>
        <v>0</v>
      </c>
      <c r="BS333" s="110">
        <f t="shared" si="3946"/>
        <v>0</v>
      </c>
      <c r="BT333" s="110">
        <f t="shared" si="3946"/>
        <v>0</v>
      </c>
      <c r="BU333" s="110">
        <f t="shared" si="3946"/>
        <v>0</v>
      </c>
      <c r="BV333" s="110">
        <f t="shared" si="3946"/>
        <v>0</v>
      </c>
      <c r="BW333" s="110">
        <f t="shared" si="3946"/>
        <v>0</v>
      </c>
      <c r="BX333" s="110">
        <f t="shared" si="3946"/>
        <v>0</v>
      </c>
      <c r="BY333" s="110">
        <f t="shared" si="3946"/>
        <v>0</v>
      </c>
      <c r="BZ333" s="110">
        <f t="shared" si="3946"/>
        <v>0</v>
      </c>
      <c r="CA333" s="110">
        <f t="shared" si="3946"/>
        <v>0</v>
      </c>
      <c r="CB333" s="110">
        <f t="shared" si="3946"/>
        <v>0</v>
      </c>
      <c r="CC333" s="110">
        <f t="shared" si="3946"/>
        <v>0</v>
      </c>
      <c r="CD333" s="110">
        <f t="shared" si="3946"/>
        <v>0</v>
      </c>
      <c r="CE333" s="110">
        <f t="shared" si="3946"/>
        <v>0</v>
      </c>
      <c r="CF333" s="110">
        <f t="shared" si="3946"/>
        <v>0</v>
      </c>
      <c r="CG333" s="110">
        <f t="shared" si="3947"/>
        <v>0</v>
      </c>
      <c r="CH333" s="110">
        <f t="shared" si="3947"/>
        <v>0</v>
      </c>
      <c r="CI333" s="110">
        <f t="shared" si="3947"/>
        <v>0</v>
      </c>
      <c r="CJ333" s="110">
        <f t="shared" si="3947"/>
        <v>0</v>
      </c>
      <c r="CK333" s="110">
        <f t="shared" si="3947"/>
        <v>0</v>
      </c>
      <c r="CL333" s="110">
        <f t="shared" si="3947"/>
        <v>0</v>
      </c>
      <c r="CM333" s="110">
        <f t="shared" si="3947"/>
        <v>0</v>
      </c>
      <c r="CN333" s="110">
        <f t="shared" si="3947"/>
        <v>0</v>
      </c>
      <c r="CO333" s="110">
        <f t="shared" si="3947"/>
        <v>0</v>
      </c>
      <c r="CP333" s="110">
        <f t="shared" si="3947"/>
        <v>0</v>
      </c>
      <c r="CQ333" s="110">
        <f t="shared" si="3947"/>
        <v>0</v>
      </c>
      <c r="CR333" s="110">
        <f t="shared" si="3947"/>
        <v>0</v>
      </c>
      <c r="CS333" s="110">
        <f t="shared" si="3947"/>
        <v>0</v>
      </c>
      <c r="CT333" s="110">
        <f t="shared" si="3947"/>
        <v>0</v>
      </c>
      <c r="CU333" s="110">
        <f t="shared" si="3947"/>
        <v>0</v>
      </c>
      <c r="CV333" s="110">
        <f t="shared" si="3947"/>
        <v>0</v>
      </c>
      <c r="CW333" s="110">
        <f t="shared" si="3948"/>
        <v>0</v>
      </c>
      <c r="CX333" s="110">
        <f t="shared" si="3948"/>
        <v>0</v>
      </c>
      <c r="CY333" s="110">
        <f t="shared" si="3948"/>
        <v>0</v>
      </c>
      <c r="CZ333" s="110">
        <f t="shared" si="3948"/>
        <v>0</v>
      </c>
      <c r="DA333" s="110">
        <f t="shared" si="3948"/>
        <v>0</v>
      </c>
      <c r="DB333" s="110">
        <f t="shared" si="3948"/>
        <v>0</v>
      </c>
      <c r="DC333" s="110">
        <f t="shared" si="3948"/>
        <v>0</v>
      </c>
      <c r="DD333" s="110">
        <f t="shared" si="3948"/>
        <v>0</v>
      </c>
      <c r="DE333" s="110">
        <f t="shared" si="3948"/>
        <v>0</v>
      </c>
      <c r="DF333" s="110">
        <f t="shared" si="3948"/>
        <v>0</v>
      </c>
      <c r="DG333" s="110">
        <f t="shared" si="3948"/>
        <v>0</v>
      </c>
      <c r="DH333" s="110">
        <f t="shared" si="3948"/>
        <v>0</v>
      </c>
      <c r="DI333" s="110">
        <f t="shared" si="3948"/>
        <v>0</v>
      </c>
      <c r="DJ333" s="110">
        <f t="shared" si="3948"/>
        <v>0</v>
      </c>
      <c r="DK333" s="110">
        <f t="shared" si="3948"/>
        <v>0</v>
      </c>
      <c r="DL333" s="110">
        <f t="shared" si="3948"/>
        <v>0</v>
      </c>
      <c r="DM333" s="110">
        <f t="shared" si="3949"/>
        <v>0</v>
      </c>
      <c r="DN333" s="110">
        <f t="shared" si="3949"/>
        <v>0</v>
      </c>
      <c r="DO333" s="110">
        <f t="shared" si="3949"/>
        <v>0</v>
      </c>
      <c r="DP333" s="110">
        <f t="shared" si="3949"/>
        <v>0</v>
      </c>
      <c r="DQ333" s="110">
        <f t="shared" si="3949"/>
        <v>0</v>
      </c>
      <c r="DR333" s="110">
        <f t="shared" si="3949"/>
        <v>0</v>
      </c>
      <c r="DS333" s="110">
        <f t="shared" si="3949"/>
        <v>0</v>
      </c>
      <c r="DT333" s="110">
        <f t="shared" si="3949"/>
        <v>0</v>
      </c>
      <c r="DU333" s="110">
        <f t="shared" si="3949"/>
        <v>0</v>
      </c>
      <c r="DV333" s="110">
        <f t="shared" si="3949"/>
        <v>0</v>
      </c>
      <c r="DW333" s="110">
        <f t="shared" si="3949"/>
        <v>0</v>
      </c>
      <c r="DX333" s="110">
        <f t="shared" si="3949"/>
        <v>0</v>
      </c>
      <c r="DY333" s="110">
        <f t="shared" si="3949"/>
        <v>0</v>
      </c>
      <c r="DZ333" s="110">
        <f t="shared" si="3949"/>
        <v>0</v>
      </c>
      <c r="EA333" s="110">
        <f t="shared" si="3949"/>
        <v>0</v>
      </c>
      <c r="EB333" s="110">
        <f t="shared" si="3949"/>
        <v>0</v>
      </c>
      <c r="EC333" s="110">
        <f t="shared" si="3950"/>
        <v>0</v>
      </c>
      <c r="ED333" s="110">
        <f t="shared" si="3950"/>
        <v>0</v>
      </c>
      <c r="EE333" s="110">
        <f t="shared" si="3950"/>
        <v>0</v>
      </c>
      <c r="EF333" s="110">
        <f t="shared" si="3950"/>
        <v>0</v>
      </c>
      <c r="EG333" s="110">
        <f t="shared" si="3950"/>
        <v>0</v>
      </c>
      <c r="EH333" s="110">
        <f t="shared" si="3950"/>
        <v>0</v>
      </c>
      <c r="EI333" s="110">
        <f t="shared" si="3950"/>
        <v>0</v>
      </c>
      <c r="EJ333" s="110">
        <f t="shared" si="3950"/>
        <v>0</v>
      </c>
      <c r="EK333" s="110">
        <f t="shared" si="3950"/>
        <v>0</v>
      </c>
      <c r="EL333" s="110">
        <f t="shared" si="3950"/>
        <v>0</v>
      </c>
      <c r="EM333" s="110">
        <f t="shared" si="3950"/>
        <v>0</v>
      </c>
      <c r="EN333" s="110">
        <f t="shared" si="3950"/>
        <v>0</v>
      </c>
      <c r="EO333" s="110">
        <f t="shared" si="3950"/>
        <v>0</v>
      </c>
      <c r="EP333" s="110">
        <f t="shared" si="3950"/>
        <v>0</v>
      </c>
      <c r="EQ333" s="110">
        <f t="shared" si="3950"/>
        <v>0</v>
      </c>
      <c r="ER333" s="110">
        <f t="shared" si="3950"/>
        <v>0</v>
      </c>
      <c r="ES333" s="110">
        <f t="shared" si="3951"/>
        <v>0</v>
      </c>
      <c r="ET333" s="110">
        <f t="shared" si="3951"/>
        <v>0</v>
      </c>
      <c r="EU333" s="110">
        <f t="shared" si="3951"/>
        <v>0</v>
      </c>
      <c r="EV333" s="110">
        <f t="shared" si="3951"/>
        <v>0</v>
      </c>
      <c r="EW333" s="110">
        <f t="shared" si="3951"/>
        <v>0</v>
      </c>
      <c r="EX333" s="110">
        <f t="shared" si="3951"/>
        <v>0</v>
      </c>
      <c r="EY333" s="110">
        <f t="shared" si="3951"/>
        <v>0</v>
      </c>
      <c r="EZ333" s="110">
        <f t="shared" si="3951"/>
        <v>0</v>
      </c>
      <c r="FA333" s="110">
        <f t="shared" si="3951"/>
        <v>0</v>
      </c>
      <c r="FB333" s="110">
        <f t="shared" si="3951"/>
        <v>0</v>
      </c>
      <c r="FC333" s="110">
        <f t="shared" si="3951"/>
        <v>0</v>
      </c>
      <c r="FD333" s="110">
        <f t="shared" si="3951"/>
        <v>0</v>
      </c>
      <c r="FE333" s="110">
        <f t="shared" si="3951"/>
        <v>0</v>
      </c>
      <c r="FF333" s="110">
        <f t="shared" si="3951"/>
        <v>0</v>
      </c>
      <c r="FG333" s="110">
        <f t="shared" si="3951"/>
        <v>0</v>
      </c>
      <c r="FH333" s="110">
        <f t="shared" si="3951"/>
        <v>0</v>
      </c>
      <c r="FI333" s="110">
        <f t="shared" si="3952"/>
        <v>0</v>
      </c>
      <c r="FJ333" s="110">
        <f t="shared" si="3952"/>
        <v>0</v>
      </c>
      <c r="FK333" s="110">
        <f t="shared" si="3952"/>
        <v>0</v>
      </c>
      <c r="FL333" s="110">
        <f t="shared" si="3952"/>
        <v>0</v>
      </c>
      <c r="FM333" s="110">
        <f t="shared" si="3952"/>
        <v>0</v>
      </c>
      <c r="FN333" s="110">
        <f t="shared" si="3952"/>
        <v>0</v>
      </c>
      <c r="FO333" s="110">
        <f t="shared" si="3952"/>
        <v>0</v>
      </c>
      <c r="FP333" s="110">
        <f t="shared" si="3952"/>
        <v>0</v>
      </c>
      <c r="FQ333" s="110">
        <f t="shared" si="3952"/>
        <v>0</v>
      </c>
      <c r="FR333" s="110">
        <f t="shared" si="3952"/>
        <v>0</v>
      </c>
      <c r="FS333" s="110">
        <f t="shared" si="3952"/>
        <v>0</v>
      </c>
      <c r="FT333" s="110">
        <f t="shared" si="3952"/>
        <v>0</v>
      </c>
      <c r="FU333" s="110">
        <f t="shared" si="3952"/>
        <v>0</v>
      </c>
      <c r="FV333" s="110">
        <f t="shared" si="3952"/>
        <v>0</v>
      </c>
      <c r="FW333" s="110">
        <f t="shared" si="3952"/>
        <v>0</v>
      </c>
      <c r="FX333" s="110">
        <f t="shared" si="3952"/>
        <v>0</v>
      </c>
      <c r="FY333" s="110">
        <f t="shared" si="3953"/>
        <v>0</v>
      </c>
      <c r="FZ333" s="110">
        <f t="shared" si="3953"/>
        <v>0</v>
      </c>
      <c r="GA333" s="110">
        <f t="shared" si="3953"/>
        <v>0</v>
      </c>
      <c r="GB333" s="110">
        <f t="shared" si="3953"/>
        <v>0</v>
      </c>
      <c r="GC333" s="110">
        <f t="shared" si="3953"/>
        <v>0</v>
      </c>
      <c r="GD333" s="110">
        <f t="shared" si="3953"/>
        <v>0</v>
      </c>
      <c r="GE333" s="110">
        <f t="shared" si="3953"/>
        <v>0</v>
      </c>
      <c r="GF333" s="110">
        <f t="shared" si="3953"/>
        <v>0</v>
      </c>
      <c r="GG333" s="110">
        <f t="shared" si="3953"/>
        <v>0</v>
      </c>
      <c r="GH333" s="110">
        <f t="shared" si="3953"/>
        <v>0</v>
      </c>
      <c r="GI333" s="110">
        <f t="shared" si="3953"/>
        <v>0</v>
      </c>
      <c r="GJ333" s="110">
        <f t="shared" si="3953"/>
        <v>0</v>
      </c>
      <c r="GK333" s="110">
        <f t="shared" si="3953"/>
        <v>0</v>
      </c>
      <c r="GL333" s="110">
        <f t="shared" si="3953"/>
        <v>0</v>
      </c>
      <c r="GM333" s="110">
        <f t="shared" si="3953"/>
        <v>0</v>
      </c>
      <c r="GN333" s="110">
        <f t="shared" si="3953"/>
        <v>0</v>
      </c>
      <c r="GO333" s="110">
        <f t="shared" si="3954"/>
        <v>0</v>
      </c>
      <c r="GP333" s="110">
        <f t="shared" si="3954"/>
        <v>0</v>
      </c>
      <c r="GQ333" s="110">
        <f t="shared" si="3954"/>
        <v>0</v>
      </c>
      <c r="GR333" s="110">
        <f t="shared" si="3954"/>
        <v>0</v>
      </c>
      <c r="GS333" s="110">
        <f t="shared" si="3954"/>
        <v>0</v>
      </c>
      <c r="GT333" s="110">
        <f t="shared" si="3954"/>
        <v>0</v>
      </c>
      <c r="GU333" s="110">
        <f t="shared" si="3954"/>
        <v>0</v>
      </c>
      <c r="GV333" s="110">
        <f t="shared" si="3954"/>
        <v>0</v>
      </c>
      <c r="GW333" s="110">
        <f t="shared" si="3954"/>
        <v>0</v>
      </c>
      <c r="GX333" s="110">
        <f t="shared" si="3954"/>
        <v>0</v>
      </c>
      <c r="GY333" s="110">
        <f t="shared" si="3954"/>
        <v>0</v>
      </c>
      <c r="GZ333" s="110">
        <f t="shared" si="3954"/>
        <v>0</v>
      </c>
      <c r="HA333" s="110">
        <f t="shared" si="3954"/>
        <v>0</v>
      </c>
      <c r="HB333" s="110">
        <f t="shared" si="3954"/>
        <v>0</v>
      </c>
      <c r="HC333" s="110">
        <f t="shared" si="3954"/>
        <v>0</v>
      </c>
      <c r="HD333" s="110">
        <f t="shared" si="3954"/>
        <v>0</v>
      </c>
      <c r="HE333" s="110">
        <f t="shared" si="3955"/>
        <v>0</v>
      </c>
      <c r="HF333" s="110">
        <f t="shared" si="3955"/>
        <v>0</v>
      </c>
      <c r="HG333" s="110">
        <f t="shared" si="3955"/>
        <v>0</v>
      </c>
      <c r="HH333" s="110">
        <f t="shared" si="3955"/>
        <v>0</v>
      </c>
      <c r="HI333" s="110">
        <f t="shared" si="3955"/>
        <v>0</v>
      </c>
      <c r="HJ333" s="110">
        <f t="shared" si="3955"/>
        <v>0</v>
      </c>
      <c r="HK333" s="110">
        <f t="shared" si="3955"/>
        <v>0</v>
      </c>
      <c r="HL333" s="110">
        <f t="shared" si="3955"/>
        <v>0</v>
      </c>
      <c r="HM333" s="110">
        <f t="shared" si="3955"/>
        <v>0</v>
      </c>
      <c r="HN333" s="110">
        <f t="shared" si="3955"/>
        <v>0</v>
      </c>
      <c r="HO333" s="110">
        <f t="shared" si="3955"/>
        <v>0</v>
      </c>
      <c r="HP333" s="110">
        <f t="shared" si="3955"/>
        <v>0</v>
      </c>
      <c r="HQ333" s="110">
        <f t="shared" si="3955"/>
        <v>0</v>
      </c>
      <c r="HR333" s="110">
        <f t="shared" si="3955"/>
        <v>0</v>
      </c>
      <c r="HS333" s="110">
        <f t="shared" si="3955"/>
        <v>0</v>
      </c>
      <c r="HT333" s="110">
        <f t="shared" si="3955"/>
        <v>0</v>
      </c>
      <c r="HU333" s="110">
        <f t="shared" si="3956"/>
        <v>0</v>
      </c>
      <c r="HV333" s="110">
        <f t="shared" si="3956"/>
        <v>0</v>
      </c>
      <c r="HW333" s="110">
        <f t="shared" si="3956"/>
        <v>0</v>
      </c>
      <c r="HX333" s="110">
        <f t="shared" si="3956"/>
        <v>0</v>
      </c>
      <c r="HY333" s="110">
        <f t="shared" si="3956"/>
        <v>0</v>
      </c>
      <c r="HZ333" s="110">
        <f t="shared" si="3956"/>
        <v>0</v>
      </c>
      <c r="IA333" s="110">
        <f t="shared" si="3956"/>
        <v>0</v>
      </c>
      <c r="IB333" s="110">
        <f t="shared" si="3956"/>
        <v>0</v>
      </c>
      <c r="IC333" s="110">
        <f t="shared" si="3956"/>
        <v>0</v>
      </c>
      <c r="ID333" s="110">
        <f t="shared" si="3956"/>
        <v>0</v>
      </c>
      <c r="IE333" s="110">
        <f t="shared" si="3956"/>
        <v>0</v>
      </c>
      <c r="IF333" s="110">
        <f t="shared" si="3956"/>
        <v>0</v>
      </c>
      <c r="IG333" s="110">
        <f t="shared" si="3956"/>
        <v>0</v>
      </c>
      <c r="IH333" s="110">
        <f t="shared" si="3956"/>
        <v>0</v>
      </c>
      <c r="II333" s="110">
        <f t="shared" si="3956"/>
        <v>0</v>
      </c>
      <c r="IJ333" s="110">
        <f t="shared" si="3956"/>
        <v>0</v>
      </c>
      <c r="IK333" s="110">
        <f t="shared" si="3957"/>
        <v>0</v>
      </c>
      <c r="IL333" s="110">
        <f t="shared" si="3957"/>
        <v>0</v>
      </c>
      <c r="IM333" s="110">
        <f t="shared" si="3957"/>
        <v>0</v>
      </c>
      <c r="IN333" s="110">
        <f t="shared" si="3957"/>
        <v>0</v>
      </c>
      <c r="IO333" s="110">
        <f t="shared" si="3957"/>
        <v>0</v>
      </c>
      <c r="IP333" s="110">
        <f t="shared" si="3957"/>
        <v>0</v>
      </c>
      <c r="IQ333" s="110">
        <f t="shared" si="3957"/>
        <v>0</v>
      </c>
      <c r="IR333" s="110">
        <f t="shared" si="3957"/>
        <v>0</v>
      </c>
      <c r="IS333" s="110">
        <f t="shared" si="3957"/>
        <v>0</v>
      </c>
      <c r="IT333" s="110">
        <f t="shared" si="3957"/>
        <v>0</v>
      </c>
      <c r="IU333" s="110">
        <f t="shared" si="3957"/>
        <v>0</v>
      </c>
      <c r="IV333" s="110">
        <f t="shared" si="3957"/>
        <v>0</v>
      </c>
      <c r="IW333" s="110">
        <f t="shared" si="3957"/>
        <v>0</v>
      </c>
      <c r="IX333" s="110">
        <f t="shared" si="3957"/>
        <v>0</v>
      </c>
      <c r="IY333" s="110">
        <f t="shared" si="3957"/>
        <v>0</v>
      </c>
      <c r="IZ333" s="110">
        <f t="shared" si="3957"/>
        <v>0</v>
      </c>
      <c r="JA333" s="110">
        <f t="shared" si="3958"/>
        <v>0</v>
      </c>
      <c r="JB333" s="110">
        <f t="shared" si="3958"/>
        <v>0</v>
      </c>
      <c r="JC333" s="110">
        <f t="shared" si="3958"/>
        <v>0</v>
      </c>
      <c r="JD333" s="110">
        <f t="shared" si="3958"/>
        <v>0</v>
      </c>
      <c r="JE333" s="110">
        <f t="shared" si="3958"/>
        <v>0</v>
      </c>
      <c r="JF333" s="110">
        <f t="shared" si="3958"/>
        <v>0</v>
      </c>
      <c r="JG333" s="110">
        <f t="shared" si="3958"/>
        <v>0</v>
      </c>
      <c r="JH333" s="110">
        <f t="shared" si="3958"/>
        <v>0</v>
      </c>
      <c r="JI333" s="110">
        <f t="shared" si="3958"/>
        <v>0</v>
      </c>
      <c r="JJ333" s="110">
        <f t="shared" si="3958"/>
        <v>0</v>
      </c>
      <c r="JK333" s="110">
        <f t="shared" si="3958"/>
        <v>0</v>
      </c>
      <c r="JL333" s="110">
        <f t="shared" si="3958"/>
        <v>0</v>
      </c>
      <c r="JM333" s="110">
        <f t="shared" si="3958"/>
        <v>0</v>
      </c>
      <c r="JN333" s="110">
        <f t="shared" si="3958"/>
        <v>0</v>
      </c>
      <c r="JO333" s="110">
        <f t="shared" si="3958"/>
        <v>0</v>
      </c>
      <c r="JP333" s="110">
        <f t="shared" si="3958"/>
        <v>0</v>
      </c>
      <c r="JQ333" s="110">
        <f t="shared" si="3959"/>
        <v>0</v>
      </c>
      <c r="JR333" s="110">
        <f t="shared" si="3959"/>
        <v>0</v>
      </c>
      <c r="JS333" s="110">
        <f t="shared" si="3959"/>
        <v>0</v>
      </c>
      <c r="JT333" s="110">
        <f t="shared" si="3959"/>
        <v>0</v>
      </c>
      <c r="JU333" s="110">
        <f t="shared" si="3959"/>
        <v>0</v>
      </c>
      <c r="JV333" s="110">
        <f t="shared" si="3959"/>
        <v>0</v>
      </c>
      <c r="JW333" s="110">
        <f t="shared" si="3959"/>
        <v>0</v>
      </c>
      <c r="JX333" s="110">
        <f t="shared" si="3959"/>
        <v>0</v>
      </c>
      <c r="JY333" s="110">
        <f t="shared" si="3959"/>
        <v>0</v>
      </c>
      <c r="JZ333" s="110">
        <f t="shared" si="3959"/>
        <v>0</v>
      </c>
      <c r="KA333" s="110">
        <f t="shared" si="3959"/>
        <v>0</v>
      </c>
      <c r="KB333" s="110">
        <f t="shared" si="3959"/>
        <v>0</v>
      </c>
      <c r="KC333" s="110">
        <f t="shared" si="3959"/>
        <v>0</v>
      </c>
      <c r="KD333" s="110">
        <f t="shared" si="3959"/>
        <v>0</v>
      </c>
      <c r="KE333" s="110">
        <f t="shared" si="3959"/>
        <v>0</v>
      </c>
      <c r="KF333" s="110">
        <f t="shared" si="3959"/>
        <v>0</v>
      </c>
      <c r="KG333" s="110">
        <f t="shared" si="3960"/>
        <v>0</v>
      </c>
      <c r="KH333" s="110">
        <f t="shared" si="3960"/>
        <v>0</v>
      </c>
      <c r="KI333" s="110">
        <f t="shared" si="3960"/>
        <v>0</v>
      </c>
      <c r="KJ333" s="110">
        <f t="shared" si="3960"/>
        <v>0</v>
      </c>
      <c r="KK333" s="110">
        <f t="shared" si="3960"/>
        <v>0</v>
      </c>
      <c r="KL333" s="110">
        <f t="shared" si="3960"/>
        <v>0</v>
      </c>
      <c r="KM333" s="110">
        <f t="shared" si="3960"/>
        <v>0</v>
      </c>
      <c r="KN333" s="110">
        <f t="shared" si="3960"/>
        <v>0</v>
      </c>
      <c r="KO333" s="110">
        <f t="shared" si="3960"/>
        <v>0</v>
      </c>
      <c r="KP333" s="110">
        <f t="shared" si="3960"/>
        <v>0</v>
      </c>
      <c r="KQ333" s="110">
        <f t="shared" si="3960"/>
        <v>0</v>
      </c>
      <c r="KR333" s="110">
        <f t="shared" si="3960"/>
        <v>0</v>
      </c>
      <c r="KS333" s="110">
        <f t="shared" si="3960"/>
        <v>0</v>
      </c>
      <c r="KT333" s="110">
        <f t="shared" si="3960"/>
        <v>0</v>
      </c>
      <c r="KU333" s="110">
        <f t="shared" si="3960"/>
        <v>0</v>
      </c>
      <c r="KV333" s="110">
        <f t="shared" si="3960"/>
        <v>0</v>
      </c>
      <c r="KW333" s="110">
        <f t="shared" si="3961"/>
        <v>0</v>
      </c>
      <c r="KX333" s="110">
        <f t="shared" si="3961"/>
        <v>0</v>
      </c>
      <c r="KY333" s="110">
        <f t="shared" si="3961"/>
        <v>0</v>
      </c>
      <c r="KZ333" s="110">
        <f t="shared" si="3961"/>
        <v>0</v>
      </c>
      <c r="LA333" s="110">
        <f t="shared" si="3961"/>
        <v>0</v>
      </c>
      <c r="LB333" s="110">
        <f t="shared" si="3961"/>
        <v>0</v>
      </c>
      <c r="LC333" s="110">
        <f t="shared" si="3961"/>
        <v>0</v>
      </c>
      <c r="LD333" s="110">
        <f t="shared" si="3961"/>
        <v>0</v>
      </c>
      <c r="LE333" s="110">
        <f t="shared" si="3961"/>
        <v>0</v>
      </c>
      <c r="LF333" s="110">
        <f t="shared" si="3961"/>
        <v>0</v>
      </c>
      <c r="LG333" s="110">
        <f t="shared" si="3961"/>
        <v>0</v>
      </c>
      <c r="LH333" s="110">
        <f t="shared" si="3961"/>
        <v>0</v>
      </c>
      <c r="LI333" s="110">
        <f t="shared" si="3961"/>
        <v>0</v>
      </c>
      <c r="LJ333" s="110">
        <f t="shared" si="3961"/>
        <v>0</v>
      </c>
      <c r="LK333" s="110">
        <f t="shared" si="3961"/>
        <v>0</v>
      </c>
      <c r="LL333" s="110">
        <f t="shared" si="3961"/>
        <v>0</v>
      </c>
      <c r="LM333" s="110">
        <f t="shared" si="3962"/>
        <v>0</v>
      </c>
      <c r="LN333" s="110">
        <f t="shared" si="3962"/>
        <v>0</v>
      </c>
      <c r="LO333" s="110">
        <f t="shared" si="3962"/>
        <v>0</v>
      </c>
      <c r="LP333" s="110">
        <f t="shared" si="3962"/>
        <v>0</v>
      </c>
      <c r="LQ333" s="110">
        <f t="shared" si="3962"/>
        <v>0</v>
      </c>
      <c r="LR333" s="110">
        <f t="shared" si="3962"/>
        <v>0</v>
      </c>
      <c r="LS333" s="110">
        <f t="shared" si="3962"/>
        <v>0</v>
      </c>
      <c r="LT333" s="110">
        <f t="shared" si="3962"/>
        <v>0</v>
      </c>
      <c r="LU333" s="110">
        <f t="shared" si="3962"/>
        <v>0</v>
      </c>
      <c r="LV333" s="110">
        <f t="shared" si="3962"/>
        <v>0</v>
      </c>
      <c r="LW333" s="110">
        <f t="shared" si="3962"/>
        <v>0</v>
      </c>
      <c r="LX333" s="110">
        <f t="shared" si="3962"/>
        <v>0</v>
      </c>
      <c r="LY333" s="110">
        <f t="shared" si="3962"/>
        <v>0</v>
      </c>
      <c r="LZ333" s="110">
        <f t="shared" si="3962"/>
        <v>0</v>
      </c>
      <c r="MA333" s="110">
        <f t="shared" si="3962"/>
        <v>0</v>
      </c>
      <c r="MB333" s="110">
        <f t="shared" si="3962"/>
        <v>0</v>
      </c>
      <c r="MC333" s="110">
        <f t="shared" si="3963"/>
        <v>0</v>
      </c>
      <c r="MD333" s="110">
        <f t="shared" si="3963"/>
        <v>0</v>
      </c>
      <c r="ME333" s="110">
        <f t="shared" si="3963"/>
        <v>0</v>
      </c>
      <c r="MF333" s="110">
        <f t="shared" si="3963"/>
        <v>0</v>
      </c>
      <c r="MG333" s="110">
        <f t="shared" si="3963"/>
        <v>0</v>
      </c>
      <c r="MH333" s="110">
        <f t="shared" si="3963"/>
        <v>0</v>
      </c>
      <c r="MI333" s="110">
        <f t="shared" si="3963"/>
        <v>0</v>
      </c>
      <c r="MJ333" s="110">
        <f t="shared" si="3963"/>
        <v>0</v>
      </c>
      <c r="MK333" s="110">
        <f t="shared" si="3963"/>
        <v>0</v>
      </c>
      <c r="ML333" s="110">
        <f t="shared" si="3963"/>
        <v>0</v>
      </c>
      <c r="MM333" s="110">
        <f t="shared" si="3963"/>
        <v>0</v>
      </c>
      <c r="MN333" s="110">
        <f t="shared" si="3963"/>
        <v>0</v>
      </c>
      <c r="MO333" s="110">
        <f t="shared" si="3963"/>
        <v>0</v>
      </c>
      <c r="MP333" s="110">
        <f t="shared" si="3963"/>
        <v>0</v>
      </c>
      <c r="MQ333" s="110">
        <f t="shared" si="3963"/>
        <v>0</v>
      </c>
      <c r="MR333" s="110">
        <f t="shared" si="3963"/>
        <v>0</v>
      </c>
      <c r="MS333" s="110">
        <f t="shared" si="3964"/>
        <v>0</v>
      </c>
      <c r="MT333" s="110">
        <f t="shared" si="3964"/>
        <v>0</v>
      </c>
      <c r="MU333" s="110">
        <f t="shared" si="3964"/>
        <v>0</v>
      </c>
      <c r="MV333" s="110">
        <f t="shared" si="3964"/>
        <v>0</v>
      </c>
      <c r="MW333" s="110">
        <f t="shared" si="3964"/>
        <v>0</v>
      </c>
      <c r="MX333" s="110">
        <f t="shared" si="3964"/>
        <v>0</v>
      </c>
      <c r="MY333" s="110">
        <f t="shared" si="3964"/>
        <v>0</v>
      </c>
      <c r="MZ333" s="110">
        <f t="shared" si="3964"/>
        <v>0</v>
      </c>
      <c r="NA333" s="110">
        <f t="shared" si="3964"/>
        <v>0</v>
      </c>
      <c r="NB333" s="110">
        <f t="shared" si="3964"/>
        <v>0</v>
      </c>
      <c r="NC333" s="110">
        <f t="shared" si="3964"/>
        <v>0</v>
      </c>
      <c r="ND333" s="110">
        <f t="shared" si="3964"/>
        <v>0</v>
      </c>
      <c r="NE333" s="110">
        <f t="shared" si="3964"/>
        <v>0</v>
      </c>
      <c r="NF333" s="110">
        <f t="shared" si="3964"/>
        <v>0</v>
      </c>
      <c r="NG333" s="110">
        <f t="shared" si="3964"/>
        <v>0</v>
      </c>
      <c r="NH333" s="110">
        <f t="shared" si="3964"/>
        <v>0</v>
      </c>
      <c r="NI333" s="110">
        <f t="shared" si="3965"/>
        <v>0</v>
      </c>
      <c r="NJ333" s="110">
        <f t="shared" si="3965"/>
        <v>0</v>
      </c>
      <c r="NK333" s="112">
        <f t="shared" si="3965"/>
        <v>0</v>
      </c>
    </row>
    <row r="334" spans="1:375" x14ac:dyDescent="0.25">
      <c r="A334" s="96"/>
      <c r="B334" s="24">
        <f>$B$99</f>
        <v>0</v>
      </c>
      <c r="C334" s="23" t="str">
        <f>$C$263</f>
        <v>700 / Tenant #1</v>
      </c>
      <c r="D334" s="110">
        <f t="shared" si="3966"/>
        <v>0</v>
      </c>
      <c r="E334" s="110">
        <f t="shared" si="3942"/>
        <v>0</v>
      </c>
      <c r="F334" s="110">
        <f t="shared" si="3942"/>
        <v>0</v>
      </c>
      <c r="G334" s="110">
        <f t="shared" si="3942"/>
        <v>0</v>
      </c>
      <c r="H334" s="110">
        <f t="shared" si="3942"/>
        <v>0</v>
      </c>
      <c r="I334" s="110">
        <f t="shared" si="3942"/>
        <v>0</v>
      </c>
      <c r="J334" s="110">
        <f t="shared" si="3942"/>
        <v>0</v>
      </c>
      <c r="K334" s="110">
        <f t="shared" si="3942"/>
        <v>0</v>
      </c>
      <c r="L334" s="110">
        <f t="shared" si="3942"/>
        <v>0</v>
      </c>
      <c r="M334" s="110">
        <f t="shared" si="3942"/>
        <v>0</v>
      </c>
      <c r="N334" s="110">
        <f t="shared" si="3942"/>
        <v>0</v>
      </c>
      <c r="O334" s="110">
        <f t="shared" si="3942"/>
        <v>0</v>
      </c>
      <c r="P334" s="110">
        <f t="shared" si="3942"/>
        <v>0</v>
      </c>
      <c r="Q334" s="110">
        <f t="shared" si="3942"/>
        <v>0</v>
      </c>
      <c r="R334" s="110">
        <f t="shared" si="3942"/>
        <v>0</v>
      </c>
      <c r="S334" s="110">
        <f t="shared" si="3942"/>
        <v>0</v>
      </c>
      <c r="T334" s="110">
        <f t="shared" si="3942"/>
        <v>0</v>
      </c>
      <c r="U334" s="110">
        <f t="shared" si="3943"/>
        <v>0</v>
      </c>
      <c r="V334" s="110">
        <f t="shared" si="3943"/>
        <v>0</v>
      </c>
      <c r="W334" s="110">
        <f t="shared" si="3943"/>
        <v>0</v>
      </c>
      <c r="X334" s="110">
        <f t="shared" si="3943"/>
        <v>0</v>
      </c>
      <c r="Y334" s="110">
        <f t="shared" si="3943"/>
        <v>0</v>
      </c>
      <c r="Z334" s="110">
        <f t="shared" si="3943"/>
        <v>0</v>
      </c>
      <c r="AA334" s="110">
        <f t="shared" si="3943"/>
        <v>0</v>
      </c>
      <c r="AB334" s="110">
        <f t="shared" si="3943"/>
        <v>0</v>
      </c>
      <c r="AC334" s="110">
        <f t="shared" si="3943"/>
        <v>0</v>
      </c>
      <c r="AD334" s="110">
        <f t="shared" si="3943"/>
        <v>0</v>
      </c>
      <c r="AE334" s="110">
        <f t="shared" si="3943"/>
        <v>0</v>
      </c>
      <c r="AF334" s="110">
        <f t="shared" si="3943"/>
        <v>0</v>
      </c>
      <c r="AG334" s="110">
        <f t="shared" si="3943"/>
        <v>0</v>
      </c>
      <c r="AH334" s="110">
        <f t="shared" si="3943"/>
        <v>0</v>
      </c>
      <c r="AI334" s="110">
        <f t="shared" si="3943"/>
        <v>0</v>
      </c>
      <c r="AJ334" s="110">
        <f t="shared" si="3943"/>
        <v>0</v>
      </c>
      <c r="AK334" s="110">
        <f t="shared" si="3944"/>
        <v>0</v>
      </c>
      <c r="AL334" s="110">
        <f t="shared" si="3944"/>
        <v>0</v>
      </c>
      <c r="AM334" s="110">
        <f t="shared" si="3944"/>
        <v>0</v>
      </c>
      <c r="AN334" s="110">
        <f t="shared" si="3944"/>
        <v>0</v>
      </c>
      <c r="AO334" s="110">
        <f t="shared" si="3944"/>
        <v>0</v>
      </c>
      <c r="AP334" s="110">
        <f t="shared" si="3944"/>
        <v>0</v>
      </c>
      <c r="AQ334" s="110">
        <f t="shared" si="3944"/>
        <v>0</v>
      </c>
      <c r="AR334" s="110">
        <f t="shared" si="3944"/>
        <v>0</v>
      </c>
      <c r="AS334" s="110">
        <f t="shared" si="3944"/>
        <v>0</v>
      </c>
      <c r="AT334" s="110">
        <f t="shared" si="3944"/>
        <v>0</v>
      </c>
      <c r="AU334" s="110">
        <f t="shared" si="3944"/>
        <v>0</v>
      </c>
      <c r="AV334" s="110">
        <f t="shared" si="3944"/>
        <v>0</v>
      </c>
      <c r="AW334" s="110">
        <f t="shared" si="3944"/>
        <v>0</v>
      </c>
      <c r="AX334" s="110">
        <f t="shared" si="3944"/>
        <v>0</v>
      </c>
      <c r="AY334" s="110">
        <f t="shared" si="3944"/>
        <v>0</v>
      </c>
      <c r="AZ334" s="110">
        <f t="shared" si="3944"/>
        <v>0</v>
      </c>
      <c r="BA334" s="110">
        <f t="shared" si="3945"/>
        <v>0</v>
      </c>
      <c r="BB334" s="110">
        <f t="shared" si="3945"/>
        <v>0</v>
      </c>
      <c r="BC334" s="110">
        <f t="shared" si="3945"/>
        <v>0</v>
      </c>
      <c r="BD334" s="110">
        <f t="shared" si="3945"/>
        <v>0</v>
      </c>
      <c r="BE334" s="110">
        <f t="shared" si="3945"/>
        <v>0</v>
      </c>
      <c r="BF334" s="110">
        <f t="shared" si="3945"/>
        <v>0</v>
      </c>
      <c r="BG334" s="110">
        <f t="shared" si="3945"/>
        <v>0</v>
      </c>
      <c r="BH334" s="110">
        <f t="shared" si="3945"/>
        <v>0</v>
      </c>
      <c r="BI334" s="110">
        <f t="shared" si="3945"/>
        <v>0</v>
      </c>
      <c r="BJ334" s="110">
        <f t="shared" si="3945"/>
        <v>0</v>
      </c>
      <c r="BK334" s="110">
        <f t="shared" si="3945"/>
        <v>0</v>
      </c>
      <c r="BL334" s="110">
        <f t="shared" si="3945"/>
        <v>0</v>
      </c>
      <c r="BM334" s="110">
        <f t="shared" si="3945"/>
        <v>0</v>
      </c>
      <c r="BN334" s="110">
        <f t="shared" si="3945"/>
        <v>0</v>
      </c>
      <c r="BO334" s="110">
        <f t="shared" si="3945"/>
        <v>0</v>
      </c>
      <c r="BP334" s="110">
        <f t="shared" si="3945"/>
        <v>0</v>
      </c>
      <c r="BQ334" s="110">
        <f t="shared" si="3946"/>
        <v>0</v>
      </c>
      <c r="BR334" s="110">
        <f t="shared" si="3946"/>
        <v>0</v>
      </c>
      <c r="BS334" s="110">
        <f t="shared" si="3946"/>
        <v>0</v>
      </c>
      <c r="BT334" s="110">
        <f t="shared" si="3946"/>
        <v>0</v>
      </c>
      <c r="BU334" s="110">
        <f t="shared" si="3946"/>
        <v>0</v>
      </c>
      <c r="BV334" s="110">
        <f t="shared" si="3946"/>
        <v>0</v>
      </c>
      <c r="BW334" s="110">
        <f t="shared" si="3946"/>
        <v>0</v>
      </c>
      <c r="BX334" s="110">
        <f t="shared" si="3946"/>
        <v>0</v>
      </c>
      <c r="BY334" s="110">
        <f t="shared" si="3946"/>
        <v>0</v>
      </c>
      <c r="BZ334" s="110">
        <f t="shared" si="3946"/>
        <v>0</v>
      </c>
      <c r="CA334" s="110">
        <f t="shared" si="3946"/>
        <v>0</v>
      </c>
      <c r="CB334" s="110">
        <f t="shared" si="3946"/>
        <v>0</v>
      </c>
      <c r="CC334" s="110">
        <f t="shared" si="3946"/>
        <v>0</v>
      </c>
      <c r="CD334" s="110">
        <f t="shared" si="3946"/>
        <v>0</v>
      </c>
      <c r="CE334" s="110">
        <f t="shared" si="3946"/>
        <v>0</v>
      </c>
      <c r="CF334" s="110">
        <f t="shared" si="3946"/>
        <v>0</v>
      </c>
      <c r="CG334" s="110">
        <f t="shared" si="3947"/>
        <v>0</v>
      </c>
      <c r="CH334" s="110">
        <f t="shared" si="3947"/>
        <v>0</v>
      </c>
      <c r="CI334" s="110">
        <f t="shared" si="3947"/>
        <v>0</v>
      </c>
      <c r="CJ334" s="110">
        <f t="shared" si="3947"/>
        <v>0</v>
      </c>
      <c r="CK334" s="110">
        <f t="shared" si="3947"/>
        <v>0</v>
      </c>
      <c r="CL334" s="110">
        <f t="shared" si="3947"/>
        <v>0</v>
      </c>
      <c r="CM334" s="110">
        <f t="shared" si="3947"/>
        <v>0</v>
      </c>
      <c r="CN334" s="110">
        <f t="shared" si="3947"/>
        <v>0</v>
      </c>
      <c r="CO334" s="110">
        <f t="shared" si="3947"/>
        <v>0</v>
      </c>
      <c r="CP334" s="110">
        <f t="shared" si="3947"/>
        <v>0</v>
      </c>
      <c r="CQ334" s="110">
        <f t="shared" si="3947"/>
        <v>0</v>
      </c>
      <c r="CR334" s="110">
        <f t="shared" si="3947"/>
        <v>0</v>
      </c>
      <c r="CS334" s="110">
        <f t="shared" si="3947"/>
        <v>0</v>
      </c>
      <c r="CT334" s="110">
        <f t="shared" si="3947"/>
        <v>0</v>
      </c>
      <c r="CU334" s="110">
        <f t="shared" si="3947"/>
        <v>0</v>
      </c>
      <c r="CV334" s="110">
        <f t="shared" si="3947"/>
        <v>0</v>
      </c>
      <c r="CW334" s="110">
        <f t="shared" si="3948"/>
        <v>0</v>
      </c>
      <c r="CX334" s="110">
        <f t="shared" si="3948"/>
        <v>0</v>
      </c>
      <c r="CY334" s="110">
        <f t="shared" si="3948"/>
        <v>0</v>
      </c>
      <c r="CZ334" s="110">
        <f t="shared" si="3948"/>
        <v>0</v>
      </c>
      <c r="DA334" s="110">
        <f t="shared" si="3948"/>
        <v>0</v>
      </c>
      <c r="DB334" s="110">
        <f t="shared" si="3948"/>
        <v>0</v>
      </c>
      <c r="DC334" s="110">
        <f t="shared" si="3948"/>
        <v>0</v>
      </c>
      <c r="DD334" s="110">
        <f t="shared" si="3948"/>
        <v>0</v>
      </c>
      <c r="DE334" s="110">
        <f t="shared" si="3948"/>
        <v>0</v>
      </c>
      <c r="DF334" s="110">
        <f t="shared" si="3948"/>
        <v>0</v>
      </c>
      <c r="DG334" s="110">
        <f t="shared" si="3948"/>
        <v>0</v>
      </c>
      <c r="DH334" s="110">
        <f t="shared" si="3948"/>
        <v>0</v>
      </c>
      <c r="DI334" s="110">
        <f t="shared" si="3948"/>
        <v>0</v>
      </c>
      <c r="DJ334" s="110">
        <f t="shared" si="3948"/>
        <v>0</v>
      </c>
      <c r="DK334" s="110">
        <f t="shared" si="3948"/>
        <v>0</v>
      </c>
      <c r="DL334" s="110">
        <f t="shared" si="3948"/>
        <v>0</v>
      </c>
      <c r="DM334" s="110">
        <f t="shared" si="3949"/>
        <v>0</v>
      </c>
      <c r="DN334" s="110">
        <f t="shared" si="3949"/>
        <v>0</v>
      </c>
      <c r="DO334" s="110">
        <f t="shared" si="3949"/>
        <v>0</v>
      </c>
      <c r="DP334" s="110">
        <f t="shared" si="3949"/>
        <v>0</v>
      </c>
      <c r="DQ334" s="110">
        <f t="shared" si="3949"/>
        <v>0</v>
      </c>
      <c r="DR334" s="110">
        <f t="shared" si="3949"/>
        <v>0</v>
      </c>
      <c r="DS334" s="110">
        <f t="shared" si="3949"/>
        <v>0</v>
      </c>
      <c r="DT334" s="110">
        <f t="shared" si="3949"/>
        <v>0</v>
      </c>
      <c r="DU334" s="110">
        <f t="shared" si="3949"/>
        <v>0</v>
      </c>
      <c r="DV334" s="110">
        <f t="shared" si="3949"/>
        <v>0</v>
      </c>
      <c r="DW334" s="110">
        <f t="shared" si="3949"/>
        <v>0</v>
      </c>
      <c r="DX334" s="110">
        <f t="shared" si="3949"/>
        <v>0</v>
      </c>
      <c r="DY334" s="110">
        <f t="shared" si="3949"/>
        <v>0</v>
      </c>
      <c r="DZ334" s="110">
        <f t="shared" si="3949"/>
        <v>0</v>
      </c>
      <c r="EA334" s="110">
        <f t="shared" si="3949"/>
        <v>0</v>
      </c>
      <c r="EB334" s="110">
        <f t="shared" si="3949"/>
        <v>0</v>
      </c>
      <c r="EC334" s="110">
        <f t="shared" si="3950"/>
        <v>0</v>
      </c>
      <c r="ED334" s="110">
        <f t="shared" si="3950"/>
        <v>0</v>
      </c>
      <c r="EE334" s="110">
        <f t="shared" si="3950"/>
        <v>0</v>
      </c>
      <c r="EF334" s="110">
        <f t="shared" si="3950"/>
        <v>0</v>
      </c>
      <c r="EG334" s="110">
        <f t="shared" si="3950"/>
        <v>0</v>
      </c>
      <c r="EH334" s="110">
        <f t="shared" si="3950"/>
        <v>0</v>
      </c>
      <c r="EI334" s="110">
        <f t="shared" si="3950"/>
        <v>0</v>
      </c>
      <c r="EJ334" s="110">
        <f t="shared" si="3950"/>
        <v>0</v>
      </c>
      <c r="EK334" s="110">
        <f t="shared" si="3950"/>
        <v>0</v>
      </c>
      <c r="EL334" s="110">
        <f t="shared" si="3950"/>
        <v>0</v>
      </c>
      <c r="EM334" s="110">
        <f t="shared" si="3950"/>
        <v>0</v>
      </c>
      <c r="EN334" s="110">
        <f t="shared" si="3950"/>
        <v>0</v>
      </c>
      <c r="EO334" s="110">
        <f t="shared" si="3950"/>
        <v>0</v>
      </c>
      <c r="EP334" s="110">
        <f t="shared" si="3950"/>
        <v>0</v>
      </c>
      <c r="EQ334" s="110">
        <f t="shared" si="3950"/>
        <v>0</v>
      </c>
      <c r="ER334" s="110">
        <f t="shared" si="3950"/>
        <v>0</v>
      </c>
      <c r="ES334" s="110">
        <f t="shared" si="3951"/>
        <v>0</v>
      </c>
      <c r="ET334" s="110">
        <f t="shared" si="3951"/>
        <v>0</v>
      </c>
      <c r="EU334" s="110">
        <f t="shared" si="3951"/>
        <v>0</v>
      </c>
      <c r="EV334" s="110">
        <f t="shared" si="3951"/>
        <v>0</v>
      </c>
      <c r="EW334" s="110">
        <f t="shared" si="3951"/>
        <v>0</v>
      </c>
      <c r="EX334" s="110">
        <f t="shared" si="3951"/>
        <v>0</v>
      </c>
      <c r="EY334" s="110">
        <f t="shared" si="3951"/>
        <v>0</v>
      </c>
      <c r="EZ334" s="110">
        <f t="shared" si="3951"/>
        <v>0</v>
      </c>
      <c r="FA334" s="110">
        <f t="shared" si="3951"/>
        <v>0</v>
      </c>
      <c r="FB334" s="110">
        <f t="shared" si="3951"/>
        <v>0</v>
      </c>
      <c r="FC334" s="110">
        <f t="shared" si="3951"/>
        <v>0</v>
      </c>
      <c r="FD334" s="110">
        <f t="shared" si="3951"/>
        <v>0</v>
      </c>
      <c r="FE334" s="110">
        <f t="shared" si="3951"/>
        <v>0</v>
      </c>
      <c r="FF334" s="110">
        <f t="shared" si="3951"/>
        <v>0</v>
      </c>
      <c r="FG334" s="110">
        <f t="shared" si="3951"/>
        <v>0</v>
      </c>
      <c r="FH334" s="110">
        <f t="shared" si="3951"/>
        <v>0</v>
      </c>
      <c r="FI334" s="110">
        <f t="shared" si="3952"/>
        <v>0</v>
      </c>
      <c r="FJ334" s="110">
        <f t="shared" si="3952"/>
        <v>0</v>
      </c>
      <c r="FK334" s="110">
        <f t="shared" si="3952"/>
        <v>0</v>
      </c>
      <c r="FL334" s="110">
        <f t="shared" si="3952"/>
        <v>0</v>
      </c>
      <c r="FM334" s="110">
        <f t="shared" si="3952"/>
        <v>0</v>
      </c>
      <c r="FN334" s="110">
        <f t="shared" si="3952"/>
        <v>0</v>
      </c>
      <c r="FO334" s="110">
        <f t="shared" si="3952"/>
        <v>0</v>
      </c>
      <c r="FP334" s="110">
        <f t="shared" si="3952"/>
        <v>0</v>
      </c>
      <c r="FQ334" s="110">
        <f t="shared" si="3952"/>
        <v>0</v>
      </c>
      <c r="FR334" s="110">
        <f t="shared" si="3952"/>
        <v>0</v>
      </c>
      <c r="FS334" s="110">
        <f t="shared" si="3952"/>
        <v>0</v>
      </c>
      <c r="FT334" s="110">
        <f t="shared" si="3952"/>
        <v>0</v>
      </c>
      <c r="FU334" s="110">
        <f t="shared" si="3952"/>
        <v>0</v>
      </c>
      <c r="FV334" s="110">
        <f t="shared" si="3952"/>
        <v>0</v>
      </c>
      <c r="FW334" s="110">
        <f t="shared" si="3952"/>
        <v>0</v>
      </c>
      <c r="FX334" s="110">
        <f t="shared" si="3952"/>
        <v>0</v>
      </c>
      <c r="FY334" s="110">
        <f t="shared" si="3953"/>
        <v>0</v>
      </c>
      <c r="FZ334" s="110">
        <f t="shared" si="3953"/>
        <v>0</v>
      </c>
      <c r="GA334" s="110">
        <f t="shared" si="3953"/>
        <v>0</v>
      </c>
      <c r="GB334" s="110">
        <f t="shared" si="3953"/>
        <v>0</v>
      </c>
      <c r="GC334" s="110">
        <f t="shared" si="3953"/>
        <v>0</v>
      </c>
      <c r="GD334" s="110">
        <f t="shared" si="3953"/>
        <v>0</v>
      </c>
      <c r="GE334" s="110">
        <f t="shared" si="3953"/>
        <v>0</v>
      </c>
      <c r="GF334" s="110">
        <f t="shared" si="3953"/>
        <v>0</v>
      </c>
      <c r="GG334" s="110">
        <f t="shared" si="3953"/>
        <v>0</v>
      </c>
      <c r="GH334" s="110">
        <f t="shared" si="3953"/>
        <v>0</v>
      </c>
      <c r="GI334" s="110">
        <f t="shared" si="3953"/>
        <v>0</v>
      </c>
      <c r="GJ334" s="110">
        <f t="shared" si="3953"/>
        <v>0</v>
      </c>
      <c r="GK334" s="110">
        <f t="shared" si="3953"/>
        <v>0</v>
      </c>
      <c r="GL334" s="110">
        <f t="shared" si="3953"/>
        <v>0</v>
      </c>
      <c r="GM334" s="110">
        <f t="shared" si="3953"/>
        <v>0</v>
      </c>
      <c r="GN334" s="110">
        <f t="shared" si="3953"/>
        <v>0</v>
      </c>
      <c r="GO334" s="110">
        <f t="shared" si="3954"/>
        <v>0</v>
      </c>
      <c r="GP334" s="110">
        <f t="shared" si="3954"/>
        <v>0</v>
      </c>
      <c r="GQ334" s="110">
        <f t="shared" si="3954"/>
        <v>0</v>
      </c>
      <c r="GR334" s="110">
        <f t="shared" si="3954"/>
        <v>0</v>
      </c>
      <c r="GS334" s="110">
        <f t="shared" si="3954"/>
        <v>0</v>
      </c>
      <c r="GT334" s="110">
        <f t="shared" si="3954"/>
        <v>0</v>
      </c>
      <c r="GU334" s="110">
        <f t="shared" si="3954"/>
        <v>0</v>
      </c>
      <c r="GV334" s="110">
        <f t="shared" si="3954"/>
        <v>0</v>
      </c>
      <c r="GW334" s="110">
        <f t="shared" si="3954"/>
        <v>0</v>
      </c>
      <c r="GX334" s="110">
        <f t="shared" si="3954"/>
        <v>0</v>
      </c>
      <c r="GY334" s="110">
        <f t="shared" si="3954"/>
        <v>0</v>
      </c>
      <c r="GZ334" s="110">
        <f t="shared" si="3954"/>
        <v>0</v>
      </c>
      <c r="HA334" s="110">
        <f t="shared" si="3954"/>
        <v>0</v>
      </c>
      <c r="HB334" s="110">
        <f t="shared" si="3954"/>
        <v>0</v>
      </c>
      <c r="HC334" s="110">
        <f t="shared" si="3954"/>
        <v>0</v>
      </c>
      <c r="HD334" s="110">
        <f t="shared" si="3954"/>
        <v>0</v>
      </c>
      <c r="HE334" s="110">
        <f t="shared" si="3955"/>
        <v>0</v>
      </c>
      <c r="HF334" s="110">
        <f t="shared" si="3955"/>
        <v>0</v>
      </c>
      <c r="HG334" s="110">
        <f t="shared" si="3955"/>
        <v>0</v>
      </c>
      <c r="HH334" s="110">
        <f t="shared" si="3955"/>
        <v>0</v>
      </c>
      <c r="HI334" s="110">
        <f t="shared" si="3955"/>
        <v>0</v>
      </c>
      <c r="HJ334" s="110">
        <f t="shared" si="3955"/>
        <v>0</v>
      </c>
      <c r="HK334" s="110">
        <f t="shared" si="3955"/>
        <v>0</v>
      </c>
      <c r="HL334" s="110">
        <f t="shared" si="3955"/>
        <v>0</v>
      </c>
      <c r="HM334" s="110">
        <f t="shared" si="3955"/>
        <v>0</v>
      </c>
      <c r="HN334" s="110">
        <f t="shared" si="3955"/>
        <v>0</v>
      </c>
      <c r="HO334" s="110">
        <f t="shared" si="3955"/>
        <v>0</v>
      </c>
      <c r="HP334" s="110">
        <f t="shared" si="3955"/>
        <v>0</v>
      </c>
      <c r="HQ334" s="110">
        <f t="shared" si="3955"/>
        <v>0</v>
      </c>
      <c r="HR334" s="110">
        <f t="shared" si="3955"/>
        <v>0</v>
      </c>
      <c r="HS334" s="110">
        <f t="shared" si="3955"/>
        <v>0</v>
      </c>
      <c r="HT334" s="110">
        <f t="shared" si="3955"/>
        <v>0</v>
      </c>
      <c r="HU334" s="110">
        <f t="shared" si="3956"/>
        <v>0</v>
      </c>
      <c r="HV334" s="110">
        <f t="shared" si="3956"/>
        <v>0</v>
      </c>
      <c r="HW334" s="110">
        <f t="shared" si="3956"/>
        <v>0</v>
      </c>
      <c r="HX334" s="110">
        <f t="shared" si="3956"/>
        <v>0</v>
      </c>
      <c r="HY334" s="110">
        <f t="shared" si="3956"/>
        <v>0</v>
      </c>
      <c r="HZ334" s="110">
        <f t="shared" si="3956"/>
        <v>0</v>
      </c>
      <c r="IA334" s="110">
        <f t="shared" si="3956"/>
        <v>0</v>
      </c>
      <c r="IB334" s="110">
        <f t="shared" si="3956"/>
        <v>0</v>
      </c>
      <c r="IC334" s="110">
        <f t="shared" si="3956"/>
        <v>0</v>
      </c>
      <c r="ID334" s="110">
        <f t="shared" si="3956"/>
        <v>0</v>
      </c>
      <c r="IE334" s="110">
        <f t="shared" si="3956"/>
        <v>0</v>
      </c>
      <c r="IF334" s="110">
        <f t="shared" si="3956"/>
        <v>0</v>
      </c>
      <c r="IG334" s="110">
        <f t="shared" si="3956"/>
        <v>0</v>
      </c>
      <c r="IH334" s="110">
        <f t="shared" si="3956"/>
        <v>0</v>
      </c>
      <c r="II334" s="110">
        <f t="shared" si="3956"/>
        <v>0</v>
      </c>
      <c r="IJ334" s="110">
        <f t="shared" si="3956"/>
        <v>0</v>
      </c>
      <c r="IK334" s="110">
        <f t="shared" si="3957"/>
        <v>0</v>
      </c>
      <c r="IL334" s="110">
        <f t="shared" si="3957"/>
        <v>0</v>
      </c>
      <c r="IM334" s="110">
        <f t="shared" si="3957"/>
        <v>0</v>
      </c>
      <c r="IN334" s="110">
        <f t="shared" si="3957"/>
        <v>0</v>
      </c>
      <c r="IO334" s="110">
        <f t="shared" si="3957"/>
        <v>0</v>
      </c>
      <c r="IP334" s="110">
        <f t="shared" si="3957"/>
        <v>0</v>
      </c>
      <c r="IQ334" s="110">
        <f t="shared" si="3957"/>
        <v>0</v>
      </c>
      <c r="IR334" s="110">
        <f t="shared" si="3957"/>
        <v>0</v>
      </c>
      <c r="IS334" s="110">
        <f t="shared" si="3957"/>
        <v>0</v>
      </c>
      <c r="IT334" s="110">
        <f t="shared" si="3957"/>
        <v>0</v>
      </c>
      <c r="IU334" s="110">
        <f t="shared" si="3957"/>
        <v>0</v>
      </c>
      <c r="IV334" s="110">
        <f t="shared" si="3957"/>
        <v>0</v>
      </c>
      <c r="IW334" s="110">
        <f t="shared" si="3957"/>
        <v>0</v>
      </c>
      <c r="IX334" s="110">
        <f t="shared" si="3957"/>
        <v>0</v>
      </c>
      <c r="IY334" s="110">
        <f t="shared" si="3957"/>
        <v>0</v>
      </c>
      <c r="IZ334" s="110">
        <f t="shared" si="3957"/>
        <v>0</v>
      </c>
      <c r="JA334" s="110">
        <f t="shared" si="3958"/>
        <v>0</v>
      </c>
      <c r="JB334" s="110">
        <f t="shared" si="3958"/>
        <v>0</v>
      </c>
      <c r="JC334" s="110">
        <f t="shared" si="3958"/>
        <v>0</v>
      </c>
      <c r="JD334" s="110">
        <f t="shared" si="3958"/>
        <v>0</v>
      </c>
      <c r="JE334" s="110">
        <f t="shared" si="3958"/>
        <v>0</v>
      </c>
      <c r="JF334" s="110">
        <f t="shared" si="3958"/>
        <v>0</v>
      </c>
      <c r="JG334" s="110">
        <f t="shared" si="3958"/>
        <v>0</v>
      </c>
      <c r="JH334" s="110">
        <f t="shared" si="3958"/>
        <v>0</v>
      </c>
      <c r="JI334" s="110">
        <f t="shared" si="3958"/>
        <v>0</v>
      </c>
      <c r="JJ334" s="110">
        <f t="shared" si="3958"/>
        <v>0</v>
      </c>
      <c r="JK334" s="110">
        <f t="shared" si="3958"/>
        <v>0</v>
      </c>
      <c r="JL334" s="110">
        <f t="shared" si="3958"/>
        <v>0</v>
      </c>
      <c r="JM334" s="110">
        <f t="shared" si="3958"/>
        <v>0</v>
      </c>
      <c r="JN334" s="110">
        <f t="shared" si="3958"/>
        <v>0</v>
      </c>
      <c r="JO334" s="110">
        <f t="shared" si="3958"/>
        <v>0</v>
      </c>
      <c r="JP334" s="110">
        <f t="shared" si="3958"/>
        <v>0</v>
      </c>
      <c r="JQ334" s="110">
        <f t="shared" si="3959"/>
        <v>0</v>
      </c>
      <c r="JR334" s="110">
        <f t="shared" si="3959"/>
        <v>0</v>
      </c>
      <c r="JS334" s="110">
        <f t="shared" si="3959"/>
        <v>0</v>
      </c>
      <c r="JT334" s="110">
        <f t="shared" si="3959"/>
        <v>0</v>
      </c>
      <c r="JU334" s="110">
        <f t="shared" si="3959"/>
        <v>0</v>
      </c>
      <c r="JV334" s="110">
        <f t="shared" si="3959"/>
        <v>0</v>
      </c>
      <c r="JW334" s="110">
        <f t="shared" si="3959"/>
        <v>0</v>
      </c>
      <c r="JX334" s="110">
        <f t="shared" si="3959"/>
        <v>0</v>
      </c>
      <c r="JY334" s="110">
        <f t="shared" si="3959"/>
        <v>0</v>
      </c>
      <c r="JZ334" s="110">
        <f t="shared" si="3959"/>
        <v>0</v>
      </c>
      <c r="KA334" s="110">
        <f t="shared" si="3959"/>
        <v>0</v>
      </c>
      <c r="KB334" s="110">
        <f t="shared" si="3959"/>
        <v>0</v>
      </c>
      <c r="KC334" s="110">
        <f t="shared" si="3959"/>
        <v>0</v>
      </c>
      <c r="KD334" s="110">
        <f t="shared" si="3959"/>
        <v>0</v>
      </c>
      <c r="KE334" s="110">
        <f t="shared" si="3959"/>
        <v>0</v>
      </c>
      <c r="KF334" s="110">
        <f t="shared" si="3959"/>
        <v>0</v>
      </c>
      <c r="KG334" s="110">
        <f t="shared" si="3960"/>
        <v>0</v>
      </c>
      <c r="KH334" s="110">
        <f t="shared" si="3960"/>
        <v>0</v>
      </c>
      <c r="KI334" s="110">
        <f t="shared" si="3960"/>
        <v>0</v>
      </c>
      <c r="KJ334" s="110">
        <f t="shared" si="3960"/>
        <v>0</v>
      </c>
      <c r="KK334" s="110">
        <f t="shared" si="3960"/>
        <v>0</v>
      </c>
      <c r="KL334" s="110">
        <f t="shared" si="3960"/>
        <v>0</v>
      </c>
      <c r="KM334" s="110">
        <f t="shared" si="3960"/>
        <v>0</v>
      </c>
      <c r="KN334" s="110">
        <f t="shared" si="3960"/>
        <v>0</v>
      </c>
      <c r="KO334" s="110">
        <f t="shared" si="3960"/>
        <v>0</v>
      </c>
      <c r="KP334" s="110">
        <f t="shared" si="3960"/>
        <v>0</v>
      </c>
      <c r="KQ334" s="110">
        <f t="shared" si="3960"/>
        <v>0</v>
      </c>
      <c r="KR334" s="110">
        <f t="shared" si="3960"/>
        <v>0</v>
      </c>
      <c r="KS334" s="110">
        <f t="shared" si="3960"/>
        <v>0</v>
      </c>
      <c r="KT334" s="110">
        <f t="shared" si="3960"/>
        <v>0</v>
      </c>
      <c r="KU334" s="110">
        <f t="shared" si="3960"/>
        <v>0</v>
      </c>
      <c r="KV334" s="110">
        <f t="shared" si="3960"/>
        <v>0</v>
      </c>
      <c r="KW334" s="110">
        <f t="shared" si="3961"/>
        <v>0</v>
      </c>
      <c r="KX334" s="110">
        <f t="shared" si="3961"/>
        <v>0</v>
      </c>
      <c r="KY334" s="110">
        <f t="shared" si="3961"/>
        <v>0</v>
      </c>
      <c r="KZ334" s="110">
        <f t="shared" si="3961"/>
        <v>0</v>
      </c>
      <c r="LA334" s="110">
        <f t="shared" si="3961"/>
        <v>0</v>
      </c>
      <c r="LB334" s="110">
        <f t="shared" si="3961"/>
        <v>0</v>
      </c>
      <c r="LC334" s="110">
        <f t="shared" si="3961"/>
        <v>0</v>
      </c>
      <c r="LD334" s="110">
        <f t="shared" si="3961"/>
        <v>0</v>
      </c>
      <c r="LE334" s="110">
        <f t="shared" si="3961"/>
        <v>0</v>
      </c>
      <c r="LF334" s="110">
        <f t="shared" si="3961"/>
        <v>0</v>
      </c>
      <c r="LG334" s="110">
        <f t="shared" si="3961"/>
        <v>0</v>
      </c>
      <c r="LH334" s="110">
        <f t="shared" si="3961"/>
        <v>0</v>
      </c>
      <c r="LI334" s="110">
        <f t="shared" si="3961"/>
        <v>0</v>
      </c>
      <c r="LJ334" s="110">
        <f t="shared" si="3961"/>
        <v>0</v>
      </c>
      <c r="LK334" s="110">
        <f t="shared" si="3961"/>
        <v>0</v>
      </c>
      <c r="LL334" s="110">
        <f t="shared" si="3961"/>
        <v>0</v>
      </c>
      <c r="LM334" s="110">
        <f t="shared" si="3962"/>
        <v>0</v>
      </c>
      <c r="LN334" s="110">
        <f t="shared" si="3962"/>
        <v>0</v>
      </c>
      <c r="LO334" s="110">
        <f t="shared" si="3962"/>
        <v>0</v>
      </c>
      <c r="LP334" s="110">
        <f t="shared" si="3962"/>
        <v>0</v>
      </c>
      <c r="LQ334" s="110">
        <f t="shared" si="3962"/>
        <v>0</v>
      </c>
      <c r="LR334" s="110">
        <f t="shared" si="3962"/>
        <v>0</v>
      </c>
      <c r="LS334" s="110">
        <f t="shared" si="3962"/>
        <v>0</v>
      </c>
      <c r="LT334" s="110">
        <f t="shared" si="3962"/>
        <v>0</v>
      </c>
      <c r="LU334" s="110">
        <f t="shared" si="3962"/>
        <v>0</v>
      </c>
      <c r="LV334" s="110">
        <f t="shared" si="3962"/>
        <v>0</v>
      </c>
      <c r="LW334" s="110">
        <f t="shared" si="3962"/>
        <v>0</v>
      </c>
      <c r="LX334" s="110">
        <f t="shared" si="3962"/>
        <v>0</v>
      </c>
      <c r="LY334" s="110">
        <f t="shared" si="3962"/>
        <v>0</v>
      </c>
      <c r="LZ334" s="110">
        <f t="shared" si="3962"/>
        <v>0</v>
      </c>
      <c r="MA334" s="110">
        <f t="shared" si="3962"/>
        <v>0</v>
      </c>
      <c r="MB334" s="110">
        <f t="shared" si="3962"/>
        <v>0</v>
      </c>
      <c r="MC334" s="110">
        <f t="shared" si="3963"/>
        <v>0</v>
      </c>
      <c r="MD334" s="110">
        <f t="shared" si="3963"/>
        <v>0</v>
      </c>
      <c r="ME334" s="110">
        <f t="shared" si="3963"/>
        <v>0</v>
      </c>
      <c r="MF334" s="110">
        <f t="shared" si="3963"/>
        <v>0</v>
      </c>
      <c r="MG334" s="110">
        <f t="shared" si="3963"/>
        <v>0</v>
      </c>
      <c r="MH334" s="110">
        <f t="shared" si="3963"/>
        <v>0</v>
      </c>
      <c r="MI334" s="110">
        <f t="shared" si="3963"/>
        <v>0</v>
      </c>
      <c r="MJ334" s="110">
        <f t="shared" si="3963"/>
        <v>0</v>
      </c>
      <c r="MK334" s="110">
        <f t="shared" si="3963"/>
        <v>0</v>
      </c>
      <c r="ML334" s="110">
        <f t="shared" si="3963"/>
        <v>0</v>
      </c>
      <c r="MM334" s="110">
        <f t="shared" si="3963"/>
        <v>0</v>
      </c>
      <c r="MN334" s="110">
        <f t="shared" si="3963"/>
        <v>0</v>
      </c>
      <c r="MO334" s="110">
        <f t="shared" si="3963"/>
        <v>0</v>
      </c>
      <c r="MP334" s="110">
        <f t="shared" si="3963"/>
        <v>0</v>
      </c>
      <c r="MQ334" s="110">
        <f t="shared" si="3963"/>
        <v>0</v>
      </c>
      <c r="MR334" s="110">
        <f t="shared" si="3963"/>
        <v>0</v>
      </c>
      <c r="MS334" s="110">
        <f t="shared" si="3964"/>
        <v>0</v>
      </c>
      <c r="MT334" s="110">
        <f t="shared" si="3964"/>
        <v>0</v>
      </c>
      <c r="MU334" s="110">
        <f t="shared" si="3964"/>
        <v>0</v>
      </c>
      <c r="MV334" s="110">
        <f t="shared" si="3964"/>
        <v>0</v>
      </c>
      <c r="MW334" s="110">
        <f t="shared" si="3964"/>
        <v>0</v>
      </c>
      <c r="MX334" s="110">
        <f t="shared" si="3964"/>
        <v>0</v>
      </c>
      <c r="MY334" s="110">
        <f t="shared" si="3964"/>
        <v>0</v>
      </c>
      <c r="MZ334" s="110">
        <f t="shared" si="3964"/>
        <v>0</v>
      </c>
      <c r="NA334" s="110">
        <f t="shared" si="3964"/>
        <v>0</v>
      </c>
      <c r="NB334" s="110">
        <f t="shared" si="3964"/>
        <v>0</v>
      </c>
      <c r="NC334" s="110">
        <f t="shared" si="3964"/>
        <v>0</v>
      </c>
      <c r="ND334" s="110">
        <f t="shared" si="3964"/>
        <v>0</v>
      </c>
      <c r="NE334" s="110">
        <f t="shared" si="3964"/>
        <v>0</v>
      </c>
      <c r="NF334" s="110">
        <f t="shared" si="3964"/>
        <v>0</v>
      </c>
      <c r="NG334" s="110">
        <f t="shared" si="3964"/>
        <v>0</v>
      </c>
      <c r="NH334" s="110">
        <f t="shared" si="3964"/>
        <v>0</v>
      </c>
      <c r="NI334" s="110">
        <f t="shared" si="3965"/>
        <v>0</v>
      </c>
      <c r="NJ334" s="110">
        <f t="shared" si="3965"/>
        <v>0</v>
      </c>
      <c r="NK334" s="112">
        <f t="shared" si="3965"/>
        <v>0</v>
      </c>
    </row>
    <row r="335" spans="1:375" x14ac:dyDescent="0.25">
      <c r="A335" s="96"/>
      <c r="B335" s="24">
        <f>$B$115</f>
        <v>0</v>
      </c>
      <c r="C335" s="23" t="str">
        <f>$C$279</f>
        <v>800 / Tenant #1</v>
      </c>
      <c r="D335" s="110">
        <f t="shared" si="3966"/>
        <v>0</v>
      </c>
      <c r="E335" s="110">
        <f t="shared" si="3942"/>
        <v>0</v>
      </c>
      <c r="F335" s="110">
        <f t="shared" si="3942"/>
        <v>0</v>
      </c>
      <c r="G335" s="110">
        <f t="shared" si="3942"/>
        <v>0</v>
      </c>
      <c r="H335" s="110">
        <f t="shared" si="3942"/>
        <v>0</v>
      </c>
      <c r="I335" s="110">
        <f t="shared" si="3942"/>
        <v>0</v>
      </c>
      <c r="J335" s="110">
        <f t="shared" si="3942"/>
        <v>0</v>
      </c>
      <c r="K335" s="110">
        <f t="shared" si="3942"/>
        <v>0</v>
      </c>
      <c r="L335" s="110">
        <f t="shared" si="3942"/>
        <v>0</v>
      </c>
      <c r="M335" s="110">
        <f t="shared" si="3942"/>
        <v>0</v>
      </c>
      <c r="N335" s="110">
        <f t="shared" si="3942"/>
        <v>0</v>
      </c>
      <c r="O335" s="110">
        <f t="shared" si="3942"/>
        <v>0</v>
      </c>
      <c r="P335" s="110">
        <f t="shared" si="3942"/>
        <v>0</v>
      </c>
      <c r="Q335" s="110">
        <f t="shared" si="3942"/>
        <v>0</v>
      </c>
      <c r="R335" s="110">
        <f t="shared" si="3942"/>
        <v>0</v>
      </c>
      <c r="S335" s="110">
        <f t="shared" si="3942"/>
        <v>0</v>
      </c>
      <c r="T335" s="110">
        <f t="shared" si="3942"/>
        <v>0</v>
      </c>
      <c r="U335" s="110">
        <f t="shared" si="3943"/>
        <v>0</v>
      </c>
      <c r="V335" s="110">
        <f t="shared" si="3943"/>
        <v>0</v>
      </c>
      <c r="W335" s="110">
        <f t="shared" si="3943"/>
        <v>0</v>
      </c>
      <c r="X335" s="110">
        <f t="shared" si="3943"/>
        <v>0</v>
      </c>
      <c r="Y335" s="110">
        <f t="shared" si="3943"/>
        <v>0</v>
      </c>
      <c r="Z335" s="110">
        <f t="shared" si="3943"/>
        <v>0</v>
      </c>
      <c r="AA335" s="110">
        <f t="shared" si="3943"/>
        <v>0</v>
      </c>
      <c r="AB335" s="110">
        <f t="shared" si="3943"/>
        <v>0</v>
      </c>
      <c r="AC335" s="110">
        <f t="shared" si="3943"/>
        <v>0</v>
      </c>
      <c r="AD335" s="110">
        <f t="shared" si="3943"/>
        <v>0</v>
      </c>
      <c r="AE335" s="110">
        <f t="shared" si="3943"/>
        <v>0</v>
      </c>
      <c r="AF335" s="110">
        <f t="shared" si="3943"/>
        <v>0</v>
      </c>
      <c r="AG335" s="110">
        <f t="shared" si="3943"/>
        <v>0</v>
      </c>
      <c r="AH335" s="110">
        <f t="shared" si="3943"/>
        <v>0</v>
      </c>
      <c r="AI335" s="110">
        <f t="shared" si="3943"/>
        <v>0</v>
      </c>
      <c r="AJ335" s="110">
        <f t="shared" si="3943"/>
        <v>0</v>
      </c>
      <c r="AK335" s="110">
        <f t="shared" si="3944"/>
        <v>0</v>
      </c>
      <c r="AL335" s="110">
        <f t="shared" si="3944"/>
        <v>0</v>
      </c>
      <c r="AM335" s="110">
        <f t="shared" si="3944"/>
        <v>0</v>
      </c>
      <c r="AN335" s="110">
        <f t="shared" si="3944"/>
        <v>0</v>
      </c>
      <c r="AO335" s="110">
        <f t="shared" si="3944"/>
        <v>0</v>
      </c>
      <c r="AP335" s="110">
        <f t="shared" si="3944"/>
        <v>0</v>
      </c>
      <c r="AQ335" s="110">
        <f t="shared" si="3944"/>
        <v>0</v>
      </c>
      <c r="AR335" s="110">
        <f t="shared" si="3944"/>
        <v>0</v>
      </c>
      <c r="AS335" s="110">
        <f t="shared" si="3944"/>
        <v>0</v>
      </c>
      <c r="AT335" s="110">
        <f t="shared" si="3944"/>
        <v>0</v>
      </c>
      <c r="AU335" s="110">
        <f t="shared" si="3944"/>
        <v>0</v>
      </c>
      <c r="AV335" s="110">
        <f t="shared" si="3944"/>
        <v>0</v>
      </c>
      <c r="AW335" s="110">
        <f t="shared" si="3944"/>
        <v>0</v>
      </c>
      <c r="AX335" s="110">
        <f t="shared" si="3944"/>
        <v>0</v>
      </c>
      <c r="AY335" s="110">
        <f t="shared" si="3944"/>
        <v>0</v>
      </c>
      <c r="AZ335" s="110">
        <f t="shared" si="3944"/>
        <v>0</v>
      </c>
      <c r="BA335" s="110">
        <f t="shared" si="3945"/>
        <v>0</v>
      </c>
      <c r="BB335" s="110">
        <f t="shared" si="3945"/>
        <v>0</v>
      </c>
      <c r="BC335" s="110">
        <f t="shared" si="3945"/>
        <v>0</v>
      </c>
      <c r="BD335" s="110">
        <f t="shared" si="3945"/>
        <v>0</v>
      </c>
      <c r="BE335" s="110">
        <f t="shared" si="3945"/>
        <v>0</v>
      </c>
      <c r="BF335" s="110">
        <f t="shared" si="3945"/>
        <v>0</v>
      </c>
      <c r="BG335" s="110">
        <f t="shared" si="3945"/>
        <v>0</v>
      </c>
      <c r="BH335" s="110">
        <f t="shared" si="3945"/>
        <v>0</v>
      </c>
      <c r="BI335" s="110">
        <f t="shared" si="3945"/>
        <v>0</v>
      </c>
      <c r="BJ335" s="110">
        <f t="shared" si="3945"/>
        <v>0</v>
      </c>
      <c r="BK335" s="110">
        <f t="shared" si="3945"/>
        <v>0</v>
      </c>
      <c r="BL335" s="110">
        <f t="shared" si="3945"/>
        <v>0</v>
      </c>
      <c r="BM335" s="110">
        <f t="shared" si="3945"/>
        <v>0</v>
      </c>
      <c r="BN335" s="110">
        <f t="shared" si="3945"/>
        <v>0</v>
      </c>
      <c r="BO335" s="110">
        <f t="shared" si="3945"/>
        <v>0</v>
      </c>
      <c r="BP335" s="110">
        <f t="shared" si="3945"/>
        <v>0</v>
      </c>
      <c r="BQ335" s="110">
        <f t="shared" si="3946"/>
        <v>0</v>
      </c>
      <c r="BR335" s="110">
        <f t="shared" si="3946"/>
        <v>0</v>
      </c>
      <c r="BS335" s="110">
        <f t="shared" si="3946"/>
        <v>0</v>
      </c>
      <c r="BT335" s="110">
        <f t="shared" si="3946"/>
        <v>0</v>
      </c>
      <c r="BU335" s="110">
        <f t="shared" si="3946"/>
        <v>0</v>
      </c>
      <c r="BV335" s="110">
        <f t="shared" si="3946"/>
        <v>0</v>
      </c>
      <c r="BW335" s="110">
        <f t="shared" si="3946"/>
        <v>0</v>
      </c>
      <c r="BX335" s="110">
        <f t="shared" si="3946"/>
        <v>0</v>
      </c>
      <c r="BY335" s="110">
        <f t="shared" si="3946"/>
        <v>0</v>
      </c>
      <c r="BZ335" s="110">
        <f t="shared" si="3946"/>
        <v>0</v>
      </c>
      <c r="CA335" s="110">
        <f t="shared" si="3946"/>
        <v>0</v>
      </c>
      <c r="CB335" s="110">
        <f t="shared" si="3946"/>
        <v>0</v>
      </c>
      <c r="CC335" s="110">
        <f t="shared" si="3946"/>
        <v>0</v>
      </c>
      <c r="CD335" s="110">
        <f t="shared" si="3946"/>
        <v>0</v>
      </c>
      <c r="CE335" s="110">
        <f t="shared" si="3946"/>
        <v>0</v>
      </c>
      <c r="CF335" s="110">
        <f t="shared" si="3946"/>
        <v>0</v>
      </c>
      <c r="CG335" s="110">
        <f t="shared" si="3947"/>
        <v>0</v>
      </c>
      <c r="CH335" s="110">
        <f t="shared" si="3947"/>
        <v>0</v>
      </c>
      <c r="CI335" s="110">
        <f t="shared" si="3947"/>
        <v>0</v>
      </c>
      <c r="CJ335" s="110">
        <f t="shared" si="3947"/>
        <v>0</v>
      </c>
      <c r="CK335" s="110">
        <f t="shared" si="3947"/>
        <v>0</v>
      </c>
      <c r="CL335" s="110">
        <f t="shared" si="3947"/>
        <v>0</v>
      </c>
      <c r="CM335" s="110">
        <f t="shared" si="3947"/>
        <v>0</v>
      </c>
      <c r="CN335" s="110">
        <f t="shared" si="3947"/>
        <v>0</v>
      </c>
      <c r="CO335" s="110">
        <f t="shared" si="3947"/>
        <v>0</v>
      </c>
      <c r="CP335" s="110">
        <f t="shared" si="3947"/>
        <v>0</v>
      </c>
      <c r="CQ335" s="110">
        <f t="shared" si="3947"/>
        <v>0</v>
      </c>
      <c r="CR335" s="110">
        <f t="shared" si="3947"/>
        <v>0</v>
      </c>
      <c r="CS335" s="110">
        <f t="shared" si="3947"/>
        <v>0</v>
      </c>
      <c r="CT335" s="110">
        <f t="shared" si="3947"/>
        <v>0</v>
      </c>
      <c r="CU335" s="110">
        <f t="shared" si="3947"/>
        <v>0</v>
      </c>
      <c r="CV335" s="110">
        <f t="shared" si="3947"/>
        <v>0</v>
      </c>
      <c r="CW335" s="110">
        <f t="shared" si="3948"/>
        <v>0</v>
      </c>
      <c r="CX335" s="110">
        <f t="shared" si="3948"/>
        <v>0</v>
      </c>
      <c r="CY335" s="110">
        <f t="shared" si="3948"/>
        <v>0</v>
      </c>
      <c r="CZ335" s="110">
        <f t="shared" si="3948"/>
        <v>0</v>
      </c>
      <c r="DA335" s="110">
        <f t="shared" si="3948"/>
        <v>0</v>
      </c>
      <c r="DB335" s="110">
        <f t="shared" si="3948"/>
        <v>0</v>
      </c>
      <c r="DC335" s="110">
        <f t="shared" si="3948"/>
        <v>0</v>
      </c>
      <c r="DD335" s="110">
        <f t="shared" si="3948"/>
        <v>0</v>
      </c>
      <c r="DE335" s="110">
        <f t="shared" si="3948"/>
        <v>0</v>
      </c>
      <c r="DF335" s="110">
        <f t="shared" si="3948"/>
        <v>0</v>
      </c>
      <c r="DG335" s="110">
        <f t="shared" si="3948"/>
        <v>0</v>
      </c>
      <c r="DH335" s="110">
        <f t="shared" si="3948"/>
        <v>0</v>
      </c>
      <c r="DI335" s="110">
        <f t="shared" si="3948"/>
        <v>0</v>
      </c>
      <c r="DJ335" s="110">
        <f t="shared" si="3948"/>
        <v>0</v>
      </c>
      <c r="DK335" s="110">
        <f t="shared" si="3948"/>
        <v>0</v>
      </c>
      <c r="DL335" s="110">
        <f t="shared" si="3948"/>
        <v>0</v>
      </c>
      <c r="DM335" s="110">
        <f t="shared" si="3949"/>
        <v>0</v>
      </c>
      <c r="DN335" s="110">
        <f t="shared" si="3949"/>
        <v>0</v>
      </c>
      <c r="DO335" s="110">
        <f t="shared" si="3949"/>
        <v>0</v>
      </c>
      <c r="DP335" s="110">
        <f t="shared" si="3949"/>
        <v>0</v>
      </c>
      <c r="DQ335" s="110">
        <f t="shared" si="3949"/>
        <v>0</v>
      </c>
      <c r="DR335" s="110">
        <f t="shared" si="3949"/>
        <v>0</v>
      </c>
      <c r="DS335" s="110">
        <f t="shared" si="3949"/>
        <v>0</v>
      </c>
      <c r="DT335" s="110">
        <f t="shared" si="3949"/>
        <v>0</v>
      </c>
      <c r="DU335" s="110">
        <f t="shared" si="3949"/>
        <v>0</v>
      </c>
      <c r="DV335" s="110">
        <f t="shared" si="3949"/>
        <v>0</v>
      </c>
      <c r="DW335" s="110">
        <f t="shared" si="3949"/>
        <v>0</v>
      </c>
      <c r="DX335" s="110">
        <f t="shared" si="3949"/>
        <v>0</v>
      </c>
      <c r="DY335" s="110">
        <f t="shared" si="3949"/>
        <v>0</v>
      </c>
      <c r="DZ335" s="110">
        <f t="shared" si="3949"/>
        <v>0</v>
      </c>
      <c r="EA335" s="110">
        <f t="shared" si="3949"/>
        <v>0</v>
      </c>
      <c r="EB335" s="110">
        <f t="shared" si="3949"/>
        <v>0</v>
      </c>
      <c r="EC335" s="110">
        <f t="shared" si="3950"/>
        <v>0</v>
      </c>
      <c r="ED335" s="110">
        <f t="shared" si="3950"/>
        <v>0</v>
      </c>
      <c r="EE335" s="110">
        <f t="shared" si="3950"/>
        <v>0</v>
      </c>
      <c r="EF335" s="110">
        <f t="shared" si="3950"/>
        <v>0</v>
      </c>
      <c r="EG335" s="110">
        <f t="shared" si="3950"/>
        <v>0</v>
      </c>
      <c r="EH335" s="110">
        <f t="shared" si="3950"/>
        <v>0</v>
      </c>
      <c r="EI335" s="110">
        <f t="shared" si="3950"/>
        <v>0</v>
      </c>
      <c r="EJ335" s="110">
        <f t="shared" si="3950"/>
        <v>0</v>
      </c>
      <c r="EK335" s="110">
        <f t="shared" si="3950"/>
        <v>0</v>
      </c>
      <c r="EL335" s="110">
        <f t="shared" si="3950"/>
        <v>0</v>
      </c>
      <c r="EM335" s="110">
        <f t="shared" si="3950"/>
        <v>0</v>
      </c>
      <c r="EN335" s="110">
        <f t="shared" si="3950"/>
        <v>0</v>
      </c>
      <c r="EO335" s="110">
        <f t="shared" si="3950"/>
        <v>0</v>
      </c>
      <c r="EP335" s="110">
        <f t="shared" si="3950"/>
        <v>0</v>
      </c>
      <c r="EQ335" s="110">
        <f t="shared" si="3950"/>
        <v>0</v>
      </c>
      <c r="ER335" s="110">
        <f t="shared" si="3950"/>
        <v>0</v>
      </c>
      <c r="ES335" s="110">
        <f t="shared" si="3951"/>
        <v>0</v>
      </c>
      <c r="ET335" s="110">
        <f t="shared" si="3951"/>
        <v>0</v>
      </c>
      <c r="EU335" s="110">
        <f t="shared" si="3951"/>
        <v>0</v>
      </c>
      <c r="EV335" s="110">
        <f t="shared" si="3951"/>
        <v>0</v>
      </c>
      <c r="EW335" s="110">
        <f t="shared" si="3951"/>
        <v>0</v>
      </c>
      <c r="EX335" s="110">
        <f t="shared" si="3951"/>
        <v>0</v>
      </c>
      <c r="EY335" s="110">
        <f t="shared" si="3951"/>
        <v>0</v>
      </c>
      <c r="EZ335" s="110">
        <f t="shared" si="3951"/>
        <v>0</v>
      </c>
      <c r="FA335" s="110">
        <f t="shared" si="3951"/>
        <v>0</v>
      </c>
      <c r="FB335" s="110">
        <f t="shared" si="3951"/>
        <v>0</v>
      </c>
      <c r="FC335" s="110">
        <f t="shared" si="3951"/>
        <v>0</v>
      </c>
      <c r="FD335" s="110">
        <f t="shared" si="3951"/>
        <v>0</v>
      </c>
      <c r="FE335" s="110">
        <f t="shared" si="3951"/>
        <v>0</v>
      </c>
      <c r="FF335" s="110">
        <f t="shared" si="3951"/>
        <v>0</v>
      </c>
      <c r="FG335" s="110">
        <f t="shared" si="3951"/>
        <v>0</v>
      </c>
      <c r="FH335" s="110">
        <f t="shared" si="3951"/>
        <v>0</v>
      </c>
      <c r="FI335" s="110">
        <f t="shared" si="3952"/>
        <v>0</v>
      </c>
      <c r="FJ335" s="110">
        <f t="shared" si="3952"/>
        <v>0</v>
      </c>
      <c r="FK335" s="110">
        <f t="shared" si="3952"/>
        <v>0</v>
      </c>
      <c r="FL335" s="110">
        <f t="shared" si="3952"/>
        <v>0</v>
      </c>
      <c r="FM335" s="110">
        <f t="shared" si="3952"/>
        <v>0</v>
      </c>
      <c r="FN335" s="110">
        <f t="shared" si="3952"/>
        <v>0</v>
      </c>
      <c r="FO335" s="110">
        <f t="shared" si="3952"/>
        <v>0</v>
      </c>
      <c r="FP335" s="110">
        <f t="shared" si="3952"/>
        <v>0</v>
      </c>
      <c r="FQ335" s="110">
        <f t="shared" si="3952"/>
        <v>0</v>
      </c>
      <c r="FR335" s="110">
        <f t="shared" si="3952"/>
        <v>0</v>
      </c>
      <c r="FS335" s="110">
        <f t="shared" si="3952"/>
        <v>0</v>
      </c>
      <c r="FT335" s="110">
        <f t="shared" si="3952"/>
        <v>0</v>
      </c>
      <c r="FU335" s="110">
        <f t="shared" si="3952"/>
        <v>0</v>
      </c>
      <c r="FV335" s="110">
        <f t="shared" si="3952"/>
        <v>0</v>
      </c>
      <c r="FW335" s="110">
        <f t="shared" si="3952"/>
        <v>0</v>
      </c>
      <c r="FX335" s="110">
        <f t="shared" si="3952"/>
        <v>0</v>
      </c>
      <c r="FY335" s="110">
        <f t="shared" si="3953"/>
        <v>0</v>
      </c>
      <c r="FZ335" s="110">
        <f t="shared" si="3953"/>
        <v>0</v>
      </c>
      <c r="GA335" s="110">
        <f t="shared" si="3953"/>
        <v>0</v>
      </c>
      <c r="GB335" s="110">
        <f t="shared" si="3953"/>
        <v>0</v>
      </c>
      <c r="GC335" s="110">
        <f t="shared" si="3953"/>
        <v>0</v>
      </c>
      <c r="GD335" s="110">
        <f t="shared" si="3953"/>
        <v>0</v>
      </c>
      <c r="GE335" s="110">
        <f t="shared" si="3953"/>
        <v>0</v>
      </c>
      <c r="GF335" s="110">
        <f t="shared" si="3953"/>
        <v>0</v>
      </c>
      <c r="GG335" s="110">
        <f t="shared" si="3953"/>
        <v>0</v>
      </c>
      <c r="GH335" s="110">
        <f t="shared" si="3953"/>
        <v>0</v>
      </c>
      <c r="GI335" s="110">
        <f t="shared" si="3953"/>
        <v>0</v>
      </c>
      <c r="GJ335" s="110">
        <f t="shared" si="3953"/>
        <v>0</v>
      </c>
      <c r="GK335" s="110">
        <f t="shared" si="3953"/>
        <v>0</v>
      </c>
      <c r="GL335" s="110">
        <f t="shared" si="3953"/>
        <v>0</v>
      </c>
      <c r="GM335" s="110">
        <f t="shared" si="3953"/>
        <v>0</v>
      </c>
      <c r="GN335" s="110">
        <f t="shared" si="3953"/>
        <v>0</v>
      </c>
      <c r="GO335" s="110">
        <f t="shared" si="3954"/>
        <v>0</v>
      </c>
      <c r="GP335" s="110">
        <f t="shared" si="3954"/>
        <v>0</v>
      </c>
      <c r="GQ335" s="110">
        <f t="shared" si="3954"/>
        <v>0</v>
      </c>
      <c r="GR335" s="110">
        <f t="shared" si="3954"/>
        <v>0</v>
      </c>
      <c r="GS335" s="110">
        <f t="shared" si="3954"/>
        <v>0</v>
      </c>
      <c r="GT335" s="110">
        <f t="shared" si="3954"/>
        <v>0</v>
      </c>
      <c r="GU335" s="110">
        <f t="shared" si="3954"/>
        <v>0</v>
      </c>
      <c r="GV335" s="110">
        <f t="shared" si="3954"/>
        <v>0</v>
      </c>
      <c r="GW335" s="110">
        <f t="shared" si="3954"/>
        <v>0</v>
      </c>
      <c r="GX335" s="110">
        <f t="shared" si="3954"/>
        <v>0</v>
      </c>
      <c r="GY335" s="110">
        <f t="shared" si="3954"/>
        <v>0</v>
      </c>
      <c r="GZ335" s="110">
        <f t="shared" si="3954"/>
        <v>0</v>
      </c>
      <c r="HA335" s="110">
        <f t="shared" si="3954"/>
        <v>0</v>
      </c>
      <c r="HB335" s="110">
        <f t="shared" si="3954"/>
        <v>0</v>
      </c>
      <c r="HC335" s="110">
        <f t="shared" si="3954"/>
        <v>0</v>
      </c>
      <c r="HD335" s="110">
        <f t="shared" si="3954"/>
        <v>0</v>
      </c>
      <c r="HE335" s="110">
        <f t="shared" si="3955"/>
        <v>0</v>
      </c>
      <c r="HF335" s="110">
        <f t="shared" si="3955"/>
        <v>0</v>
      </c>
      <c r="HG335" s="110">
        <f t="shared" si="3955"/>
        <v>0</v>
      </c>
      <c r="HH335" s="110">
        <f t="shared" si="3955"/>
        <v>0</v>
      </c>
      <c r="HI335" s="110">
        <f t="shared" si="3955"/>
        <v>0</v>
      </c>
      <c r="HJ335" s="110">
        <f t="shared" si="3955"/>
        <v>0</v>
      </c>
      <c r="HK335" s="110">
        <f t="shared" si="3955"/>
        <v>0</v>
      </c>
      <c r="HL335" s="110">
        <f t="shared" si="3955"/>
        <v>0</v>
      </c>
      <c r="HM335" s="110">
        <f t="shared" si="3955"/>
        <v>0</v>
      </c>
      <c r="HN335" s="110">
        <f t="shared" si="3955"/>
        <v>0</v>
      </c>
      <c r="HO335" s="110">
        <f t="shared" si="3955"/>
        <v>0</v>
      </c>
      <c r="HP335" s="110">
        <f t="shared" si="3955"/>
        <v>0</v>
      </c>
      <c r="HQ335" s="110">
        <f t="shared" si="3955"/>
        <v>0</v>
      </c>
      <c r="HR335" s="110">
        <f t="shared" si="3955"/>
        <v>0</v>
      </c>
      <c r="HS335" s="110">
        <f t="shared" si="3955"/>
        <v>0</v>
      </c>
      <c r="HT335" s="110">
        <f t="shared" si="3955"/>
        <v>0</v>
      </c>
      <c r="HU335" s="110">
        <f t="shared" si="3956"/>
        <v>0</v>
      </c>
      <c r="HV335" s="110">
        <f t="shared" si="3956"/>
        <v>0</v>
      </c>
      <c r="HW335" s="110">
        <f t="shared" si="3956"/>
        <v>0</v>
      </c>
      <c r="HX335" s="110">
        <f t="shared" si="3956"/>
        <v>0</v>
      </c>
      <c r="HY335" s="110">
        <f t="shared" si="3956"/>
        <v>0</v>
      </c>
      <c r="HZ335" s="110">
        <f t="shared" si="3956"/>
        <v>0</v>
      </c>
      <c r="IA335" s="110">
        <f t="shared" si="3956"/>
        <v>0</v>
      </c>
      <c r="IB335" s="110">
        <f t="shared" si="3956"/>
        <v>0</v>
      </c>
      <c r="IC335" s="110">
        <f t="shared" si="3956"/>
        <v>0</v>
      </c>
      <c r="ID335" s="110">
        <f t="shared" si="3956"/>
        <v>0</v>
      </c>
      <c r="IE335" s="110">
        <f t="shared" si="3956"/>
        <v>0</v>
      </c>
      <c r="IF335" s="110">
        <f t="shared" si="3956"/>
        <v>0</v>
      </c>
      <c r="IG335" s="110">
        <f t="shared" si="3956"/>
        <v>0</v>
      </c>
      <c r="IH335" s="110">
        <f t="shared" si="3956"/>
        <v>0</v>
      </c>
      <c r="II335" s="110">
        <f t="shared" si="3956"/>
        <v>0</v>
      </c>
      <c r="IJ335" s="110">
        <f t="shared" si="3956"/>
        <v>0</v>
      </c>
      <c r="IK335" s="110">
        <f t="shared" si="3957"/>
        <v>0</v>
      </c>
      <c r="IL335" s="110">
        <f t="shared" si="3957"/>
        <v>0</v>
      </c>
      <c r="IM335" s="110">
        <f t="shared" si="3957"/>
        <v>0</v>
      </c>
      <c r="IN335" s="110">
        <f t="shared" si="3957"/>
        <v>0</v>
      </c>
      <c r="IO335" s="110">
        <f t="shared" si="3957"/>
        <v>0</v>
      </c>
      <c r="IP335" s="110">
        <f t="shared" si="3957"/>
        <v>0</v>
      </c>
      <c r="IQ335" s="110">
        <f t="shared" si="3957"/>
        <v>0</v>
      </c>
      <c r="IR335" s="110">
        <f t="shared" si="3957"/>
        <v>0</v>
      </c>
      <c r="IS335" s="110">
        <f t="shared" si="3957"/>
        <v>0</v>
      </c>
      <c r="IT335" s="110">
        <f t="shared" si="3957"/>
        <v>0</v>
      </c>
      <c r="IU335" s="110">
        <f t="shared" si="3957"/>
        <v>0</v>
      </c>
      <c r="IV335" s="110">
        <f t="shared" si="3957"/>
        <v>0</v>
      </c>
      <c r="IW335" s="110">
        <f t="shared" si="3957"/>
        <v>0</v>
      </c>
      <c r="IX335" s="110">
        <f t="shared" si="3957"/>
        <v>0</v>
      </c>
      <c r="IY335" s="110">
        <f t="shared" si="3957"/>
        <v>0</v>
      </c>
      <c r="IZ335" s="110">
        <f t="shared" si="3957"/>
        <v>0</v>
      </c>
      <c r="JA335" s="110">
        <f t="shared" si="3958"/>
        <v>0</v>
      </c>
      <c r="JB335" s="110">
        <f t="shared" si="3958"/>
        <v>0</v>
      </c>
      <c r="JC335" s="110">
        <f t="shared" si="3958"/>
        <v>0</v>
      </c>
      <c r="JD335" s="110">
        <f t="shared" si="3958"/>
        <v>0</v>
      </c>
      <c r="JE335" s="110">
        <f t="shared" si="3958"/>
        <v>0</v>
      </c>
      <c r="JF335" s="110">
        <f t="shared" si="3958"/>
        <v>0</v>
      </c>
      <c r="JG335" s="110">
        <f t="shared" si="3958"/>
        <v>0</v>
      </c>
      <c r="JH335" s="110">
        <f t="shared" si="3958"/>
        <v>0</v>
      </c>
      <c r="JI335" s="110">
        <f t="shared" si="3958"/>
        <v>0</v>
      </c>
      <c r="JJ335" s="110">
        <f t="shared" si="3958"/>
        <v>0</v>
      </c>
      <c r="JK335" s="110">
        <f t="shared" si="3958"/>
        <v>0</v>
      </c>
      <c r="JL335" s="110">
        <f t="shared" si="3958"/>
        <v>0</v>
      </c>
      <c r="JM335" s="110">
        <f t="shared" si="3958"/>
        <v>0</v>
      </c>
      <c r="JN335" s="110">
        <f t="shared" si="3958"/>
        <v>0</v>
      </c>
      <c r="JO335" s="110">
        <f t="shared" si="3958"/>
        <v>0</v>
      </c>
      <c r="JP335" s="110">
        <f t="shared" si="3958"/>
        <v>0</v>
      </c>
      <c r="JQ335" s="110">
        <f t="shared" si="3959"/>
        <v>0</v>
      </c>
      <c r="JR335" s="110">
        <f t="shared" si="3959"/>
        <v>0</v>
      </c>
      <c r="JS335" s="110">
        <f t="shared" si="3959"/>
        <v>0</v>
      </c>
      <c r="JT335" s="110">
        <f t="shared" si="3959"/>
        <v>0</v>
      </c>
      <c r="JU335" s="110">
        <f t="shared" si="3959"/>
        <v>0</v>
      </c>
      <c r="JV335" s="110">
        <f t="shared" si="3959"/>
        <v>0</v>
      </c>
      <c r="JW335" s="110">
        <f t="shared" si="3959"/>
        <v>0</v>
      </c>
      <c r="JX335" s="110">
        <f t="shared" si="3959"/>
        <v>0</v>
      </c>
      <c r="JY335" s="110">
        <f t="shared" si="3959"/>
        <v>0</v>
      </c>
      <c r="JZ335" s="110">
        <f t="shared" si="3959"/>
        <v>0</v>
      </c>
      <c r="KA335" s="110">
        <f t="shared" si="3959"/>
        <v>0</v>
      </c>
      <c r="KB335" s="110">
        <f t="shared" si="3959"/>
        <v>0</v>
      </c>
      <c r="KC335" s="110">
        <f t="shared" si="3959"/>
        <v>0</v>
      </c>
      <c r="KD335" s="110">
        <f t="shared" si="3959"/>
        <v>0</v>
      </c>
      <c r="KE335" s="110">
        <f t="shared" si="3959"/>
        <v>0</v>
      </c>
      <c r="KF335" s="110">
        <f t="shared" si="3959"/>
        <v>0</v>
      </c>
      <c r="KG335" s="110">
        <f t="shared" si="3960"/>
        <v>0</v>
      </c>
      <c r="KH335" s="110">
        <f t="shared" si="3960"/>
        <v>0</v>
      </c>
      <c r="KI335" s="110">
        <f t="shared" si="3960"/>
        <v>0</v>
      </c>
      <c r="KJ335" s="110">
        <f t="shared" si="3960"/>
        <v>0</v>
      </c>
      <c r="KK335" s="110">
        <f t="shared" si="3960"/>
        <v>0</v>
      </c>
      <c r="KL335" s="110">
        <f t="shared" si="3960"/>
        <v>0</v>
      </c>
      <c r="KM335" s="110">
        <f t="shared" si="3960"/>
        <v>0</v>
      </c>
      <c r="KN335" s="110">
        <f t="shared" si="3960"/>
        <v>0</v>
      </c>
      <c r="KO335" s="110">
        <f t="shared" si="3960"/>
        <v>0</v>
      </c>
      <c r="KP335" s="110">
        <f t="shared" si="3960"/>
        <v>0</v>
      </c>
      <c r="KQ335" s="110">
        <f t="shared" si="3960"/>
        <v>0</v>
      </c>
      <c r="KR335" s="110">
        <f t="shared" si="3960"/>
        <v>0</v>
      </c>
      <c r="KS335" s="110">
        <f t="shared" si="3960"/>
        <v>0</v>
      </c>
      <c r="KT335" s="110">
        <f t="shared" si="3960"/>
        <v>0</v>
      </c>
      <c r="KU335" s="110">
        <f t="shared" si="3960"/>
        <v>0</v>
      </c>
      <c r="KV335" s="110">
        <f t="shared" si="3960"/>
        <v>0</v>
      </c>
      <c r="KW335" s="110">
        <f t="shared" si="3961"/>
        <v>0</v>
      </c>
      <c r="KX335" s="110">
        <f t="shared" si="3961"/>
        <v>0</v>
      </c>
      <c r="KY335" s="110">
        <f t="shared" si="3961"/>
        <v>0</v>
      </c>
      <c r="KZ335" s="110">
        <f t="shared" si="3961"/>
        <v>0</v>
      </c>
      <c r="LA335" s="110">
        <f t="shared" si="3961"/>
        <v>0</v>
      </c>
      <c r="LB335" s="110">
        <f t="shared" si="3961"/>
        <v>0</v>
      </c>
      <c r="LC335" s="110">
        <f t="shared" si="3961"/>
        <v>0</v>
      </c>
      <c r="LD335" s="110">
        <f t="shared" si="3961"/>
        <v>0</v>
      </c>
      <c r="LE335" s="110">
        <f t="shared" si="3961"/>
        <v>0</v>
      </c>
      <c r="LF335" s="110">
        <f t="shared" si="3961"/>
        <v>0</v>
      </c>
      <c r="LG335" s="110">
        <f t="shared" si="3961"/>
        <v>0</v>
      </c>
      <c r="LH335" s="110">
        <f t="shared" si="3961"/>
        <v>0</v>
      </c>
      <c r="LI335" s="110">
        <f t="shared" si="3961"/>
        <v>0</v>
      </c>
      <c r="LJ335" s="110">
        <f t="shared" si="3961"/>
        <v>0</v>
      </c>
      <c r="LK335" s="110">
        <f t="shared" si="3961"/>
        <v>0</v>
      </c>
      <c r="LL335" s="110">
        <f t="shared" si="3961"/>
        <v>0</v>
      </c>
      <c r="LM335" s="110">
        <f t="shared" si="3962"/>
        <v>0</v>
      </c>
      <c r="LN335" s="110">
        <f t="shared" si="3962"/>
        <v>0</v>
      </c>
      <c r="LO335" s="110">
        <f t="shared" si="3962"/>
        <v>0</v>
      </c>
      <c r="LP335" s="110">
        <f t="shared" si="3962"/>
        <v>0</v>
      </c>
      <c r="LQ335" s="110">
        <f t="shared" si="3962"/>
        <v>0</v>
      </c>
      <c r="LR335" s="110">
        <f t="shared" si="3962"/>
        <v>0</v>
      </c>
      <c r="LS335" s="110">
        <f t="shared" si="3962"/>
        <v>0</v>
      </c>
      <c r="LT335" s="110">
        <f t="shared" si="3962"/>
        <v>0</v>
      </c>
      <c r="LU335" s="110">
        <f t="shared" si="3962"/>
        <v>0</v>
      </c>
      <c r="LV335" s="110">
        <f t="shared" si="3962"/>
        <v>0</v>
      </c>
      <c r="LW335" s="110">
        <f t="shared" si="3962"/>
        <v>0</v>
      </c>
      <c r="LX335" s="110">
        <f t="shared" si="3962"/>
        <v>0</v>
      </c>
      <c r="LY335" s="110">
        <f t="shared" si="3962"/>
        <v>0</v>
      </c>
      <c r="LZ335" s="110">
        <f t="shared" si="3962"/>
        <v>0</v>
      </c>
      <c r="MA335" s="110">
        <f t="shared" si="3962"/>
        <v>0</v>
      </c>
      <c r="MB335" s="110">
        <f t="shared" si="3962"/>
        <v>0</v>
      </c>
      <c r="MC335" s="110">
        <f t="shared" si="3963"/>
        <v>0</v>
      </c>
      <c r="MD335" s="110">
        <f t="shared" si="3963"/>
        <v>0</v>
      </c>
      <c r="ME335" s="110">
        <f t="shared" si="3963"/>
        <v>0</v>
      </c>
      <c r="MF335" s="110">
        <f t="shared" si="3963"/>
        <v>0</v>
      </c>
      <c r="MG335" s="110">
        <f t="shared" si="3963"/>
        <v>0</v>
      </c>
      <c r="MH335" s="110">
        <f t="shared" si="3963"/>
        <v>0</v>
      </c>
      <c r="MI335" s="110">
        <f t="shared" si="3963"/>
        <v>0</v>
      </c>
      <c r="MJ335" s="110">
        <f t="shared" si="3963"/>
        <v>0</v>
      </c>
      <c r="MK335" s="110">
        <f t="shared" si="3963"/>
        <v>0</v>
      </c>
      <c r="ML335" s="110">
        <f t="shared" si="3963"/>
        <v>0</v>
      </c>
      <c r="MM335" s="110">
        <f t="shared" si="3963"/>
        <v>0</v>
      </c>
      <c r="MN335" s="110">
        <f t="shared" si="3963"/>
        <v>0</v>
      </c>
      <c r="MO335" s="110">
        <f t="shared" si="3963"/>
        <v>0</v>
      </c>
      <c r="MP335" s="110">
        <f t="shared" si="3963"/>
        <v>0</v>
      </c>
      <c r="MQ335" s="110">
        <f t="shared" si="3963"/>
        <v>0</v>
      </c>
      <c r="MR335" s="110">
        <f t="shared" si="3963"/>
        <v>0</v>
      </c>
      <c r="MS335" s="110">
        <f t="shared" si="3964"/>
        <v>0</v>
      </c>
      <c r="MT335" s="110">
        <f t="shared" si="3964"/>
        <v>0</v>
      </c>
      <c r="MU335" s="110">
        <f t="shared" si="3964"/>
        <v>0</v>
      </c>
      <c r="MV335" s="110">
        <f t="shared" si="3964"/>
        <v>0</v>
      </c>
      <c r="MW335" s="110">
        <f t="shared" si="3964"/>
        <v>0</v>
      </c>
      <c r="MX335" s="110">
        <f t="shared" si="3964"/>
        <v>0</v>
      </c>
      <c r="MY335" s="110">
        <f t="shared" si="3964"/>
        <v>0</v>
      </c>
      <c r="MZ335" s="110">
        <f t="shared" si="3964"/>
        <v>0</v>
      </c>
      <c r="NA335" s="110">
        <f t="shared" si="3964"/>
        <v>0</v>
      </c>
      <c r="NB335" s="110">
        <f t="shared" si="3964"/>
        <v>0</v>
      </c>
      <c r="NC335" s="110">
        <f t="shared" si="3964"/>
        <v>0</v>
      </c>
      <c r="ND335" s="110">
        <f t="shared" si="3964"/>
        <v>0</v>
      </c>
      <c r="NE335" s="110">
        <f t="shared" si="3964"/>
        <v>0</v>
      </c>
      <c r="NF335" s="110">
        <f t="shared" si="3964"/>
        <v>0</v>
      </c>
      <c r="NG335" s="110">
        <f t="shared" si="3964"/>
        <v>0</v>
      </c>
      <c r="NH335" s="110">
        <f t="shared" si="3964"/>
        <v>0</v>
      </c>
      <c r="NI335" s="110">
        <f t="shared" si="3965"/>
        <v>0</v>
      </c>
      <c r="NJ335" s="110">
        <f t="shared" si="3965"/>
        <v>0</v>
      </c>
      <c r="NK335" s="112">
        <f t="shared" si="3965"/>
        <v>0</v>
      </c>
    </row>
    <row r="336" spans="1:375" x14ac:dyDescent="0.25">
      <c r="A336" s="96"/>
      <c r="B336" s="24">
        <f>$B$131</f>
        <v>0</v>
      </c>
      <c r="C336" s="23" t="str">
        <f>$C$295</f>
        <v>900 / Tenant #1</v>
      </c>
      <c r="D336" s="110">
        <f t="shared" si="3966"/>
        <v>0</v>
      </c>
      <c r="E336" s="110">
        <f t="shared" si="3942"/>
        <v>0</v>
      </c>
      <c r="F336" s="110">
        <f t="shared" si="3942"/>
        <v>0</v>
      </c>
      <c r="G336" s="110">
        <f t="shared" si="3942"/>
        <v>0</v>
      </c>
      <c r="H336" s="110">
        <f t="shared" si="3942"/>
        <v>0</v>
      </c>
      <c r="I336" s="110">
        <f t="shared" si="3942"/>
        <v>0</v>
      </c>
      <c r="J336" s="110">
        <f t="shared" si="3942"/>
        <v>0</v>
      </c>
      <c r="K336" s="110">
        <f t="shared" si="3942"/>
        <v>0</v>
      </c>
      <c r="L336" s="110">
        <f t="shared" si="3942"/>
        <v>0</v>
      </c>
      <c r="M336" s="110">
        <f t="shared" si="3942"/>
        <v>0</v>
      </c>
      <c r="N336" s="110">
        <f t="shared" si="3942"/>
        <v>0</v>
      </c>
      <c r="O336" s="110">
        <f t="shared" si="3942"/>
        <v>0</v>
      </c>
      <c r="P336" s="110">
        <f t="shared" si="3942"/>
        <v>0</v>
      </c>
      <c r="Q336" s="110">
        <f t="shared" si="3942"/>
        <v>0</v>
      </c>
      <c r="R336" s="110">
        <f t="shared" si="3942"/>
        <v>0</v>
      </c>
      <c r="S336" s="110">
        <f t="shared" si="3942"/>
        <v>0</v>
      </c>
      <c r="T336" s="110">
        <f t="shared" si="3942"/>
        <v>0</v>
      </c>
      <c r="U336" s="110">
        <f t="shared" si="3943"/>
        <v>0</v>
      </c>
      <c r="V336" s="110">
        <f t="shared" si="3943"/>
        <v>0</v>
      </c>
      <c r="W336" s="110">
        <f t="shared" si="3943"/>
        <v>0</v>
      </c>
      <c r="X336" s="110">
        <f t="shared" si="3943"/>
        <v>0</v>
      </c>
      <c r="Y336" s="110">
        <f t="shared" si="3943"/>
        <v>0</v>
      </c>
      <c r="Z336" s="110">
        <f t="shared" si="3943"/>
        <v>0</v>
      </c>
      <c r="AA336" s="110">
        <f t="shared" si="3943"/>
        <v>0</v>
      </c>
      <c r="AB336" s="110">
        <f t="shared" si="3943"/>
        <v>0</v>
      </c>
      <c r="AC336" s="110">
        <f t="shared" si="3943"/>
        <v>0</v>
      </c>
      <c r="AD336" s="110">
        <f t="shared" si="3943"/>
        <v>0</v>
      </c>
      <c r="AE336" s="110">
        <f t="shared" si="3943"/>
        <v>0</v>
      </c>
      <c r="AF336" s="110">
        <f t="shared" si="3943"/>
        <v>0</v>
      </c>
      <c r="AG336" s="110">
        <f t="shared" si="3943"/>
        <v>0</v>
      </c>
      <c r="AH336" s="110">
        <f t="shared" si="3943"/>
        <v>0</v>
      </c>
      <c r="AI336" s="110">
        <f t="shared" si="3943"/>
        <v>0</v>
      </c>
      <c r="AJ336" s="110">
        <f t="shared" si="3943"/>
        <v>0</v>
      </c>
      <c r="AK336" s="110">
        <f t="shared" si="3944"/>
        <v>0</v>
      </c>
      <c r="AL336" s="110">
        <f t="shared" si="3944"/>
        <v>0</v>
      </c>
      <c r="AM336" s="110">
        <f t="shared" si="3944"/>
        <v>0</v>
      </c>
      <c r="AN336" s="110">
        <f t="shared" si="3944"/>
        <v>0</v>
      </c>
      <c r="AO336" s="110">
        <f t="shared" si="3944"/>
        <v>0</v>
      </c>
      <c r="AP336" s="110">
        <f t="shared" si="3944"/>
        <v>0</v>
      </c>
      <c r="AQ336" s="110">
        <f t="shared" si="3944"/>
        <v>0</v>
      </c>
      <c r="AR336" s="110">
        <f t="shared" si="3944"/>
        <v>0</v>
      </c>
      <c r="AS336" s="110">
        <f t="shared" si="3944"/>
        <v>0</v>
      </c>
      <c r="AT336" s="110">
        <f t="shared" si="3944"/>
        <v>0</v>
      </c>
      <c r="AU336" s="110">
        <f t="shared" si="3944"/>
        <v>0</v>
      </c>
      <c r="AV336" s="110">
        <f t="shared" si="3944"/>
        <v>0</v>
      </c>
      <c r="AW336" s="110">
        <f t="shared" si="3944"/>
        <v>0</v>
      </c>
      <c r="AX336" s="110">
        <f t="shared" si="3944"/>
        <v>0</v>
      </c>
      <c r="AY336" s="110">
        <f t="shared" si="3944"/>
        <v>0</v>
      </c>
      <c r="AZ336" s="110">
        <f t="shared" si="3944"/>
        <v>0</v>
      </c>
      <c r="BA336" s="110">
        <f t="shared" si="3945"/>
        <v>0</v>
      </c>
      <c r="BB336" s="110">
        <f t="shared" si="3945"/>
        <v>0</v>
      </c>
      <c r="BC336" s="110">
        <f t="shared" si="3945"/>
        <v>0</v>
      </c>
      <c r="BD336" s="110">
        <f t="shared" si="3945"/>
        <v>0</v>
      </c>
      <c r="BE336" s="110">
        <f t="shared" si="3945"/>
        <v>0</v>
      </c>
      <c r="BF336" s="110">
        <f t="shared" si="3945"/>
        <v>0</v>
      </c>
      <c r="BG336" s="110">
        <f t="shared" si="3945"/>
        <v>0</v>
      </c>
      <c r="BH336" s="110">
        <f t="shared" si="3945"/>
        <v>0</v>
      </c>
      <c r="BI336" s="110">
        <f t="shared" si="3945"/>
        <v>0</v>
      </c>
      <c r="BJ336" s="110">
        <f t="shared" si="3945"/>
        <v>0</v>
      </c>
      <c r="BK336" s="110">
        <f t="shared" si="3945"/>
        <v>0</v>
      </c>
      <c r="BL336" s="110">
        <f t="shared" si="3945"/>
        <v>0</v>
      </c>
      <c r="BM336" s="110">
        <f t="shared" si="3945"/>
        <v>0</v>
      </c>
      <c r="BN336" s="110">
        <f t="shared" si="3945"/>
        <v>0</v>
      </c>
      <c r="BO336" s="110">
        <f t="shared" si="3945"/>
        <v>0</v>
      </c>
      <c r="BP336" s="110">
        <f t="shared" si="3945"/>
        <v>0</v>
      </c>
      <c r="BQ336" s="110">
        <f t="shared" si="3946"/>
        <v>0</v>
      </c>
      <c r="BR336" s="110">
        <f t="shared" si="3946"/>
        <v>0</v>
      </c>
      <c r="BS336" s="110">
        <f t="shared" si="3946"/>
        <v>0</v>
      </c>
      <c r="BT336" s="110">
        <f t="shared" si="3946"/>
        <v>0</v>
      </c>
      <c r="BU336" s="110">
        <f t="shared" si="3946"/>
        <v>0</v>
      </c>
      <c r="BV336" s="110">
        <f t="shared" si="3946"/>
        <v>0</v>
      </c>
      <c r="BW336" s="110">
        <f t="shared" si="3946"/>
        <v>0</v>
      </c>
      <c r="BX336" s="110">
        <f t="shared" si="3946"/>
        <v>0</v>
      </c>
      <c r="BY336" s="110">
        <f t="shared" si="3946"/>
        <v>0</v>
      </c>
      <c r="BZ336" s="110">
        <f t="shared" si="3946"/>
        <v>0</v>
      </c>
      <c r="CA336" s="110">
        <f t="shared" si="3946"/>
        <v>0</v>
      </c>
      <c r="CB336" s="110">
        <f t="shared" si="3946"/>
        <v>0</v>
      </c>
      <c r="CC336" s="110">
        <f t="shared" si="3946"/>
        <v>0</v>
      </c>
      <c r="CD336" s="110">
        <f t="shared" si="3946"/>
        <v>0</v>
      </c>
      <c r="CE336" s="110">
        <f t="shared" si="3946"/>
        <v>0</v>
      </c>
      <c r="CF336" s="110">
        <f t="shared" si="3946"/>
        <v>0</v>
      </c>
      <c r="CG336" s="110">
        <f t="shared" si="3947"/>
        <v>0</v>
      </c>
      <c r="CH336" s="110">
        <f t="shared" si="3947"/>
        <v>0</v>
      </c>
      <c r="CI336" s="110">
        <f t="shared" si="3947"/>
        <v>0</v>
      </c>
      <c r="CJ336" s="110">
        <f t="shared" si="3947"/>
        <v>0</v>
      </c>
      <c r="CK336" s="110">
        <f t="shared" si="3947"/>
        <v>0</v>
      </c>
      <c r="CL336" s="110">
        <f t="shared" si="3947"/>
        <v>0</v>
      </c>
      <c r="CM336" s="110">
        <f t="shared" si="3947"/>
        <v>0</v>
      </c>
      <c r="CN336" s="110">
        <f t="shared" si="3947"/>
        <v>0</v>
      </c>
      <c r="CO336" s="110">
        <f t="shared" si="3947"/>
        <v>0</v>
      </c>
      <c r="CP336" s="110">
        <f t="shared" si="3947"/>
        <v>0</v>
      </c>
      <c r="CQ336" s="110">
        <f t="shared" si="3947"/>
        <v>0</v>
      </c>
      <c r="CR336" s="110">
        <f t="shared" si="3947"/>
        <v>0</v>
      </c>
      <c r="CS336" s="110">
        <f t="shared" si="3947"/>
        <v>0</v>
      </c>
      <c r="CT336" s="110">
        <f t="shared" si="3947"/>
        <v>0</v>
      </c>
      <c r="CU336" s="110">
        <f t="shared" si="3947"/>
        <v>0</v>
      </c>
      <c r="CV336" s="110">
        <f t="shared" si="3947"/>
        <v>0</v>
      </c>
      <c r="CW336" s="110">
        <f t="shared" si="3948"/>
        <v>0</v>
      </c>
      <c r="CX336" s="110">
        <f t="shared" si="3948"/>
        <v>0</v>
      </c>
      <c r="CY336" s="110">
        <f t="shared" si="3948"/>
        <v>0</v>
      </c>
      <c r="CZ336" s="110">
        <f t="shared" si="3948"/>
        <v>0</v>
      </c>
      <c r="DA336" s="110">
        <f t="shared" si="3948"/>
        <v>0</v>
      </c>
      <c r="DB336" s="110">
        <f t="shared" si="3948"/>
        <v>0</v>
      </c>
      <c r="DC336" s="110">
        <f t="shared" si="3948"/>
        <v>0</v>
      </c>
      <c r="DD336" s="110">
        <f t="shared" si="3948"/>
        <v>0</v>
      </c>
      <c r="DE336" s="110">
        <f t="shared" si="3948"/>
        <v>0</v>
      </c>
      <c r="DF336" s="110">
        <f t="shared" si="3948"/>
        <v>0</v>
      </c>
      <c r="DG336" s="110">
        <f t="shared" si="3948"/>
        <v>0</v>
      </c>
      <c r="DH336" s="110">
        <f t="shared" si="3948"/>
        <v>0</v>
      </c>
      <c r="DI336" s="110">
        <f t="shared" si="3948"/>
        <v>0</v>
      </c>
      <c r="DJ336" s="110">
        <f t="shared" si="3948"/>
        <v>0</v>
      </c>
      <c r="DK336" s="110">
        <f t="shared" si="3948"/>
        <v>0</v>
      </c>
      <c r="DL336" s="110">
        <f t="shared" si="3948"/>
        <v>0</v>
      </c>
      <c r="DM336" s="110">
        <f t="shared" si="3949"/>
        <v>0</v>
      </c>
      <c r="DN336" s="110">
        <f t="shared" si="3949"/>
        <v>0</v>
      </c>
      <c r="DO336" s="110">
        <f t="shared" si="3949"/>
        <v>0</v>
      </c>
      <c r="DP336" s="110">
        <f t="shared" si="3949"/>
        <v>0</v>
      </c>
      <c r="DQ336" s="110">
        <f t="shared" si="3949"/>
        <v>0</v>
      </c>
      <c r="DR336" s="110">
        <f t="shared" si="3949"/>
        <v>0</v>
      </c>
      <c r="DS336" s="110">
        <f t="shared" si="3949"/>
        <v>0</v>
      </c>
      <c r="DT336" s="110">
        <f t="shared" si="3949"/>
        <v>0</v>
      </c>
      <c r="DU336" s="110">
        <f t="shared" si="3949"/>
        <v>0</v>
      </c>
      <c r="DV336" s="110">
        <f t="shared" si="3949"/>
        <v>0</v>
      </c>
      <c r="DW336" s="110">
        <f t="shared" si="3949"/>
        <v>0</v>
      </c>
      <c r="DX336" s="110">
        <f t="shared" si="3949"/>
        <v>0</v>
      </c>
      <c r="DY336" s="110">
        <f t="shared" si="3949"/>
        <v>0</v>
      </c>
      <c r="DZ336" s="110">
        <f t="shared" si="3949"/>
        <v>0</v>
      </c>
      <c r="EA336" s="110">
        <f t="shared" si="3949"/>
        <v>0</v>
      </c>
      <c r="EB336" s="110">
        <f t="shared" si="3949"/>
        <v>0</v>
      </c>
      <c r="EC336" s="110">
        <f t="shared" si="3950"/>
        <v>0</v>
      </c>
      <c r="ED336" s="110">
        <f t="shared" si="3950"/>
        <v>0</v>
      </c>
      <c r="EE336" s="110">
        <f t="shared" si="3950"/>
        <v>0</v>
      </c>
      <c r="EF336" s="110">
        <f t="shared" si="3950"/>
        <v>0</v>
      </c>
      <c r="EG336" s="110">
        <f t="shared" si="3950"/>
        <v>0</v>
      </c>
      <c r="EH336" s="110">
        <f t="shared" si="3950"/>
        <v>0</v>
      </c>
      <c r="EI336" s="110">
        <f t="shared" si="3950"/>
        <v>0</v>
      </c>
      <c r="EJ336" s="110">
        <f t="shared" si="3950"/>
        <v>0</v>
      </c>
      <c r="EK336" s="110">
        <f t="shared" si="3950"/>
        <v>0</v>
      </c>
      <c r="EL336" s="110">
        <f t="shared" si="3950"/>
        <v>0</v>
      </c>
      <c r="EM336" s="110">
        <f t="shared" si="3950"/>
        <v>0</v>
      </c>
      <c r="EN336" s="110">
        <f t="shared" si="3950"/>
        <v>0</v>
      </c>
      <c r="EO336" s="110">
        <f t="shared" si="3950"/>
        <v>0</v>
      </c>
      <c r="EP336" s="110">
        <f t="shared" si="3950"/>
        <v>0</v>
      </c>
      <c r="EQ336" s="110">
        <f t="shared" si="3950"/>
        <v>0</v>
      </c>
      <c r="ER336" s="110">
        <f t="shared" si="3950"/>
        <v>0</v>
      </c>
      <c r="ES336" s="110">
        <f t="shared" si="3951"/>
        <v>0</v>
      </c>
      <c r="ET336" s="110">
        <f t="shared" si="3951"/>
        <v>0</v>
      </c>
      <c r="EU336" s="110">
        <f t="shared" si="3951"/>
        <v>0</v>
      </c>
      <c r="EV336" s="110">
        <f t="shared" si="3951"/>
        <v>0</v>
      </c>
      <c r="EW336" s="110">
        <f t="shared" si="3951"/>
        <v>0</v>
      </c>
      <c r="EX336" s="110">
        <f t="shared" si="3951"/>
        <v>0</v>
      </c>
      <c r="EY336" s="110">
        <f t="shared" si="3951"/>
        <v>0</v>
      </c>
      <c r="EZ336" s="110">
        <f t="shared" si="3951"/>
        <v>0</v>
      </c>
      <c r="FA336" s="110">
        <f t="shared" si="3951"/>
        <v>0</v>
      </c>
      <c r="FB336" s="110">
        <f t="shared" si="3951"/>
        <v>0</v>
      </c>
      <c r="FC336" s="110">
        <f t="shared" si="3951"/>
        <v>0</v>
      </c>
      <c r="FD336" s="110">
        <f t="shared" si="3951"/>
        <v>0</v>
      </c>
      <c r="FE336" s="110">
        <f t="shared" si="3951"/>
        <v>0</v>
      </c>
      <c r="FF336" s="110">
        <f t="shared" si="3951"/>
        <v>0</v>
      </c>
      <c r="FG336" s="110">
        <f t="shared" si="3951"/>
        <v>0</v>
      </c>
      <c r="FH336" s="110">
        <f t="shared" si="3951"/>
        <v>0</v>
      </c>
      <c r="FI336" s="110">
        <f t="shared" si="3952"/>
        <v>0</v>
      </c>
      <c r="FJ336" s="110">
        <f t="shared" si="3952"/>
        <v>0</v>
      </c>
      <c r="FK336" s="110">
        <f t="shared" si="3952"/>
        <v>0</v>
      </c>
      <c r="FL336" s="110">
        <f t="shared" si="3952"/>
        <v>0</v>
      </c>
      <c r="FM336" s="110">
        <f t="shared" si="3952"/>
        <v>0</v>
      </c>
      <c r="FN336" s="110">
        <f t="shared" si="3952"/>
        <v>0</v>
      </c>
      <c r="FO336" s="110">
        <f t="shared" si="3952"/>
        <v>0</v>
      </c>
      <c r="FP336" s="110">
        <f t="shared" si="3952"/>
        <v>0</v>
      </c>
      <c r="FQ336" s="110">
        <f t="shared" si="3952"/>
        <v>0</v>
      </c>
      <c r="FR336" s="110">
        <f t="shared" si="3952"/>
        <v>0</v>
      </c>
      <c r="FS336" s="110">
        <f t="shared" si="3952"/>
        <v>0</v>
      </c>
      <c r="FT336" s="110">
        <f t="shared" si="3952"/>
        <v>0</v>
      </c>
      <c r="FU336" s="110">
        <f t="shared" si="3952"/>
        <v>0</v>
      </c>
      <c r="FV336" s="110">
        <f t="shared" si="3952"/>
        <v>0</v>
      </c>
      <c r="FW336" s="110">
        <f t="shared" si="3952"/>
        <v>0</v>
      </c>
      <c r="FX336" s="110">
        <f t="shared" si="3952"/>
        <v>0</v>
      </c>
      <c r="FY336" s="110">
        <f t="shared" si="3953"/>
        <v>0</v>
      </c>
      <c r="FZ336" s="110">
        <f t="shared" si="3953"/>
        <v>0</v>
      </c>
      <c r="GA336" s="110">
        <f t="shared" si="3953"/>
        <v>0</v>
      </c>
      <c r="GB336" s="110">
        <f t="shared" si="3953"/>
        <v>0</v>
      </c>
      <c r="GC336" s="110">
        <f t="shared" si="3953"/>
        <v>0</v>
      </c>
      <c r="GD336" s="110">
        <f t="shared" si="3953"/>
        <v>0</v>
      </c>
      <c r="GE336" s="110">
        <f t="shared" si="3953"/>
        <v>0</v>
      </c>
      <c r="GF336" s="110">
        <f t="shared" si="3953"/>
        <v>0</v>
      </c>
      <c r="GG336" s="110">
        <f t="shared" si="3953"/>
        <v>0</v>
      </c>
      <c r="GH336" s="110">
        <f t="shared" si="3953"/>
        <v>0</v>
      </c>
      <c r="GI336" s="110">
        <f t="shared" si="3953"/>
        <v>0</v>
      </c>
      <c r="GJ336" s="110">
        <f t="shared" si="3953"/>
        <v>0</v>
      </c>
      <c r="GK336" s="110">
        <f t="shared" si="3953"/>
        <v>0</v>
      </c>
      <c r="GL336" s="110">
        <f t="shared" si="3953"/>
        <v>0</v>
      </c>
      <c r="GM336" s="110">
        <f t="shared" si="3953"/>
        <v>0</v>
      </c>
      <c r="GN336" s="110">
        <f t="shared" si="3953"/>
        <v>0</v>
      </c>
      <c r="GO336" s="110">
        <f t="shared" si="3954"/>
        <v>0</v>
      </c>
      <c r="GP336" s="110">
        <f t="shared" si="3954"/>
        <v>0</v>
      </c>
      <c r="GQ336" s="110">
        <f t="shared" si="3954"/>
        <v>0</v>
      </c>
      <c r="GR336" s="110">
        <f t="shared" si="3954"/>
        <v>0</v>
      </c>
      <c r="GS336" s="110">
        <f t="shared" si="3954"/>
        <v>0</v>
      </c>
      <c r="GT336" s="110">
        <f t="shared" si="3954"/>
        <v>0</v>
      </c>
      <c r="GU336" s="110">
        <f t="shared" si="3954"/>
        <v>0</v>
      </c>
      <c r="GV336" s="110">
        <f t="shared" si="3954"/>
        <v>0</v>
      </c>
      <c r="GW336" s="110">
        <f t="shared" si="3954"/>
        <v>0</v>
      </c>
      <c r="GX336" s="110">
        <f t="shared" si="3954"/>
        <v>0</v>
      </c>
      <c r="GY336" s="110">
        <f t="shared" si="3954"/>
        <v>0</v>
      </c>
      <c r="GZ336" s="110">
        <f t="shared" si="3954"/>
        <v>0</v>
      </c>
      <c r="HA336" s="110">
        <f t="shared" si="3954"/>
        <v>0</v>
      </c>
      <c r="HB336" s="110">
        <f t="shared" si="3954"/>
        <v>0</v>
      </c>
      <c r="HC336" s="110">
        <f t="shared" si="3954"/>
        <v>0</v>
      </c>
      <c r="HD336" s="110">
        <f t="shared" si="3954"/>
        <v>0</v>
      </c>
      <c r="HE336" s="110">
        <f t="shared" si="3955"/>
        <v>0</v>
      </c>
      <c r="HF336" s="110">
        <f t="shared" si="3955"/>
        <v>0</v>
      </c>
      <c r="HG336" s="110">
        <f t="shared" si="3955"/>
        <v>0</v>
      </c>
      <c r="HH336" s="110">
        <f t="shared" si="3955"/>
        <v>0</v>
      </c>
      <c r="HI336" s="110">
        <f t="shared" si="3955"/>
        <v>0</v>
      </c>
      <c r="HJ336" s="110">
        <f t="shared" si="3955"/>
        <v>0</v>
      </c>
      <c r="HK336" s="110">
        <f t="shared" si="3955"/>
        <v>0</v>
      </c>
      <c r="HL336" s="110">
        <f t="shared" si="3955"/>
        <v>0</v>
      </c>
      <c r="HM336" s="110">
        <f t="shared" si="3955"/>
        <v>0</v>
      </c>
      <c r="HN336" s="110">
        <f t="shared" si="3955"/>
        <v>0</v>
      </c>
      <c r="HO336" s="110">
        <f t="shared" si="3955"/>
        <v>0</v>
      </c>
      <c r="HP336" s="110">
        <f t="shared" si="3955"/>
        <v>0</v>
      </c>
      <c r="HQ336" s="110">
        <f t="shared" si="3955"/>
        <v>0</v>
      </c>
      <c r="HR336" s="110">
        <f t="shared" si="3955"/>
        <v>0</v>
      </c>
      <c r="HS336" s="110">
        <f t="shared" si="3955"/>
        <v>0</v>
      </c>
      <c r="HT336" s="110">
        <f t="shared" si="3955"/>
        <v>0</v>
      </c>
      <c r="HU336" s="110">
        <f t="shared" si="3956"/>
        <v>0</v>
      </c>
      <c r="HV336" s="110">
        <f t="shared" si="3956"/>
        <v>0</v>
      </c>
      <c r="HW336" s="110">
        <f t="shared" si="3956"/>
        <v>0</v>
      </c>
      <c r="HX336" s="110">
        <f t="shared" si="3956"/>
        <v>0</v>
      </c>
      <c r="HY336" s="110">
        <f t="shared" si="3956"/>
        <v>0</v>
      </c>
      <c r="HZ336" s="110">
        <f t="shared" si="3956"/>
        <v>0</v>
      </c>
      <c r="IA336" s="110">
        <f t="shared" si="3956"/>
        <v>0</v>
      </c>
      <c r="IB336" s="110">
        <f t="shared" si="3956"/>
        <v>0</v>
      </c>
      <c r="IC336" s="110">
        <f t="shared" si="3956"/>
        <v>0</v>
      </c>
      <c r="ID336" s="110">
        <f t="shared" si="3956"/>
        <v>0</v>
      </c>
      <c r="IE336" s="110">
        <f t="shared" si="3956"/>
        <v>0</v>
      </c>
      <c r="IF336" s="110">
        <f t="shared" si="3956"/>
        <v>0</v>
      </c>
      <c r="IG336" s="110">
        <f t="shared" si="3956"/>
        <v>0</v>
      </c>
      <c r="IH336" s="110">
        <f t="shared" si="3956"/>
        <v>0</v>
      </c>
      <c r="II336" s="110">
        <f t="shared" si="3956"/>
        <v>0</v>
      </c>
      <c r="IJ336" s="110">
        <f t="shared" si="3956"/>
        <v>0</v>
      </c>
      <c r="IK336" s="110">
        <f t="shared" si="3957"/>
        <v>0</v>
      </c>
      <c r="IL336" s="110">
        <f t="shared" si="3957"/>
        <v>0</v>
      </c>
      <c r="IM336" s="110">
        <f t="shared" si="3957"/>
        <v>0</v>
      </c>
      <c r="IN336" s="110">
        <f t="shared" si="3957"/>
        <v>0</v>
      </c>
      <c r="IO336" s="110">
        <f t="shared" si="3957"/>
        <v>0</v>
      </c>
      <c r="IP336" s="110">
        <f t="shared" si="3957"/>
        <v>0</v>
      </c>
      <c r="IQ336" s="110">
        <f t="shared" si="3957"/>
        <v>0</v>
      </c>
      <c r="IR336" s="110">
        <f t="shared" si="3957"/>
        <v>0</v>
      </c>
      <c r="IS336" s="110">
        <f t="shared" si="3957"/>
        <v>0</v>
      </c>
      <c r="IT336" s="110">
        <f t="shared" si="3957"/>
        <v>0</v>
      </c>
      <c r="IU336" s="110">
        <f t="shared" si="3957"/>
        <v>0</v>
      </c>
      <c r="IV336" s="110">
        <f t="shared" si="3957"/>
        <v>0</v>
      </c>
      <c r="IW336" s="110">
        <f t="shared" si="3957"/>
        <v>0</v>
      </c>
      <c r="IX336" s="110">
        <f t="shared" si="3957"/>
        <v>0</v>
      </c>
      <c r="IY336" s="110">
        <f t="shared" si="3957"/>
        <v>0</v>
      </c>
      <c r="IZ336" s="110">
        <f t="shared" si="3957"/>
        <v>0</v>
      </c>
      <c r="JA336" s="110">
        <f t="shared" si="3958"/>
        <v>0</v>
      </c>
      <c r="JB336" s="110">
        <f t="shared" si="3958"/>
        <v>0</v>
      </c>
      <c r="JC336" s="110">
        <f t="shared" si="3958"/>
        <v>0</v>
      </c>
      <c r="JD336" s="110">
        <f t="shared" si="3958"/>
        <v>0</v>
      </c>
      <c r="JE336" s="110">
        <f t="shared" si="3958"/>
        <v>0</v>
      </c>
      <c r="JF336" s="110">
        <f t="shared" si="3958"/>
        <v>0</v>
      </c>
      <c r="JG336" s="110">
        <f t="shared" si="3958"/>
        <v>0</v>
      </c>
      <c r="JH336" s="110">
        <f t="shared" si="3958"/>
        <v>0</v>
      </c>
      <c r="JI336" s="110">
        <f t="shared" si="3958"/>
        <v>0</v>
      </c>
      <c r="JJ336" s="110">
        <f t="shared" si="3958"/>
        <v>0</v>
      </c>
      <c r="JK336" s="110">
        <f t="shared" si="3958"/>
        <v>0</v>
      </c>
      <c r="JL336" s="110">
        <f t="shared" si="3958"/>
        <v>0</v>
      </c>
      <c r="JM336" s="110">
        <f t="shared" si="3958"/>
        <v>0</v>
      </c>
      <c r="JN336" s="110">
        <f t="shared" si="3958"/>
        <v>0</v>
      </c>
      <c r="JO336" s="110">
        <f t="shared" si="3958"/>
        <v>0</v>
      </c>
      <c r="JP336" s="110">
        <f t="shared" si="3958"/>
        <v>0</v>
      </c>
      <c r="JQ336" s="110">
        <f t="shared" si="3959"/>
        <v>0</v>
      </c>
      <c r="JR336" s="110">
        <f t="shared" si="3959"/>
        <v>0</v>
      </c>
      <c r="JS336" s="110">
        <f t="shared" si="3959"/>
        <v>0</v>
      </c>
      <c r="JT336" s="110">
        <f t="shared" si="3959"/>
        <v>0</v>
      </c>
      <c r="JU336" s="110">
        <f t="shared" si="3959"/>
        <v>0</v>
      </c>
      <c r="JV336" s="110">
        <f t="shared" si="3959"/>
        <v>0</v>
      </c>
      <c r="JW336" s="110">
        <f t="shared" si="3959"/>
        <v>0</v>
      </c>
      <c r="JX336" s="110">
        <f t="shared" si="3959"/>
        <v>0</v>
      </c>
      <c r="JY336" s="110">
        <f t="shared" si="3959"/>
        <v>0</v>
      </c>
      <c r="JZ336" s="110">
        <f t="shared" si="3959"/>
        <v>0</v>
      </c>
      <c r="KA336" s="110">
        <f t="shared" si="3959"/>
        <v>0</v>
      </c>
      <c r="KB336" s="110">
        <f t="shared" si="3959"/>
        <v>0</v>
      </c>
      <c r="KC336" s="110">
        <f t="shared" si="3959"/>
        <v>0</v>
      </c>
      <c r="KD336" s="110">
        <f t="shared" si="3959"/>
        <v>0</v>
      </c>
      <c r="KE336" s="110">
        <f t="shared" si="3959"/>
        <v>0</v>
      </c>
      <c r="KF336" s="110">
        <f t="shared" si="3959"/>
        <v>0</v>
      </c>
      <c r="KG336" s="110">
        <f t="shared" si="3960"/>
        <v>0</v>
      </c>
      <c r="KH336" s="110">
        <f t="shared" si="3960"/>
        <v>0</v>
      </c>
      <c r="KI336" s="110">
        <f t="shared" si="3960"/>
        <v>0</v>
      </c>
      <c r="KJ336" s="110">
        <f t="shared" si="3960"/>
        <v>0</v>
      </c>
      <c r="KK336" s="110">
        <f t="shared" si="3960"/>
        <v>0</v>
      </c>
      <c r="KL336" s="110">
        <f t="shared" si="3960"/>
        <v>0</v>
      </c>
      <c r="KM336" s="110">
        <f t="shared" si="3960"/>
        <v>0</v>
      </c>
      <c r="KN336" s="110">
        <f t="shared" si="3960"/>
        <v>0</v>
      </c>
      <c r="KO336" s="110">
        <f t="shared" si="3960"/>
        <v>0</v>
      </c>
      <c r="KP336" s="110">
        <f t="shared" si="3960"/>
        <v>0</v>
      </c>
      <c r="KQ336" s="110">
        <f t="shared" si="3960"/>
        <v>0</v>
      </c>
      <c r="KR336" s="110">
        <f t="shared" si="3960"/>
        <v>0</v>
      </c>
      <c r="KS336" s="110">
        <f t="shared" si="3960"/>
        <v>0</v>
      </c>
      <c r="KT336" s="110">
        <f t="shared" si="3960"/>
        <v>0</v>
      </c>
      <c r="KU336" s="110">
        <f t="shared" si="3960"/>
        <v>0</v>
      </c>
      <c r="KV336" s="110">
        <f t="shared" si="3960"/>
        <v>0</v>
      </c>
      <c r="KW336" s="110">
        <f t="shared" si="3961"/>
        <v>0</v>
      </c>
      <c r="KX336" s="110">
        <f t="shared" si="3961"/>
        <v>0</v>
      </c>
      <c r="KY336" s="110">
        <f t="shared" si="3961"/>
        <v>0</v>
      </c>
      <c r="KZ336" s="110">
        <f t="shared" si="3961"/>
        <v>0</v>
      </c>
      <c r="LA336" s="110">
        <f t="shared" si="3961"/>
        <v>0</v>
      </c>
      <c r="LB336" s="110">
        <f t="shared" si="3961"/>
        <v>0</v>
      </c>
      <c r="LC336" s="110">
        <f t="shared" si="3961"/>
        <v>0</v>
      </c>
      <c r="LD336" s="110">
        <f t="shared" si="3961"/>
        <v>0</v>
      </c>
      <c r="LE336" s="110">
        <f t="shared" si="3961"/>
        <v>0</v>
      </c>
      <c r="LF336" s="110">
        <f t="shared" si="3961"/>
        <v>0</v>
      </c>
      <c r="LG336" s="110">
        <f t="shared" si="3961"/>
        <v>0</v>
      </c>
      <c r="LH336" s="110">
        <f t="shared" si="3961"/>
        <v>0</v>
      </c>
      <c r="LI336" s="110">
        <f t="shared" si="3961"/>
        <v>0</v>
      </c>
      <c r="LJ336" s="110">
        <f t="shared" si="3961"/>
        <v>0</v>
      </c>
      <c r="LK336" s="110">
        <f t="shared" si="3961"/>
        <v>0</v>
      </c>
      <c r="LL336" s="110">
        <f t="shared" si="3961"/>
        <v>0</v>
      </c>
      <c r="LM336" s="110">
        <f t="shared" si="3962"/>
        <v>0</v>
      </c>
      <c r="LN336" s="110">
        <f t="shared" si="3962"/>
        <v>0</v>
      </c>
      <c r="LO336" s="110">
        <f t="shared" si="3962"/>
        <v>0</v>
      </c>
      <c r="LP336" s="110">
        <f t="shared" si="3962"/>
        <v>0</v>
      </c>
      <c r="LQ336" s="110">
        <f t="shared" si="3962"/>
        <v>0</v>
      </c>
      <c r="LR336" s="110">
        <f t="shared" si="3962"/>
        <v>0</v>
      </c>
      <c r="LS336" s="110">
        <f t="shared" si="3962"/>
        <v>0</v>
      </c>
      <c r="LT336" s="110">
        <f t="shared" si="3962"/>
        <v>0</v>
      </c>
      <c r="LU336" s="110">
        <f t="shared" si="3962"/>
        <v>0</v>
      </c>
      <c r="LV336" s="110">
        <f t="shared" si="3962"/>
        <v>0</v>
      </c>
      <c r="LW336" s="110">
        <f t="shared" si="3962"/>
        <v>0</v>
      </c>
      <c r="LX336" s="110">
        <f t="shared" si="3962"/>
        <v>0</v>
      </c>
      <c r="LY336" s="110">
        <f t="shared" si="3962"/>
        <v>0</v>
      </c>
      <c r="LZ336" s="110">
        <f t="shared" si="3962"/>
        <v>0</v>
      </c>
      <c r="MA336" s="110">
        <f t="shared" si="3962"/>
        <v>0</v>
      </c>
      <c r="MB336" s="110">
        <f t="shared" si="3962"/>
        <v>0</v>
      </c>
      <c r="MC336" s="110">
        <f t="shared" si="3963"/>
        <v>0</v>
      </c>
      <c r="MD336" s="110">
        <f t="shared" si="3963"/>
        <v>0</v>
      </c>
      <c r="ME336" s="110">
        <f t="shared" si="3963"/>
        <v>0</v>
      </c>
      <c r="MF336" s="110">
        <f t="shared" si="3963"/>
        <v>0</v>
      </c>
      <c r="MG336" s="110">
        <f t="shared" si="3963"/>
        <v>0</v>
      </c>
      <c r="MH336" s="110">
        <f t="shared" si="3963"/>
        <v>0</v>
      </c>
      <c r="MI336" s="110">
        <f t="shared" si="3963"/>
        <v>0</v>
      </c>
      <c r="MJ336" s="110">
        <f t="shared" si="3963"/>
        <v>0</v>
      </c>
      <c r="MK336" s="110">
        <f t="shared" si="3963"/>
        <v>0</v>
      </c>
      <c r="ML336" s="110">
        <f t="shared" si="3963"/>
        <v>0</v>
      </c>
      <c r="MM336" s="110">
        <f t="shared" si="3963"/>
        <v>0</v>
      </c>
      <c r="MN336" s="110">
        <f t="shared" si="3963"/>
        <v>0</v>
      </c>
      <c r="MO336" s="110">
        <f t="shared" si="3963"/>
        <v>0</v>
      </c>
      <c r="MP336" s="110">
        <f t="shared" si="3963"/>
        <v>0</v>
      </c>
      <c r="MQ336" s="110">
        <f t="shared" si="3963"/>
        <v>0</v>
      </c>
      <c r="MR336" s="110">
        <f t="shared" si="3963"/>
        <v>0</v>
      </c>
      <c r="MS336" s="110">
        <f t="shared" si="3964"/>
        <v>0</v>
      </c>
      <c r="MT336" s="110">
        <f t="shared" si="3964"/>
        <v>0</v>
      </c>
      <c r="MU336" s="110">
        <f t="shared" si="3964"/>
        <v>0</v>
      </c>
      <c r="MV336" s="110">
        <f t="shared" si="3964"/>
        <v>0</v>
      </c>
      <c r="MW336" s="110">
        <f t="shared" si="3964"/>
        <v>0</v>
      </c>
      <c r="MX336" s="110">
        <f t="shared" si="3964"/>
        <v>0</v>
      </c>
      <c r="MY336" s="110">
        <f t="shared" si="3964"/>
        <v>0</v>
      </c>
      <c r="MZ336" s="110">
        <f t="shared" si="3964"/>
        <v>0</v>
      </c>
      <c r="NA336" s="110">
        <f t="shared" si="3964"/>
        <v>0</v>
      </c>
      <c r="NB336" s="110">
        <f t="shared" si="3964"/>
        <v>0</v>
      </c>
      <c r="NC336" s="110">
        <f t="shared" si="3964"/>
        <v>0</v>
      </c>
      <c r="ND336" s="110">
        <f t="shared" si="3964"/>
        <v>0</v>
      </c>
      <c r="NE336" s="110">
        <f t="shared" si="3964"/>
        <v>0</v>
      </c>
      <c r="NF336" s="110">
        <f t="shared" si="3964"/>
        <v>0</v>
      </c>
      <c r="NG336" s="110">
        <f t="shared" si="3964"/>
        <v>0</v>
      </c>
      <c r="NH336" s="110">
        <f t="shared" si="3964"/>
        <v>0</v>
      </c>
      <c r="NI336" s="110">
        <f t="shared" si="3965"/>
        <v>0</v>
      </c>
      <c r="NJ336" s="110">
        <f t="shared" si="3965"/>
        <v>0</v>
      </c>
      <c r="NK336" s="112">
        <f t="shared" si="3965"/>
        <v>0</v>
      </c>
    </row>
    <row r="337" spans="1:375" x14ac:dyDescent="0.25">
      <c r="A337" s="96"/>
      <c r="B337" s="24">
        <f>$B$147</f>
        <v>0</v>
      </c>
      <c r="C337" s="23" t="str">
        <f>$C$311</f>
        <v>1000 / Tenant #1</v>
      </c>
      <c r="D337" s="110">
        <f t="shared" si="3966"/>
        <v>0</v>
      </c>
      <c r="E337" s="110">
        <f t="shared" si="3942"/>
        <v>0</v>
      </c>
      <c r="F337" s="110">
        <f t="shared" si="3942"/>
        <v>0</v>
      </c>
      <c r="G337" s="110">
        <f t="shared" si="3942"/>
        <v>0</v>
      </c>
      <c r="H337" s="110">
        <f t="shared" si="3942"/>
        <v>0</v>
      </c>
      <c r="I337" s="110">
        <f t="shared" si="3942"/>
        <v>0</v>
      </c>
      <c r="J337" s="110">
        <f t="shared" si="3942"/>
        <v>0</v>
      </c>
      <c r="K337" s="110">
        <f t="shared" si="3942"/>
        <v>0</v>
      </c>
      <c r="L337" s="110">
        <f t="shared" si="3942"/>
        <v>0</v>
      </c>
      <c r="M337" s="110">
        <f t="shared" si="3942"/>
        <v>0</v>
      </c>
      <c r="N337" s="110">
        <f t="shared" si="3942"/>
        <v>0</v>
      </c>
      <c r="O337" s="110">
        <f t="shared" si="3942"/>
        <v>0</v>
      </c>
      <c r="P337" s="110">
        <f t="shared" si="3942"/>
        <v>0</v>
      </c>
      <c r="Q337" s="110">
        <f t="shared" si="3942"/>
        <v>0</v>
      </c>
      <c r="R337" s="110">
        <f t="shared" si="3942"/>
        <v>0</v>
      </c>
      <c r="S337" s="110">
        <f t="shared" si="3942"/>
        <v>0</v>
      </c>
      <c r="T337" s="110">
        <f t="shared" si="3942"/>
        <v>0</v>
      </c>
      <c r="U337" s="110">
        <f t="shared" si="3943"/>
        <v>0</v>
      </c>
      <c r="V337" s="110">
        <f t="shared" si="3943"/>
        <v>0</v>
      </c>
      <c r="W337" s="110">
        <f t="shared" si="3943"/>
        <v>0</v>
      </c>
      <c r="X337" s="110">
        <f t="shared" si="3943"/>
        <v>0</v>
      </c>
      <c r="Y337" s="110">
        <f t="shared" si="3943"/>
        <v>0</v>
      </c>
      <c r="Z337" s="110">
        <f t="shared" si="3943"/>
        <v>0</v>
      </c>
      <c r="AA337" s="110">
        <f t="shared" si="3943"/>
        <v>0</v>
      </c>
      <c r="AB337" s="110">
        <f t="shared" si="3943"/>
        <v>0</v>
      </c>
      <c r="AC337" s="110">
        <f t="shared" si="3943"/>
        <v>0</v>
      </c>
      <c r="AD337" s="110">
        <f t="shared" si="3943"/>
        <v>0</v>
      </c>
      <c r="AE337" s="110">
        <f t="shared" si="3943"/>
        <v>0</v>
      </c>
      <c r="AF337" s="110">
        <f t="shared" si="3943"/>
        <v>0</v>
      </c>
      <c r="AG337" s="110">
        <f t="shared" si="3943"/>
        <v>0</v>
      </c>
      <c r="AH337" s="110">
        <f t="shared" si="3943"/>
        <v>0</v>
      </c>
      <c r="AI337" s="110">
        <f t="shared" si="3943"/>
        <v>0</v>
      </c>
      <c r="AJ337" s="110">
        <f t="shared" si="3943"/>
        <v>0</v>
      </c>
      <c r="AK337" s="110">
        <f t="shared" si="3944"/>
        <v>0</v>
      </c>
      <c r="AL337" s="110">
        <f t="shared" si="3944"/>
        <v>0</v>
      </c>
      <c r="AM337" s="110">
        <f t="shared" si="3944"/>
        <v>0</v>
      </c>
      <c r="AN337" s="110">
        <f t="shared" si="3944"/>
        <v>0</v>
      </c>
      <c r="AO337" s="110">
        <f t="shared" si="3944"/>
        <v>0</v>
      </c>
      <c r="AP337" s="110">
        <f t="shared" si="3944"/>
        <v>0</v>
      </c>
      <c r="AQ337" s="110">
        <f t="shared" si="3944"/>
        <v>0</v>
      </c>
      <c r="AR337" s="110">
        <f t="shared" si="3944"/>
        <v>0</v>
      </c>
      <c r="AS337" s="110">
        <f t="shared" si="3944"/>
        <v>0</v>
      </c>
      <c r="AT337" s="110">
        <f t="shared" si="3944"/>
        <v>0</v>
      </c>
      <c r="AU337" s="110">
        <f t="shared" si="3944"/>
        <v>0</v>
      </c>
      <c r="AV337" s="110">
        <f t="shared" si="3944"/>
        <v>0</v>
      </c>
      <c r="AW337" s="110">
        <f t="shared" si="3944"/>
        <v>0</v>
      </c>
      <c r="AX337" s="110">
        <f t="shared" si="3944"/>
        <v>0</v>
      </c>
      <c r="AY337" s="110">
        <f t="shared" si="3944"/>
        <v>0</v>
      </c>
      <c r="AZ337" s="110">
        <f t="shared" si="3944"/>
        <v>0</v>
      </c>
      <c r="BA337" s="110">
        <f t="shared" si="3945"/>
        <v>0</v>
      </c>
      <c r="BB337" s="110">
        <f t="shared" si="3945"/>
        <v>0</v>
      </c>
      <c r="BC337" s="110">
        <f t="shared" si="3945"/>
        <v>0</v>
      </c>
      <c r="BD337" s="110">
        <f t="shared" si="3945"/>
        <v>0</v>
      </c>
      <c r="BE337" s="110">
        <f t="shared" si="3945"/>
        <v>0</v>
      </c>
      <c r="BF337" s="110">
        <f t="shared" si="3945"/>
        <v>0</v>
      </c>
      <c r="BG337" s="110">
        <f t="shared" si="3945"/>
        <v>0</v>
      </c>
      <c r="BH337" s="110">
        <f t="shared" si="3945"/>
        <v>0</v>
      </c>
      <c r="BI337" s="110">
        <f t="shared" si="3945"/>
        <v>0</v>
      </c>
      <c r="BJ337" s="110">
        <f t="shared" si="3945"/>
        <v>0</v>
      </c>
      <c r="BK337" s="110">
        <f t="shared" si="3945"/>
        <v>0</v>
      </c>
      <c r="BL337" s="110">
        <f t="shared" si="3945"/>
        <v>0</v>
      </c>
      <c r="BM337" s="110">
        <f t="shared" si="3945"/>
        <v>0</v>
      </c>
      <c r="BN337" s="110">
        <f t="shared" si="3945"/>
        <v>0</v>
      </c>
      <c r="BO337" s="110">
        <f t="shared" si="3945"/>
        <v>0</v>
      </c>
      <c r="BP337" s="110">
        <f t="shared" si="3945"/>
        <v>0</v>
      </c>
      <c r="BQ337" s="110">
        <f t="shared" si="3946"/>
        <v>0</v>
      </c>
      <c r="BR337" s="110">
        <f t="shared" si="3946"/>
        <v>0</v>
      </c>
      <c r="BS337" s="110">
        <f t="shared" si="3946"/>
        <v>0</v>
      </c>
      <c r="BT337" s="110">
        <f t="shared" si="3946"/>
        <v>0</v>
      </c>
      <c r="BU337" s="110">
        <f t="shared" si="3946"/>
        <v>0</v>
      </c>
      <c r="BV337" s="110">
        <f t="shared" si="3946"/>
        <v>0</v>
      </c>
      <c r="BW337" s="110">
        <f t="shared" si="3946"/>
        <v>0</v>
      </c>
      <c r="BX337" s="110">
        <f t="shared" si="3946"/>
        <v>0</v>
      </c>
      <c r="BY337" s="110">
        <f t="shared" si="3946"/>
        <v>0</v>
      </c>
      <c r="BZ337" s="110">
        <f t="shared" si="3946"/>
        <v>0</v>
      </c>
      <c r="CA337" s="110">
        <f t="shared" si="3946"/>
        <v>0</v>
      </c>
      <c r="CB337" s="110">
        <f t="shared" si="3946"/>
        <v>0</v>
      </c>
      <c r="CC337" s="110">
        <f t="shared" si="3946"/>
        <v>0</v>
      </c>
      <c r="CD337" s="110">
        <f t="shared" si="3946"/>
        <v>0</v>
      </c>
      <c r="CE337" s="110">
        <f t="shared" si="3946"/>
        <v>0</v>
      </c>
      <c r="CF337" s="110">
        <f t="shared" si="3946"/>
        <v>0</v>
      </c>
      <c r="CG337" s="110">
        <f t="shared" si="3947"/>
        <v>0</v>
      </c>
      <c r="CH337" s="110">
        <f t="shared" si="3947"/>
        <v>0</v>
      </c>
      <c r="CI337" s="110">
        <f t="shared" si="3947"/>
        <v>0</v>
      </c>
      <c r="CJ337" s="110">
        <f t="shared" si="3947"/>
        <v>0</v>
      </c>
      <c r="CK337" s="110">
        <f t="shared" si="3947"/>
        <v>0</v>
      </c>
      <c r="CL337" s="110">
        <f t="shared" si="3947"/>
        <v>0</v>
      </c>
      <c r="CM337" s="110">
        <f t="shared" si="3947"/>
        <v>0</v>
      </c>
      <c r="CN337" s="110">
        <f t="shared" si="3947"/>
        <v>0</v>
      </c>
      <c r="CO337" s="110">
        <f t="shared" si="3947"/>
        <v>0</v>
      </c>
      <c r="CP337" s="110">
        <f t="shared" si="3947"/>
        <v>0</v>
      </c>
      <c r="CQ337" s="110">
        <f t="shared" si="3947"/>
        <v>0</v>
      </c>
      <c r="CR337" s="110">
        <f t="shared" si="3947"/>
        <v>0</v>
      </c>
      <c r="CS337" s="110">
        <f t="shared" si="3947"/>
        <v>0</v>
      </c>
      <c r="CT337" s="110">
        <f t="shared" si="3947"/>
        <v>0</v>
      </c>
      <c r="CU337" s="110">
        <f t="shared" si="3947"/>
        <v>0</v>
      </c>
      <c r="CV337" s="110">
        <f t="shared" si="3947"/>
        <v>0</v>
      </c>
      <c r="CW337" s="110">
        <f t="shared" si="3948"/>
        <v>0</v>
      </c>
      <c r="CX337" s="110">
        <f t="shared" si="3948"/>
        <v>0</v>
      </c>
      <c r="CY337" s="110">
        <f t="shared" si="3948"/>
        <v>0</v>
      </c>
      <c r="CZ337" s="110">
        <f t="shared" si="3948"/>
        <v>0</v>
      </c>
      <c r="DA337" s="110">
        <f t="shared" si="3948"/>
        <v>0</v>
      </c>
      <c r="DB337" s="110">
        <f t="shared" si="3948"/>
        <v>0</v>
      </c>
      <c r="DC337" s="110">
        <f t="shared" si="3948"/>
        <v>0</v>
      </c>
      <c r="DD337" s="110">
        <f t="shared" si="3948"/>
        <v>0</v>
      </c>
      <c r="DE337" s="110">
        <f t="shared" si="3948"/>
        <v>0</v>
      </c>
      <c r="DF337" s="110">
        <f t="shared" si="3948"/>
        <v>0</v>
      </c>
      <c r="DG337" s="110">
        <f t="shared" si="3948"/>
        <v>0</v>
      </c>
      <c r="DH337" s="110">
        <f t="shared" si="3948"/>
        <v>0</v>
      </c>
      <c r="DI337" s="110">
        <f t="shared" si="3948"/>
        <v>0</v>
      </c>
      <c r="DJ337" s="110">
        <f t="shared" si="3948"/>
        <v>0</v>
      </c>
      <c r="DK337" s="110">
        <f t="shared" si="3948"/>
        <v>0</v>
      </c>
      <c r="DL337" s="110">
        <f t="shared" si="3948"/>
        <v>0</v>
      </c>
      <c r="DM337" s="110">
        <f t="shared" si="3949"/>
        <v>0</v>
      </c>
      <c r="DN337" s="110">
        <f t="shared" si="3949"/>
        <v>0</v>
      </c>
      <c r="DO337" s="110">
        <f t="shared" si="3949"/>
        <v>0</v>
      </c>
      <c r="DP337" s="110">
        <f t="shared" si="3949"/>
        <v>0</v>
      </c>
      <c r="DQ337" s="110">
        <f t="shared" si="3949"/>
        <v>0</v>
      </c>
      <c r="DR337" s="110">
        <f t="shared" si="3949"/>
        <v>0</v>
      </c>
      <c r="DS337" s="110">
        <f t="shared" si="3949"/>
        <v>0</v>
      </c>
      <c r="DT337" s="110">
        <f t="shared" si="3949"/>
        <v>0</v>
      </c>
      <c r="DU337" s="110">
        <f t="shared" si="3949"/>
        <v>0</v>
      </c>
      <c r="DV337" s="110">
        <f t="shared" si="3949"/>
        <v>0</v>
      </c>
      <c r="DW337" s="110">
        <f t="shared" si="3949"/>
        <v>0</v>
      </c>
      <c r="DX337" s="110">
        <f t="shared" si="3949"/>
        <v>0</v>
      </c>
      <c r="DY337" s="110">
        <f t="shared" si="3949"/>
        <v>0</v>
      </c>
      <c r="DZ337" s="110">
        <f t="shared" si="3949"/>
        <v>0</v>
      </c>
      <c r="EA337" s="110">
        <f t="shared" si="3949"/>
        <v>0</v>
      </c>
      <c r="EB337" s="110">
        <f t="shared" si="3949"/>
        <v>0</v>
      </c>
      <c r="EC337" s="110">
        <f t="shared" si="3950"/>
        <v>0</v>
      </c>
      <c r="ED337" s="110">
        <f t="shared" si="3950"/>
        <v>0</v>
      </c>
      <c r="EE337" s="110">
        <f t="shared" si="3950"/>
        <v>0</v>
      </c>
      <c r="EF337" s="110">
        <f t="shared" si="3950"/>
        <v>0</v>
      </c>
      <c r="EG337" s="110">
        <f t="shared" si="3950"/>
        <v>0</v>
      </c>
      <c r="EH337" s="110">
        <f t="shared" si="3950"/>
        <v>0</v>
      </c>
      <c r="EI337" s="110">
        <f t="shared" si="3950"/>
        <v>0</v>
      </c>
      <c r="EJ337" s="110">
        <f t="shared" si="3950"/>
        <v>0</v>
      </c>
      <c r="EK337" s="110">
        <f t="shared" si="3950"/>
        <v>0</v>
      </c>
      <c r="EL337" s="110">
        <f t="shared" si="3950"/>
        <v>0</v>
      </c>
      <c r="EM337" s="110">
        <f t="shared" si="3950"/>
        <v>0</v>
      </c>
      <c r="EN337" s="110">
        <f t="shared" si="3950"/>
        <v>0</v>
      </c>
      <c r="EO337" s="110">
        <f t="shared" si="3950"/>
        <v>0</v>
      </c>
      <c r="EP337" s="110">
        <f t="shared" si="3950"/>
        <v>0</v>
      </c>
      <c r="EQ337" s="110">
        <f t="shared" si="3950"/>
        <v>0</v>
      </c>
      <c r="ER337" s="110">
        <f t="shared" si="3950"/>
        <v>0</v>
      </c>
      <c r="ES337" s="110">
        <f t="shared" si="3951"/>
        <v>0</v>
      </c>
      <c r="ET337" s="110">
        <f t="shared" si="3951"/>
        <v>0</v>
      </c>
      <c r="EU337" s="110">
        <f t="shared" si="3951"/>
        <v>0</v>
      </c>
      <c r="EV337" s="110">
        <f t="shared" si="3951"/>
        <v>0</v>
      </c>
      <c r="EW337" s="110">
        <f t="shared" si="3951"/>
        <v>0</v>
      </c>
      <c r="EX337" s="110">
        <f t="shared" si="3951"/>
        <v>0</v>
      </c>
      <c r="EY337" s="110">
        <f t="shared" si="3951"/>
        <v>0</v>
      </c>
      <c r="EZ337" s="110">
        <f t="shared" si="3951"/>
        <v>0</v>
      </c>
      <c r="FA337" s="110">
        <f t="shared" si="3951"/>
        <v>0</v>
      </c>
      <c r="FB337" s="110">
        <f t="shared" si="3951"/>
        <v>0</v>
      </c>
      <c r="FC337" s="110">
        <f t="shared" si="3951"/>
        <v>0</v>
      </c>
      <c r="FD337" s="110">
        <f t="shared" si="3951"/>
        <v>0</v>
      </c>
      <c r="FE337" s="110">
        <f t="shared" si="3951"/>
        <v>0</v>
      </c>
      <c r="FF337" s="110">
        <f t="shared" si="3951"/>
        <v>0</v>
      </c>
      <c r="FG337" s="110">
        <f t="shared" si="3951"/>
        <v>0</v>
      </c>
      <c r="FH337" s="110">
        <f t="shared" si="3951"/>
        <v>0</v>
      </c>
      <c r="FI337" s="110">
        <f t="shared" si="3952"/>
        <v>0</v>
      </c>
      <c r="FJ337" s="110">
        <f t="shared" si="3952"/>
        <v>0</v>
      </c>
      <c r="FK337" s="110">
        <f t="shared" si="3952"/>
        <v>0</v>
      </c>
      <c r="FL337" s="110">
        <f t="shared" si="3952"/>
        <v>0</v>
      </c>
      <c r="FM337" s="110">
        <f t="shared" si="3952"/>
        <v>0</v>
      </c>
      <c r="FN337" s="110">
        <f t="shared" si="3952"/>
        <v>0</v>
      </c>
      <c r="FO337" s="110">
        <f t="shared" si="3952"/>
        <v>0</v>
      </c>
      <c r="FP337" s="110">
        <f t="shared" si="3952"/>
        <v>0</v>
      </c>
      <c r="FQ337" s="110">
        <f t="shared" si="3952"/>
        <v>0</v>
      </c>
      <c r="FR337" s="110">
        <f t="shared" si="3952"/>
        <v>0</v>
      </c>
      <c r="FS337" s="110">
        <f t="shared" si="3952"/>
        <v>0</v>
      </c>
      <c r="FT337" s="110">
        <f t="shared" si="3952"/>
        <v>0</v>
      </c>
      <c r="FU337" s="110">
        <f t="shared" si="3952"/>
        <v>0</v>
      </c>
      <c r="FV337" s="110">
        <f t="shared" si="3952"/>
        <v>0</v>
      </c>
      <c r="FW337" s="110">
        <f t="shared" si="3952"/>
        <v>0</v>
      </c>
      <c r="FX337" s="110">
        <f t="shared" si="3952"/>
        <v>0</v>
      </c>
      <c r="FY337" s="110">
        <f t="shared" si="3953"/>
        <v>0</v>
      </c>
      <c r="FZ337" s="110">
        <f t="shared" si="3953"/>
        <v>0</v>
      </c>
      <c r="GA337" s="110">
        <f t="shared" si="3953"/>
        <v>0</v>
      </c>
      <c r="GB337" s="110">
        <f t="shared" si="3953"/>
        <v>0</v>
      </c>
      <c r="GC337" s="110">
        <f t="shared" si="3953"/>
        <v>0</v>
      </c>
      <c r="GD337" s="110">
        <f t="shared" si="3953"/>
        <v>0</v>
      </c>
      <c r="GE337" s="110">
        <f t="shared" si="3953"/>
        <v>0</v>
      </c>
      <c r="GF337" s="110">
        <f t="shared" si="3953"/>
        <v>0</v>
      </c>
      <c r="GG337" s="110">
        <f t="shared" si="3953"/>
        <v>0</v>
      </c>
      <c r="GH337" s="110">
        <f t="shared" si="3953"/>
        <v>0</v>
      </c>
      <c r="GI337" s="110">
        <f t="shared" si="3953"/>
        <v>0</v>
      </c>
      <c r="GJ337" s="110">
        <f t="shared" si="3953"/>
        <v>0</v>
      </c>
      <c r="GK337" s="110">
        <f t="shared" si="3953"/>
        <v>0</v>
      </c>
      <c r="GL337" s="110">
        <f t="shared" si="3953"/>
        <v>0</v>
      </c>
      <c r="GM337" s="110">
        <f t="shared" si="3953"/>
        <v>0</v>
      </c>
      <c r="GN337" s="110">
        <f t="shared" si="3953"/>
        <v>0</v>
      </c>
      <c r="GO337" s="110">
        <f t="shared" si="3954"/>
        <v>0</v>
      </c>
      <c r="GP337" s="110">
        <f t="shared" si="3954"/>
        <v>0</v>
      </c>
      <c r="GQ337" s="110">
        <f t="shared" si="3954"/>
        <v>0</v>
      </c>
      <c r="GR337" s="110">
        <f t="shared" si="3954"/>
        <v>0</v>
      </c>
      <c r="GS337" s="110">
        <f t="shared" si="3954"/>
        <v>0</v>
      </c>
      <c r="GT337" s="110">
        <f t="shared" si="3954"/>
        <v>0</v>
      </c>
      <c r="GU337" s="110">
        <f t="shared" si="3954"/>
        <v>0</v>
      </c>
      <c r="GV337" s="110">
        <f t="shared" si="3954"/>
        <v>0</v>
      </c>
      <c r="GW337" s="110">
        <f t="shared" si="3954"/>
        <v>0</v>
      </c>
      <c r="GX337" s="110">
        <f t="shared" si="3954"/>
        <v>0</v>
      </c>
      <c r="GY337" s="110">
        <f t="shared" si="3954"/>
        <v>0</v>
      </c>
      <c r="GZ337" s="110">
        <f t="shared" si="3954"/>
        <v>0</v>
      </c>
      <c r="HA337" s="110">
        <f t="shared" si="3954"/>
        <v>0</v>
      </c>
      <c r="HB337" s="110">
        <f t="shared" si="3954"/>
        <v>0</v>
      </c>
      <c r="HC337" s="110">
        <f t="shared" si="3954"/>
        <v>0</v>
      </c>
      <c r="HD337" s="110">
        <f t="shared" si="3954"/>
        <v>0</v>
      </c>
      <c r="HE337" s="110">
        <f t="shared" si="3955"/>
        <v>0</v>
      </c>
      <c r="HF337" s="110">
        <f t="shared" si="3955"/>
        <v>0</v>
      </c>
      <c r="HG337" s="110">
        <f t="shared" si="3955"/>
        <v>0</v>
      </c>
      <c r="HH337" s="110">
        <f t="shared" si="3955"/>
        <v>0</v>
      </c>
      <c r="HI337" s="110">
        <f t="shared" si="3955"/>
        <v>0</v>
      </c>
      <c r="HJ337" s="110">
        <f t="shared" si="3955"/>
        <v>0</v>
      </c>
      <c r="HK337" s="110">
        <f t="shared" si="3955"/>
        <v>0</v>
      </c>
      <c r="HL337" s="110">
        <f t="shared" si="3955"/>
        <v>0</v>
      </c>
      <c r="HM337" s="110">
        <f t="shared" si="3955"/>
        <v>0</v>
      </c>
      <c r="HN337" s="110">
        <f t="shared" si="3955"/>
        <v>0</v>
      </c>
      <c r="HO337" s="110">
        <f t="shared" si="3955"/>
        <v>0</v>
      </c>
      <c r="HP337" s="110">
        <f t="shared" si="3955"/>
        <v>0</v>
      </c>
      <c r="HQ337" s="110">
        <f t="shared" si="3955"/>
        <v>0</v>
      </c>
      <c r="HR337" s="110">
        <f t="shared" si="3955"/>
        <v>0</v>
      </c>
      <c r="HS337" s="110">
        <f t="shared" si="3955"/>
        <v>0</v>
      </c>
      <c r="HT337" s="110">
        <f t="shared" si="3955"/>
        <v>0</v>
      </c>
      <c r="HU337" s="110">
        <f t="shared" si="3956"/>
        <v>0</v>
      </c>
      <c r="HV337" s="110">
        <f t="shared" si="3956"/>
        <v>0</v>
      </c>
      <c r="HW337" s="110">
        <f t="shared" si="3956"/>
        <v>0</v>
      </c>
      <c r="HX337" s="110">
        <f t="shared" si="3956"/>
        <v>0</v>
      </c>
      <c r="HY337" s="110">
        <f t="shared" si="3956"/>
        <v>0</v>
      </c>
      <c r="HZ337" s="110">
        <f t="shared" si="3956"/>
        <v>0</v>
      </c>
      <c r="IA337" s="110">
        <f t="shared" si="3956"/>
        <v>0</v>
      </c>
      <c r="IB337" s="110">
        <f t="shared" si="3956"/>
        <v>0</v>
      </c>
      <c r="IC337" s="110">
        <f t="shared" si="3956"/>
        <v>0</v>
      </c>
      <c r="ID337" s="110">
        <f t="shared" si="3956"/>
        <v>0</v>
      </c>
      <c r="IE337" s="110">
        <f t="shared" si="3956"/>
        <v>0</v>
      </c>
      <c r="IF337" s="110">
        <f t="shared" si="3956"/>
        <v>0</v>
      </c>
      <c r="IG337" s="110">
        <f t="shared" si="3956"/>
        <v>0</v>
      </c>
      <c r="IH337" s="110">
        <f t="shared" si="3956"/>
        <v>0</v>
      </c>
      <c r="II337" s="110">
        <f t="shared" si="3956"/>
        <v>0</v>
      </c>
      <c r="IJ337" s="110">
        <f t="shared" si="3956"/>
        <v>0</v>
      </c>
      <c r="IK337" s="110">
        <f t="shared" si="3957"/>
        <v>0</v>
      </c>
      <c r="IL337" s="110">
        <f t="shared" si="3957"/>
        <v>0</v>
      </c>
      <c r="IM337" s="110">
        <f t="shared" si="3957"/>
        <v>0</v>
      </c>
      <c r="IN337" s="110">
        <f t="shared" si="3957"/>
        <v>0</v>
      </c>
      <c r="IO337" s="110">
        <f t="shared" si="3957"/>
        <v>0</v>
      </c>
      <c r="IP337" s="110">
        <f t="shared" si="3957"/>
        <v>0</v>
      </c>
      <c r="IQ337" s="110">
        <f t="shared" si="3957"/>
        <v>0</v>
      </c>
      <c r="IR337" s="110">
        <f t="shared" si="3957"/>
        <v>0</v>
      </c>
      <c r="IS337" s="110">
        <f t="shared" si="3957"/>
        <v>0</v>
      </c>
      <c r="IT337" s="110">
        <f t="shared" si="3957"/>
        <v>0</v>
      </c>
      <c r="IU337" s="110">
        <f t="shared" si="3957"/>
        <v>0</v>
      </c>
      <c r="IV337" s="110">
        <f t="shared" si="3957"/>
        <v>0</v>
      </c>
      <c r="IW337" s="110">
        <f t="shared" si="3957"/>
        <v>0</v>
      </c>
      <c r="IX337" s="110">
        <f t="shared" si="3957"/>
        <v>0</v>
      </c>
      <c r="IY337" s="110">
        <f t="shared" si="3957"/>
        <v>0</v>
      </c>
      <c r="IZ337" s="110">
        <f t="shared" si="3957"/>
        <v>0</v>
      </c>
      <c r="JA337" s="110">
        <f t="shared" si="3958"/>
        <v>0</v>
      </c>
      <c r="JB337" s="110">
        <f t="shared" si="3958"/>
        <v>0</v>
      </c>
      <c r="JC337" s="110">
        <f t="shared" si="3958"/>
        <v>0</v>
      </c>
      <c r="JD337" s="110">
        <f t="shared" si="3958"/>
        <v>0</v>
      </c>
      <c r="JE337" s="110">
        <f t="shared" si="3958"/>
        <v>0</v>
      </c>
      <c r="JF337" s="110">
        <f t="shared" si="3958"/>
        <v>0</v>
      </c>
      <c r="JG337" s="110">
        <f t="shared" si="3958"/>
        <v>0</v>
      </c>
      <c r="JH337" s="110">
        <f t="shared" si="3958"/>
        <v>0</v>
      </c>
      <c r="JI337" s="110">
        <f t="shared" si="3958"/>
        <v>0</v>
      </c>
      <c r="JJ337" s="110">
        <f t="shared" si="3958"/>
        <v>0</v>
      </c>
      <c r="JK337" s="110">
        <f t="shared" si="3958"/>
        <v>0</v>
      </c>
      <c r="JL337" s="110">
        <f t="shared" si="3958"/>
        <v>0</v>
      </c>
      <c r="JM337" s="110">
        <f t="shared" si="3958"/>
        <v>0</v>
      </c>
      <c r="JN337" s="110">
        <f t="shared" si="3958"/>
        <v>0</v>
      </c>
      <c r="JO337" s="110">
        <f t="shared" si="3958"/>
        <v>0</v>
      </c>
      <c r="JP337" s="110">
        <f t="shared" si="3958"/>
        <v>0</v>
      </c>
      <c r="JQ337" s="110">
        <f t="shared" si="3959"/>
        <v>0</v>
      </c>
      <c r="JR337" s="110">
        <f t="shared" si="3959"/>
        <v>0</v>
      </c>
      <c r="JS337" s="110">
        <f t="shared" si="3959"/>
        <v>0</v>
      </c>
      <c r="JT337" s="110">
        <f t="shared" si="3959"/>
        <v>0</v>
      </c>
      <c r="JU337" s="110">
        <f t="shared" si="3959"/>
        <v>0</v>
      </c>
      <c r="JV337" s="110">
        <f t="shared" si="3959"/>
        <v>0</v>
      </c>
      <c r="JW337" s="110">
        <f t="shared" si="3959"/>
        <v>0</v>
      </c>
      <c r="JX337" s="110">
        <f t="shared" si="3959"/>
        <v>0</v>
      </c>
      <c r="JY337" s="110">
        <f t="shared" si="3959"/>
        <v>0</v>
      </c>
      <c r="JZ337" s="110">
        <f t="shared" si="3959"/>
        <v>0</v>
      </c>
      <c r="KA337" s="110">
        <f t="shared" si="3959"/>
        <v>0</v>
      </c>
      <c r="KB337" s="110">
        <f t="shared" si="3959"/>
        <v>0</v>
      </c>
      <c r="KC337" s="110">
        <f t="shared" si="3959"/>
        <v>0</v>
      </c>
      <c r="KD337" s="110">
        <f t="shared" si="3959"/>
        <v>0</v>
      </c>
      <c r="KE337" s="110">
        <f t="shared" si="3959"/>
        <v>0</v>
      </c>
      <c r="KF337" s="110">
        <f t="shared" si="3959"/>
        <v>0</v>
      </c>
      <c r="KG337" s="110">
        <f t="shared" si="3960"/>
        <v>0</v>
      </c>
      <c r="KH337" s="110">
        <f t="shared" si="3960"/>
        <v>0</v>
      </c>
      <c r="KI337" s="110">
        <f t="shared" si="3960"/>
        <v>0</v>
      </c>
      <c r="KJ337" s="110">
        <f t="shared" si="3960"/>
        <v>0</v>
      </c>
      <c r="KK337" s="110">
        <f t="shared" si="3960"/>
        <v>0</v>
      </c>
      <c r="KL337" s="110">
        <f t="shared" si="3960"/>
        <v>0</v>
      </c>
      <c r="KM337" s="110">
        <f t="shared" si="3960"/>
        <v>0</v>
      </c>
      <c r="KN337" s="110">
        <f t="shared" si="3960"/>
        <v>0</v>
      </c>
      <c r="KO337" s="110">
        <f t="shared" si="3960"/>
        <v>0</v>
      </c>
      <c r="KP337" s="110">
        <f t="shared" si="3960"/>
        <v>0</v>
      </c>
      <c r="KQ337" s="110">
        <f t="shared" si="3960"/>
        <v>0</v>
      </c>
      <c r="KR337" s="110">
        <f t="shared" si="3960"/>
        <v>0</v>
      </c>
      <c r="KS337" s="110">
        <f t="shared" si="3960"/>
        <v>0</v>
      </c>
      <c r="KT337" s="110">
        <f t="shared" si="3960"/>
        <v>0</v>
      </c>
      <c r="KU337" s="110">
        <f t="shared" si="3960"/>
        <v>0</v>
      </c>
      <c r="KV337" s="110">
        <f t="shared" si="3960"/>
        <v>0</v>
      </c>
      <c r="KW337" s="110">
        <f t="shared" si="3961"/>
        <v>0</v>
      </c>
      <c r="KX337" s="110">
        <f t="shared" si="3961"/>
        <v>0</v>
      </c>
      <c r="KY337" s="110">
        <f t="shared" si="3961"/>
        <v>0</v>
      </c>
      <c r="KZ337" s="110">
        <f t="shared" si="3961"/>
        <v>0</v>
      </c>
      <c r="LA337" s="110">
        <f t="shared" si="3961"/>
        <v>0</v>
      </c>
      <c r="LB337" s="110">
        <f t="shared" si="3961"/>
        <v>0</v>
      </c>
      <c r="LC337" s="110">
        <f t="shared" si="3961"/>
        <v>0</v>
      </c>
      <c r="LD337" s="110">
        <f t="shared" si="3961"/>
        <v>0</v>
      </c>
      <c r="LE337" s="110">
        <f t="shared" si="3961"/>
        <v>0</v>
      </c>
      <c r="LF337" s="110">
        <f t="shared" si="3961"/>
        <v>0</v>
      </c>
      <c r="LG337" s="110">
        <f t="shared" si="3961"/>
        <v>0</v>
      </c>
      <c r="LH337" s="110">
        <f t="shared" si="3961"/>
        <v>0</v>
      </c>
      <c r="LI337" s="110">
        <f t="shared" si="3961"/>
        <v>0</v>
      </c>
      <c r="LJ337" s="110">
        <f t="shared" si="3961"/>
        <v>0</v>
      </c>
      <c r="LK337" s="110">
        <f t="shared" si="3961"/>
        <v>0</v>
      </c>
      <c r="LL337" s="110">
        <f t="shared" si="3961"/>
        <v>0</v>
      </c>
      <c r="LM337" s="110">
        <f t="shared" si="3962"/>
        <v>0</v>
      </c>
      <c r="LN337" s="110">
        <f t="shared" si="3962"/>
        <v>0</v>
      </c>
      <c r="LO337" s="110">
        <f t="shared" si="3962"/>
        <v>0</v>
      </c>
      <c r="LP337" s="110">
        <f t="shared" si="3962"/>
        <v>0</v>
      </c>
      <c r="LQ337" s="110">
        <f t="shared" si="3962"/>
        <v>0</v>
      </c>
      <c r="LR337" s="110">
        <f t="shared" si="3962"/>
        <v>0</v>
      </c>
      <c r="LS337" s="110">
        <f t="shared" si="3962"/>
        <v>0</v>
      </c>
      <c r="LT337" s="110">
        <f t="shared" si="3962"/>
        <v>0</v>
      </c>
      <c r="LU337" s="110">
        <f t="shared" si="3962"/>
        <v>0</v>
      </c>
      <c r="LV337" s="110">
        <f t="shared" si="3962"/>
        <v>0</v>
      </c>
      <c r="LW337" s="110">
        <f t="shared" si="3962"/>
        <v>0</v>
      </c>
      <c r="LX337" s="110">
        <f t="shared" si="3962"/>
        <v>0</v>
      </c>
      <c r="LY337" s="110">
        <f t="shared" si="3962"/>
        <v>0</v>
      </c>
      <c r="LZ337" s="110">
        <f t="shared" si="3962"/>
        <v>0</v>
      </c>
      <c r="MA337" s="110">
        <f t="shared" si="3962"/>
        <v>0</v>
      </c>
      <c r="MB337" s="110">
        <f t="shared" si="3962"/>
        <v>0</v>
      </c>
      <c r="MC337" s="110">
        <f t="shared" si="3963"/>
        <v>0</v>
      </c>
      <c r="MD337" s="110">
        <f t="shared" si="3963"/>
        <v>0</v>
      </c>
      <c r="ME337" s="110">
        <f t="shared" si="3963"/>
        <v>0</v>
      </c>
      <c r="MF337" s="110">
        <f t="shared" si="3963"/>
        <v>0</v>
      </c>
      <c r="MG337" s="110">
        <f t="shared" si="3963"/>
        <v>0</v>
      </c>
      <c r="MH337" s="110">
        <f t="shared" si="3963"/>
        <v>0</v>
      </c>
      <c r="MI337" s="110">
        <f t="shared" si="3963"/>
        <v>0</v>
      </c>
      <c r="MJ337" s="110">
        <f t="shared" si="3963"/>
        <v>0</v>
      </c>
      <c r="MK337" s="110">
        <f t="shared" si="3963"/>
        <v>0</v>
      </c>
      <c r="ML337" s="110">
        <f t="shared" si="3963"/>
        <v>0</v>
      </c>
      <c r="MM337" s="110">
        <f t="shared" si="3963"/>
        <v>0</v>
      </c>
      <c r="MN337" s="110">
        <f t="shared" si="3963"/>
        <v>0</v>
      </c>
      <c r="MO337" s="110">
        <f t="shared" si="3963"/>
        <v>0</v>
      </c>
      <c r="MP337" s="110">
        <f t="shared" si="3963"/>
        <v>0</v>
      </c>
      <c r="MQ337" s="110">
        <f t="shared" si="3963"/>
        <v>0</v>
      </c>
      <c r="MR337" s="110">
        <f t="shared" si="3963"/>
        <v>0</v>
      </c>
      <c r="MS337" s="110">
        <f t="shared" si="3964"/>
        <v>0</v>
      </c>
      <c r="MT337" s="110">
        <f t="shared" si="3964"/>
        <v>0</v>
      </c>
      <c r="MU337" s="110">
        <f t="shared" si="3964"/>
        <v>0</v>
      </c>
      <c r="MV337" s="110">
        <f t="shared" si="3964"/>
        <v>0</v>
      </c>
      <c r="MW337" s="110">
        <f t="shared" si="3964"/>
        <v>0</v>
      </c>
      <c r="MX337" s="110">
        <f t="shared" si="3964"/>
        <v>0</v>
      </c>
      <c r="MY337" s="110">
        <f t="shared" si="3964"/>
        <v>0</v>
      </c>
      <c r="MZ337" s="110">
        <f t="shared" si="3964"/>
        <v>0</v>
      </c>
      <c r="NA337" s="110">
        <f t="shared" si="3964"/>
        <v>0</v>
      </c>
      <c r="NB337" s="110">
        <f t="shared" si="3964"/>
        <v>0</v>
      </c>
      <c r="NC337" s="110">
        <f t="shared" si="3964"/>
        <v>0</v>
      </c>
      <c r="ND337" s="110">
        <f t="shared" si="3964"/>
        <v>0</v>
      </c>
      <c r="NE337" s="110">
        <f t="shared" si="3964"/>
        <v>0</v>
      </c>
      <c r="NF337" s="110">
        <f t="shared" si="3964"/>
        <v>0</v>
      </c>
      <c r="NG337" s="110">
        <f t="shared" si="3964"/>
        <v>0</v>
      </c>
      <c r="NH337" s="110">
        <f t="shared" si="3964"/>
        <v>0</v>
      </c>
      <c r="NI337" s="110">
        <f t="shared" si="3965"/>
        <v>0</v>
      </c>
      <c r="NJ337" s="110">
        <f t="shared" si="3965"/>
        <v>0</v>
      </c>
      <c r="NK337" s="112">
        <f t="shared" si="3965"/>
        <v>0</v>
      </c>
    </row>
    <row r="338" spans="1:375" x14ac:dyDescent="0.25">
      <c r="A338" s="98"/>
      <c r="B338" s="39">
        <f>SUM(B328:B337)</f>
        <v>24000</v>
      </c>
      <c r="C338" s="41" t="s">
        <v>88</v>
      </c>
      <c r="D338" s="113">
        <f t="shared" ref="D338:BO338" si="3967">SUM(D328:D337)</f>
        <v>24000</v>
      </c>
      <c r="E338" s="113">
        <f t="shared" si="3967"/>
        <v>24000</v>
      </c>
      <c r="F338" s="113">
        <f t="shared" si="3967"/>
        <v>24000</v>
      </c>
      <c r="G338" s="113">
        <f t="shared" si="3967"/>
        <v>24000</v>
      </c>
      <c r="H338" s="113">
        <f t="shared" si="3967"/>
        <v>24000</v>
      </c>
      <c r="I338" s="113">
        <f t="shared" si="3967"/>
        <v>24000</v>
      </c>
      <c r="J338" s="113">
        <f t="shared" si="3967"/>
        <v>24000</v>
      </c>
      <c r="K338" s="113">
        <f t="shared" si="3967"/>
        <v>24000</v>
      </c>
      <c r="L338" s="113">
        <f t="shared" si="3967"/>
        <v>24000</v>
      </c>
      <c r="M338" s="113">
        <f t="shared" si="3967"/>
        <v>24000</v>
      </c>
      <c r="N338" s="113">
        <f t="shared" si="3967"/>
        <v>24000</v>
      </c>
      <c r="O338" s="113">
        <f t="shared" si="3967"/>
        <v>24000</v>
      </c>
      <c r="P338" s="113">
        <f t="shared" si="3967"/>
        <v>24000</v>
      </c>
      <c r="Q338" s="113">
        <f t="shared" si="3967"/>
        <v>24000</v>
      </c>
      <c r="R338" s="113">
        <f t="shared" si="3967"/>
        <v>24000</v>
      </c>
      <c r="S338" s="113">
        <f t="shared" si="3967"/>
        <v>24000</v>
      </c>
      <c r="T338" s="113">
        <f t="shared" si="3967"/>
        <v>24000</v>
      </c>
      <c r="U338" s="113">
        <f t="shared" si="3967"/>
        <v>24000</v>
      </c>
      <c r="V338" s="113">
        <f t="shared" si="3967"/>
        <v>24000</v>
      </c>
      <c r="W338" s="113">
        <f t="shared" si="3967"/>
        <v>24000</v>
      </c>
      <c r="X338" s="113">
        <f t="shared" si="3967"/>
        <v>24000</v>
      </c>
      <c r="Y338" s="113">
        <f t="shared" si="3967"/>
        <v>4000</v>
      </c>
      <c r="Z338" s="113">
        <f t="shared" si="3967"/>
        <v>4000</v>
      </c>
      <c r="AA338" s="113">
        <f t="shared" si="3967"/>
        <v>4000</v>
      </c>
      <c r="AB338" s="113">
        <f t="shared" si="3967"/>
        <v>4000</v>
      </c>
      <c r="AC338" s="113">
        <f t="shared" si="3967"/>
        <v>24000</v>
      </c>
      <c r="AD338" s="113">
        <f t="shared" si="3967"/>
        <v>24000</v>
      </c>
      <c r="AE338" s="113">
        <f t="shared" si="3967"/>
        <v>24000</v>
      </c>
      <c r="AF338" s="113">
        <f t="shared" si="3967"/>
        <v>24000</v>
      </c>
      <c r="AG338" s="113">
        <f t="shared" si="3967"/>
        <v>24000</v>
      </c>
      <c r="AH338" s="113">
        <f t="shared" si="3967"/>
        <v>24000</v>
      </c>
      <c r="AI338" s="113">
        <f t="shared" si="3967"/>
        <v>24000</v>
      </c>
      <c r="AJ338" s="113">
        <f t="shared" si="3967"/>
        <v>24000</v>
      </c>
      <c r="AK338" s="113">
        <f t="shared" si="3967"/>
        <v>24000</v>
      </c>
      <c r="AL338" s="113">
        <f t="shared" si="3967"/>
        <v>24000</v>
      </c>
      <c r="AM338" s="113">
        <f t="shared" si="3967"/>
        <v>24000</v>
      </c>
      <c r="AN338" s="113">
        <f t="shared" si="3967"/>
        <v>21000</v>
      </c>
      <c r="AO338" s="113">
        <f t="shared" si="3967"/>
        <v>24000</v>
      </c>
      <c r="AP338" s="113">
        <f t="shared" si="3967"/>
        <v>24000</v>
      </c>
      <c r="AQ338" s="113">
        <f t="shared" si="3967"/>
        <v>24000</v>
      </c>
      <c r="AR338" s="113">
        <f t="shared" si="3967"/>
        <v>24000</v>
      </c>
      <c r="AS338" s="113">
        <f t="shared" si="3967"/>
        <v>24000</v>
      </c>
      <c r="AT338" s="113">
        <f t="shared" si="3967"/>
        <v>24000</v>
      </c>
      <c r="AU338" s="113">
        <f t="shared" si="3967"/>
        <v>24000</v>
      </c>
      <c r="AV338" s="113">
        <f t="shared" si="3967"/>
        <v>24000</v>
      </c>
      <c r="AW338" s="113">
        <f t="shared" si="3967"/>
        <v>24000</v>
      </c>
      <c r="AX338" s="113">
        <f t="shared" si="3967"/>
        <v>24000</v>
      </c>
      <c r="AY338" s="113">
        <f t="shared" si="3967"/>
        <v>24000</v>
      </c>
      <c r="AZ338" s="113">
        <f t="shared" si="3967"/>
        <v>24000</v>
      </c>
      <c r="BA338" s="113">
        <f t="shared" si="3967"/>
        <v>24000</v>
      </c>
      <c r="BB338" s="113">
        <f t="shared" si="3967"/>
        <v>23000</v>
      </c>
      <c r="BC338" s="113">
        <f t="shared" si="3967"/>
        <v>23000</v>
      </c>
      <c r="BD338" s="113">
        <f t="shared" si="3967"/>
        <v>24000</v>
      </c>
      <c r="BE338" s="113">
        <f t="shared" si="3967"/>
        <v>24000</v>
      </c>
      <c r="BF338" s="113">
        <f t="shared" si="3967"/>
        <v>24000</v>
      </c>
      <c r="BG338" s="113">
        <f t="shared" si="3967"/>
        <v>24000</v>
      </c>
      <c r="BH338" s="113">
        <f t="shared" si="3967"/>
        <v>24000</v>
      </c>
      <c r="BI338" s="113">
        <f t="shared" si="3967"/>
        <v>24000</v>
      </c>
      <c r="BJ338" s="113">
        <f t="shared" si="3967"/>
        <v>24000</v>
      </c>
      <c r="BK338" s="113">
        <f t="shared" si="3967"/>
        <v>24000</v>
      </c>
      <c r="BL338" s="113">
        <f t="shared" si="3967"/>
        <v>24000</v>
      </c>
      <c r="BM338" s="113">
        <f t="shared" si="3967"/>
        <v>24000</v>
      </c>
      <c r="BN338" s="113">
        <f t="shared" si="3967"/>
        <v>24000</v>
      </c>
      <c r="BO338" s="113">
        <f t="shared" si="3967"/>
        <v>24000</v>
      </c>
      <c r="BP338" s="113">
        <f t="shared" ref="BP338:EA338" si="3968">SUM(BP328:BP337)</f>
        <v>24000</v>
      </c>
      <c r="BQ338" s="113">
        <f t="shared" si="3968"/>
        <v>24000</v>
      </c>
      <c r="BR338" s="113">
        <f t="shared" si="3968"/>
        <v>24000</v>
      </c>
      <c r="BS338" s="113">
        <f t="shared" si="3968"/>
        <v>24000</v>
      </c>
      <c r="BT338" s="113">
        <f t="shared" si="3968"/>
        <v>24000</v>
      </c>
      <c r="BU338" s="113">
        <f t="shared" si="3968"/>
        <v>24000</v>
      </c>
      <c r="BV338" s="113">
        <f t="shared" si="3968"/>
        <v>24000</v>
      </c>
      <c r="BW338" s="113">
        <f t="shared" si="3968"/>
        <v>24000</v>
      </c>
      <c r="BX338" s="113">
        <f t="shared" si="3968"/>
        <v>24000</v>
      </c>
      <c r="BY338" s="113">
        <f t="shared" si="3968"/>
        <v>24000</v>
      </c>
      <c r="BZ338" s="113">
        <f t="shared" si="3968"/>
        <v>24000</v>
      </c>
      <c r="CA338" s="113">
        <f t="shared" si="3968"/>
        <v>24000</v>
      </c>
      <c r="CB338" s="113">
        <f t="shared" si="3968"/>
        <v>24000</v>
      </c>
      <c r="CC338" s="113">
        <f t="shared" si="3968"/>
        <v>24000</v>
      </c>
      <c r="CD338" s="113">
        <f t="shared" si="3968"/>
        <v>24000</v>
      </c>
      <c r="CE338" s="113">
        <f t="shared" si="3968"/>
        <v>24000</v>
      </c>
      <c r="CF338" s="113">
        <f t="shared" si="3968"/>
        <v>24000</v>
      </c>
      <c r="CG338" s="113">
        <f t="shared" si="3968"/>
        <v>24000</v>
      </c>
      <c r="CH338" s="113">
        <f t="shared" si="3968"/>
        <v>24000</v>
      </c>
      <c r="CI338" s="113">
        <f t="shared" si="3968"/>
        <v>24000</v>
      </c>
      <c r="CJ338" s="113">
        <f t="shared" si="3968"/>
        <v>24000</v>
      </c>
      <c r="CK338" s="113">
        <f t="shared" si="3968"/>
        <v>24000</v>
      </c>
      <c r="CL338" s="113">
        <f t="shared" si="3968"/>
        <v>24000</v>
      </c>
      <c r="CM338" s="113">
        <f t="shared" si="3968"/>
        <v>24000</v>
      </c>
      <c r="CN338" s="113">
        <f t="shared" si="3968"/>
        <v>24000</v>
      </c>
      <c r="CO338" s="113">
        <f t="shared" si="3968"/>
        <v>24000</v>
      </c>
      <c r="CP338" s="113">
        <f t="shared" si="3968"/>
        <v>24000</v>
      </c>
      <c r="CQ338" s="113">
        <f t="shared" si="3968"/>
        <v>24000</v>
      </c>
      <c r="CR338" s="113">
        <f t="shared" si="3968"/>
        <v>24000</v>
      </c>
      <c r="CS338" s="113">
        <f t="shared" si="3968"/>
        <v>24000</v>
      </c>
      <c r="CT338" s="113">
        <f t="shared" si="3968"/>
        <v>24000</v>
      </c>
      <c r="CU338" s="113">
        <f t="shared" si="3968"/>
        <v>24000</v>
      </c>
      <c r="CV338" s="113">
        <f t="shared" si="3968"/>
        <v>24000</v>
      </c>
      <c r="CW338" s="113">
        <f t="shared" si="3968"/>
        <v>24000</v>
      </c>
      <c r="CX338" s="113">
        <f t="shared" si="3968"/>
        <v>24000</v>
      </c>
      <c r="CY338" s="113">
        <f t="shared" si="3968"/>
        <v>24000</v>
      </c>
      <c r="CZ338" s="113">
        <f t="shared" si="3968"/>
        <v>24000</v>
      </c>
      <c r="DA338" s="113">
        <f t="shared" si="3968"/>
        <v>24000</v>
      </c>
      <c r="DB338" s="113">
        <f t="shared" si="3968"/>
        <v>24000</v>
      </c>
      <c r="DC338" s="113">
        <f t="shared" si="3968"/>
        <v>24000</v>
      </c>
      <c r="DD338" s="113">
        <f t="shared" si="3968"/>
        <v>24000</v>
      </c>
      <c r="DE338" s="113">
        <f t="shared" si="3968"/>
        <v>24000</v>
      </c>
      <c r="DF338" s="113">
        <f t="shared" si="3968"/>
        <v>24000</v>
      </c>
      <c r="DG338" s="113">
        <f t="shared" si="3968"/>
        <v>24000</v>
      </c>
      <c r="DH338" s="113">
        <f t="shared" si="3968"/>
        <v>24000</v>
      </c>
      <c r="DI338" s="113">
        <f t="shared" si="3968"/>
        <v>24000</v>
      </c>
      <c r="DJ338" s="113">
        <f t="shared" si="3968"/>
        <v>24000</v>
      </c>
      <c r="DK338" s="113">
        <f t="shared" si="3968"/>
        <v>24000</v>
      </c>
      <c r="DL338" s="113">
        <f t="shared" si="3968"/>
        <v>24000</v>
      </c>
      <c r="DM338" s="113">
        <f t="shared" si="3968"/>
        <v>24000</v>
      </c>
      <c r="DN338" s="113">
        <f t="shared" si="3968"/>
        <v>24000</v>
      </c>
      <c r="DO338" s="113">
        <f t="shared" si="3968"/>
        <v>24000</v>
      </c>
      <c r="DP338" s="113">
        <f t="shared" si="3968"/>
        <v>24000</v>
      </c>
      <c r="DQ338" s="113">
        <f t="shared" si="3968"/>
        <v>24000</v>
      </c>
      <c r="DR338" s="113">
        <f t="shared" si="3968"/>
        <v>24000</v>
      </c>
      <c r="DS338" s="113">
        <f t="shared" si="3968"/>
        <v>24000</v>
      </c>
      <c r="DT338" s="113">
        <f t="shared" si="3968"/>
        <v>24000</v>
      </c>
      <c r="DU338" s="113">
        <f t="shared" si="3968"/>
        <v>24000</v>
      </c>
      <c r="DV338" s="113">
        <f t="shared" si="3968"/>
        <v>24000</v>
      </c>
      <c r="DW338" s="113">
        <f t="shared" si="3968"/>
        <v>24000</v>
      </c>
      <c r="DX338" s="113">
        <f t="shared" si="3968"/>
        <v>24000</v>
      </c>
      <c r="DY338" s="113">
        <f t="shared" si="3968"/>
        <v>24000</v>
      </c>
      <c r="DZ338" s="113">
        <f t="shared" si="3968"/>
        <v>24000</v>
      </c>
      <c r="EA338" s="113">
        <f t="shared" si="3968"/>
        <v>24000</v>
      </c>
      <c r="EB338" s="113">
        <f t="shared" ref="EB338:GM338" si="3969">SUM(EB328:EB337)</f>
        <v>24000</v>
      </c>
      <c r="EC338" s="113">
        <f t="shared" si="3969"/>
        <v>24000</v>
      </c>
      <c r="ED338" s="113">
        <f t="shared" si="3969"/>
        <v>21000</v>
      </c>
      <c r="EE338" s="113">
        <f t="shared" si="3969"/>
        <v>21000</v>
      </c>
      <c r="EF338" s="113">
        <f t="shared" si="3969"/>
        <v>21000</v>
      </c>
      <c r="EG338" s="113">
        <f t="shared" si="3969"/>
        <v>21000</v>
      </c>
      <c r="EH338" s="113">
        <f t="shared" si="3969"/>
        <v>1000</v>
      </c>
      <c r="EI338" s="113">
        <f t="shared" si="3969"/>
        <v>1000</v>
      </c>
      <c r="EJ338" s="113">
        <f t="shared" si="3969"/>
        <v>1000</v>
      </c>
      <c r="EK338" s="113">
        <f t="shared" si="3969"/>
        <v>1000</v>
      </c>
      <c r="EL338" s="113">
        <f t="shared" si="3969"/>
        <v>1000</v>
      </c>
      <c r="EM338" s="113">
        <f t="shared" si="3969"/>
        <v>1000</v>
      </c>
      <c r="EN338" s="113">
        <f t="shared" si="3969"/>
        <v>1000</v>
      </c>
      <c r="EO338" s="113">
        <f t="shared" si="3969"/>
        <v>1000</v>
      </c>
      <c r="EP338" s="113">
        <f t="shared" si="3969"/>
        <v>1000</v>
      </c>
      <c r="EQ338" s="113">
        <f t="shared" si="3969"/>
        <v>1000</v>
      </c>
      <c r="ER338" s="113">
        <f t="shared" si="3969"/>
        <v>1000</v>
      </c>
      <c r="ES338" s="113">
        <f t="shared" si="3969"/>
        <v>1000</v>
      </c>
      <c r="ET338" s="113">
        <f t="shared" si="3969"/>
        <v>1000</v>
      </c>
      <c r="EU338" s="113">
        <f t="shared" si="3969"/>
        <v>1000</v>
      </c>
      <c r="EV338" s="113">
        <f t="shared" si="3969"/>
        <v>0</v>
      </c>
      <c r="EW338" s="113">
        <f t="shared" si="3969"/>
        <v>0</v>
      </c>
      <c r="EX338" s="113">
        <f t="shared" si="3969"/>
        <v>0</v>
      </c>
      <c r="EY338" s="113">
        <f t="shared" si="3969"/>
        <v>0</v>
      </c>
      <c r="EZ338" s="113">
        <f t="shared" si="3969"/>
        <v>0</v>
      </c>
      <c r="FA338" s="113">
        <f t="shared" si="3969"/>
        <v>0</v>
      </c>
      <c r="FB338" s="113">
        <f t="shared" si="3969"/>
        <v>0</v>
      </c>
      <c r="FC338" s="113">
        <f t="shared" si="3969"/>
        <v>0</v>
      </c>
      <c r="FD338" s="113">
        <f t="shared" si="3969"/>
        <v>0</v>
      </c>
      <c r="FE338" s="113">
        <f t="shared" si="3969"/>
        <v>0</v>
      </c>
      <c r="FF338" s="113">
        <f t="shared" si="3969"/>
        <v>0</v>
      </c>
      <c r="FG338" s="113">
        <f t="shared" si="3969"/>
        <v>0</v>
      </c>
      <c r="FH338" s="113">
        <f t="shared" si="3969"/>
        <v>0</v>
      </c>
      <c r="FI338" s="113">
        <f t="shared" si="3969"/>
        <v>0</v>
      </c>
      <c r="FJ338" s="113">
        <f t="shared" si="3969"/>
        <v>0</v>
      </c>
      <c r="FK338" s="113">
        <f t="shared" si="3969"/>
        <v>0</v>
      </c>
      <c r="FL338" s="113">
        <f t="shared" si="3969"/>
        <v>0</v>
      </c>
      <c r="FM338" s="113">
        <f t="shared" si="3969"/>
        <v>0</v>
      </c>
      <c r="FN338" s="113">
        <f t="shared" si="3969"/>
        <v>0</v>
      </c>
      <c r="FO338" s="113">
        <f t="shared" si="3969"/>
        <v>0</v>
      </c>
      <c r="FP338" s="113">
        <f t="shared" si="3969"/>
        <v>0</v>
      </c>
      <c r="FQ338" s="113">
        <f t="shared" si="3969"/>
        <v>0</v>
      </c>
      <c r="FR338" s="113">
        <f t="shared" si="3969"/>
        <v>0</v>
      </c>
      <c r="FS338" s="113">
        <f t="shared" si="3969"/>
        <v>0</v>
      </c>
      <c r="FT338" s="113">
        <f t="shared" si="3969"/>
        <v>0</v>
      </c>
      <c r="FU338" s="113">
        <f t="shared" si="3969"/>
        <v>0</v>
      </c>
      <c r="FV338" s="113">
        <f t="shared" si="3969"/>
        <v>0</v>
      </c>
      <c r="FW338" s="113">
        <f t="shared" si="3969"/>
        <v>0</v>
      </c>
      <c r="FX338" s="113">
        <f t="shared" si="3969"/>
        <v>0</v>
      </c>
      <c r="FY338" s="113">
        <f t="shared" si="3969"/>
        <v>0</v>
      </c>
      <c r="FZ338" s="113">
        <f t="shared" si="3969"/>
        <v>0</v>
      </c>
      <c r="GA338" s="113">
        <f t="shared" si="3969"/>
        <v>0</v>
      </c>
      <c r="GB338" s="113">
        <f t="shared" si="3969"/>
        <v>0</v>
      </c>
      <c r="GC338" s="113">
        <f t="shared" si="3969"/>
        <v>0</v>
      </c>
      <c r="GD338" s="113">
        <f t="shared" si="3969"/>
        <v>0</v>
      </c>
      <c r="GE338" s="113">
        <f t="shared" si="3969"/>
        <v>0</v>
      </c>
      <c r="GF338" s="113">
        <f t="shared" si="3969"/>
        <v>0</v>
      </c>
      <c r="GG338" s="113">
        <f t="shared" si="3969"/>
        <v>0</v>
      </c>
      <c r="GH338" s="113">
        <f t="shared" si="3969"/>
        <v>0</v>
      </c>
      <c r="GI338" s="113">
        <f t="shared" si="3969"/>
        <v>0</v>
      </c>
      <c r="GJ338" s="113">
        <f t="shared" si="3969"/>
        <v>0</v>
      </c>
      <c r="GK338" s="113">
        <f t="shared" si="3969"/>
        <v>0</v>
      </c>
      <c r="GL338" s="113">
        <f t="shared" si="3969"/>
        <v>0</v>
      </c>
      <c r="GM338" s="113">
        <f t="shared" si="3969"/>
        <v>0</v>
      </c>
      <c r="GN338" s="113">
        <f t="shared" ref="GN338:IY338" si="3970">SUM(GN328:GN337)</f>
        <v>0</v>
      </c>
      <c r="GO338" s="113">
        <f t="shared" si="3970"/>
        <v>0</v>
      </c>
      <c r="GP338" s="113">
        <f t="shared" si="3970"/>
        <v>0</v>
      </c>
      <c r="GQ338" s="113">
        <f t="shared" si="3970"/>
        <v>0</v>
      </c>
      <c r="GR338" s="113">
        <f t="shared" si="3970"/>
        <v>0</v>
      </c>
      <c r="GS338" s="113">
        <f t="shared" si="3970"/>
        <v>0</v>
      </c>
      <c r="GT338" s="113">
        <f t="shared" si="3970"/>
        <v>0</v>
      </c>
      <c r="GU338" s="113">
        <f t="shared" si="3970"/>
        <v>0</v>
      </c>
      <c r="GV338" s="113">
        <f t="shared" si="3970"/>
        <v>0</v>
      </c>
      <c r="GW338" s="113">
        <f t="shared" si="3970"/>
        <v>0</v>
      </c>
      <c r="GX338" s="113">
        <f t="shared" si="3970"/>
        <v>0</v>
      </c>
      <c r="GY338" s="113">
        <f t="shared" si="3970"/>
        <v>0</v>
      </c>
      <c r="GZ338" s="113">
        <f t="shared" si="3970"/>
        <v>0</v>
      </c>
      <c r="HA338" s="113">
        <f t="shared" si="3970"/>
        <v>0</v>
      </c>
      <c r="HB338" s="113">
        <f t="shared" si="3970"/>
        <v>0</v>
      </c>
      <c r="HC338" s="113">
        <f t="shared" si="3970"/>
        <v>0</v>
      </c>
      <c r="HD338" s="113">
        <f t="shared" si="3970"/>
        <v>0</v>
      </c>
      <c r="HE338" s="113">
        <f t="shared" si="3970"/>
        <v>0</v>
      </c>
      <c r="HF338" s="113">
        <f t="shared" si="3970"/>
        <v>0</v>
      </c>
      <c r="HG338" s="113">
        <f t="shared" si="3970"/>
        <v>0</v>
      </c>
      <c r="HH338" s="113">
        <f t="shared" si="3970"/>
        <v>0</v>
      </c>
      <c r="HI338" s="113">
        <f t="shared" si="3970"/>
        <v>0</v>
      </c>
      <c r="HJ338" s="113">
        <f t="shared" si="3970"/>
        <v>0</v>
      </c>
      <c r="HK338" s="113">
        <f t="shared" si="3970"/>
        <v>0</v>
      </c>
      <c r="HL338" s="113">
        <f t="shared" si="3970"/>
        <v>0</v>
      </c>
      <c r="HM338" s="113">
        <f t="shared" si="3970"/>
        <v>0</v>
      </c>
      <c r="HN338" s="113">
        <f t="shared" si="3970"/>
        <v>0</v>
      </c>
      <c r="HO338" s="113">
        <f t="shared" si="3970"/>
        <v>0</v>
      </c>
      <c r="HP338" s="113">
        <f t="shared" si="3970"/>
        <v>0</v>
      </c>
      <c r="HQ338" s="113">
        <f t="shared" si="3970"/>
        <v>0</v>
      </c>
      <c r="HR338" s="113">
        <f t="shared" si="3970"/>
        <v>0</v>
      </c>
      <c r="HS338" s="113">
        <f t="shared" si="3970"/>
        <v>0</v>
      </c>
      <c r="HT338" s="113">
        <f t="shared" si="3970"/>
        <v>0</v>
      </c>
      <c r="HU338" s="113">
        <f t="shared" si="3970"/>
        <v>0</v>
      </c>
      <c r="HV338" s="113">
        <f t="shared" si="3970"/>
        <v>0</v>
      </c>
      <c r="HW338" s="113">
        <f t="shared" si="3970"/>
        <v>0</v>
      </c>
      <c r="HX338" s="113">
        <f t="shared" si="3970"/>
        <v>0</v>
      </c>
      <c r="HY338" s="113">
        <f t="shared" si="3970"/>
        <v>0</v>
      </c>
      <c r="HZ338" s="113">
        <f t="shared" si="3970"/>
        <v>0</v>
      </c>
      <c r="IA338" s="113">
        <f t="shared" si="3970"/>
        <v>0</v>
      </c>
      <c r="IB338" s="113">
        <f t="shared" si="3970"/>
        <v>0</v>
      </c>
      <c r="IC338" s="113">
        <f t="shared" si="3970"/>
        <v>0</v>
      </c>
      <c r="ID338" s="113">
        <f t="shared" si="3970"/>
        <v>0</v>
      </c>
      <c r="IE338" s="113">
        <f t="shared" si="3970"/>
        <v>0</v>
      </c>
      <c r="IF338" s="113">
        <f t="shared" si="3970"/>
        <v>0</v>
      </c>
      <c r="IG338" s="113">
        <f t="shared" si="3970"/>
        <v>0</v>
      </c>
      <c r="IH338" s="113">
        <f t="shared" si="3970"/>
        <v>0</v>
      </c>
      <c r="II338" s="113">
        <f t="shared" si="3970"/>
        <v>0</v>
      </c>
      <c r="IJ338" s="113">
        <f t="shared" si="3970"/>
        <v>0</v>
      </c>
      <c r="IK338" s="113">
        <f t="shared" si="3970"/>
        <v>0</v>
      </c>
      <c r="IL338" s="113">
        <f t="shared" si="3970"/>
        <v>0</v>
      </c>
      <c r="IM338" s="113">
        <f t="shared" si="3970"/>
        <v>0</v>
      </c>
      <c r="IN338" s="113">
        <f t="shared" si="3970"/>
        <v>0</v>
      </c>
      <c r="IO338" s="113">
        <f t="shared" si="3970"/>
        <v>0</v>
      </c>
      <c r="IP338" s="113">
        <f t="shared" si="3970"/>
        <v>0</v>
      </c>
      <c r="IQ338" s="113">
        <f t="shared" si="3970"/>
        <v>0</v>
      </c>
      <c r="IR338" s="113">
        <f t="shared" si="3970"/>
        <v>0</v>
      </c>
      <c r="IS338" s="113">
        <f t="shared" si="3970"/>
        <v>0</v>
      </c>
      <c r="IT338" s="113">
        <f t="shared" si="3970"/>
        <v>0</v>
      </c>
      <c r="IU338" s="113">
        <f t="shared" si="3970"/>
        <v>0</v>
      </c>
      <c r="IV338" s="113">
        <f t="shared" si="3970"/>
        <v>0</v>
      </c>
      <c r="IW338" s="113">
        <f t="shared" si="3970"/>
        <v>0</v>
      </c>
      <c r="IX338" s="113">
        <f t="shared" si="3970"/>
        <v>0</v>
      </c>
      <c r="IY338" s="113">
        <f t="shared" si="3970"/>
        <v>0</v>
      </c>
      <c r="IZ338" s="113">
        <f t="shared" ref="IZ338:LK338" si="3971">SUM(IZ328:IZ337)</f>
        <v>0</v>
      </c>
      <c r="JA338" s="113">
        <f t="shared" si="3971"/>
        <v>0</v>
      </c>
      <c r="JB338" s="113">
        <f t="shared" si="3971"/>
        <v>0</v>
      </c>
      <c r="JC338" s="113">
        <f t="shared" si="3971"/>
        <v>0</v>
      </c>
      <c r="JD338" s="113">
        <f t="shared" si="3971"/>
        <v>0</v>
      </c>
      <c r="JE338" s="113">
        <f t="shared" si="3971"/>
        <v>0</v>
      </c>
      <c r="JF338" s="113">
        <f t="shared" si="3971"/>
        <v>0</v>
      </c>
      <c r="JG338" s="113">
        <f t="shared" si="3971"/>
        <v>0</v>
      </c>
      <c r="JH338" s="113">
        <f t="shared" si="3971"/>
        <v>0</v>
      </c>
      <c r="JI338" s="113">
        <f t="shared" si="3971"/>
        <v>0</v>
      </c>
      <c r="JJ338" s="113">
        <f t="shared" si="3971"/>
        <v>0</v>
      </c>
      <c r="JK338" s="113">
        <f t="shared" si="3971"/>
        <v>0</v>
      </c>
      <c r="JL338" s="113">
        <f t="shared" si="3971"/>
        <v>0</v>
      </c>
      <c r="JM338" s="113">
        <f t="shared" si="3971"/>
        <v>0</v>
      </c>
      <c r="JN338" s="113">
        <f t="shared" si="3971"/>
        <v>0</v>
      </c>
      <c r="JO338" s="113">
        <f t="shared" si="3971"/>
        <v>0</v>
      </c>
      <c r="JP338" s="113">
        <f t="shared" si="3971"/>
        <v>0</v>
      </c>
      <c r="JQ338" s="113">
        <f t="shared" si="3971"/>
        <v>0</v>
      </c>
      <c r="JR338" s="113">
        <f t="shared" si="3971"/>
        <v>0</v>
      </c>
      <c r="JS338" s="113">
        <f t="shared" si="3971"/>
        <v>0</v>
      </c>
      <c r="JT338" s="113">
        <f t="shared" si="3971"/>
        <v>0</v>
      </c>
      <c r="JU338" s="113">
        <f t="shared" si="3971"/>
        <v>0</v>
      </c>
      <c r="JV338" s="113">
        <f t="shared" si="3971"/>
        <v>0</v>
      </c>
      <c r="JW338" s="113">
        <f t="shared" si="3971"/>
        <v>0</v>
      </c>
      <c r="JX338" s="113">
        <f t="shared" si="3971"/>
        <v>0</v>
      </c>
      <c r="JY338" s="113">
        <f t="shared" si="3971"/>
        <v>0</v>
      </c>
      <c r="JZ338" s="113">
        <f t="shared" si="3971"/>
        <v>0</v>
      </c>
      <c r="KA338" s="113">
        <f t="shared" si="3971"/>
        <v>0</v>
      </c>
      <c r="KB338" s="113">
        <f t="shared" si="3971"/>
        <v>0</v>
      </c>
      <c r="KC338" s="113">
        <f t="shared" si="3971"/>
        <v>0</v>
      </c>
      <c r="KD338" s="113">
        <f t="shared" si="3971"/>
        <v>0</v>
      </c>
      <c r="KE338" s="113">
        <f t="shared" si="3971"/>
        <v>0</v>
      </c>
      <c r="KF338" s="113">
        <f t="shared" si="3971"/>
        <v>0</v>
      </c>
      <c r="KG338" s="113">
        <f t="shared" si="3971"/>
        <v>0</v>
      </c>
      <c r="KH338" s="113">
        <f t="shared" si="3971"/>
        <v>0</v>
      </c>
      <c r="KI338" s="113">
        <f t="shared" si="3971"/>
        <v>0</v>
      </c>
      <c r="KJ338" s="113">
        <f t="shared" si="3971"/>
        <v>0</v>
      </c>
      <c r="KK338" s="113">
        <f t="shared" si="3971"/>
        <v>0</v>
      </c>
      <c r="KL338" s="113">
        <f t="shared" si="3971"/>
        <v>0</v>
      </c>
      <c r="KM338" s="113">
        <f t="shared" si="3971"/>
        <v>0</v>
      </c>
      <c r="KN338" s="113">
        <f t="shared" si="3971"/>
        <v>0</v>
      </c>
      <c r="KO338" s="113">
        <f t="shared" si="3971"/>
        <v>0</v>
      </c>
      <c r="KP338" s="113">
        <f t="shared" si="3971"/>
        <v>0</v>
      </c>
      <c r="KQ338" s="113">
        <f t="shared" si="3971"/>
        <v>0</v>
      </c>
      <c r="KR338" s="113">
        <f t="shared" si="3971"/>
        <v>0</v>
      </c>
      <c r="KS338" s="113">
        <f t="shared" si="3971"/>
        <v>0</v>
      </c>
      <c r="KT338" s="113">
        <f t="shared" si="3971"/>
        <v>0</v>
      </c>
      <c r="KU338" s="113">
        <f t="shared" si="3971"/>
        <v>0</v>
      </c>
      <c r="KV338" s="113">
        <f t="shared" si="3971"/>
        <v>0</v>
      </c>
      <c r="KW338" s="113">
        <f t="shared" si="3971"/>
        <v>0</v>
      </c>
      <c r="KX338" s="113">
        <f t="shared" si="3971"/>
        <v>0</v>
      </c>
      <c r="KY338" s="113">
        <f t="shared" si="3971"/>
        <v>0</v>
      </c>
      <c r="KZ338" s="113">
        <f t="shared" si="3971"/>
        <v>0</v>
      </c>
      <c r="LA338" s="113">
        <f t="shared" si="3971"/>
        <v>0</v>
      </c>
      <c r="LB338" s="113">
        <f t="shared" si="3971"/>
        <v>0</v>
      </c>
      <c r="LC338" s="113">
        <f t="shared" si="3971"/>
        <v>0</v>
      </c>
      <c r="LD338" s="113">
        <f t="shared" si="3971"/>
        <v>0</v>
      </c>
      <c r="LE338" s="113">
        <f t="shared" si="3971"/>
        <v>0</v>
      </c>
      <c r="LF338" s="113">
        <f t="shared" si="3971"/>
        <v>0</v>
      </c>
      <c r="LG338" s="113">
        <f t="shared" si="3971"/>
        <v>0</v>
      </c>
      <c r="LH338" s="113">
        <f t="shared" si="3971"/>
        <v>0</v>
      </c>
      <c r="LI338" s="113">
        <f t="shared" si="3971"/>
        <v>0</v>
      </c>
      <c r="LJ338" s="113">
        <f t="shared" si="3971"/>
        <v>0</v>
      </c>
      <c r="LK338" s="113">
        <f t="shared" si="3971"/>
        <v>0</v>
      </c>
      <c r="LL338" s="113">
        <f t="shared" ref="LL338:NK338" si="3972">SUM(LL328:LL337)</f>
        <v>0</v>
      </c>
      <c r="LM338" s="113">
        <f t="shared" si="3972"/>
        <v>0</v>
      </c>
      <c r="LN338" s="113">
        <f t="shared" si="3972"/>
        <v>0</v>
      </c>
      <c r="LO338" s="113">
        <f t="shared" si="3972"/>
        <v>0</v>
      </c>
      <c r="LP338" s="113">
        <f t="shared" si="3972"/>
        <v>0</v>
      </c>
      <c r="LQ338" s="113">
        <f t="shared" si="3972"/>
        <v>0</v>
      </c>
      <c r="LR338" s="113">
        <f t="shared" si="3972"/>
        <v>0</v>
      </c>
      <c r="LS338" s="113">
        <f t="shared" si="3972"/>
        <v>0</v>
      </c>
      <c r="LT338" s="113">
        <f t="shared" si="3972"/>
        <v>0</v>
      </c>
      <c r="LU338" s="113">
        <f t="shared" si="3972"/>
        <v>0</v>
      </c>
      <c r="LV338" s="113">
        <f t="shared" si="3972"/>
        <v>0</v>
      </c>
      <c r="LW338" s="113">
        <f t="shared" si="3972"/>
        <v>0</v>
      </c>
      <c r="LX338" s="113">
        <f t="shared" si="3972"/>
        <v>0</v>
      </c>
      <c r="LY338" s="113">
        <f t="shared" si="3972"/>
        <v>0</v>
      </c>
      <c r="LZ338" s="113">
        <f t="shared" si="3972"/>
        <v>0</v>
      </c>
      <c r="MA338" s="113">
        <f t="shared" si="3972"/>
        <v>0</v>
      </c>
      <c r="MB338" s="113">
        <f t="shared" si="3972"/>
        <v>0</v>
      </c>
      <c r="MC338" s="113">
        <f t="shared" si="3972"/>
        <v>0</v>
      </c>
      <c r="MD338" s="113">
        <f t="shared" si="3972"/>
        <v>0</v>
      </c>
      <c r="ME338" s="113">
        <f t="shared" si="3972"/>
        <v>0</v>
      </c>
      <c r="MF338" s="113">
        <f t="shared" si="3972"/>
        <v>0</v>
      </c>
      <c r="MG338" s="113">
        <f t="shared" si="3972"/>
        <v>0</v>
      </c>
      <c r="MH338" s="113">
        <f t="shared" si="3972"/>
        <v>0</v>
      </c>
      <c r="MI338" s="113">
        <f t="shared" si="3972"/>
        <v>0</v>
      </c>
      <c r="MJ338" s="113">
        <f t="shared" si="3972"/>
        <v>0</v>
      </c>
      <c r="MK338" s="113">
        <f t="shared" si="3972"/>
        <v>0</v>
      </c>
      <c r="ML338" s="113">
        <f t="shared" si="3972"/>
        <v>0</v>
      </c>
      <c r="MM338" s="113">
        <f t="shared" si="3972"/>
        <v>0</v>
      </c>
      <c r="MN338" s="113">
        <f t="shared" si="3972"/>
        <v>0</v>
      </c>
      <c r="MO338" s="113">
        <f t="shared" si="3972"/>
        <v>0</v>
      </c>
      <c r="MP338" s="113">
        <f t="shared" si="3972"/>
        <v>0</v>
      </c>
      <c r="MQ338" s="113">
        <f t="shared" si="3972"/>
        <v>0</v>
      </c>
      <c r="MR338" s="113">
        <f t="shared" si="3972"/>
        <v>0</v>
      </c>
      <c r="MS338" s="113">
        <f t="shared" si="3972"/>
        <v>0</v>
      </c>
      <c r="MT338" s="113">
        <f t="shared" si="3972"/>
        <v>0</v>
      </c>
      <c r="MU338" s="113">
        <f t="shared" si="3972"/>
        <v>0</v>
      </c>
      <c r="MV338" s="113">
        <f t="shared" si="3972"/>
        <v>0</v>
      </c>
      <c r="MW338" s="113">
        <f t="shared" si="3972"/>
        <v>0</v>
      </c>
      <c r="MX338" s="113">
        <f t="shared" si="3972"/>
        <v>0</v>
      </c>
      <c r="MY338" s="113">
        <f t="shared" si="3972"/>
        <v>0</v>
      </c>
      <c r="MZ338" s="113">
        <f t="shared" si="3972"/>
        <v>0</v>
      </c>
      <c r="NA338" s="113">
        <f t="shared" si="3972"/>
        <v>0</v>
      </c>
      <c r="NB338" s="113">
        <f t="shared" si="3972"/>
        <v>0</v>
      </c>
      <c r="NC338" s="113">
        <f t="shared" si="3972"/>
        <v>0</v>
      </c>
      <c r="ND338" s="113">
        <f t="shared" si="3972"/>
        <v>0</v>
      </c>
      <c r="NE338" s="113">
        <f t="shared" si="3972"/>
        <v>0</v>
      </c>
      <c r="NF338" s="113">
        <f t="shared" si="3972"/>
        <v>0</v>
      </c>
      <c r="NG338" s="113">
        <f t="shared" si="3972"/>
        <v>0</v>
      </c>
      <c r="NH338" s="113">
        <f t="shared" si="3972"/>
        <v>0</v>
      </c>
      <c r="NI338" s="113">
        <f t="shared" si="3972"/>
        <v>0</v>
      </c>
      <c r="NJ338" s="113">
        <f t="shared" si="3972"/>
        <v>0</v>
      </c>
      <c r="NK338" s="114">
        <f t="shared" si="3972"/>
        <v>0</v>
      </c>
    </row>
    <row r="339" spans="1:375" x14ac:dyDescent="0.25">
      <c r="C339" s="115" t="s">
        <v>104</v>
      </c>
      <c r="D339" s="116">
        <f>IFERROR(D338/$B$338,0)</f>
        <v>1</v>
      </c>
      <c r="E339" s="116">
        <f t="shared" ref="E339:BP339" si="3973">IFERROR(E338/$B$338,0)</f>
        <v>1</v>
      </c>
      <c r="F339" s="116">
        <f t="shared" si="3973"/>
        <v>1</v>
      </c>
      <c r="G339" s="116">
        <f t="shared" si="3973"/>
        <v>1</v>
      </c>
      <c r="H339" s="116">
        <f t="shared" si="3973"/>
        <v>1</v>
      </c>
      <c r="I339" s="116">
        <f t="shared" si="3973"/>
        <v>1</v>
      </c>
      <c r="J339" s="116">
        <f t="shared" si="3973"/>
        <v>1</v>
      </c>
      <c r="K339" s="116">
        <f t="shared" si="3973"/>
        <v>1</v>
      </c>
      <c r="L339" s="116">
        <f t="shared" si="3973"/>
        <v>1</v>
      </c>
      <c r="M339" s="116">
        <f t="shared" si="3973"/>
        <v>1</v>
      </c>
      <c r="N339" s="116">
        <f t="shared" si="3973"/>
        <v>1</v>
      </c>
      <c r="O339" s="116">
        <f t="shared" si="3973"/>
        <v>1</v>
      </c>
      <c r="P339" s="116">
        <f t="shared" si="3973"/>
        <v>1</v>
      </c>
      <c r="Q339" s="116">
        <f t="shared" si="3973"/>
        <v>1</v>
      </c>
      <c r="R339" s="116">
        <f t="shared" si="3973"/>
        <v>1</v>
      </c>
      <c r="S339" s="116">
        <f t="shared" si="3973"/>
        <v>1</v>
      </c>
      <c r="T339" s="116">
        <f t="shared" si="3973"/>
        <v>1</v>
      </c>
      <c r="U339" s="116">
        <f t="shared" si="3973"/>
        <v>1</v>
      </c>
      <c r="V339" s="116">
        <f t="shared" si="3973"/>
        <v>1</v>
      </c>
      <c r="W339" s="116">
        <f t="shared" si="3973"/>
        <v>1</v>
      </c>
      <c r="X339" s="116">
        <f t="shared" si="3973"/>
        <v>1</v>
      </c>
      <c r="Y339" s="116">
        <f t="shared" si="3973"/>
        <v>0.16666666666666666</v>
      </c>
      <c r="Z339" s="116">
        <f t="shared" si="3973"/>
        <v>0.16666666666666666</v>
      </c>
      <c r="AA339" s="116">
        <f t="shared" si="3973"/>
        <v>0.16666666666666666</v>
      </c>
      <c r="AB339" s="116">
        <f t="shared" si="3973"/>
        <v>0.16666666666666666</v>
      </c>
      <c r="AC339" s="116">
        <f t="shared" si="3973"/>
        <v>1</v>
      </c>
      <c r="AD339" s="116">
        <f t="shared" si="3973"/>
        <v>1</v>
      </c>
      <c r="AE339" s="116">
        <f t="shared" si="3973"/>
        <v>1</v>
      </c>
      <c r="AF339" s="116">
        <f t="shared" si="3973"/>
        <v>1</v>
      </c>
      <c r="AG339" s="116">
        <f t="shared" si="3973"/>
        <v>1</v>
      </c>
      <c r="AH339" s="116">
        <f t="shared" si="3973"/>
        <v>1</v>
      </c>
      <c r="AI339" s="116">
        <f t="shared" si="3973"/>
        <v>1</v>
      </c>
      <c r="AJ339" s="116">
        <f t="shared" si="3973"/>
        <v>1</v>
      </c>
      <c r="AK339" s="116">
        <f t="shared" si="3973"/>
        <v>1</v>
      </c>
      <c r="AL339" s="116">
        <f t="shared" si="3973"/>
        <v>1</v>
      </c>
      <c r="AM339" s="116">
        <f t="shared" si="3973"/>
        <v>1</v>
      </c>
      <c r="AN339" s="116">
        <f t="shared" si="3973"/>
        <v>0.875</v>
      </c>
      <c r="AO339" s="116">
        <f t="shared" si="3973"/>
        <v>1</v>
      </c>
      <c r="AP339" s="116">
        <f t="shared" si="3973"/>
        <v>1</v>
      </c>
      <c r="AQ339" s="116">
        <f t="shared" si="3973"/>
        <v>1</v>
      </c>
      <c r="AR339" s="116">
        <f t="shared" si="3973"/>
        <v>1</v>
      </c>
      <c r="AS339" s="116">
        <f t="shared" si="3973"/>
        <v>1</v>
      </c>
      <c r="AT339" s="116">
        <f t="shared" si="3973"/>
        <v>1</v>
      </c>
      <c r="AU339" s="116">
        <f t="shared" si="3973"/>
        <v>1</v>
      </c>
      <c r="AV339" s="116">
        <f t="shared" si="3973"/>
        <v>1</v>
      </c>
      <c r="AW339" s="116">
        <f t="shared" si="3973"/>
        <v>1</v>
      </c>
      <c r="AX339" s="116">
        <f t="shared" si="3973"/>
        <v>1</v>
      </c>
      <c r="AY339" s="116">
        <f t="shared" si="3973"/>
        <v>1</v>
      </c>
      <c r="AZ339" s="116">
        <f t="shared" si="3973"/>
        <v>1</v>
      </c>
      <c r="BA339" s="116">
        <f t="shared" si="3973"/>
        <v>1</v>
      </c>
      <c r="BB339" s="116">
        <f t="shared" si="3973"/>
        <v>0.95833333333333337</v>
      </c>
      <c r="BC339" s="116">
        <f t="shared" si="3973"/>
        <v>0.95833333333333337</v>
      </c>
      <c r="BD339" s="116">
        <f t="shared" si="3973"/>
        <v>1</v>
      </c>
      <c r="BE339" s="116">
        <f t="shared" si="3973"/>
        <v>1</v>
      </c>
      <c r="BF339" s="116">
        <f t="shared" si="3973"/>
        <v>1</v>
      </c>
      <c r="BG339" s="116">
        <f t="shared" si="3973"/>
        <v>1</v>
      </c>
      <c r="BH339" s="116">
        <f t="shared" si="3973"/>
        <v>1</v>
      </c>
      <c r="BI339" s="116">
        <f t="shared" si="3973"/>
        <v>1</v>
      </c>
      <c r="BJ339" s="116">
        <f t="shared" si="3973"/>
        <v>1</v>
      </c>
      <c r="BK339" s="116">
        <f t="shared" si="3973"/>
        <v>1</v>
      </c>
      <c r="BL339" s="116">
        <f t="shared" si="3973"/>
        <v>1</v>
      </c>
      <c r="BM339" s="116">
        <f t="shared" si="3973"/>
        <v>1</v>
      </c>
      <c r="BN339" s="116">
        <f t="shared" si="3973"/>
        <v>1</v>
      </c>
      <c r="BO339" s="116">
        <f t="shared" si="3973"/>
        <v>1</v>
      </c>
      <c r="BP339" s="116">
        <f t="shared" si="3973"/>
        <v>1</v>
      </c>
      <c r="BQ339" s="116">
        <f t="shared" ref="BQ339:EB339" si="3974">IFERROR(BQ338/$B$338,0)</f>
        <v>1</v>
      </c>
      <c r="BR339" s="116">
        <f t="shared" si="3974"/>
        <v>1</v>
      </c>
      <c r="BS339" s="116">
        <f t="shared" si="3974"/>
        <v>1</v>
      </c>
      <c r="BT339" s="116">
        <f t="shared" si="3974"/>
        <v>1</v>
      </c>
      <c r="BU339" s="116">
        <f t="shared" si="3974"/>
        <v>1</v>
      </c>
      <c r="BV339" s="116">
        <f t="shared" si="3974"/>
        <v>1</v>
      </c>
      <c r="BW339" s="116">
        <f t="shared" si="3974"/>
        <v>1</v>
      </c>
      <c r="BX339" s="116">
        <f t="shared" si="3974"/>
        <v>1</v>
      </c>
      <c r="BY339" s="116">
        <f t="shared" si="3974"/>
        <v>1</v>
      </c>
      <c r="BZ339" s="116">
        <f t="shared" si="3974"/>
        <v>1</v>
      </c>
      <c r="CA339" s="116">
        <f t="shared" si="3974"/>
        <v>1</v>
      </c>
      <c r="CB339" s="116">
        <f t="shared" si="3974"/>
        <v>1</v>
      </c>
      <c r="CC339" s="116">
        <f t="shared" si="3974"/>
        <v>1</v>
      </c>
      <c r="CD339" s="116">
        <f t="shared" si="3974"/>
        <v>1</v>
      </c>
      <c r="CE339" s="116">
        <f t="shared" si="3974"/>
        <v>1</v>
      </c>
      <c r="CF339" s="116">
        <f t="shared" si="3974"/>
        <v>1</v>
      </c>
      <c r="CG339" s="116">
        <f t="shared" si="3974"/>
        <v>1</v>
      </c>
      <c r="CH339" s="116">
        <f t="shared" si="3974"/>
        <v>1</v>
      </c>
      <c r="CI339" s="116">
        <f t="shared" si="3974"/>
        <v>1</v>
      </c>
      <c r="CJ339" s="116">
        <f t="shared" si="3974"/>
        <v>1</v>
      </c>
      <c r="CK339" s="116">
        <f t="shared" si="3974"/>
        <v>1</v>
      </c>
      <c r="CL339" s="116">
        <f t="shared" si="3974"/>
        <v>1</v>
      </c>
      <c r="CM339" s="116">
        <f t="shared" si="3974"/>
        <v>1</v>
      </c>
      <c r="CN339" s="116">
        <f t="shared" si="3974"/>
        <v>1</v>
      </c>
      <c r="CO339" s="116">
        <f t="shared" si="3974"/>
        <v>1</v>
      </c>
      <c r="CP339" s="116">
        <f t="shared" si="3974"/>
        <v>1</v>
      </c>
      <c r="CQ339" s="116">
        <f t="shared" si="3974"/>
        <v>1</v>
      </c>
      <c r="CR339" s="116">
        <f t="shared" si="3974"/>
        <v>1</v>
      </c>
      <c r="CS339" s="116">
        <f t="shared" si="3974"/>
        <v>1</v>
      </c>
      <c r="CT339" s="116">
        <f t="shared" si="3974"/>
        <v>1</v>
      </c>
      <c r="CU339" s="116">
        <f t="shared" si="3974"/>
        <v>1</v>
      </c>
      <c r="CV339" s="116">
        <f t="shared" si="3974"/>
        <v>1</v>
      </c>
      <c r="CW339" s="116">
        <f t="shared" si="3974"/>
        <v>1</v>
      </c>
      <c r="CX339" s="116">
        <f t="shared" si="3974"/>
        <v>1</v>
      </c>
      <c r="CY339" s="116">
        <f t="shared" si="3974"/>
        <v>1</v>
      </c>
      <c r="CZ339" s="116">
        <f t="shared" si="3974"/>
        <v>1</v>
      </c>
      <c r="DA339" s="116">
        <f t="shared" si="3974"/>
        <v>1</v>
      </c>
      <c r="DB339" s="116">
        <f t="shared" si="3974"/>
        <v>1</v>
      </c>
      <c r="DC339" s="116">
        <f t="shared" si="3974"/>
        <v>1</v>
      </c>
      <c r="DD339" s="116">
        <f t="shared" si="3974"/>
        <v>1</v>
      </c>
      <c r="DE339" s="116">
        <f t="shared" si="3974"/>
        <v>1</v>
      </c>
      <c r="DF339" s="116">
        <f t="shared" si="3974"/>
        <v>1</v>
      </c>
      <c r="DG339" s="116">
        <f t="shared" si="3974"/>
        <v>1</v>
      </c>
      <c r="DH339" s="116">
        <f t="shared" si="3974"/>
        <v>1</v>
      </c>
      <c r="DI339" s="116">
        <f t="shared" si="3974"/>
        <v>1</v>
      </c>
      <c r="DJ339" s="116">
        <f t="shared" si="3974"/>
        <v>1</v>
      </c>
      <c r="DK339" s="116">
        <f t="shared" si="3974"/>
        <v>1</v>
      </c>
      <c r="DL339" s="116">
        <f t="shared" si="3974"/>
        <v>1</v>
      </c>
      <c r="DM339" s="116">
        <f t="shared" si="3974"/>
        <v>1</v>
      </c>
      <c r="DN339" s="116">
        <f t="shared" si="3974"/>
        <v>1</v>
      </c>
      <c r="DO339" s="116">
        <f t="shared" si="3974"/>
        <v>1</v>
      </c>
      <c r="DP339" s="116">
        <f t="shared" si="3974"/>
        <v>1</v>
      </c>
      <c r="DQ339" s="116">
        <f t="shared" si="3974"/>
        <v>1</v>
      </c>
      <c r="DR339" s="116">
        <f t="shared" si="3974"/>
        <v>1</v>
      </c>
      <c r="DS339" s="116">
        <f t="shared" si="3974"/>
        <v>1</v>
      </c>
      <c r="DT339" s="116">
        <f t="shared" si="3974"/>
        <v>1</v>
      </c>
      <c r="DU339" s="116">
        <f t="shared" si="3974"/>
        <v>1</v>
      </c>
      <c r="DV339" s="116">
        <f t="shared" si="3974"/>
        <v>1</v>
      </c>
      <c r="DW339" s="116">
        <f t="shared" si="3974"/>
        <v>1</v>
      </c>
      <c r="DX339" s="116">
        <f t="shared" si="3974"/>
        <v>1</v>
      </c>
      <c r="DY339" s="116">
        <f t="shared" si="3974"/>
        <v>1</v>
      </c>
      <c r="DZ339" s="116">
        <f t="shared" si="3974"/>
        <v>1</v>
      </c>
      <c r="EA339" s="116">
        <f t="shared" si="3974"/>
        <v>1</v>
      </c>
      <c r="EB339" s="116">
        <f t="shared" si="3974"/>
        <v>1</v>
      </c>
      <c r="EC339" s="116">
        <f t="shared" ref="EC339:GN339" si="3975">IFERROR(EC338/$B$338,0)</f>
        <v>1</v>
      </c>
      <c r="ED339" s="116">
        <f t="shared" si="3975"/>
        <v>0.875</v>
      </c>
      <c r="EE339" s="116">
        <f t="shared" si="3975"/>
        <v>0.875</v>
      </c>
      <c r="EF339" s="116">
        <f t="shared" si="3975"/>
        <v>0.875</v>
      </c>
      <c r="EG339" s="116">
        <f t="shared" si="3975"/>
        <v>0.875</v>
      </c>
      <c r="EH339" s="116">
        <f t="shared" si="3975"/>
        <v>4.1666666666666664E-2</v>
      </c>
      <c r="EI339" s="116">
        <f t="shared" si="3975"/>
        <v>4.1666666666666664E-2</v>
      </c>
      <c r="EJ339" s="116">
        <f t="shared" si="3975"/>
        <v>4.1666666666666664E-2</v>
      </c>
      <c r="EK339" s="116">
        <f t="shared" si="3975"/>
        <v>4.1666666666666664E-2</v>
      </c>
      <c r="EL339" s="116">
        <f t="shared" si="3975"/>
        <v>4.1666666666666664E-2</v>
      </c>
      <c r="EM339" s="116">
        <f t="shared" si="3975"/>
        <v>4.1666666666666664E-2</v>
      </c>
      <c r="EN339" s="116">
        <f t="shared" si="3975"/>
        <v>4.1666666666666664E-2</v>
      </c>
      <c r="EO339" s="116">
        <f t="shared" si="3975"/>
        <v>4.1666666666666664E-2</v>
      </c>
      <c r="EP339" s="116">
        <f t="shared" si="3975"/>
        <v>4.1666666666666664E-2</v>
      </c>
      <c r="EQ339" s="116">
        <f t="shared" si="3975"/>
        <v>4.1666666666666664E-2</v>
      </c>
      <c r="ER339" s="116">
        <f t="shared" si="3975"/>
        <v>4.1666666666666664E-2</v>
      </c>
      <c r="ES339" s="116">
        <f t="shared" si="3975"/>
        <v>4.1666666666666664E-2</v>
      </c>
      <c r="ET339" s="116">
        <f t="shared" si="3975"/>
        <v>4.1666666666666664E-2</v>
      </c>
      <c r="EU339" s="116">
        <f t="shared" si="3975"/>
        <v>4.1666666666666664E-2</v>
      </c>
      <c r="EV339" s="116">
        <f t="shared" si="3975"/>
        <v>0</v>
      </c>
      <c r="EW339" s="116">
        <f t="shared" si="3975"/>
        <v>0</v>
      </c>
      <c r="EX339" s="116">
        <f t="shared" si="3975"/>
        <v>0</v>
      </c>
      <c r="EY339" s="116">
        <f t="shared" si="3975"/>
        <v>0</v>
      </c>
      <c r="EZ339" s="116">
        <f t="shared" si="3975"/>
        <v>0</v>
      </c>
      <c r="FA339" s="116">
        <f t="shared" si="3975"/>
        <v>0</v>
      </c>
      <c r="FB339" s="116">
        <f t="shared" si="3975"/>
        <v>0</v>
      </c>
      <c r="FC339" s="116">
        <f t="shared" si="3975"/>
        <v>0</v>
      </c>
      <c r="FD339" s="116">
        <f t="shared" si="3975"/>
        <v>0</v>
      </c>
      <c r="FE339" s="116">
        <f t="shared" si="3975"/>
        <v>0</v>
      </c>
      <c r="FF339" s="116">
        <f t="shared" si="3975"/>
        <v>0</v>
      </c>
      <c r="FG339" s="116">
        <f t="shared" si="3975"/>
        <v>0</v>
      </c>
      <c r="FH339" s="116">
        <f t="shared" si="3975"/>
        <v>0</v>
      </c>
      <c r="FI339" s="116">
        <f t="shared" si="3975"/>
        <v>0</v>
      </c>
      <c r="FJ339" s="116">
        <f t="shared" si="3975"/>
        <v>0</v>
      </c>
      <c r="FK339" s="116">
        <f t="shared" si="3975"/>
        <v>0</v>
      </c>
      <c r="FL339" s="116">
        <f t="shared" si="3975"/>
        <v>0</v>
      </c>
      <c r="FM339" s="116">
        <f t="shared" si="3975"/>
        <v>0</v>
      </c>
      <c r="FN339" s="116">
        <f t="shared" si="3975"/>
        <v>0</v>
      </c>
      <c r="FO339" s="116">
        <f t="shared" si="3975"/>
        <v>0</v>
      </c>
      <c r="FP339" s="116">
        <f t="shared" si="3975"/>
        <v>0</v>
      </c>
      <c r="FQ339" s="116">
        <f t="shared" si="3975"/>
        <v>0</v>
      </c>
      <c r="FR339" s="116">
        <f t="shared" si="3975"/>
        <v>0</v>
      </c>
      <c r="FS339" s="116">
        <f t="shared" si="3975"/>
        <v>0</v>
      </c>
      <c r="FT339" s="116">
        <f t="shared" si="3975"/>
        <v>0</v>
      </c>
      <c r="FU339" s="116">
        <f t="shared" si="3975"/>
        <v>0</v>
      </c>
      <c r="FV339" s="116">
        <f t="shared" si="3975"/>
        <v>0</v>
      </c>
      <c r="FW339" s="116">
        <f t="shared" si="3975"/>
        <v>0</v>
      </c>
      <c r="FX339" s="116">
        <f t="shared" si="3975"/>
        <v>0</v>
      </c>
      <c r="FY339" s="116">
        <f t="shared" si="3975"/>
        <v>0</v>
      </c>
      <c r="FZ339" s="116">
        <f t="shared" si="3975"/>
        <v>0</v>
      </c>
      <c r="GA339" s="116">
        <f t="shared" si="3975"/>
        <v>0</v>
      </c>
      <c r="GB339" s="116">
        <f t="shared" si="3975"/>
        <v>0</v>
      </c>
      <c r="GC339" s="116">
        <f t="shared" si="3975"/>
        <v>0</v>
      </c>
      <c r="GD339" s="116">
        <f t="shared" si="3975"/>
        <v>0</v>
      </c>
      <c r="GE339" s="116">
        <f t="shared" si="3975"/>
        <v>0</v>
      </c>
      <c r="GF339" s="116">
        <f t="shared" si="3975"/>
        <v>0</v>
      </c>
      <c r="GG339" s="116">
        <f t="shared" si="3975"/>
        <v>0</v>
      </c>
      <c r="GH339" s="116">
        <f t="shared" si="3975"/>
        <v>0</v>
      </c>
      <c r="GI339" s="116">
        <f t="shared" si="3975"/>
        <v>0</v>
      </c>
      <c r="GJ339" s="116">
        <f t="shared" si="3975"/>
        <v>0</v>
      </c>
      <c r="GK339" s="116">
        <f t="shared" si="3975"/>
        <v>0</v>
      </c>
      <c r="GL339" s="116">
        <f t="shared" si="3975"/>
        <v>0</v>
      </c>
      <c r="GM339" s="116">
        <f t="shared" si="3975"/>
        <v>0</v>
      </c>
      <c r="GN339" s="116">
        <f t="shared" si="3975"/>
        <v>0</v>
      </c>
      <c r="GO339" s="116">
        <f t="shared" ref="GO339:IZ339" si="3976">IFERROR(GO338/$B$338,0)</f>
        <v>0</v>
      </c>
      <c r="GP339" s="116">
        <f t="shared" si="3976"/>
        <v>0</v>
      </c>
      <c r="GQ339" s="116">
        <f t="shared" si="3976"/>
        <v>0</v>
      </c>
      <c r="GR339" s="116">
        <f t="shared" si="3976"/>
        <v>0</v>
      </c>
      <c r="GS339" s="116">
        <f t="shared" si="3976"/>
        <v>0</v>
      </c>
      <c r="GT339" s="116">
        <f t="shared" si="3976"/>
        <v>0</v>
      </c>
      <c r="GU339" s="116">
        <f t="shared" si="3976"/>
        <v>0</v>
      </c>
      <c r="GV339" s="116">
        <f t="shared" si="3976"/>
        <v>0</v>
      </c>
      <c r="GW339" s="116">
        <f t="shared" si="3976"/>
        <v>0</v>
      </c>
      <c r="GX339" s="116">
        <f t="shared" si="3976"/>
        <v>0</v>
      </c>
      <c r="GY339" s="116">
        <f t="shared" si="3976"/>
        <v>0</v>
      </c>
      <c r="GZ339" s="116">
        <f t="shared" si="3976"/>
        <v>0</v>
      </c>
      <c r="HA339" s="116">
        <f t="shared" si="3976"/>
        <v>0</v>
      </c>
      <c r="HB339" s="116">
        <f t="shared" si="3976"/>
        <v>0</v>
      </c>
      <c r="HC339" s="116">
        <f t="shared" si="3976"/>
        <v>0</v>
      </c>
      <c r="HD339" s="116">
        <f t="shared" si="3976"/>
        <v>0</v>
      </c>
      <c r="HE339" s="116">
        <f t="shared" si="3976"/>
        <v>0</v>
      </c>
      <c r="HF339" s="116">
        <f t="shared" si="3976"/>
        <v>0</v>
      </c>
      <c r="HG339" s="116">
        <f t="shared" si="3976"/>
        <v>0</v>
      </c>
      <c r="HH339" s="116">
        <f t="shared" si="3976"/>
        <v>0</v>
      </c>
      <c r="HI339" s="116">
        <f t="shared" si="3976"/>
        <v>0</v>
      </c>
      <c r="HJ339" s="116">
        <f t="shared" si="3976"/>
        <v>0</v>
      </c>
      <c r="HK339" s="116">
        <f t="shared" si="3976"/>
        <v>0</v>
      </c>
      <c r="HL339" s="116">
        <f t="shared" si="3976"/>
        <v>0</v>
      </c>
      <c r="HM339" s="116">
        <f t="shared" si="3976"/>
        <v>0</v>
      </c>
      <c r="HN339" s="116">
        <f t="shared" si="3976"/>
        <v>0</v>
      </c>
      <c r="HO339" s="116">
        <f t="shared" si="3976"/>
        <v>0</v>
      </c>
      <c r="HP339" s="116">
        <f t="shared" si="3976"/>
        <v>0</v>
      </c>
      <c r="HQ339" s="116">
        <f t="shared" si="3976"/>
        <v>0</v>
      </c>
      <c r="HR339" s="116">
        <f t="shared" si="3976"/>
        <v>0</v>
      </c>
      <c r="HS339" s="116">
        <f t="shared" si="3976"/>
        <v>0</v>
      </c>
      <c r="HT339" s="116">
        <f t="shared" si="3976"/>
        <v>0</v>
      </c>
      <c r="HU339" s="116">
        <f t="shared" si="3976"/>
        <v>0</v>
      </c>
      <c r="HV339" s="116">
        <f t="shared" si="3976"/>
        <v>0</v>
      </c>
      <c r="HW339" s="116">
        <f t="shared" si="3976"/>
        <v>0</v>
      </c>
      <c r="HX339" s="116">
        <f t="shared" si="3976"/>
        <v>0</v>
      </c>
      <c r="HY339" s="116">
        <f t="shared" si="3976"/>
        <v>0</v>
      </c>
      <c r="HZ339" s="116">
        <f t="shared" si="3976"/>
        <v>0</v>
      </c>
      <c r="IA339" s="116">
        <f t="shared" si="3976"/>
        <v>0</v>
      </c>
      <c r="IB339" s="116">
        <f t="shared" si="3976"/>
        <v>0</v>
      </c>
      <c r="IC339" s="116">
        <f t="shared" si="3976"/>
        <v>0</v>
      </c>
      <c r="ID339" s="116">
        <f t="shared" si="3976"/>
        <v>0</v>
      </c>
      <c r="IE339" s="116">
        <f t="shared" si="3976"/>
        <v>0</v>
      </c>
      <c r="IF339" s="116">
        <f t="shared" si="3976"/>
        <v>0</v>
      </c>
      <c r="IG339" s="116">
        <f t="shared" si="3976"/>
        <v>0</v>
      </c>
      <c r="IH339" s="116">
        <f t="shared" si="3976"/>
        <v>0</v>
      </c>
      <c r="II339" s="116">
        <f t="shared" si="3976"/>
        <v>0</v>
      </c>
      <c r="IJ339" s="116">
        <f t="shared" si="3976"/>
        <v>0</v>
      </c>
      <c r="IK339" s="116">
        <f t="shared" si="3976"/>
        <v>0</v>
      </c>
      <c r="IL339" s="116">
        <f t="shared" si="3976"/>
        <v>0</v>
      </c>
      <c r="IM339" s="116">
        <f t="shared" si="3976"/>
        <v>0</v>
      </c>
      <c r="IN339" s="116">
        <f t="shared" si="3976"/>
        <v>0</v>
      </c>
      <c r="IO339" s="116">
        <f t="shared" si="3976"/>
        <v>0</v>
      </c>
      <c r="IP339" s="116">
        <f t="shared" si="3976"/>
        <v>0</v>
      </c>
      <c r="IQ339" s="116">
        <f t="shared" si="3976"/>
        <v>0</v>
      </c>
      <c r="IR339" s="116">
        <f t="shared" si="3976"/>
        <v>0</v>
      </c>
      <c r="IS339" s="116">
        <f t="shared" si="3976"/>
        <v>0</v>
      </c>
      <c r="IT339" s="116">
        <f t="shared" si="3976"/>
        <v>0</v>
      </c>
      <c r="IU339" s="116">
        <f t="shared" si="3976"/>
        <v>0</v>
      </c>
      <c r="IV339" s="116">
        <f t="shared" si="3976"/>
        <v>0</v>
      </c>
      <c r="IW339" s="116">
        <f t="shared" si="3976"/>
        <v>0</v>
      </c>
      <c r="IX339" s="116">
        <f t="shared" si="3976"/>
        <v>0</v>
      </c>
      <c r="IY339" s="116">
        <f t="shared" si="3976"/>
        <v>0</v>
      </c>
      <c r="IZ339" s="116">
        <f t="shared" si="3976"/>
        <v>0</v>
      </c>
      <c r="JA339" s="116">
        <f t="shared" ref="JA339:LL339" si="3977">IFERROR(JA338/$B$338,0)</f>
        <v>0</v>
      </c>
      <c r="JB339" s="116">
        <f t="shared" si="3977"/>
        <v>0</v>
      </c>
      <c r="JC339" s="116">
        <f t="shared" si="3977"/>
        <v>0</v>
      </c>
      <c r="JD339" s="116">
        <f t="shared" si="3977"/>
        <v>0</v>
      </c>
      <c r="JE339" s="116">
        <f t="shared" si="3977"/>
        <v>0</v>
      </c>
      <c r="JF339" s="116">
        <f t="shared" si="3977"/>
        <v>0</v>
      </c>
      <c r="JG339" s="116">
        <f t="shared" si="3977"/>
        <v>0</v>
      </c>
      <c r="JH339" s="116">
        <f t="shared" si="3977"/>
        <v>0</v>
      </c>
      <c r="JI339" s="116">
        <f t="shared" si="3977"/>
        <v>0</v>
      </c>
      <c r="JJ339" s="116">
        <f t="shared" si="3977"/>
        <v>0</v>
      </c>
      <c r="JK339" s="116">
        <f t="shared" si="3977"/>
        <v>0</v>
      </c>
      <c r="JL339" s="116">
        <f t="shared" si="3977"/>
        <v>0</v>
      </c>
      <c r="JM339" s="116">
        <f t="shared" si="3977"/>
        <v>0</v>
      </c>
      <c r="JN339" s="116">
        <f t="shared" si="3977"/>
        <v>0</v>
      </c>
      <c r="JO339" s="116">
        <f t="shared" si="3977"/>
        <v>0</v>
      </c>
      <c r="JP339" s="116">
        <f t="shared" si="3977"/>
        <v>0</v>
      </c>
      <c r="JQ339" s="116">
        <f t="shared" si="3977"/>
        <v>0</v>
      </c>
      <c r="JR339" s="116">
        <f t="shared" si="3977"/>
        <v>0</v>
      </c>
      <c r="JS339" s="116">
        <f t="shared" si="3977"/>
        <v>0</v>
      </c>
      <c r="JT339" s="116">
        <f t="shared" si="3977"/>
        <v>0</v>
      </c>
      <c r="JU339" s="116">
        <f t="shared" si="3977"/>
        <v>0</v>
      </c>
      <c r="JV339" s="116">
        <f t="shared" si="3977"/>
        <v>0</v>
      </c>
      <c r="JW339" s="116">
        <f t="shared" si="3977"/>
        <v>0</v>
      </c>
      <c r="JX339" s="116">
        <f t="shared" si="3977"/>
        <v>0</v>
      </c>
      <c r="JY339" s="116">
        <f t="shared" si="3977"/>
        <v>0</v>
      </c>
      <c r="JZ339" s="116">
        <f t="shared" si="3977"/>
        <v>0</v>
      </c>
      <c r="KA339" s="116">
        <f t="shared" si="3977"/>
        <v>0</v>
      </c>
      <c r="KB339" s="116">
        <f t="shared" si="3977"/>
        <v>0</v>
      </c>
      <c r="KC339" s="116">
        <f t="shared" si="3977"/>
        <v>0</v>
      </c>
      <c r="KD339" s="116">
        <f t="shared" si="3977"/>
        <v>0</v>
      </c>
      <c r="KE339" s="116">
        <f t="shared" si="3977"/>
        <v>0</v>
      </c>
      <c r="KF339" s="116">
        <f t="shared" si="3977"/>
        <v>0</v>
      </c>
      <c r="KG339" s="116">
        <f t="shared" si="3977"/>
        <v>0</v>
      </c>
      <c r="KH339" s="116">
        <f t="shared" si="3977"/>
        <v>0</v>
      </c>
      <c r="KI339" s="116">
        <f t="shared" si="3977"/>
        <v>0</v>
      </c>
      <c r="KJ339" s="116">
        <f t="shared" si="3977"/>
        <v>0</v>
      </c>
      <c r="KK339" s="116">
        <f t="shared" si="3977"/>
        <v>0</v>
      </c>
      <c r="KL339" s="116">
        <f t="shared" si="3977"/>
        <v>0</v>
      </c>
      <c r="KM339" s="116">
        <f t="shared" si="3977"/>
        <v>0</v>
      </c>
      <c r="KN339" s="116">
        <f t="shared" si="3977"/>
        <v>0</v>
      </c>
      <c r="KO339" s="116">
        <f t="shared" si="3977"/>
        <v>0</v>
      </c>
      <c r="KP339" s="116">
        <f t="shared" si="3977"/>
        <v>0</v>
      </c>
      <c r="KQ339" s="116">
        <f t="shared" si="3977"/>
        <v>0</v>
      </c>
      <c r="KR339" s="116">
        <f t="shared" si="3977"/>
        <v>0</v>
      </c>
      <c r="KS339" s="116">
        <f t="shared" si="3977"/>
        <v>0</v>
      </c>
      <c r="KT339" s="116">
        <f t="shared" si="3977"/>
        <v>0</v>
      </c>
      <c r="KU339" s="116">
        <f t="shared" si="3977"/>
        <v>0</v>
      </c>
      <c r="KV339" s="116">
        <f t="shared" si="3977"/>
        <v>0</v>
      </c>
      <c r="KW339" s="116">
        <f t="shared" si="3977"/>
        <v>0</v>
      </c>
      <c r="KX339" s="116">
        <f t="shared" si="3977"/>
        <v>0</v>
      </c>
      <c r="KY339" s="116">
        <f t="shared" si="3977"/>
        <v>0</v>
      </c>
      <c r="KZ339" s="116">
        <f t="shared" si="3977"/>
        <v>0</v>
      </c>
      <c r="LA339" s="116">
        <f t="shared" si="3977"/>
        <v>0</v>
      </c>
      <c r="LB339" s="116">
        <f t="shared" si="3977"/>
        <v>0</v>
      </c>
      <c r="LC339" s="116">
        <f t="shared" si="3977"/>
        <v>0</v>
      </c>
      <c r="LD339" s="116">
        <f t="shared" si="3977"/>
        <v>0</v>
      </c>
      <c r="LE339" s="116">
        <f t="shared" si="3977"/>
        <v>0</v>
      </c>
      <c r="LF339" s="116">
        <f t="shared" si="3977"/>
        <v>0</v>
      </c>
      <c r="LG339" s="116">
        <f t="shared" si="3977"/>
        <v>0</v>
      </c>
      <c r="LH339" s="116">
        <f t="shared" si="3977"/>
        <v>0</v>
      </c>
      <c r="LI339" s="116">
        <f t="shared" si="3977"/>
        <v>0</v>
      </c>
      <c r="LJ339" s="116">
        <f t="shared" si="3977"/>
        <v>0</v>
      </c>
      <c r="LK339" s="116">
        <f t="shared" si="3977"/>
        <v>0</v>
      </c>
      <c r="LL339" s="116">
        <f t="shared" si="3977"/>
        <v>0</v>
      </c>
      <c r="LM339" s="116">
        <f t="shared" ref="LM339:NK339" si="3978">IFERROR(LM338/$B$338,0)</f>
        <v>0</v>
      </c>
      <c r="LN339" s="116">
        <f t="shared" si="3978"/>
        <v>0</v>
      </c>
      <c r="LO339" s="116">
        <f t="shared" si="3978"/>
        <v>0</v>
      </c>
      <c r="LP339" s="116">
        <f t="shared" si="3978"/>
        <v>0</v>
      </c>
      <c r="LQ339" s="116">
        <f t="shared" si="3978"/>
        <v>0</v>
      </c>
      <c r="LR339" s="116">
        <f t="shared" si="3978"/>
        <v>0</v>
      </c>
      <c r="LS339" s="116">
        <f t="shared" si="3978"/>
        <v>0</v>
      </c>
      <c r="LT339" s="116">
        <f t="shared" si="3978"/>
        <v>0</v>
      </c>
      <c r="LU339" s="116">
        <f t="shared" si="3978"/>
        <v>0</v>
      </c>
      <c r="LV339" s="116">
        <f t="shared" si="3978"/>
        <v>0</v>
      </c>
      <c r="LW339" s="116">
        <f t="shared" si="3978"/>
        <v>0</v>
      </c>
      <c r="LX339" s="116">
        <f t="shared" si="3978"/>
        <v>0</v>
      </c>
      <c r="LY339" s="116">
        <f t="shared" si="3978"/>
        <v>0</v>
      </c>
      <c r="LZ339" s="116">
        <f t="shared" si="3978"/>
        <v>0</v>
      </c>
      <c r="MA339" s="116">
        <f t="shared" si="3978"/>
        <v>0</v>
      </c>
      <c r="MB339" s="116">
        <f t="shared" si="3978"/>
        <v>0</v>
      </c>
      <c r="MC339" s="116">
        <f t="shared" si="3978"/>
        <v>0</v>
      </c>
      <c r="MD339" s="116">
        <f t="shared" si="3978"/>
        <v>0</v>
      </c>
      <c r="ME339" s="116">
        <f t="shared" si="3978"/>
        <v>0</v>
      </c>
      <c r="MF339" s="116">
        <f t="shared" si="3978"/>
        <v>0</v>
      </c>
      <c r="MG339" s="116">
        <f t="shared" si="3978"/>
        <v>0</v>
      </c>
      <c r="MH339" s="116">
        <f t="shared" si="3978"/>
        <v>0</v>
      </c>
      <c r="MI339" s="116">
        <f t="shared" si="3978"/>
        <v>0</v>
      </c>
      <c r="MJ339" s="116">
        <f t="shared" si="3978"/>
        <v>0</v>
      </c>
      <c r="MK339" s="116">
        <f t="shared" si="3978"/>
        <v>0</v>
      </c>
      <c r="ML339" s="116">
        <f t="shared" si="3978"/>
        <v>0</v>
      </c>
      <c r="MM339" s="116">
        <f t="shared" si="3978"/>
        <v>0</v>
      </c>
      <c r="MN339" s="116">
        <f t="shared" si="3978"/>
        <v>0</v>
      </c>
      <c r="MO339" s="116">
        <f t="shared" si="3978"/>
        <v>0</v>
      </c>
      <c r="MP339" s="116">
        <f t="shared" si="3978"/>
        <v>0</v>
      </c>
      <c r="MQ339" s="116">
        <f t="shared" si="3978"/>
        <v>0</v>
      </c>
      <c r="MR339" s="116">
        <f t="shared" si="3978"/>
        <v>0</v>
      </c>
      <c r="MS339" s="116">
        <f t="shared" si="3978"/>
        <v>0</v>
      </c>
      <c r="MT339" s="116">
        <f t="shared" si="3978"/>
        <v>0</v>
      </c>
      <c r="MU339" s="116">
        <f t="shared" si="3978"/>
        <v>0</v>
      </c>
      <c r="MV339" s="116">
        <f t="shared" si="3978"/>
        <v>0</v>
      </c>
      <c r="MW339" s="116">
        <f t="shared" si="3978"/>
        <v>0</v>
      </c>
      <c r="MX339" s="116">
        <f t="shared" si="3978"/>
        <v>0</v>
      </c>
      <c r="MY339" s="116">
        <f t="shared" si="3978"/>
        <v>0</v>
      </c>
      <c r="MZ339" s="116">
        <f t="shared" si="3978"/>
        <v>0</v>
      </c>
      <c r="NA339" s="116">
        <f t="shared" si="3978"/>
        <v>0</v>
      </c>
      <c r="NB339" s="116">
        <f t="shared" si="3978"/>
        <v>0</v>
      </c>
      <c r="NC339" s="116">
        <f t="shared" si="3978"/>
        <v>0</v>
      </c>
      <c r="ND339" s="116">
        <f t="shared" si="3978"/>
        <v>0</v>
      </c>
      <c r="NE339" s="116">
        <f t="shared" si="3978"/>
        <v>0</v>
      </c>
      <c r="NF339" s="116">
        <f t="shared" si="3978"/>
        <v>0</v>
      </c>
      <c r="NG339" s="116">
        <f t="shared" si="3978"/>
        <v>0</v>
      </c>
      <c r="NH339" s="116">
        <f t="shared" si="3978"/>
        <v>0</v>
      </c>
      <c r="NI339" s="116">
        <f t="shared" si="3978"/>
        <v>0</v>
      </c>
      <c r="NJ339" s="116">
        <f t="shared" si="3978"/>
        <v>0</v>
      </c>
      <c r="NK339" s="116">
        <f t="shared" si="3978"/>
        <v>0</v>
      </c>
    </row>
  </sheetData>
  <sheetProtection algorithmName="SHA-512" hashValue="wJApgAxxaTuSDOXDKc1+5W0tbGLhwtldjMAB4W54JJStOdJaZ93MSh1Zugliu1a8jE7Ga/c/kF651XhJhShAfQ==" saltValue="6lOPHzqJbqg/Z4d4klqEZQ==" spinCount="100000" sheet="1" objects="1" scenarios="1"/>
  <dataValidations count="2">
    <dataValidation type="list" allowBlank="1" showInputMessage="1" showErrorMessage="1" sqref="G3 X3 G19 X19 G35 X35 G51 X51 G67 X67 G83 X83 G99 X99 G115 X115 G131 X131 G147 X147" xr:uid="{A2DA69AF-D6D7-41B7-AA58-AD9D7F64B171}">
      <formula1>"NNN,FSG,MG,Base Year Stop"</formula1>
    </dataValidation>
    <dataValidation type="list" allowBlank="1" showInputMessage="1" showErrorMessage="1" sqref="I3:J7 Z3:AA7 AL3 I19:J23 Z19:AA23 AL19 I35:J39 Z35:AA39 AL35 I51:J55 Z51:AA55 AL51 I67:J71 Z67:AA71 AL67 I83:J87 Z83:AA87 AL83 I99:J103 Z99:AA103 AL99 I115:J119 Z115:AA119 AL115 I131:J135 Z131:AA135 AL131 I147:J151 Z147:AA151 AL147" xr:uid="{90D4C3C8-4CB8-478C-BFC3-7AEB250A4E87}">
      <formula1>"1,0"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1D79-72C4-49BD-BC0C-EB38E3347CC9}">
  <dimension ref="A1:NI16"/>
  <sheetViews>
    <sheetView showGridLines="0" workbookViewId="0">
      <selection activeCell="K26" sqref="K26"/>
    </sheetView>
  </sheetViews>
  <sheetFormatPr defaultColWidth="8.85546875" defaultRowHeight="13.5" x14ac:dyDescent="0.25"/>
  <cols>
    <col min="1" max="1" width="25" style="1" bestFit="1" customWidth="1"/>
    <col min="2" max="10" width="10.7109375" style="1" bestFit="1" customWidth="1"/>
    <col min="11" max="13" width="11.85546875" style="1" bestFit="1" customWidth="1"/>
    <col min="14" max="22" width="10.7109375" style="1" bestFit="1" customWidth="1"/>
    <col min="23" max="25" width="11.85546875" style="1" bestFit="1" customWidth="1"/>
    <col min="26" max="34" width="10.7109375" style="1" bestFit="1" customWidth="1"/>
    <col min="35" max="37" width="11.85546875" style="1" bestFit="1" customWidth="1"/>
    <col min="38" max="46" width="10.7109375" style="1" bestFit="1" customWidth="1"/>
    <col min="47" max="49" width="11.85546875" style="1" bestFit="1" customWidth="1"/>
    <col min="50" max="58" width="10.7109375" style="1" bestFit="1" customWidth="1"/>
    <col min="59" max="61" width="11.85546875" style="1" bestFit="1" customWidth="1"/>
    <col min="62" max="70" width="10.7109375" style="1" bestFit="1" customWidth="1"/>
    <col min="71" max="73" width="11.85546875" style="1" bestFit="1" customWidth="1"/>
    <col min="74" max="82" width="10.7109375" style="1" bestFit="1" customWidth="1"/>
    <col min="83" max="85" width="11.85546875" style="1" bestFit="1" customWidth="1"/>
    <col min="86" max="94" width="10.7109375" style="1" bestFit="1" customWidth="1"/>
    <col min="95" max="97" width="11.85546875" style="1" bestFit="1" customWidth="1"/>
    <col min="98" max="106" width="10.7109375" style="1" bestFit="1" customWidth="1"/>
    <col min="107" max="109" width="11.85546875" style="1" bestFit="1" customWidth="1"/>
    <col min="110" max="118" width="10.7109375" style="1" bestFit="1" customWidth="1"/>
    <col min="119" max="121" width="11.85546875" style="1" bestFit="1" customWidth="1"/>
    <col min="122" max="130" width="10.7109375" style="1" bestFit="1" customWidth="1"/>
    <col min="131" max="133" width="11.85546875" style="1" bestFit="1" customWidth="1"/>
    <col min="134" max="142" width="10.7109375" style="1" bestFit="1" customWidth="1"/>
    <col min="143" max="145" width="11.85546875" style="1" bestFit="1" customWidth="1"/>
    <col min="146" max="154" width="10.7109375" style="1" bestFit="1" customWidth="1"/>
    <col min="155" max="157" width="11.85546875" style="1" bestFit="1" customWidth="1"/>
    <col min="158" max="166" width="10.7109375" style="1" bestFit="1" customWidth="1"/>
    <col min="167" max="169" width="11.85546875" style="1" bestFit="1" customWidth="1"/>
    <col min="170" max="178" width="10.7109375" style="1" bestFit="1" customWidth="1"/>
    <col min="179" max="181" width="11.85546875" style="1" bestFit="1" customWidth="1"/>
    <col min="182" max="190" width="10.7109375" style="1" bestFit="1" customWidth="1"/>
    <col min="191" max="193" width="11.85546875" style="1" bestFit="1" customWidth="1"/>
    <col min="194" max="202" width="10.7109375" style="1" bestFit="1" customWidth="1"/>
    <col min="203" max="205" width="11.85546875" style="1" bestFit="1" customWidth="1"/>
    <col min="206" max="214" width="10.7109375" style="1" bestFit="1" customWidth="1"/>
    <col min="215" max="217" width="11.85546875" style="1" bestFit="1" customWidth="1"/>
    <col min="218" max="226" width="10.7109375" style="1" bestFit="1" customWidth="1"/>
    <col min="227" max="229" width="11.85546875" style="1" bestFit="1" customWidth="1"/>
    <col min="230" max="238" width="10.7109375" style="1" bestFit="1" customWidth="1"/>
    <col min="239" max="241" width="11.85546875" style="1" bestFit="1" customWidth="1"/>
    <col min="242" max="250" width="10.7109375" style="1" bestFit="1" customWidth="1"/>
    <col min="251" max="253" width="11.85546875" style="1" bestFit="1" customWidth="1"/>
    <col min="254" max="262" width="10.7109375" style="1" bestFit="1" customWidth="1"/>
    <col min="263" max="265" width="11.85546875" style="1" bestFit="1" customWidth="1"/>
    <col min="266" max="274" width="10.7109375" style="1" bestFit="1" customWidth="1"/>
    <col min="275" max="277" width="11.85546875" style="1" bestFit="1" customWidth="1"/>
    <col min="278" max="286" width="10.7109375" style="1" bestFit="1" customWidth="1"/>
    <col min="287" max="289" width="11.85546875" style="1" bestFit="1" customWidth="1"/>
    <col min="290" max="298" width="10.7109375" style="1" bestFit="1" customWidth="1"/>
    <col min="299" max="301" width="11.85546875" style="1" bestFit="1" customWidth="1"/>
    <col min="302" max="310" width="10.7109375" style="1" bestFit="1" customWidth="1"/>
    <col min="311" max="313" width="11.85546875" style="1" bestFit="1" customWidth="1"/>
    <col min="314" max="322" width="10.7109375" style="1" bestFit="1" customWidth="1"/>
    <col min="323" max="325" width="11.85546875" style="1" bestFit="1" customWidth="1"/>
    <col min="326" max="334" width="10.7109375" style="1" bestFit="1" customWidth="1"/>
    <col min="335" max="337" width="11.85546875" style="1" bestFit="1" customWidth="1"/>
    <col min="338" max="346" width="10.7109375" style="1" bestFit="1" customWidth="1"/>
    <col min="347" max="349" width="11.85546875" style="1" bestFit="1" customWidth="1"/>
    <col min="350" max="358" width="10.7109375" style="1" bestFit="1" customWidth="1"/>
    <col min="359" max="361" width="11.85546875" style="1" bestFit="1" customWidth="1"/>
    <col min="362" max="370" width="10.7109375" style="1" bestFit="1" customWidth="1"/>
    <col min="371" max="373" width="11.85546875" style="1" bestFit="1" customWidth="1"/>
    <col min="374" max="16384" width="8.85546875" style="1"/>
  </cols>
  <sheetData>
    <row r="1" spans="1:373" x14ac:dyDescent="0.25">
      <c r="A1" s="3" t="s">
        <v>91</v>
      </c>
      <c r="B1" s="4"/>
    </row>
    <row r="2" spans="1:373" x14ac:dyDescent="0.25">
      <c r="A2" s="7" t="s">
        <v>92</v>
      </c>
      <c r="B2" s="123">
        <v>0.03</v>
      </c>
    </row>
    <row r="3" spans="1:373" x14ac:dyDescent="0.25">
      <c r="A3" s="13" t="s">
        <v>93</v>
      </c>
      <c r="B3" s="124">
        <v>0.03</v>
      </c>
    </row>
    <row r="4" spans="1:373" x14ac:dyDescent="0.25">
      <c r="A4" s="30" t="s">
        <v>94</v>
      </c>
      <c r="B4" s="125">
        <v>0.3</v>
      </c>
    </row>
    <row r="6" spans="1:373" x14ac:dyDescent="0.25">
      <c r="A6" s="71" t="s">
        <v>85</v>
      </c>
      <c r="B6" s="72">
        <f>ROUNDUP(B7/12,0)</f>
        <v>1</v>
      </c>
      <c r="C6" s="72">
        <f t="shared" ref="C6:BN6" si="0">ROUNDUP(C7/12,0)</f>
        <v>1</v>
      </c>
      <c r="D6" s="72">
        <f t="shared" si="0"/>
        <v>1</v>
      </c>
      <c r="E6" s="72">
        <f t="shared" si="0"/>
        <v>1</v>
      </c>
      <c r="F6" s="72">
        <f t="shared" si="0"/>
        <v>1</v>
      </c>
      <c r="G6" s="72">
        <f t="shared" si="0"/>
        <v>1</v>
      </c>
      <c r="H6" s="72">
        <f t="shared" si="0"/>
        <v>1</v>
      </c>
      <c r="I6" s="72">
        <f t="shared" si="0"/>
        <v>1</v>
      </c>
      <c r="J6" s="72">
        <f t="shared" si="0"/>
        <v>1</v>
      </c>
      <c r="K6" s="72">
        <f t="shared" si="0"/>
        <v>1</v>
      </c>
      <c r="L6" s="72">
        <f t="shared" si="0"/>
        <v>1</v>
      </c>
      <c r="M6" s="72">
        <f t="shared" si="0"/>
        <v>1</v>
      </c>
      <c r="N6" s="72">
        <f t="shared" si="0"/>
        <v>2</v>
      </c>
      <c r="O6" s="72">
        <f t="shared" si="0"/>
        <v>2</v>
      </c>
      <c r="P6" s="72">
        <f t="shared" si="0"/>
        <v>2</v>
      </c>
      <c r="Q6" s="72">
        <f t="shared" si="0"/>
        <v>2</v>
      </c>
      <c r="R6" s="72">
        <f t="shared" si="0"/>
        <v>2</v>
      </c>
      <c r="S6" s="72">
        <f t="shared" si="0"/>
        <v>2</v>
      </c>
      <c r="T6" s="72">
        <f t="shared" si="0"/>
        <v>2</v>
      </c>
      <c r="U6" s="72">
        <f t="shared" si="0"/>
        <v>2</v>
      </c>
      <c r="V6" s="72">
        <f t="shared" si="0"/>
        <v>2</v>
      </c>
      <c r="W6" s="72">
        <f t="shared" si="0"/>
        <v>2</v>
      </c>
      <c r="X6" s="72">
        <f t="shared" si="0"/>
        <v>2</v>
      </c>
      <c r="Y6" s="72">
        <f t="shared" si="0"/>
        <v>2</v>
      </c>
      <c r="Z6" s="72">
        <f t="shared" si="0"/>
        <v>3</v>
      </c>
      <c r="AA6" s="72">
        <f t="shared" si="0"/>
        <v>3</v>
      </c>
      <c r="AB6" s="72">
        <f t="shared" si="0"/>
        <v>3</v>
      </c>
      <c r="AC6" s="72">
        <f t="shared" si="0"/>
        <v>3</v>
      </c>
      <c r="AD6" s="72">
        <f t="shared" si="0"/>
        <v>3</v>
      </c>
      <c r="AE6" s="72">
        <f t="shared" si="0"/>
        <v>3</v>
      </c>
      <c r="AF6" s="72">
        <f t="shared" si="0"/>
        <v>3</v>
      </c>
      <c r="AG6" s="72">
        <f t="shared" si="0"/>
        <v>3</v>
      </c>
      <c r="AH6" s="72">
        <f t="shared" si="0"/>
        <v>3</v>
      </c>
      <c r="AI6" s="72">
        <f t="shared" si="0"/>
        <v>3</v>
      </c>
      <c r="AJ6" s="72">
        <f t="shared" si="0"/>
        <v>3</v>
      </c>
      <c r="AK6" s="72">
        <f t="shared" si="0"/>
        <v>3</v>
      </c>
      <c r="AL6" s="72">
        <f t="shared" si="0"/>
        <v>4</v>
      </c>
      <c r="AM6" s="72">
        <f t="shared" si="0"/>
        <v>4</v>
      </c>
      <c r="AN6" s="72">
        <f t="shared" si="0"/>
        <v>4</v>
      </c>
      <c r="AO6" s="72">
        <f t="shared" si="0"/>
        <v>4</v>
      </c>
      <c r="AP6" s="72">
        <f t="shared" si="0"/>
        <v>4</v>
      </c>
      <c r="AQ6" s="72">
        <f t="shared" si="0"/>
        <v>4</v>
      </c>
      <c r="AR6" s="72">
        <f t="shared" si="0"/>
        <v>4</v>
      </c>
      <c r="AS6" s="72">
        <f t="shared" si="0"/>
        <v>4</v>
      </c>
      <c r="AT6" s="72">
        <f t="shared" si="0"/>
        <v>4</v>
      </c>
      <c r="AU6" s="72">
        <f t="shared" si="0"/>
        <v>4</v>
      </c>
      <c r="AV6" s="72">
        <f t="shared" si="0"/>
        <v>4</v>
      </c>
      <c r="AW6" s="72">
        <f t="shared" si="0"/>
        <v>4</v>
      </c>
      <c r="AX6" s="72">
        <f t="shared" si="0"/>
        <v>5</v>
      </c>
      <c r="AY6" s="72">
        <f t="shared" si="0"/>
        <v>5</v>
      </c>
      <c r="AZ6" s="72">
        <f t="shared" si="0"/>
        <v>5</v>
      </c>
      <c r="BA6" s="72">
        <f t="shared" si="0"/>
        <v>5</v>
      </c>
      <c r="BB6" s="72">
        <f t="shared" si="0"/>
        <v>5</v>
      </c>
      <c r="BC6" s="72">
        <f t="shared" si="0"/>
        <v>5</v>
      </c>
      <c r="BD6" s="72">
        <f t="shared" si="0"/>
        <v>5</v>
      </c>
      <c r="BE6" s="72">
        <f t="shared" si="0"/>
        <v>5</v>
      </c>
      <c r="BF6" s="72">
        <f t="shared" si="0"/>
        <v>5</v>
      </c>
      <c r="BG6" s="72">
        <f t="shared" si="0"/>
        <v>5</v>
      </c>
      <c r="BH6" s="72">
        <f t="shared" si="0"/>
        <v>5</v>
      </c>
      <c r="BI6" s="72">
        <f t="shared" si="0"/>
        <v>5</v>
      </c>
      <c r="BJ6" s="72">
        <f t="shared" si="0"/>
        <v>6</v>
      </c>
      <c r="BK6" s="72">
        <f t="shared" si="0"/>
        <v>6</v>
      </c>
      <c r="BL6" s="72">
        <f t="shared" si="0"/>
        <v>6</v>
      </c>
      <c r="BM6" s="72">
        <f t="shared" si="0"/>
        <v>6</v>
      </c>
      <c r="BN6" s="72">
        <f t="shared" si="0"/>
        <v>6</v>
      </c>
      <c r="BO6" s="72">
        <f t="shared" ref="BO6:DZ6" si="1">ROUNDUP(BO7/12,0)</f>
        <v>6</v>
      </c>
      <c r="BP6" s="72">
        <f t="shared" si="1"/>
        <v>6</v>
      </c>
      <c r="BQ6" s="72">
        <f t="shared" si="1"/>
        <v>6</v>
      </c>
      <c r="BR6" s="72">
        <f t="shared" si="1"/>
        <v>6</v>
      </c>
      <c r="BS6" s="72">
        <f t="shared" si="1"/>
        <v>6</v>
      </c>
      <c r="BT6" s="72">
        <f t="shared" si="1"/>
        <v>6</v>
      </c>
      <c r="BU6" s="72">
        <f t="shared" si="1"/>
        <v>6</v>
      </c>
      <c r="BV6" s="72">
        <f t="shared" si="1"/>
        <v>7</v>
      </c>
      <c r="BW6" s="72">
        <f t="shared" si="1"/>
        <v>7</v>
      </c>
      <c r="BX6" s="72">
        <f t="shared" si="1"/>
        <v>7</v>
      </c>
      <c r="BY6" s="72">
        <f t="shared" si="1"/>
        <v>7</v>
      </c>
      <c r="BZ6" s="72">
        <f t="shared" si="1"/>
        <v>7</v>
      </c>
      <c r="CA6" s="72">
        <f t="shared" si="1"/>
        <v>7</v>
      </c>
      <c r="CB6" s="72">
        <f t="shared" si="1"/>
        <v>7</v>
      </c>
      <c r="CC6" s="72">
        <f t="shared" si="1"/>
        <v>7</v>
      </c>
      <c r="CD6" s="72">
        <f t="shared" si="1"/>
        <v>7</v>
      </c>
      <c r="CE6" s="72">
        <f t="shared" si="1"/>
        <v>7</v>
      </c>
      <c r="CF6" s="72">
        <f t="shared" si="1"/>
        <v>7</v>
      </c>
      <c r="CG6" s="72">
        <f t="shared" si="1"/>
        <v>7</v>
      </c>
      <c r="CH6" s="72">
        <f t="shared" si="1"/>
        <v>8</v>
      </c>
      <c r="CI6" s="72">
        <f t="shared" si="1"/>
        <v>8</v>
      </c>
      <c r="CJ6" s="72">
        <f t="shared" si="1"/>
        <v>8</v>
      </c>
      <c r="CK6" s="72">
        <f t="shared" si="1"/>
        <v>8</v>
      </c>
      <c r="CL6" s="72">
        <f t="shared" si="1"/>
        <v>8</v>
      </c>
      <c r="CM6" s="72">
        <f t="shared" si="1"/>
        <v>8</v>
      </c>
      <c r="CN6" s="72">
        <f t="shared" si="1"/>
        <v>8</v>
      </c>
      <c r="CO6" s="72">
        <f t="shared" si="1"/>
        <v>8</v>
      </c>
      <c r="CP6" s="72">
        <f t="shared" si="1"/>
        <v>8</v>
      </c>
      <c r="CQ6" s="72">
        <f t="shared" si="1"/>
        <v>8</v>
      </c>
      <c r="CR6" s="72">
        <f t="shared" si="1"/>
        <v>8</v>
      </c>
      <c r="CS6" s="72">
        <f t="shared" si="1"/>
        <v>8</v>
      </c>
      <c r="CT6" s="72">
        <f t="shared" si="1"/>
        <v>9</v>
      </c>
      <c r="CU6" s="72">
        <f t="shared" si="1"/>
        <v>9</v>
      </c>
      <c r="CV6" s="72">
        <f t="shared" si="1"/>
        <v>9</v>
      </c>
      <c r="CW6" s="72">
        <f t="shared" si="1"/>
        <v>9</v>
      </c>
      <c r="CX6" s="72">
        <f t="shared" si="1"/>
        <v>9</v>
      </c>
      <c r="CY6" s="72">
        <f t="shared" si="1"/>
        <v>9</v>
      </c>
      <c r="CZ6" s="72">
        <f t="shared" si="1"/>
        <v>9</v>
      </c>
      <c r="DA6" s="72">
        <f t="shared" si="1"/>
        <v>9</v>
      </c>
      <c r="DB6" s="72">
        <f t="shared" si="1"/>
        <v>9</v>
      </c>
      <c r="DC6" s="72">
        <f t="shared" si="1"/>
        <v>9</v>
      </c>
      <c r="DD6" s="72">
        <f t="shared" si="1"/>
        <v>9</v>
      </c>
      <c r="DE6" s="72">
        <f t="shared" si="1"/>
        <v>9</v>
      </c>
      <c r="DF6" s="72">
        <f t="shared" si="1"/>
        <v>10</v>
      </c>
      <c r="DG6" s="72">
        <f t="shared" si="1"/>
        <v>10</v>
      </c>
      <c r="DH6" s="72">
        <f t="shared" si="1"/>
        <v>10</v>
      </c>
      <c r="DI6" s="72">
        <f t="shared" si="1"/>
        <v>10</v>
      </c>
      <c r="DJ6" s="72">
        <f t="shared" si="1"/>
        <v>10</v>
      </c>
      <c r="DK6" s="72">
        <f t="shared" si="1"/>
        <v>10</v>
      </c>
      <c r="DL6" s="72">
        <f t="shared" si="1"/>
        <v>10</v>
      </c>
      <c r="DM6" s="72">
        <f t="shared" si="1"/>
        <v>10</v>
      </c>
      <c r="DN6" s="72">
        <f t="shared" si="1"/>
        <v>10</v>
      </c>
      <c r="DO6" s="72">
        <f t="shared" si="1"/>
        <v>10</v>
      </c>
      <c r="DP6" s="72">
        <f t="shared" si="1"/>
        <v>10</v>
      </c>
      <c r="DQ6" s="72">
        <f t="shared" si="1"/>
        <v>10</v>
      </c>
      <c r="DR6" s="72">
        <f t="shared" si="1"/>
        <v>11</v>
      </c>
      <c r="DS6" s="72">
        <f t="shared" si="1"/>
        <v>11</v>
      </c>
      <c r="DT6" s="72">
        <f t="shared" si="1"/>
        <v>11</v>
      </c>
      <c r="DU6" s="72">
        <f t="shared" si="1"/>
        <v>11</v>
      </c>
      <c r="DV6" s="72">
        <f t="shared" si="1"/>
        <v>11</v>
      </c>
      <c r="DW6" s="72">
        <f t="shared" si="1"/>
        <v>11</v>
      </c>
      <c r="DX6" s="72">
        <f t="shared" si="1"/>
        <v>11</v>
      </c>
      <c r="DY6" s="72">
        <f t="shared" si="1"/>
        <v>11</v>
      </c>
      <c r="DZ6" s="72">
        <f t="shared" si="1"/>
        <v>11</v>
      </c>
      <c r="EA6" s="72">
        <f t="shared" ref="EA6:GL6" si="2">ROUNDUP(EA7/12,0)</f>
        <v>11</v>
      </c>
      <c r="EB6" s="72">
        <f t="shared" si="2"/>
        <v>11</v>
      </c>
      <c r="EC6" s="72">
        <f t="shared" si="2"/>
        <v>11</v>
      </c>
      <c r="ED6" s="72">
        <f t="shared" si="2"/>
        <v>12</v>
      </c>
      <c r="EE6" s="72">
        <f t="shared" si="2"/>
        <v>12</v>
      </c>
      <c r="EF6" s="72">
        <f t="shared" si="2"/>
        <v>12</v>
      </c>
      <c r="EG6" s="72">
        <f t="shared" si="2"/>
        <v>12</v>
      </c>
      <c r="EH6" s="72">
        <f t="shared" si="2"/>
        <v>12</v>
      </c>
      <c r="EI6" s="72">
        <f t="shared" si="2"/>
        <v>12</v>
      </c>
      <c r="EJ6" s="72">
        <f t="shared" si="2"/>
        <v>12</v>
      </c>
      <c r="EK6" s="72">
        <f t="shared" si="2"/>
        <v>12</v>
      </c>
      <c r="EL6" s="72">
        <f t="shared" si="2"/>
        <v>12</v>
      </c>
      <c r="EM6" s="72">
        <f t="shared" si="2"/>
        <v>12</v>
      </c>
      <c r="EN6" s="72">
        <f t="shared" si="2"/>
        <v>12</v>
      </c>
      <c r="EO6" s="72">
        <f t="shared" si="2"/>
        <v>12</v>
      </c>
      <c r="EP6" s="72">
        <f t="shared" si="2"/>
        <v>13</v>
      </c>
      <c r="EQ6" s="72">
        <f t="shared" si="2"/>
        <v>13</v>
      </c>
      <c r="ER6" s="72">
        <f t="shared" si="2"/>
        <v>13</v>
      </c>
      <c r="ES6" s="72">
        <f t="shared" si="2"/>
        <v>13</v>
      </c>
      <c r="ET6" s="72">
        <f t="shared" si="2"/>
        <v>13</v>
      </c>
      <c r="EU6" s="72">
        <f t="shared" si="2"/>
        <v>13</v>
      </c>
      <c r="EV6" s="72">
        <f t="shared" si="2"/>
        <v>13</v>
      </c>
      <c r="EW6" s="72">
        <f t="shared" si="2"/>
        <v>13</v>
      </c>
      <c r="EX6" s="72">
        <f t="shared" si="2"/>
        <v>13</v>
      </c>
      <c r="EY6" s="72">
        <f t="shared" si="2"/>
        <v>13</v>
      </c>
      <c r="EZ6" s="72">
        <f t="shared" si="2"/>
        <v>13</v>
      </c>
      <c r="FA6" s="72">
        <f t="shared" si="2"/>
        <v>13</v>
      </c>
      <c r="FB6" s="72">
        <f t="shared" si="2"/>
        <v>14</v>
      </c>
      <c r="FC6" s="72">
        <f t="shared" si="2"/>
        <v>14</v>
      </c>
      <c r="FD6" s="72">
        <f t="shared" si="2"/>
        <v>14</v>
      </c>
      <c r="FE6" s="72">
        <f t="shared" si="2"/>
        <v>14</v>
      </c>
      <c r="FF6" s="72">
        <f t="shared" si="2"/>
        <v>14</v>
      </c>
      <c r="FG6" s="72">
        <f t="shared" si="2"/>
        <v>14</v>
      </c>
      <c r="FH6" s="72">
        <f t="shared" si="2"/>
        <v>14</v>
      </c>
      <c r="FI6" s="72">
        <f t="shared" si="2"/>
        <v>14</v>
      </c>
      <c r="FJ6" s="72">
        <f t="shared" si="2"/>
        <v>14</v>
      </c>
      <c r="FK6" s="72">
        <f t="shared" si="2"/>
        <v>14</v>
      </c>
      <c r="FL6" s="72">
        <f t="shared" si="2"/>
        <v>14</v>
      </c>
      <c r="FM6" s="72">
        <f t="shared" si="2"/>
        <v>14</v>
      </c>
      <c r="FN6" s="72">
        <f t="shared" si="2"/>
        <v>15</v>
      </c>
      <c r="FO6" s="72">
        <f t="shared" si="2"/>
        <v>15</v>
      </c>
      <c r="FP6" s="72">
        <f t="shared" si="2"/>
        <v>15</v>
      </c>
      <c r="FQ6" s="72">
        <f t="shared" si="2"/>
        <v>15</v>
      </c>
      <c r="FR6" s="72">
        <f t="shared" si="2"/>
        <v>15</v>
      </c>
      <c r="FS6" s="72">
        <f t="shared" si="2"/>
        <v>15</v>
      </c>
      <c r="FT6" s="72">
        <f t="shared" si="2"/>
        <v>15</v>
      </c>
      <c r="FU6" s="72">
        <f t="shared" si="2"/>
        <v>15</v>
      </c>
      <c r="FV6" s="72">
        <f t="shared" si="2"/>
        <v>15</v>
      </c>
      <c r="FW6" s="72">
        <f t="shared" si="2"/>
        <v>15</v>
      </c>
      <c r="FX6" s="72">
        <f t="shared" si="2"/>
        <v>15</v>
      </c>
      <c r="FY6" s="72">
        <f t="shared" si="2"/>
        <v>15</v>
      </c>
      <c r="FZ6" s="72">
        <f t="shared" si="2"/>
        <v>16</v>
      </c>
      <c r="GA6" s="72">
        <f t="shared" si="2"/>
        <v>16</v>
      </c>
      <c r="GB6" s="72">
        <f t="shared" si="2"/>
        <v>16</v>
      </c>
      <c r="GC6" s="72">
        <f t="shared" si="2"/>
        <v>16</v>
      </c>
      <c r="GD6" s="72">
        <f t="shared" si="2"/>
        <v>16</v>
      </c>
      <c r="GE6" s="72">
        <f t="shared" si="2"/>
        <v>16</v>
      </c>
      <c r="GF6" s="72">
        <f t="shared" si="2"/>
        <v>16</v>
      </c>
      <c r="GG6" s="72">
        <f t="shared" si="2"/>
        <v>16</v>
      </c>
      <c r="GH6" s="72">
        <f t="shared" si="2"/>
        <v>16</v>
      </c>
      <c r="GI6" s="72">
        <f t="shared" si="2"/>
        <v>16</v>
      </c>
      <c r="GJ6" s="72">
        <f t="shared" si="2"/>
        <v>16</v>
      </c>
      <c r="GK6" s="72">
        <f t="shared" si="2"/>
        <v>16</v>
      </c>
      <c r="GL6" s="72">
        <f t="shared" si="2"/>
        <v>17</v>
      </c>
      <c r="GM6" s="72">
        <f t="shared" ref="GM6:IX6" si="3">ROUNDUP(GM7/12,0)</f>
        <v>17</v>
      </c>
      <c r="GN6" s="72">
        <f t="shared" si="3"/>
        <v>17</v>
      </c>
      <c r="GO6" s="72">
        <f t="shared" si="3"/>
        <v>17</v>
      </c>
      <c r="GP6" s="72">
        <f t="shared" si="3"/>
        <v>17</v>
      </c>
      <c r="GQ6" s="72">
        <f t="shared" si="3"/>
        <v>17</v>
      </c>
      <c r="GR6" s="72">
        <f t="shared" si="3"/>
        <v>17</v>
      </c>
      <c r="GS6" s="72">
        <f t="shared" si="3"/>
        <v>17</v>
      </c>
      <c r="GT6" s="72">
        <f t="shared" si="3"/>
        <v>17</v>
      </c>
      <c r="GU6" s="72">
        <f t="shared" si="3"/>
        <v>17</v>
      </c>
      <c r="GV6" s="72">
        <f t="shared" si="3"/>
        <v>17</v>
      </c>
      <c r="GW6" s="72">
        <f t="shared" si="3"/>
        <v>17</v>
      </c>
      <c r="GX6" s="72">
        <f t="shared" si="3"/>
        <v>18</v>
      </c>
      <c r="GY6" s="72">
        <f t="shared" si="3"/>
        <v>18</v>
      </c>
      <c r="GZ6" s="72">
        <f t="shared" si="3"/>
        <v>18</v>
      </c>
      <c r="HA6" s="72">
        <f t="shared" si="3"/>
        <v>18</v>
      </c>
      <c r="HB6" s="72">
        <f t="shared" si="3"/>
        <v>18</v>
      </c>
      <c r="HC6" s="72">
        <f t="shared" si="3"/>
        <v>18</v>
      </c>
      <c r="HD6" s="72">
        <f t="shared" si="3"/>
        <v>18</v>
      </c>
      <c r="HE6" s="72">
        <f t="shared" si="3"/>
        <v>18</v>
      </c>
      <c r="HF6" s="72">
        <f t="shared" si="3"/>
        <v>18</v>
      </c>
      <c r="HG6" s="72">
        <f t="shared" si="3"/>
        <v>18</v>
      </c>
      <c r="HH6" s="72">
        <f t="shared" si="3"/>
        <v>18</v>
      </c>
      <c r="HI6" s="72">
        <f t="shared" si="3"/>
        <v>18</v>
      </c>
      <c r="HJ6" s="72">
        <f t="shared" si="3"/>
        <v>19</v>
      </c>
      <c r="HK6" s="72">
        <f t="shared" si="3"/>
        <v>19</v>
      </c>
      <c r="HL6" s="72">
        <f t="shared" si="3"/>
        <v>19</v>
      </c>
      <c r="HM6" s="72">
        <f t="shared" si="3"/>
        <v>19</v>
      </c>
      <c r="HN6" s="72">
        <f t="shared" si="3"/>
        <v>19</v>
      </c>
      <c r="HO6" s="72">
        <f t="shared" si="3"/>
        <v>19</v>
      </c>
      <c r="HP6" s="72">
        <f t="shared" si="3"/>
        <v>19</v>
      </c>
      <c r="HQ6" s="72">
        <f t="shared" si="3"/>
        <v>19</v>
      </c>
      <c r="HR6" s="72">
        <f t="shared" si="3"/>
        <v>19</v>
      </c>
      <c r="HS6" s="72">
        <f t="shared" si="3"/>
        <v>19</v>
      </c>
      <c r="HT6" s="72">
        <f t="shared" si="3"/>
        <v>19</v>
      </c>
      <c r="HU6" s="72">
        <f t="shared" si="3"/>
        <v>19</v>
      </c>
      <c r="HV6" s="72">
        <f t="shared" si="3"/>
        <v>20</v>
      </c>
      <c r="HW6" s="72">
        <f t="shared" si="3"/>
        <v>20</v>
      </c>
      <c r="HX6" s="72">
        <f t="shared" si="3"/>
        <v>20</v>
      </c>
      <c r="HY6" s="72">
        <f t="shared" si="3"/>
        <v>20</v>
      </c>
      <c r="HZ6" s="72">
        <f t="shared" si="3"/>
        <v>20</v>
      </c>
      <c r="IA6" s="72">
        <f t="shared" si="3"/>
        <v>20</v>
      </c>
      <c r="IB6" s="72">
        <f t="shared" si="3"/>
        <v>20</v>
      </c>
      <c r="IC6" s="72">
        <f t="shared" si="3"/>
        <v>20</v>
      </c>
      <c r="ID6" s="72">
        <f t="shared" si="3"/>
        <v>20</v>
      </c>
      <c r="IE6" s="72">
        <f t="shared" si="3"/>
        <v>20</v>
      </c>
      <c r="IF6" s="72">
        <f t="shared" si="3"/>
        <v>20</v>
      </c>
      <c r="IG6" s="72">
        <f t="shared" si="3"/>
        <v>20</v>
      </c>
      <c r="IH6" s="72">
        <f t="shared" si="3"/>
        <v>21</v>
      </c>
      <c r="II6" s="72">
        <f t="shared" si="3"/>
        <v>21</v>
      </c>
      <c r="IJ6" s="72">
        <f t="shared" si="3"/>
        <v>21</v>
      </c>
      <c r="IK6" s="72">
        <f t="shared" si="3"/>
        <v>21</v>
      </c>
      <c r="IL6" s="72">
        <f t="shared" si="3"/>
        <v>21</v>
      </c>
      <c r="IM6" s="72">
        <f t="shared" si="3"/>
        <v>21</v>
      </c>
      <c r="IN6" s="72">
        <f t="shared" si="3"/>
        <v>21</v>
      </c>
      <c r="IO6" s="72">
        <f t="shared" si="3"/>
        <v>21</v>
      </c>
      <c r="IP6" s="72">
        <f t="shared" si="3"/>
        <v>21</v>
      </c>
      <c r="IQ6" s="72">
        <f t="shared" si="3"/>
        <v>21</v>
      </c>
      <c r="IR6" s="72">
        <f t="shared" si="3"/>
        <v>21</v>
      </c>
      <c r="IS6" s="72">
        <f t="shared" si="3"/>
        <v>21</v>
      </c>
      <c r="IT6" s="72">
        <f t="shared" si="3"/>
        <v>22</v>
      </c>
      <c r="IU6" s="72">
        <f t="shared" si="3"/>
        <v>22</v>
      </c>
      <c r="IV6" s="72">
        <f t="shared" si="3"/>
        <v>22</v>
      </c>
      <c r="IW6" s="72">
        <f t="shared" si="3"/>
        <v>22</v>
      </c>
      <c r="IX6" s="72">
        <f t="shared" si="3"/>
        <v>22</v>
      </c>
      <c r="IY6" s="72">
        <f t="shared" ref="IY6:LJ6" si="4">ROUNDUP(IY7/12,0)</f>
        <v>22</v>
      </c>
      <c r="IZ6" s="72">
        <f t="shared" si="4"/>
        <v>22</v>
      </c>
      <c r="JA6" s="72">
        <f t="shared" si="4"/>
        <v>22</v>
      </c>
      <c r="JB6" s="72">
        <f t="shared" si="4"/>
        <v>22</v>
      </c>
      <c r="JC6" s="72">
        <f t="shared" si="4"/>
        <v>22</v>
      </c>
      <c r="JD6" s="72">
        <f t="shared" si="4"/>
        <v>22</v>
      </c>
      <c r="JE6" s="72">
        <f t="shared" si="4"/>
        <v>22</v>
      </c>
      <c r="JF6" s="72">
        <f t="shared" si="4"/>
        <v>23</v>
      </c>
      <c r="JG6" s="72">
        <f t="shared" si="4"/>
        <v>23</v>
      </c>
      <c r="JH6" s="72">
        <f t="shared" si="4"/>
        <v>23</v>
      </c>
      <c r="JI6" s="72">
        <f t="shared" si="4"/>
        <v>23</v>
      </c>
      <c r="JJ6" s="72">
        <f t="shared" si="4"/>
        <v>23</v>
      </c>
      <c r="JK6" s="72">
        <f t="shared" si="4"/>
        <v>23</v>
      </c>
      <c r="JL6" s="72">
        <f t="shared" si="4"/>
        <v>23</v>
      </c>
      <c r="JM6" s="72">
        <f t="shared" si="4"/>
        <v>23</v>
      </c>
      <c r="JN6" s="72">
        <f t="shared" si="4"/>
        <v>23</v>
      </c>
      <c r="JO6" s="72">
        <f t="shared" si="4"/>
        <v>23</v>
      </c>
      <c r="JP6" s="72">
        <f t="shared" si="4"/>
        <v>23</v>
      </c>
      <c r="JQ6" s="72">
        <f t="shared" si="4"/>
        <v>23</v>
      </c>
      <c r="JR6" s="72">
        <f t="shared" si="4"/>
        <v>24</v>
      </c>
      <c r="JS6" s="72">
        <f t="shared" si="4"/>
        <v>24</v>
      </c>
      <c r="JT6" s="72">
        <f t="shared" si="4"/>
        <v>24</v>
      </c>
      <c r="JU6" s="72">
        <f t="shared" si="4"/>
        <v>24</v>
      </c>
      <c r="JV6" s="72">
        <f t="shared" si="4"/>
        <v>24</v>
      </c>
      <c r="JW6" s="72">
        <f t="shared" si="4"/>
        <v>24</v>
      </c>
      <c r="JX6" s="72">
        <f t="shared" si="4"/>
        <v>24</v>
      </c>
      <c r="JY6" s="72">
        <f t="shared" si="4"/>
        <v>24</v>
      </c>
      <c r="JZ6" s="72">
        <f t="shared" si="4"/>
        <v>24</v>
      </c>
      <c r="KA6" s="72">
        <f t="shared" si="4"/>
        <v>24</v>
      </c>
      <c r="KB6" s="72">
        <f t="shared" si="4"/>
        <v>24</v>
      </c>
      <c r="KC6" s="72">
        <f t="shared" si="4"/>
        <v>24</v>
      </c>
      <c r="KD6" s="72">
        <f t="shared" si="4"/>
        <v>25</v>
      </c>
      <c r="KE6" s="72">
        <f t="shared" si="4"/>
        <v>25</v>
      </c>
      <c r="KF6" s="72">
        <f t="shared" si="4"/>
        <v>25</v>
      </c>
      <c r="KG6" s="72">
        <f t="shared" si="4"/>
        <v>25</v>
      </c>
      <c r="KH6" s="72">
        <f t="shared" si="4"/>
        <v>25</v>
      </c>
      <c r="KI6" s="72">
        <f t="shared" si="4"/>
        <v>25</v>
      </c>
      <c r="KJ6" s="72">
        <f t="shared" si="4"/>
        <v>25</v>
      </c>
      <c r="KK6" s="72">
        <f t="shared" si="4"/>
        <v>25</v>
      </c>
      <c r="KL6" s="72">
        <f t="shared" si="4"/>
        <v>25</v>
      </c>
      <c r="KM6" s="72">
        <f t="shared" si="4"/>
        <v>25</v>
      </c>
      <c r="KN6" s="72">
        <f t="shared" si="4"/>
        <v>25</v>
      </c>
      <c r="KO6" s="72">
        <f t="shared" si="4"/>
        <v>25</v>
      </c>
      <c r="KP6" s="72">
        <f t="shared" si="4"/>
        <v>26</v>
      </c>
      <c r="KQ6" s="72">
        <f t="shared" si="4"/>
        <v>26</v>
      </c>
      <c r="KR6" s="72">
        <f t="shared" si="4"/>
        <v>26</v>
      </c>
      <c r="KS6" s="72">
        <f t="shared" si="4"/>
        <v>26</v>
      </c>
      <c r="KT6" s="72">
        <f t="shared" si="4"/>
        <v>26</v>
      </c>
      <c r="KU6" s="72">
        <f t="shared" si="4"/>
        <v>26</v>
      </c>
      <c r="KV6" s="72">
        <f t="shared" si="4"/>
        <v>26</v>
      </c>
      <c r="KW6" s="72">
        <f t="shared" si="4"/>
        <v>26</v>
      </c>
      <c r="KX6" s="72">
        <f t="shared" si="4"/>
        <v>26</v>
      </c>
      <c r="KY6" s="72">
        <f t="shared" si="4"/>
        <v>26</v>
      </c>
      <c r="KZ6" s="72">
        <f t="shared" si="4"/>
        <v>26</v>
      </c>
      <c r="LA6" s="72">
        <f t="shared" si="4"/>
        <v>26</v>
      </c>
      <c r="LB6" s="72">
        <f t="shared" si="4"/>
        <v>27</v>
      </c>
      <c r="LC6" s="72">
        <f t="shared" si="4"/>
        <v>27</v>
      </c>
      <c r="LD6" s="72">
        <f t="shared" si="4"/>
        <v>27</v>
      </c>
      <c r="LE6" s="72">
        <f t="shared" si="4"/>
        <v>27</v>
      </c>
      <c r="LF6" s="72">
        <f t="shared" si="4"/>
        <v>27</v>
      </c>
      <c r="LG6" s="72">
        <f t="shared" si="4"/>
        <v>27</v>
      </c>
      <c r="LH6" s="72">
        <f t="shared" si="4"/>
        <v>27</v>
      </c>
      <c r="LI6" s="72">
        <f t="shared" si="4"/>
        <v>27</v>
      </c>
      <c r="LJ6" s="72">
        <f t="shared" si="4"/>
        <v>27</v>
      </c>
      <c r="LK6" s="72">
        <f t="shared" ref="LK6:NI6" si="5">ROUNDUP(LK7/12,0)</f>
        <v>27</v>
      </c>
      <c r="LL6" s="72">
        <f t="shared" si="5"/>
        <v>27</v>
      </c>
      <c r="LM6" s="72">
        <f t="shared" si="5"/>
        <v>27</v>
      </c>
      <c r="LN6" s="72">
        <f t="shared" si="5"/>
        <v>28</v>
      </c>
      <c r="LO6" s="72">
        <f t="shared" si="5"/>
        <v>28</v>
      </c>
      <c r="LP6" s="72">
        <f t="shared" si="5"/>
        <v>28</v>
      </c>
      <c r="LQ6" s="72">
        <f t="shared" si="5"/>
        <v>28</v>
      </c>
      <c r="LR6" s="72">
        <f t="shared" si="5"/>
        <v>28</v>
      </c>
      <c r="LS6" s="72">
        <f t="shared" si="5"/>
        <v>28</v>
      </c>
      <c r="LT6" s="72">
        <f t="shared" si="5"/>
        <v>28</v>
      </c>
      <c r="LU6" s="72">
        <f t="shared" si="5"/>
        <v>28</v>
      </c>
      <c r="LV6" s="72">
        <f t="shared" si="5"/>
        <v>28</v>
      </c>
      <c r="LW6" s="72">
        <f t="shared" si="5"/>
        <v>28</v>
      </c>
      <c r="LX6" s="72">
        <f t="shared" si="5"/>
        <v>28</v>
      </c>
      <c r="LY6" s="72">
        <f t="shared" si="5"/>
        <v>28</v>
      </c>
      <c r="LZ6" s="72">
        <f t="shared" si="5"/>
        <v>29</v>
      </c>
      <c r="MA6" s="72">
        <f t="shared" si="5"/>
        <v>29</v>
      </c>
      <c r="MB6" s="72">
        <f t="shared" si="5"/>
        <v>29</v>
      </c>
      <c r="MC6" s="72">
        <f t="shared" si="5"/>
        <v>29</v>
      </c>
      <c r="MD6" s="72">
        <f t="shared" si="5"/>
        <v>29</v>
      </c>
      <c r="ME6" s="72">
        <f t="shared" si="5"/>
        <v>29</v>
      </c>
      <c r="MF6" s="72">
        <f t="shared" si="5"/>
        <v>29</v>
      </c>
      <c r="MG6" s="72">
        <f t="shared" si="5"/>
        <v>29</v>
      </c>
      <c r="MH6" s="72">
        <f t="shared" si="5"/>
        <v>29</v>
      </c>
      <c r="MI6" s="72">
        <f t="shared" si="5"/>
        <v>29</v>
      </c>
      <c r="MJ6" s="72">
        <f t="shared" si="5"/>
        <v>29</v>
      </c>
      <c r="MK6" s="72">
        <f t="shared" si="5"/>
        <v>29</v>
      </c>
      <c r="ML6" s="72">
        <f t="shared" si="5"/>
        <v>30</v>
      </c>
      <c r="MM6" s="72">
        <f t="shared" si="5"/>
        <v>30</v>
      </c>
      <c r="MN6" s="72">
        <f t="shared" si="5"/>
        <v>30</v>
      </c>
      <c r="MO6" s="72">
        <f t="shared" si="5"/>
        <v>30</v>
      </c>
      <c r="MP6" s="72">
        <f t="shared" si="5"/>
        <v>30</v>
      </c>
      <c r="MQ6" s="72">
        <f t="shared" si="5"/>
        <v>30</v>
      </c>
      <c r="MR6" s="72">
        <f t="shared" si="5"/>
        <v>30</v>
      </c>
      <c r="MS6" s="72">
        <f t="shared" si="5"/>
        <v>30</v>
      </c>
      <c r="MT6" s="72">
        <f t="shared" si="5"/>
        <v>30</v>
      </c>
      <c r="MU6" s="72">
        <f t="shared" si="5"/>
        <v>30</v>
      </c>
      <c r="MV6" s="72">
        <f t="shared" si="5"/>
        <v>30</v>
      </c>
      <c r="MW6" s="72">
        <f t="shared" si="5"/>
        <v>30</v>
      </c>
      <c r="MX6" s="72">
        <f t="shared" si="5"/>
        <v>31</v>
      </c>
      <c r="MY6" s="72">
        <f t="shared" si="5"/>
        <v>31</v>
      </c>
      <c r="MZ6" s="72">
        <f t="shared" si="5"/>
        <v>31</v>
      </c>
      <c r="NA6" s="72">
        <f t="shared" si="5"/>
        <v>31</v>
      </c>
      <c r="NB6" s="72">
        <f t="shared" si="5"/>
        <v>31</v>
      </c>
      <c r="NC6" s="72">
        <f t="shared" si="5"/>
        <v>31</v>
      </c>
      <c r="ND6" s="72">
        <f t="shared" si="5"/>
        <v>31</v>
      </c>
      <c r="NE6" s="72">
        <f t="shared" si="5"/>
        <v>31</v>
      </c>
      <c r="NF6" s="72">
        <f t="shared" si="5"/>
        <v>31</v>
      </c>
      <c r="NG6" s="72">
        <f t="shared" si="5"/>
        <v>31</v>
      </c>
      <c r="NH6" s="72">
        <f t="shared" si="5"/>
        <v>31</v>
      </c>
      <c r="NI6" s="73">
        <f t="shared" si="5"/>
        <v>31</v>
      </c>
    </row>
    <row r="7" spans="1:373" x14ac:dyDescent="0.25">
      <c r="A7" s="76" t="s">
        <v>86</v>
      </c>
      <c r="B7" s="77">
        <v>1</v>
      </c>
      <c r="C7" s="77">
        <f>B7+1</f>
        <v>2</v>
      </c>
      <c r="D7" s="77">
        <f t="shared" ref="D7:BO7" si="6">C7+1</f>
        <v>3</v>
      </c>
      <c r="E7" s="77">
        <f t="shared" si="6"/>
        <v>4</v>
      </c>
      <c r="F7" s="77">
        <f t="shared" si="6"/>
        <v>5</v>
      </c>
      <c r="G7" s="77">
        <f t="shared" si="6"/>
        <v>6</v>
      </c>
      <c r="H7" s="77">
        <f t="shared" si="6"/>
        <v>7</v>
      </c>
      <c r="I7" s="77">
        <f t="shared" si="6"/>
        <v>8</v>
      </c>
      <c r="J7" s="77">
        <f t="shared" si="6"/>
        <v>9</v>
      </c>
      <c r="K7" s="77">
        <f t="shared" si="6"/>
        <v>10</v>
      </c>
      <c r="L7" s="77">
        <f t="shared" si="6"/>
        <v>11</v>
      </c>
      <c r="M7" s="77">
        <f t="shared" si="6"/>
        <v>12</v>
      </c>
      <c r="N7" s="77">
        <f t="shared" si="6"/>
        <v>13</v>
      </c>
      <c r="O7" s="77">
        <f t="shared" si="6"/>
        <v>14</v>
      </c>
      <c r="P7" s="77">
        <f t="shared" si="6"/>
        <v>15</v>
      </c>
      <c r="Q7" s="77">
        <f t="shared" si="6"/>
        <v>16</v>
      </c>
      <c r="R7" s="77">
        <f t="shared" si="6"/>
        <v>17</v>
      </c>
      <c r="S7" s="77">
        <f t="shared" si="6"/>
        <v>18</v>
      </c>
      <c r="T7" s="77">
        <f t="shared" si="6"/>
        <v>19</v>
      </c>
      <c r="U7" s="77">
        <f t="shared" si="6"/>
        <v>20</v>
      </c>
      <c r="V7" s="77">
        <f t="shared" si="6"/>
        <v>21</v>
      </c>
      <c r="W7" s="77">
        <f t="shared" si="6"/>
        <v>22</v>
      </c>
      <c r="X7" s="77">
        <f t="shared" si="6"/>
        <v>23</v>
      </c>
      <c r="Y7" s="77">
        <f t="shared" si="6"/>
        <v>24</v>
      </c>
      <c r="Z7" s="77">
        <f t="shared" si="6"/>
        <v>25</v>
      </c>
      <c r="AA7" s="77">
        <f t="shared" si="6"/>
        <v>26</v>
      </c>
      <c r="AB7" s="77">
        <f t="shared" si="6"/>
        <v>27</v>
      </c>
      <c r="AC7" s="77">
        <f t="shared" si="6"/>
        <v>28</v>
      </c>
      <c r="AD7" s="77">
        <f t="shared" si="6"/>
        <v>29</v>
      </c>
      <c r="AE7" s="77">
        <f t="shared" si="6"/>
        <v>30</v>
      </c>
      <c r="AF7" s="77">
        <f t="shared" si="6"/>
        <v>31</v>
      </c>
      <c r="AG7" s="77">
        <f t="shared" si="6"/>
        <v>32</v>
      </c>
      <c r="AH7" s="77">
        <f t="shared" si="6"/>
        <v>33</v>
      </c>
      <c r="AI7" s="77">
        <f t="shared" si="6"/>
        <v>34</v>
      </c>
      <c r="AJ7" s="77">
        <f t="shared" si="6"/>
        <v>35</v>
      </c>
      <c r="AK7" s="77">
        <f t="shared" si="6"/>
        <v>36</v>
      </c>
      <c r="AL7" s="77">
        <f t="shared" si="6"/>
        <v>37</v>
      </c>
      <c r="AM7" s="77">
        <f t="shared" si="6"/>
        <v>38</v>
      </c>
      <c r="AN7" s="77">
        <f t="shared" si="6"/>
        <v>39</v>
      </c>
      <c r="AO7" s="77">
        <f t="shared" si="6"/>
        <v>40</v>
      </c>
      <c r="AP7" s="77">
        <f t="shared" si="6"/>
        <v>41</v>
      </c>
      <c r="AQ7" s="77">
        <f t="shared" si="6"/>
        <v>42</v>
      </c>
      <c r="AR7" s="77">
        <f t="shared" si="6"/>
        <v>43</v>
      </c>
      <c r="AS7" s="77">
        <f t="shared" si="6"/>
        <v>44</v>
      </c>
      <c r="AT7" s="77">
        <f t="shared" si="6"/>
        <v>45</v>
      </c>
      <c r="AU7" s="77">
        <f t="shared" si="6"/>
        <v>46</v>
      </c>
      <c r="AV7" s="77">
        <f t="shared" si="6"/>
        <v>47</v>
      </c>
      <c r="AW7" s="77">
        <f t="shared" si="6"/>
        <v>48</v>
      </c>
      <c r="AX7" s="77">
        <f t="shared" si="6"/>
        <v>49</v>
      </c>
      <c r="AY7" s="77">
        <f t="shared" si="6"/>
        <v>50</v>
      </c>
      <c r="AZ7" s="77">
        <f t="shared" si="6"/>
        <v>51</v>
      </c>
      <c r="BA7" s="77">
        <f t="shared" si="6"/>
        <v>52</v>
      </c>
      <c r="BB7" s="77">
        <f t="shared" si="6"/>
        <v>53</v>
      </c>
      <c r="BC7" s="77">
        <f t="shared" si="6"/>
        <v>54</v>
      </c>
      <c r="BD7" s="77">
        <f t="shared" si="6"/>
        <v>55</v>
      </c>
      <c r="BE7" s="77">
        <f t="shared" si="6"/>
        <v>56</v>
      </c>
      <c r="BF7" s="77">
        <f t="shared" si="6"/>
        <v>57</v>
      </c>
      <c r="BG7" s="77">
        <f t="shared" si="6"/>
        <v>58</v>
      </c>
      <c r="BH7" s="77">
        <f t="shared" si="6"/>
        <v>59</v>
      </c>
      <c r="BI7" s="77">
        <f t="shared" si="6"/>
        <v>60</v>
      </c>
      <c r="BJ7" s="77">
        <f t="shared" si="6"/>
        <v>61</v>
      </c>
      <c r="BK7" s="77">
        <f t="shared" si="6"/>
        <v>62</v>
      </c>
      <c r="BL7" s="77">
        <f t="shared" si="6"/>
        <v>63</v>
      </c>
      <c r="BM7" s="77">
        <f t="shared" si="6"/>
        <v>64</v>
      </c>
      <c r="BN7" s="77">
        <f t="shared" si="6"/>
        <v>65</v>
      </c>
      <c r="BO7" s="77">
        <f t="shared" si="6"/>
        <v>66</v>
      </c>
      <c r="BP7" s="77">
        <f t="shared" ref="BP7:EA7" si="7">BO7+1</f>
        <v>67</v>
      </c>
      <c r="BQ7" s="77">
        <f t="shared" si="7"/>
        <v>68</v>
      </c>
      <c r="BR7" s="77">
        <f t="shared" si="7"/>
        <v>69</v>
      </c>
      <c r="BS7" s="77">
        <f t="shared" si="7"/>
        <v>70</v>
      </c>
      <c r="BT7" s="77">
        <f t="shared" si="7"/>
        <v>71</v>
      </c>
      <c r="BU7" s="77">
        <f t="shared" si="7"/>
        <v>72</v>
      </c>
      <c r="BV7" s="77">
        <f t="shared" si="7"/>
        <v>73</v>
      </c>
      <c r="BW7" s="77">
        <f t="shared" si="7"/>
        <v>74</v>
      </c>
      <c r="BX7" s="77">
        <f t="shared" si="7"/>
        <v>75</v>
      </c>
      <c r="BY7" s="77">
        <f t="shared" si="7"/>
        <v>76</v>
      </c>
      <c r="BZ7" s="77">
        <f t="shared" si="7"/>
        <v>77</v>
      </c>
      <c r="CA7" s="77">
        <f t="shared" si="7"/>
        <v>78</v>
      </c>
      <c r="CB7" s="77">
        <f t="shared" si="7"/>
        <v>79</v>
      </c>
      <c r="CC7" s="77">
        <f t="shared" si="7"/>
        <v>80</v>
      </c>
      <c r="CD7" s="77">
        <f t="shared" si="7"/>
        <v>81</v>
      </c>
      <c r="CE7" s="77">
        <f t="shared" si="7"/>
        <v>82</v>
      </c>
      <c r="CF7" s="77">
        <f t="shared" si="7"/>
        <v>83</v>
      </c>
      <c r="CG7" s="77">
        <f t="shared" si="7"/>
        <v>84</v>
      </c>
      <c r="CH7" s="77">
        <f t="shared" si="7"/>
        <v>85</v>
      </c>
      <c r="CI7" s="77">
        <f t="shared" si="7"/>
        <v>86</v>
      </c>
      <c r="CJ7" s="77">
        <f t="shared" si="7"/>
        <v>87</v>
      </c>
      <c r="CK7" s="77">
        <f t="shared" si="7"/>
        <v>88</v>
      </c>
      <c r="CL7" s="77">
        <f t="shared" si="7"/>
        <v>89</v>
      </c>
      <c r="CM7" s="77">
        <f t="shared" si="7"/>
        <v>90</v>
      </c>
      <c r="CN7" s="77">
        <f t="shared" si="7"/>
        <v>91</v>
      </c>
      <c r="CO7" s="77">
        <f t="shared" si="7"/>
        <v>92</v>
      </c>
      <c r="CP7" s="77">
        <f t="shared" si="7"/>
        <v>93</v>
      </c>
      <c r="CQ7" s="77">
        <f t="shared" si="7"/>
        <v>94</v>
      </c>
      <c r="CR7" s="77">
        <f t="shared" si="7"/>
        <v>95</v>
      </c>
      <c r="CS7" s="77">
        <f t="shared" si="7"/>
        <v>96</v>
      </c>
      <c r="CT7" s="77">
        <f t="shared" si="7"/>
        <v>97</v>
      </c>
      <c r="CU7" s="77">
        <f t="shared" si="7"/>
        <v>98</v>
      </c>
      <c r="CV7" s="77">
        <f t="shared" si="7"/>
        <v>99</v>
      </c>
      <c r="CW7" s="77">
        <f t="shared" si="7"/>
        <v>100</v>
      </c>
      <c r="CX7" s="77">
        <f t="shared" si="7"/>
        <v>101</v>
      </c>
      <c r="CY7" s="77">
        <f t="shared" si="7"/>
        <v>102</v>
      </c>
      <c r="CZ7" s="77">
        <f t="shared" si="7"/>
        <v>103</v>
      </c>
      <c r="DA7" s="77">
        <f t="shared" si="7"/>
        <v>104</v>
      </c>
      <c r="DB7" s="77">
        <f t="shared" si="7"/>
        <v>105</v>
      </c>
      <c r="DC7" s="77">
        <f t="shared" si="7"/>
        <v>106</v>
      </c>
      <c r="DD7" s="77">
        <f t="shared" si="7"/>
        <v>107</v>
      </c>
      <c r="DE7" s="77">
        <f t="shared" si="7"/>
        <v>108</v>
      </c>
      <c r="DF7" s="77">
        <f t="shared" si="7"/>
        <v>109</v>
      </c>
      <c r="DG7" s="77">
        <f t="shared" si="7"/>
        <v>110</v>
      </c>
      <c r="DH7" s="77">
        <f t="shared" si="7"/>
        <v>111</v>
      </c>
      <c r="DI7" s="77">
        <f t="shared" si="7"/>
        <v>112</v>
      </c>
      <c r="DJ7" s="77">
        <f t="shared" si="7"/>
        <v>113</v>
      </c>
      <c r="DK7" s="77">
        <f t="shared" si="7"/>
        <v>114</v>
      </c>
      <c r="DL7" s="77">
        <f t="shared" si="7"/>
        <v>115</v>
      </c>
      <c r="DM7" s="77">
        <f t="shared" si="7"/>
        <v>116</v>
      </c>
      <c r="DN7" s="77">
        <f t="shared" si="7"/>
        <v>117</v>
      </c>
      <c r="DO7" s="77">
        <f t="shared" si="7"/>
        <v>118</v>
      </c>
      <c r="DP7" s="77">
        <f t="shared" si="7"/>
        <v>119</v>
      </c>
      <c r="DQ7" s="77">
        <f t="shared" si="7"/>
        <v>120</v>
      </c>
      <c r="DR7" s="77">
        <f t="shared" si="7"/>
        <v>121</v>
      </c>
      <c r="DS7" s="77">
        <f t="shared" si="7"/>
        <v>122</v>
      </c>
      <c r="DT7" s="77">
        <f t="shared" si="7"/>
        <v>123</v>
      </c>
      <c r="DU7" s="77">
        <f t="shared" si="7"/>
        <v>124</v>
      </c>
      <c r="DV7" s="77">
        <f t="shared" si="7"/>
        <v>125</v>
      </c>
      <c r="DW7" s="77">
        <f t="shared" si="7"/>
        <v>126</v>
      </c>
      <c r="DX7" s="77">
        <f t="shared" si="7"/>
        <v>127</v>
      </c>
      <c r="DY7" s="77">
        <f t="shared" si="7"/>
        <v>128</v>
      </c>
      <c r="DZ7" s="77">
        <f t="shared" si="7"/>
        <v>129</v>
      </c>
      <c r="EA7" s="77">
        <f t="shared" si="7"/>
        <v>130</v>
      </c>
      <c r="EB7" s="77">
        <f t="shared" ref="EB7:GM7" si="8">EA7+1</f>
        <v>131</v>
      </c>
      <c r="EC7" s="77">
        <f t="shared" si="8"/>
        <v>132</v>
      </c>
      <c r="ED7" s="77">
        <f t="shared" si="8"/>
        <v>133</v>
      </c>
      <c r="EE7" s="77">
        <f t="shared" si="8"/>
        <v>134</v>
      </c>
      <c r="EF7" s="77">
        <f t="shared" si="8"/>
        <v>135</v>
      </c>
      <c r="EG7" s="77">
        <f t="shared" si="8"/>
        <v>136</v>
      </c>
      <c r="EH7" s="77">
        <f t="shared" si="8"/>
        <v>137</v>
      </c>
      <c r="EI7" s="77">
        <f t="shared" si="8"/>
        <v>138</v>
      </c>
      <c r="EJ7" s="77">
        <f t="shared" si="8"/>
        <v>139</v>
      </c>
      <c r="EK7" s="77">
        <f t="shared" si="8"/>
        <v>140</v>
      </c>
      <c r="EL7" s="77">
        <f t="shared" si="8"/>
        <v>141</v>
      </c>
      <c r="EM7" s="77">
        <f t="shared" si="8"/>
        <v>142</v>
      </c>
      <c r="EN7" s="77">
        <f t="shared" si="8"/>
        <v>143</v>
      </c>
      <c r="EO7" s="77">
        <f t="shared" si="8"/>
        <v>144</v>
      </c>
      <c r="EP7" s="77">
        <f t="shared" si="8"/>
        <v>145</v>
      </c>
      <c r="EQ7" s="77">
        <f t="shared" si="8"/>
        <v>146</v>
      </c>
      <c r="ER7" s="77">
        <f t="shared" si="8"/>
        <v>147</v>
      </c>
      <c r="ES7" s="77">
        <f t="shared" si="8"/>
        <v>148</v>
      </c>
      <c r="ET7" s="77">
        <f t="shared" si="8"/>
        <v>149</v>
      </c>
      <c r="EU7" s="77">
        <f t="shared" si="8"/>
        <v>150</v>
      </c>
      <c r="EV7" s="77">
        <f t="shared" si="8"/>
        <v>151</v>
      </c>
      <c r="EW7" s="77">
        <f t="shared" si="8"/>
        <v>152</v>
      </c>
      <c r="EX7" s="77">
        <f t="shared" si="8"/>
        <v>153</v>
      </c>
      <c r="EY7" s="77">
        <f t="shared" si="8"/>
        <v>154</v>
      </c>
      <c r="EZ7" s="77">
        <f t="shared" si="8"/>
        <v>155</v>
      </c>
      <c r="FA7" s="77">
        <f t="shared" si="8"/>
        <v>156</v>
      </c>
      <c r="FB7" s="77">
        <f t="shared" si="8"/>
        <v>157</v>
      </c>
      <c r="FC7" s="77">
        <f t="shared" si="8"/>
        <v>158</v>
      </c>
      <c r="FD7" s="77">
        <f t="shared" si="8"/>
        <v>159</v>
      </c>
      <c r="FE7" s="77">
        <f t="shared" si="8"/>
        <v>160</v>
      </c>
      <c r="FF7" s="77">
        <f t="shared" si="8"/>
        <v>161</v>
      </c>
      <c r="FG7" s="77">
        <f t="shared" si="8"/>
        <v>162</v>
      </c>
      <c r="FH7" s="77">
        <f t="shared" si="8"/>
        <v>163</v>
      </c>
      <c r="FI7" s="77">
        <f t="shared" si="8"/>
        <v>164</v>
      </c>
      <c r="FJ7" s="77">
        <f t="shared" si="8"/>
        <v>165</v>
      </c>
      <c r="FK7" s="77">
        <f t="shared" si="8"/>
        <v>166</v>
      </c>
      <c r="FL7" s="77">
        <f t="shared" si="8"/>
        <v>167</v>
      </c>
      <c r="FM7" s="77">
        <f t="shared" si="8"/>
        <v>168</v>
      </c>
      <c r="FN7" s="77">
        <f t="shared" si="8"/>
        <v>169</v>
      </c>
      <c r="FO7" s="77">
        <f t="shared" si="8"/>
        <v>170</v>
      </c>
      <c r="FP7" s="77">
        <f t="shared" si="8"/>
        <v>171</v>
      </c>
      <c r="FQ7" s="77">
        <f t="shared" si="8"/>
        <v>172</v>
      </c>
      <c r="FR7" s="77">
        <f t="shared" si="8"/>
        <v>173</v>
      </c>
      <c r="FS7" s="77">
        <f t="shared" si="8"/>
        <v>174</v>
      </c>
      <c r="FT7" s="77">
        <f t="shared" si="8"/>
        <v>175</v>
      </c>
      <c r="FU7" s="77">
        <f t="shared" si="8"/>
        <v>176</v>
      </c>
      <c r="FV7" s="77">
        <f t="shared" si="8"/>
        <v>177</v>
      </c>
      <c r="FW7" s="77">
        <f t="shared" si="8"/>
        <v>178</v>
      </c>
      <c r="FX7" s="77">
        <f t="shared" si="8"/>
        <v>179</v>
      </c>
      <c r="FY7" s="77">
        <f t="shared" si="8"/>
        <v>180</v>
      </c>
      <c r="FZ7" s="77">
        <f t="shared" si="8"/>
        <v>181</v>
      </c>
      <c r="GA7" s="77">
        <f t="shared" si="8"/>
        <v>182</v>
      </c>
      <c r="GB7" s="77">
        <f t="shared" si="8"/>
        <v>183</v>
      </c>
      <c r="GC7" s="77">
        <f t="shared" si="8"/>
        <v>184</v>
      </c>
      <c r="GD7" s="77">
        <f t="shared" si="8"/>
        <v>185</v>
      </c>
      <c r="GE7" s="77">
        <f t="shared" si="8"/>
        <v>186</v>
      </c>
      <c r="GF7" s="77">
        <f t="shared" si="8"/>
        <v>187</v>
      </c>
      <c r="GG7" s="77">
        <f t="shared" si="8"/>
        <v>188</v>
      </c>
      <c r="GH7" s="77">
        <f t="shared" si="8"/>
        <v>189</v>
      </c>
      <c r="GI7" s="77">
        <f t="shared" si="8"/>
        <v>190</v>
      </c>
      <c r="GJ7" s="77">
        <f t="shared" si="8"/>
        <v>191</v>
      </c>
      <c r="GK7" s="77">
        <f t="shared" si="8"/>
        <v>192</v>
      </c>
      <c r="GL7" s="77">
        <f t="shared" si="8"/>
        <v>193</v>
      </c>
      <c r="GM7" s="77">
        <f t="shared" si="8"/>
        <v>194</v>
      </c>
      <c r="GN7" s="77">
        <f t="shared" ref="GN7:IY7" si="9">GM7+1</f>
        <v>195</v>
      </c>
      <c r="GO7" s="77">
        <f t="shared" si="9"/>
        <v>196</v>
      </c>
      <c r="GP7" s="77">
        <f t="shared" si="9"/>
        <v>197</v>
      </c>
      <c r="GQ7" s="77">
        <f t="shared" si="9"/>
        <v>198</v>
      </c>
      <c r="GR7" s="77">
        <f t="shared" si="9"/>
        <v>199</v>
      </c>
      <c r="GS7" s="77">
        <f t="shared" si="9"/>
        <v>200</v>
      </c>
      <c r="GT7" s="77">
        <f t="shared" si="9"/>
        <v>201</v>
      </c>
      <c r="GU7" s="77">
        <f t="shared" si="9"/>
        <v>202</v>
      </c>
      <c r="GV7" s="77">
        <f t="shared" si="9"/>
        <v>203</v>
      </c>
      <c r="GW7" s="77">
        <f t="shared" si="9"/>
        <v>204</v>
      </c>
      <c r="GX7" s="77">
        <f t="shared" si="9"/>
        <v>205</v>
      </c>
      <c r="GY7" s="77">
        <f t="shared" si="9"/>
        <v>206</v>
      </c>
      <c r="GZ7" s="77">
        <f t="shared" si="9"/>
        <v>207</v>
      </c>
      <c r="HA7" s="77">
        <f t="shared" si="9"/>
        <v>208</v>
      </c>
      <c r="HB7" s="77">
        <f t="shared" si="9"/>
        <v>209</v>
      </c>
      <c r="HC7" s="77">
        <f t="shared" si="9"/>
        <v>210</v>
      </c>
      <c r="HD7" s="77">
        <f t="shared" si="9"/>
        <v>211</v>
      </c>
      <c r="HE7" s="77">
        <f t="shared" si="9"/>
        <v>212</v>
      </c>
      <c r="HF7" s="77">
        <f t="shared" si="9"/>
        <v>213</v>
      </c>
      <c r="HG7" s="77">
        <f t="shared" si="9"/>
        <v>214</v>
      </c>
      <c r="HH7" s="77">
        <f t="shared" si="9"/>
        <v>215</v>
      </c>
      <c r="HI7" s="77">
        <f t="shared" si="9"/>
        <v>216</v>
      </c>
      <c r="HJ7" s="77">
        <f t="shared" si="9"/>
        <v>217</v>
      </c>
      <c r="HK7" s="77">
        <f t="shared" si="9"/>
        <v>218</v>
      </c>
      <c r="HL7" s="77">
        <f t="shared" si="9"/>
        <v>219</v>
      </c>
      <c r="HM7" s="77">
        <f t="shared" si="9"/>
        <v>220</v>
      </c>
      <c r="HN7" s="77">
        <f t="shared" si="9"/>
        <v>221</v>
      </c>
      <c r="HO7" s="77">
        <f t="shared" si="9"/>
        <v>222</v>
      </c>
      <c r="HP7" s="77">
        <f t="shared" si="9"/>
        <v>223</v>
      </c>
      <c r="HQ7" s="77">
        <f t="shared" si="9"/>
        <v>224</v>
      </c>
      <c r="HR7" s="77">
        <f t="shared" si="9"/>
        <v>225</v>
      </c>
      <c r="HS7" s="77">
        <f t="shared" si="9"/>
        <v>226</v>
      </c>
      <c r="HT7" s="77">
        <f t="shared" si="9"/>
        <v>227</v>
      </c>
      <c r="HU7" s="77">
        <f t="shared" si="9"/>
        <v>228</v>
      </c>
      <c r="HV7" s="77">
        <f t="shared" si="9"/>
        <v>229</v>
      </c>
      <c r="HW7" s="77">
        <f t="shared" si="9"/>
        <v>230</v>
      </c>
      <c r="HX7" s="77">
        <f t="shared" si="9"/>
        <v>231</v>
      </c>
      <c r="HY7" s="77">
        <f t="shared" si="9"/>
        <v>232</v>
      </c>
      <c r="HZ7" s="77">
        <f t="shared" si="9"/>
        <v>233</v>
      </c>
      <c r="IA7" s="77">
        <f t="shared" si="9"/>
        <v>234</v>
      </c>
      <c r="IB7" s="77">
        <f t="shared" si="9"/>
        <v>235</v>
      </c>
      <c r="IC7" s="77">
        <f t="shared" si="9"/>
        <v>236</v>
      </c>
      <c r="ID7" s="77">
        <f t="shared" si="9"/>
        <v>237</v>
      </c>
      <c r="IE7" s="77">
        <f t="shared" si="9"/>
        <v>238</v>
      </c>
      <c r="IF7" s="77">
        <f t="shared" si="9"/>
        <v>239</v>
      </c>
      <c r="IG7" s="77">
        <f t="shared" si="9"/>
        <v>240</v>
      </c>
      <c r="IH7" s="77">
        <f t="shared" si="9"/>
        <v>241</v>
      </c>
      <c r="II7" s="77">
        <f t="shared" si="9"/>
        <v>242</v>
      </c>
      <c r="IJ7" s="77">
        <f t="shared" si="9"/>
        <v>243</v>
      </c>
      <c r="IK7" s="77">
        <f t="shared" si="9"/>
        <v>244</v>
      </c>
      <c r="IL7" s="77">
        <f t="shared" si="9"/>
        <v>245</v>
      </c>
      <c r="IM7" s="77">
        <f t="shared" si="9"/>
        <v>246</v>
      </c>
      <c r="IN7" s="77">
        <f t="shared" si="9"/>
        <v>247</v>
      </c>
      <c r="IO7" s="77">
        <f t="shared" si="9"/>
        <v>248</v>
      </c>
      <c r="IP7" s="77">
        <f t="shared" si="9"/>
        <v>249</v>
      </c>
      <c r="IQ7" s="77">
        <f t="shared" si="9"/>
        <v>250</v>
      </c>
      <c r="IR7" s="77">
        <f t="shared" si="9"/>
        <v>251</v>
      </c>
      <c r="IS7" s="77">
        <f t="shared" si="9"/>
        <v>252</v>
      </c>
      <c r="IT7" s="77">
        <f t="shared" si="9"/>
        <v>253</v>
      </c>
      <c r="IU7" s="77">
        <f t="shared" si="9"/>
        <v>254</v>
      </c>
      <c r="IV7" s="77">
        <f t="shared" si="9"/>
        <v>255</v>
      </c>
      <c r="IW7" s="77">
        <f t="shared" si="9"/>
        <v>256</v>
      </c>
      <c r="IX7" s="77">
        <f t="shared" si="9"/>
        <v>257</v>
      </c>
      <c r="IY7" s="77">
        <f t="shared" si="9"/>
        <v>258</v>
      </c>
      <c r="IZ7" s="77">
        <f t="shared" ref="IZ7:LK7" si="10">IY7+1</f>
        <v>259</v>
      </c>
      <c r="JA7" s="77">
        <f t="shared" si="10"/>
        <v>260</v>
      </c>
      <c r="JB7" s="77">
        <f t="shared" si="10"/>
        <v>261</v>
      </c>
      <c r="JC7" s="77">
        <f t="shared" si="10"/>
        <v>262</v>
      </c>
      <c r="JD7" s="77">
        <f t="shared" si="10"/>
        <v>263</v>
      </c>
      <c r="JE7" s="77">
        <f t="shared" si="10"/>
        <v>264</v>
      </c>
      <c r="JF7" s="77">
        <f t="shared" si="10"/>
        <v>265</v>
      </c>
      <c r="JG7" s="77">
        <f t="shared" si="10"/>
        <v>266</v>
      </c>
      <c r="JH7" s="77">
        <f t="shared" si="10"/>
        <v>267</v>
      </c>
      <c r="JI7" s="77">
        <f t="shared" si="10"/>
        <v>268</v>
      </c>
      <c r="JJ7" s="77">
        <f t="shared" si="10"/>
        <v>269</v>
      </c>
      <c r="JK7" s="77">
        <f t="shared" si="10"/>
        <v>270</v>
      </c>
      <c r="JL7" s="77">
        <f t="shared" si="10"/>
        <v>271</v>
      </c>
      <c r="JM7" s="77">
        <f t="shared" si="10"/>
        <v>272</v>
      </c>
      <c r="JN7" s="77">
        <f t="shared" si="10"/>
        <v>273</v>
      </c>
      <c r="JO7" s="77">
        <f t="shared" si="10"/>
        <v>274</v>
      </c>
      <c r="JP7" s="77">
        <f t="shared" si="10"/>
        <v>275</v>
      </c>
      <c r="JQ7" s="77">
        <f t="shared" si="10"/>
        <v>276</v>
      </c>
      <c r="JR7" s="77">
        <f t="shared" si="10"/>
        <v>277</v>
      </c>
      <c r="JS7" s="77">
        <f t="shared" si="10"/>
        <v>278</v>
      </c>
      <c r="JT7" s="77">
        <f t="shared" si="10"/>
        <v>279</v>
      </c>
      <c r="JU7" s="77">
        <f t="shared" si="10"/>
        <v>280</v>
      </c>
      <c r="JV7" s="77">
        <f t="shared" si="10"/>
        <v>281</v>
      </c>
      <c r="JW7" s="77">
        <f t="shared" si="10"/>
        <v>282</v>
      </c>
      <c r="JX7" s="77">
        <f t="shared" si="10"/>
        <v>283</v>
      </c>
      <c r="JY7" s="77">
        <f t="shared" si="10"/>
        <v>284</v>
      </c>
      <c r="JZ7" s="77">
        <f t="shared" si="10"/>
        <v>285</v>
      </c>
      <c r="KA7" s="77">
        <f t="shared" si="10"/>
        <v>286</v>
      </c>
      <c r="KB7" s="77">
        <f t="shared" si="10"/>
        <v>287</v>
      </c>
      <c r="KC7" s="77">
        <f t="shared" si="10"/>
        <v>288</v>
      </c>
      <c r="KD7" s="77">
        <f t="shared" si="10"/>
        <v>289</v>
      </c>
      <c r="KE7" s="77">
        <f t="shared" si="10"/>
        <v>290</v>
      </c>
      <c r="KF7" s="77">
        <f t="shared" si="10"/>
        <v>291</v>
      </c>
      <c r="KG7" s="77">
        <f t="shared" si="10"/>
        <v>292</v>
      </c>
      <c r="KH7" s="77">
        <f t="shared" si="10"/>
        <v>293</v>
      </c>
      <c r="KI7" s="77">
        <f t="shared" si="10"/>
        <v>294</v>
      </c>
      <c r="KJ7" s="77">
        <f t="shared" si="10"/>
        <v>295</v>
      </c>
      <c r="KK7" s="77">
        <f t="shared" si="10"/>
        <v>296</v>
      </c>
      <c r="KL7" s="77">
        <f t="shared" si="10"/>
        <v>297</v>
      </c>
      <c r="KM7" s="77">
        <f t="shared" si="10"/>
        <v>298</v>
      </c>
      <c r="KN7" s="77">
        <f t="shared" si="10"/>
        <v>299</v>
      </c>
      <c r="KO7" s="77">
        <f t="shared" si="10"/>
        <v>300</v>
      </c>
      <c r="KP7" s="77">
        <f t="shared" si="10"/>
        <v>301</v>
      </c>
      <c r="KQ7" s="77">
        <f t="shared" si="10"/>
        <v>302</v>
      </c>
      <c r="KR7" s="77">
        <f t="shared" si="10"/>
        <v>303</v>
      </c>
      <c r="KS7" s="77">
        <f t="shared" si="10"/>
        <v>304</v>
      </c>
      <c r="KT7" s="77">
        <f t="shared" si="10"/>
        <v>305</v>
      </c>
      <c r="KU7" s="77">
        <f t="shared" si="10"/>
        <v>306</v>
      </c>
      <c r="KV7" s="77">
        <f t="shared" si="10"/>
        <v>307</v>
      </c>
      <c r="KW7" s="77">
        <f t="shared" si="10"/>
        <v>308</v>
      </c>
      <c r="KX7" s="77">
        <f t="shared" si="10"/>
        <v>309</v>
      </c>
      <c r="KY7" s="77">
        <f t="shared" si="10"/>
        <v>310</v>
      </c>
      <c r="KZ7" s="77">
        <f t="shared" si="10"/>
        <v>311</v>
      </c>
      <c r="LA7" s="77">
        <f t="shared" si="10"/>
        <v>312</v>
      </c>
      <c r="LB7" s="77">
        <f t="shared" si="10"/>
        <v>313</v>
      </c>
      <c r="LC7" s="77">
        <f t="shared" si="10"/>
        <v>314</v>
      </c>
      <c r="LD7" s="77">
        <f t="shared" si="10"/>
        <v>315</v>
      </c>
      <c r="LE7" s="77">
        <f t="shared" si="10"/>
        <v>316</v>
      </c>
      <c r="LF7" s="77">
        <f t="shared" si="10"/>
        <v>317</v>
      </c>
      <c r="LG7" s="77">
        <f t="shared" si="10"/>
        <v>318</v>
      </c>
      <c r="LH7" s="77">
        <f t="shared" si="10"/>
        <v>319</v>
      </c>
      <c r="LI7" s="77">
        <f t="shared" si="10"/>
        <v>320</v>
      </c>
      <c r="LJ7" s="77">
        <f t="shared" si="10"/>
        <v>321</v>
      </c>
      <c r="LK7" s="77">
        <f t="shared" si="10"/>
        <v>322</v>
      </c>
      <c r="LL7" s="77">
        <f t="shared" ref="LL7:NI7" si="11">LK7+1</f>
        <v>323</v>
      </c>
      <c r="LM7" s="77">
        <f t="shared" si="11"/>
        <v>324</v>
      </c>
      <c r="LN7" s="77">
        <f t="shared" si="11"/>
        <v>325</v>
      </c>
      <c r="LO7" s="77">
        <f t="shared" si="11"/>
        <v>326</v>
      </c>
      <c r="LP7" s="77">
        <f t="shared" si="11"/>
        <v>327</v>
      </c>
      <c r="LQ7" s="77">
        <f t="shared" si="11"/>
        <v>328</v>
      </c>
      <c r="LR7" s="77">
        <f t="shared" si="11"/>
        <v>329</v>
      </c>
      <c r="LS7" s="77">
        <f t="shared" si="11"/>
        <v>330</v>
      </c>
      <c r="LT7" s="77">
        <f t="shared" si="11"/>
        <v>331</v>
      </c>
      <c r="LU7" s="77">
        <f t="shared" si="11"/>
        <v>332</v>
      </c>
      <c r="LV7" s="77">
        <f t="shared" si="11"/>
        <v>333</v>
      </c>
      <c r="LW7" s="77">
        <f t="shared" si="11"/>
        <v>334</v>
      </c>
      <c r="LX7" s="77">
        <f t="shared" si="11"/>
        <v>335</v>
      </c>
      <c r="LY7" s="77">
        <f t="shared" si="11"/>
        <v>336</v>
      </c>
      <c r="LZ7" s="77">
        <f t="shared" si="11"/>
        <v>337</v>
      </c>
      <c r="MA7" s="77">
        <f t="shared" si="11"/>
        <v>338</v>
      </c>
      <c r="MB7" s="77">
        <f t="shared" si="11"/>
        <v>339</v>
      </c>
      <c r="MC7" s="77">
        <f t="shared" si="11"/>
        <v>340</v>
      </c>
      <c r="MD7" s="77">
        <f t="shared" si="11"/>
        <v>341</v>
      </c>
      <c r="ME7" s="77">
        <f t="shared" si="11"/>
        <v>342</v>
      </c>
      <c r="MF7" s="77">
        <f t="shared" si="11"/>
        <v>343</v>
      </c>
      <c r="MG7" s="77">
        <f t="shared" si="11"/>
        <v>344</v>
      </c>
      <c r="MH7" s="77">
        <f t="shared" si="11"/>
        <v>345</v>
      </c>
      <c r="MI7" s="77">
        <f t="shared" si="11"/>
        <v>346</v>
      </c>
      <c r="MJ7" s="77">
        <f t="shared" si="11"/>
        <v>347</v>
      </c>
      <c r="MK7" s="77">
        <f t="shared" si="11"/>
        <v>348</v>
      </c>
      <c r="ML7" s="77">
        <f t="shared" si="11"/>
        <v>349</v>
      </c>
      <c r="MM7" s="77">
        <f t="shared" si="11"/>
        <v>350</v>
      </c>
      <c r="MN7" s="77">
        <f t="shared" si="11"/>
        <v>351</v>
      </c>
      <c r="MO7" s="77">
        <f t="shared" si="11"/>
        <v>352</v>
      </c>
      <c r="MP7" s="77">
        <f t="shared" si="11"/>
        <v>353</v>
      </c>
      <c r="MQ7" s="77">
        <f t="shared" si="11"/>
        <v>354</v>
      </c>
      <c r="MR7" s="77">
        <f t="shared" si="11"/>
        <v>355</v>
      </c>
      <c r="MS7" s="77">
        <f t="shared" si="11"/>
        <v>356</v>
      </c>
      <c r="MT7" s="77">
        <f t="shared" si="11"/>
        <v>357</v>
      </c>
      <c r="MU7" s="77">
        <f t="shared" si="11"/>
        <v>358</v>
      </c>
      <c r="MV7" s="77">
        <f t="shared" si="11"/>
        <v>359</v>
      </c>
      <c r="MW7" s="77">
        <f t="shared" si="11"/>
        <v>360</v>
      </c>
      <c r="MX7" s="77">
        <f t="shared" si="11"/>
        <v>361</v>
      </c>
      <c r="MY7" s="77">
        <f t="shared" si="11"/>
        <v>362</v>
      </c>
      <c r="MZ7" s="77">
        <f t="shared" si="11"/>
        <v>363</v>
      </c>
      <c r="NA7" s="77">
        <f t="shared" si="11"/>
        <v>364</v>
      </c>
      <c r="NB7" s="77">
        <f t="shared" si="11"/>
        <v>365</v>
      </c>
      <c r="NC7" s="77">
        <f t="shared" si="11"/>
        <v>366</v>
      </c>
      <c r="ND7" s="77">
        <f t="shared" si="11"/>
        <v>367</v>
      </c>
      <c r="NE7" s="77">
        <f t="shared" si="11"/>
        <v>368</v>
      </c>
      <c r="NF7" s="77">
        <f t="shared" si="11"/>
        <v>369</v>
      </c>
      <c r="NG7" s="77">
        <f t="shared" si="11"/>
        <v>370</v>
      </c>
      <c r="NH7" s="77">
        <f t="shared" si="11"/>
        <v>371</v>
      </c>
      <c r="NI7" s="78">
        <f t="shared" si="11"/>
        <v>372</v>
      </c>
    </row>
    <row r="8" spans="1:373" x14ac:dyDescent="0.25">
      <c r="A8" s="81" t="s">
        <v>87</v>
      </c>
      <c r="B8" s="82">
        <f>Leases!D165</f>
        <v>44592</v>
      </c>
      <c r="C8" s="82">
        <f>EOMONTH(B8,1)</f>
        <v>44620</v>
      </c>
      <c r="D8" s="82">
        <f t="shared" ref="D8:BO8" si="12">EOMONTH(C8,1)</f>
        <v>44651</v>
      </c>
      <c r="E8" s="82">
        <f t="shared" si="12"/>
        <v>44681</v>
      </c>
      <c r="F8" s="82">
        <f t="shared" si="12"/>
        <v>44712</v>
      </c>
      <c r="G8" s="82">
        <f t="shared" si="12"/>
        <v>44742</v>
      </c>
      <c r="H8" s="82">
        <f t="shared" si="12"/>
        <v>44773</v>
      </c>
      <c r="I8" s="82">
        <f t="shared" si="12"/>
        <v>44804</v>
      </c>
      <c r="J8" s="82">
        <f t="shared" si="12"/>
        <v>44834</v>
      </c>
      <c r="K8" s="82">
        <f t="shared" si="12"/>
        <v>44865</v>
      </c>
      <c r="L8" s="82">
        <f t="shared" si="12"/>
        <v>44895</v>
      </c>
      <c r="M8" s="82">
        <f t="shared" si="12"/>
        <v>44926</v>
      </c>
      <c r="N8" s="82">
        <f t="shared" si="12"/>
        <v>44957</v>
      </c>
      <c r="O8" s="82">
        <f t="shared" si="12"/>
        <v>44985</v>
      </c>
      <c r="P8" s="82">
        <f t="shared" si="12"/>
        <v>45016</v>
      </c>
      <c r="Q8" s="82">
        <f t="shared" si="12"/>
        <v>45046</v>
      </c>
      <c r="R8" s="82">
        <f t="shared" si="12"/>
        <v>45077</v>
      </c>
      <c r="S8" s="82">
        <f t="shared" si="12"/>
        <v>45107</v>
      </c>
      <c r="T8" s="82">
        <f t="shared" si="12"/>
        <v>45138</v>
      </c>
      <c r="U8" s="82">
        <f t="shared" si="12"/>
        <v>45169</v>
      </c>
      <c r="V8" s="82">
        <f t="shared" si="12"/>
        <v>45199</v>
      </c>
      <c r="W8" s="82">
        <f t="shared" si="12"/>
        <v>45230</v>
      </c>
      <c r="X8" s="82">
        <f t="shared" si="12"/>
        <v>45260</v>
      </c>
      <c r="Y8" s="82">
        <f t="shared" si="12"/>
        <v>45291</v>
      </c>
      <c r="Z8" s="82">
        <f t="shared" si="12"/>
        <v>45322</v>
      </c>
      <c r="AA8" s="82">
        <f t="shared" si="12"/>
        <v>45351</v>
      </c>
      <c r="AB8" s="82">
        <f t="shared" si="12"/>
        <v>45382</v>
      </c>
      <c r="AC8" s="82">
        <f t="shared" si="12"/>
        <v>45412</v>
      </c>
      <c r="AD8" s="82">
        <f t="shared" si="12"/>
        <v>45443</v>
      </c>
      <c r="AE8" s="82">
        <f t="shared" si="12"/>
        <v>45473</v>
      </c>
      <c r="AF8" s="82">
        <f t="shared" si="12"/>
        <v>45504</v>
      </c>
      <c r="AG8" s="82">
        <f t="shared" si="12"/>
        <v>45535</v>
      </c>
      <c r="AH8" s="82">
        <f t="shared" si="12"/>
        <v>45565</v>
      </c>
      <c r="AI8" s="82">
        <f t="shared" si="12"/>
        <v>45596</v>
      </c>
      <c r="AJ8" s="82">
        <f t="shared" si="12"/>
        <v>45626</v>
      </c>
      <c r="AK8" s="82">
        <f t="shared" si="12"/>
        <v>45657</v>
      </c>
      <c r="AL8" s="82">
        <f t="shared" si="12"/>
        <v>45688</v>
      </c>
      <c r="AM8" s="82">
        <f t="shared" si="12"/>
        <v>45716</v>
      </c>
      <c r="AN8" s="82">
        <f t="shared" si="12"/>
        <v>45747</v>
      </c>
      <c r="AO8" s="82">
        <f t="shared" si="12"/>
        <v>45777</v>
      </c>
      <c r="AP8" s="82">
        <f t="shared" si="12"/>
        <v>45808</v>
      </c>
      <c r="AQ8" s="82">
        <f t="shared" si="12"/>
        <v>45838</v>
      </c>
      <c r="AR8" s="82">
        <f t="shared" si="12"/>
        <v>45869</v>
      </c>
      <c r="AS8" s="82">
        <f t="shared" si="12"/>
        <v>45900</v>
      </c>
      <c r="AT8" s="82">
        <f t="shared" si="12"/>
        <v>45930</v>
      </c>
      <c r="AU8" s="82">
        <f t="shared" si="12"/>
        <v>45961</v>
      </c>
      <c r="AV8" s="82">
        <f t="shared" si="12"/>
        <v>45991</v>
      </c>
      <c r="AW8" s="82">
        <f t="shared" si="12"/>
        <v>46022</v>
      </c>
      <c r="AX8" s="82">
        <f t="shared" si="12"/>
        <v>46053</v>
      </c>
      <c r="AY8" s="82">
        <f t="shared" si="12"/>
        <v>46081</v>
      </c>
      <c r="AZ8" s="82">
        <f t="shared" si="12"/>
        <v>46112</v>
      </c>
      <c r="BA8" s="82">
        <f t="shared" si="12"/>
        <v>46142</v>
      </c>
      <c r="BB8" s="82">
        <f t="shared" si="12"/>
        <v>46173</v>
      </c>
      <c r="BC8" s="82">
        <f t="shared" si="12"/>
        <v>46203</v>
      </c>
      <c r="BD8" s="82">
        <f t="shared" si="12"/>
        <v>46234</v>
      </c>
      <c r="BE8" s="82">
        <f t="shared" si="12"/>
        <v>46265</v>
      </c>
      <c r="BF8" s="82">
        <f t="shared" si="12"/>
        <v>46295</v>
      </c>
      <c r="BG8" s="82">
        <f t="shared" si="12"/>
        <v>46326</v>
      </c>
      <c r="BH8" s="82">
        <f t="shared" si="12"/>
        <v>46356</v>
      </c>
      <c r="BI8" s="82">
        <f t="shared" si="12"/>
        <v>46387</v>
      </c>
      <c r="BJ8" s="82">
        <f t="shared" si="12"/>
        <v>46418</v>
      </c>
      <c r="BK8" s="82">
        <f t="shared" si="12"/>
        <v>46446</v>
      </c>
      <c r="BL8" s="82">
        <f t="shared" si="12"/>
        <v>46477</v>
      </c>
      <c r="BM8" s="82">
        <f t="shared" si="12"/>
        <v>46507</v>
      </c>
      <c r="BN8" s="82">
        <f t="shared" si="12"/>
        <v>46538</v>
      </c>
      <c r="BO8" s="82">
        <f t="shared" si="12"/>
        <v>46568</v>
      </c>
      <c r="BP8" s="82">
        <f t="shared" ref="BP8:EA8" si="13">EOMONTH(BO8,1)</f>
        <v>46599</v>
      </c>
      <c r="BQ8" s="82">
        <f t="shared" si="13"/>
        <v>46630</v>
      </c>
      <c r="BR8" s="82">
        <f t="shared" si="13"/>
        <v>46660</v>
      </c>
      <c r="BS8" s="82">
        <f t="shared" si="13"/>
        <v>46691</v>
      </c>
      <c r="BT8" s="82">
        <f t="shared" si="13"/>
        <v>46721</v>
      </c>
      <c r="BU8" s="82">
        <f t="shared" si="13"/>
        <v>46752</v>
      </c>
      <c r="BV8" s="82">
        <f t="shared" si="13"/>
        <v>46783</v>
      </c>
      <c r="BW8" s="82">
        <f t="shared" si="13"/>
        <v>46812</v>
      </c>
      <c r="BX8" s="82">
        <f t="shared" si="13"/>
        <v>46843</v>
      </c>
      <c r="BY8" s="82">
        <f t="shared" si="13"/>
        <v>46873</v>
      </c>
      <c r="BZ8" s="82">
        <f t="shared" si="13"/>
        <v>46904</v>
      </c>
      <c r="CA8" s="82">
        <f t="shared" si="13"/>
        <v>46934</v>
      </c>
      <c r="CB8" s="82">
        <f t="shared" si="13"/>
        <v>46965</v>
      </c>
      <c r="CC8" s="82">
        <f t="shared" si="13"/>
        <v>46996</v>
      </c>
      <c r="CD8" s="82">
        <f t="shared" si="13"/>
        <v>47026</v>
      </c>
      <c r="CE8" s="82">
        <f t="shared" si="13"/>
        <v>47057</v>
      </c>
      <c r="CF8" s="82">
        <f t="shared" si="13"/>
        <v>47087</v>
      </c>
      <c r="CG8" s="82">
        <f t="shared" si="13"/>
        <v>47118</v>
      </c>
      <c r="CH8" s="82">
        <f t="shared" si="13"/>
        <v>47149</v>
      </c>
      <c r="CI8" s="82">
        <f t="shared" si="13"/>
        <v>47177</v>
      </c>
      <c r="CJ8" s="82">
        <f t="shared" si="13"/>
        <v>47208</v>
      </c>
      <c r="CK8" s="82">
        <f t="shared" si="13"/>
        <v>47238</v>
      </c>
      <c r="CL8" s="82">
        <f t="shared" si="13"/>
        <v>47269</v>
      </c>
      <c r="CM8" s="82">
        <f t="shared" si="13"/>
        <v>47299</v>
      </c>
      <c r="CN8" s="82">
        <f t="shared" si="13"/>
        <v>47330</v>
      </c>
      <c r="CO8" s="82">
        <f t="shared" si="13"/>
        <v>47361</v>
      </c>
      <c r="CP8" s="82">
        <f t="shared" si="13"/>
        <v>47391</v>
      </c>
      <c r="CQ8" s="82">
        <f t="shared" si="13"/>
        <v>47422</v>
      </c>
      <c r="CR8" s="82">
        <f t="shared" si="13"/>
        <v>47452</v>
      </c>
      <c r="CS8" s="82">
        <f t="shared" si="13"/>
        <v>47483</v>
      </c>
      <c r="CT8" s="82">
        <f t="shared" si="13"/>
        <v>47514</v>
      </c>
      <c r="CU8" s="82">
        <f t="shared" si="13"/>
        <v>47542</v>
      </c>
      <c r="CV8" s="82">
        <f t="shared" si="13"/>
        <v>47573</v>
      </c>
      <c r="CW8" s="82">
        <f t="shared" si="13"/>
        <v>47603</v>
      </c>
      <c r="CX8" s="82">
        <f t="shared" si="13"/>
        <v>47634</v>
      </c>
      <c r="CY8" s="82">
        <f t="shared" si="13"/>
        <v>47664</v>
      </c>
      <c r="CZ8" s="82">
        <f t="shared" si="13"/>
        <v>47695</v>
      </c>
      <c r="DA8" s="82">
        <f t="shared" si="13"/>
        <v>47726</v>
      </c>
      <c r="DB8" s="82">
        <f t="shared" si="13"/>
        <v>47756</v>
      </c>
      <c r="DC8" s="82">
        <f t="shared" si="13"/>
        <v>47787</v>
      </c>
      <c r="DD8" s="82">
        <f t="shared" si="13"/>
        <v>47817</v>
      </c>
      <c r="DE8" s="82">
        <f t="shared" si="13"/>
        <v>47848</v>
      </c>
      <c r="DF8" s="82">
        <f t="shared" si="13"/>
        <v>47879</v>
      </c>
      <c r="DG8" s="82">
        <f t="shared" si="13"/>
        <v>47907</v>
      </c>
      <c r="DH8" s="82">
        <f t="shared" si="13"/>
        <v>47938</v>
      </c>
      <c r="DI8" s="82">
        <f t="shared" si="13"/>
        <v>47968</v>
      </c>
      <c r="DJ8" s="82">
        <f t="shared" si="13"/>
        <v>47999</v>
      </c>
      <c r="DK8" s="82">
        <f t="shared" si="13"/>
        <v>48029</v>
      </c>
      <c r="DL8" s="82">
        <f t="shared" si="13"/>
        <v>48060</v>
      </c>
      <c r="DM8" s="82">
        <f t="shared" si="13"/>
        <v>48091</v>
      </c>
      <c r="DN8" s="82">
        <f t="shared" si="13"/>
        <v>48121</v>
      </c>
      <c r="DO8" s="82">
        <f t="shared" si="13"/>
        <v>48152</v>
      </c>
      <c r="DP8" s="82">
        <f t="shared" si="13"/>
        <v>48182</v>
      </c>
      <c r="DQ8" s="82">
        <f t="shared" si="13"/>
        <v>48213</v>
      </c>
      <c r="DR8" s="82">
        <f t="shared" si="13"/>
        <v>48244</v>
      </c>
      <c r="DS8" s="82">
        <f t="shared" si="13"/>
        <v>48273</v>
      </c>
      <c r="DT8" s="82">
        <f t="shared" si="13"/>
        <v>48304</v>
      </c>
      <c r="DU8" s="82">
        <f t="shared" si="13"/>
        <v>48334</v>
      </c>
      <c r="DV8" s="82">
        <f t="shared" si="13"/>
        <v>48365</v>
      </c>
      <c r="DW8" s="82">
        <f t="shared" si="13"/>
        <v>48395</v>
      </c>
      <c r="DX8" s="82">
        <f t="shared" si="13"/>
        <v>48426</v>
      </c>
      <c r="DY8" s="82">
        <f t="shared" si="13"/>
        <v>48457</v>
      </c>
      <c r="DZ8" s="82">
        <f t="shared" si="13"/>
        <v>48487</v>
      </c>
      <c r="EA8" s="82">
        <f t="shared" si="13"/>
        <v>48518</v>
      </c>
      <c r="EB8" s="82">
        <f t="shared" ref="EB8:GM8" si="14">EOMONTH(EA8,1)</f>
        <v>48548</v>
      </c>
      <c r="EC8" s="82">
        <f t="shared" si="14"/>
        <v>48579</v>
      </c>
      <c r="ED8" s="82">
        <f t="shared" si="14"/>
        <v>48610</v>
      </c>
      <c r="EE8" s="82">
        <f t="shared" si="14"/>
        <v>48638</v>
      </c>
      <c r="EF8" s="82">
        <f t="shared" si="14"/>
        <v>48669</v>
      </c>
      <c r="EG8" s="82">
        <f t="shared" si="14"/>
        <v>48699</v>
      </c>
      <c r="EH8" s="82">
        <f t="shared" si="14"/>
        <v>48730</v>
      </c>
      <c r="EI8" s="82">
        <f t="shared" si="14"/>
        <v>48760</v>
      </c>
      <c r="EJ8" s="82">
        <f t="shared" si="14"/>
        <v>48791</v>
      </c>
      <c r="EK8" s="82">
        <f t="shared" si="14"/>
        <v>48822</v>
      </c>
      <c r="EL8" s="82">
        <f t="shared" si="14"/>
        <v>48852</v>
      </c>
      <c r="EM8" s="82">
        <f t="shared" si="14"/>
        <v>48883</v>
      </c>
      <c r="EN8" s="82">
        <f t="shared" si="14"/>
        <v>48913</v>
      </c>
      <c r="EO8" s="82">
        <f t="shared" si="14"/>
        <v>48944</v>
      </c>
      <c r="EP8" s="82">
        <f t="shared" si="14"/>
        <v>48975</v>
      </c>
      <c r="EQ8" s="82">
        <f t="shared" si="14"/>
        <v>49003</v>
      </c>
      <c r="ER8" s="82">
        <f t="shared" si="14"/>
        <v>49034</v>
      </c>
      <c r="ES8" s="82">
        <f t="shared" si="14"/>
        <v>49064</v>
      </c>
      <c r="ET8" s="82">
        <f t="shared" si="14"/>
        <v>49095</v>
      </c>
      <c r="EU8" s="82">
        <f t="shared" si="14"/>
        <v>49125</v>
      </c>
      <c r="EV8" s="82">
        <f t="shared" si="14"/>
        <v>49156</v>
      </c>
      <c r="EW8" s="82">
        <f t="shared" si="14"/>
        <v>49187</v>
      </c>
      <c r="EX8" s="82">
        <f t="shared" si="14"/>
        <v>49217</v>
      </c>
      <c r="EY8" s="82">
        <f t="shared" si="14"/>
        <v>49248</v>
      </c>
      <c r="EZ8" s="82">
        <f t="shared" si="14"/>
        <v>49278</v>
      </c>
      <c r="FA8" s="82">
        <f t="shared" si="14"/>
        <v>49309</v>
      </c>
      <c r="FB8" s="82">
        <f t="shared" si="14"/>
        <v>49340</v>
      </c>
      <c r="FC8" s="82">
        <f t="shared" si="14"/>
        <v>49368</v>
      </c>
      <c r="FD8" s="82">
        <f t="shared" si="14"/>
        <v>49399</v>
      </c>
      <c r="FE8" s="82">
        <f t="shared" si="14"/>
        <v>49429</v>
      </c>
      <c r="FF8" s="82">
        <f t="shared" si="14"/>
        <v>49460</v>
      </c>
      <c r="FG8" s="82">
        <f t="shared" si="14"/>
        <v>49490</v>
      </c>
      <c r="FH8" s="82">
        <f t="shared" si="14"/>
        <v>49521</v>
      </c>
      <c r="FI8" s="82">
        <f t="shared" si="14"/>
        <v>49552</v>
      </c>
      <c r="FJ8" s="82">
        <f t="shared" si="14"/>
        <v>49582</v>
      </c>
      <c r="FK8" s="82">
        <f t="shared" si="14"/>
        <v>49613</v>
      </c>
      <c r="FL8" s="82">
        <f t="shared" si="14"/>
        <v>49643</v>
      </c>
      <c r="FM8" s="82">
        <f t="shared" si="14"/>
        <v>49674</v>
      </c>
      <c r="FN8" s="82">
        <f t="shared" si="14"/>
        <v>49705</v>
      </c>
      <c r="FO8" s="82">
        <f t="shared" si="14"/>
        <v>49734</v>
      </c>
      <c r="FP8" s="82">
        <f t="shared" si="14"/>
        <v>49765</v>
      </c>
      <c r="FQ8" s="82">
        <f t="shared" si="14"/>
        <v>49795</v>
      </c>
      <c r="FR8" s="82">
        <f t="shared" si="14"/>
        <v>49826</v>
      </c>
      <c r="FS8" s="82">
        <f t="shared" si="14"/>
        <v>49856</v>
      </c>
      <c r="FT8" s="82">
        <f t="shared" si="14"/>
        <v>49887</v>
      </c>
      <c r="FU8" s="82">
        <f t="shared" si="14"/>
        <v>49918</v>
      </c>
      <c r="FV8" s="82">
        <f t="shared" si="14"/>
        <v>49948</v>
      </c>
      <c r="FW8" s="82">
        <f t="shared" si="14"/>
        <v>49979</v>
      </c>
      <c r="FX8" s="82">
        <f t="shared" si="14"/>
        <v>50009</v>
      </c>
      <c r="FY8" s="82">
        <f t="shared" si="14"/>
        <v>50040</v>
      </c>
      <c r="FZ8" s="82">
        <f t="shared" si="14"/>
        <v>50071</v>
      </c>
      <c r="GA8" s="82">
        <f t="shared" si="14"/>
        <v>50099</v>
      </c>
      <c r="GB8" s="82">
        <f t="shared" si="14"/>
        <v>50130</v>
      </c>
      <c r="GC8" s="82">
        <f t="shared" si="14"/>
        <v>50160</v>
      </c>
      <c r="GD8" s="82">
        <f t="shared" si="14"/>
        <v>50191</v>
      </c>
      <c r="GE8" s="82">
        <f t="shared" si="14"/>
        <v>50221</v>
      </c>
      <c r="GF8" s="82">
        <f t="shared" si="14"/>
        <v>50252</v>
      </c>
      <c r="GG8" s="82">
        <f t="shared" si="14"/>
        <v>50283</v>
      </c>
      <c r="GH8" s="82">
        <f t="shared" si="14"/>
        <v>50313</v>
      </c>
      <c r="GI8" s="82">
        <f t="shared" si="14"/>
        <v>50344</v>
      </c>
      <c r="GJ8" s="82">
        <f t="shared" si="14"/>
        <v>50374</v>
      </c>
      <c r="GK8" s="82">
        <f t="shared" si="14"/>
        <v>50405</v>
      </c>
      <c r="GL8" s="82">
        <f t="shared" si="14"/>
        <v>50436</v>
      </c>
      <c r="GM8" s="82">
        <f t="shared" si="14"/>
        <v>50464</v>
      </c>
      <c r="GN8" s="82">
        <f t="shared" ref="GN8:IY8" si="15">EOMONTH(GM8,1)</f>
        <v>50495</v>
      </c>
      <c r="GO8" s="82">
        <f t="shared" si="15"/>
        <v>50525</v>
      </c>
      <c r="GP8" s="82">
        <f t="shared" si="15"/>
        <v>50556</v>
      </c>
      <c r="GQ8" s="82">
        <f t="shared" si="15"/>
        <v>50586</v>
      </c>
      <c r="GR8" s="82">
        <f t="shared" si="15"/>
        <v>50617</v>
      </c>
      <c r="GS8" s="82">
        <f t="shared" si="15"/>
        <v>50648</v>
      </c>
      <c r="GT8" s="82">
        <f t="shared" si="15"/>
        <v>50678</v>
      </c>
      <c r="GU8" s="82">
        <f t="shared" si="15"/>
        <v>50709</v>
      </c>
      <c r="GV8" s="82">
        <f t="shared" si="15"/>
        <v>50739</v>
      </c>
      <c r="GW8" s="82">
        <f t="shared" si="15"/>
        <v>50770</v>
      </c>
      <c r="GX8" s="82">
        <f t="shared" si="15"/>
        <v>50801</v>
      </c>
      <c r="GY8" s="82">
        <f t="shared" si="15"/>
        <v>50829</v>
      </c>
      <c r="GZ8" s="82">
        <f t="shared" si="15"/>
        <v>50860</v>
      </c>
      <c r="HA8" s="82">
        <f t="shared" si="15"/>
        <v>50890</v>
      </c>
      <c r="HB8" s="82">
        <f t="shared" si="15"/>
        <v>50921</v>
      </c>
      <c r="HC8" s="82">
        <f t="shared" si="15"/>
        <v>50951</v>
      </c>
      <c r="HD8" s="82">
        <f t="shared" si="15"/>
        <v>50982</v>
      </c>
      <c r="HE8" s="82">
        <f t="shared" si="15"/>
        <v>51013</v>
      </c>
      <c r="HF8" s="82">
        <f t="shared" si="15"/>
        <v>51043</v>
      </c>
      <c r="HG8" s="82">
        <f t="shared" si="15"/>
        <v>51074</v>
      </c>
      <c r="HH8" s="82">
        <f t="shared" si="15"/>
        <v>51104</v>
      </c>
      <c r="HI8" s="82">
        <f t="shared" si="15"/>
        <v>51135</v>
      </c>
      <c r="HJ8" s="82">
        <f t="shared" si="15"/>
        <v>51166</v>
      </c>
      <c r="HK8" s="82">
        <f t="shared" si="15"/>
        <v>51195</v>
      </c>
      <c r="HL8" s="82">
        <f t="shared" si="15"/>
        <v>51226</v>
      </c>
      <c r="HM8" s="82">
        <f t="shared" si="15"/>
        <v>51256</v>
      </c>
      <c r="HN8" s="82">
        <f t="shared" si="15"/>
        <v>51287</v>
      </c>
      <c r="HO8" s="82">
        <f t="shared" si="15"/>
        <v>51317</v>
      </c>
      <c r="HP8" s="82">
        <f t="shared" si="15"/>
        <v>51348</v>
      </c>
      <c r="HQ8" s="82">
        <f t="shared" si="15"/>
        <v>51379</v>
      </c>
      <c r="HR8" s="82">
        <f t="shared" si="15"/>
        <v>51409</v>
      </c>
      <c r="HS8" s="82">
        <f t="shared" si="15"/>
        <v>51440</v>
      </c>
      <c r="HT8" s="82">
        <f t="shared" si="15"/>
        <v>51470</v>
      </c>
      <c r="HU8" s="82">
        <f t="shared" si="15"/>
        <v>51501</v>
      </c>
      <c r="HV8" s="82">
        <f t="shared" si="15"/>
        <v>51532</v>
      </c>
      <c r="HW8" s="82">
        <f t="shared" si="15"/>
        <v>51560</v>
      </c>
      <c r="HX8" s="82">
        <f t="shared" si="15"/>
        <v>51591</v>
      </c>
      <c r="HY8" s="82">
        <f t="shared" si="15"/>
        <v>51621</v>
      </c>
      <c r="HZ8" s="82">
        <f t="shared" si="15"/>
        <v>51652</v>
      </c>
      <c r="IA8" s="82">
        <f t="shared" si="15"/>
        <v>51682</v>
      </c>
      <c r="IB8" s="82">
        <f t="shared" si="15"/>
        <v>51713</v>
      </c>
      <c r="IC8" s="82">
        <f t="shared" si="15"/>
        <v>51744</v>
      </c>
      <c r="ID8" s="82">
        <f t="shared" si="15"/>
        <v>51774</v>
      </c>
      <c r="IE8" s="82">
        <f t="shared" si="15"/>
        <v>51805</v>
      </c>
      <c r="IF8" s="82">
        <f t="shared" si="15"/>
        <v>51835</v>
      </c>
      <c r="IG8" s="82">
        <f t="shared" si="15"/>
        <v>51866</v>
      </c>
      <c r="IH8" s="82">
        <f t="shared" si="15"/>
        <v>51897</v>
      </c>
      <c r="II8" s="82">
        <f t="shared" si="15"/>
        <v>51925</v>
      </c>
      <c r="IJ8" s="82">
        <f t="shared" si="15"/>
        <v>51956</v>
      </c>
      <c r="IK8" s="82">
        <f t="shared" si="15"/>
        <v>51986</v>
      </c>
      <c r="IL8" s="82">
        <f t="shared" si="15"/>
        <v>52017</v>
      </c>
      <c r="IM8" s="82">
        <f t="shared" si="15"/>
        <v>52047</v>
      </c>
      <c r="IN8" s="82">
        <f t="shared" si="15"/>
        <v>52078</v>
      </c>
      <c r="IO8" s="82">
        <f t="shared" si="15"/>
        <v>52109</v>
      </c>
      <c r="IP8" s="82">
        <f t="shared" si="15"/>
        <v>52139</v>
      </c>
      <c r="IQ8" s="82">
        <f t="shared" si="15"/>
        <v>52170</v>
      </c>
      <c r="IR8" s="82">
        <f t="shared" si="15"/>
        <v>52200</v>
      </c>
      <c r="IS8" s="82">
        <f t="shared" si="15"/>
        <v>52231</v>
      </c>
      <c r="IT8" s="82">
        <f t="shared" si="15"/>
        <v>52262</v>
      </c>
      <c r="IU8" s="82">
        <f t="shared" si="15"/>
        <v>52290</v>
      </c>
      <c r="IV8" s="82">
        <f t="shared" si="15"/>
        <v>52321</v>
      </c>
      <c r="IW8" s="82">
        <f t="shared" si="15"/>
        <v>52351</v>
      </c>
      <c r="IX8" s="82">
        <f t="shared" si="15"/>
        <v>52382</v>
      </c>
      <c r="IY8" s="82">
        <f t="shared" si="15"/>
        <v>52412</v>
      </c>
      <c r="IZ8" s="82">
        <f t="shared" ref="IZ8:LK8" si="16">EOMONTH(IY8,1)</f>
        <v>52443</v>
      </c>
      <c r="JA8" s="82">
        <f t="shared" si="16"/>
        <v>52474</v>
      </c>
      <c r="JB8" s="82">
        <f t="shared" si="16"/>
        <v>52504</v>
      </c>
      <c r="JC8" s="82">
        <f t="shared" si="16"/>
        <v>52535</v>
      </c>
      <c r="JD8" s="82">
        <f t="shared" si="16"/>
        <v>52565</v>
      </c>
      <c r="JE8" s="82">
        <f t="shared" si="16"/>
        <v>52596</v>
      </c>
      <c r="JF8" s="82">
        <f t="shared" si="16"/>
        <v>52627</v>
      </c>
      <c r="JG8" s="82">
        <f t="shared" si="16"/>
        <v>52656</v>
      </c>
      <c r="JH8" s="82">
        <f t="shared" si="16"/>
        <v>52687</v>
      </c>
      <c r="JI8" s="82">
        <f t="shared" si="16"/>
        <v>52717</v>
      </c>
      <c r="JJ8" s="82">
        <f t="shared" si="16"/>
        <v>52748</v>
      </c>
      <c r="JK8" s="82">
        <f t="shared" si="16"/>
        <v>52778</v>
      </c>
      <c r="JL8" s="82">
        <f t="shared" si="16"/>
        <v>52809</v>
      </c>
      <c r="JM8" s="82">
        <f t="shared" si="16"/>
        <v>52840</v>
      </c>
      <c r="JN8" s="82">
        <f t="shared" si="16"/>
        <v>52870</v>
      </c>
      <c r="JO8" s="82">
        <f t="shared" si="16"/>
        <v>52901</v>
      </c>
      <c r="JP8" s="82">
        <f t="shared" si="16"/>
        <v>52931</v>
      </c>
      <c r="JQ8" s="82">
        <f t="shared" si="16"/>
        <v>52962</v>
      </c>
      <c r="JR8" s="82">
        <f t="shared" si="16"/>
        <v>52993</v>
      </c>
      <c r="JS8" s="82">
        <f t="shared" si="16"/>
        <v>53021</v>
      </c>
      <c r="JT8" s="82">
        <f t="shared" si="16"/>
        <v>53052</v>
      </c>
      <c r="JU8" s="82">
        <f t="shared" si="16"/>
        <v>53082</v>
      </c>
      <c r="JV8" s="82">
        <f t="shared" si="16"/>
        <v>53113</v>
      </c>
      <c r="JW8" s="82">
        <f t="shared" si="16"/>
        <v>53143</v>
      </c>
      <c r="JX8" s="82">
        <f t="shared" si="16"/>
        <v>53174</v>
      </c>
      <c r="JY8" s="82">
        <f t="shared" si="16"/>
        <v>53205</v>
      </c>
      <c r="JZ8" s="82">
        <f t="shared" si="16"/>
        <v>53235</v>
      </c>
      <c r="KA8" s="82">
        <f t="shared" si="16"/>
        <v>53266</v>
      </c>
      <c r="KB8" s="82">
        <f t="shared" si="16"/>
        <v>53296</v>
      </c>
      <c r="KC8" s="82">
        <f t="shared" si="16"/>
        <v>53327</v>
      </c>
      <c r="KD8" s="82">
        <f t="shared" si="16"/>
        <v>53358</v>
      </c>
      <c r="KE8" s="82">
        <f t="shared" si="16"/>
        <v>53386</v>
      </c>
      <c r="KF8" s="82">
        <f t="shared" si="16"/>
        <v>53417</v>
      </c>
      <c r="KG8" s="82">
        <f t="shared" si="16"/>
        <v>53447</v>
      </c>
      <c r="KH8" s="82">
        <f t="shared" si="16"/>
        <v>53478</v>
      </c>
      <c r="KI8" s="82">
        <f t="shared" si="16"/>
        <v>53508</v>
      </c>
      <c r="KJ8" s="82">
        <f t="shared" si="16"/>
        <v>53539</v>
      </c>
      <c r="KK8" s="82">
        <f t="shared" si="16"/>
        <v>53570</v>
      </c>
      <c r="KL8" s="82">
        <f t="shared" si="16"/>
        <v>53600</v>
      </c>
      <c r="KM8" s="82">
        <f t="shared" si="16"/>
        <v>53631</v>
      </c>
      <c r="KN8" s="82">
        <f t="shared" si="16"/>
        <v>53661</v>
      </c>
      <c r="KO8" s="82">
        <f t="shared" si="16"/>
        <v>53692</v>
      </c>
      <c r="KP8" s="82">
        <f t="shared" si="16"/>
        <v>53723</v>
      </c>
      <c r="KQ8" s="82">
        <f t="shared" si="16"/>
        <v>53751</v>
      </c>
      <c r="KR8" s="82">
        <f t="shared" si="16"/>
        <v>53782</v>
      </c>
      <c r="KS8" s="82">
        <f t="shared" si="16"/>
        <v>53812</v>
      </c>
      <c r="KT8" s="82">
        <f t="shared" si="16"/>
        <v>53843</v>
      </c>
      <c r="KU8" s="82">
        <f t="shared" si="16"/>
        <v>53873</v>
      </c>
      <c r="KV8" s="82">
        <f t="shared" si="16"/>
        <v>53904</v>
      </c>
      <c r="KW8" s="82">
        <f t="shared" si="16"/>
        <v>53935</v>
      </c>
      <c r="KX8" s="82">
        <f t="shared" si="16"/>
        <v>53965</v>
      </c>
      <c r="KY8" s="82">
        <f t="shared" si="16"/>
        <v>53996</v>
      </c>
      <c r="KZ8" s="82">
        <f t="shared" si="16"/>
        <v>54026</v>
      </c>
      <c r="LA8" s="82">
        <f t="shared" si="16"/>
        <v>54057</v>
      </c>
      <c r="LB8" s="82">
        <f t="shared" si="16"/>
        <v>54088</v>
      </c>
      <c r="LC8" s="82">
        <f t="shared" si="16"/>
        <v>54117</v>
      </c>
      <c r="LD8" s="82">
        <f t="shared" si="16"/>
        <v>54148</v>
      </c>
      <c r="LE8" s="82">
        <f t="shared" si="16"/>
        <v>54178</v>
      </c>
      <c r="LF8" s="82">
        <f t="shared" si="16"/>
        <v>54209</v>
      </c>
      <c r="LG8" s="82">
        <f t="shared" si="16"/>
        <v>54239</v>
      </c>
      <c r="LH8" s="82">
        <f t="shared" si="16"/>
        <v>54270</v>
      </c>
      <c r="LI8" s="82">
        <f t="shared" si="16"/>
        <v>54301</v>
      </c>
      <c r="LJ8" s="82">
        <f t="shared" si="16"/>
        <v>54331</v>
      </c>
      <c r="LK8" s="82">
        <f t="shared" si="16"/>
        <v>54362</v>
      </c>
      <c r="LL8" s="82">
        <f t="shared" ref="LL8:NI8" si="17">EOMONTH(LK8,1)</f>
        <v>54392</v>
      </c>
      <c r="LM8" s="82">
        <f t="shared" si="17"/>
        <v>54423</v>
      </c>
      <c r="LN8" s="82">
        <f t="shared" si="17"/>
        <v>54454</v>
      </c>
      <c r="LO8" s="82">
        <f t="shared" si="17"/>
        <v>54482</v>
      </c>
      <c r="LP8" s="82">
        <f t="shared" si="17"/>
        <v>54513</v>
      </c>
      <c r="LQ8" s="82">
        <f t="shared" si="17"/>
        <v>54543</v>
      </c>
      <c r="LR8" s="82">
        <f t="shared" si="17"/>
        <v>54574</v>
      </c>
      <c r="LS8" s="82">
        <f t="shared" si="17"/>
        <v>54604</v>
      </c>
      <c r="LT8" s="82">
        <f t="shared" si="17"/>
        <v>54635</v>
      </c>
      <c r="LU8" s="82">
        <f t="shared" si="17"/>
        <v>54666</v>
      </c>
      <c r="LV8" s="82">
        <f t="shared" si="17"/>
        <v>54696</v>
      </c>
      <c r="LW8" s="82">
        <f t="shared" si="17"/>
        <v>54727</v>
      </c>
      <c r="LX8" s="82">
        <f t="shared" si="17"/>
        <v>54757</v>
      </c>
      <c r="LY8" s="82">
        <f t="shared" si="17"/>
        <v>54788</v>
      </c>
      <c r="LZ8" s="82">
        <f t="shared" si="17"/>
        <v>54819</v>
      </c>
      <c r="MA8" s="82">
        <f t="shared" si="17"/>
        <v>54847</v>
      </c>
      <c r="MB8" s="82">
        <f t="shared" si="17"/>
        <v>54878</v>
      </c>
      <c r="MC8" s="82">
        <f t="shared" si="17"/>
        <v>54908</v>
      </c>
      <c r="MD8" s="82">
        <f t="shared" si="17"/>
        <v>54939</v>
      </c>
      <c r="ME8" s="82">
        <f t="shared" si="17"/>
        <v>54969</v>
      </c>
      <c r="MF8" s="82">
        <f t="shared" si="17"/>
        <v>55000</v>
      </c>
      <c r="MG8" s="82">
        <f t="shared" si="17"/>
        <v>55031</v>
      </c>
      <c r="MH8" s="82">
        <f t="shared" si="17"/>
        <v>55061</v>
      </c>
      <c r="MI8" s="82">
        <f t="shared" si="17"/>
        <v>55092</v>
      </c>
      <c r="MJ8" s="82">
        <f t="shared" si="17"/>
        <v>55122</v>
      </c>
      <c r="MK8" s="82">
        <f t="shared" si="17"/>
        <v>55153</v>
      </c>
      <c r="ML8" s="82">
        <f t="shared" si="17"/>
        <v>55184</v>
      </c>
      <c r="MM8" s="82">
        <f t="shared" si="17"/>
        <v>55212</v>
      </c>
      <c r="MN8" s="82">
        <f t="shared" si="17"/>
        <v>55243</v>
      </c>
      <c r="MO8" s="82">
        <f t="shared" si="17"/>
        <v>55273</v>
      </c>
      <c r="MP8" s="82">
        <f t="shared" si="17"/>
        <v>55304</v>
      </c>
      <c r="MQ8" s="82">
        <f t="shared" si="17"/>
        <v>55334</v>
      </c>
      <c r="MR8" s="82">
        <f t="shared" si="17"/>
        <v>55365</v>
      </c>
      <c r="MS8" s="82">
        <f t="shared" si="17"/>
        <v>55396</v>
      </c>
      <c r="MT8" s="82">
        <f t="shared" si="17"/>
        <v>55426</v>
      </c>
      <c r="MU8" s="82">
        <f t="shared" si="17"/>
        <v>55457</v>
      </c>
      <c r="MV8" s="82">
        <f t="shared" si="17"/>
        <v>55487</v>
      </c>
      <c r="MW8" s="82">
        <f t="shared" si="17"/>
        <v>55518</v>
      </c>
      <c r="MX8" s="82">
        <f t="shared" si="17"/>
        <v>55549</v>
      </c>
      <c r="MY8" s="82">
        <f t="shared" si="17"/>
        <v>55578</v>
      </c>
      <c r="MZ8" s="82">
        <f t="shared" si="17"/>
        <v>55609</v>
      </c>
      <c r="NA8" s="82">
        <f t="shared" si="17"/>
        <v>55639</v>
      </c>
      <c r="NB8" s="82">
        <f t="shared" si="17"/>
        <v>55670</v>
      </c>
      <c r="NC8" s="82">
        <f t="shared" si="17"/>
        <v>55700</v>
      </c>
      <c r="ND8" s="82">
        <f t="shared" si="17"/>
        <v>55731</v>
      </c>
      <c r="NE8" s="82">
        <f t="shared" si="17"/>
        <v>55762</v>
      </c>
      <c r="NF8" s="82">
        <f t="shared" si="17"/>
        <v>55792</v>
      </c>
      <c r="NG8" s="82">
        <f t="shared" si="17"/>
        <v>55823</v>
      </c>
      <c r="NH8" s="82">
        <f t="shared" si="17"/>
        <v>55853</v>
      </c>
      <c r="NI8" s="83">
        <f t="shared" si="17"/>
        <v>55884</v>
      </c>
    </row>
    <row r="9" spans="1:373" x14ac:dyDescent="0.25">
      <c r="A9" s="7" t="s">
        <v>53</v>
      </c>
      <c r="B9" s="117">
        <v>15000</v>
      </c>
      <c r="C9" s="118">
        <f>B9*(1+$B$2)^(C$6-B$6)</f>
        <v>15000</v>
      </c>
      <c r="D9" s="118">
        <f t="shared" ref="D9:BO10" si="18">C9*(1+$B$2)^(D$6-C$6)</f>
        <v>15000</v>
      </c>
      <c r="E9" s="118">
        <f t="shared" si="18"/>
        <v>15000</v>
      </c>
      <c r="F9" s="118">
        <f t="shared" si="18"/>
        <v>15000</v>
      </c>
      <c r="G9" s="118">
        <f t="shared" si="18"/>
        <v>15000</v>
      </c>
      <c r="H9" s="118">
        <f t="shared" si="18"/>
        <v>15000</v>
      </c>
      <c r="I9" s="118">
        <f t="shared" si="18"/>
        <v>15000</v>
      </c>
      <c r="J9" s="118">
        <f t="shared" si="18"/>
        <v>15000</v>
      </c>
      <c r="K9" s="118">
        <f t="shared" si="18"/>
        <v>15000</v>
      </c>
      <c r="L9" s="118">
        <f t="shared" si="18"/>
        <v>15000</v>
      </c>
      <c r="M9" s="118">
        <f t="shared" si="18"/>
        <v>15000</v>
      </c>
      <c r="N9" s="118">
        <f t="shared" si="18"/>
        <v>15450</v>
      </c>
      <c r="O9" s="118">
        <f t="shared" si="18"/>
        <v>15450</v>
      </c>
      <c r="P9" s="118">
        <f t="shared" si="18"/>
        <v>15450</v>
      </c>
      <c r="Q9" s="118">
        <f t="shared" si="18"/>
        <v>15450</v>
      </c>
      <c r="R9" s="118">
        <f t="shared" si="18"/>
        <v>15450</v>
      </c>
      <c r="S9" s="118">
        <f t="shared" si="18"/>
        <v>15450</v>
      </c>
      <c r="T9" s="118">
        <f t="shared" si="18"/>
        <v>15450</v>
      </c>
      <c r="U9" s="118">
        <f t="shared" si="18"/>
        <v>15450</v>
      </c>
      <c r="V9" s="118">
        <f t="shared" si="18"/>
        <v>15450</v>
      </c>
      <c r="W9" s="118">
        <f t="shared" si="18"/>
        <v>15450</v>
      </c>
      <c r="X9" s="118">
        <f t="shared" si="18"/>
        <v>15450</v>
      </c>
      <c r="Y9" s="118">
        <f t="shared" si="18"/>
        <v>15450</v>
      </c>
      <c r="Z9" s="118">
        <f t="shared" si="18"/>
        <v>15913.5</v>
      </c>
      <c r="AA9" s="118">
        <f t="shared" si="18"/>
        <v>15913.5</v>
      </c>
      <c r="AB9" s="118">
        <f t="shared" si="18"/>
        <v>15913.5</v>
      </c>
      <c r="AC9" s="118">
        <f t="shared" si="18"/>
        <v>15913.5</v>
      </c>
      <c r="AD9" s="118">
        <f t="shared" si="18"/>
        <v>15913.5</v>
      </c>
      <c r="AE9" s="118">
        <f t="shared" si="18"/>
        <v>15913.5</v>
      </c>
      <c r="AF9" s="118">
        <f t="shared" si="18"/>
        <v>15913.5</v>
      </c>
      <c r="AG9" s="118">
        <f t="shared" si="18"/>
        <v>15913.5</v>
      </c>
      <c r="AH9" s="118">
        <f t="shared" si="18"/>
        <v>15913.5</v>
      </c>
      <c r="AI9" s="118">
        <f t="shared" si="18"/>
        <v>15913.5</v>
      </c>
      <c r="AJ9" s="118">
        <f t="shared" si="18"/>
        <v>15913.5</v>
      </c>
      <c r="AK9" s="118">
        <f t="shared" si="18"/>
        <v>15913.5</v>
      </c>
      <c r="AL9" s="118">
        <f t="shared" si="18"/>
        <v>16390.904999999999</v>
      </c>
      <c r="AM9" s="118">
        <f t="shared" si="18"/>
        <v>16390.904999999999</v>
      </c>
      <c r="AN9" s="118">
        <f t="shared" si="18"/>
        <v>16390.904999999999</v>
      </c>
      <c r="AO9" s="118">
        <f t="shared" si="18"/>
        <v>16390.904999999999</v>
      </c>
      <c r="AP9" s="118">
        <f t="shared" si="18"/>
        <v>16390.904999999999</v>
      </c>
      <c r="AQ9" s="118">
        <f t="shared" si="18"/>
        <v>16390.904999999999</v>
      </c>
      <c r="AR9" s="118">
        <f t="shared" si="18"/>
        <v>16390.904999999999</v>
      </c>
      <c r="AS9" s="118">
        <f t="shared" si="18"/>
        <v>16390.904999999999</v>
      </c>
      <c r="AT9" s="118">
        <f t="shared" si="18"/>
        <v>16390.904999999999</v>
      </c>
      <c r="AU9" s="118">
        <f t="shared" si="18"/>
        <v>16390.904999999999</v>
      </c>
      <c r="AV9" s="118">
        <f t="shared" si="18"/>
        <v>16390.904999999999</v>
      </c>
      <c r="AW9" s="118">
        <f t="shared" si="18"/>
        <v>16390.904999999999</v>
      </c>
      <c r="AX9" s="118">
        <f t="shared" si="18"/>
        <v>16882.632149999998</v>
      </c>
      <c r="AY9" s="118">
        <f t="shared" si="18"/>
        <v>16882.632149999998</v>
      </c>
      <c r="AZ9" s="118">
        <f t="shared" si="18"/>
        <v>16882.632149999998</v>
      </c>
      <c r="BA9" s="118">
        <f t="shared" si="18"/>
        <v>16882.632149999998</v>
      </c>
      <c r="BB9" s="118">
        <f t="shared" si="18"/>
        <v>16882.632149999998</v>
      </c>
      <c r="BC9" s="118">
        <f t="shared" si="18"/>
        <v>16882.632149999998</v>
      </c>
      <c r="BD9" s="118">
        <f t="shared" si="18"/>
        <v>16882.632149999998</v>
      </c>
      <c r="BE9" s="118">
        <f t="shared" si="18"/>
        <v>16882.632149999998</v>
      </c>
      <c r="BF9" s="118">
        <f t="shared" si="18"/>
        <v>16882.632149999998</v>
      </c>
      <c r="BG9" s="118">
        <f t="shared" si="18"/>
        <v>16882.632149999998</v>
      </c>
      <c r="BH9" s="118">
        <f t="shared" si="18"/>
        <v>16882.632149999998</v>
      </c>
      <c r="BI9" s="118">
        <f t="shared" si="18"/>
        <v>16882.632149999998</v>
      </c>
      <c r="BJ9" s="118">
        <f t="shared" si="18"/>
        <v>17389.1111145</v>
      </c>
      <c r="BK9" s="118">
        <f t="shared" si="18"/>
        <v>17389.1111145</v>
      </c>
      <c r="BL9" s="118">
        <f t="shared" si="18"/>
        <v>17389.1111145</v>
      </c>
      <c r="BM9" s="118">
        <f t="shared" si="18"/>
        <v>17389.1111145</v>
      </c>
      <c r="BN9" s="118">
        <f t="shared" si="18"/>
        <v>17389.1111145</v>
      </c>
      <c r="BO9" s="118">
        <f t="shared" si="18"/>
        <v>17389.1111145</v>
      </c>
      <c r="BP9" s="118">
        <f t="shared" ref="BP9:EA10" si="19">BO9*(1+$B$2)^(BP$6-BO$6)</f>
        <v>17389.1111145</v>
      </c>
      <c r="BQ9" s="118">
        <f t="shared" si="19"/>
        <v>17389.1111145</v>
      </c>
      <c r="BR9" s="118">
        <f t="shared" si="19"/>
        <v>17389.1111145</v>
      </c>
      <c r="BS9" s="118">
        <f t="shared" si="19"/>
        <v>17389.1111145</v>
      </c>
      <c r="BT9" s="118">
        <f t="shared" si="19"/>
        <v>17389.1111145</v>
      </c>
      <c r="BU9" s="118">
        <f t="shared" si="19"/>
        <v>17389.1111145</v>
      </c>
      <c r="BV9" s="118">
        <f t="shared" si="19"/>
        <v>17910.784447934999</v>
      </c>
      <c r="BW9" s="118">
        <f t="shared" si="19"/>
        <v>17910.784447934999</v>
      </c>
      <c r="BX9" s="118">
        <f t="shared" si="19"/>
        <v>17910.784447934999</v>
      </c>
      <c r="BY9" s="118">
        <f t="shared" si="19"/>
        <v>17910.784447934999</v>
      </c>
      <c r="BZ9" s="118">
        <f t="shared" si="19"/>
        <v>17910.784447934999</v>
      </c>
      <c r="CA9" s="118">
        <f t="shared" si="19"/>
        <v>17910.784447934999</v>
      </c>
      <c r="CB9" s="118">
        <f t="shared" si="19"/>
        <v>17910.784447934999</v>
      </c>
      <c r="CC9" s="118">
        <f t="shared" si="19"/>
        <v>17910.784447934999</v>
      </c>
      <c r="CD9" s="118">
        <f t="shared" si="19"/>
        <v>17910.784447934999</v>
      </c>
      <c r="CE9" s="118">
        <f t="shared" si="19"/>
        <v>17910.784447934999</v>
      </c>
      <c r="CF9" s="118">
        <f t="shared" si="19"/>
        <v>17910.784447934999</v>
      </c>
      <c r="CG9" s="118">
        <f t="shared" si="19"/>
        <v>17910.784447934999</v>
      </c>
      <c r="CH9" s="118">
        <f t="shared" si="19"/>
        <v>18448.10798137305</v>
      </c>
      <c r="CI9" s="118">
        <f t="shared" si="19"/>
        <v>18448.10798137305</v>
      </c>
      <c r="CJ9" s="118">
        <f t="shared" si="19"/>
        <v>18448.10798137305</v>
      </c>
      <c r="CK9" s="118">
        <f t="shared" si="19"/>
        <v>18448.10798137305</v>
      </c>
      <c r="CL9" s="118">
        <f t="shared" si="19"/>
        <v>18448.10798137305</v>
      </c>
      <c r="CM9" s="118">
        <f t="shared" si="19"/>
        <v>18448.10798137305</v>
      </c>
      <c r="CN9" s="118">
        <f t="shared" si="19"/>
        <v>18448.10798137305</v>
      </c>
      <c r="CO9" s="118">
        <f t="shared" si="19"/>
        <v>18448.10798137305</v>
      </c>
      <c r="CP9" s="118">
        <f t="shared" si="19"/>
        <v>18448.10798137305</v>
      </c>
      <c r="CQ9" s="118">
        <f t="shared" si="19"/>
        <v>18448.10798137305</v>
      </c>
      <c r="CR9" s="118">
        <f t="shared" si="19"/>
        <v>18448.10798137305</v>
      </c>
      <c r="CS9" s="118">
        <f t="shared" si="19"/>
        <v>18448.10798137305</v>
      </c>
      <c r="CT9" s="118">
        <f t="shared" si="19"/>
        <v>19001.551220814243</v>
      </c>
      <c r="CU9" s="118">
        <f t="shared" si="19"/>
        <v>19001.551220814243</v>
      </c>
      <c r="CV9" s="118">
        <f t="shared" si="19"/>
        <v>19001.551220814243</v>
      </c>
      <c r="CW9" s="118">
        <f t="shared" si="19"/>
        <v>19001.551220814243</v>
      </c>
      <c r="CX9" s="118">
        <f t="shared" si="19"/>
        <v>19001.551220814243</v>
      </c>
      <c r="CY9" s="118">
        <f t="shared" si="19"/>
        <v>19001.551220814243</v>
      </c>
      <c r="CZ9" s="118">
        <f t="shared" si="19"/>
        <v>19001.551220814243</v>
      </c>
      <c r="DA9" s="118">
        <f t="shared" si="19"/>
        <v>19001.551220814243</v>
      </c>
      <c r="DB9" s="118">
        <f t="shared" si="19"/>
        <v>19001.551220814243</v>
      </c>
      <c r="DC9" s="118">
        <f t="shared" si="19"/>
        <v>19001.551220814243</v>
      </c>
      <c r="DD9" s="118">
        <f t="shared" si="19"/>
        <v>19001.551220814243</v>
      </c>
      <c r="DE9" s="118">
        <f t="shared" si="19"/>
        <v>19001.551220814243</v>
      </c>
      <c r="DF9" s="118">
        <f t="shared" si="19"/>
        <v>19571.597757438671</v>
      </c>
      <c r="DG9" s="118">
        <f t="shared" si="19"/>
        <v>19571.597757438671</v>
      </c>
      <c r="DH9" s="118">
        <f t="shared" si="19"/>
        <v>19571.597757438671</v>
      </c>
      <c r="DI9" s="118">
        <f t="shared" si="19"/>
        <v>19571.597757438671</v>
      </c>
      <c r="DJ9" s="118">
        <f t="shared" si="19"/>
        <v>19571.597757438671</v>
      </c>
      <c r="DK9" s="118">
        <f t="shared" si="19"/>
        <v>19571.597757438671</v>
      </c>
      <c r="DL9" s="118">
        <f t="shared" si="19"/>
        <v>19571.597757438671</v>
      </c>
      <c r="DM9" s="118">
        <f t="shared" si="19"/>
        <v>19571.597757438671</v>
      </c>
      <c r="DN9" s="118">
        <f t="shared" si="19"/>
        <v>19571.597757438671</v>
      </c>
      <c r="DO9" s="118">
        <f t="shared" si="19"/>
        <v>19571.597757438671</v>
      </c>
      <c r="DP9" s="118">
        <f t="shared" si="19"/>
        <v>19571.597757438671</v>
      </c>
      <c r="DQ9" s="118">
        <f t="shared" si="19"/>
        <v>19571.597757438671</v>
      </c>
      <c r="DR9" s="118">
        <f t="shared" si="19"/>
        <v>20158.745690161832</v>
      </c>
      <c r="DS9" s="118">
        <f t="shared" si="19"/>
        <v>20158.745690161832</v>
      </c>
      <c r="DT9" s="118">
        <f t="shared" si="19"/>
        <v>20158.745690161832</v>
      </c>
      <c r="DU9" s="118">
        <f t="shared" si="19"/>
        <v>20158.745690161832</v>
      </c>
      <c r="DV9" s="118">
        <f t="shared" si="19"/>
        <v>20158.745690161832</v>
      </c>
      <c r="DW9" s="118">
        <f t="shared" si="19"/>
        <v>20158.745690161832</v>
      </c>
      <c r="DX9" s="118">
        <f t="shared" si="19"/>
        <v>20158.745690161832</v>
      </c>
      <c r="DY9" s="118">
        <f t="shared" si="19"/>
        <v>20158.745690161832</v>
      </c>
      <c r="DZ9" s="118">
        <f t="shared" si="19"/>
        <v>20158.745690161832</v>
      </c>
      <c r="EA9" s="118">
        <f t="shared" si="19"/>
        <v>20158.745690161832</v>
      </c>
      <c r="EB9" s="118">
        <f t="shared" ref="EB9:GM10" si="20">EA9*(1+$B$2)^(EB$6-EA$6)</f>
        <v>20158.745690161832</v>
      </c>
      <c r="EC9" s="118">
        <f t="shared" si="20"/>
        <v>20158.745690161832</v>
      </c>
      <c r="ED9" s="118">
        <f t="shared" si="20"/>
        <v>20763.508060866687</v>
      </c>
      <c r="EE9" s="118">
        <f t="shared" si="20"/>
        <v>20763.508060866687</v>
      </c>
      <c r="EF9" s="118">
        <f t="shared" si="20"/>
        <v>20763.508060866687</v>
      </c>
      <c r="EG9" s="118">
        <f t="shared" si="20"/>
        <v>20763.508060866687</v>
      </c>
      <c r="EH9" s="118">
        <f t="shared" si="20"/>
        <v>20763.508060866687</v>
      </c>
      <c r="EI9" s="118">
        <f t="shared" si="20"/>
        <v>20763.508060866687</v>
      </c>
      <c r="EJ9" s="118">
        <f t="shared" si="20"/>
        <v>20763.508060866687</v>
      </c>
      <c r="EK9" s="118">
        <f t="shared" si="20"/>
        <v>20763.508060866687</v>
      </c>
      <c r="EL9" s="118">
        <f t="shared" si="20"/>
        <v>20763.508060866687</v>
      </c>
      <c r="EM9" s="118">
        <f t="shared" si="20"/>
        <v>20763.508060866687</v>
      </c>
      <c r="EN9" s="118">
        <f t="shared" si="20"/>
        <v>20763.508060866687</v>
      </c>
      <c r="EO9" s="118">
        <f t="shared" si="20"/>
        <v>20763.508060866687</v>
      </c>
      <c r="EP9" s="118">
        <f t="shared" si="20"/>
        <v>21386.413302692687</v>
      </c>
      <c r="EQ9" s="118">
        <f t="shared" si="20"/>
        <v>21386.413302692687</v>
      </c>
      <c r="ER9" s="118">
        <f t="shared" si="20"/>
        <v>21386.413302692687</v>
      </c>
      <c r="ES9" s="118">
        <f t="shared" si="20"/>
        <v>21386.413302692687</v>
      </c>
      <c r="ET9" s="118">
        <f t="shared" si="20"/>
        <v>21386.413302692687</v>
      </c>
      <c r="EU9" s="118">
        <f t="shared" si="20"/>
        <v>21386.413302692687</v>
      </c>
      <c r="EV9" s="118">
        <f t="shared" si="20"/>
        <v>21386.413302692687</v>
      </c>
      <c r="EW9" s="118">
        <f t="shared" si="20"/>
        <v>21386.413302692687</v>
      </c>
      <c r="EX9" s="118">
        <f t="shared" si="20"/>
        <v>21386.413302692687</v>
      </c>
      <c r="EY9" s="118">
        <f t="shared" si="20"/>
        <v>21386.413302692687</v>
      </c>
      <c r="EZ9" s="118">
        <f t="shared" si="20"/>
        <v>21386.413302692687</v>
      </c>
      <c r="FA9" s="118">
        <f t="shared" si="20"/>
        <v>21386.413302692687</v>
      </c>
      <c r="FB9" s="118">
        <f t="shared" si="20"/>
        <v>22028.005701773469</v>
      </c>
      <c r="FC9" s="118">
        <f t="shared" si="20"/>
        <v>22028.005701773469</v>
      </c>
      <c r="FD9" s="118">
        <f t="shared" si="20"/>
        <v>22028.005701773469</v>
      </c>
      <c r="FE9" s="118">
        <f t="shared" si="20"/>
        <v>22028.005701773469</v>
      </c>
      <c r="FF9" s="118">
        <f t="shared" si="20"/>
        <v>22028.005701773469</v>
      </c>
      <c r="FG9" s="118">
        <f t="shared" si="20"/>
        <v>22028.005701773469</v>
      </c>
      <c r="FH9" s="118">
        <f t="shared" si="20"/>
        <v>22028.005701773469</v>
      </c>
      <c r="FI9" s="118">
        <f t="shared" si="20"/>
        <v>22028.005701773469</v>
      </c>
      <c r="FJ9" s="118">
        <f t="shared" si="20"/>
        <v>22028.005701773469</v>
      </c>
      <c r="FK9" s="118">
        <f t="shared" si="20"/>
        <v>22028.005701773469</v>
      </c>
      <c r="FL9" s="118">
        <f t="shared" si="20"/>
        <v>22028.005701773469</v>
      </c>
      <c r="FM9" s="118">
        <f t="shared" si="20"/>
        <v>22028.005701773469</v>
      </c>
      <c r="FN9" s="118">
        <f t="shared" si="20"/>
        <v>22688.845872826674</v>
      </c>
      <c r="FO9" s="118">
        <f t="shared" si="20"/>
        <v>22688.845872826674</v>
      </c>
      <c r="FP9" s="118">
        <f t="shared" si="20"/>
        <v>22688.845872826674</v>
      </c>
      <c r="FQ9" s="118">
        <f t="shared" si="20"/>
        <v>22688.845872826674</v>
      </c>
      <c r="FR9" s="118">
        <f t="shared" si="20"/>
        <v>22688.845872826674</v>
      </c>
      <c r="FS9" s="118">
        <f t="shared" si="20"/>
        <v>22688.845872826674</v>
      </c>
      <c r="FT9" s="118">
        <f t="shared" si="20"/>
        <v>22688.845872826674</v>
      </c>
      <c r="FU9" s="118">
        <f t="shared" si="20"/>
        <v>22688.845872826674</v>
      </c>
      <c r="FV9" s="118">
        <f t="shared" si="20"/>
        <v>22688.845872826674</v>
      </c>
      <c r="FW9" s="118">
        <f t="shared" si="20"/>
        <v>22688.845872826674</v>
      </c>
      <c r="FX9" s="118">
        <f t="shared" si="20"/>
        <v>22688.845872826674</v>
      </c>
      <c r="FY9" s="118">
        <f t="shared" si="20"/>
        <v>22688.845872826674</v>
      </c>
      <c r="FZ9" s="118">
        <f t="shared" si="20"/>
        <v>23369.511249011473</v>
      </c>
      <c r="GA9" s="118">
        <f t="shared" si="20"/>
        <v>23369.511249011473</v>
      </c>
      <c r="GB9" s="118">
        <f t="shared" si="20"/>
        <v>23369.511249011473</v>
      </c>
      <c r="GC9" s="118">
        <f t="shared" si="20"/>
        <v>23369.511249011473</v>
      </c>
      <c r="GD9" s="118">
        <f t="shared" si="20"/>
        <v>23369.511249011473</v>
      </c>
      <c r="GE9" s="118">
        <f t="shared" si="20"/>
        <v>23369.511249011473</v>
      </c>
      <c r="GF9" s="118">
        <f t="shared" si="20"/>
        <v>23369.511249011473</v>
      </c>
      <c r="GG9" s="118">
        <f t="shared" si="20"/>
        <v>23369.511249011473</v>
      </c>
      <c r="GH9" s="118">
        <f t="shared" si="20"/>
        <v>23369.511249011473</v>
      </c>
      <c r="GI9" s="118">
        <f t="shared" si="20"/>
        <v>23369.511249011473</v>
      </c>
      <c r="GJ9" s="118">
        <f t="shared" si="20"/>
        <v>23369.511249011473</v>
      </c>
      <c r="GK9" s="118">
        <f t="shared" si="20"/>
        <v>23369.511249011473</v>
      </c>
      <c r="GL9" s="118">
        <f t="shared" si="20"/>
        <v>24070.596586481817</v>
      </c>
      <c r="GM9" s="118">
        <f t="shared" si="20"/>
        <v>24070.596586481817</v>
      </c>
      <c r="GN9" s="118">
        <f t="shared" ref="GN9:IY10" si="21">GM9*(1+$B$2)^(GN$6-GM$6)</f>
        <v>24070.596586481817</v>
      </c>
      <c r="GO9" s="118">
        <f t="shared" si="21"/>
        <v>24070.596586481817</v>
      </c>
      <c r="GP9" s="118">
        <f t="shared" si="21"/>
        <v>24070.596586481817</v>
      </c>
      <c r="GQ9" s="118">
        <f t="shared" si="21"/>
        <v>24070.596586481817</v>
      </c>
      <c r="GR9" s="118">
        <f t="shared" si="21"/>
        <v>24070.596586481817</v>
      </c>
      <c r="GS9" s="118">
        <f t="shared" si="21"/>
        <v>24070.596586481817</v>
      </c>
      <c r="GT9" s="118">
        <f t="shared" si="21"/>
        <v>24070.596586481817</v>
      </c>
      <c r="GU9" s="118">
        <f t="shared" si="21"/>
        <v>24070.596586481817</v>
      </c>
      <c r="GV9" s="118">
        <f t="shared" si="21"/>
        <v>24070.596586481817</v>
      </c>
      <c r="GW9" s="118">
        <f t="shared" si="21"/>
        <v>24070.596586481817</v>
      </c>
      <c r="GX9" s="118">
        <f t="shared" si="21"/>
        <v>24792.714484076274</v>
      </c>
      <c r="GY9" s="118">
        <f t="shared" si="21"/>
        <v>24792.714484076274</v>
      </c>
      <c r="GZ9" s="118">
        <f t="shared" si="21"/>
        <v>24792.714484076274</v>
      </c>
      <c r="HA9" s="118">
        <f t="shared" si="21"/>
        <v>24792.714484076274</v>
      </c>
      <c r="HB9" s="118">
        <f t="shared" si="21"/>
        <v>24792.714484076274</v>
      </c>
      <c r="HC9" s="118">
        <f t="shared" si="21"/>
        <v>24792.714484076274</v>
      </c>
      <c r="HD9" s="118">
        <f t="shared" si="21"/>
        <v>24792.714484076274</v>
      </c>
      <c r="HE9" s="118">
        <f t="shared" si="21"/>
        <v>24792.714484076274</v>
      </c>
      <c r="HF9" s="118">
        <f t="shared" si="21"/>
        <v>24792.714484076274</v>
      </c>
      <c r="HG9" s="118">
        <f t="shared" si="21"/>
        <v>24792.714484076274</v>
      </c>
      <c r="HH9" s="118">
        <f t="shared" si="21"/>
        <v>24792.714484076274</v>
      </c>
      <c r="HI9" s="118">
        <f t="shared" si="21"/>
        <v>24792.714484076274</v>
      </c>
      <c r="HJ9" s="118">
        <f t="shared" si="21"/>
        <v>25536.495918598564</v>
      </c>
      <c r="HK9" s="118">
        <f t="shared" si="21"/>
        <v>25536.495918598564</v>
      </c>
      <c r="HL9" s="118">
        <f t="shared" si="21"/>
        <v>25536.495918598564</v>
      </c>
      <c r="HM9" s="118">
        <f t="shared" si="21"/>
        <v>25536.495918598564</v>
      </c>
      <c r="HN9" s="118">
        <f t="shared" si="21"/>
        <v>25536.495918598564</v>
      </c>
      <c r="HO9" s="118">
        <f t="shared" si="21"/>
        <v>25536.495918598564</v>
      </c>
      <c r="HP9" s="118">
        <f t="shared" si="21"/>
        <v>25536.495918598564</v>
      </c>
      <c r="HQ9" s="118">
        <f t="shared" si="21"/>
        <v>25536.495918598564</v>
      </c>
      <c r="HR9" s="118">
        <f t="shared" si="21"/>
        <v>25536.495918598564</v>
      </c>
      <c r="HS9" s="118">
        <f t="shared" si="21"/>
        <v>25536.495918598564</v>
      </c>
      <c r="HT9" s="118">
        <f t="shared" si="21"/>
        <v>25536.495918598564</v>
      </c>
      <c r="HU9" s="118">
        <f t="shared" si="21"/>
        <v>25536.495918598564</v>
      </c>
      <c r="HV9" s="118">
        <f t="shared" si="21"/>
        <v>26302.590796156521</v>
      </c>
      <c r="HW9" s="118">
        <f t="shared" si="21"/>
        <v>26302.590796156521</v>
      </c>
      <c r="HX9" s="118">
        <f t="shared" si="21"/>
        <v>26302.590796156521</v>
      </c>
      <c r="HY9" s="118">
        <f t="shared" si="21"/>
        <v>26302.590796156521</v>
      </c>
      <c r="HZ9" s="118">
        <f t="shared" si="21"/>
        <v>26302.590796156521</v>
      </c>
      <c r="IA9" s="118">
        <f t="shared" si="21"/>
        <v>26302.590796156521</v>
      </c>
      <c r="IB9" s="118">
        <f t="shared" si="21"/>
        <v>26302.590796156521</v>
      </c>
      <c r="IC9" s="118">
        <f t="shared" si="21"/>
        <v>26302.590796156521</v>
      </c>
      <c r="ID9" s="118">
        <f t="shared" si="21"/>
        <v>26302.590796156521</v>
      </c>
      <c r="IE9" s="118">
        <f t="shared" si="21"/>
        <v>26302.590796156521</v>
      </c>
      <c r="IF9" s="118">
        <f t="shared" si="21"/>
        <v>26302.590796156521</v>
      </c>
      <c r="IG9" s="118">
        <f t="shared" si="21"/>
        <v>26302.590796156521</v>
      </c>
      <c r="IH9" s="118">
        <f t="shared" si="21"/>
        <v>27091.668520041218</v>
      </c>
      <c r="II9" s="118">
        <f t="shared" si="21"/>
        <v>27091.668520041218</v>
      </c>
      <c r="IJ9" s="118">
        <f t="shared" si="21"/>
        <v>27091.668520041218</v>
      </c>
      <c r="IK9" s="118">
        <f t="shared" si="21"/>
        <v>27091.668520041218</v>
      </c>
      <c r="IL9" s="118">
        <f t="shared" si="21"/>
        <v>27091.668520041218</v>
      </c>
      <c r="IM9" s="118">
        <f t="shared" si="21"/>
        <v>27091.668520041218</v>
      </c>
      <c r="IN9" s="118">
        <f t="shared" si="21"/>
        <v>27091.668520041218</v>
      </c>
      <c r="IO9" s="118">
        <f t="shared" si="21"/>
        <v>27091.668520041218</v>
      </c>
      <c r="IP9" s="118">
        <f t="shared" si="21"/>
        <v>27091.668520041218</v>
      </c>
      <c r="IQ9" s="118">
        <f t="shared" si="21"/>
        <v>27091.668520041218</v>
      </c>
      <c r="IR9" s="118">
        <f t="shared" si="21"/>
        <v>27091.668520041218</v>
      </c>
      <c r="IS9" s="118">
        <f t="shared" si="21"/>
        <v>27091.668520041218</v>
      </c>
      <c r="IT9" s="118">
        <f t="shared" si="21"/>
        <v>27904.418575642456</v>
      </c>
      <c r="IU9" s="118">
        <f t="shared" si="21"/>
        <v>27904.418575642456</v>
      </c>
      <c r="IV9" s="118">
        <f t="shared" si="21"/>
        <v>27904.418575642456</v>
      </c>
      <c r="IW9" s="118">
        <f t="shared" si="21"/>
        <v>27904.418575642456</v>
      </c>
      <c r="IX9" s="118">
        <f t="shared" si="21"/>
        <v>27904.418575642456</v>
      </c>
      <c r="IY9" s="118">
        <f t="shared" si="21"/>
        <v>27904.418575642456</v>
      </c>
      <c r="IZ9" s="118">
        <f t="shared" ref="IZ9:LK10" si="22">IY9*(1+$B$2)^(IZ$6-IY$6)</f>
        <v>27904.418575642456</v>
      </c>
      <c r="JA9" s="118">
        <f t="shared" si="22"/>
        <v>27904.418575642456</v>
      </c>
      <c r="JB9" s="118">
        <f t="shared" si="22"/>
        <v>27904.418575642456</v>
      </c>
      <c r="JC9" s="118">
        <f t="shared" si="22"/>
        <v>27904.418575642456</v>
      </c>
      <c r="JD9" s="118">
        <f t="shared" si="22"/>
        <v>27904.418575642456</v>
      </c>
      <c r="JE9" s="118">
        <f t="shared" si="22"/>
        <v>27904.418575642456</v>
      </c>
      <c r="JF9" s="118">
        <f t="shared" si="22"/>
        <v>28741.551132911729</v>
      </c>
      <c r="JG9" s="118">
        <f t="shared" si="22"/>
        <v>28741.551132911729</v>
      </c>
      <c r="JH9" s="118">
        <f t="shared" si="22"/>
        <v>28741.551132911729</v>
      </c>
      <c r="JI9" s="118">
        <f t="shared" si="22"/>
        <v>28741.551132911729</v>
      </c>
      <c r="JJ9" s="118">
        <f t="shared" si="22"/>
        <v>28741.551132911729</v>
      </c>
      <c r="JK9" s="118">
        <f t="shared" si="22"/>
        <v>28741.551132911729</v>
      </c>
      <c r="JL9" s="118">
        <f t="shared" si="22"/>
        <v>28741.551132911729</v>
      </c>
      <c r="JM9" s="118">
        <f t="shared" si="22"/>
        <v>28741.551132911729</v>
      </c>
      <c r="JN9" s="118">
        <f t="shared" si="22"/>
        <v>28741.551132911729</v>
      </c>
      <c r="JO9" s="118">
        <f t="shared" si="22"/>
        <v>28741.551132911729</v>
      </c>
      <c r="JP9" s="118">
        <f t="shared" si="22"/>
        <v>28741.551132911729</v>
      </c>
      <c r="JQ9" s="118">
        <f t="shared" si="22"/>
        <v>28741.551132911729</v>
      </c>
      <c r="JR9" s="118">
        <f t="shared" si="22"/>
        <v>29603.797666899081</v>
      </c>
      <c r="JS9" s="118">
        <f t="shared" si="22"/>
        <v>29603.797666899081</v>
      </c>
      <c r="JT9" s="118">
        <f t="shared" si="22"/>
        <v>29603.797666899081</v>
      </c>
      <c r="JU9" s="118">
        <f t="shared" si="22"/>
        <v>29603.797666899081</v>
      </c>
      <c r="JV9" s="118">
        <f t="shared" si="22"/>
        <v>29603.797666899081</v>
      </c>
      <c r="JW9" s="118">
        <f t="shared" si="22"/>
        <v>29603.797666899081</v>
      </c>
      <c r="JX9" s="118">
        <f t="shared" si="22"/>
        <v>29603.797666899081</v>
      </c>
      <c r="JY9" s="118">
        <f t="shared" si="22"/>
        <v>29603.797666899081</v>
      </c>
      <c r="JZ9" s="118">
        <f t="shared" si="22"/>
        <v>29603.797666899081</v>
      </c>
      <c r="KA9" s="118">
        <f t="shared" si="22"/>
        <v>29603.797666899081</v>
      </c>
      <c r="KB9" s="118">
        <f t="shared" si="22"/>
        <v>29603.797666899081</v>
      </c>
      <c r="KC9" s="118">
        <f t="shared" si="22"/>
        <v>29603.797666899081</v>
      </c>
      <c r="KD9" s="118">
        <f t="shared" si="22"/>
        <v>30491.911596906055</v>
      </c>
      <c r="KE9" s="118">
        <f t="shared" si="22"/>
        <v>30491.911596906055</v>
      </c>
      <c r="KF9" s="118">
        <f t="shared" si="22"/>
        <v>30491.911596906055</v>
      </c>
      <c r="KG9" s="118">
        <f t="shared" si="22"/>
        <v>30491.911596906055</v>
      </c>
      <c r="KH9" s="118">
        <f t="shared" si="22"/>
        <v>30491.911596906055</v>
      </c>
      <c r="KI9" s="118">
        <f t="shared" si="22"/>
        <v>30491.911596906055</v>
      </c>
      <c r="KJ9" s="118">
        <f t="shared" si="22"/>
        <v>30491.911596906055</v>
      </c>
      <c r="KK9" s="118">
        <f t="shared" si="22"/>
        <v>30491.911596906055</v>
      </c>
      <c r="KL9" s="118">
        <f t="shared" si="22"/>
        <v>30491.911596906055</v>
      </c>
      <c r="KM9" s="118">
        <f t="shared" si="22"/>
        <v>30491.911596906055</v>
      </c>
      <c r="KN9" s="118">
        <f t="shared" si="22"/>
        <v>30491.911596906055</v>
      </c>
      <c r="KO9" s="118">
        <f t="shared" si="22"/>
        <v>30491.911596906055</v>
      </c>
      <c r="KP9" s="118">
        <f t="shared" si="22"/>
        <v>31406.668944813238</v>
      </c>
      <c r="KQ9" s="118">
        <f t="shared" si="22"/>
        <v>31406.668944813238</v>
      </c>
      <c r="KR9" s="118">
        <f t="shared" si="22"/>
        <v>31406.668944813238</v>
      </c>
      <c r="KS9" s="118">
        <f t="shared" si="22"/>
        <v>31406.668944813238</v>
      </c>
      <c r="KT9" s="118">
        <f t="shared" si="22"/>
        <v>31406.668944813238</v>
      </c>
      <c r="KU9" s="118">
        <f t="shared" si="22"/>
        <v>31406.668944813238</v>
      </c>
      <c r="KV9" s="118">
        <f t="shared" si="22"/>
        <v>31406.668944813238</v>
      </c>
      <c r="KW9" s="118">
        <f t="shared" si="22"/>
        <v>31406.668944813238</v>
      </c>
      <c r="KX9" s="118">
        <f t="shared" si="22"/>
        <v>31406.668944813238</v>
      </c>
      <c r="KY9" s="118">
        <f t="shared" si="22"/>
        <v>31406.668944813238</v>
      </c>
      <c r="KZ9" s="118">
        <f t="shared" si="22"/>
        <v>31406.668944813238</v>
      </c>
      <c r="LA9" s="118">
        <f t="shared" si="22"/>
        <v>31406.668944813238</v>
      </c>
      <c r="LB9" s="118">
        <f t="shared" si="22"/>
        <v>32348.869013157637</v>
      </c>
      <c r="LC9" s="118">
        <f t="shared" si="22"/>
        <v>32348.869013157637</v>
      </c>
      <c r="LD9" s="118">
        <f t="shared" si="22"/>
        <v>32348.869013157637</v>
      </c>
      <c r="LE9" s="118">
        <f t="shared" si="22"/>
        <v>32348.869013157637</v>
      </c>
      <c r="LF9" s="118">
        <f t="shared" si="22"/>
        <v>32348.869013157637</v>
      </c>
      <c r="LG9" s="118">
        <f t="shared" si="22"/>
        <v>32348.869013157637</v>
      </c>
      <c r="LH9" s="118">
        <f t="shared" si="22"/>
        <v>32348.869013157637</v>
      </c>
      <c r="LI9" s="118">
        <f t="shared" si="22"/>
        <v>32348.869013157637</v>
      </c>
      <c r="LJ9" s="118">
        <f t="shared" si="22"/>
        <v>32348.869013157637</v>
      </c>
      <c r="LK9" s="118">
        <f t="shared" si="22"/>
        <v>32348.869013157637</v>
      </c>
      <c r="LL9" s="118">
        <f t="shared" ref="LL9:NI10" si="23">LK9*(1+$B$2)^(LL$6-LK$6)</f>
        <v>32348.869013157637</v>
      </c>
      <c r="LM9" s="118">
        <f t="shared" si="23"/>
        <v>32348.869013157637</v>
      </c>
      <c r="LN9" s="118">
        <f t="shared" si="23"/>
        <v>33319.335083552367</v>
      </c>
      <c r="LO9" s="118">
        <f t="shared" si="23"/>
        <v>33319.335083552367</v>
      </c>
      <c r="LP9" s="118">
        <f t="shared" si="23"/>
        <v>33319.335083552367</v>
      </c>
      <c r="LQ9" s="118">
        <f t="shared" si="23"/>
        <v>33319.335083552367</v>
      </c>
      <c r="LR9" s="118">
        <f t="shared" si="23"/>
        <v>33319.335083552367</v>
      </c>
      <c r="LS9" s="118">
        <f t="shared" si="23"/>
        <v>33319.335083552367</v>
      </c>
      <c r="LT9" s="118">
        <f t="shared" si="23"/>
        <v>33319.335083552367</v>
      </c>
      <c r="LU9" s="118">
        <f t="shared" si="23"/>
        <v>33319.335083552367</v>
      </c>
      <c r="LV9" s="118">
        <f t="shared" si="23"/>
        <v>33319.335083552367</v>
      </c>
      <c r="LW9" s="118">
        <f t="shared" si="23"/>
        <v>33319.335083552367</v>
      </c>
      <c r="LX9" s="118">
        <f t="shared" si="23"/>
        <v>33319.335083552367</v>
      </c>
      <c r="LY9" s="118">
        <f t="shared" si="23"/>
        <v>33319.335083552367</v>
      </c>
      <c r="LZ9" s="118">
        <f t="shared" si="23"/>
        <v>34318.915136058939</v>
      </c>
      <c r="MA9" s="118">
        <f t="shared" si="23"/>
        <v>34318.915136058939</v>
      </c>
      <c r="MB9" s="118">
        <f t="shared" si="23"/>
        <v>34318.915136058939</v>
      </c>
      <c r="MC9" s="118">
        <f t="shared" si="23"/>
        <v>34318.915136058939</v>
      </c>
      <c r="MD9" s="118">
        <f t="shared" si="23"/>
        <v>34318.915136058939</v>
      </c>
      <c r="ME9" s="118">
        <f t="shared" si="23"/>
        <v>34318.915136058939</v>
      </c>
      <c r="MF9" s="118">
        <f t="shared" si="23"/>
        <v>34318.915136058939</v>
      </c>
      <c r="MG9" s="118">
        <f t="shared" si="23"/>
        <v>34318.915136058939</v>
      </c>
      <c r="MH9" s="118">
        <f t="shared" si="23"/>
        <v>34318.915136058939</v>
      </c>
      <c r="MI9" s="118">
        <f t="shared" si="23"/>
        <v>34318.915136058939</v>
      </c>
      <c r="MJ9" s="118">
        <f t="shared" si="23"/>
        <v>34318.915136058939</v>
      </c>
      <c r="MK9" s="118">
        <f t="shared" si="23"/>
        <v>34318.915136058939</v>
      </c>
      <c r="ML9" s="118">
        <f t="shared" si="23"/>
        <v>35348.482590140709</v>
      </c>
      <c r="MM9" s="118">
        <f t="shared" si="23"/>
        <v>35348.482590140709</v>
      </c>
      <c r="MN9" s="118">
        <f t="shared" si="23"/>
        <v>35348.482590140709</v>
      </c>
      <c r="MO9" s="118">
        <f t="shared" si="23"/>
        <v>35348.482590140709</v>
      </c>
      <c r="MP9" s="118">
        <f t="shared" si="23"/>
        <v>35348.482590140709</v>
      </c>
      <c r="MQ9" s="118">
        <f t="shared" si="23"/>
        <v>35348.482590140709</v>
      </c>
      <c r="MR9" s="118">
        <f t="shared" si="23"/>
        <v>35348.482590140709</v>
      </c>
      <c r="MS9" s="118">
        <f t="shared" si="23"/>
        <v>35348.482590140709</v>
      </c>
      <c r="MT9" s="118">
        <f t="shared" si="23"/>
        <v>35348.482590140709</v>
      </c>
      <c r="MU9" s="118">
        <f t="shared" si="23"/>
        <v>35348.482590140709</v>
      </c>
      <c r="MV9" s="118">
        <f t="shared" si="23"/>
        <v>35348.482590140709</v>
      </c>
      <c r="MW9" s="118">
        <f t="shared" si="23"/>
        <v>35348.482590140709</v>
      </c>
      <c r="MX9" s="118">
        <f t="shared" si="23"/>
        <v>36408.937067844934</v>
      </c>
      <c r="MY9" s="118">
        <f t="shared" si="23"/>
        <v>36408.937067844934</v>
      </c>
      <c r="MZ9" s="118">
        <f t="shared" si="23"/>
        <v>36408.937067844934</v>
      </c>
      <c r="NA9" s="118">
        <f t="shared" si="23"/>
        <v>36408.937067844934</v>
      </c>
      <c r="NB9" s="118">
        <f t="shared" si="23"/>
        <v>36408.937067844934</v>
      </c>
      <c r="NC9" s="118">
        <f t="shared" si="23"/>
        <v>36408.937067844934</v>
      </c>
      <c r="ND9" s="118">
        <f t="shared" si="23"/>
        <v>36408.937067844934</v>
      </c>
      <c r="NE9" s="118">
        <f t="shared" si="23"/>
        <v>36408.937067844934</v>
      </c>
      <c r="NF9" s="118">
        <f t="shared" si="23"/>
        <v>36408.937067844934</v>
      </c>
      <c r="NG9" s="118">
        <f t="shared" si="23"/>
        <v>36408.937067844934</v>
      </c>
      <c r="NH9" s="118">
        <f t="shared" si="23"/>
        <v>36408.937067844934</v>
      </c>
      <c r="NI9" s="95">
        <f t="shared" si="23"/>
        <v>36408.937067844934</v>
      </c>
    </row>
    <row r="10" spans="1:373" x14ac:dyDescent="0.25">
      <c r="A10" s="13" t="s">
        <v>54</v>
      </c>
      <c r="B10" s="119">
        <v>6000</v>
      </c>
      <c r="C10" s="94">
        <f>B10*(1+$B$2)^(C$6-B$6)</f>
        <v>6000</v>
      </c>
      <c r="D10" s="94">
        <f t="shared" si="18"/>
        <v>6000</v>
      </c>
      <c r="E10" s="94">
        <f t="shared" si="18"/>
        <v>6000</v>
      </c>
      <c r="F10" s="94">
        <f t="shared" si="18"/>
        <v>6000</v>
      </c>
      <c r="G10" s="94">
        <f t="shared" si="18"/>
        <v>6000</v>
      </c>
      <c r="H10" s="94">
        <f t="shared" si="18"/>
        <v>6000</v>
      </c>
      <c r="I10" s="94">
        <f t="shared" si="18"/>
        <v>6000</v>
      </c>
      <c r="J10" s="94">
        <f t="shared" si="18"/>
        <v>6000</v>
      </c>
      <c r="K10" s="94">
        <f t="shared" si="18"/>
        <v>6000</v>
      </c>
      <c r="L10" s="94">
        <f t="shared" si="18"/>
        <v>6000</v>
      </c>
      <c r="M10" s="94">
        <f t="shared" si="18"/>
        <v>6000</v>
      </c>
      <c r="N10" s="94">
        <f t="shared" si="18"/>
        <v>6180</v>
      </c>
      <c r="O10" s="94">
        <f t="shared" si="18"/>
        <v>6180</v>
      </c>
      <c r="P10" s="94">
        <f t="shared" si="18"/>
        <v>6180</v>
      </c>
      <c r="Q10" s="94">
        <f t="shared" si="18"/>
        <v>6180</v>
      </c>
      <c r="R10" s="94">
        <f t="shared" si="18"/>
        <v>6180</v>
      </c>
      <c r="S10" s="94">
        <f t="shared" si="18"/>
        <v>6180</v>
      </c>
      <c r="T10" s="94">
        <f t="shared" si="18"/>
        <v>6180</v>
      </c>
      <c r="U10" s="94">
        <f t="shared" si="18"/>
        <v>6180</v>
      </c>
      <c r="V10" s="94">
        <f t="shared" si="18"/>
        <v>6180</v>
      </c>
      <c r="W10" s="94">
        <f t="shared" si="18"/>
        <v>6180</v>
      </c>
      <c r="X10" s="94">
        <f t="shared" si="18"/>
        <v>6180</v>
      </c>
      <c r="Y10" s="94">
        <f t="shared" si="18"/>
        <v>6180</v>
      </c>
      <c r="Z10" s="94">
        <f t="shared" si="18"/>
        <v>6365.4000000000005</v>
      </c>
      <c r="AA10" s="94">
        <f t="shared" si="18"/>
        <v>6365.4000000000005</v>
      </c>
      <c r="AB10" s="94">
        <f t="shared" si="18"/>
        <v>6365.4000000000005</v>
      </c>
      <c r="AC10" s="94">
        <f t="shared" si="18"/>
        <v>6365.4000000000005</v>
      </c>
      <c r="AD10" s="94">
        <f t="shared" si="18"/>
        <v>6365.4000000000005</v>
      </c>
      <c r="AE10" s="94">
        <f t="shared" si="18"/>
        <v>6365.4000000000005</v>
      </c>
      <c r="AF10" s="94">
        <f t="shared" si="18"/>
        <v>6365.4000000000005</v>
      </c>
      <c r="AG10" s="94">
        <f t="shared" si="18"/>
        <v>6365.4000000000005</v>
      </c>
      <c r="AH10" s="94">
        <f t="shared" si="18"/>
        <v>6365.4000000000005</v>
      </c>
      <c r="AI10" s="94">
        <f t="shared" si="18"/>
        <v>6365.4000000000005</v>
      </c>
      <c r="AJ10" s="94">
        <f t="shared" si="18"/>
        <v>6365.4000000000005</v>
      </c>
      <c r="AK10" s="94">
        <f t="shared" si="18"/>
        <v>6365.4000000000005</v>
      </c>
      <c r="AL10" s="94">
        <f t="shared" si="18"/>
        <v>6556.362000000001</v>
      </c>
      <c r="AM10" s="94">
        <f t="shared" si="18"/>
        <v>6556.362000000001</v>
      </c>
      <c r="AN10" s="94">
        <f t="shared" si="18"/>
        <v>6556.362000000001</v>
      </c>
      <c r="AO10" s="94">
        <f t="shared" si="18"/>
        <v>6556.362000000001</v>
      </c>
      <c r="AP10" s="94">
        <f t="shared" si="18"/>
        <v>6556.362000000001</v>
      </c>
      <c r="AQ10" s="94">
        <f t="shared" si="18"/>
        <v>6556.362000000001</v>
      </c>
      <c r="AR10" s="94">
        <f t="shared" si="18"/>
        <v>6556.362000000001</v>
      </c>
      <c r="AS10" s="94">
        <f t="shared" si="18"/>
        <v>6556.362000000001</v>
      </c>
      <c r="AT10" s="94">
        <f t="shared" si="18"/>
        <v>6556.362000000001</v>
      </c>
      <c r="AU10" s="94">
        <f t="shared" si="18"/>
        <v>6556.362000000001</v>
      </c>
      <c r="AV10" s="94">
        <f t="shared" si="18"/>
        <v>6556.362000000001</v>
      </c>
      <c r="AW10" s="94">
        <f t="shared" si="18"/>
        <v>6556.362000000001</v>
      </c>
      <c r="AX10" s="94">
        <f t="shared" si="18"/>
        <v>6753.0528600000016</v>
      </c>
      <c r="AY10" s="94">
        <f t="shared" si="18"/>
        <v>6753.0528600000016</v>
      </c>
      <c r="AZ10" s="94">
        <f t="shared" si="18"/>
        <v>6753.0528600000016</v>
      </c>
      <c r="BA10" s="94">
        <f t="shared" si="18"/>
        <v>6753.0528600000016</v>
      </c>
      <c r="BB10" s="94">
        <f t="shared" si="18"/>
        <v>6753.0528600000016</v>
      </c>
      <c r="BC10" s="94">
        <f t="shared" si="18"/>
        <v>6753.0528600000016</v>
      </c>
      <c r="BD10" s="94">
        <f t="shared" si="18"/>
        <v>6753.0528600000016</v>
      </c>
      <c r="BE10" s="94">
        <f t="shared" si="18"/>
        <v>6753.0528600000016</v>
      </c>
      <c r="BF10" s="94">
        <f t="shared" si="18"/>
        <v>6753.0528600000016</v>
      </c>
      <c r="BG10" s="94">
        <f t="shared" si="18"/>
        <v>6753.0528600000016</v>
      </c>
      <c r="BH10" s="94">
        <f t="shared" si="18"/>
        <v>6753.0528600000016</v>
      </c>
      <c r="BI10" s="94">
        <f t="shared" si="18"/>
        <v>6753.0528600000016</v>
      </c>
      <c r="BJ10" s="94">
        <f t="shared" si="18"/>
        <v>6955.6444458000014</v>
      </c>
      <c r="BK10" s="94">
        <f t="shared" si="18"/>
        <v>6955.6444458000014</v>
      </c>
      <c r="BL10" s="94">
        <f t="shared" si="18"/>
        <v>6955.6444458000014</v>
      </c>
      <c r="BM10" s="94">
        <f t="shared" si="18"/>
        <v>6955.6444458000014</v>
      </c>
      <c r="BN10" s="94">
        <f t="shared" si="18"/>
        <v>6955.6444458000014</v>
      </c>
      <c r="BO10" s="94">
        <f t="shared" si="18"/>
        <v>6955.6444458000014</v>
      </c>
      <c r="BP10" s="94">
        <f t="shared" si="19"/>
        <v>6955.6444458000014</v>
      </c>
      <c r="BQ10" s="94">
        <f t="shared" si="19"/>
        <v>6955.6444458000014</v>
      </c>
      <c r="BR10" s="94">
        <f t="shared" si="19"/>
        <v>6955.6444458000014</v>
      </c>
      <c r="BS10" s="94">
        <f t="shared" si="19"/>
        <v>6955.6444458000014</v>
      </c>
      <c r="BT10" s="94">
        <f t="shared" si="19"/>
        <v>6955.6444458000014</v>
      </c>
      <c r="BU10" s="94">
        <f t="shared" si="19"/>
        <v>6955.6444458000014</v>
      </c>
      <c r="BV10" s="94">
        <f t="shared" si="19"/>
        <v>7164.3137791740019</v>
      </c>
      <c r="BW10" s="94">
        <f t="shared" si="19"/>
        <v>7164.3137791740019</v>
      </c>
      <c r="BX10" s="94">
        <f t="shared" si="19"/>
        <v>7164.3137791740019</v>
      </c>
      <c r="BY10" s="94">
        <f t="shared" si="19"/>
        <v>7164.3137791740019</v>
      </c>
      <c r="BZ10" s="94">
        <f t="shared" si="19"/>
        <v>7164.3137791740019</v>
      </c>
      <c r="CA10" s="94">
        <f t="shared" si="19"/>
        <v>7164.3137791740019</v>
      </c>
      <c r="CB10" s="94">
        <f t="shared" si="19"/>
        <v>7164.3137791740019</v>
      </c>
      <c r="CC10" s="94">
        <f t="shared" si="19"/>
        <v>7164.3137791740019</v>
      </c>
      <c r="CD10" s="94">
        <f t="shared" si="19"/>
        <v>7164.3137791740019</v>
      </c>
      <c r="CE10" s="94">
        <f t="shared" si="19"/>
        <v>7164.3137791740019</v>
      </c>
      <c r="CF10" s="94">
        <f t="shared" si="19"/>
        <v>7164.3137791740019</v>
      </c>
      <c r="CG10" s="94">
        <f t="shared" si="19"/>
        <v>7164.3137791740019</v>
      </c>
      <c r="CH10" s="94">
        <f t="shared" si="19"/>
        <v>7379.2431925492219</v>
      </c>
      <c r="CI10" s="94">
        <f t="shared" si="19"/>
        <v>7379.2431925492219</v>
      </c>
      <c r="CJ10" s="94">
        <f t="shared" si="19"/>
        <v>7379.2431925492219</v>
      </c>
      <c r="CK10" s="94">
        <f t="shared" si="19"/>
        <v>7379.2431925492219</v>
      </c>
      <c r="CL10" s="94">
        <f t="shared" si="19"/>
        <v>7379.2431925492219</v>
      </c>
      <c r="CM10" s="94">
        <f t="shared" si="19"/>
        <v>7379.2431925492219</v>
      </c>
      <c r="CN10" s="94">
        <f t="shared" si="19"/>
        <v>7379.2431925492219</v>
      </c>
      <c r="CO10" s="94">
        <f t="shared" si="19"/>
        <v>7379.2431925492219</v>
      </c>
      <c r="CP10" s="94">
        <f t="shared" si="19"/>
        <v>7379.2431925492219</v>
      </c>
      <c r="CQ10" s="94">
        <f t="shared" si="19"/>
        <v>7379.2431925492219</v>
      </c>
      <c r="CR10" s="94">
        <f t="shared" si="19"/>
        <v>7379.2431925492219</v>
      </c>
      <c r="CS10" s="94">
        <f t="shared" si="19"/>
        <v>7379.2431925492219</v>
      </c>
      <c r="CT10" s="94">
        <f t="shared" si="19"/>
        <v>7600.6204883256987</v>
      </c>
      <c r="CU10" s="94">
        <f t="shared" si="19"/>
        <v>7600.6204883256987</v>
      </c>
      <c r="CV10" s="94">
        <f t="shared" si="19"/>
        <v>7600.6204883256987</v>
      </c>
      <c r="CW10" s="94">
        <f t="shared" si="19"/>
        <v>7600.6204883256987</v>
      </c>
      <c r="CX10" s="94">
        <f t="shared" si="19"/>
        <v>7600.6204883256987</v>
      </c>
      <c r="CY10" s="94">
        <f t="shared" si="19"/>
        <v>7600.6204883256987</v>
      </c>
      <c r="CZ10" s="94">
        <f t="shared" si="19"/>
        <v>7600.6204883256987</v>
      </c>
      <c r="DA10" s="94">
        <f t="shared" si="19"/>
        <v>7600.6204883256987</v>
      </c>
      <c r="DB10" s="94">
        <f t="shared" si="19"/>
        <v>7600.6204883256987</v>
      </c>
      <c r="DC10" s="94">
        <f t="shared" si="19"/>
        <v>7600.6204883256987</v>
      </c>
      <c r="DD10" s="94">
        <f t="shared" si="19"/>
        <v>7600.6204883256987</v>
      </c>
      <c r="DE10" s="94">
        <f t="shared" si="19"/>
        <v>7600.6204883256987</v>
      </c>
      <c r="DF10" s="94">
        <f t="shared" si="19"/>
        <v>7828.6391029754695</v>
      </c>
      <c r="DG10" s="94">
        <f t="shared" si="19"/>
        <v>7828.6391029754695</v>
      </c>
      <c r="DH10" s="94">
        <f t="shared" si="19"/>
        <v>7828.6391029754695</v>
      </c>
      <c r="DI10" s="94">
        <f t="shared" si="19"/>
        <v>7828.6391029754695</v>
      </c>
      <c r="DJ10" s="94">
        <f t="shared" si="19"/>
        <v>7828.6391029754695</v>
      </c>
      <c r="DK10" s="94">
        <f t="shared" si="19"/>
        <v>7828.6391029754695</v>
      </c>
      <c r="DL10" s="94">
        <f t="shared" si="19"/>
        <v>7828.6391029754695</v>
      </c>
      <c r="DM10" s="94">
        <f t="shared" si="19"/>
        <v>7828.6391029754695</v>
      </c>
      <c r="DN10" s="94">
        <f t="shared" si="19"/>
        <v>7828.6391029754695</v>
      </c>
      <c r="DO10" s="94">
        <f t="shared" si="19"/>
        <v>7828.6391029754695</v>
      </c>
      <c r="DP10" s="94">
        <f t="shared" si="19"/>
        <v>7828.6391029754695</v>
      </c>
      <c r="DQ10" s="94">
        <f t="shared" si="19"/>
        <v>7828.6391029754695</v>
      </c>
      <c r="DR10" s="94">
        <f t="shared" si="19"/>
        <v>8063.4982760647335</v>
      </c>
      <c r="DS10" s="94">
        <f t="shared" si="19"/>
        <v>8063.4982760647335</v>
      </c>
      <c r="DT10" s="94">
        <f t="shared" si="19"/>
        <v>8063.4982760647335</v>
      </c>
      <c r="DU10" s="94">
        <f t="shared" si="19"/>
        <v>8063.4982760647335</v>
      </c>
      <c r="DV10" s="94">
        <f t="shared" si="19"/>
        <v>8063.4982760647335</v>
      </c>
      <c r="DW10" s="94">
        <f t="shared" si="19"/>
        <v>8063.4982760647335</v>
      </c>
      <c r="DX10" s="94">
        <f t="shared" si="19"/>
        <v>8063.4982760647335</v>
      </c>
      <c r="DY10" s="94">
        <f t="shared" si="19"/>
        <v>8063.4982760647335</v>
      </c>
      <c r="DZ10" s="94">
        <f t="shared" si="19"/>
        <v>8063.4982760647335</v>
      </c>
      <c r="EA10" s="94">
        <f t="shared" si="19"/>
        <v>8063.4982760647335</v>
      </c>
      <c r="EB10" s="94">
        <f t="shared" si="20"/>
        <v>8063.4982760647335</v>
      </c>
      <c r="EC10" s="94">
        <f t="shared" si="20"/>
        <v>8063.4982760647335</v>
      </c>
      <c r="ED10" s="94">
        <f t="shared" si="20"/>
        <v>8305.4032243466754</v>
      </c>
      <c r="EE10" s="94">
        <f t="shared" si="20"/>
        <v>8305.4032243466754</v>
      </c>
      <c r="EF10" s="94">
        <f t="shared" si="20"/>
        <v>8305.4032243466754</v>
      </c>
      <c r="EG10" s="94">
        <f t="shared" si="20"/>
        <v>8305.4032243466754</v>
      </c>
      <c r="EH10" s="94">
        <f t="shared" si="20"/>
        <v>8305.4032243466754</v>
      </c>
      <c r="EI10" s="94">
        <f t="shared" si="20"/>
        <v>8305.4032243466754</v>
      </c>
      <c r="EJ10" s="94">
        <f t="shared" si="20"/>
        <v>8305.4032243466754</v>
      </c>
      <c r="EK10" s="94">
        <f t="shared" si="20"/>
        <v>8305.4032243466754</v>
      </c>
      <c r="EL10" s="94">
        <f t="shared" si="20"/>
        <v>8305.4032243466754</v>
      </c>
      <c r="EM10" s="94">
        <f t="shared" si="20"/>
        <v>8305.4032243466754</v>
      </c>
      <c r="EN10" s="94">
        <f t="shared" si="20"/>
        <v>8305.4032243466754</v>
      </c>
      <c r="EO10" s="94">
        <f t="shared" si="20"/>
        <v>8305.4032243466754</v>
      </c>
      <c r="EP10" s="94">
        <f t="shared" si="20"/>
        <v>8554.5653210770761</v>
      </c>
      <c r="EQ10" s="94">
        <f t="shared" si="20"/>
        <v>8554.5653210770761</v>
      </c>
      <c r="ER10" s="94">
        <f t="shared" si="20"/>
        <v>8554.5653210770761</v>
      </c>
      <c r="ES10" s="94">
        <f t="shared" si="20"/>
        <v>8554.5653210770761</v>
      </c>
      <c r="ET10" s="94">
        <f t="shared" si="20"/>
        <v>8554.5653210770761</v>
      </c>
      <c r="EU10" s="94">
        <f t="shared" si="20"/>
        <v>8554.5653210770761</v>
      </c>
      <c r="EV10" s="94">
        <f t="shared" si="20"/>
        <v>8554.5653210770761</v>
      </c>
      <c r="EW10" s="94">
        <f t="shared" si="20"/>
        <v>8554.5653210770761</v>
      </c>
      <c r="EX10" s="94">
        <f t="shared" si="20"/>
        <v>8554.5653210770761</v>
      </c>
      <c r="EY10" s="94">
        <f t="shared" si="20"/>
        <v>8554.5653210770761</v>
      </c>
      <c r="EZ10" s="94">
        <f t="shared" si="20"/>
        <v>8554.5653210770761</v>
      </c>
      <c r="FA10" s="94">
        <f t="shared" si="20"/>
        <v>8554.5653210770761</v>
      </c>
      <c r="FB10" s="94">
        <f t="shared" si="20"/>
        <v>8811.202280709389</v>
      </c>
      <c r="FC10" s="94">
        <f t="shared" si="20"/>
        <v>8811.202280709389</v>
      </c>
      <c r="FD10" s="94">
        <f t="shared" si="20"/>
        <v>8811.202280709389</v>
      </c>
      <c r="FE10" s="94">
        <f t="shared" si="20"/>
        <v>8811.202280709389</v>
      </c>
      <c r="FF10" s="94">
        <f t="shared" si="20"/>
        <v>8811.202280709389</v>
      </c>
      <c r="FG10" s="94">
        <f t="shared" si="20"/>
        <v>8811.202280709389</v>
      </c>
      <c r="FH10" s="94">
        <f t="shared" si="20"/>
        <v>8811.202280709389</v>
      </c>
      <c r="FI10" s="94">
        <f t="shared" si="20"/>
        <v>8811.202280709389</v>
      </c>
      <c r="FJ10" s="94">
        <f t="shared" si="20"/>
        <v>8811.202280709389</v>
      </c>
      <c r="FK10" s="94">
        <f t="shared" si="20"/>
        <v>8811.202280709389</v>
      </c>
      <c r="FL10" s="94">
        <f t="shared" si="20"/>
        <v>8811.202280709389</v>
      </c>
      <c r="FM10" s="94">
        <f t="shared" si="20"/>
        <v>8811.202280709389</v>
      </c>
      <c r="FN10" s="94">
        <f t="shared" si="20"/>
        <v>9075.5383491306711</v>
      </c>
      <c r="FO10" s="94">
        <f t="shared" si="20"/>
        <v>9075.5383491306711</v>
      </c>
      <c r="FP10" s="94">
        <f t="shared" si="20"/>
        <v>9075.5383491306711</v>
      </c>
      <c r="FQ10" s="94">
        <f t="shared" si="20"/>
        <v>9075.5383491306711</v>
      </c>
      <c r="FR10" s="94">
        <f t="shared" si="20"/>
        <v>9075.5383491306711</v>
      </c>
      <c r="FS10" s="94">
        <f t="shared" si="20"/>
        <v>9075.5383491306711</v>
      </c>
      <c r="FT10" s="94">
        <f t="shared" si="20"/>
        <v>9075.5383491306711</v>
      </c>
      <c r="FU10" s="94">
        <f t="shared" si="20"/>
        <v>9075.5383491306711</v>
      </c>
      <c r="FV10" s="94">
        <f t="shared" si="20"/>
        <v>9075.5383491306711</v>
      </c>
      <c r="FW10" s="94">
        <f t="shared" si="20"/>
        <v>9075.5383491306711</v>
      </c>
      <c r="FX10" s="94">
        <f t="shared" si="20"/>
        <v>9075.5383491306711</v>
      </c>
      <c r="FY10" s="94">
        <f t="shared" si="20"/>
        <v>9075.5383491306711</v>
      </c>
      <c r="FZ10" s="94">
        <f t="shared" si="20"/>
        <v>9347.8044996045919</v>
      </c>
      <c r="GA10" s="94">
        <f t="shared" si="20"/>
        <v>9347.8044996045919</v>
      </c>
      <c r="GB10" s="94">
        <f t="shared" si="20"/>
        <v>9347.8044996045919</v>
      </c>
      <c r="GC10" s="94">
        <f t="shared" si="20"/>
        <v>9347.8044996045919</v>
      </c>
      <c r="GD10" s="94">
        <f t="shared" si="20"/>
        <v>9347.8044996045919</v>
      </c>
      <c r="GE10" s="94">
        <f t="shared" si="20"/>
        <v>9347.8044996045919</v>
      </c>
      <c r="GF10" s="94">
        <f t="shared" si="20"/>
        <v>9347.8044996045919</v>
      </c>
      <c r="GG10" s="94">
        <f t="shared" si="20"/>
        <v>9347.8044996045919</v>
      </c>
      <c r="GH10" s="94">
        <f t="shared" si="20"/>
        <v>9347.8044996045919</v>
      </c>
      <c r="GI10" s="94">
        <f t="shared" si="20"/>
        <v>9347.8044996045919</v>
      </c>
      <c r="GJ10" s="94">
        <f t="shared" si="20"/>
        <v>9347.8044996045919</v>
      </c>
      <c r="GK10" s="94">
        <f t="shared" si="20"/>
        <v>9347.8044996045919</v>
      </c>
      <c r="GL10" s="94">
        <f t="shared" si="20"/>
        <v>9628.2386345927298</v>
      </c>
      <c r="GM10" s="94">
        <f t="shared" si="20"/>
        <v>9628.2386345927298</v>
      </c>
      <c r="GN10" s="94">
        <f t="shared" si="21"/>
        <v>9628.2386345927298</v>
      </c>
      <c r="GO10" s="94">
        <f t="shared" si="21"/>
        <v>9628.2386345927298</v>
      </c>
      <c r="GP10" s="94">
        <f t="shared" si="21"/>
        <v>9628.2386345927298</v>
      </c>
      <c r="GQ10" s="94">
        <f t="shared" si="21"/>
        <v>9628.2386345927298</v>
      </c>
      <c r="GR10" s="94">
        <f t="shared" si="21"/>
        <v>9628.2386345927298</v>
      </c>
      <c r="GS10" s="94">
        <f t="shared" si="21"/>
        <v>9628.2386345927298</v>
      </c>
      <c r="GT10" s="94">
        <f t="shared" si="21"/>
        <v>9628.2386345927298</v>
      </c>
      <c r="GU10" s="94">
        <f t="shared" si="21"/>
        <v>9628.2386345927298</v>
      </c>
      <c r="GV10" s="94">
        <f t="shared" si="21"/>
        <v>9628.2386345927298</v>
      </c>
      <c r="GW10" s="94">
        <f t="shared" si="21"/>
        <v>9628.2386345927298</v>
      </c>
      <c r="GX10" s="94">
        <f t="shared" si="21"/>
        <v>9917.0857936305129</v>
      </c>
      <c r="GY10" s="94">
        <f t="shared" si="21"/>
        <v>9917.0857936305129</v>
      </c>
      <c r="GZ10" s="94">
        <f t="shared" si="21"/>
        <v>9917.0857936305129</v>
      </c>
      <c r="HA10" s="94">
        <f t="shared" si="21"/>
        <v>9917.0857936305129</v>
      </c>
      <c r="HB10" s="94">
        <f t="shared" si="21"/>
        <v>9917.0857936305129</v>
      </c>
      <c r="HC10" s="94">
        <f t="shared" si="21"/>
        <v>9917.0857936305129</v>
      </c>
      <c r="HD10" s="94">
        <f t="shared" si="21"/>
        <v>9917.0857936305129</v>
      </c>
      <c r="HE10" s="94">
        <f t="shared" si="21"/>
        <v>9917.0857936305129</v>
      </c>
      <c r="HF10" s="94">
        <f t="shared" si="21"/>
        <v>9917.0857936305129</v>
      </c>
      <c r="HG10" s="94">
        <f t="shared" si="21"/>
        <v>9917.0857936305129</v>
      </c>
      <c r="HH10" s="94">
        <f t="shared" si="21"/>
        <v>9917.0857936305129</v>
      </c>
      <c r="HI10" s="94">
        <f t="shared" si="21"/>
        <v>9917.0857936305129</v>
      </c>
      <c r="HJ10" s="94">
        <f t="shared" si="21"/>
        <v>10214.598367439428</v>
      </c>
      <c r="HK10" s="94">
        <f t="shared" si="21"/>
        <v>10214.598367439428</v>
      </c>
      <c r="HL10" s="94">
        <f t="shared" si="21"/>
        <v>10214.598367439428</v>
      </c>
      <c r="HM10" s="94">
        <f t="shared" si="21"/>
        <v>10214.598367439428</v>
      </c>
      <c r="HN10" s="94">
        <f t="shared" si="21"/>
        <v>10214.598367439428</v>
      </c>
      <c r="HO10" s="94">
        <f t="shared" si="21"/>
        <v>10214.598367439428</v>
      </c>
      <c r="HP10" s="94">
        <f t="shared" si="21"/>
        <v>10214.598367439428</v>
      </c>
      <c r="HQ10" s="94">
        <f t="shared" si="21"/>
        <v>10214.598367439428</v>
      </c>
      <c r="HR10" s="94">
        <f t="shared" si="21"/>
        <v>10214.598367439428</v>
      </c>
      <c r="HS10" s="94">
        <f t="shared" si="21"/>
        <v>10214.598367439428</v>
      </c>
      <c r="HT10" s="94">
        <f t="shared" si="21"/>
        <v>10214.598367439428</v>
      </c>
      <c r="HU10" s="94">
        <f t="shared" si="21"/>
        <v>10214.598367439428</v>
      </c>
      <c r="HV10" s="94">
        <f t="shared" si="21"/>
        <v>10521.036318462611</v>
      </c>
      <c r="HW10" s="94">
        <f t="shared" si="21"/>
        <v>10521.036318462611</v>
      </c>
      <c r="HX10" s="94">
        <f t="shared" si="21"/>
        <v>10521.036318462611</v>
      </c>
      <c r="HY10" s="94">
        <f t="shared" si="21"/>
        <v>10521.036318462611</v>
      </c>
      <c r="HZ10" s="94">
        <f t="shared" si="21"/>
        <v>10521.036318462611</v>
      </c>
      <c r="IA10" s="94">
        <f t="shared" si="21"/>
        <v>10521.036318462611</v>
      </c>
      <c r="IB10" s="94">
        <f t="shared" si="21"/>
        <v>10521.036318462611</v>
      </c>
      <c r="IC10" s="94">
        <f t="shared" si="21"/>
        <v>10521.036318462611</v>
      </c>
      <c r="ID10" s="94">
        <f t="shared" si="21"/>
        <v>10521.036318462611</v>
      </c>
      <c r="IE10" s="94">
        <f t="shared" si="21"/>
        <v>10521.036318462611</v>
      </c>
      <c r="IF10" s="94">
        <f t="shared" si="21"/>
        <v>10521.036318462611</v>
      </c>
      <c r="IG10" s="94">
        <f t="shared" si="21"/>
        <v>10521.036318462611</v>
      </c>
      <c r="IH10" s="94">
        <f t="shared" si="21"/>
        <v>10836.66740801649</v>
      </c>
      <c r="II10" s="94">
        <f t="shared" si="21"/>
        <v>10836.66740801649</v>
      </c>
      <c r="IJ10" s="94">
        <f t="shared" si="21"/>
        <v>10836.66740801649</v>
      </c>
      <c r="IK10" s="94">
        <f t="shared" si="21"/>
        <v>10836.66740801649</v>
      </c>
      <c r="IL10" s="94">
        <f t="shared" si="21"/>
        <v>10836.66740801649</v>
      </c>
      <c r="IM10" s="94">
        <f t="shared" si="21"/>
        <v>10836.66740801649</v>
      </c>
      <c r="IN10" s="94">
        <f t="shared" si="21"/>
        <v>10836.66740801649</v>
      </c>
      <c r="IO10" s="94">
        <f t="shared" si="21"/>
        <v>10836.66740801649</v>
      </c>
      <c r="IP10" s="94">
        <f t="shared" si="21"/>
        <v>10836.66740801649</v>
      </c>
      <c r="IQ10" s="94">
        <f t="shared" si="21"/>
        <v>10836.66740801649</v>
      </c>
      <c r="IR10" s="94">
        <f t="shared" si="21"/>
        <v>10836.66740801649</v>
      </c>
      <c r="IS10" s="94">
        <f t="shared" si="21"/>
        <v>10836.66740801649</v>
      </c>
      <c r="IT10" s="94">
        <f t="shared" si="21"/>
        <v>11161.767430256985</v>
      </c>
      <c r="IU10" s="94">
        <f t="shared" si="21"/>
        <v>11161.767430256985</v>
      </c>
      <c r="IV10" s="94">
        <f t="shared" si="21"/>
        <v>11161.767430256985</v>
      </c>
      <c r="IW10" s="94">
        <f t="shared" si="21"/>
        <v>11161.767430256985</v>
      </c>
      <c r="IX10" s="94">
        <f t="shared" si="21"/>
        <v>11161.767430256985</v>
      </c>
      <c r="IY10" s="94">
        <f t="shared" si="21"/>
        <v>11161.767430256985</v>
      </c>
      <c r="IZ10" s="94">
        <f t="shared" si="22"/>
        <v>11161.767430256985</v>
      </c>
      <c r="JA10" s="94">
        <f t="shared" si="22"/>
        <v>11161.767430256985</v>
      </c>
      <c r="JB10" s="94">
        <f t="shared" si="22"/>
        <v>11161.767430256985</v>
      </c>
      <c r="JC10" s="94">
        <f t="shared" si="22"/>
        <v>11161.767430256985</v>
      </c>
      <c r="JD10" s="94">
        <f t="shared" si="22"/>
        <v>11161.767430256985</v>
      </c>
      <c r="JE10" s="94">
        <f t="shared" si="22"/>
        <v>11161.767430256985</v>
      </c>
      <c r="JF10" s="94">
        <f t="shared" si="22"/>
        <v>11496.620453164694</v>
      </c>
      <c r="JG10" s="94">
        <f t="shared" si="22"/>
        <v>11496.620453164694</v>
      </c>
      <c r="JH10" s="94">
        <f t="shared" si="22"/>
        <v>11496.620453164694</v>
      </c>
      <c r="JI10" s="94">
        <f t="shared" si="22"/>
        <v>11496.620453164694</v>
      </c>
      <c r="JJ10" s="94">
        <f t="shared" si="22"/>
        <v>11496.620453164694</v>
      </c>
      <c r="JK10" s="94">
        <f t="shared" si="22"/>
        <v>11496.620453164694</v>
      </c>
      <c r="JL10" s="94">
        <f t="shared" si="22"/>
        <v>11496.620453164694</v>
      </c>
      <c r="JM10" s="94">
        <f t="shared" si="22"/>
        <v>11496.620453164694</v>
      </c>
      <c r="JN10" s="94">
        <f t="shared" si="22"/>
        <v>11496.620453164694</v>
      </c>
      <c r="JO10" s="94">
        <f t="shared" si="22"/>
        <v>11496.620453164694</v>
      </c>
      <c r="JP10" s="94">
        <f t="shared" si="22"/>
        <v>11496.620453164694</v>
      </c>
      <c r="JQ10" s="94">
        <f t="shared" si="22"/>
        <v>11496.620453164694</v>
      </c>
      <c r="JR10" s="94">
        <f t="shared" si="22"/>
        <v>11841.519066759636</v>
      </c>
      <c r="JS10" s="94">
        <f t="shared" si="22"/>
        <v>11841.519066759636</v>
      </c>
      <c r="JT10" s="94">
        <f t="shared" si="22"/>
        <v>11841.519066759636</v>
      </c>
      <c r="JU10" s="94">
        <f t="shared" si="22"/>
        <v>11841.519066759636</v>
      </c>
      <c r="JV10" s="94">
        <f t="shared" si="22"/>
        <v>11841.519066759636</v>
      </c>
      <c r="JW10" s="94">
        <f t="shared" si="22"/>
        <v>11841.519066759636</v>
      </c>
      <c r="JX10" s="94">
        <f t="shared" si="22"/>
        <v>11841.519066759636</v>
      </c>
      <c r="JY10" s="94">
        <f t="shared" si="22"/>
        <v>11841.519066759636</v>
      </c>
      <c r="JZ10" s="94">
        <f t="shared" si="22"/>
        <v>11841.519066759636</v>
      </c>
      <c r="KA10" s="94">
        <f t="shared" si="22"/>
        <v>11841.519066759636</v>
      </c>
      <c r="KB10" s="94">
        <f t="shared" si="22"/>
        <v>11841.519066759636</v>
      </c>
      <c r="KC10" s="94">
        <f t="shared" si="22"/>
        <v>11841.519066759636</v>
      </c>
      <c r="KD10" s="94">
        <f t="shared" si="22"/>
        <v>12196.764638762426</v>
      </c>
      <c r="KE10" s="94">
        <f t="shared" si="22"/>
        <v>12196.764638762426</v>
      </c>
      <c r="KF10" s="94">
        <f t="shared" si="22"/>
        <v>12196.764638762426</v>
      </c>
      <c r="KG10" s="94">
        <f t="shared" si="22"/>
        <v>12196.764638762426</v>
      </c>
      <c r="KH10" s="94">
        <f t="shared" si="22"/>
        <v>12196.764638762426</v>
      </c>
      <c r="KI10" s="94">
        <f t="shared" si="22"/>
        <v>12196.764638762426</v>
      </c>
      <c r="KJ10" s="94">
        <f t="shared" si="22"/>
        <v>12196.764638762426</v>
      </c>
      <c r="KK10" s="94">
        <f t="shared" si="22"/>
        <v>12196.764638762426</v>
      </c>
      <c r="KL10" s="94">
        <f t="shared" si="22"/>
        <v>12196.764638762426</v>
      </c>
      <c r="KM10" s="94">
        <f t="shared" si="22"/>
        <v>12196.764638762426</v>
      </c>
      <c r="KN10" s="94">
        <f t="shared" si="22"/>
        <v>12196.764638762426</v>
      </c>
      <c r="KO10" s="94">
        <f t="shared" si="22"/>
        <v>12196.764638762426</v>
      </c>
      <c r="KP10" s="94">
        <f t="shared" si="22"/>
        <v>12562.6675779253</v>
      </c>
      <c r="KQ10" s="94">
        <f t="shared" si="22"/>
        <v>12562.6675779253</v>
      </c>
      <c r="KR10" s="94">
        <f t="shared" si="22"/>
        <v>12562.6675779253</v>
      </c>
      <c r="KS10" s="94">
        <f t="shared" si="22"/>
        <v>12562.6675779253</v>
      </c>
      <c r="KT10" s="94">
        <f t="shared" si="22"/>
        <v>12562.6675779253</v>
      </c>
      <c r="KU10" s="94">
        <f t="shared" si="22"/>
        <v>12562.6675779253</v>
      </c>
      <c r="KV10" s="94">
        <f t="shared" si="22"/>
        <v>12562.6675779253</v>
      </c>
      <c r="KW10" s="94">
        <f t="shared" si="22"/>
        <v>12562.6675779253</v>
      </c>
      <c r="KX10" s="94">
        <f t="shared" si="22"/>
        <v>12562.6675779253</v>
      </c>
      <c r="KY10" s="94">
        <f t="shared" si="22"/>
        <v>12562.6675779253</v>
      </c>
      <c r="KZ10" s="94">
        <f t="shared" si="22"/>
        <v>12562.6675779253</v>
      </c>
      <c r="LA10" s="94">
        <f t="shared" si="22"/>
        <v>12562.6675779253</v>
      </c>
      <c r="LB10" s="94">
        <f t="shared" si="22"/>
        <v>12939.54760526306</v>
      </c>
      <c r="LC10" s="94">
        <f t="shared" si="22"/>
        <v>12939.54760526306</v>
      </c>
      <c r="LD10" s="94">
        <f t="shared" si="22"/>
        <v>12939.54760526306</v>
      </c>
      <c r="LE10" s="94">
        <f t="shared" si="22"/>
        <v>12939.54760526306</v>
      </c>
      <c r="LF10" s="94">
        <f t="shared" si="22"/>
        <v>12939.54760526306</v>
      </c>
      <c r="LG10" s="94">
        <f t="shared" si="22"/>
        <v>12939.54760526306</v>
      </c>
      <c r="LH10" s="94">
        <f t="shared" si="22"/>
        <v>12939.54760526306</v>
      </c>
      <c r="LI10" s="94">
        <f t="shared" si="22"/>
        <v>12939.54760526306</v>
      </c>
      <c r="LJ10" s="94">
        <f t="shared" si="22"/>
        <v>12939.54760526306</v>
      </c>
      <c r="LK10" s="94">
        <f t="shared" si="22"/>
        <v>12939.54760526306</v>
      </c>
      <c r="LL10" s="94">
        <f t="shared" si="23"/>
        <v>12939.54760526306</v>
      </c>
      <c r="LM10" s="94">
        <f t="shared" si="23"/>
        <v>12939.54760526306</v>
      </c>
      <c r="LN10" s="94">
        <f t="shared" si="23"/>
        <v>13327.734033420953</v>
      </c>
      <c r="LO10" s="94">
        <f t="shared" si="23"/>
        <v>13327.734033420953</v>
      </c>
      <c r="LP10" s="94">
        <f t="shared" si="23"/>
        <v>13327.734033420953</v>
      </c>
      <c r="LQ10" s="94">
        <f t="shared" si="23"/>
        <v>13327.734033420953</v>
      </c>
      <c r="LR10" s="94">
        <f t="shared" si="23"/>
        <v>13327.734033420953</v>
      </c>
      <c r="LS10" s="94">
        <f t="shared" si="23"/>
        <v>13327.734033420953</v>
      </c>
      <c r="LT10" s="94">
        <f t="shared" si="23"/>
        <v>13327.734033420953</v>
      </c>
      <c r="LU10" s="94">
        <f t="shared" si="23"/>
        <v>13327.734033420953</v>
      </c>
      <c r="LV10" s="94">
        <f t="shared" si="23"/>
        <v>13327.734033420953</v>
      </c>
      <c r="LW10" s="94">
        <f t="shared" si="23"/>
        <v>13327.734033420953</v>
      </c>
      <c r="LX10" s="94">
        <f t="shared" si="23"/>
        <v>13327.734033420953</v>
      </c>
      <c r="LY10" s="94">
        <f t="shared" si="23"/>
        <v>13327.734033420953</v>
      </c>
      <c r="LZ10" s="94">
        <f t="shared" si="23"/>
        <v>13727.566054423582</v>
      </c>
      <c r="MA10" s="94">
        <f t="shared" si="23"/>
        <v>13727.566054423582</v>
      </c>
      <c r="MB10" s="94">
        <f t="shared" si="23"/>
        <v>13727.566054423582</v>
      </c>
      <c r="MC10" s="94">
        <f t="shared" si="23"/>
        <v>13727.566054423582</v>
      </c>
      <c r="MD10" s="94">
        <f t="shared" si="23"/>
        <v>13727.566054423582</v>
      </c>
      <c r="ME10" s="94">
        <f t="shared" si="23"/>
        <v>13727.566054423582</v>
      </c>
      <c r="MF10" s="94">
        <f t="shared" si="23"/>
        <v>13727.566054423582</v>
      </c>
      <c r="MG10" s="94">
        <f t="shared" si="23"/>
        <v>13727.566054423582</v>
      </c>
      <c r="MH10" s="94">
        <f t="shared" si="23"/>
        <v>13727.566054423582</v>
      </c>
      <c r="MI10" s="94">
        <f t="shared" si="23"/>
        <v>13727.566054423582</v>
      </c>
      <c r="MJ10" s="94">
        <f t="shared" si="23"/>
        <v>13727.566054423582</v>
      </c>
      <c r="MK10" s="94">
        <f t="shared" si="23"/>
        <v>13727.566054423582</v>
      </c>
      <c r="ML10" s="94">
        <f t="shared" si="23"/>
        <v>14139.39303605629</v>
      </c>
      <c r="MM10" s="94">
        <f t="shared" si="23"/>
        <v>14139.39303605629</v>
      </c>
      <c r="MN10" s="94">
        <f t="shared" si="23"/>
        <v>14139.39303605629</v>
      </c>
      <c r="MO10" s="94">
        <f t="shared" si="23"/>
        <v>14139.39303605629</v>
      </c>
      <c r="MP10" s="94">
        <f t="shared" si="23"/>
        <v>14139.39303605629</v>
      </c>
      <c r="MQ10" s="94">
        <f t="shared" si="23"/>
        <v>14139.39303605629</v>
      </c>
      <c r="MR10" s="94">
        <f t="shared" si="23"/>
        <v>14139.39303605629</v>
      </c>
      <c r="MS10" s="94">
        <f t="shared" si="23"/>
        <v>14139.39303605629</v>
      </c>
      <c r="MT10" s="94">
        <f t="shared" si="23"/>
        <v>14139.39303605629</v>
      </c>
      <c r="MU10" s="94">
        <f t="shared" si="23"/>
        <v>14139.39303605629</v>
      </c>
      <c r="MV10" s="94">
        <f t="shared" si="23"/>
        <v>14139.39303605629</v>
      </c>
      <c r="MW10" s="94">
        <f t="shared" si="23"/>
        <v>14139.39303605629</v>
      </c>
      <c r="MX10" s="94">
        <f t="shared" si="23"/>
        <v>14563.57482713798</v>
      </c>
      <c r="MY10" s="94">
        <f t="shared" si="23"/>
        <v>14563.57482713798</v>
      </c>
      <c r="MZ10" s="94">
        <f t="shared" si="23"/>
        <v>14563.57482713798</v>
      </c>
      <c r="NA10" s="94">
        <f t="shared" si="23"/>
        <v>14563.57482713798</v>
      </c>
      <c r="NB10" s="94">
        <f t="shared" si="23"/>
        <v>14563.57482713798</v>
      </c>
      <c r="NC10" s="94">
        <f t="shared" si="23"/>
        <v>14563.57482713798</v>
      </c>
      <c r="ND10" s="94">
        <f t="shared" si="23"/>
        <v>14563.57482713798</v>
      </c>
      <c r="NE10" s="94">
        <f t="shared" si="23"/>
        <v>14563.57482713798</v>
      </c>
      <c r="NF10" s="94">
        <f t="shared" si="23"/>
        <v>14563.57482713798</v>
      </c>
      <c r="NG10" s="94">
        <f t="shared" si="23"/>
        <v>14563.57482713798</v>
      </c>
      <c r="NH10" s="94">
        <f t="shared" si="23"/>
        <v>14563.57482713798</v>
      </c>
      <c r="NI10" s="97">
        <f t="shared" si="23"/>
        <v>14563.57482713798</v>
      </c>
    </row>
    <row r="11" spans="1:373" x14ac:dyDescent="0.25">
      <c r="A11" s="13" t="s">
        <v>55</v>
      </c>
      <c r="B11" s="119">
        <v>4500</v>
      </c>
      <c r="C11" s="94">
        <f>B11*(1+$B$2)^(1/12)</f>
        <v>4511.0982139753669</v>
      </c>
      <c r="D11" s="94">
        <f t="shared" ref="D11:BO13" si="24">C11*(1+$B$2)^(1/12)</f>
        <v>4522.2237991403872</v>
      </c>
      <c r="E11" s="94">
        <f t="shared" si="24"/>
        <v>4533.3768229997995</v>
      </c>
      <c r="F11" s="94">
        <f t="shared" si="24"/>
        <v>4544.5573532248263</v>
      </c>
      <c r="G11" s="94">
        <f t="shared" si="24"/>
        <v>4555.7654576535851</v>
      </c>
      <c r="H11" s="94">
        <f t="shared" si="24"/>
        <v>4567.0012042915014</v>
      </c>
      <c r="I11" s="94">
        <f t="shared" si="24"/>
        <v>4578.2646613117204</v>
      </c>
      <c r="J11" s="94">
        <f t="shared" si="24"/>
        <v>4589.5558970555194</v>
      </c>
      <c r="K11" s="94">
        <f t="shared" si="24"/>
        <v>4600.8749800327259</v>
      </c>
      <c r="L11" s="94">
        <f t="shared" si="24"/>
        <v>4612.221978922129</v>
      </c>
      <c r="M11" s="94">
        <f t="shared" si="24"/>
        <v>4623.596962571899</v>
      </c>
      <c r="N11" s="94">
        <f t="shared" si="24"/>
        <v>4635.0000000000055</v>
      </c>
      <c r="O11" s="94">
        <f t="shared" si="24"/>
        <v>4646.4311603946335</v>
      </c>
      <c r="P11" s="94">
        <f t="shared" si="24"/>
        <v>4657.8905131146048</v>
      </c>
      <c r="Q11" s="94">
        <f t="shared" si="24"/>
        <v>4669.3781276897998</v>
      </c>
      <c r="R11" s="94">
        <f t="shared" si="24"/>
        <v>4680.894073821577</v>
      </c>
      <c r="S11" s="94">
        <f t="shared" si="24"/>
        <v>4692.4384213831981</v>
      </c>
      <c r="T11" s="94">
        <f t="shared" si="24"/>
        <v>4704.0112404202519</v>
      </c>
      <c r="U11" s="94">
        <f t="shared" si="24"/>
        <v>4715.6126011510769</v>
      </c>
      <c r="V11" s="94">
        <f t="shared" si="24"/>
        <v>4727.2425739671899</v>
      </c>
      <c r="W11" s="94">
        <f t="shared" si="24"/>
        <v>4738.9012294337126</v>
      </c>
      <c r="X11" s="94">
        <f t="shared" si="24"/>
        <v>4750.5886382897979</v>
      </c>
      <c r="Y11" s="94">
        <f t="shared" si="24"/>
        <v>4762.3048714490615</v>
      </c>
      <c r="Z11" s="94">
        <f t="shared" si="24"/>
        <v>4774.0500000000111</v>
      </c>
      <c r="AA11" s="94">
        <f t="shared" si="24"/>
        <v>4785.824095206478</v>
      </c>
      <c r="AB11" s="94">
        <f t="shared" si="24"/>
        <v>4797.6272285080486</v>
      </c>
      <c r="AC11" s="94">
        <f t="shared" si="24"/>
        <v>4809.4594715204994</v>
      </c>
      <c r="AD11" s="94">
        <f t="shared" si="24"/>
        <v>4821.3208960362299</v>
      </c>
      <c r="AE11" s="94">
        <f t="shared" si="24"/>
        <v>4833.2115740247</v>
      </c>
      <c r="AF11" s="94">
        <f t="shared" si="24"/>
        <v>4845.1315776328656</v>
      </c>
      <c r="AG11" s="94">
        <f t="shared" si="24"/>
        <v>4857.0809791856154</v>
      </c>
      <c r="AH11" s="94">
        <f t="shared" si="24"/>
        <v>4869.0598511862117</v>
      </c>
      <c r="AI11" s="94">
        <f t="shared" si="24"/>
        <v>4881.0682663167299</v>
      </c>
      <c r="AJ11" s="94">
        <f t="shared" si="24"/>
        <v>4893.1062974384977</v>
      </c>
      <c r="AK11" s="94">
        <f t="shared" si="24"/>
        <v>4905.1740175925388</v>
      </c>
      <c r="AL11" s="94">
        <f t="shared" si="24"/>
        <v>4917.2715000000171</v>
      </c>
      <c r="AM11" s="94">
        <f t="shared" si="24"/>
        <v>4929.3988180626775</v>
      </c>
      <c r="AN11" s="94">
        <f t="shared" si="24"/>
        <v>4941.5560453632952</v>
      </c>
      <c r="AO11" s="94">
        <f t="shared" si="24"/>
        <v>4953.7432556661188</v>
      </c>
      <c r="AP11" s="94">
        <f t="shared" si="24"/>
        <v>4965.9605229173212</v>
      </c>
      <c r="AQ11" s="94">
        <f t="shared" si="24"/>
        <v>4978.2079212454455</v>
      </c>
      <c r="AR11" s="94">
        <f t="shared" si="24"/>
        <v>4990.4855249618558</v>
      </c>
      <c r="AS11" s="94">
        <f t="shared" si="24"/>
        <v>5002.7934085611887</v>
      </c>
      <c r="AT11" s="94">
        <f t="shared" si="24"/>
        <v>5015.131646721803</v>
      </c>
      <c r="AU11" s="94">
        <f t="shared" si="24"/>
        <v>5027.5003143062368</v>
      </c>
      <c r="AV11" s="94">
        <f t="shared" si="24"/>
        <v>5039.8994863616572</v>
      </c>
      <c r="AW11" s="94">
        <f t="shared" si="24"/>
        <v>5052.32923812032</v>
      </c>
      <c r="AX11" s="94">
        <f t="shared" si="24"/>
        <v>5064.7896450000226</v>
      </c>
      <c r="AY11" s="94">
        <f t="shared" si="24"/>
        <v>5077.2807826045628</v>
      </c>
      <c r="AZ11" s="94">
        <f t="shared" si="24"/>
        <v>5089.8027267241987</v>
      </c>
      <c r="BA11" s="94">
        <f t="shared" si="24"/>
        <v>5102.3555533361077</v>
      </c>
      <c r="BB11" s="94">
        <f t="shared" si="24"/>
        <v>5114.9393386048469</v>
      </c>
      <c r="BC11" s="94">
        <f t="shared" si="24"/>
        <v>5127.5541588828146</v>
      </c>
      <c r="BD11" s="94">
        <f t="shared" si="24"/>
        <v>5140.2000907107176</v>
      </c>
      <c r="BE11" s="94">
        <f t="shared" si="24"/>
        <v>5152.8772108180301</v>
      </c>
      <c r="BF11" s="94">
        <f t="shared" si="24"/>
        <v>5165.5855961234629</v>
      </c>
      <c r="BG11" s="94">
        <f t="shared" si="24"/>
        <v>5178.3253237354293</v>
      </c>
      <c r="BH11" s="94">
        <f t="shared" si="24"/>
        <v>5191.0964709525124</v>
      </c>
      <c r="BI11" s="94">
        <f t="shared" si="24"/>
        <v>5203.8991152639346</v>
      </c>
      <c r="BJ11" s="94">
        <f t="shared" si="24"/>
        <v>5216.7333343500277</v>
      </c>
      <c r="BK11" s="94">
        <f t="shared" si="24"/>
        <v>5229.5992060827039</v>
      </c>
      <c r="BL11" s="94">
        <f t="shared" si="24"/>
        <v>5242.4968085259288</v>
      </c>
      <c r="BM11" s="94">
        <f t="shared" si="24"/>
        <v>5255.4262199361947</v>
      </c>
      <c r="BN11" s="94">
        <f t="shared" si="24"/>
        <v>5268.3875187629956</v>
      </c>
      <c r="BO11" s="94">
        <f t="shared" si="24"/>
        <v>5281.3807836493024</v>
      </c>
      <c r="BP11" s="94">
        <f t="shared" ref="BP11:EA13" si="25">BO11*(1+$B$2)^(1/12)</f>
        <v>5294.4060934320423</v>
      </c>
      <c r="BQ11" s="94">
        <f t="shared" si="25"/>
        <v>5307.4635271425741</v>
      </c>
      <c r="BR11" s="94">
        <f t="shared" si="25"/>
        <v>5320.5531640071704</v>
      </c>
      <c r="BS11" s="94">
        <f t="shared" si="25"/>
        <v>5333.675083447496</v>
      </c>
      <c r="BT11" s="94">
        <f t="shared" si="25"/>
        <v>5346.829365081092</v>
      </c>
      <c r="BU11" s="94">
        <f t="shared" si="25"/>
        <v>5360.0160887218572</v>
      </c>
      <c r="BV11" s="94">
        <f t="shared" si="25"/>
        <v>5373.2353343805335</v>
      </c>
      <c r="BW11" s="94">
        <f t="shared" si="25"/>
        <v>5386.4871822651903</v>
      </c>
      <c r="BX11" s="94">
        <f t="shared" si="25"/>
        <v>5399.7717127817123</v>
      </c>
      <c r="BY11" s="94">
        <f t="shared" si="25"/>
        <v>5413.0890065342865</v>
      </c>
      <c r="BZ11" s="94">
        <f t="shared" si="25"/>
        <v>5426.439144325891</v>
      </c>
      <c r="CA11" s="94">
        <f t="shared" si="25"/>
        <v>5439.822207158787</v>
      </c>
      <c r="CB11" s="94">
        <f t="shared" si="25"/>
        <v>5453.2382762350089</v>
      </c>
      <c r="CC11" s="94">
        <f t="shared" si="25"/>
        <v>5466.6874329568564</v>
      </c>
      <c r="CD11" s="94">
        <f t="shared" si="25"/>
        <v>5480.1697589273899</v>
      </c>
      <c r="CE11" s="94">
        <f t="shared" si="25"/>
        <v>5493.685335950925</v>
      </c>
      <c r="CF11" s="94">
        <f t="shared" si="25"/>
        <v>5507.2342460335285</v>
      </c>
      <c r="CG11" s="94">
        <f t="shared" si="25"/>
        <v>5520.8165713835169</v>
      </c>
      <c r="CH11" s="94">
        <f t="shared" si="25"/>
        <v>5534.4323944119533</v>
      </c>
      <c r="CI11" s="94">
        <f t="shared" si="25"/>
        <v>5548.0817977331499</v>
      </c>
      <c r="CJ11" s="94">
        <f t="shared" si="25"/>
        <v>5561.7648641651676</v>
      </c>
      <c r="CK11" s="94">
        <f t="shared" si="25"/>
        <v>5575.4816767303191</v>
      </c>
      <c r="CL11" s="94">
        <f t="shared" si="25"/>
        <v>5589.2323186556723</v>
      </c>
      <c r="CM11" s="94">
        <f t="shared" si="25"/>
        <v>5603.0168733735554</v>
      </c>
      <c r="CN11" s="94">
        <f t="shared" si="25"/>
        <v>5616.8354245220644</v>
      </c>
      <c r="CO11" s="94">
        <f t="shared" si="25"/>
        <v>5630.6880559455676</v>
      </c>
      <c r="CP11" s="94">
        <f t="shared" si="25"/>
        <v>5644.5748516952171</v>
      </c>
      <c r="CQ11" s="94">
        <f t="shared" si="25"/>
        <v>5658.4958960294589</v>
      </c>
      <c r="CR11" s="94">
        <f t="shared" si="25"/>
        <v>5672.451273414541</v>
      </c>
      <c r="CS11" s="94">
        <f t="shared" si="25"/>
        <v>5686.4410685250286</v>
      </c>
      <c r="CT11" s="94">
        <f t="shared" si="25"/>
        <v>5700.4653662443179</v>
      </c>
      <c r="CU11" s="94">
        <f t="shared" si="25"/>
        <v>5714.5242516651506</v>
      </c>
      <c r="CV11" s="94">
        <f t="shared" si="25"/>
        <v>5728.6178100901288</v>
      </c>
      <c r="CW11" s="94">
        <f t="shared" si="25"/>
        <v>5742.7461270322347</v>
      </c>
      <c r="CX11" s="94">
        <f t="shared" si="25"/>
        <v>5756.9092882153482</v>
      </c>
      <c r="CY11" s="94">
        <f t="shared" si="25"/>
        <v>5771.1073795747679</v>
      </c>
      <c r="CZ11" s="94">
        <f t="shared" si="25"/>
        <v>5785.3404872577321</v>
      </c>
      <c r="DA11" s="94">
        <f t="shared" si="25"/>
        <v>5799.6086976239403</v>
      </c>
      <c r="DB11" s="94">
        <f t="shared" si="25"/>
        <v>5813.9120972460796</v>
      </c>
      <c r="DC11" s="94">
        <f t="shared" si="25"/>
        <v>5828.2507729103481</v>
      </c>
      <c r="DD11" s="94">
        <f t="shared" si="25"/>
        <v>5842.6248116169827</v>
      </c>
      <c r="DE11" s="94">
        <f t="shared" si="25"/>
        <v>5857.0343005807854</v>
      </c>
      <c r="DF11" s="94">
        <f t="shared" si="25"/>
        <v>5871.4793272316538</v>
      </c>
      <c r="DG11" s="94">
        <f t="shared" si="25"/>
        <v>5885.9599792151112</v>
      </c>
      <c r="DH11" s="94">
        <f t="shared" si="25"/>
        <v>5900.4763443928387</v>
      </c>
      <c r="DI11" s="94">
        <f t="shared" si="25"/>
        <v>5915.0285108432081</v>
      </c>
      <c r="DJ11" s="94">
        <f t="shared" si="25"/>
        <v>5929.616566861815</v>
      </c>
      <c r="DK11" s="94">
        <f t="shared" si="25"/>
        <v>5944.2406009620172</v>
      </c>
      <c r="DL11" s="94">
        <f t="shared" si="25"/>
        <v>5958.9007018754701</v>
      </c>
      <c r="DM11" s="94">
        <f t="shared" si="25"/>
        <v>5973.5969585526645</v>
      </c>
      <c r="DN11" s="94">
        <f t="shared" si="25"/>
        <v>5988.329460163468</v>
      </c>
      <c r="DO11" s="94">
        <f t="shared" si="25"/>
        <v>6003.0982960976644</v>
      </c>
      <c r="DP11" s="94">
        <f t="shared" si="25"/>
        <v>6017.9035559654976</v>
      </c>
      <c r="DQ11" s="94">
        <f t="shared" si="25"/>
        <v>6032.7453295982141</v>
      </c>
      <c r="DR11" s="94">
        <f t="shared" si="25"/>
        <v>6047.6237070486086</v>
      </c>
      <c r="DS11" s="94">
        <f t="shared" si="25"/>
        <v>6062.53877859157</v>
      </c>
      <c r="DT11" s="94">
        <f t="shared" si="25"/>
        <v>6077.4906347246297</v>
      </c>
      <c r="DU11" s="94">
        <f t="shared" si="25"/>
        <v>6092.4793661685098</v>
      </c>
      <c r="DV11" s="94">
        <f t="shared" si="25"/>
        <v>6107.5050638676748</v>
      </c>
      <c r="DW11" s="94">
        <f t="shared" si="25"/>
        <v>6122.5678189908831</v>
      </c>
      <c r="DX11" s="94">
        <f t="shared" si="25"/>
        <v>6137.6677229317393</v>
      </c>
      <c r="DY11" s="94">
        <f t="shared" si="25"/>
        <v>6152.8048673092499</v>
      </c>
      <c r="DZ11" s="94">
        <f t="shared" si="25"/>
        <v>6167.9793439683781</v>
      </c>
      <c r="EA11" s="94">
        <f t="shared" si="25"/>
        <v>6183.1912449806005</v>
      </c>
      <c r="EB11" s="94">
        <f t="shared" ref="EB11:GM13" si="26">EA11*(1+$B$2)^(1/12)</f>
        <v>6198.4406626444688</v>
      </c>
      <c r="EC11" s="94">
        <f t="shared" si="26"/>
        <v>6213.727689486167</v>
      </c>
      <c r="ED11" s="94">
        <f t="shared" si="26"/>
        <v>6229.052418260073</v>
      </c>
      <c r="EE11" s="94">
        <f t="shared" si="26"/>
        <v>6244.4149419493233</v>
      </c>
      <c r="EF11" s="94">
        <f t="shared" si="26"/>
        <v>6259.8153537663748</v>
      </c>
      <c r="EG11" s="94">
        <f t="shared" si="26"/>
        <v>6275.2537471535716</v>
      </c>
      <c r="EH11" s="94">
        <f t="shared" si="26"/>
        <v>6290.7302157837121</v>
      </c>
      <c r="EI11" s="94">
        <f t="shared" si="26"/>
        <v>6306.2448535606172</v>
      </c>
      <c r="EJ11" s="94">
        <f t="shared" si="26"/>
        <v>6321.7977546196998</v>
      </c>
      <c r="EK11" s="94">
        <f t="shared" si="26"/>
        <v>6337.3890133285358</v>
      </c>
      <c r="EL11" s="94">
        <f t="shared" si="26"/>
        <v>6353.0187242874372</v>
      </c>
      <c r="EM11" s="94">
        <f t="shared" si="26"/>
        <v>6368.6869823300267</v>
      </c>
      <c r="EN11" s="94">
        <f t="shared" si="26"/>
        <v>6384.393882523811</v>
      </c>
      <c r="EO11" s="94">
        <f t="shared" si="26"/>
        <v>6400.1395201707601</v>
      </c>
      <c r="EP11" s="94">
        <f t="shared" si="26"/>
        <v>6415.9239908078835</v>
      </c>
      <c r="EQ11" s="94">
        <f t="shared" si="26"/>
        <v>6431.7473902078109</v>
      </c>
      <c r="ER11" s="94">
        <f t="shared" si="26"/>
        <v>6447.6098143793733</v>
      </c>
      <c r="ES11" s="94">
        <f t="shared" si="26"/>
        <v>6463.511359568186</v>
      </c>
      <c r="ET11" s="94">
        <f t="shared" si="26"/>
        <v>6479.4521222572303</v>
      </c>
      <c r="EU11" s="94">
        <f t="shared" si="26"/>
        <v>6495.4321991674424</v>
      </c>
      <c r="EV11" s="94">
        <f t="shared" si="26"/>
        <v>6511.4516872582972</v>
      </c>
      <c r="EW11" s="94">
        <f t="shared" si="26"/>
        <v>6527.5106837283984</v>
      </c>
      <c r="EX11" s="94">
        <f t="shared" si="26"/>
        <v>6543.609286016067</v>
      </c>
      <c r="EY11" s="94">
        <f t="shared" si="26"/>
        <v>6559.7475917999345</v>
      </c>
      <c r="EZ11" s="94">
        <f t="shared" si="26"/>
        <v>6575.9256989995329</v>
      </c>
      <c r="FA11" s="94">
        <f t="shared" si="26"/>
        <v>6592.1437057758903</v>
      </c>
      <c r="FB11" s="94">
        <f t="shared" si="26"/>
        <v>6608.4017105321273</v>
      </c>
      <c r="FC11" s="94">
        <f t="shared" si="26"/>
        <v>6624.6998119140526</v>
      </c>
      <c r="FD11" s="94">
        <f t="shared" si="26"/>
        <v>6641.0381088107624</v>
      </c>
      <c r="FE11" s="94">
        <f t="shared" si="26"/>
        <v>6657.4167003552393</v>
      </c>
      <c r="FF11" s="94">
        <f t="shared" si="26"/>
        <v>6673.8356859249552</v>
      </c>
      <c r="FG11" s="94">
        <f t="shared" si="26"/>
        <v>6690.2951651424737</v>
      </c>
      <c r="FH11" s="94">
        <f t="shared" si="26"/>
        <v>6706.7952378760538</v>
      </c>
      <c r="FI11" s="94">
        <f t="shared" si="26"/>
        <v>6723.3360042402574</v>
      </c>
      <c r="FJ11" s="94">
        <f t="shared" si="26"/>
        <v>6739.9175645965561</v>
      </c>
      <c r="FK11" s="94">
        <f t="shared" si="26"/>
        <v>6756.5400195539396</v>
      </c>
      <c r="FL11" s="94">
        <f t="shared" si="26"/>
        <v>6773.2034699695259</v>
      </c>
      <c r="FM11" s="94">
        <f t="shared" si="26"/>
        <v>6789.9080169491745</v>
      </c>
      <c r="FN11" s="94">
        <f t="shared" si="26"/>
        <v>6806.6537618480988</v>
      </c>
      <c r="FO11" s="94">
        <f t="shared" si="26"/>
        <v>6823.440806271482</v>
      </c>
      <c r="FP11" s="94">
        <f t="shared" si="26"/>
        <v>6840.2692520750925</v>
      </c>
      <c r="FQ11" s="94">
        <f t="shared" si="26"/>
        <v>6857.1392013659033</v>
      </c>
      <c r="FR11" s="94">
        <f t="shared" si="26"/>
        <v>6874.050756502711</v>
      </c>
      <c r="FS11" s="94">
        <f t="shared" si="26"/>
        <v>6891.0040200967551</v>
      </c>
      <c r="FT11" s="94">
        <f t="shared" si="26"/>
        <v>6907.9990950123429</v>
      </c>
      <c r="FU11" s="94">
        <f t="shared" si="26"/>
        <v>6925.0360843674734</v>
      </c>
      <c r="FV11" s="94">
        <f t="shared" si="26"/>
        <v>6942.1150915344615</v>
      </c>
      <c r="FW11" s="94">
        <f t="shared" si="26"/>
        <v>6959.2362201405658</v>
      </c>
      <c r="FX11" s="94">
        <f t="shared" si="26"/>
        <v>6976.3995740686196</v>
      </c>
      <c r="FY11" s="94">
        <f t="shared" si="26"/>
        <v>6993.605257457657</v>
      </c>
      <c r="FZ11" s="94">
        <f t="shared" si="26"/>
        <v>7010.853374703549</v>
      </c>
      <c r="GA11" s="94">
        <f t="shared" si="26"/>
        <v>7028.1440304596335</v>
      </c>
      <c r="GB11" s="94">
        <f t="shared" si="26"/>
        <v>7045.4773296373523</v>
      </c>
      <c r="GC11" s="94">
        <f t="shared" si="26"/>
        <v>7062.8533774068883</v>
      </c>
      <c r="GD11" s="94">
        <f t="shared" si="26"/>
        <v>7080.2722791978003</v>
      </c>
      <c r="GE11" s="94">
        <f t="shared" si="26"/>
        <v>7097.7341406996657</v>
      </c>
      <c r="GF11" s="94">
        <f t="shared" si="26"/>
        <v>7115.2390678627207</v>
      </c>
      <c r="GG11" s="94">
        <f t="shared" si="26"/>
        <v>7132.7871668985044</v>
      </c>
      <c r="GH11" s="94">
        <f t="shared" si="26"/>
        <v>7150.378544280502</v>
      </c>
      <c r="GI11" s="94">
        <f t="shared" si="26"/>
        <v>7168.0133067447896</v>
      </c>
      <c r="GJ11" s="94">
        <f t="shared" si="26"/>
        <v>7185.6915612906851</v>
      </c>
      <c r="GK11" s="94">
        <f t="shared" si="26"/>
        <v>7203.4134151813942</v>
      </c>
      <c r="GL11" s="94">
        <f t="shared" si="26"/>
        <v>7221.1789759446629</v>
      </c>
      <c r="GM11" s="94">
        <f t="shared" si="26"/>
        <v>7238.9883513734303</v>
      </c>
      <c r="GN11" s="94">
        <f t="shared" ref="GN11:IY13" si="27">GM11*(1+$B$2)^(1/12)</f>
        <v>7256.841649526481</v>
      </c>
      <c r="GO11" s="94">
        <f t="shared" si="27"/>
        <v>7274.7389787291022</v>
      </c>
      <c r="GP11" s="94">
        <f t="shared" si="27"/>
        <v>7292.6804475737408</v>
      </c>
      <c r="GQ11" s="94">
        <f t="shared" si="27"/>
        <v>7310.6661649206617</v>
      </c>
      <c r="GR11" s="94">
        <f t="shared" si="27"/>
        <v>7328.6962398986088</v>
      </c>
      <c r="GS11" s="94">
        <f t="shared" si="27"/>
        <v>7346.7707819054667</v>
      </c>
      <c r="GT11" s="94">
        <f t="shared" si="27"/>
        <v>7364.8899006089241</v>
      </c>
      <c r="GU11" s="94">
        <f t="shared" si="27"/>
        <v>7383.0537059471408</v>
      </c>
      <c r="GV11" s="94">
        <f t="shared" si="27"/>
        <v>7401.2623081294132</v>
      </c>
      <c r="GW11" s="94">
        <f t="shared" si="27"/>
        <v>7419.5158176368432</v>
      </c>
      <c r="GX11" s="94">
        <f t="shared" si="27"/>
        <v>7437.8143452230097</v>
      </c>
      <c r="GY11" s="94">
        <f t="shared" si="27"/>
        <v>7456.1580019146395</v>
      </c>
      <c r="GZ11" s="94">
        <f t="shared" si="27"/>
        <v>7474.5468990122818</v>
      </c>
      <c r="HA11" s="94">
        <f t="shared" si="27"/>
        <v>7492.9811480909821</v>
      </c>
      <c r="HB11" s="94">
        <f t="shared" si="27"/>
        <v>7511.46086100096</v>
      </c>
      <c r="HC11" s="94">
        <f t="shared" si="27"/>
        <v>7529.9861498682885</v>
      </c>
      <c r="HD11" s="94">
        <f t="shared" si="27"/>
        <v>7548.5571270955743</v>
      </c>
      <c r="HE11" s="94">
        <f t="shared" si="27"/>
        <v>7567.1739053626379</v>
      </c>
      <c r="HF11" s="94">
        <f t="shared" si="27"/>
        <v>7585.8365976271989</v>
      </c>
      <c r="HG11" s="94">
        <f t="shared" si="27"/>
        <v>7604.5453171255622</v>
      </c>
      <c r="HH11" s="94">
        <f t="shared" si="27"/>
        <v>7623.3001773733022</v>
      </c>
      <c r="HI11" s="94">
        <f t="shared" si="27"/>
        <v>7642.1012921659549</v>
      </c>
      <c r="HJ11" s="94">
        <f t="shared" si="27"/>
        <v>7660.9487755797063</v>
      </c>
      <c r="HK11" s="94">
        <f t="shared" si="27"/>
        <v>7679.8427419720856</v>
      </c>
      <c r="HL11" s="94">
        <f t="shared" si="27"/>
        <v>7698.7833059826571</v>
      </c>
      <c r="HM11" s="94">
        <f t="shared" si="27"/>
        <v>7717.770582533718</v>
      </c>
      <c r="HN11" s="94">
        <f t="shared" si="27"/>
        <v>7736.8046868309957</v>
      </c>
      <c r="HO11" s="94">
        <f t="shared" si="27"/>
        <v>7755.8857343643449</v>
      </c>
      <c r="HP11" s="94">
        <f t="shared" si="27"/>
        <v>7775.0138409084493</v>
      </c>
      <c r="HQ11" s="94">
        <f t="shared" si="27"/>
        <v>7794.1891225235249</v>
      </c>
      <c r="HR11" s="94">
        <f t="shared" si="27"/>
        <v>7813.411695556023</v>
      </c>
      <c r="HS11" s="94">
        <f t="shared" si="27"/>
        <v>7832.6816766393367</v>
      </c>
      <c r="HT11" s="94">
        <f t="shared" si="27"/>
        <v>7851.9991826945097</v>
      </c>
      <c r="HU11" s="94">
        <f t="shared" si="27"/>
        <v>7871.3643309309427</v>
      </c>
      <c r="HV11" s="94">
        <f t="shared" si="27"/>
        <v>7890.7772388471076</v>
      </c>
      <c r="HW11" s="94">
        <f t="shared" si="27"/>
        <v>7910.2380242312584</v>
      </c>
      <c r="HX11" s="94">
        <f t="shared" si="27"/>
        <v>7929.7468051621472</v>
      </c>
      <c r="HY11" s="94">
        <f t="shared" si="27"/>
        <v>7949.3037000097402</v>
      </c>
      <c r="HZ11" s="94">
        <f t="shared" si="27"/>
        <v>7968.9088274359365</v>
      </c>
      <c r="IA11" s="94">
        <f t="shared" si="27"/>
        <v>7988.5623063952853</v>
      </c>
      <c r="IB11" s="94">
        <f t="shared" si="27"/>
        <v>8008.2642561357125</v>
      </c>
      <c r="IC11" s="94">
        <f t="shared" si="27"/>
        <v>8028.0147961992398</v>
      </c>
      <c r="ID11" s="94">
        <f t="shared" si="27"/>
        <v>8047.8140464227126</v>
      </c>
      <c r="IE11" s="94">
        <f t="shared" si="27"/>
        <v>8067.6621269385259</v>
      </c>
      <c r="IF11" s="94">
        <f t="shared" si="27"/>
        <v>8087.5591581753533</v>
      </c>
      <c r="IG11" s="94">
        <f t="shared" si="27"/>
        <v>8107.5052608588794</v>
      </c>
      <c r="IH11" s="94">
        <f t="shared" si="27"/>
        <v>8127.5005560125292</v>
      </c>
      <c r="II11" s="94">
        <f t="shared" si="27"/>
        <v>8147.5451649582046</v>
      </c>
      <c r="IJ11" s="94">
        <f t="shared" si="27"/>
        <v>8167.6392093170198</v>
      </c>
      <c r="IK11" s="94">
        <f t="shared" si="27"/>
        <v>8187.7828110100409</v>
      </c>
      <c r="IL11" s="94">
        <f t="shared" si="27"/>
        <v>8207.9760922590231</v>
      </c>
      <c r="IM11" s="94">
        <f t="shared" si="27"/>
        <v>8228.2191755871536</v>
      </c>
      <c r="IN11" s="94">
        <f t="shared" si="27"/>
        <v>8248.5121838197938</v>
      </c>
      <c r="IO11" s="94">
        <f t="shared" si="27"/>
        <v>8268.8552400852277</v>
      </c>
      <c r="IP11" s="94">
        <f t="shared" si="27"/>
        <v>8289.2484678154051</v>
      </c>
      <c r="IQ11" s="94">
        <f t="shared" si="27"/>
        <v>8309.6919907466927</v>
      </c>
      <c r="IR11" s="94">
        <f t="shared" si="27"/>
        <v>8330.1859329206254</v>
      </c>
      <c r="IS11" s="94">
        <f t="shared" si="27"/>
        <v>8350.7304186846577</v>
      </c>
      <c r="IT11" s="94">
        <f t="shared" si="27"/>
        <v>8371.3255726929165</v>
      </c>
      <c r="IU11" s="94">
        <f t="shared" si="27"/>
        <v>8391.9715199069615</v>
      </c>
      <c r="IV11" s="94">
        <f t="shared" si="27"/>
        <v>8412.6683855965421</v>
      </c>
      <c r="IW11" s="94">
        <f t="shared" si="27"/>
        <v>8433.4162953403538</v>
      </c>
      <c r="IX11" s="94">
        <f t="shared" si="27"/>
        <v>8454.2153750268044</v>
      </c>
      <c r="IY11" s="94">
        <f t="shared" si="27"/>
        <v>8475.0657508547774</v>
      </c>
      <c r="IZ11" s="94">
        <f t="shared" ref="IZ11:LK13" si="28">IY11*(1+$B$2)^(1/12)</f>
        <v>8495.9675493343966</v>
      </c>
      <c r="JA11" s="94">
        <f t="shared" si="28"/>
        <v>8516.9208972877932</v>
      </c>
      <c r="JB11" s="94">
        <f t="shared" si="28"/>
        <v>8537.9259218498755</v>
      </c>
      <c r="JC11" s="94">
        <f t="shared" si="28"/>
        <v>8558.982750469102</v>
      </c>
      <c r="JD11" s="94">
        <f t="shared" si="28"/>
        <v>8580.0915109082525</v>
      </c>
      <c r="JE11" s="94">
        <f t="shared" si="28"/>
        <v>8601.2523312452049</v>
      </c>
      <c r="JF11" s="94">
        <f t="shared" si="28"/>
        <v>8622.4653398737119</v>
      </c>
      <c r="JG11" s="94">
        <f t="shared" si="28"/>
        <v>8643.7306655041793</v>
      </c>
      <c r="JH11" s="94">
        <f t="shared" si="28"/>
        <v>8665.048437164447</v>
      </c>
      <c r="JI11" s="94">
        <f t="shared" si="28"/>
        <v>8686.4187842005722</v>
      </c>
      <c r="JJ11" s="94">
        <f t="shared" si="28"/>
        <v>8707.8418362776174</v>
      </c>
      <c r="JK11" s="94">
        <f t="shared" si="28"/>
        <v>8729.3177233804308</v>
      </c>
      <c r="JL11" s="94">
        <f t="shared" si="28"/>
        <v>8750.8465758144393</v>
      </c>
      <c r="JM11" s="94">
        <f t="shared" si="28"/>
        <v>8772.4285242064379</v>
      </c>
      <c r="JN11" s="94">
        <f t="shared" si="28"/>
        <v>8794.0636995053828</v>
      </c>
      <c r="JO11" s="94">
        <f t="shared" si="28"/>
        <v>8815.7522329831863</v>
      </c>
      <c r="JP11" s="94">
        <f t="shared" si="28"/>
        <v>8837.4942562355118</v>
      </c>
      <c r="JQ11" s="94">
        <f t="shared" si="28"/>
        <v>8859.2899011825721</v>
      </c>
      <c r="JR11" s="94">
        <f t="shared" si="28"/>
        <v>8881.1393000699336</v>
      </c>
      <c r="JS11" s="94">
        <f t="shared" si="28"/>
        <v>8903.0425854693149</v>
      </c>
      <c r="JT11" s="94">
        <f t="shared" si="28"/>
        <v>8924.9998902793905</v>
      </c>
      <c r="JU11" s="94">
        <f t="shared" si="28"/>
        <v>8947.0113477266004</v>
      </c>
      <c r="JV11" s="94">
        <f t="shared" si="28"/>
        <v>8969.0770913659562</v>
      </c>
      <c r="JW11" s="94">
        <f t="shared" si="28"/>
        <v>8991.1972550818537</v>
      </c>
      <c r="JX11" s="94">
        <f t="shared" si="28"/>
        <v>9013.3719730888824</v>
      </c>
      <c r="JY11" s="94">
        <f t="shared" si="28"/>
        <v>9035.6013799326411</v>
      </c>
      <c r="JZ11" s="94">
        <f t="shared" si="28"/>
        <v>9057.8856104905535</v>
      </c>
      <c r="KA11" s="94">
        <f t="shared" si="28"/>
        <v>9080.2247999726915</v>
      </c>
      <c r="KB11" s="94">
        <f t="shared" si="28"/>
        <v>9102.6190839225856</v>
      </c>
      <c r="KC11" s="94">
        <f t="shared" si="28"/>
        <v>9125.0685982180585</v>
      </c>
      <c r="KD11" s="94">
        <f t="shared" si="28"/>
        <v>9147.5734790720417</v>
      </c>
      <c r="KE11" s="94">
        <f t="shared" si="28"/>
        <v>9170.133863033403</v>
      </c>
      <c r="KF11" s="94">
        <f t="shared" si="28"/>
        <v>9192.74988698778</v>
      </c>
      <c r="KG11" s="94">
        <f t="shared" si="28"/>
        <v>9215.4216881584052</v>
      </c>
      <c r="KH11" s="94">
        <f t="shared" si="28"/>
        <v>9238.1494041069418</v>
      </c>
      <c r="KI11" s="94">
        <f t="shared" si="28"/>
        <v>9260.933172734316</v>
      </c>
      <c r="KJ11" s="94">
        <f t="shared" si="28"/>
        <v>9283.7731322815544</v>
      </c>
      <c r="KK11" s="94">
        <f t="shared" si="28"/>
        <v>9306.6694213306255</v>
      </c>
      <c r="KL11" s="94">
        <f t="shared" si="28"/>
        <v>9329.6221788052771</v>
      </c>
      <c r="KM11" s="94">
        <f t="shared" si="28"/>
        <v>9352.6315439718783</v>
      </c>
      <c r="KN11" s="94">
        <f t="shared" si="28"/>
        <v>9375.6976564402703</v>
      </c>
      <c r="KO11" s="94">
        <f t="shared" si="28"/>
        <v>9398.8206561646075</v>
      </c>
      <c r="KP11" s="94">
        <f t="shared" si="28"/>
        <v>9422.0006834442102</v>
      </c>
      <c r="KQ11" s="94">
        <f t="shared" si="28"/>
        <v>9445.237878924414</v>
      </c>
      <c r="KR11" s="94">
        <f t="shared" si="28"/>
        <v>9468.5323835974232</v>
      </c>
      <c r="KS11" s="94">
        <f t="shared" si="28"/>
        <v>9491.8843388031673</v>
      </c>
      <c r="KT11" s="94">
        <f t="shared" si="28"/>
        <v>9515.2938862301598</v>
      </c>
      <c r="KU11" s="94">
        <f t="shared" si="28"/>
        <v>9538.7611679163547</v>
      </c>
      <c r="KV11" s="94">
        <f t="shared" si="28"/>
        <v>9562.2863262500105</v>
      </c>
      <c r="KW11" s="94">
        <f t="shared" si="28"/>
        <v>9585.8695039705544</v>
      </c>
      <c r="KX11" s="94">
        <f t="shared" si="28"/>
        <v>9609.5108441694447</v>
      </c>
      <c r="KY11" s="94">
        <f t="shared" si="28"/>
        <v>9633.2104902910451</v>
      </c>
      <c r="KZ11" s="94">
        <f t="shared" si="28"/>
        <v>9656.9685861334892</v>
      </c>
      <c r="LA11" s="94">
        <f t="shared" si="28"/>
        <v>9680.7852758495574</v>
      </c>
      <c r="LB11" s="94">
        <f t="shared" si="28"/>
        <v>9704.6607039475475</v>
      </c>
      <c r="LC11" s="94">
        <f t="shared" si="28"/>
        <v>9728.5950152921559</v>
      </c>
      <c r="LD11" s="94">
        <f t="shared" si="28"/>
        <v>9752.5883551053557</v>
      </c>
      <c r="LE11" s="94">
        <f t="shared" si="28"/>
        <v>9776.6408689672735</v>
      </c>
      <c r="LF11" s="94">
        <f t="shared" si="28"/>
        <v>9800.7527028170771</v>
      </c>
      <c r="LG11" s="94">
        <f t="shared" si="28"/>
        <v>9824.9240029538578</v>
      </c>
      <c r="LH11" s="94">
        <f t="shared" si="28"/>
        <v>9849.1549160375234</v>
      </c>
      <c r="LI11" s="94">
        <f t="shared" si="28"/>
        <v>9873.4455890896825</v>
      </c>
      <c r="LJ11" s="94">
        <f t="shared" si="28"/>
        <v>9897.7961694945388</v>
      </c>
      <c r="LK11" s="94">
        <f t="shared" si="28"/>
        <v>9922.206804999787</v>
      </c>
      <c r="LL11" s="94">
        <f t="shared" ref="LL11:NI13" si="29">LK11*(1+$B$2)^(1/12)</f>
        <v>9946.6776437175031</v>
      </c>
      <c r="LM11" s="94">
        <f t="shared" si="29"/>
        <v>9971.2088341250528</v>
      </c>
      <c r="LN11" s="94">
        <f t="shared" si="29"/>
        <v>9995.8005250659826</v>
      </c>
      <c r="LO11" s="94">
        <f t="shared" si="29"/>
        <v>10020.452865750931</v>
      </c>
      <c r="LP11" s="94">
        <f t="shared" si="29"/>
        <v>10045.166005758527</v>
      </c>
      <c r="LQ11" s="94">
        <f t="shared" si="29"/>
        <v>10069.940095036301</v>
      </c>
      <c r="LR11" s="94">
        <f t="shared" si="29"/>
        <v>10094.775283901599</v>
      </c>
      <c r="LS11" s="94">
        <f t="shared" si="29"/>
        <v>10119.671723042484</v>
      </c>
      <c r="LT11" s="94">
        <f t="shared" si="29"/>
        <v>10144.62956351866</v>
      </c>
      <c r="LU11" s="94">
        <f t="shared" si="29"/>
        <v>10169.648956762385</v>
      </c>
      <c r="LV11" s="94">
        <f t="shared" si="29"/>
        <v>10194.730054579388</v>
      </c>
      <c r="LW11" s="94">
        <f t="shared" si="29"/>
        <v>10219.873009149793</v>
      </c>
      <c r="LX11" s="94">
        <f t="shared" si="29"/>
        <v>10245.077973029041</v>
      </c>
      <c r="LY11" s="94">
        <f t="shared" si="29"/>
        <v>10270.345099148817</v>
      </c>
      <c r="LZ11" s="94">
        <f t="shared" si="29"/>
        <v>10295.674540817976</v>
      </c>
      <c r="MA11" s="94">
        <f t="shared" si="29"/>
        <v>10321.066451723473</v>
      </c>
      <c r="MB11" s="94">
        <f t="shared" si="29"/>
        <v>10346.520985931296</v>
      </c>
      <c r="MC11" s="94">
        <f t="shared" si="29"/>
        <v>10372.038297887404</v>
      </c>
      <c r="MD11" s="94">
        <f t="shared" si="29"/>
        <v>10397.618542418661</v>
      </c>
      <c r="ME11" s="94">
        <f t="shared" si="29"/>
        <v>10423.261874733773</v>
      </c>
      <c r="MF11" s="94">
        <f t="shared" si="29"/>
        <v>10448.968450424234</v>
      </c>
      <c r="MG11" s="94">
        <f t="shared" si="29"/>
        <v>10474.73842546527</v>
      </c>
      <c r="MH11" s="94">
        <f t="shared" si="29"/>
        <v>10500.571956216783</v>
      </c>
      <c r="MI11" s="94">
        <f t="shared" si="29"/>
        <v>10526.4691994243</v>
      </c>
      <c r="MJ11" s="94">
        <f t="shared" si="29"/>
        <v>10552.430312219927</v>
      </c>
      <c r="MK11" s="94">
        <f t="shared" si="29"/>
        <v>10578.455452123297</v>
      </c>
      <c r="ML11" s="94">
        <f t="shared" si="29"/>
        <v>10604.544777042529</v>
      </c>
      <c r="MM11" s="94">
        <f t="shared" si="29"/>
        <v>10630.698445275189</v>
      </c>
      <c r="MN11" s="94">
        <f t="shared" si="29"/>
        <v>10656.916615509248</v>
      </c>
      <c r="MO11" s="94">
        <f t="shared" si="29"/>
        <v>10683.199446824039</v>
      </c>
      <c r="MP11" s="94">
        <f t="shared" si="29"/>
        <v>10709.547098691233</v>
      </c>
      <c r="MQ11" s="94">
        <f t="shared" si="29"/>
        <v>10735.959730975797</v>
      </c>
      <c r="MR11" s="94">
        <f t="shared" si="29"/>
        <v>10762.437503936973</v>
      </c>
      <c r="MS11" s="94">
        <f t="shared" si="29"/>
        <v>10788.980578229241</v>
      </c>
      <c r="MT11" s="94">
        <f t="shared" si="29"/>
        <v>10815.5891149033</v>
      </c>
      <c r="MU11" s="94">
        <f t="shared" si="29"/>
        <v>10842.263275407042</v>
      </c>
      <c r="MV11" s="94">
        <f t="shared" si="29"/>
        <v>10869.003221586536</v>
      </c>
      <c r="MW11" s="94">
        <f t="shared" si="29"/>
        <v>10895.809115687007</v>
      </c>
      <c r="MX11" s="94">
        <f t="shared" si="29"/>
        <v>10922.681120353816</v>
      </c>
      <c r="MY11" s="94">
        <f t="shared" si="29"/>
        <v>10949.619398633457</v>
      </c>
      <c r="MZ11" s="94">
        <f t="shared" si="29"/>
        <v>10976.624113974536</v>
      </c>
      <c r="NA11" s="94">
        <f t="shared" si="29"/>
        <v>11003.69543022877</v>
      </c>
      <c r="NB11" s="94">
        <f t="shared" si="29"/>
        <v>11030.833511651979</v>
      </c>
      <c r="NC11" s="94">
        <f t="shared" si="29"/>
        <v>11058.038522905081</v>
      </c>
      <c r="ND11" s="94">
        <f t="shared" si="29"/>
        <v>11085.310629055091</v>
      </c>
      <c r="NE11" s="94">
        <f t="shared" si="29"/>
        <v>11112.649995576126</v>
      </c>
      <c r="NF11" s="94">
        <f t="shared" si="29"/>
        <v>11140.056788350406</v>
      </c>
      <c r="NG11" s="94">
        <f t="shared" si="29"/>
        <v>11167.531173669262</v>
      </c>
      <c r="NH11" s="94">
        <f t="shared" si="29"/>
        <v>11195.073318234141</v>
      </c>
      <c r="NI11" s="97">
        <f t="shared" si="29"/>
        <v>11222.683389157626</v>
      </c>
    </row>
    <row r="12" spans="1:373" x14ac:dyDescent="0.25">
      <c r="A12" s="13" t="s">
        <v>56</v>
      </c>
      <c r="B12" s="120">
        <f ca="1">$B$3*'Monthly CF'!C16</f>
        <v>2985.1478296307218</v>
      </c>
      <c r="C12" s="94">
        <f ca="1">$B$3*'Monthly CF'!D16</f>
        <v>2985.6054879389844</v>
      </c>
      <c r="D12" s="94">
        <f ca="1">$B$3*'Monthly CF'!E16</f>
        <v>2988.6834401880578</v>
      </c>
      <c r="E12" s="94">
        <f ca="1">$B$3*'Monthly CF'!F16</f>
        <v>2989.1433586977241</v>
      </c>
      <c r="F12" s="94">
        <f ca="1">$B$3*'Monthly CF'!G16</f>
        <v>2989.6044114905085</v>
      </c>
      <c r="G12" s="94">
        <f ca="1">$B$3*'Monthly CF'!H16</f>
        <v>2990.0666013638593</v>
      </c>
      <c r="H12" s="94">
        <f ca="1">$B$3*'Monthly CF'!I16</f>
        <v>2990.5299311221238</v>
      </c>
      <c r="I12" s="94">
        <f ca="1">$B$3*'Monthly CF'!J16</f>
        <v>2990.9944035765666</v>
      </c>
      <c r="J12" s="94">
        <f ca="1">$B$3*'Monthly CF'!K16</f>
        <v>2991.4600215453829</v>
      </c>
      <c r="K12" s="94">
        <f ca="1">$B$3*'Monthly CF'!L16</f>
        <v>3045.4744939351763</v>
      </c>
      <c r="L12" s="94">
        <f ca="1">$B$3*'Monthly CF'!M16</f>
        <v>3045.9424114151516</v>
      </c>
      <c r="M12" s="94">
        <f ca="1">$B$3*'Monthly CF'!N16</f>
        <v>3046.411482905864</v>
      </c>
      <c r="N12" s="94">
        <f ca="1">$B$3*'Monthly CF'!O16</f>
        <v>3074.7022645196439</v>
      </c>
      <c r="O12" s="94">
        <f ca="1">$B$3*'Monthly CF'!P16</f>
        <v>3075.1736525771548</v>
      </c>
      <c r="P12" s="94">
        <f ca="1">$B$3*'Monthly CF'!Q16</f>
        <v>3078.3439433936992</v>
      </c>
      <c r="Q12" s="94">
        <f ca="1">$B$3*'Monthly CF'!R16</f>
        <v>3078.8176594586562</v>
      </c>
      <c r="R12" s="94">
        <f ca="1">$B$3*'Monthly CF'!S16</f>
        <v>3079.292543835224</v>
      </c>
      <c r="S12" s="94">
        <f ca="1">$B$3*'Monthly CF'!T16</f>
        <v>3079.7685994047756</v>
      </c>
      <c r="T12" s="94">
        <f ca="1">$B$3*'Monthly CF'!U16</f>
        <v>3080.2458290557884</v>
      </c>
      <c r="U12" s="94">
        <f ca="1">$B$3*'Monthly CF'!V16</f>
        <v>3080.7242356838633</v>
      </c>
      <c r="V12" s="94">
        <f ca="1">$B$3*'Monthly CF'!W16</f>
        <v>3081.2038221917442</v>
      </c>
      <c r="W12" s="94">
        <f ca="1">$B$3*'Monthly CF'!X16</f>
        <v>509.75233624536082</v>
      </c>
      <c r="X12" s="94">
        <f ca="1">$B$3*'Monthly CF'!Y16</f>
        <v>509.83064384238651</v>
      </c>
      <c r="Y12" s="94">
        <f ca="1">$B$3*'Monthly CF'!Z16</f>
        <v>509.90914456707162</v>
      </c>
      <c r="Z12" s="94">
        <f ca="1">$B$3*'Monthly CF'!AA16</f>
        <v>521.61900951711812</v>
      </c>
      <c r="AA12" s="94">
        <f ca="1">$B$3*'Monthly CF'!AB16</f>
        <v>1273.8034827606098</v>
      </c>
      <c r="AB12" s="94">
        <f ca="1">$B$3*'Monthly CF'!AC16</f>
        <v>1277.0688823016515</v>
      </c>
      <c r="AC12" s="94">
        <f ca="1">$B$3*'Monthly CF'!AD16</f>
        <v>1277.5568098485569</v>
      </c>
      <c r="AD12" s="94">
        <f ca="1">$B$3*'Monthly CF'!AE16</f>
        <v>1278.0459407564222</v>
      </c>
      <c r="AE12" s="94">
        <f ca="1">$B$3*'Monthly CF'!AF16</f>
        <v>1278.5362779930599</v>
      </c>
      <c r="AF12" s="94">
        <f ca="1">$B$3*'Monthly CF'!AG16</f>
        <v>3089.1200925748394</v>
      </c>
      <c r="AG12" s="94">
        <f ca="1">$B$3*'Monthly CF'!AH16</f>
        <v>3089.6128514017573</v>
      </c>
      <c r="AH12" s="94">
        <f ca="1">$B$3*'Monthly CF'!AI16</f>
        <v>3090.1068255048745</v>
      </c>
      <c r="AI12" s="94">
        <f ca="1">$B$3*'Monthly CF'!AJ16</f>
        <v>3090.6020178813901</v>
      </c>
      <c r="AJ12" s="94">
        <f ca="1">$B$3*'Monthly CF'!AK16</f>
        <v>3091.0984315358965</v>
      </c>
      <c r="AK12" s="94">
        <f ca="1">$B$3*'Monthly CF'!AL16</f>
        <v>3091.596069480393</v>
      </c>
      <c r="AL12" s="94">
        <f ca="1">$B$3*'Monthly CF'!AM16</f>
        <v>2747.5969183373531</v>
      </c>
      <c r="AM12" s="94">
        <f ca="1">$B$3*'Monthly CF'!AN16</f>
        <v>2872.779588354128</v>
      </c>
      <c r="AN12" s="94">
        <f ca="1">$B$3*'Monthly CF'!AO16</f>
        <v>2876.1429498814005</v>
      </c>
      <c r="AO12" s="94">
        <f ca="1">$B$3*'Monthly CF'!AP16</f>
        <v>2876.6455152547132</v>
      </c>
      <c r="AP12" s="94">
        <f ca="1">$B$3*'Monthly CF'!AQ16</f>
        <v>2877.149320089814</v>
      </c>
      <c r="AQ12" s="94">
        <f ca="1">$B$3*'Monthly CF'!AR16</f>
        <v>2877.6543674435516</v>
      </c>
      <c r="AR12" s="94">
        <f ca="1">$B$3*'Monthly CF'!AS16</f>
        <v>3159.0872538081453</v>
      </c>
      <c r="AS12" s="94">
        <f ca="1">$B$3*'Monthly CF'!AT16</f>
        <v>3159.5947953998707</v>
      </c>
      <c r="AT12" s="94">
        <f ca="1">$B$3*'Monthly CF'!AU16</f>
        <v>3160.1035887260814</v>
      </c>
      <c r="AU12" s="94">
        <f ca="1">$B$3*'Monthly CF'!AV16</f>
        <v>3160.613636873893</v>
      </c>
      <c r="AV12" s="94">
        <f ca="1">$B$3*'Monthly CF'!AW16</f>
        <v>3161.1249429380341</v>
      </c>
      <c r="AW12" s="94">
        <f ca="1">$B$3*'Monthly CF'!AX16</f>
        <v>3161.6375100208656</v>
      </c>
      <c r="AX12" s="94">
        <f ca="1">$B$3*'Monthly CF'!AY16</f>
        <v>3247.8022687775028</v>
      </c>
      <c r="AY12" s="94">
        <f ca="1">$B$3*'Monthly CF'!AZ16</f>
        <v>3248.3173672354219</v>
      </c>
      <c r="AZ12" s="94">
        <f ca="1">$B$3*'Monthly CF'!BA16</f>
        <v>3107.3625622709678</v>
      </c>
      <c r="BA12" s="94">
        <f ca="1">$B$3*'Monthly CF'!BB16</f>
        <v>3107.857997727122</v>
      </c>
      <c r="BB12" s="94">
        <f ca="1">$B$3*'Monthly CF'!BC16</f>
        <v>3151.6071792659209</v>
      </c>
      <c r="BC12" s="94">
        <f ca="1">$B$3*'Monthly CF'!BD16</f>
        <v>3152.1273780402698</v>
      </c>
      <c r="BD12" s="94">
        <f ca="1">$B$3*'Monthly CF'!BE16</f>
        <v>3152.6488597651314</v>
      </c>
      <c r="BE12" s="94">
        <f ca="1">$B$3*'Monthly CF'!BF16</f>
        <v>3153.1716276046091</v>
      </c>
      <c r="BF12" s="94">
        <f ca="1">$B$3*'Monthly CF'!BG16</f>
        <v>3251.4525066300907</v>
      </c>
      <c r="BG12" s="94">
        <f ca="1">$B$3*'Monthly CF'!BH16</f>
        <v>3251.9778562223369</v>
      </c>
      <c r="BH12" s="94">
        <f ca="1">$B$3*'Monthly CF'!BI16</f>
        <v>3252.5045014684019</v>
      </c>
      <c r="BI12" s="94">
        <f ca="1">$B$3*'Monthly CF'!BJ16</f>
        <v>3253.0324455637183</v>
      </c>
      <c r="BJ12" s="94">
        <f ca="1">$B$3*'Monthly CF'!BK16</f>
        <v>3344.7148517400392</v>
      </c>
      <c r="BK12" s="94">
        <f ca="1">$B$3*'Monthly CF'!BL16</f>
        <v>3345.2454031516959</v>
      </c>
      <c r="BL12" s="94">
        <f ca="1">$B$3*'Monthly CF'!BM16</f>
        <v>3345.7772630462619</v>
      </c>
      <c r="BM12" s="94">
        <f ca="1">$B$3*'Monthly CF'!BN16</f>
        <v>3346.3104346508094</v>
      </c>
      <c r="BN12" s="94">
        <f ca="1">$B$3*'Monthly CF'!BO16</f>
        <v>3346.8449212003679</v>
      </c>
      <c r="BO12" s="94">
        <f ca="1">$B$3*'Monthly CF'!BP16</f>
        <v>3347.3807259379473</v>
      </c>
      <c r="BP12" s="94">
        <f ca="1">$B$3*'Monthly CF'!BQ16</f>
        <v>3347.9178521145554</v>
      </c>
      <c r="BQ12" s="94">
        <f ca="1">$B$3*'Monthly CF'!BR16</f>
        <v>3348.4563029892165</v>
      </c>
      <c r="BR12" s="94">
        <f ca="1">$B$3*'Monthly CF'!BS16</f>
        <v>3348.9960818289933</v>
      </c>
      <c r="BS12" s="94">
        <f ca="1">$B$3*'Monthly CF'!BT16</f>
        <v>3349.5371919090071</v>
      </c>
      <c r="BT12" s="94">
        <f ca="1">$B$3*'Monthly CF'!BU16</f>
        <v>3350.0796365124538</v>
      </c>
      <c r="BU12" s="94">
        <f ca="1">$B$3*'Monthly CF'!BV16</f>
        <v>3350.6234189306301</v>
      </c>
      <c r="BV12" s="94">
        <f ca="1">$B$3*'Monthly CF'!BW16</f>
        <v>3373.7564599931216</v>
      </c>
      <c r="BW12" s="94">
        <f ca="1">$B$3*'Monthly CF'!BX16</f>
        <v>3445.6027652462467</v>
      </c>
      <c r="BX12" s="94">
        <f ca="1">$B$3*'Monthly CF'!BY16</f>
        <v>3446.1505809376499</v>
      </c>
      <c r="BY12" s="94">
        <f ca="1">$B$3*'Monthly CF'!BZ16</f>
        <v>3446.6997476903334</v>
      </c>
      <c r="BZ12" s="94">
        <f ca="1">$B$3*'Monthly CF'!CA16</f>
        <v>3447.2502688363788</v>
      </c>
      <c r="CA12" s="94">
        <f ca="1">$B$3*'Monthly CF'!CB16</f>
        <v>3447.802147716086</v>
      </c>
      <c r="CB12" s="94">
        <f ca="1">$B$3*'Monthly CF'!CC16</f>
        <v>3448.3553876779915</v>
      </c>
      <c r="CC12" s="94">
        <f ca="1">$B$3*'Monthly CF'!CD16</f>
        <v>3448.9099920788926</v>
      </c>
      <c r="CD12" s="94">
        <f ca="1">$B$3*'Monthly CF'!CE16</f>
        <v>3449.4659642838628</v>
      </c>
      <c r="CE12" s="94">
        <f ca="1">$B$3*'Monthly CF'!CF16</f>
        <v>3450.0233076662771</v>
      </c>
      <c r="CF12" s="94">
        <f ca="1">$B$3*'Monthly CF'!CG16</f>
        <v>3450.5820256078277</v>
      </c>
      <c r="CG12" s="94">
        <f ca="1">$B$3*'Monthly CF'!CH16</f>
        <v>3451.1421214985489</v>
      </c>
      <c r="CH12" s="94">
        <f ca="1">$B$3*'Monthly CF'!CI16</f>
        <v>3548.4079862110084</v>
      </c>
      <c r="CI12" s="94">
        <f ca="1">$B$3*'Monthly CF'!CJ16</f>
        <v>3548.9708482036353</v>
      </c>
      <c r="CJ12" s="94">
        <f ca="1">$B$3*'Monthly CF'!CK16</f>
        <v>3549.5350983657804</v>
      </c>
      <c r="CK12" s="94">
        <f ca="1">$B$3*'Monthly CF'!CL16</f>
        <v>3550.1007401210441</v>
      </c>
      <c r="CL12" s="94">
        <f ca="1">$B$3*'Monthly CF'!CM16</f>
        <v>3550.6677769014714</v>
      </c>
      <c r="CM12" s="94">
        <f ca="1">$B$3*'Monthly CF'!CN16</f>
        <v>3551.2362121475694</v>
      </c>
      <c r="CN12" s="94">
        <f ca="1">$B$3*'Monthly CF'!CO16</f>
        <v>3551.8060493083326</v>
      </c>
      <c r="CO12" s="94">
        <f ca="1">$B$3*'Monthly CF'!CP16</f>
        <v>3552.3772918412601</v>
      </c>
      <c r="CP12" s="94">
        <f ca="1">$B$3*'Monthly CF'!CQ16</f>
        <v>3552.9499432123803</v>
      </c>
      <c r="CQ12" s="94">
        <f ca="1">$B$3*'Monthly CF'!CR16</f>
        <v>3553.5240068962667</v>
      </c>
      <c r="CR12" s="94">
        <f ca="1">$B$3*'Monthly CF'!CS16</f>
        <v>3554.0994863760639</v>
      </c>
      <c r="CS12" s="94">
        <f ca="1">$B$3*'Monthly CF'!CT16</f>
        <v>3554.6763851435066</v>
      </c>
      <c r="CT12" s="94">
        <f ca="1">$B$3*'Monthly CF'!CU16</f>
        <v>3654.860225797338</v>
      </c>
      <c r="CU12" s="94">
        <f ca="1">$B$3*'Monthly CF'!CV16</f>
        <v>3655.4399736497435</v>
      </c>
      <c r="CV12" s="94">
        <f ca="1">$B$3*'Monthly CF'!CW16</f>
        <v>3656.0211513167528</v>
      </c>
      <c r="CW12" s="94">
        <f ca="1">$B$3*'Monthly CF'!CX16</f>
        <v>3656.6037623246748</v>
      </c>
      <c r="CX12" s="94">
        <f ca="1">$B$3*'Monthly CF'!CY16</f>
        <v>3657.1878102085147</v>
      </c>
      <c r="CY12" s="94">
        <f ca="1">$B$3*'Monthly CF'!CZ16</f>
        <v>3657.7732985119956</v>
      </c>
      <c r="CZ12" s="94">
        <f ca="1">$B$3*'Monthly CF'!DA16</f>
        <v>3658.3602307875817</v>
      </c>
      <c r="DA12" s="94">
        <f ca="1">$B$3*'Monthly CF'!DB16</f>
        <v>3658.9486105964975</v>
      </c>
      <c r="DB12" s="94">
        <f ca="1">$B$3*'Monthly CF'!DC16</f>
        <v>3659.538441508751</v>
      </c>
      <c r="DC12" s="94">
        <f ca="1">$B$3*'Monthly CF'!DD16</f>
        <v>3660.1297271031535</v>
      </c>
      <c r="DD12" s="94">
        <f ca="1">$B$3*'Monthly CF'!DE16</f>
        <v>3660.7224709673446</v>
      </c>
      <c r="DE12" s="94">
        <f ca="1">$B$3*'Monthly CF'!DF16</f>
        <v>3661.3166766978111</v>
      </c>
      <c r="DF12" s="94">
        <f ca="1">$B$3*'Monthly CF'!DG16</f>
        <v>3764.5060325712589</v>
      </c>
      <c r="DG12" s="94">
        <f ca="1">$B$3*'Monthly CF'!DH16</f>
        <v>3765.103172859237</v>
      </c>
      <c r="DH12" s="94">
        <f ca="1">$B$3*'Monthly CF'!DI16</f>
        <v>3765.7017858562563</v>
      </c>
      <c r="DI12" s="94">
        <f ca="1">$B$3*'Monthly CF'!DJ16</f>
        <v>3766.301875194416</v>
      </c>
      <c r="DJ12" s="94">
        <f ca="1">$B$3*'Monthly CF'!DK16</f>
        <v>3766.9034445147709</v>
      </c>
      <c r="DK12" s="94">
        <f ca="1">$B$3*'Monthly CF'!DL16</f>
        <v>3767.5064974673564</v>
      </c>
      <c r="DL12" s="94">
        <f ca="1">$B$3*'Monthly CF'!DM16</f>
        <v>3768.1110377112104</v>
      </c>
      <c r="DM12" s="94">
        <f ca="1">$B$3*'Monthly CF'!DN16</f>
        <v>3768.7170689143932</v>
      </c>
      <c r="DN12" s="94">
        <f ca="1">$B$3*'Monthly CF'!DO16</f>
        <v>3769.3245947540145</v>
      </c>
      <c r="DO12" s="94">
        <f ca="1">$B$3*'Monthly CF'!DP16</f>
        <v>3769.9336189162495</v>
      </c>
      <c r="DP12" s="94">
        <f ca="1">$B$3*'Monthly CF'!DQ16</f>
        <v>3770.5441450963658</v>
      </c>
      <c r="DQ12" s="94">
        <f ca="1">$B$3*'Monthly CF'!DR16</f>
        <v>3771.1561769987461</v>
      </c>
      <c r="DR12" s="94">
        <f ca="1">$B$3*'Monthly CF'!DS16</f>
        <v>3797.1926185166726</v>
      </c>
      <c r="DS12" s="94">
        <f ca="1">$B$3*'Monthly CF'!DT16</f>
        <v>3878.0562680450139</v>
      </c>
      <c r="DT12" s="94">
        <f ca="1">$B$3*'Monthly CF'!DU16</f>
        <v>3878.6728394319443</v>
      </c>
      <c r="DU12" s="94">
        <f ca="1">$B$3*'Monthly CF'!DV16</f>
        <v>3879.2909314502485</v>
      </c>
      <c r="DV12" s="94">
        <f ca="1">$B$3*'Monthly CF'!DW16</f>
        <v>3879.9105478502142</v>
      </c>
      <c r="DW12" s="94">
        <f ca="1">$B$3*'Monthly CF'!DX16</f>
        <v>3880.531692391377</v>
      </c>
      <c r="DX12" s="94">
        <f ca="1">$B$3*'Monthly CF'!DY16</f>
        <v>3881.1543688425463</v>
      </c>
      <c r="DY12" s="94">
        <f ca="1">$B$3*'Monthly CF'!DZ16</f>
        <v>3881.7785809818256</v>
      </c>
      <c r="DZ12" s="94">
        <f ca="1">$B$3*'Monthly CF'!EA16</f>
        <v>3882.404332596635</v>
      </c>
      <c r="EA12" s="94">
        <f ca="1">$B$3*'Monthly CF'!EB16</f>
        <v>3883.0316274837369</v>
      </c>
      <c r="EB12" s="94">
        <f ca="1">$B$3*'Monthly CF'!EC16</f>
        <v>3384.0163184392991</v>
      </c>
      <c r="EC12" s="94">
        <f ca="1">$B$3*'Monthly CF'!ED16</f>
        <v>3384.5657879535061</v>
      </c>
      <c r="ED12" s="94">
        <f>$B$3*'Monthly CF'!EE16</f>
        <v>0</v>
      </c>
      <c r="EE12" s="94">
        <f>$B$3*'Monthly CF'!EF16</f>
        <v>0</v>
      </c>
      <c r="EF12" s="94">
        <f>$B$3*'Monthly CF'!EG16</f>
        <v>0</v>
      </c>
      <c r="EG12" s="94">
        <f>$B$3*'Monthly CF'!EH16</f>
        <v>0</v>
      </c>
      <c r="EH12" s="94">
        <f>$B$3*'Monthly CF'!EI16</f>
        <v>0</v>
      </c>
      <c r="EI12" s="94">
        <f>$B$3*'Monthly CF'!EJ16</f>
        <v>0</v>
      </c>
      <c r="EJ12" s="94">
        <f>$B$3*'Monthly CF'!EK16</f>
        <v>0</v>
      </c>
      <c r="EK12" s="94">
        <f>$B$3*'Monthly CF'!EL16</f>
        <v>0</v>
      </c>
      <c r="EL12" s="94">
        <f>$B$3*'Monthly CF'!EM16</f>
        <v>0</v>
      </c>
      <c r="EM12" s="94">
        <f>$B$3*'Monthly CF'!EN16</f>
        <v>0</v>
      </c>
      <c r="EN12" s="94">
        <f>$B$3*'Monthly CF'!EO16</f>
        <v>0</v>
      </c>
      <c r="EO12" s="94">
        <f>$B$3*'Monthly CF'!EP16</f>
        <v>0</v>
      </c>
      <c r="EP12" s="94">
        <f>$B$3*'Monthly CF'!EQ16</f>
        <v>0</v>
      </c>
      <c r="EQ12" s="94">
        <f>$B$3*'Monthly CF'!ER16</f>
        <v>0</v>
      </c>
      <c r="ER12" s="94">
        <f>$B$3*'Monthly CF'!ES16</f>
        <v>0</v>
      </c>
      <c r="ES12" s="94">
        <f>$B$3*'Monthly CF'!ET16</f>
        <v>0</v>
      </c>
      <c r="ET12" s="94">
        <f>$B$3*'Monthly CF'!EU16</f>
        <v>0</v>
      </c>
      <c r="EU12" s="94">
        <f>$B$3*'Monthly CF'!EV16</f>
        <v>0</v>
      </c>
      <c r="EV12" s="94">
        <f>$B$3*'Monthly CF'!EW16</f>
        <v>0</v>
      </c>
      <c r="EW12" s="94">
        <f>$B$3*'Monthly CF'!EX16</f>
        <v>0</v>
      </c>
      <c r="EX12" s="94">
        <f>$B$3*'Monthly CF'!EY16</f>
        <v>0</v>
      </c>
      <c r="EY12" s="94">
        <f>$B$3*'Monthly CF'!EZ16</f>
        <v>0</v>
      </c>
      <c r="EZ12" s="94">
        <f>$B$3*'Monthly CF'!FA16</f>
        <v>0</v>
      </c>
      <c r="FA12" s="94">
        <f>$B$3*'Monthly CF'!FB16</f>
        <v>0</v>
      </c>
      <c r="FB12" s="94">
        <f>$B$3*'Monthly CF'!FC16</f>
        <v>0</v>
      </c>
      <c r="FC12" s="94">
        <f>$B$3*'Monthly CF'!FD16</f>
        <v>0</v>
      </c>
      <c r="FD12" s="94">
        <f>$B$3*'Monthly CF'!FE16</f>
        <v>0</v>
      </c>
      <c r="FE12" s="94">
        <f>$B$3*'Monthly CF'!FF16</f>
        <v>0</v>
      </c>
      <c r="FF12" s="94">
        <f>$B$3*'Monthly CF'!FG16</f>
        <v>0</v>
      </c>
      <c r="FG12" s="94">
        <f>$B$3*'Monthly CF'!FH16</f>
        <v>0</v>
      </c>
      <c r="FH12" s="94">
        <f>$B$3*'Monthly CF'!FI16</f>
        <v>0</v>
      </c>
      <c r="FI12" s="94">
        <f>$B$3*'Monthly CF'!FJ16</f>
        <v>0</v>
      </c>
      <c r="FJ12" s="94">
        <f>$B$3*'Monthly CF'!FK16</f>
        <v>0</v>
      </c>
      <c r="FK12" s="94">
        <f>$B$3*'Monthly CF'!FL16</f>
        <v>0</v>
      </c>
      <c r="FL12" s="94">
        <f>$B$3*'Monthly CF'!FM16</f>
        <v>0</v>
      </c>
      <c r="FM12" s="94">
        <f>$B$3*'Monthly CF'!FN16</f>
        <v>0</v>
      </c>
      <c r="FN12" s="94">
        <f>$B$3*'Monthly CF'!FO16</f>
        <v>0</v>
      </c>
      <c r="FO12" s="94">
        <f>$B$3*'Monthly CF'!FP16</f>
        <v>0</v>
      </c>
      <c r="FP12" s="94">
        <f>$B$3*'Monthly CF'!FQ16</f>
        <v>0</v>
      </c>
      <c r="FQ12" s="94">
        <f>$B$3*'Monthly CF'!FR16</f>
        <v>0</v>
      </c>
      <c r="FR12" s="94">
        <f>$B$3*'Monthly CF'!FS16</f>
        <v>0</v>
      </c>
      <c r="FS12" s="94">
        <f>$B$3*'Monthly CF'!FT16</f>
        <v>0</v>
      </c>
      <c r="FT12" s="94">
        <f>$B$3*'Monthly CF'!FU16</f>
        <v>0</v>
      </c>
      <c r="FU12" s="94">
        <f>$B$3*'Monthly CF'!FV16</f>
        <v>0</v>
      </c>
      <c r="FV12" s="94">
        <f>$B$3*'Monthly CF'!FW16</f>
        <v>0</v>
      </c>
      <c r="FW12" s="94">
        <f>$B$3*'Monthly CF'!FX16</f>
        <v>0</v>
      </c>
      <c r="FX12" s="94">
        <f>$B$3*'Monthly CF'!FY16</f>
        <v>0</v>
      </c>
      <c r="FY12" s="94">
        <f>$B$3*'Monthly CF'!FZ16</f>
        <v>0</v>
      </c>
      <c r="FZ12" s="94">
        <f>$B$3*'Monthly CF'!GA16</f>
        <v>0</v>
      </c>
      <c r="GA12" s="94">
        <f>$B$3*'Monthly CF'!GB16</f>
        <v>0</v>
      </c>
      <c r="GB12" s="94">
        <f>$B$3*'Monthly CF'!GC16</f>
        <v>0</v>
      </c>
      <c r="GC12" s="94">
        <f>$B$3*'Monthly CF'!GD16</f>
        <v>0</v>
      </c>
      <c r="GD12" s="94">
        <f>$B$3*'Monthly CF'!GE16</f>
        <v>0</v>
      </c>
      <c r="GE12" s="94">
        <f>$B$3*'Monthly CF'!GF16</f>
        <v>0</v>
      </c>
      <c r="GF12" s="94">
        <f>$B$3*'Monthly CF'!GG16</f>
        <v>0</v>
      </c>
      <c r="GG12" s="94">
        <f>$B$3*'Monthly CF'!GH16</f>
        <v>0</v>
      </c>
      <c r="GH12" s="94">
        <f>$B$3*'Monthly CF'!GI16</f>
        <v>0</v>
      </c>
      <c r="GI12" s="94">
        <f>$B$3*'Monthly CF'!GJ16</f>
        <v>0</v>
      </c>
      <c r="GJ12" s="94">
        <f>$B$3*'Monthly CF'!GK16</f>
        <v>0</v>
      </c>
      <c r="GK12" s="94">
        <f>$B$3*'Monthly CF'!GL16</f>
        <v>0</v>
      </c>
      <c r="GL12" s="94">
        <f>$B$3*'Monthly CF'!GM16</f>
        <v>0</v>
      </c>
      <c r="GM12" s="94">
        <f>$B$3*'Monthly CF'!GN16</f>
        <v>0</v>
      </c>
      <c r="GN12" s="94">
        <f>$B$3*'Monthly CF'!GO16</f>
        <v>0</v>
      </c>
      <c r="GO12" s="94">
        <f>$B$3*'Monthly CF'!GP16</f>
        <v>0</v>
      </c>
      <c r="GP12" s="94">
        <f>$B$3*'Monthly CF'!GQ16</f>
        <v>0</v>
      </c>
      <c r="GQ12" s="94">
        <f>$B$3*'Monthly CF'!GR16</f>
        <v>0</v>
      </c>
      <c r="GR12" s="94">
        <f>$B$3*'Monthly CF'!GS16</f>
        <v>0</v>
      </c>
      <c r="GS12" s="94">
        <f>$B$3*'Monthly CF'!GT16</f>
        <v>0</v>
      </c>
      <c r="GT12" s="94">
        <f>$B$3*'Monthly CF'!GU16</f>
        <v>0</v>
      </c>
      <c r="GU12" s="94">
        <f>$B$3*'Monthly CF'!GV16</f>
        <v>0</v>
      </c>
      <c r="GV12" s="94">
        <f>$B$3*'Monthly CF'!GW16</f>
        <v>0</v>
      </c>
      <c r="GW12" s="94">
        <f>$B$3*'Monthly CF'!GX16</f>
        <v>0</v>
      </c>
      <c r="GX12" s="94">
        <f>$B$3*'Monthly CF'!GY16</f>
        <v>0</v>
      </c>
      <c r="GY12" s="94">
        <f>$B$3*'Monthly CF'!GZ16</f>
        <v>0</v>
      </c>
      <c r="GZ12" s="94">
        <f>$B$3*'Monthly CF'!HA16</f>
        <v>0</v>
      </c>
      <c r="HA12" s="94">
        <f>$B$3*'Monthly CF'!HB16</f>
        <v>0</v>
      </c>
      <c r="HB12" s="94">
        <f>$B$3*'Monthly CF'!HC16</f>
        <v>0</v>
      </c>
      <c r="HC12" s="94">
        <f>$B$3*'Monthly CF'!HD16</f>
        <v>0</v>
      </c>
      <c r="HD12" s="94">
        <f>$B$3*'Monthly CF'!HE16</f>
        <v>0</v>
      </c>
      <c r="HE12" s="94">
        <f>$B$3*'Monthly CF'!HF16</f>
        <v>0</v>
      </c>
      <c r="HF12" s="94">
        <f>$B$3*'Monthly CF'!HG16</f>
        <v>0</v>
      </c>
      <c r="HG12" s="94">
        <f>$B$3*'Monthly CF'!HH16</f>
        <v>0</v>
      </c>
      <c r="HH12" s="94">
        <f>$B$3*'Monthly CF'!HI16</f>
        <v>0</v>
      </c>
      <c r="HI12" s="94">
        <f>$B$3*'Monthly CF'!HJ16</f>
        <v>0</v>
      </c>
      <c r="HJ12" s="94">
        <f>$B$3*'Monthly CF'!HK16</f>
        <v>0</v>
      </c>
      <c r="HK12" s="94">
        <f>$B$3*'Monthly CF'!HL16</f>
        <v>0</v>
      </c>
      <c r="HL12" s="94">
        <f>$B$3*'Monthly CF'!HM16</f>
        <v>0</v>
      </c>
      <c r="HM12" s="94">
        <f>$B$3*'Monthly CF'!HN16</f>
        <v>0</v>
      </c>
      <c r="HN12" s="94">
        <f>$B$3*'Monthly CF'!HO16</f>
        <v>0</v>
      </c>
      <c r="HO12" s="94">
        <f>$B$3*'Monthly CF'!HP16</f>
        <v>0</v>
      </c>
      <c r="HP12" s="94">
        <f>$B$3*'Monthly CF'!HQ16</f>
        <v>0</v>
      </c>
      <c r="HQ12" s="94">
        <f>$B$3*'Monthly CF'!HR16</f>
        <v>0</v>
      </c>
      <c r="HR12" s="94">
        <f>$B$3*'Monthly CF'!HS16</f>
        <v>0</v>
      </c>
      <c r="HS12" s="94">
        <f>$B$3*'Monthly CF'!HT16</f>
        <v>0</v>
      </c>
      <c r="HT12" s="94">
        <f>$B$3*'Monthly CF'!HU16</f>
        <v>0</v>
      </c>
      <c r="HU12" s="94">
        <f>$B$3*'Monthly CF'!HV16</f>
        <v>0</v>
      </c>
      <c r="HV12" s="94">
        <f>$B$3*'Monthly CF'!HW16</f>
        <v>0</v>
      </c>
      <c r="HW12" s="94">
        <f>$B$3*'Monthly CF'!HX16</f>
        <v>0</v>
      </c>
      <c r="HX12" s="94">
        <f>$B$3*'Monthly CF'!HY16</f>
        <v>0</v>
      </c>
      <c r="HY12" s="94">
        <f>$B$3*'Monthly CF'!HZ16</f>
        <v>0</v>
      </c>
      <c r="HZ12" s="94">
        <f>$B$3*'Monthly CF'!IA16</f>
        <v>0</v>
      </c>
      <c r="IA12" s="94">
        <f>$B$3*'Monthly CF'!IB16</f>
        <v>0</v>
      </c>
      <c r="IB12" s="94">
        <f>$B$3*'Monthly CF'!IC16</f>
        <v>0</v>
      </c>
      <c r="IC12" s="94">
        <f>$B$3*'Monthly CF'!ID16</f>
        <v>0</v>
      </c>
      <c r="ID12" s="94">
        <f>$B$3*'Monthly CF'!IE16</f>
        <v>0</v>
      </c>
      <c r="IE12" s="94">
        <f>$B$3*'Monthly CF'!IF16</f>
        <v>0</v>
      </c>
      <c r="IF12" s="94">
        <f>$B$3*'Monthly CF'!IG16</f>
        <v>0</v>
      </c>
      <c r="IG12" s="94">
        <f>$B$3*'Monthly CF'!IH16</f>
        <v>0</v>
      </c>
      <c r="IH12" s="94">
        <f>$B$3*'Monthly CF'!II16</f>
        <v>0</v>
      </c>
      <c r="II12" s="94">
        <f>$B$3*'Monthly CF'!IJ16</f>
        <v>0</v>
      </c>
      <c r="IJ12" s="94">
        <f>$B$3*'Monthly CF'!IK16</f>
        <v>0</v>
      </c>
      <c r="IK12" s="94">
        <f>$B$3*'Monthly CF'!IL16</f>
        <v>0</v>
      </c>
      <c r="IL12" s="94">
        <f>$B$3*'Monthly CF'!IM16</f>
        <v>0</v>
      </c>
      <c r="IM12" s="94">
        <f>$B$3*'Monthly CF'!IN16</f>
        <v>0</v>
      </c>
      <c r="IN12" s="94">
        <f>$B$3*'Monthly CF'!IO16</f>
        <v>0</v>
      </c>
      <c r="IO12" s="94">
        <f>$B$3*'Monthly CF'!IP16</f>
        <v>0</v>
      </c>
      <c r="IP12" s="94">
        <f>$B$3*'Monthly CF'!IQ16</f>
        <v>0</v>
      </c>
      <c r="IQ12" s="94">
        <f>$B$3*'Monthly CF'!IR16</f>
        <v>0</v>
      </c>
      <c r="IR12" s="94">
        <f>$B$3*'Monthly CF'!IS16</f>
        <v>0</v>
      </c>
      <c r="IS12" s="94">
        <f>$B$3*'Monthly CF'!IT16</f>
        <v>0</v>
      </c>
      <c r="IT12" s="94">
        <f>$B$3*'Monthly CF'!IU16</f>
        <v>0</v>
      </c>
      <c r="IU12" s="94">
        <f>$B$3*'Monthly CF'!IV16</f>
        <v>0</v>
      </c>
      <c r="IV12" s="94">
        <f>$B$3*'Monthly CF'!IW16</f>
        <v>0</v>
      </c>
      <c r="IW12" s="94">
        <f>$B$3*'Monthly CF'!IX16</f>
        <v>0</v>
      </c>
      <c r="IX12" s="94">
        <f>$B$3*'Monthly CF'!IY16</f>
        <v>0</v>
      </c>
      <c r="IY12" s="94">
        <f>$B$3*'Monthly CF'!IZ16</f>
        <v>0</v>
      </c>
      <c r="IZ12" s="94">
        <f>$B$3*'Monthly CF'!JA16</f>
        <v>0</v>
      </c>
      <c r="JA12" s="94">
        <f>$B$3*'Monthly CF'!JB16</f>
        <v>0</v>
      </c>
      <c r="JB12" s="94">
        <f>$B$3*'Monthly CF'!JC16</f>
        <v>0</v>
      </c>
      <c r="JC12" s="94">
        <f>$B$3*'Monthly CF'!JD16</f>
        <v>0</v>
      </c>
      <c r="JD12" s="94">
        <f>$B$3*'Monthly CF'!JE16</f>
        <v>0</v>
      </c>
      <c r="JE12" s="94">
        <f>$B$3*'Monthly CF'!JF16</f>
        <v>0</v>
      </c>
      <c r="JF12" s="94">
        <f>$B$3*'Monthly CF'!JG16</f>
        <v>0</v>
      </c>
      <c r="JG12" s="94">
        <f>$B$3*'Monthly CF'!JH16</f>
        <v>0</v>
      </c>
      <c r="JH12" s="94">
        <f>$B$3*'Monthly CF'!JI16</f>
        <v>0</v>
      </c>
      <c r="JI12" s="94">
        <f>$B$3*'Monthly CF'!JJ16</f>
        <v>0</v>
      </c>
      <c r="JJ12" s="94">
        <f>$B$3*'Monthly CF'!JK16</f>
        <v>0</v>
      </c>
      <c r="JK12" s="94">
        <f>$B$3*'Monthly CF'!JL16</f>
        <v>0</v>
      </c>
      <c r="JL12" s="94">
        <f>$B$3*'Monthly CF'!JM16</f>
        <v>0</v>
      </c>
      <c r="JM12" s="94">
        <f>$B$3*'Monthly CF'!JN16</f>
        <v>0</v>
      </c>
      <c r="JN12" s="94">
        <f>$B$3*'Monthly CF'!JO16</f>
        <v>0</v>
      </c>
      <c r="JO12" s="94">
        <f>$B$3*'Monthly CF'!JP16</f>
        <v>0</v>
      </c>
      <c r="JP12" s="94">
        <f>$B$3*'Monthly CF'!JQ16</f>
        <v>0</v>
      </c>
      <c r="JQ12" s="94">
        <f>$B$3*'Monthly CF'!JR16</f>
        <v>0</v>
      </c>
      <c r="JR12" s="94">
        <f>$B$3*'Monthly CF'!JS16</f>
        <v>0</v>
      </c>
      <c r="JS12" s="94">
        <f>$B$3*'Monthly CF'!JT16</f>
        <v>0</v>
      </c>
      <c r="JT12" s="94">
        <f>$B$3*'Monthly CF'!JU16</f>
        <v>0</v>
      </c>
      <c r="JU12" s="94">
        <f>$B$3*'Monthly CF'!JV16</f>
        <v>0</v>
      </c>
      <c r="JV12" s="94">
        <f>$B$3*'Monthly CF'!JW16</f>
        <v>0</v>
      </c>
      <c r="JW12" s="94">
        <f>$B$3*'Monthly CF'!JX16</f>
        <v>0</v>
      </c>
      <c r="JX12" s="94">
        <f>$B$3*'Monthly CF'!JY16</f>
        <v>0</v>
      </c>
      <c r="JY12" s="94">
        <f>$B$3*'Monthly CF'!JZ16</f>
        <v>0</v>
      </c>
      <c r="JZ12" s="94">
        <f>$B$3*'Monthly CF'!KA16</f>
        <v>0</v>
      </c>
      <c r="KA12" s="94">
        <f>$B$3*'Monthly CF'!KB16</f>
        <v>0</v>
      </c>
      <c r="KB12" s="94">
        <f>$B$3*'Monthly CF'!KC16</f>
        <v>0</v>
      </c>
      <c r="KC12" s="94">
        <f>$B$3*'Monthly CF'!KD16</f>
        <v>0</v>
      </c>
      <c r="KD12" s="94">
        <f>$B$3*'Monthly CF'!KE16</f>
        <v>0</v>
      </c>
      <c r="KE12" s="94">
        <f>$B$3*'Monthly CF'!KF16</f>
        <v>0</v>
      </c>
      <c r="KF12" s="94">
        <f>$B$3*'Monthly CF'!KG16</f>
        <v>0</v>
      </c>
      <c r="KG12" s="94">
        <f>$B$3*'Monthly CF'!KH16</f>
        <v>0</v>
      </c>
      <c r="KH12" s="94">
        <f>$B$3*'Monthly CF'!KI16</f>
        <v>0</v>
      </c>
      <c r="KI12" s="94">
        <f>$B$3*'Monthly CF'!KJ16</f>
        <v>0</v>
      </c>
      <c r="KJ12" s="94">
        <f>$B$3*'Monthly CF'!KK16</f>
        <v>0</v>
      </c>
      <c r="KK12" s="94">
        <f>$B$3*'Monthly CF'!KL16</f>
        <v>0</v>
      </c>
      <c r="KL12" s="94">
        <f>$B$3*'Monthly CF'!KM16</f>
        <v>0</v>
      </c>
      <c r="KM12" s="94">
        <f>$B$3*'Monthly CF'!KN16</f>
        <v>0</v>
      </c>
      <c r="KN12" s="94">
        <f>$B$3*'Monthly CF'!KO16</f>
        <v>0</v>
      </c>
      <c r="KO12" s="94">
        <f>$B$3*'Monthly CF'!KP16</f>
        <v>0</v>
      </c>
      <c r="KP12" s="94">
        <f>$B$3*'Monthly CF'!KQ16</f>
        <v>0</v>
      </c>
      <c r="KQ12" s="94">
        <f>$B$3*'Monthly CF'!KR16</f>
        <v>0</v>
      </c>
      <c r="KR12" s="94">
        <f>$B$3*'Monthly CF'!KS16</f>
        <v>0</v>
      </c>
      <c r="KS12" s="94">
        <f>$B$3*'Monthly CF'!KT16</f>
        <v>0</v>
      </c>
      <c r="KT12" s="94">
        <f>$B$3*'Monthly CF'!KU16</f>
        <v>0</v>
      </c>
      <c r="KU12" s="94">
        <f>$B$3*'Monthly CF'!KV16</f>
        <v>0</v>
      </c>
      <c r="KV12" s="94">
        <f>$B$3*'Monthly CF'!KW16</f>
        <v>0</v>
      </c>
      <c r="KW12" s="94">
        <f>$B$3*'Monthly CF'!KX16</f>
        <v>0</v>
      </c>
      <c r="KX12" s="94">
        <f>$B$3*'Monthly CF'!KY16</f>
        <v>0</v>
      </c>
      <c r="KY12" s="94">
        <f>$B$3*'Monthly CF'!KZ16</f>
        <v>0</v>
      </c>
      <c r="KZ12" s="94">
        <f>$B$3*'Monthly CF'!LA16</f>
        <v>0</v>
      </c>
      <c r="LA12" s="94">
        <f>$B$3*'Monthly CF'!LB16</f>
        <v>0</v>
      </c>
      <c r="LB12" s="94">
        <f>$B$3*'Monthly CF'!LC16</f>
        <v>0</v>
      </c>
      <c r="LC12" s="94">
        <f>$B$3*'Monthly CF'!LD16</f>
        <v>0</v>
      </c>
      <c r="LD12" s="94">
        <f>$B$3*'Monthly CF'!LE16</f>
        <v>0</v>
      </c>
      <c r="LE12" s="94">
        <f>$B$3*'Monthly CF'!LF16</f>
        <v>0</v>
      </c>
      <c r="LF12" s="94">
        <f>$B$3*'Monthly CF'!LG16</f>
        <v>0</v>
      </c>
      <c r="LG12" s="94">
        <f>$B$3*'Monthly CF'!LH16</f>
        <v>0</v>
      </c>
      <c r="LH12" s="94">
        <f>$B$3*'Monthly CF'!LI16</f>
        <v>0</v>
      </c>
      <c r="LI12" s="94">
        <f>$B$3*'Monthly CF'!LJ16</f>
        <v>0</v>
      </c>
      <c r="LJ12" s="94">
        <f>$B$3*'Monthly CF'!LK16</f>
        <v>0</v>
      </c>
      <c r="LK12" s="94">
        <f>$B$3*'Monthly CF'!LL16</f>
        <v>0</v>
      </c>
      <c r="LL12" s="94">
        <f>$B$3*'Monthly CF'!LM16</f>
        <v>0</v>
      </c>
      <c r="LM12" s="94">
        <f>$B$3*'Monthly CF'!LN16</f>
        <v>0</v>
      </c>
      <c r="LN12" s="94">
        <f>$B$3*'Monthly CF'!LO16</f>
        <v>0</v>
      </c>
      <c r="LO12" s="94">
        <f>$B$3*'Monthly CF'!LP16</f>
        <v>0</v>
      </c>
      <c r="LP12" s="94">
        <f>$B$3*'Monthly CF'!LQ16</f>
        <v>0</v>
      </c>
      <c r="LQ12" s="94">
        <f>$B$3*'Monthly CF'!LR16</f>
        <v>0</v>
      </c>
      <c r="LR12" s="94">
        <f>$B$3*'Monthly CF'!LS16</f>
        <v>0</v>
      </c>
      <c r="LS12" s="94">
        <f>$B$3*'Monthly CF'!LT16</f>
        <v>0</v>
      </c>
      <c r="LT12" s="94">
        <f>$B$3*'Monthly CF'!LU16</f>
        <v>0</v>
      </c>
      <c r="LU12" s="94">
        <f>$B$3*'Monthly CF'!LV16</f>
        <v>0</v>
      </c>
      <c r="LV12" s="94">
        <f>$B$3*'Monthly CF'!LW16</f>
        <v>0</v>
      </c>
      <c r="LW12" s="94">
        <f>$B$3*'Monthly CF'!LX16</f>
        <v>0</v>
      </c>
      <c r="LX12" s="94">
        <f>$B$3*'Monthly CF'!LY16</f>
        <v>0</v>
      </c>
      <c r="LY12" s="94">
        <f>$B$3*'Monthly CF'!LZ16</f>
        <v>0</v>
      </c>
      <c r="LZ12" s="94">
        <f>$B$3*'Monthly CF'!MA16</f>
        <v>0</v>
      </c>
      <c r="MA12" s="94">
        <f>$B$3*'Monthly CF'!MB16</f>
        <v>0</v>
      </c>
      <c r="MB12" s="94">
        <f>$B$3*'Monthly CF'!MC16</f>
        <v>0</v>
      </c>
      <c r="MC12" s="94">
        <f>$B$3*'Monthly CF'!MD16</f>
        <v>0</v>
      </c>
      <c r="MD12" s="94">
        <f>$B$3*'Monthly CF'!ME16</f>
        <v>0</v>
      </c>
      <c r="ME12" s="94">
        <f>$B$3*'Monthly CF'!MF16</f>
        <v>0</v>
      </c>
      <c r="MF12" s="94">
        <f>$B$3*'Monthly CF'!MG16</f>
        <v>0</v>
      </c>
      <c r="MG12" s="94">
        <f>$B$3*'Monthly CF'!MH16</f>
        <v>0</v>
      </c>
      <c r="MH12" s="94">
        <f>$B$3*'Monthly CF'!MI16</f>
        <v>0</v>
      </c>
      <c r="MI12" s="94">
        <f>$B$3*'Monthly CF'!MJ16</f>
        <v>0</v>
      </c>
      <c r="MJ12" s="94">
        <f>$B$3*'Monthly CF'!MK16</f>
        <v>0</v>
      </c>
      <c r="MK12" s="94">
        <f>$B$3*'Monthly CF'!ML16</f>
        <v>0</v>
      </c>
      <c r="ML12" s="94">
        <f>$B$3*'Monthly CF'!MM16</f>
        <v>0</v>
      </c>
      <c r="MM12" s="94">
        <f>$B$3*'Monthly CF'!MN16</f>
        <v>0</v>
      </c>
      <c r="MN12" s="94">
        <f>$B$3*'Monthly CF'!MO16</f>
        <v>0</v>
      </c>
      <c r="MO12" s="94">
        <f>$B$3*'Monthly CF'!MP16</f>
        <v>0</v>
      </c>
      <c r="MP12" s="94">
        <f>$B$3*'Monthly CF'!MQ16</f>
        <v>0</v>
      </c>
      <c r="MQ12" s="94">
        <f>$B$3*'Monthly CF'!MR16</f>
        <v>0</v>
      </c>
      <c r="MR12" s="94">
        <f>$B$3*'Monthly CF'!MS16</f>
        <v>0</v>
      </c>
      <c r="MS12" s="94">
        <f>$B$3*'Monthly CF'!MT16</f>
        <v>0</v>
      </c>
      <c r="MT12" s="94">
        <f>$B$3*'Monthly CF'!MU16</f>
        <v>0</v>
      </c>
      <c r="MU12" s="94">
        <f>$B$3*'Monthly CF'!MV16</f>
        <v>0</v>
      </c>
      <c r="MV12" s="94">
        <f>$B$3*'Monthly CF'!MW16</f>
        <v>0</v>
      </c>
      <c r="MW12" s="94">
        <f>$B$3*'Monthly CF'!MX16</f>
        <v>0</v>
      </c>
      <c r="MX12" s="94">
        <f>$B$3*'Monthly CF'!MY16</f>
        <v>0</v>
      </c>
      <c r="MY12" s="94">
        <f>$B$3*'Monthly CF'!MZ16</f>
        <v>0</v>
      </c>
      <c r="MZ12" s="94">
        <f>$B$3*'Monthly CF'!NA16</f>
        <v>0</v>
      </c>
      <c r="NA12" s="94">
        <f>$B$3*'Monthly CF'!NB16</f>
        <v>0</v>
      </c>
      <c r="NB12" s="94">
        <f>$B$3*'Monthly CF'!NC16</f>
        <v>0</v>
      </c>
      <c r="NC12" s="94">
        <f>$B$3*'Monthly CF'!ND16</f>
        <v>0</v>
      </c>
      <c r="ND12" s="94">
        <f>$B$3*'Monthly CF'!NE16</f>
        <v>0</v>
      </c>
      <c r="NE12" s="94">
        <f>$B$3*'Monthly CF'!NF16</f>
        <v>0</v>
      </c>
      <c r="NF12" s="94">
        <f>$B$3*'Monthly CF'!NG16</f>
        <v>0</v>
      </c>
      <c r="NG12" s="94">
        <f>$B$3*'Monthly CF'!NH16</f>
        <v>0</v>
      </c>
      <c r="NH12" s="94">
        <f>$B$3*'Monthly CF'!NI16</f>
        <v>0</v>
      </c>
      <c r="NI12" s="97">
        <f>$B$3*'Monthly CF'!NJ16</f>
        <v>0</v>
      </c>
    </row>
    <row r="13" spans="1:373" x14ac:dyDescent="0.25">
      <c r="A13" s="13" t="s">
        <v>57</v>
      </c>
      <c r="B13" s="119">
        <v>1500</v>
      </c>
      <c r="C13" s="94">
        <f>B13*(1+$B$2)^(1/12)</f>
        <v>1503.6994046584555</v>
      </c>
      <c r="D13" s="94">
        <f t="shared" si="24"/>
        <v>1507.4079330467957</v>
      </c>
      <c r="E13" s="94">
        <f t="shared" si="24"/>
        <v>1511.1256076665998</v>
      </c>
      <c r="F13" s="94">
        <f t="shared" si="24"/>
        <v>1514.8524510749419</v>
      </c>
      <c r="G13" s="94">
        <f t="shared" si="24"/>
        <v>1518.5884858845282</v>
      </c>
      <c r="H13" s="94">
        <f t="shared" si="24"/>
        <v>1522.3337347638335</v>
      </c>
      <c r="I13" s="94">
        <f t="shared" si="24"/>
        <v>1526.0882204372397</v>
      </c>
      <c r="J13" s="94">
        <f t="shared" si="24"/>
        <v>1529.8519656851727</v>
      </c>
      <c r="K13" s="94">
        <f t="shared" si="24"/>
        <v>1533.6249933442414</v>
      </c>
      <c r="L13" s="94">
        <f t="shared" si="24"/>
        <v>1537.4073263073758</v>
      </c>
      <c r="M13" s="94">
        <f t="shared" si="24"/>
        <v>1541.1989875239658</v>
      </c>
      <c r="N13" s="94">
        <f t="shared" si="24"/>
        <v>1545.0000000000011</v>
      </c>
      <c r="O13" s="94">
        <f t="shared" si="24"/>
        <v>1548.8103867982104</v>
      </c>
      <c r="P13" s="94">
        <f t="shared" si="24"/>
        <v>1552.6301710382008</v>
      </c>
      <c r="Q13" s="94">
        <f t="shared" si="24"/>
        <v>1556.4593758965991</v>
      </c>
      <c r="R13" s="94">
        <f t="shared" si="24"/>
        <v>1560.2980246071916</v>
      </c>
      <c r="S13" s="94">
        <f t="shared" si="24"/>
        <v>1564.1461404610654</v>
      </c>
      <c r="T13" s="94">
        <f t="shared" si="24"/>
        <v>1568.0037468067501</v>
      </c>
      <c r="U13" s="94">
        <f t="shared" si="24"/>
        <v>1571.8708670503586</v>
      </c>
      <c r="V13" s="94">
        <f t="shared" si="24"/>
        <v>1575.7475246557296</v>
      </c>
      <c r="W13" s="94">
        <f t="shared" si="24"/>
        <v>1579.6337431445704</v>
      </c>
      <c r="X13" s="94">
        <f t="shared" si="24"/>
        <v>1583.5295460965988</v>
      </c>
      <c r="Y13" s="94">
        <f t="shared" si="24"/>
        <v>1587.4349571496866</v>
      </c>
      <c r="Z13" s="94">
        <f t="shared" si="24"/>
        <v>1591.3500000000031</v>
      </c>
      <c r="AA13" s="94">
        <f t="shared" si="24"/>
        <v>1595.2746984021585</v>
      </c>
      <c r="AB13" s="94">
        <f t="shared" si="24"/>
        <v>1599.2090761693487</v>
      </c>
      <c r="AC13" s="94">
        <f t="shared" si="24"/>
        <v>1603.1531571734988</v>
      </c>
      <c r="AD13" s="94">
        <f t="shared" si="24"/>
        <v>1607.106965345409</v>
      </c>
      <c r="AE13" s="94">
        <f t="shared" si="24"/>
        <v>1611.0705246748992</v>
      </c>
      <c r="AF13" s="94">
        <f t="shared" si="24"/>
        <v>1615.0438592109542</v>
      </c>
      <c r="AG13" s="94">
        <f t="shared" si="24"/>
        <v>1619.0269930618708</v>
      </c>
      <c r="AH13" s="94">
        <f t="shared" si="24"/>
        <v>1623.0199503954032</v>
      </c>
      <c r="AI13" s="94">
        <f t="shared" si="24"/>
        <v>1627.0227554389091</v>
      </c>
      <c r="AJ13" s="94">
        <f t="shared" si="24"/>
        <v>1631.0354324794985</v>
      </c>
      <c r="AK13" s="94">
        <f t="shared" si="24"/>
        <v>1635.058005864179</v>
      </c>
      <c r="AL13" s="94">
        <f t="shared" si="24"/>
        <v>1639.090500000005</v>
      </c>
      <c r="AM13" s="94">
        <f t="shared" si="24"/>
        <v>1643.1329393542251</v>
      </c>
      <c r="AN13" s="94">
        <f t="shared" si="24"/>
        <v>1647.1853484544308</v>
      </c>
      <c r="AO13" s="94">
        <f t="shared" si="24"/>
        <v>1651.2477518887056</v>
      </c>
      <c r="AP13" s="94">
        <f t="shared" si="24"/>
        <v>1655.3201743057732</v>
      </c>
      <c r="AQ13" s="94">
        <f t="shared" si="24"/>
        <v>1659.402640415148</v>
      </c>
      <c r="AR13" s="94">
        <f t="shared" si="24"/>
        <v>1663.4951749872848</v>
      </c>
      <c r="AS13" s="94">
        <f t="shared" si="24"/>
        <v>1667.597802853729</v>
      </c>
      <c r="AT13" s="94">
        <f t="shared" si="24"/>
        <v>1671.7105489072671</v>
      </c>
      <c r="AU13" s="94">
        <f t="shared" si="24"/>
        <v>1675.8334381020784</v>
      </c>
      <c r="AV13" s="94">
        <f t="shared" si="24"/>
        <v>1679.9664954538853</v>
      </c>
      <c r="AW13" s="94">
        <f t="shared" si="24"/>
        <v>1684.1097460401061</v>
      </c>
      <c r="AX13" s="94">
        <f t="shared" si="24"/>
        <v>1688.2632150000068</v>
      </c>
      <c r="AY13" s="94">
        <f t="shared" si="24"/>
        <v>1692.4269275348536</v>
      </c>
      <c r="AZ13" s="94">
        <f t="shared" si="24"/>
        <v>1696.6009089080655</v>
      </c>
      <c r="BA13" s="94">
        <f t="shared" si="24"/>
        <v>1700.7851844453685</v>
      </c>
      <c r="BB13" s="94">
        <f t="shared" si="24"/>
        <v>1704.979779534948</v>
      </c>
      <c r="BC13" s="94">
        <f t="shared" si="24"/>
        <v>1709.184719627604</v>
      </c>
      <c r="BD13" s="94">
        <f t="shared" si="24"/>
        <v>1713.400030236905</v>
      </c>
      <c r="BE13" s="94">
        <f t="shared" si="24"/>
        <v>1717.6257369393425</v>
      </c>
      <c r="BF13" s="94">
        <f t="shared" si="24"/>
        <v>1721.8618653744868</v>
      </c>
      <c r="BG13" s="94">
        <f t="shared" si="24"/>
        <v>1726.1084412451423</v>
      </c>
      <c r="BH13" s="94">
        <f t="shared" si="24"/>
        <v>1730.3654903175034</v>
      </c>
      <c r="BI13" s="94">
        <f t="shared" si="24"/>
        <v>1734.6330384213109</v>
      </c>
      <c r="BJ13" s="94">
        <f t="shared" si="24"/>
        <v>1738.9111114500085</v>
      </c>
      <c r="BK13" s="94">
        <f t="shared" si="24"/>
        <v>1743.1997353609006</v>
      </c>
      <c r="BL13" s="94">
        <f t="shared" si="24"/>
        <v>1747.4989361753089</v>
      </c>
      <c r="BM13" s="94">
        <f t="shared" si="24"/>
        <v>1751.808739978731</v>
      </c>
      <c r="BN13" s="94">
        <f t="shared" si="24"/>
        <v>1756.1291729209979</v>
      </c>
      <c r="BO13" s="94">
        <f t="shared" si="24"/>
        <v>1760.4602612164335</v>
      </c>
      <c r="BP13" s="94">
        <f t="shared" si="25"/>
        <v>1764.8020311440134</v>
      </c>
      <c r="BQ13" s="94">
        <f t="shared" si="25"/>
        <v>1769.154509047524</v>
      </c>
      <c r="BR13" s="94">
        <f t="shared" si="25"/>
        <v>1773.5177213357226</v>
      </c>
      <c r="BS13" s="94">
        <f t="shared" si="25"/>
        <v>1777.8916944824978</v>
      </c>
      <c r="BT13" s="94">
        <f t="shared" si="25"/>
        <v>1782.2764550270297</v>
      </c>
      <c r="BU13" s="94">
        <f t="shared" si="25"/>
        <v>1786.6720295739515</v>
      </c>
      <c r="BV13" s="94">
        <f t="shared" si="25"/>
        <v>1791.0784447935102</v>
      </c>
      <c r="BW13" s="94">
        <f t="shared" si="25"/>
        <v>1795.4957274217293</v>
      </c>
      <c r="BX13" s="94">
        <f t="shared" si="25"/>
        <v>1799.92390426057</v>
      </c>
      <c r="BY13" s="94">
        <f t="shared" si="25"/>
        <v>1804.3630021780946</v>
      </c>
      <c r="BZ13" s="94">
        <f t="shared" si="25"/>
        <v>1808.8130481086296</v>
      </c>
      <c r="CA13" s="94">
        <f t="shared" si="25"/>
        <v>1813.2740690529283</v>
      </c>
      <c r="CB13" s="94">
        <f t="shared" si="25"/>
        <v>1817.7460920783358</v>
      </c>
      <c r="CC13" s="94">
        <f t="shared" si="25"/>
        <v>1822.2291443189517</v>
      </c>
      <c r="CD13" s="94">
        <f t="shared" si="25"/>
        <v>1826.7232529757964</v>
      </c>
      <c r="CE13" s="94">
        <f t="shared" si="25"/>
        <v>1831.2284453169748</v>
      </c>
      <c r="CF13" s="94">
        <f t="shared" si="25"/>
        <v>1835.7447486778426</v>
      </c>
      <c r="CG13" s="94">
        <f t="shared" si="25"/>
        <v>1840.2721904611719</v>
      </c>
      <c r="CH13" s="94">
        <f t="shared" si="25"/>
        <v>1844.8107981373173</v>
      </c>
      <c r="CI13" s="94">
        <f t="shared" si="25"/>
        <v>1849.3605992443829</v>
      </c>
      <c r="CJ13" s="94">
        <f t="shared" si="25"/>
        <v>1853.9216213883888</v>
      </c>
      <c r="CK13" s="94">
        <f t="shared" si="25"/>
        <v>1858.4938922434392</v>
      </c>
      <c r="CL13" s="94">
        <f t="shared" si="25"/>
        <v>1863.0774395518902</v>
      </c>
      <c r="CM13" s="94">
        <f t="shared" si="25"/>
        <v>1867.6722911245179</v>
      </c>
      <c r="CN13" s="94">
        <f t="shared" si="25"/>
        <v>1872.2784748406875</v>
      </c>
      <c r="CO13" s="94">
        <f t="shared" si="25"/>
        <v>1876.8960186485219</v>
      </c>
      <c r="CP13" s="94">
        <f t="shared" si="25"/>
        <v>1881.524950565072</v>
      </c>
      <c r="CQ13" s="94">
        <f t="shared" si="25"/>
        <v>1886.1652986764859</v>
      </c>
      <c r="CR13" s="94">
        <f t="shared" si="25"/>
        <v>1890.8170911381799</v>
      </c>
      <c r="CS13" s="94">
        <f t="shared" si="25"/>
        <v>1895.4803561750091</v>
      </c>
      <c r="CT13" s="94">
        <f t="shared" si="25"/>
        <v>1900.155122081439</v>
      </c>
      <c r="CU13" s="94">
        <f t="shared" si="25"/>
        <v>1904.8414172217165</v>
      </c>
      <c r="CV13" s="94">
        <f t="shared" si="25"/>
        <v>1909.5392700300424</v>
      </c>
      <c r="CW13" s="94">
        <f t="shared" si="25"/>
        <v>1914.2487090107443</v>
      </c>
      <c r="CX13" s="94">
        <f t="shared" si="25"/>
        <v>1918.9697627384489</v>
      </c>
      <c r="CY13" s="94">
        <f t="shared" si="25"/>
        <v>1923.7024598582555</v>
      </c>
      <c r="CZ13" s="94">
        <f t="shared" si="25"/>
        <v>1928.4468290859102</v>
      </c>
      <c r="DA13" s="94">
        <f t="shared" si="25"/>
        <v>1933.2028992079797</v>
      </c>
      <c r="DB13" s="94">
        <f t="shared" si="25"/>
        <v>1937.9706990820262</v>
      </c>
      <c r="DC13" s="94">
        <f t="shared" si="25"/>
        <v>1942.7502576367824</v>
      </c>
      <c r="DD13" s="94">
        <f t="shared" si="25"/>
        <v>1947.5416038723272</v>
      </c>
      <c r="DE13" s="94">
        <f t="shared" si="25"/>
        <v>1952.3447668602614</v>
      </c>
      <c r="DF13" s="94">
        <f t="shared" si="25"/>
        <v>1957.1597757438842</v>
      </c>
      <c r="DG13" s="94">
        <f t="shared" si="25"/>
        <v>1961.98665973837</v>
      </c>
      <c r="DH13" s="94">
        <f t="shared" si="25"/>
        <v>1966.8254481309459</v>
      </c>
      <c r="DI13" s="94">
        <f t="shared" si="25"/>
        <v>1971.6761702810688</v>
      </c>
      <c r="DJ13" s="94">
        <f t="shared" si="25"/>
        <v>1976.5388556206046</v>
      </c>
      <c r="DK13" s="94">
        <f t="shared" si="25"/>
        <v>1981.4135336540055</v>
      </c>
      <c r="DL13" s="94">
        <f t="shared" si="25"/>
        <v>1986.3002339584898</v>
      </c>
      <c r="DM13" s="94">
        <f t="shared" si="25"/>
        <v>1991.1989861842214</v>
      </c>
      <c r="DN13" s="94">
        <f t="shared" si="25"/>
        <v>1996.1098200544893</v>
      </c>
      <c r="DO13" s="94">
        <f t="shared" si="25"/>
        <v>2001.0327653658883</v>
      </c>
      <c r="DP13" s="94">
        <f t="shared" si="25"/>
        <v>2005.9678519884994</v>
      </c>
      <c r="DQ13" s="94">
        <f t="shared" si="25"/>
        <v>2010.9151098660716</v>
      </c>
      <c r="DR13" s="94">
        <f t="shared" si="25"/>
        <v>2015.8745690162029</v>
      </c>
      <c r="DS13" s="94">
        <f t="shared" si="25"/>
        <v>2020.8462595305234</v>
      </c>
      <c r="DT13" s="94">
        <f t="shared" si="25"/>
        <v>2025.8302115748766</v>
      </c>
      <c r="DU13" s="94">
        <f t="shared" si="25"/>
        <v>2030.8264553895033</v>
      </c>
      <c r="DV13" s="94">
        <f t="shared" si="25"/>
        <v>2035.8350212892251</v>
      </c>
      <c r="DW13" s="94">
        <f t="shared" si="25"/>
        <v>2040.8559396636279</v>
      </c>
      <c r="DX13" s="94">
        <f t="shared" si="25"/>
        <v>2045.8892409772468</v>
      </c>
      <c r="DY13" s="94">
        <f t="shared" si="25"/>
        <v>2050.9349557697501</v>
      </c>
      <c r="DZ13" s="94">
        <f t="shared" si="25"/>
        <v>2055.9931146561262</v>
      </c>
      <c r="EA13" s="94">
        <f t="shared" si="25"/>
        <v>2061.063748326867</v>
      </c>
      <c r="EB13" s="94">
        <f t="shared" si="26"/>
        <v>2066.1468875481564</v>
      </c>
      <c r="EC13" s="94">
        <f t="shared" si="26"/>
        <v>2071.2425631620558</v>
      </c>
      <c r="ED13" s="94">
        <f t="shared" si="26"/>
        <v>2076.3508060866911</v>
      </c>
      <c r="EE13" s="94">
        <f t="shared" si="26"/>
        <v>2081.4716473164412</v>
      </c>
      <c r="EF13" s="94">
        <f t="shared" si="26"/>
        <v>2086.6051179221249</v>
      </c>
      <c r="EG13" s="94">
        <f t="shared" si="26"/>
        <v>2091.7512490511904</v>
      </c>
      <c r="EH13" s="94">
        <f t="shared" si="26"/>
        <v>2096.910071927904</v>
      </c>
      <c r="EI13" s="94">
        <f t="shared" si="26"/>
        <v>2102.0816178535388</v>
      </c>
      <c r="EJ13" s="94">
        <f t="shared" si="26"/>
        <v>2107.2659182065663</v>
      </c>
      <c r="EK13" s="94">
        <f t="shared" si="26"/>
        <v>2112.463004442845</v>
      </c>
      <c r="EL13" s="94">
        <f t="shared" si="26"/>
        <v>2117.6729080958121</v>
      </c>
      <c r="EM13" s="94">
        <f t="shared" si="26"/>
        <v>2122.8956607766754</v>
      </c>
      <c r="EN13" s="94">
        <f t="shared" si="26"/>
        <v>2128.1312941746037</v>
      </c>
      <c r="EO13" s="94">
        <f t="shared" si="26"/>
        <v>2133.3798400569199</v>
      </c>
      <c r="EP13" s="94">
        <f t="shared" si="26"/>
        <v>2138.6413302692945</v>
      </c>
      <c r="EQ13" s="94">
        <f t="shared" si="26"/>
        <v>2143.915796735937</v>
      </c>
      <c r="ER13" s="94">
        <f t="shared" si="26"/>
        <v>2149.2032714597913</v>
      </c>
      <c r="ES13" s="94">
        <f t="shared" si="26"/>
        <v>2154.5037865227287</v>
      </c>
      <c r="ET13" s="94">
        <f t="shared" si="26"/>
        <v>2159.8173740857437</v>
      </c>
      <c r="EU13" s="94">
        <f t="shared" si="26"/>
        <v>2165.1440663891476</v>
      </c>
      <c r="EV13" s="94">
        <f t="shared" si="26"/>
        <v>2170.4838957527659</v>
      </c>
      <c r="EW13" s="94">
        <f t="shared" si="26"/>
        <v>2175.8368945761331</v>
      </c>
      <c r="EX13" s="94">
        <f t="shared" si="26"/>
        <v>2181.2030953386893</v>
      </c>
      <c r="EY13" s="94">
        <f t="shared" si="26"/>
        <v>2186.5825305999783</v>
      </c>
      <c r="EZ13" s="94">
        <f t="shared" si="26"/>
        <v>2191.9752329998441</v>
      </c>
      <c r="FA13" s="94">
        <f t="shared" si="26"/>
        <v>2197.3812352586301</v>
      </c>
      <c r="FB13" s="94">
        <f t="shared" si="26"/>
        <v>2202.8005701773759</v>
      </c>
      <c r="FC13" s="94">
        <f t="shared" si="26"/>
        <v>2208.2332706380175</v>
      </c>
      <c r="FD13" s="94">
        <f t="shared" si="26"/>
        <v>2213.6793696035875</v>
      </c>
      <c r="FE13" s="94">
        <f t="shared" si="26"/>
        <v>2219.1389001184129</v>
      </c>
      <c r="FF13" s="94">
        <f t="shared" si="26"/>
        <v>2224.6118953083183</v>
      </c>
      <c r="FG13" s="94">
        <f t="shared" si="26"/>
        <v>2230.0983883808244</v>
      </c>
      <c r="FH13" s="94">
        <f t="shared" si="26"/>
        <v>2235.5984126253511</v>
      </c>
      <c r="FI13" s="94">
        <f t="shared" si="26"/>
        <v>2241.112001413419</v>
      </c>
      <c r="FJ13" s="94">
        <f t="shared" si="26"/>
        <v>2246.639188198852</v>
      </c>
      <c r="FK13" s="94">
        <f t="shared" si="26"/>
        <v>2252.1800065179796</v>
      </c>
      <c r="FL13" s="94">
        <f t="shared" si="26"/>
        <v>2257.7344899898417</v>
      </c>
      <c r="FM13" s="94">
        <f t="shared" si="26"/>
        <v>2263.3026723163912</v>
      </c>
      <c r="FN13" s="94">
        <f t="shared" si="26"/>
        <v>2268.8845872826992</v>
      </c>
      <c r="FO13" s="94">
        <f t="shared" si="26"/>
        <v>2274.48026875716</v>
      </c>
      <c r="FP13" s="94">
        <f t="shared" si="26"/>
        <v>2280.0897506916972</v>
      </c>
      <c r="FQ13" s="94">
        <f t="shared" si="26"/>
        <v>2285.7130671219675</v>
      </c>
      <c r="FR13" s="94">
        <f t="shared" si="26"/>
        <v>2291.35025216757</v>
      </c>
      <c r="FS13" s="94">
        <f t="shared" si="26"/>
        <v>2297.0013400322514</v>
      </c>
      <c r="FT13" s="94">
        <f t="shared" si="26"/>
        <v>2302.6663650041141</v>
      </c>
      <c r="FU13" s="94">
        <f t="shared" si="26"/>
        <v>2308.3453614558243</v>
      </c>
      <c r="FV13" s="94">
        <f t="shared" si="26"/>
        <v>2314.0383638448202</v>
      </c>
      <c r="FW13" s="94">
        <f t="shared" si="26"/>
        <v>2319.7454067135218</v>
      </c>
      <c r="FX13" s="94">
        <f t="shared" si="26"/>
        <v>2325.4665246895397</v>
      </c>
      <c r="FY13" s="94">
        <f t="shared" si="26"/>
        <v>2331.2017524858857</v>
      </c>
      <c r="FZ13" s="94">
        <f t="shared" si="26"/>
        <v>2336.951124901183</v>
      </c>
      <c r="GA13" s="94">
        <f t="shared" si="26"/>
        <v>2342.7146768198777</v>
      </c>
      <c r="GB13" s="94">
        <f t="shared" si="26"/>
        <v>2348.4924432124508</v>
      </c>
      <c r="GC13" s="94">
        <f t="shared" si="26"/>
        <v>2354.2844591356293</v>
      </c>
      <c r="GD13" s="94">
        <f t="shared" si="26"/>
        <v>2360.0907597326</v>
      </c>
      <c r="GE13" s="94">
        <f t="shared" si="26"/>
        <v>2365.9113802332217</v>
      </c>
      <c r="GF13" s="94">
        <f t="shared" si="26"/>
        <v>2371.7463559542402</v>
      </c>
      <c r="GG13" s="94">
        <f t="shared" si="26"/>
        <v>2377.5957222995016</v>
      </c>
      <c r="GH13" s="94">
        <f t="shared" si="26"/>
        <v>2383.4595147601676</v>
      </c>
      <c r="GI13" s="94">
        <f t="shared" si="26"/>
        <v>2389.3377689149302</v>
      </c>
      <c r="GJ13" s="94">
        <f t="shared" si="26"/>
        <v>2395.2305204302288</v>
      </c>
      <c r="GK13" s="94">
        <f t="shared" si="26"/>
        <v>2401.1378050604653</v>
      </c>
      <c r="GL13" s="94">
        <f t="shared" si="26"/>
        <v>2407.0596586482216</v>
      </c>
      <c r="GM13" s="94">
        <f t="shared" si="26"/>
        <v>2412.9961171244772</v>
      </c>
      <c r="GN13" s="94">
        <f t="shared" si="27"/>
        <v>2418.9472165088273</v>
      </c>
      <c r="GO13" s="94">
        <f t="shared" si="27"/>
        <v>2424.9129929097012</v>
      </c>
      <c r="GP13" s="94">
        <f t="shared" si="27"/>
        <v>2430.893482524581</v>
      </c>
      <c r="GQ13" s="94">
        <f t="shared" si="27"/>
        <v>2436.8887216402213</v>
      </c>
      <c r="GR13" s="94">
        <f t="shared" si="27"/>
        <v>2442.8987466328704</v>
      </c>
      <c r="GS13" s="94">
        <f t="shared" si="27"/>
        <v>2448.9235939684895</v>
      </c>
      <c r="GT13" s="94">
        <f t="shared" si="27"/>
        <v>2454.9633002029755</v>
      </c>
      <c r="GU13" s="94">
        <f t="shared" si="27"/>
        <v>2461.0179019823809</v>
      </c>
      <c r="GV13" s="94">
        <f t="shared" si="27"/>
        <v>2467.087436043138</v>
      </c>
      <c r="GW13" s="94">
        <f t="shared" si="27"/>
        <v>2473.1719392122814</v>
      </c>
      <c r="GX13" s="94">
        <f t="shared" si="27"/>
        <v>2479.2714484076705</v>
      </c>
      <c r="GY13" s="94">
        <f t="shared" si="27"/>
        <v>2485.3860006382138</v>
      </c>
      <c r="GZ13" s="94">
        <f t="shared" si="27"/>
        <v>2491.5156330040945</v>
      </c>
      <c r="HA13" s="94">
        <f t="shared" si="27"/>
        <v>2497.6603826969945</v>
      </c>
      <c r="HB13" s="94">
        <f t="shared" si="27"/>
        <v>2503.8202870003206</v>
      </c>
      <c r="HC13" s="94">
        <f t="shared" si="27"/>
        <v>2509.9953832894303</v>
      </c>
      <c r="HD13" s="94">
        <f t="shared" si="27"/>
        <v>2516.185709031859</v>
      </c>
      <c r="HE13" s="94">
        <f t="shared" si="27"/>
        <v>2522.3913017875466</v>
      </c>
      <c r="HF13" s="94">
        <f t="shared" si="27"/>
        <v>2528.6121992090671</v>
      </c>
      <c r="HG13" s="94">
        <f t="shared" si="27"/>
        <v>2534.8484390418548</v>
      </c>
      <c r="HH13" s="94">
        <f t="shared" si="27"/>
        <v>2541.1000591244351</v>
      </c>
      <c r="HI13" s="94">
        <f t="shared" si="27"/>
        <v>2547.3670973886528</v>
      </c>
      <c r="HJ13" s="94">
        <f t="shared" si="27"/>
        <v>2553.6495918599035</v>
      </c>
      <c r="HK13" s="94">
        <f t="shared" si="27"/>
        <v>2559.9475806573632</v>
      </c>
      <c r="HL13" s="94">
        <f t="shared" si="27"/>
        <v>2566.2611019942206</v>
      </c>
      <c r="HM13" s="94">
        <f t="shared" si="27"/>
        <v>2572.5901941779075</v>
      </c>
      <c r="HN13" s="94">
        <f t="shared" si="27"/>
        <v>2578.9348956103336</v>
      </c>
      <c r="HO13" s="94">
        <f t="shared" si="27"/>
        <v>2585.2952447881166</v>
      </c>
      <c r="HP13" s="94">
        <f t="shared" si="27"/>
        <v>2591.6712803028181</v>
      </c>
      <c r="HQ13" s="94">
        <f t="shared" si="27"/>
        <v>2598.0630408411766</v>
      </c>
      <c r="HR13" s="94">
        <f t="shared" si="27"/>
        <v>2604.4705651853428</v>
      </c>
      <c r="HS13" s="94">
        <f t="shared" si="27"/>
        <v>2610.8938922131142</v>
      </c>
      <c r="HT13" s="94">
        <f t="shared" si="27"/>
        <v>2617.3330608981719</v>
      </c>
      <c r="HU13" s="94">
        <f t="shared" si="27"/>
        <v>2623.7881103103159</v>
      </c>
      <c r="HV13" s="94">
        <f t="shared" si="27"/>
        <v>2630.2590796157042</v>
      </c>
      <c r="HW13" s="94">
        <f t="shared" si="27"/>
        <v>2636.7460080770879</v>
      </c>
      <c r="HX13" s="94">
        <f t="shared" si="27"/>
        <v>2643.2489350540509</v>
      </c>
      <c r="HY13" s="94">
        <f t="shared" si="27"/>
        <v>2649.7679000032485</v>
      </c>
      <c r="HZ13" s="94">
        <f t="shared" si="27"/>
        <v>2656.3029424786473</v>
      </c>
      <c r="IA13" s="94">
        <f t="shared" si="27"/>
        <v>2662.8541021317637</v>
      </c>
      <c r="IB13" s="94">
        <f t="shared" si="27"/>
        <v>2669.421418711906</v>
      </c>
      <c r="IC13" s="94">
        <f t="shared" si="27"/>
        <v>2676.0049320664152</v>
      </c>
      <c r="ID13" s="94">
        <f t="shared" si="27"/>
        <v>2682.6046821409063</v>
      </c>
      <c r="IE13" s="94">
        <f t="shared" si="27"/>
        <v>2689.2207089795106</v>
      </c>
      <c r="IF13" s="94">
        <f t="shared" si="27"/>
        <v>2695.8530527251201</v>
      </c>
      <c r="IG13" s="94">
        <f t="shared" si="27"/>
        <v>2702.5017536196287</v>
      </c>
      <c r="IH13" s="94">
        <f t="shared" si="27"/>
        <v>2709.1668520041785</v>
      </c>
      <c r="II13" s="94">
        <f t="shared" si="27"/>
        <v>2715.8483883194035</v>
      </c>
      <c r="IJ13" s="94">
        <f t="shared" si="27"/>
        <v>2722.5464031056754</v>
      </c>
      <c r="IK13" s="94">
        <f t="shared" si="27"/>
        <v>2729.2609370033492</v>
      </c>
      <c r="IL13" s="94">
        <f t="shared" si="27"/>
        <v>2735.9920307530097</v>
      </c>
      <c r="IM13" s="94">
        <f t="shared" si="27"/>
        <v>2742.7397251957195</v>
      </c>
      <c r="IN13" s="94">
        <f t="shared" si="27"/>
        <v>2749.5040612732664</v>
      </c>
      <c r="IO13" s="94">
        <f t="shared" si="27"/>
        <v>2756.2850800284109</v>
      </c>
      <c r="IP13" s="94">
        <f t="shared" si="27"/>
        <v>2763.0828226051367</v>
      </c>
      <c r="IQ13" s="94">
        <f t="shared" si="27"/>
        <v>2769.8973302488994</v>
      </c>
      <c r="IR13" s="94">
        <f t="shared" si="27"/>
        <v>2776.728644306877</v>
      </c>
      <c r="IS13" s="94">
        <f t="shared" si="27"/>
        <v>2783.5768062282209</v>
      </c>
      <c r="IT13" s="94">
        <f t="shared" si="27"/>
        <v>2790.4418575643072</v>
      </c>
      <c r="IU13" s="94">
        <f t="shared" si="27"/>
        <v>2797.323839968989</v>
      </c>
      <c r="IV13" s="94">
        <f t="shared" si="27"/>
        <v>2804.2227951988489</v>
      </c>
      <c r="IW13" s="94">
        <f t="shared" si="27"/>
        <v>2811.1387651134528</v>
      </c>
      <c r="IX13" s="94">
        <f t="shared" si="27"/>
        <v>2818.0717916756034</v>
      </c>
      <c r="IY13" s="94">
        <f t="shared" si="27"/>
        <v>2825.0219169515944</v>
      </c>
      <c r="IZ13" s="94">
        <f t="shared" si="28"/>
        <v>2831.9891831114674</v>
      </c>
      <c r="JA13" s="94">
        <f t="shared" si="28"/>
        <v>2838.9736324292662</v>
      </c>
      <c r="JB13" s="94">
        <f t="shared" si="28"/>
        <v>2845.9753072832937</v>
      </c>
      <c r="JC13" s="94">
        <f t="shared" si="28"/>
        <v>2852.9942501563692</v>
      </c>
      <c r="JD13" s="94">
        <f t="shared" si="28"/>
        <v>2860.030503636086</v>
      </c>
      <c r="JE13" s="94">
        <f t="shared" si="28"/>
        <v>2867.08411041507</v>
      </c>
      <c r="JF13" s="94">
        <f t="shared" si="28"/>
        <v>2874.1551132912386</v>
      </c>
      <c r="JG13" s="94">
        <f t="shared" si="28"/>
        <v>2881.243555168061</v>
      </c>
      <c r="JH13" s="94">
        <f t="shared" si="28"/>
        <v>2888.3494790548166</v>
      </c>
      <c r="JI13" s="94">
        <f t="shared" si="28"/>
        <v>2895.4729280668585</v>
      </c>
      <c r="JJ13" s="94">
        <f t="shared" si="28"/>
        <v>2902.6139454258732</v>
      </c>
      <c r="JK13" s="94">
        <f t="shared" si="28"/>
        <v>2909.7725744601444</v>
      </c>
      <c r="JL13" s="94">
        <f t="shared" si="28"/>
        <v>2916.9488586048137</v>
      </c>
      <c r="JM13" s="94">
        <f t="shared" si="28"/>
        <v>2924.1428414021466</v>
      </c>
      <c r="JN13" s="94">
        <f t="shared" si="28"/>
        <v>2931.354566501795</v>
      </c>
      <c r="JO13" s="94">
        <f t="shared" si="28"/>
        <v>2938.5840776610626</v>
      </c>
      <c r="JP13" s="94">
        <f t="shared" si="28"/>
        <v>2945.831418745171</v>
      </c>
      <c r="JQ13" s="94">
        <f t="shared" si="28"/>
        <v>2953.0966337275249</v>
      </c>
      <c r="JR13" s="94">
        <f t="shared" si="28"/>
        <v>2960.3797666899791</v>
      </c>
      <c r="JS13" s="94">
        <f t="shared" si="28"/>
        <v>2967.6808618231062</v>
      </c>
      <c r="JT13" s="94">
        <f t="shared" si="28"/>
        <v>2974.9999634264645</v>
      </c>
      <c r="JU13" s="94">
        <f t="shared" si="28"/>
        <v>2982.3371159088679</v>
      </c>
      <c r="JV13" s="94">
        <f t="shared" si="28"/>
        <v>2989.6923637886534</v>
      </c>
      <c r="JW13" s="94">
        <f t="shared" si="28"/>
        <v>2997.0657516939527</v>
      </c>
      <c r="JX13" s="94">
        <f t="shared" si="28"/>
        <v>3004.457324362962</v>
      </c>
      <c r="JY13" s="94">
        <f t="shared" si="28"/>
        <v>3011.8671266442147</v>
      </c>
      <c r="JZ13" s="94">
        <f t="shared" si="28"/>
        <v>3019.2952034968525</v>
      </c>
      <c r="KA13" s="94">
        <f t="shared" si="28"/>
        <v>3026.7415999908985</v>
      </c>
      <c r="KB13" s="94">
        <f t="shared" si="28"/>
        <v>3034.2063613075302</v>
      </c>
      <c r="KC13" s="94">
        <f t="shared" si="28"/>
        <v>3041.6895327393545</v>
      </c>
      <c r="KD13" s="94">
        <f t="shared" si="28"/>
        <v>3049.1911596906821</v>
      </c>
      <c r="KE13" s="94">
        <f t="shared" si="28"/>
        <v>3056.7112876778028</v>
      </c>
      <c r="KF13" s="94">
        <f t="shared" si="28"/>
        <v>3064.249962329262</v>
      </c>
      <c r="KG13" s="94">
        <f t="shared" si="28"/>
        <v>3071.8072293861374</v>
      </c>
      <c r="KH13" s="94">
        <f t="shared" si="28"/>
        <v>3079.3831347023165</v>
      </c>
      <c r="KI13" s="94">
        <f t="shared" si="28"/>
        <v>3086.9777242447744</v>
      </c>
      <c r="KJ13" s="94">
        <f t="shared" si="28"/>
        <v>3094.5910440938542</v>
      </c>
      <c r="KK13" s="94">
        <f t="shared" si="28"/>
        <v>3102.2231404435447</v>
      </c>
      <c r="KL13" s="94">
        <f t="shared" si="28"/>
        <v>3109.8740596017615</v>
      </c>
      <c r="KM13" s="94">
        <f t="shared" si="28"/>
        <v>3117.5438479906288</v>
      </c>
      <c r="KN13" s="94">
        <f t="shared" si="28"/>
        <v>3125.2325521467596</v>
      </c>
      <c r="KO13" s="94">
        <f t="shared" si="28"/>
        <v>3132.9402187215387</v>
      </c>
      <c r="KP13" s="94">
        <f t="shared" si="28"/>
        <v>3140.666894481406</v>
      </c>
      <c r="KQ13" s="94">
        <f t="shared" si="28"/>
        <v>3148.4126263081403</v>
      </c>
      <c r="KR13" s="94">
        <f t="shared" si="28"/>
        <v>3156.1774611991432</v>
      </c>
      <c r="KS13" s="94">
        <f t="shared" si="28"/>
        <v>3163.961446267725</v>
      </c>
      <c r="KT13" s="94">
        <f t="shared" si="28"/>
        <v>3171.7646287433895</v>
      </c>
      <c r="KU13" s="94">
        <f t="shared" si="28"/>
        <v>3179.5870559721216</v>
      </c>
      <c r="KV13" s="94">
        <f t="shared" si="28"/>
        <v>3187.4287754166735</v>
      </c>
      <c r="KW13" s="94">
        <f t="shared" si="28"/>
        <v>3195.2898346568545</v>
      </c>
      <c r="KX13" s="94">
        <f t="shared" si="28"/>
        <v>3203.1702813898178</v>
      </c>
      <c r="KY13" s="94">
        <f t="shared" si="28"/>
        <v>3211.0701634303509</v>
      </c>
      <c r="KZ13" s="94">
        <f t="shared" si="28"/>
        <v>3218.9895287111653</v>
      </c>
      <c r="LA13" s="94">
        <f t="shared" si="28"/>
        <v>3226.9284252831876</v>
      </c>
      <c r="LB13" s="94">
        <f t="shared" si="28"/>
        <v>3234.886901315851</v>
      </c>
      <c r="LC13" s="94">
        <f t="shared" si="28"/>
        <v>3242.8650050973874</v>
      </c>
      <c r="LD13" s="94">
        <f t="shared" si="28"/>
        <v>3250.8627850351204</v>
      </c>
      <c r="LE13" s="94">
        <f t="shared" si="28"/>
        <v>3258.8802896557595</v>
      </c>
      <c r="LF13" s="94">
        <f t="shared" si="28"/>
        <v>3266.9175676056939</v>
      </c>
      <c r="LG13" s="94">
        <f t="shared" si="28"/>
        <v>3274.9746676512877</v>
      </c>
      <c r="LH13" s="94">
        <f t="shared" si="28"/>
        <v>3283.0516386791764</v>
      </c>
      <c r="LI13" s="94">
        <f t="shared" si="28"/>
        <v>3291.1485296965629</v>
      </c>
      <c r="LJ13" s="94">
        <f t="shared" si="28"/>
        <v>3299.2653898315152</v>
      </c>
      <c r="LK13" s="94">
        <f t="shared" si="28"/>
        <v>3307.4022683332646</v>
      </c>
      <c r="LL13" s="94">
        <f t="shared" si="29"/>
        <v>3315.5592145725036</v>
      </c>
      <c r="LM13" s="94">
        <f t="shared" si="29"/>
        <v>3323.7362780416865</v>
      </c>
      <c r="LN13" s="94">
        <f t="shared" si="29"/>
        <v>3331.9335083553301</v>
      </c>
      <c r="LO13" s="94">
        <f t="shared" si="29"/>
        <v>3340.1509552503126</v>
      </c>
      <c r="LP13" s="94">
        <f t="shared" si="29"/>
        <v>3348.3886685861776</v>
      </c>
      <c r="LQ13" s="94">
        <f t="shared" si="29"/>
        <v>3356.6466983454357</v>
      </c>
      <c r="LR13" s="94">
        <f t="shared" si="29"/>
        <v>3364.925094633868</v>
      </c>
      <c r="LS13" s="94">
        <f t="shared" si="29"/>
        <v>3373.2239076808296</v>
      </c>
      <c r="LT13" s="94">
        <f t="shared" si="29"/>
        <v>3381.5431878395548</v>
      </c>
      <c r="LU13" s="94">
        <f t="shared" si="29"/>
        <v>3389.8829855874628</v>
      </c>
      <c r="LV13" s="94">
        <f t="shared" si="29"/>
        <v>3398.2433515264638</v>
      </c>
      <c r="LW13" s="94">
        <f t="shared" si="29"/>
        <v>3406.6243363832655</v>
      </c>
      <c r="LX13" s="94">
        <f t="shared" si="29"/>
        <v>3415.0259910096815</v>
      </c>
      <c r="LY13" s="94">
        <f t="shared" si="29"/>
        <v>3423.4483663829401</v>
      </c>
      <c r="LZ13" s="94">
        <f t="shared" si="29"/>
        <v>3431.8915136059927</v>
      </c>
      <c r="MA13" s="94">
        <f t="shared" si="29"/>
        <v>3440.3554839078247</v>
      </c>
      <c r="MB13" s="94">
        <f t="shared" si="29"/>
        <v>3448.8403286437656</v>
      </c>
      <c r="MC13" s="94">
        <f t="shared" si="29"/>
        <v>3457.3460992958017</v>
      </c>
      <c r="MD13" s="94">
        <f t="shared" si="29"/>
        <v>3465.8728474728869</v>
      </c>
      <c r="ME13" s="94">
        <f t="shared" si="29"/>
        <v>3474.4206249112572</v>
      </c>
      <c r="MF13" s="94">
        <f t="shared" si="29"/>
        <v>3482.9894834747442</v>
      </c>
      <c r="MG13" s="94">
        <f t="shared" si="29"/>
        <v>3491.5794751550898</v>
      </c>
      <c r="MH13" s="94">
        <f t="shared" si="29"/>
        <v>3500.1906520722609</v>
      </c>
      <c r="MI13" s="94">
        <f t="shared" si="29"/>
        <v>3508.8230664747666</v>
      </c>
      <c r="MJ13" s="94">
        <f t="shared" si="29"/>
        <v>3517.4767707399751</v>
      </c>
      <c r="MK13" s="94">
        <f t="shared" si="29"/>
        <v>3526.1518173744316</v>
      </c>
      <c r="ML13" s="94">
        <f t="shared" si="29"/>
        <v>3534.8482590141757</v>
      </c>
      <c r="MM13" s="94">
        <f t="shared" si="29"/>
        <v>3543.5661484250627</v>
      </c>
      <c r="MN13" s="94">
        <f t="shared" si="29"/>
        <v>3552.3055385030821</v>
      </c>
      <c r="MO13" s="94">
        <f t="shared" si="29"/>
        <v>3561.0664822746794</v>
      </c>
      <c r="MP13" s="94">
        <f t="shared" si="29"/>
        <v>3569.8490328970774</v>
      </c>
      <c r="MQ13" s="94">
        <f t="shared" si="29"/>
        <v>3578.653243658599</v>
      </c>
      <c r="MR13" s="94">
        <f t="shared" si="29"/>
        <v>3587.4791679789905</v>
      </c>
      <c r="MS13" s="94">
        <f t="shared" si="29"/>
        <v>3596.3268594097462</v>
      </c>
      <c r="MT13" s="94">
        <f t="shared" si="29"/>
        <v>3605.1963716344326</v>
      </c>
      <c r="MU13" s="94">
        <f t="shared" si="29"/>
        <v>3614.0877584690134</v>
      </c>
      <c r="MV13" s="94">
        <f t="shared" si="29"/>
        <v>3623.0010738621781</v>
      </c>
      <c r="MW13" s="94">
        <f t="shared" si="29"/>
        <v>3631.9363718956683</v>
      </c>
      <c r="MX13" s="94">
        <f t="shared" si="29"/>
        <v>3640.893706784605</v>
      </c>
      <c r="MY13" s="94">
        <f t="shared" si="29"/>
        <v>3649.8731328778185</v>
      </c>
      <c r="MZ13" s="94">
        <f t="shared" si="29"/>
        <v>3658.8747046581784</v>
      </c>
      <c r="NA13" s="94">
        <f t="shared" si="29"/>
        <v>3667.8984767429233</v>
      </c>
      <c r="NB13" s="94">
        <f t="shared" si="29"/>
        <v>3676.9445038839931</v>
      </c>
      <c r="NC13" s="94">
        <f t="shared" si="29"/>
        <v>3686.0128409683603</v>
      </c>
      <c r="ND13" s="94">
        <f t="shared" si="29"/>
        <v>3695.1035430183638</v>
      </c>
      <c r="NE13" s="94">
        <f t="shared" si="29"/>
        <v>3704.216665192042</v>
      </c>
      <c r="NF13" s="94">
        <f t="shared" si="29"/>
        <v>3713.3522627834686</v>
      </c>
      <c r="NG13" s="94">
        <f t="shared" si="29"/>
        <v>3722.510391223087</v>
      </c>
      <c r="NH13" s="94">
        <f t="shared" si="29"/>
        <v>3731.6911060780467</v>
      </c>
      <c r="NI13" s="97">
        <f t="shared" si="29"/>
        <v>3740.8944630525416</v>
      </c>
    </row>
    <row r="14" spans="1:373" x14ac:dyDescent="0.25">
      <c r="A14" s="121" t="s">
        <v>95</v>
      </c>
      <c r="B14" s="122">
        <f ca="1">SUM(B9:B13)</f>
        <v>29985.147829630721</v>
      </c>
      <c r="C14" s="100">
        <f t="shared" ref="C14:BN14" ca="1" si="30">SUM(C9:C13)</f>
        <v>30000.403106572809</v>
      </c>
      <c r="D14" s="100">
        <f t="shared" ca="1" si="30"/>
        <v>30018.315172375245</v>
      </c>
      <c r="E14" s="100">
        <f t="shared" ca="1" si="30"/>
        <v>30033.645789364124</v>
      </c>
      <c r="F14" s="100">
        <f t="shared" ca="1" si="30"/>
        <v>30049.014215790277</v>
      </c>
      <c r="G14" s="100">
        <f t="shared" ca="1" si="30"/>
        <v>30064.420544901972</v>
      </c>
      <c r="H14" s="100">
        <f t="shared" ca="1" si="30"/>
        <v>30079.864870177458</v>
      </c>
      <c r="I14" s="100">
        <f t="shared" ca="1" si="30"/>
        <v>30095.347285325526</v>
      </c>
      <c r="J14" s="100">
        <f t="shared" ca="1" si="30"/>
        <v>30110.867884286075</v>
      </c>
      <c r="K14" s="100">
        <f t="shared" ca="1" si="30"/>
        <v>30179.974467312146</v>
      </c>
      <c r="L14" s="100">
        <f t="shared" ca="1" si="30"/>
        <v>30195.571716644656</v>
      </c>
      <c r="M14" s="100">
        <f t="shared" ca="1" si="30"/>
        <v>30211.207433001731</v>
      </c>
      <c r="N14" s="100">
        <f t="shared" ca="1" si="30"/>
        <v>30884.702264519652</v>
      </c>
      <c r="O14" s="100">
        <f t="shared" ca="1" si="30"/>
        <v>30900.415199769999</v>
      </c>
      <c r="P14" s="100">
        <f t="shared" ca="1" si="30"/>
        <v>30918.864627546503</v>
      </c>
      <c r="Q14" s="100">
        <f t="shared" ca="1" si="30"/>
        <v>30934.655163045056</v>
      </c>
      <c r="R14" s="100">
        <f t="shared" ca="1" si="30"/>
        <v>30950.484642263993</v>
      </c>
      <c r="S14" s="100">
        <f t="shared" ca="1" si="30"/>
        <v>30966.353161249041</v>
      </c>
      <c r="T14" s="100">
        <f t="shared" ca="1" si="30"/>
        <v>30982.260816282789</v>
      </c>
      <c r="U14" s="100">
        <f t="shared" ca="1" si="30"/>
        <v>30998.207703885299</v>
      </c>
      <c r="V14" s="100">
        <f t="shared" ca="1" si="30"/>
        <v>31014.193920814661</v>
      </c>
      <c r="W14" s="100">
        <f t="shared" ca="1" si="30"/>
        <v>28458.287308823645</v>
      </c>
      <c r="X14" s="100">
        <f t="shared" ca="1" si="30"/>
        <v>28473.948828228782</v>
      </c>
      <c r="Y14" s="100">
        <f t="shared" ca="1" si="30"/>
        <v>28489.648973165818</v>
      </c>
      <c r="Z14" s="100">
        <f t="shared" ca="1" si="30"/>
        <v>29165.919009517133</v>
      </c>
      <c r="AA14" s="100">
        <f t="shared" ca="1" si="30"/>
        <v>29933.802276369246</v>
      </c>
      <c r="AB14" s="100">
        <f t="shared" ca="1" si="30"/>
        <v>29952.805186979047</v>
      </c>
      <c r="AC14" s="100">
        <f t="shared" ca="1" si="30"/>
        <v>29969.069438542556</v>
      </c>
      <c r="AD14" s="100">
        <f t="shared" ca="1" si="30"/>
        <v>29985.373802138067</v>
      </c>
      <c r="AE14" s="100">
        <f t="shared" ca="1" si="30"/>
        <v>30001.718376692657</v>
      </c>
      <c r="AF14" s="100">
        <f t="shared" ca="1" si="30"/>
        <v>31828.195529418659</v>
      </c>
      <c r="AG14" s="100">
        <f t="shared" ca="1" si="30"/>
        <v>31844.620823649246</v>
      </c>
      <c r="AH14" s="100">
        <f t="shared" ca="1" si="30"/>
        <v>31861.08662708649</v>
      </c>
      <c r="AI14" s="100">
        <f t="shared" ca="1" si="30"/>
        <v>31877.593039637031</v>
      </c>
      <c r="AJ14" s="100">
        <f t="shared" ca="1" si="30"/>
        <v>31894.140161453892</v>
      </c>
      <c r="AK14" s="100">
        <f t="shared" ca="1" si="30"/>
        <v>31910.728092937112</v>
      </c>
      <c r="AL14" s="100">
        <f t="shared" ca="1" si="30"/>
        <v>32251.225918337375</v>
      </c>
      <c r="AM14" s="100">
        <f t="shared" ca="1" si="30"/>
        <v>32392.578345771031</v>
      </c>
      <c r="AN14" s="100">
        <f t="shared" ca="1" si="30"/>
        <v>32412.151343699123</v>
      </c>
      <c r="AO14" s="100">
        <f t="shared" ca="1" si="30"/>
        <v>32428.903522809538</v>
      </c>
      <c r="AP14" s="100">
        <f t="shared" ca="1" si="30"/>
        <v>32445.697017312908</v>
      </c>
      <c r="AQ14" s="100">
        <f t="shared" ca="1" si="30"/>
        <v>32462.531929104145</v>
      </c>
      <c r="AR14" s="100">
        <f t="shared" ca="1" si="30"/>
        <v>32760.334953757287</v>
      </c>
      <c r="AS14" s="100">
        <f t="shared" ca="1" si="30"/>
        <v>32777.25300681479</v>
      </c>
      <c r="AT14" s="100">
        <f t="shared" ca="1" si="30"/>
        <v>32794.21278435515</v>
      </c>
      <c r="AU14" s="100">
        <f t="shared" ca="1" si="30"/>
        <v>32811.214389282206</v>
      </c>
      <c r="AV14" s="100">
        <f t="shared" ca="1" si="30"/>
        <v>32828.257924753576</v>
      </c>
      <c r="AW14" s="100">
        <f t="shared" ca="1" si="30"/>
        <v>32845.343494181288</v>
      </c>
      <c r="AX14" s="100">
        <f t="shared" ca="1" si="30"/>
        <v>33636.540138777535</v>
      </c>
      <c r="AY14" s="100">
        <f t="shared" ca="1" si="30"/>
        <v>33653.710087374835</v>
      </c>
      <c r="AZ14" s="100">
        <f t="shared" ca="1" si="30"/>
        <v>33529.451207903236</v>
      </c>
      <c r="BA14" s="100">
        <f t="shared" ca="1" si="30"/>
        <v>33546.683745508599</v>
      </c>
      <c r="BB14" s="100">
        <f t="shared" ca="1" si="30"/>
        <v>33607.21130740572</v>
      </c>
      <c r="BC14" s="100">
        <f t="shared" ca="1" si="30"/>
        <v>33624.55126655069</v>
      </c>
      <c r="BD14" s="100">
        <f t="shared" ca="1" si="30"/>
        <v>33641.933990712751</v>
      </c>
      <c r="BE14" s="100">
        <f t="shared" ca="1" si="30"/>
        <v>33659.359585361985</v>
      </c>
      <c r="BF14" s="100">
        <f t="shared" ca="1" si="30"/>
        <v>33774.584978128041</v>
      </c>
      <c r="BG14" s="100">
        <f t="shared" ca="1" si="30"/>
        <v>33792.096631202912</v>
      </c>
      <c r="BH14" s="100">
        <f t="shared" ca="1" si="30"/>
        <v>33809.65147273842</v>
      </c>
      <c r="BI14" s="100">
        <f t="shared" ca="1" si="30"/>
        <v>33827.249609248967</v>
      </c>
      <c r="BJ14" s="100">
        <f t="shared" ca="1" si="30"/>
        <v>34645.114857840083</v>
      </c>
      <c r="BK14" s="100">
        <f t="shared" ca="1" si="30"/>
        <v>34662.799904895306</v>
      </c>
      <c r="BL14" s="100">
        <f t="shared" ca="1" si="30"/>
        <v>34680.528568047499</v>
      </c>
      <c r="BM14" s="100">
        <f t="shared" ca="1" si="30"/>
        <v>34698.300954865736</v>
      </c>
      <c r="BN14" s="100">
        <f t="shared" ca="1" si="30"/>
        <v>34716.117173184364</v>
      </c>
      <c r="BO14" s="100">
        <f t="shared" ref="BO14:DZ14" ca="1" si="31">SUM(BO9:BO13)</f>
        <v>34733.977331103684</v>
      </c>
      <c r="BP14" s="100">
        <f t="shared" ca="1" si="31"/>
        <v>34751.881536990615</v>
      </c>
      <c r="BQ14" s="100">
        <f t="shared" ca="1" si="31"/>
        <v>34769.829899479315</v>
      </c>
      <c r="BR14" s="100">
        <f t="shared" ca="1" si="31"/>
        <v>34787.822527471886</v>
      </c>
      <c r="BS14" s="100">
        <f t="shared" ca="1" si="31"/>
        <v>34805.859530139001</v>
      </c>
      <c r="BT14" s="100">
        <f t="shared" ca="1" si="31"/>
        <v>34823.941016920573</v>
      </c>
      <c r="BU14" s="100">
        <f t="shared" ca="1" si="31"/>
        <v>34842.067097526437</v>
      </c>
      <c r="BV14" s="100">
        <f t="shared" ca="1" si="31"/>
        <v>35613.168466276162</v>
      </c>
      <c r="BW14" s="100">
        <f t="shared" ca="1" si="31"/>
        <v>35702.683902042168</v>
      </c>
      <c r="BX14" s="100">
        <f t="shared" ca="1" si="31"/>
        <v>35720.944425088928</v>
      </c>
      <c r="BY14" s="100">
        <f t="shared" ca="1" si="31"/>
        <v>35739.249983511712</v>
      </c>
      <c r="BZ14" s="100">
        <f t="shared" ca="1" si="31"/>
        <v>35757.600688379898</v>
      </c>
      <c r="CA14" s="100">
        <f t="shared" ca="1" si="31"/>
        <v>35775.996651036803</v>
      </c>
      <c r="CB14" s="100">
        <f t="shared" ca="1" si="31"/>
        <v>35794.437983100332</v>
      </c>
      <c r="CC14" s="100">
        <f t="shared" ca="1" si="31"/>
        <v>35812.924796463703</v>
      </c>
      <c r="CD14" s="100">
        <f t="shared" ca="1" si="31"/>
        <v>35831.45720329605</v>
      </c>
      <c r="CE14" s="100">
        <f t="shared" ca="1" si="31"/>
        <v>35850.035316043177</v>
      </c>
      <c r="CF14" s="100">
        <f t="shared" ca="1" si="31"/>
        <v>35868.659247428193</v>
      </c>
      <c r="CG14" s="100">
        <f t="shared" ca="1" si="31"/>
        <v>35887.329110452236</v>
      </c>
      <c r="CH14" s="100">
        <f t="shared" ca="1" si="31"/>
        <v>36755.002352682553</v>
      </c>
      <c r="CI14" s="100">
        <f t="shared" ca="1" si="31"/>
        <v>36773.764419103441</v>
      </c>
      <c r="CJ14" s="100">
        <f t="shared" ca="1" si="31"/>
        <v>36792.572757841612</v>
      </c>
      <c r="CK14" s="100">
        <f t="shared" ca="1" si="31"/>
        <v>36811.427483017076</v>
      </c>
      <c r="CL14" s="100">
        <f t="shared" ca="1" si="31"/>
        <v>36830.328709031302</v>
      </c>
      <c r="CM14" s="100">
        <f t="shared" ca="1" si="31"/>
        <v>36849.276550567913</v>
      </c>
      <c r="CN14" s="100">
        <f t="shared" ca="1" si="31"/>
        <v>36868.27112259336</v>
      </c>
      <c r="CO14" s="100">
        <f t="shared" ca="1" si="31"/>
        <v>36887.31254035762</v>
      </c>
      <c r="CP14" s="100">
        <f t="shared" ca="1" si="31"/>
        <v>36906.400919394939</v>
      </c>
      <c r="CQ14" s="100">
        <f t="shared" ca="1" si="31"/>
        <v>36925.536375524491</v>
      </c>
      <c r="CR14" s="100">
        <f t="shared" ca="1" si="31"/>
        <v>36944.71902485106</v>
      </c>
      <c r="CS14" s="100">
        <f t="shared" ca="1" si="31"/>
        <v>36963.948983765818</v>
      </c>
      <c r="CT14" s="100">
        <f t="shared" ca="1" si="31"/>
        <v>37857.652423263033</v>
      </c>
      <c r="CU14" s="100">
        <f t="shared" ca="1" si="31"/>
        <v>37876.977351676549</v>
      </c>
      <c r="CV14" s="100">
        <f t="shared" ca="1" si="31"/>
        <v>37896.349940576867</v>
      </c>
      <c r="CW14" s="100">
        <f t="shared" ca="1" si="31"/>
        <v>37915.770307507599</v>
      </c>
      <c r="CX14" s="100">
        <f t="shared" ca="1" si="31"/>
        <v>37935.238570302259</v>
      </c>
      <c r="CY14" s="100">
        <f t="shared" ca="1" si="31"/>
        <v>37954.754847084965</v>
      </c>
      <c r="CZ14" s="100">
        <f t="shared" ca="1" si="31"/>
        <v>37974.319256271163</v>
      </c>
      <c r="DA14" s="100">
        <f t="shared" ca="1" si="31"/>
        <v>37993.931916568356</v>
      </c>
      <c r="DB14" s="100">
        <f t="shared" ca="1" si="31"/>
        <v>38013.592946976802</v>
      </c>
      <c r="DC14" s="100">
        <f t="shared" ca="1" si="31"/>
        <v>38033.302466790228</v>
      </c>
      <c r="DD14" s="100">
        <f t="shared" ca="1" si="31"/>
        <v>38053.060595596595</v>
      </c>
      <c r="DE14" s="100">
        <f t="shared" ca="1" si="31"/>
        <v>38072.867453278799</v>
      </c>
      <c r="DF14" s="100">
        <f t="shared" ca="1" si="31"/>
        <v>38993.381995960946</v>
      </c>
      <c r="DG14" s="100">
        <f t="shared" ca="1" si="31"/>
        <v>39013.286672226859</v>
      </c>
      <c r="DH14" s="100">
        <f t="shared" ca="1" si="31"/>
        <v>39033.240438794179</v>
      </c>
      <c r="DI14" s="100">
        <f t="shared" ca="1" si="31"/>
        <v>39053.243416732839</v>
      </c>
      <c r="DJ14" s="100">
        <f t="shared" ca="1" si="31"/>
        <v>39073.295727411329</v>
      </c>
      <c r="DK14" s="100">
        <f t="shared" ca="1" si="31"/>
        <v>39093.397492497519</v>
      </c>
      <c r="DL14" s="100">
        <f t="shared" ca="1" si="31"/>
        <v>39113.548833959314</v>
      </c>
      <c r="DM14" s="100">
        <f t="shared" ca="1" si="31"/>
        <v>39133.749874065419</v>
      </c>
      <c r="DN14" s="100">
        <f t="shared" ca="1" si="31"/>
        <v>39154.000735386107</v>
      </c>
      <c r="DO14" s="100">
        <f t="shared" ca="1" si="31"/>
        <v>39174.301540793946</v>
      </c>
      <c r="DP14" s="100">
        <f t="shared" ca="1" si="31"/>
        <v>39194.652413464501</v>
      </c>
      <c r="DQ14" s="100">
        <f t="shared" ca="1" si="31"/>
        <v>39215.053476877176</v>
      </c>
      <c r="DR14" s="100">
        <f t="shared" ca="1" si="31"/>
        <v>40082.934860808047</v>
      </c>
      <c r="DS14" s="100">
        <f t="shared" ca="1" si="31"/>
        <v>40183.685272393675</v>
      </c>
      <c r="DT14" s="100">
        <f t="shared" ca="1" si="31"/>
        <v>40204.237651958014</v>
      </c>
      <c r="DU14" s="100">
        <f t="shared" ca="1" si="31"/>
        <v>40224.840719234824</v>
      </c>
      <c r="DV14" s="100">
        <f t="shared" ca="1" si="31"/>
        <v>40245.49459923368</v>
      </c>
      <c r="DW14" s="100">
        <f t="shared" ca="1" si="31"/>
        <v>40266.199417272452</v>
      </c>
      <c r="DX14" s="100">
        <f t="shared" ca="1" si="31"/>
        <v>40286.955298978093</v>
      </c>
      <c r="DY14" s="100">
        <f t="shared" ca="1" si="31"/>
        <v>40307.76237028739</v>
      </c>
      <c r="DZ14" s="100">
        <f t="shared" ca="1" si="31"/>
        <v>40328.620757447701</v>
      </c>
      <c r="EA14" s="100">
        <f t="shared" ref="EA14:GL14" ca="1" si="32">SUM(EA9:EA13)</f>
        <v>40349.530587017769</v>
      </c>
      <c r="EB14" s="100">
        <f t="shared" ca="1" si="32"/>
        <v>39870.847834858498</v>
      </c>
      <c r="EC14" s="100">
        <f t="shared" ca="1" si="32"/>
        <v>39891.780006828296</v>
      </c>
      <c r="ED14" s="100">
        <f t="shared" si="32"/>
        <v>37374.314509560121</v>
      </c>
      <c r="EE14" s="100">
        <f t="shared" si="32"/>
        <v>37394.797874479133</v>
      </c>
      <c r="EF14" s="100">
        <f t="shared" si="32"/>
        <v>37415.331756901862</v>
      </c>
      <c r="EG14" s="100">
        <f t="shared" si="32"/>
        <v>37435.916281418118</v>
      </c>
      <c r="EH14" s="100">
        <f t="shared" si="32"/>
        <v>37456.551572924975</v>
      </c>
      <c r="EI14" s="100">
        <f t="shared" si="32"/>
        <v>37477.237756627517</v>
      </c>
      <c r="EJ14" s="100">
        <f t="shared" si="32"/>
        <v>37497.974958039631</v>
      </c>
      <c r="EK14" s="100">
        <f t="shared" si="32"/>
        <v>37518.763302984749</v>
      </c>
      <c r="EL14" s="100">
        <f t="shared" si="32"/>
        <v>37539.60291759661</v>
      </c>
      <c r="EM14" s="100">
        <f t="shared" si="32"/>
        <v>37560.493928320066</v>
      </c>
      <c r="EN14" s="100">
        <f t="shared" si="32"/>
        <v>37581.43646191177</v>
      </c>
      <c r="EO14" s="100">
        <f t="shared" si="32"/>
        <v>37602.43064544104</v>
      </c>
      <c r="EP14" s="100">
        <f t="shared" si="32"/>
        <v>38495.543944846941</v>
      </c>
      <c r="EQ14" s="100">
        <f t="shared" si="32"/>
        <v>38516.64181071351</v>
      </c>
      <c r="ER14" s="100">
        <f t="shared" si="32"/>
        <v>38537.791709608922</v>
      </c>
      <c r="ES14" s="100">
        <f t="shared" si="32"/>
        <v>38558.993769860674</v>
      </c>
      <c r="ET14" s="100">
        <f t="shared" si="32"/>
        <v>38580.248120112738</v>
      </c>
      <c r="EU14" s="100">
        <f t="shared" si="32"/>
        <v>38601.554889326355</v>
      </c>
      <c r="EV14" s="100">
        <f t="shared" si="32"/>
        <v>38622.914206780828</v>
      </c>
      <c r="EW14" s="100">
        <f t="shared" si="32"/>
        <v>38644.326202074291</v>
      </c>
      <c r="EX14" s="100">
        <f t="shared" si="32"/>
        <v>38665.791005124513</v>
      </c>
      <c r="EY14" s="100">
        <f t="shared" si="32"/>
        <v>38687.30874616967</v>
      </c>
      <c r="EZ14" s="100">
        <f t="shared" si="32"/>
        <v>38708.879555769141</v>
      </c>
      <c r="FA14" s="100">
        <f t="shared" si="32"/>
        <v>38730.503564804283</v>
      </c>
      <c r="FB14" s="100">
        <f t="shared" si="32"/>
        <v>39650.41026319236</v>
      </c>
      <c r="FC14" s="100">
        <f t="shared" si="32"/>
        <v>39672.141065034928</v>
      </c>
      <c r="FD14" s="100">
        <f t="shared" si="32"/>
        <v>39693.925460897211</v>
      </c>
      <c r="FE14" s="100">
        <f t="shared" si="32"/>
        <v>39715.763582956512</v>
      </c>
      <c r="FF14" s="100">
        <f t="shared" si="32"/>
        <v>39737.655563716136</v>
      </c>
      <c r="FG14" s="100">
        <f t="shared" si="32"/>
        <v>39759.601536006157</v>
      </c>
      <c r="FH14" s="100">
        <f t="shared" si="32"/>
        <v>39781.601632984268</v>
      </c>
      <c r="FI14" s="100">
        <f t="shared" si="32"/>
        <v>39803.655988136539</v>
      </c>
      <c r="FJ14" s="100">
        <f t="shared" si="32"/>
        <v>39825.764735278266</v>
      </c>
      <c r="FK14" s="100">
        <f t="shared" si="32"/>
        <v>39847.928008554773</v>
      </c>
      <c r="FL14" s="100">
        <f t="shared" si="32"/>
        <v>39870.145942442221</v>
      </c>
      <c r="FM14" s="100">
        <f t="shared" si="32"/>
        <v>39892.418671748426</v>
      </c>
      <c r="FN14" s="100">
        <f t="shared" si="32"/>
        <v>40839.922571088144</v>
      </c>
      <c r="FO14" s="100">
        <f t="shared" si="32"/>
        <v>40862.305296985985</v>
      </c>
      <c r="FP14" s="100">
        <f t="shared" si="32"/>
        <v>40884.74322472413</v>
      </c>
      <c r="FQ14" s="100">
        <f t="shared" si="32"/>
        <v>40907.236490445212</v>
      </c>
      <c r="FR14" s="100">
        <f t="shared" si="32"/>
        <v>40929.785230627625</v>
      </c>
      <c r="FS14" s="100">
        <f t="shared" si="32"/>
        <v>40952.389582086347</v>
      </c>
      <c r="FT14" s="100">
        <f t="shared" si="32"/>
        <v>40975.049681973804</v>
      </c>
      <c r="FU14" s="100">
        <f t="shared" si="32"/>
        <v>40997.765667780644</v>
      </c>
      <c r="FV14" s="100">
        <f t="shared" si="32"/>
        <v>41020.537677336622</v>
      </c>
      <c r="FW14" s="100">
        <f t="shared" si="32"/>
        <v>41043.365848811431</v>
      </c>
      <c r="FX14" s="100">
        <f t="shared" si="32"/>
        <v>41066.250320715502</v>
      </c>
      <c r="FY14" s="100">
        <f t="shared" si="32"/>
        <v>41089.191231900884</v>
      </c>
      <c r="FZ14" s="100">
        <f t="shared" si="32"/>
        <v>42065.120248220795</v>
      </c>
      <c r="GA14" s="100">
        <f t="shared" si="32"/>
        <v>42088.174455895576</v>
      </c>
      <c r="GB14" s="100">
        <f t="shared" si="32"/>
        <v>42111.28552146587</v>
      </c>
      <c r="GC14" s="100">
        <f t="shared" si="32"/>
        <v>42134.453585158575</v>
      </c>
      <c r="GD14" s="100">
        <f t="shared" si="32"/>
        <v>42157.678787546465</v>
      </c>
      <c r="GE14" s="100">
        <f t="shared" si="32"/>
        <v>42180.961269548949</v>
      </c>
      <c r="GF14" s="100">
        <f t="shared" si="32"/>
        <v>42204.301172433021</v>
      </c>
      <c r="GG14" s="100">
        <f t="shared" si="32"/>
        <v>42227.698637814065</v>
      </c>
      <c r="GH14" s="100">
        <f t="shared" si="32"/>
        <v>42251.15380765673</v>
      </c>
      <c r="GI14" s="100">
        <f t="shared" si="32"/>
        <v>42274.666824275781</v>
      </c>
      <c r="GJ14" s="100">
        <f t="shared" si="32"/>
        <v>42298.237830336984</v>
      </c>
      <c r="GK14" s="100">
        <f t="shared" si="32"/>
        <v>42321.866968857925</v>
      </c>
      <c r="GL14" s="100">
        <f t="shared" si="32"/>
        <v>43327.073855667433</v>
      </c>
      <c r="GM14" s="100">
        <f t="shared" ref="GM14:IX14" si="33">SUM(GM9:GM13)</f>
        <v>43350.819689572461</v>
      </c>
      <c r="GN14" s="100">
        <f t="shared" si="33"/>
        <v>43374.624087109863</v>
      </c>
      <c r="GO14" s="100">
        <f t="shared" si="33"/>
        <v>43398.487192713357</v>
      </c>
      <c r="GP14" s="100">
        <f t="shared" si="33"/>
        <v>43422.409151172877</v>
      </c>
      <c r="GQ14" s="100">
        <f t="shared" si="33"/>
        <v>43446.390107635438</v>
      </c>
      <c r="GR14" s="100">
        <f t="shared" si="33"/>
        <v>43470.430207606027</v>
      </c>
      <c r="GS14" s="100">
        <f t="shared" si="33"/>
        <v>43494.529596948501</v>
      </c>
      <c r="GT14" s="100">
        <f t="shared" si="33"/>
        <v>43518.688421886451</v>
      </c>
      <c r="GU14" s="100">
        <f t="shared" si="33"/>
        <v>43542.906829004074</v>
      </c>
      <c r="GV14" s="100">
        <f t="shared" si="33"/>
        <v>43567.184965247106</v>
      </c>
      <c r="GW14" s="100">
        <f t="shared" si="33"/>
        <v>43591.522977923676</v>
      </c>
      <c r="GX14" s="100">
        <f t="shared" si="33"/>
        <v>44626.886071337467</v>
      </c>
      <c r="GY14" s="100">
        <f t="shared" si="33"/>
        <v>44651.344280259647</v>
      </c>
      <c r="GZ14" s="100">
        <f t="shared" si="33"/>
        <v>44675.862809723163</v>
      </c>
      <c r="HA14" s="100">
        <f t="shared" si="33"/>
        <v>44700.441808494768</v>
      </c>
      <c r="HB14" s="100">
        <f t="shared" si="33"/>
        <v>44725.081425708071</v>
      </c>
      <c r="HC14" s="100">
        <f t="shared" si="33"/>
        <v>44749.781810864508</v>
      </c>
      <c r="HD14" s="100">
        <f t="shared" si="33"/>
        <v>44774.543113834225</v>
      </c>
      <c r="HE14" s="100">
        <f t="shared" si="33"/>
        <v>44799.365484856971</v>
      </c>
      <c r="HF14" s="100">
        <f t="shared" si="33"/>
        <v>44824.249074543055</v>
      </c>
      <c r="HG14" s="100">
        <f t="shared" si="33"/>
        <v>44849.194033874206</v>
      </c>
      <c r="HH14" s="100">
        <f t="shared" si="33"/>
        <v>44874.200514204531</v>
      </c>
      <c r="HI14" s="100">
        <f t="shared" si="33"/>
        <v>44899.2686672614</v>
      </c>
      <c r="HJ14" s="100">
        <f t="shared" si="33"/>
        <v>45965.692653477607</v>
      </c>
      <c r="HK14" s="100">
        <f t="shared" si="33"/>
        <v>45990.884608667438</v>
      </c>
      <c r="HL14" s="100">
        <f t="shared" si="33"/>
        <v>46016.138694014873</v>
      </c>
      <c r="HM14" s="100">
        <f t="shared" si="33"/>
        <v>46041.455062749621</v>
      </c>
      <c r="HN14" s="100">
        <f t="shared" si="33"/>
        <v>46066.833868479327</v>
      </c>
      <c r="HO14" s="100">
        <f t="shared" si="33"/>
        <v>46092.275265190459</v>
      </c>
      <c r="HP14" s="100">
        <f t="shared" si="33"/>
        <v>46117.779407249262</v>
      </c>
      <c r="HQ14" s="100">
        <f t="shared" si="33"/>
        <v>46143.346449402692</v>
      </c>
      <c r="HR14" s="100">
        <f t="shared" si="33"/>
        <v>46168.976546779362</v>
      </c>
      <c r="HS14" s="100">
        <f t="shared" si="33"/>
        <v>46194.669854890446</v>
      </c>
      <c r="HT14" s="100">
        <f t="shared" si="33"/>
        <v>46220.426529630677</v>
      </c>
      <c r="HU14" s="100">
        <f t="shared" si="33"/>
        <v>46246.246727279249</v>
      </c>
      <c r="HV14" s="100">
        <f t="shared" si="33"/>
        <v>47344.663433081936</v>
      </c>
      <c r="HW14" s="100">
        <f t="shared" si="33"/>
        <v>47370.611146927477</v>
      </c>
      <c r="HX14" s="100">
        <f t="shared" si="33"/>
        <v>47396.622854835325</v>
      </c>
      <c r="HY14" s="100">
        <f t="shared" si="33"/>
        <v>47422.698714632119</v>
      </c>
      <c r="HZ14" s="100">
        <f t="shared" si="33"/>
        <v>47448.838884533718</v>
      </c>
      <c r="IA14" s="100">
        <f t="shared" si="33"/>
        <v>47475.043523146182</v>
      </c>
      <c r="IB14" s="100">
        <f t="shared" si="33"/>
        <v>47501.312789466749</v>
      </c>
      <c r="IC14" s="100">
        <f t="shared" si="33"/>
        <v>47527.646842884787</v>
      </c>
      <c r="ID14" s="100">
        <f t="shared" si="33"/>
        <v>47554.045843182743</v>
      </c>
      <c r="IE14" s="100">
        <f t="shared" si="33"/>
        <v>47580.509950537169</v>
      </c>
      <c r="IF14" s="100">
        <f t="shared" si="33"/>
        <v>47607.039325519603</v>
      </c>
      <c r="IG14" s="100">
        <f t="shared" si="33"/>
        <v>47633.634129097642</v>
      </c>
      <c r="IH14" s="100">
        <f t="shared" si="33"/>
        <v>48765.003336074413</v>
      </c>
      <c r="II14" s="100">
        <f t="shared" si="33"/>
        <v>48791.729481335315</v>
      </c>
      <c r="IJ14" s="100">
        <f t="shared" si="33"/>
        <v>48818.521540480404</v>
      </c>
      <c r="IK14" s="100">
        <f t="shared" si="33"/>
        <v>48845.37967607109</v>
      </c>
      <c r="IL14" s="100">
        <f t="shared" si="33"/>
        <v>48872.304051069739</v>
      </c>
      <c r="IM14" s="100">
        <f t="shared" si="33"/>
        <v>48899.294828840582</v>
      </c>
      <c r="IN14" s="100">
        <f t="shared" si="33"/>
        <v>48926.352173150764</v>
      </c>
      <c r="IO14" s="100">
        <f t="shared" si="33"/>
        <v>48953.476248171348</v>
      </c>
      <c r="IP14" s="100">
        <f t="shared" si="33"/>
        <v>48980.667218478251</v>
      </c>
      <c r="IQ14" s="100">
        <f t="shared" si="33"/>
        <v>49007.925249053296</v>
      </c>
      <c r="IR14" s="100">
        <f t="shared" si="33"/>
        <v>49035.250505285207</v>
      </c>
      <c r="IS14" s="100">
        <f t="shared" si="33"/>
        <v>49062.643152970588</v>
      </c>
      <c r="IT14" s="100">
        <f t="shared" si="33"/>
        <v>50227.953436156662</v>
      </c>
      <c r="IU14" s="100">
        <f t="shared" si="33"/>
        <v>50255.481365775391</v>
      </c>
      <c r="IV14" s="100">
        <f t="shared" si="33"/>
        <v>50283.077186694834</v>
      </c>
      <c r="IW14" s="100">
        <f t="shared" si="33"/>
        <v>50310.741066353243</v>
      </c>
      <c r="IX14" s="100">
        <f t="shared" si="33"/>
        <v>50338.473172601851</v>
      </c>
      <c r="IY14" s="100">
        <f t="shared" ref="IY14:LJ14" si="34">SUM(IY9:IY13)</f>
        <v>50366.273673705815</v>
      </c>
      <c r="IZ14" s="100">
        <f t="shared" si="34"/>
        <v>50394.142738345305</v>
      </c>
      <c r="JA14" s="100">
        <f t="shared" si="34"/>
        <v>50422.0805356165</v>
      </c>
      <c r="JB14" s="100">
        <f t="shared" si="34"/>
        <v>50450.08723503261</v>
      </c>
      <c r="JC14" s="100">
        <f t="shared" si="34"/>
        <v>50478.163006524912</v>
      </c>
      <c r="JD14" s="100">
        <f t="shared" si="34"/>
        <v>50506.308020443779</v>
      </c>
      <c r="JE14" s="100">
        <f t="shared" si="34"/>
        <v>50534.522447559713</v>
      </c>
      <c r="JF14" s="100">
        <f t="shared" si="34"/>
        <v>51734.792039241373</v>
      </c>
      <c r="JG14" s="100">
        <f t="shared" si="34"/>
        <v>51763.14580674866</v>
      </c>
      <c r="JH14" s="100">
        <f t="shared" si="34"/>
        <v>51791.569502295686</v>
      </c>
      <c r="JI14" s="100">
        <f t="shared" si="34"/>
        <v>51820.063298343855</v>
      </c>
      <c r="JJ14" s="100">
        <f t="shared" si="34"/>
        <v>51848.627367779911</v>
      </c>
      <c r="JK14" s="100">
        <f t="shared" si="34"/>
        <v>51877.261883916995</v>
      </c>
      <c r="JL14" s="100">
        <f t="shared" si="34"/>
        <v>51905.967020495678</v>
      </c>
      <c r="JM14" s="100">
        <f t="shared" si="34"/>
        <v>51934.74295168501</v>
      </c>
      <c r="JN14" s="100">
        <f t="shared" si="34"/>
        <v>51963.589852083598</v>
      </c>
      <c r="JO14" s="100">
        <f t="shared" si="34"/>
        <v>51992.507896720672</v>
      </c>
      <c r="JP14" s="100">
        <f t="shared" si="34"/>
        <v>52021.497261057106</v>
      </c>
      <c r="JQ14" s="100">
        <f t="shared" si="34"/>
        <v>52050.558120986519</v>
      </c>
      <c r="JR14" s="100">
        <f t="shared" si="34"/>
        <v>53286.83580041863</v>
      </c>
      <c r="JS14" s="100">
        <f t="shared" si="34"/>
        <v>53316.040180951146</v>
      </c>
      <c r="JT14" s="100">
        <f t="shared" si="34"/>
        <v>53345.316587364578</v>
      </c>
      <c r="JU14" s="100">
        <f t="shared" si="34"/>
        <v>53374.665197294191</v>
      </c>
      <c r="JV14" s="100">
        <f t="shared" si="34"/>
        <v>53404.086188813329</v>
      </c>
      <c r="JW14" s="100">
        <f t="shared" si="34"/>
        <v>53433.579740434529</v>
      </c>
      <c r="JX14" s="100">
        <f t="shared" si="34"/>
        <v>53463.146031110569</v>
      </c>
      <c r="JY14" s="100">
        <f t="shared" si="34"/>
        <v>53492.785240235578</v>
      </c>
      <c r="JZ14" s="100">
        <f t="shared" si="34"/>
        <v>53522.497547646133</v>
      </c>
      <c r="KA14" s="100">
        <f t="shared" si="34"/>
        <v>53552.28313362231</v>
      </c>
      <c r="KB14" s="100">
        <f t="shared" si="34"/>
        <v>53582.14217888884</v>
      </c>
      <c r="KC14" s="100">
        <f t="shared" si="34"/>
        <v>53612.074864616137</v>
      </c>
      <c r="KD14" s="100">
        <f t="shared" si="34"/>
        <v>54885.440874431202</v>
      </c>
      <c r="KE14" s="100">
        <f t="shared" si="34"/>
        <v>54915.521386379689</v>
      </c>
      <c r="KF14" s="100">
        <f t="shared" si="34"/>
        <v>54945.67608498552</v>
      </c>
      <c r="KG14" s="100">
        <f t="shared" si="34"/>
        <v>54975.905153213025</v>
      </c>
      <c r="KH14" s="100">
        <f t="shared" si="34"/>
        <v>55006.208774477731</v>
      </c>
      <c r="KI14" s="100">
        <f t="shared" si="34"/>
        <v>55036.587132647568</v>
      </c>
      <c r="KJ14" s="100">
        <f t="shared" si="34"/>
        <v>55067.040412043883</v>
      </c>
      <c r="KK14" s="100">
        <f t="shared" si="34"/>
        <v>55097.568797442647</v>
      </c>
      <c r="KL14" s="100">
        <f t="shared" si="34"/>
        <v>55128.172474075516</v>
      </c>
      <c r="KM14" s="100">
        <f t="shared" si="34"/>
        <v>55158.851627630982</v>
      </c>
      <c r="KN14" s="100">
        <f t="shared" si="34"/>
        <v>55189.606444255507</v>
      </c>
      <c r="KO14" s="100">
        <f t="shared" si="34"/>
        <v>55220.437110554623</v>
      </c>
      <c r="KP14" s="100">
        <f t="shared" si="34"/>
        <v>56532.004100664155</v>
      </c>
      <c r="KQ14" s="100">
        <f t="shared" si="34"/>
        <v>56562.987027971089</v>
      </c>
      <c r="KR14" s="100">
        <f t="shared" si="34"/>
        <v>56594.046367535106</v>
      </c>
      <c r="KS14" s="100">
        <f t="shared" si="34"/>
        <v>56625.182307809431</v>
      </c>
      <c r="KT14" s="100">
        <f t="shared" si="34"/>
        <v>56656.395037712085</v>
      </c>
      <c r="KU14" s="100">
        <f t="shared" si="34"/>
        <v>56687.684746627012</v>
      </c>
      <c r="KV14" s="100">
        <f t="shared" si="34"/>
        <v>56719.05162440522</v>
      </c>
      <c r="KW14" s="100">
        <f t="shared" si="34"/>
        <v>56750.495861365947</v>
      </c>
      <c r="KX14" s="100">
        <f t="shared" si="34"/>
        <v>56782.017648297799</v>
      </c>
      <c r="KY14" s="100">
        <f t="shared" si="34"/>
        <v>56813.617176459928</v>
      </c>
      <c r="KZ14" s="100">
        <f t="shared" si="34"/>
        <v>56845.294637583189</v>
      </c>
      <c r="LA14" s="100">
        <f t="shared" si="34"/>
        <v>56877.05022387128</v>
      </c>
      <c r="LB14" s="100">
        <f t="shared" si="34"/>
        <v>58227.964223684103</v>
      </c>
      <c r="LC14" s="100">
        <f t="shared" si="34"/>
        <v>58259.876638810245</v>
      </c>
      <c r="LD14" s="100">
        <f t="shared" si="34"/>
        <v>58291.867758561173</v>
      </c>
      <c r="LE14" s="100">
        <f t="shared" si="34"/>
        <v>58323.937777043735</v>
      </c>
      <c r="LF14" s="100">
        <f t="shared" si="34"/>
        <v>58356.086888843463</v>
      </c>
      <c r="LG14" s="100">
        <f t="shared" si="34"/>
        <v>58388.315289025843</v>
      </c>
      <c r="LH14" s="100">
        <f t="shared" si="34"/>
        <v>58420.623173137399</v>
      </c>
      <c r="LI14" s="100">
        <f t="shared" si="34"/>
        <v>58453.01073720694</v>
      </c>
      <c r="LJ14" s="100">
        <f t="shared" si="34"/>
        <v>58485.478177746758</v>
      </c>
      <c r="LK14" s="100">
        <f t="shared" ref="LK14:NI14" si="35">SUM(LK9:LK13)</f>
        <v>58518.025691753755</v>
      </c>
      <c r="LL14" s="100">
        <f t="shared" si="35"/>
        <v>58550.6534767107</v>
      </c>
      <c r="LM14" s="100">
        <f t="shared" si="35"/>
        <v>58583.361730587436</v>
      </c>
      <c r="LN14" s="100">
        <f t="shared" si="35"/>
        <v>59974.803150394633</v>
      </c>
      <c r="LO14" s="100">
        <f t="shared" si="35"/>
        <v>60007.672937974559</v>
      </c>
      <c r="LP14" s="100">
        <f t="shared" si="35"/>
        <v>60040.623791318023</v>
      </c>
      <c r="LQ14" s="100">
        <f t="shared" si="35"/>
        <v>60073.655910355061</v>
      </c>
      <c r="LR14" s="100">
        <f t="shared" si="35"/>
        <v>60106.769495508786</v>
      </c>
      <c r="LS14" s="100">
        <f t="shared" si="35"/>
        <v>60139.964747696635</v>
      </c>
      <c r="LT14" s="100">
        <f t="shared" si="35"/>
        <v>60173.241868331534</v>
      </c>
      <c r="LU14" s="100">
        <f t="shared" si="35"/>
        <v>60206.601059323169</v>
      </c>
      <c r="LV14" s="100">
        <f t="shared" si="35"/>
        <v>60240.042523079166</v>
      </c>
      <c r="LW14" s="100">
        <f t="shared" si="35"/>
        <v>60273.56646250638</v>
      </c>
      <c r="LX14" s="100">
        <f t="shared" si="35"/>
        <v>60307.173081012035</v>
      </c>
      <c r="LY14" s="100">
        <f t="shared" si="35"/>
        <v>60340.862582505077</v>
      </c>
      <c r="LZ14" s="100">
        <f t="shared" si="35"/>
        <v>61774.047244906491</v>
      </c>
      <c r="MA14" s="100">
        <f t="shared" si="35"/>
        <v>61807.903126113815</v>
      </c>
      <c r="MB14" s="100">
        <f t="shared" si="35"/>
        <v>61841.842505057582</v>
      </c>
      <c r="MC14" s="100">
        <f t="shared" si="35"/>
        <v>61875.865587665721</v>
      </c>
      <c r="MD14" s="100">
        <f t="shared" si="35"/>
        <v>61909.972580374066</v>
      </c>
      <c r="ME14" s="100">
        <f t="shared" si="35"/>
        <v>61944.163690127541</v>
      </c>
      <c r="MF14" s="100">
        <f t="shared" si="35"/>
        <v>61978.439124381497</v>
      </c>
      <c r="MG14" s="100">
        <f t="shared" si="35"/>
        <v>62012.799091102883</v>
      </c>
      <c r="MH14" s="100">
        <f t="shared" si="35"/>
        <v>62047.24379877156</v>
      </c>
      <c r="MI14" s="100">
        <f t="shared" si="35"/>
        <v>62081.77345638159</v>
      </c>
      <c r="MJ14" s="100">
        <f t="shared" si="35"/>
        <v>62116.388273442419</v>
      </c>
      <c r="MK14" s="100">
        <f t="shared" si="35"/>
        <v>62151.088459980245</v>
      </c>
      <c r="ML14" s="100">
        <f t="shared" si="35"/>
        <v>63627.2686622537</v>
      </c>
      <c r="MM14" s="100">
        <f t="shared" si="35"/>
        <v>63662.14021989725</v>
      </c>
      <c r="MN14" s="100">
        <f t="shared" si="35"/>
        <v>63697.097780209326</v>
      </c>
      <c r="MO14" s="100">
        <f t="shared" si="35"/>
        <v>63732.141555295711</v>
      </c>
      <c r="MP14" s="100">
        <f t="shared" si="35"/>
        <v>63767.271757785311</v>
      </c>
      <c r="MQ14" s="100">
        <f t="shared" si="35"/>
        <v>63802.488600831392</v>
      </c>
      <c r="MR14" s="100">
        <f t="shared" si="35"/>
        <v>63837.792298112967</v>
      </c>
      <c r="MS14" s="100">
        <f t="shared" si="35"/>
        <v>63873.183063835982</v>
      </c>
      <c r="MT14" s="100">
        <f t="shared" si="35"/>
        <v>63908.661112734728</v>
      </c>
      <c r="MU14" s="100">
        <f t="shared" si="35"/>
        <v>63944.226660073051</v>
      </c>
      <c r="MV14" s="100">
        <f t="shared" si="35"/>
        <v>63979.879921645712</v>
      </c>
      <c r="MW14" s="100">
        <f t="shared" si="35"/>
        <v>64015.621113779671</v>
      </c>
      <c r="MX14" s="100">
        <f t="shared" si="35"/>
        <v>65536.086722121327</v>
      </c>
      <c r="MY14" s="100">
        <f t="shared" si="35"/>
        <v>65572.004426494183</v>
      </c>
      <c r="MZ14" s="100">
        <f t="shared" si="35"/>
        <v>65608.010713615629</v>
      </c>
      <c r="NA14" s="100">
        <f t="shared" si="35"/>
        <v>65644.105801954604</v>
      </c>
      <c r="NB14" s="100">
        <f t="shared" si="35"/>
        <v>65680.289910518884</v>
      </c>
      <c r="NC14" s="100">
        <f t="shared" si="35"/>
        <v>65716.56325885636</v>
      </c>
      <c r="ND14" s="100">
        <f t="shared" si="35"/>
        <v>65752.926067056367</v>
      </c>
      <c r="NE14" s="100">
        <f t="shared" si="35"/>
        <v>65789.378555751086</v>
      </c>
      <c r="NF14" s="100">
        <f t="shared" si="35"/>
        <v>65825.920946116792</v>
      </c>
      <c r="NG14" s="100">
        <f t="shared" si="35"/>
        <v>65862.553459875257</v>
      </c>
      <c r="NH14" s="100">
        <f t="shared" si="35"/>
        <v>65899.276319295095</v>
      </c>
      <c r="NI14" s="101">
        <f t="shared" si="35"/>
        <v>65936.08974719308</v>
      </c>
    </row>
    <row r="16" spans="1:373" x14ac:dyDescent="0.25">
      <c r="N16" s="2"/>
    </row>
  </sheetData>
  <sheetProtection algorithmName="SHA-512" hashValue="ZtybVnt//IanitcZEz6gvZlMC3nNPpdJwWWlyd6mMa7UdCu4wxuhwJZ/iKQDApTfhCBt8F3QfgvOqKE2GRF3NQ==" saltValue="ilbhvN6OSfiZwtbTIYEZj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6DFD-A414-4675-B0B6-28B2BA12E436}">
  <dimension ref="A1:ED38"/>
  <sheetViews>
    <sheetView showGridLines="0" workbookViewId="0">
      <selection activeCell="F40" sqref="F40"/>
    </sheetView>
  </sheetViews>
  <sheetFormatPr defaultColWidth="8.85546875" defaultRowHeight="13.5" x14ac:dyDescent="0.25"/>
  <cols>
    <col min="1" max="1" width="13.42578125" style="1" bestFit="1" customWidth="1"/>
    <col min="2" max="2" width="25" style="1" bestFit="1" customWidth="1"/>
    <col min="3" max="11" width="11.28515625" style="1" bestFit="1" customWidth="1"/>
    <col min="12" max="14" width="12.42578125" style="1" bestFit="1" customWidth="1"/>
    <col min="15" max="23" width="11.5703125" style="1" bestFit="1" customWidth="1"/>
    <col min="24" max="26" width="12.42578125" style="1" bestFit="1" customWidth="1"/>
    <col min="27" max="27" width="12.28515625" style="1" bestFit="1" customWidth="1"/>
    <col min="28" max="32" width="11.28515625" style="1" bestFit="1" customWidth="1"/>
    <col min="33" max="35" width="11.5703125" style="1" bestFit="1" customWidth="1"/>
    <col min="36" max="38" width="12.42578125" style="1" bestFit="1" customWidth="1"/>
    <col min="39" max="44" width="11.28515625" style="1" bestFit="1" customWidth="1"/>
    <col min="45" max="47" width="11.5703125" style="1" bestFit="1" customWidth="1"/>
    <col min="48" max="50" width="12.42578125" style="1" bestFit="1" customWidth="1"/>
    <col min="51" max="59" width="11.5703125" style="1" bestFit="1" customWidth="1"/>
    <col min="60" max="62" width="12.42578125" style="1" bestFit="1" customWidth="1"/>
    <col min="63" max="71" width="11.5703125" style="1" bestFit="1" customWidth="1"/>
    <col min="72" max="74" width="12.42578125" style="1" bestFit="1" customWidth="1"/>
    <col min="75" max="83" width="11.5703125" style="1" bestFit="1" customWidth="1"/>
    <col min="84" max="86" width="12.42578125" style="1" bestFit="1" customWidth="1"/>
    <col min="87" max="95" width="11.5703125" style="1" bestFit="1" customWidth="1"/>
    <col min="96" max="98" width="12.42578125" style="1" bestFit="1" customWidth="1"/>
    <col min="99" max="107" width="11.5703125" style="1" bestFit="1" customWidth="1"/>
    <col min="108" max="110" width="12.42578125" style="1" bestFit="1" customWidth="1"/>
    <col min="111" max="119" width="11.5703125" style="1" bestFit="1" customWidth="1"/>
    <col min="120" max="122" width="12.42578125" style="1" bestFit="1" customWidth="1"/>
    <col min="123" max="131" width="11.5703125" style="1" bestFit="1" customWidth="1"/>
    <col min="132" max="134" width="12.42578125" style="1" bestFit="1" customWidth="1"/>
    <col min="135" max="16384" width="8.85546875" style="1"/>
  </cols>
  <sheetData>
    <row r="1" spans="1:134" x14ac:dyDescent="0.25">
      <c r="A1" s="5"/>
      <c r="B1" s="71" t="s">
        <v>85</v>
      </c>
      <c r="C1" s="72">
        <f>ROUNDUP(C2/12,0)</f>
        <v>1</v>
      </c>
      <c r="D1" s="72">
        <f t="shared" ref="D1:BO1" si="0">ROUNDUP(D2/12,0)</f>
        <v>1</v>
      </c>
      <c r="E1" s="72">
        <f t="shared" si="0"/>
        <v>1</v>
      </c>
      <c r="F1" s="72">
        <f t="shared" si="0"/>
        <v>1</v>
      </c>
      <c r="G1" s="72">
        <f t="shared" si="0"/>
        <v>1</v>
      </c>
      <c r="H1" s="72">
        <f t="shared" si="0"/>
        <v>1</v>
      </c>
      <c r="I1" s="72">
        <f t="shared" si="0"/>
        <v>1</v>
      </c>
      <c r="J1" s="72">
        <f t="shared" si="0"/>
        <v>1</v>
      </c>
      <c r="K1" s="72">
        <f t="shared" si="0"/>
        <v>1</v>
      </c>
      <c r="L1" s="72">
        <f t="shared" si="0"/>
        <v>1</v>
      </c>
      <c r="M1" s="72">
        <f t="shared" si="0"/>
        <v>1</v>
      </c>
      <c r="N1" s="72">
        <f t="shared" si="0"/>
        <v>1</v>
      </c>
      <c r="O1" s="72">
        <f t="shared" si="0"/>
        <v>2</v>
      </c>
      <c r="P1" s="72">
        <f t="shared" si="0"/>
        <v>2</v>
      </c>
      <c r="Q1" s="72">
        <f t="shared" si="0"/>
        <v>2</v>
      </c>
      <c r="R1" s="72">
        <f t="shared" si="0"/>
        <v>2</v>
      </c>
      <c r="S1" s="72">
        <f t="shared" si="0"/>
        <v>2</v>
      </c>
      <c r="T1" s="72">
        <f t="shared" si="0"/>
        <v>2</v>
      </c>
      <c r="U1" s="72">
        <f t="shared" si="0"/>
        <v>2</v>
      </c>
      <c r="V1" s="72">
        <f t="shared" si="0"/>
        <v>2</v>
      </c>
      <c r="W1" s="72">
        <f t="shared" si="0"/>
        <v>2</v>
      </c>
      <c r="X1" s="72">
        <f t="shared" si="0"/>
        <v>2</v>
      </c>
      <c r="Y1" s="72">
        <f t="shared" si="0"/>
        <v>2</v>
      </c>
      <c r="Z1" s="72">
        <f t="shared" si="0"/>
        <v>2</v>
      </c>
      <c r="AA1" s="72">
        <f t="shared" si="0"/>
        <v>3</v>
      </c>
      <c r="AB1" s="72">
        <f t="shared" si="0"/>
        <v>3</v>
      </c>
      <c r="AC1" s="72">
        <f t="shared" si="0"/>
        <v>3</v>
      </c>
      <c r="AD1" s="72">
        <f t="shared" si="0"/>
        <v>3</v>
      </c>
      <c r="AE1" s="72">
        <f t="shared" si="0"/>
        <v>3</v>
      </c>
      <c r="AF1" s="72">
        <f t="shared" si="0"/>
        <v>3</v>
      </c>
      <c r="AG1" s="72">
        <f t="shared" si="0"/>
        <v>3</v>
      </c>
      <c r="AH1" s="72">
        <f t="shared" si="0"/>
        <v>3</v>
      </c>
      <c r="AI1" s="72">
        <f t="shared" si="0"/>
        <v>3</v>
      </c>
      <c r="AJ1" s="72">
        <f t="shared" si="0"/>
        <v>3</v>
      </c>
      <c r="AK1" s="72">
        <f t="shared" si="0"/>
        <v>3</v>
      </c>
      <c r="AL1" s="72">
        <f t="shared" si="0"/>
        <v>3</v>
      </c>
      <c r="AM1" s="72">
        <f t="shared" si="0"/>
        <v>4</v>
      </c>
      <c r="AN1" s="72">
        <f t="shared" si="0"/>
        <v>4</v>
      </c>
      <c r="AO1" s="72">
        <f t="shared" si="0"/>
        <v>4</v>
      </c>
      <c r="AP1" s="72">
        <f t="shared" si="0"/>
        <v>4</v>
      </c>
      <c r="AQ1" s="72">
        <f t="shared" si="0"/>
        <v>4</v>
      </c>
      <c r="AR1" s="72">
        <f t="shared" si="0"/>
        <v>4</v>
      </c>
      <c r="AS1" s="72">
        <f t="shared" si="0"/>
        <v>4</v>
      </c>
      <c r="AT1" s="72">
        <f t="shared" si="0"/>
        <v>4</v>
      </c>
      <c r="AU1" s="72">
        <f t="shared" si="0"/>
        <v>4</v>
      </c>
      <c r="AV1" s="72">
        <f t="shared" si="0"/>
        <v>4</v>
      </c>
      <c r="AW1" s="72">
        <f t="shared" si="0"/>
        <v>4</v>
      </c>
      <c r="AX1" s="72">
        <f t="shared" si="0"/>
        <v>4</v>
      </c>
      <c r="AY1" s="72">
        <f t="shared" si="0"/>
        <v>5</v>
      </c>
      <c r="AZ1" s="72">
        <f t="shared" si="0"/>
        <v>5</v>
      </c>
      <c r="BA1" s="72">
        <f t="shared" si="0"/>
        <v>5</v>
      </c>
      <c r="BB1" s="72">
        <f t="shared" si="0"/>
        <v>5</v>
      </c>
      <c r="BC1" s="72">
        <f t="shared" si="0"/>
        <v>5</v>
      </c>
      <c r="BD1" s="72">
        <f t="shared" si="0"/>
        <v>5</v>
      </c>
      <c r="BE1" s="72">
        <f t="shared" si="0"/>
        <v>5</v>
      </c>
      <c r="BF1" s="72">
        <f t="shared" si="0"/>
        <v>5</v>
      </c>
      <c r="BG1" s="72">
        <f t="shared" si="0"/>
        <v>5</v>
      </c>
      <c r="BH1" s="72">
        <f t="shared" si="0"/>
        <v>5</v>
      </c>
      <c r="BI1" s="72">
        <f t="shared" si="0"/>
        <v>5</v>
      </c>
      <c r="BJ1" s="72">
        <f t="shared" si="0"/>
        <v>5</v>
      </c>
      <c r="BK1" s="72">
        <f t="shared" si="0"/>
        <v>6</v>
      </c>
      <c r="BL1" s="72">
        <f t="shared" si="0"/>
        <v>6</v>
      </c>
      <c r="BM1" s="72">
        <f t="shared" si="0"/>
        <v>6</v>
      </c>
      <c r="BN1" s="72">
        <f t="shared" si="0"/>
        <v>6</v>
      </c>
      <c r="BO1" s="72">
        <f t="shared" si="0"/>
        <v>6</v>
      </c>
      <c r="BP1" s="72">
        <f t="shared" ref="BP1:EA1" si="1">ROUNDUP(BP2/12,0)</f>
        <v>6</v>
      </c>
      <c r="BQ1" s="72">
        <f t="shared" si="1"/>
        <v>6</v>
      </c>
      <c r="BR1" s="72">
        <f t="shared" si="1"/>
        <v>6</v>
      </c>
      <c r="BS1" s="72">
        <f t="shared" si="1"/>
        <v>6</v>
      </c>
      <c r="BT1" s="72">
        <f t="shared" si="1"/>
        <v>6</v>
      </c>
      <c r="BU1" s="72">
        <f t="shared" si="1"/>
        <v>6</v>
      </c>
      <c r="BV1" s="72">
        <f t="shared" si="1"/>
        <v>6</v>
      </c>
      <c r="BW1" s="72">
        <f t="shared" si="1"/>
        <v>7</v>
      </c>
      <c r="BX1" s="72">
        <f t="shared" si="1"/>
        <v>7</v>
      </c>
      <c r="BY1" s="72">
        <f t="shared" si="1"/>
        <v>7</v>
      </c>
      <c r="BZ1" s="72">
        <f t="shared" si="1"/>
        <v>7</v>
      </c>
      <c r="CA1" s="72">
        <f t="shared" si="1"/>
        <v>7</v>
      </c>
      <c r="CB1" s="72">
        <f t="shared" si="1"/>
        <v>7</v>
      </c>
      <c r="CC1" s="72">
        <f t="shared" si="1"/>
        <v>7</v>
      </c>
      <c r="CD1" s="72">
        <f t="shared" si="1"/>
        <v>7</v>
      </c>
      <c r="CE1" s="72">
        <f t="shared" si="1"/>
        <v>7</v>
      </c>
      <c r="CF1" s="72">
        <f t="shared" si="1"/>
        <v>7</v>
      </c>
      <c r="CG1" s="72">
        <f t="shared" si="1"/>
        <v>7</v>
      </c>
      <c r="CH1" s="72">
        <f t="shared" si="1"/>
        <v>7</v>
      </c>
      <c r="CI1" s="72">
        <f t="shared" si="1"/>
        <v>8</v>
      </c>
      <c r="CJ1" s="72">
        <f t="shared" si="1"/>
        <v>8</v>
      </c>
      <c r="CK1" s="72">
        <f t="shared" si="1"/>
        <v>8</v>
      </c>
      <c r="CL1" s="72">
        <f t="shared" si="1"/>
        <v>8</v>
      </c>
      <c r="CM1" s="72">
        <f t="shared" si="1"/>
        <v>8</v>
      </c>
      <c r="CN1" s="72">
        <f t="shared" si="1"/>
        <v>8</v>
      </c>
      <c r="CO1" s="72">
        <f t="shared" si="1"/>
        <v>8</v>
      </c>
      <c r="CP1" s="72">
        <f t="shared" si="1"/>
        <v>8</v>
      </c>
      <c r="CQ1" s="72">
        <f t="shared" si="1"/>
        <v>8</v>
      </c>
      <c r="CR1" s="72">
        <f t="shared" si="1"/>
        <v>8</v>
      </c>
      <c r="CS1" s="72">
        <f t="shared" si="1"/>
        <v>8</v>
      </c>
      <c r="CT1" s="72">
        <f t="shared" si="1"/>
        <v>8</v>
      </c>
      <c r="CU1" s="72">
        <f t="shared" si="1"/>
        <v>9</v>
      </c>
      <c r="CV1" s="72">
        <f t="shared" si="1"/>
        <v>9</v>
      </c>
      <c r="CW1" s="72">
        <f t="shared" si="1"/>
        <v>9</v>
      </c>
      <c r="CX1" s="72">
        <f t="shared" si="1"/>
        <v>9</v>
      </c>
      <c r="CY1" s="72">
        <f t="shared" si="1"/>
        <v>9</v>
      </c>
      <c r="CZ1" s="72">
        <f t="shared" si="1"/>
        <v>9</v>
      </c>
      <c r="DA1" s="72">
        <f t="shared" si="1"/>
        <v>9</v>
      </c>
      <c r="DB1" s="72">
        <f t="shared" si="1"/>
        <v>9</v>
      </c>
      <c r="DC1" s="72">
        <f t="shared" si="1"/>
        <v>9</v>
      </c>
      <c r="DD1" s="72">
        <f t="shared" si="1"/>
        <v>9</v>
      </c>
      <c r="DE1" s="72">
        <f t="shared" si="1"/>
        <v>9</v>
      </c>
      <c r="DF1" s="72">
        <f t="shared" si="1"/>
        <v>9</v>
      </c>
      <c r="DG1" s="72">
        <f t="shared" si="1"/>
        <v>10</v>
      </c>
      <c r="DH1" s="72">
        <f t="shared" si="1"/>
        <v>10</v>
      </c>
      <c r="DI1" s="72">
        <f t="shared" si="1"/>
        <v>10</v>
      </c>
      <c r="DJ1" s="72">
        <f t="shared" si="1"/>
        <v>10</v>
      </c>
      <c r="DK1" s="72">
        <f t="shared" si="1"/>
        <v>10</v>
      </c>
      <c r="DL1" s="72">
        <f t="shared" si="1"/>
        <v>10</v>
      </c>
      <c r="DM1" s="72">
        <f t="shared" si="1"/>
        <v>10</v>
      </c>
      <c r="DN1" s="72">
        <f t="shared" si="1"/>
        <v>10</v>
      </c>
      <c r="DO1" s="72">
        <f t="shared" si="1"/>
        <v>10</v>
      </c>
      <c r="DP1" s="72">
        <f t="shared" si="1"/>
        <v>10</v>
      </c>
      <c r="DQ1" s="72">
        <f t="shared" si="1"/>
        <v>10</v>
      </c>
      <c r="DR1" s="72">
        <f t="shared" si="1"/>
        <v>10</v>
      </c>
      <c r="DS1" s="72">
        <f t="shared" si="1"/>
        <v>11</v>
      </c>
      <c r="DT1" s="72">
        <f t="shared" si="1"/>
        <v>11</v>
      </c>
      <c r="DU1" s="72">
        <f t="shared" si="1"/>
        <v>11</v>
      </c>
      <c r="DV1" s="72">
        <f t="shared" si="1"/>
        <v>11</v>
      </c>
      <c r="DW1" s="72">
        <f t="shared" si="1"/>
        <v>11</v>
      </c>
      <c r="DX1" s="72">
        <f t="shared" si="1"/>
        <v>11</v>
      </c>
      <c r="DY1" s="72">
        <f t="shared" si="1"/>
        <v>11</v>
      </c>
      <c r="DZ1" s="72">
        <f t="shared" si="1"/>
        <v>11</v>
      </c>
      <c r="EA1" s="72">
        <f t="shared" si="1"/>
        <v>11</v>
      </c>
      <c r="EB1" s="72">
        <f t="shared" ref="EB1:ED1" si="2">ROUNDUP(EB2/12,0)</f>
        <v>11</v>
      </c>
      <c r="EC1" s="72">
        <f t="shared" si="2"/>
        <v>11</v>
      </c>
      <c r="ED1" s="73">
        <f t="shared" si="2"/>
        <v>11</v>
      </c>
    </row>
    <row r="2" spans="1:134" x14ac:dyDescent="0.25">
      <c r="A2" s="5"/>
      <c r="B2" s="76" t="s">
        <v>86</v>
      </c>
      <c r="C2" s="77">
        <v>1</v>
      </c>
      <c r="D2" s="77">
        <f>C2+1</f>
        <v>2</v>
      </c>
      <c r="E2" s="77">
        <f t="shared" ref="E2:BP2" si="3">D2+1</f>
        <v>3</v>
      </c>
      <c r="F2" s="77">
        <f t="shared" si="3"/>
        <v>4</v>
      </c>
      <c r="G2" s="77">
        <f t="shared" si="3"/>
        <v>5</v>
      </c>
      <c r="H2" s="77">
        <f t="shared" si="3"/>
        <v>6</v>
      </c>
      <c r="I2" s="77">
        <f t="shared" si="3"/>
        <v>7</v>
      </c>
      <c r="J2" s="77">
        <f t="shared" si="3"/>
        <v>8</v>
      </c>
      <c r="K2" s="77">
        <f t="shared" si="3"/>
        <v>9</v>
      </c>
      <c r="L2" s="77">
        <f t="shared" si="3"/>
        <v>10</v>
      </c>
      <c r="M2" s="77">
        <f t="shared" si="3"/>
        <v>11</v>
      </c>
      <c r="N2" s="77">
        <f t="shared" si="3"/>
        <v>12</v>
      </c>
      <c r="O2" s="77">
        <f t="shared" si="3"/>
        <v>13</v>
      </c>
      <c r="P2" s="77">
        <f t="shared" si="3"/>
        <v>14</v>
      </c>
      <c r="Q2" s="77">
        <f t="shared" si="3"/>
        <v>15</v>
      </c>
      <c r="R2" s="77">
        <f t="shared" si="3"/>
        <v>16</v>
      </c>
      <c r="S2" s="77">
        <f t="shared" si="3"/>
        <v>17</v>
      </c>
      <c r="T2" s="77">
        <f t="shared" si="3"/>
        <v>18</v>
      </c>
      <c r="U2" s="77">
        <f t="shared" si="3"/>
        <v>19</v>
      </c>
      <c r="V2" s="77">
        <f t="shared" si="3"/>
        <v>20</v>
      </c>
      <c r="W2" s="77">
        <f t="shared" si="3"/>
        <v>21</v>
      </c>
      <c r="X2" s="77">
        <f t="shared" si="3"/>
        <v>22</v>
      </c>
      <c r="Y2" s="77">
        <f t="shared" si="3"/>
        <v>23</v>
      </c>
      <c r="Z2" s="77">
        <f t="shared" si="3"/>
        <v>24</v>
      </c>
      <c r="AA2" s="77">
        <f t="shared" si="3"/>
        <v>25</v>
      </c>
      <c r="AB2" s="77">
        <f t="shared" si="3"/>
        <v>26</v>
      </c>
      <c r="AC2" s="77">
        <f t="shared" si="3"/>
        <v>27</v>
      </c>
      <c r="AD2" s="77">
        <f t="shared" si="3"/>
        <v>28</v>
      </c>
      <c r="AE2" s="77">
        <f t="shared" si="3"/>
        <v>29</v>
      </c>
      <c r="AF2" s="77">
        <f t="shared" si="3"/>
        <v>30</v>
      </c>
      <c r="AG2" s="77">
        <f t="shared" si="3"/>
        <v>31</v>
      </c>
      <c r="AH2" s="77">
        <f t="shared" si="3"/>
        <v>32</v>
      </c>
      <c r="AI2" s="77">
        <f t="shared" si="3"/>
        <v>33</v>
      </c>
      <c r="AJ2" s="77">
        <f t="shared" si="3"/>
        <v>34</v>
      </c>
      <c r="AK2" s="77">
        <f t="shared" si="3"/>
        <v>35</v>
      </c>
      <c r="AL2" s="77">
        <f t="shared" si="3"/>
        <v>36</v>
      </c>
      <c r="AM2" s="77">
        <f t="shared" si="3"/>
        <v>37</v>
      </c>
      <c r="AN2" s="77">
        <f t="shared" si="3"/>
        <v>38</v>
      </c>
      <c r="AO2" s="77">
        <f t="shared" si="3"/>
        <v>39</v>
      </c>
      <c r="AP2" s="77">
        <f t="shared" si="3"/>
        <v>40</v>
      </c>
      <c r="AQ2" s="77">
        <f t="shared" si="3"/>
        <v>41</v>
      </c>
      <c r="AR2" s="77">
        <f t="shared" si="3"/>
        <v>42</v>
      </c>
      <c r="AS2" s="77">
        <f t="shared" si="3"/>
        <v>43</v>
      </c>
      <c r="AT2" s="77">
        <f t="shared" si="3"/>
        <v>44</v>
      </c>
      <c r="AU2" s="77">
        <f t="shared" si="3"/>
        <v>45</v>
      </c>
      <c r="AV2" s="77">
        <f t="shared" si="3"/>
        <v>46</v>
      </c>
      <c r="AW2" s="77">
        <f t="shared" si="3"/>
        <v>47</v>
      </c>
      <c r="AX2" s="77">
        <f t="shared" si="3"/>
        <v>48</v>
      </c>
      <c r="AY2" s="77">
        <f t="shared" si="3"/>
        <v>49</v>
      </c>
      <c r="AZ2" s="77">
        <f t="shared" si="3"/>
        <v>50</v>
      </c>
      <c r="BA2" s="77">
        <f t="shared" si="3"/>
        <v>51</v>
      </c>
      <c r="BB2" s="77">
        <f t="shared" si="3"/>
        <v>52</v>
      </c>
      <c r="BC2" s="77">
        <f t="shared" si="3"/>
        <v>53</v>
      </c>
      <c r="BD2" s="77">
        <f t="shared" si="3"/>
        <v>54</v>
      </c>
      <c r="BE2" s="77">
        <f t="shared" si="3"/>
        <v>55</v>
      </c>
      <c r="BF2" s="77">
        <f t="shared" si="3"/>
        <v>56</v>
      </c>
      <c r="BG2" s="77">
        <f t="shared" si="3"/>
        <v>57</v>
      </c>
      <c r="BH2" s="77">
        <f t="shared" si="3"/>
        <v>58</v>
      </c>
      <c r="BI2" s="77">
        <f t="shared" si="3"/>
        <v>59</v>
      </c>
      <c r="BJ2" s="77">
        <f t="shared" si="3"/>
        <v>60</v>
      </c>
      <c r="BK2" s="77">
        <f t="shared" si="3"/>
        <v>61</v>
      </c>
      <c r="BL2" s="77">
        <f t="shared" si="3"/>
        <v>62</v>
      </c>
      <c r="BM2" s="77">
        <f t="shared" si="3"/>
        <v>63</v>
      </c>
      <c r="BN2" s="77">
        <f t="shared" si="3"/>
        <v>64</v>
      </c>
      <c r="BO2" s="77">
        <f t="shared" si="3"/>
        <v>65</v>
      </c>
      <c r="BP2" s="77">
        <f t="shared" si="3"/>
        <v>66</v>
      </c>
      <c r="BQ2" s="77">
        <f t="shared" ref="BQ2:EB2" si="4">BP2+1</f>
        <v>67</v>
      </c>
      <c r="BR2" s="77">
        <f t="shared" si="4"/>
        <v>68</v>
      </c>
      <c r="BS2" s="77">
        <f t="shared" si="4"/>
        <v>69</v>
      </c>
      <c r="BT2" s="77">
        <f t="shared" si="4"/>
        <v>70</v>
      </c>
      <c r="BU2" s="77">
        <f t="shared" si="4"/>
        <v>71</v>
      </c>
      <c r="BV2" s="77">
        <f t="shared" si="4"/>
        <v>72</v>
      </c>
      <c r="BW2" s="77">
        <f t="shared" si="4"/>
        <v>73</v>
      </c>
      <c r="BX2" s="77">
        <f t="shared" si="4"/>
        <v>74</v>
      </c>
      <c r="BY2" s="77">
        <f t="shared" si="4"/>
        <v>75</v>
      </c>
      <c r="BZ2" s="77">
        <f t="shared" si="4"/>
        <v>76</v>
      </c>
      <c r="CA2" s="77">
        <f t="shared" si="4"/>
        <v>77</v>
      </c>
      <c r="CB2" s="77">
        <f t="shared" si="4"/>
        <v>78</v>
      </c>
      <c r="CC2" s="77">
        <f t="shared" si="4"/>
        <v>79</v>
      </c>
      <c r="CD2" s="77">
        <f t="shared" si="4"/>
        <v>80</v>
      </c>
      <c r="CE2" s="77">
        <f t="shared" si="4"/>
        <v>81</v>
      </c>
      <c r="CF2" s="77">
        <f t="shared" si="4"/>
        <v>82</v>
      </c>
      <c r="CG2" s="77">
        <f t="shared" si="4"/>
        <v>83</v>
      </c>
      <c r="CH2" s="77">
        <f t="shared" si="4"/>
        <v>84</v>
      </c>
      <c r="CI2" s="77">
        <f t="shared" si="4"/>
        <v>85</v>
      </c>
      <c r="CJ2" s="77">
        <f t="shared" si="4"/>
        <v>86</v>
      </c>
      <c r="CK2" s="77">
        <f t="shared" si="4"/>
        <v>87</v>
      </c>
      <c r="CL2" s="77">
        <f t="shared" si="4"/>
        <v>88</v>
      </c>
      <c r="CM2" s="77">
        <f t="shared" si="4"/>
        <v>89</v>
      </c>
      <c r="CN2" s="77">
        <f t="shared" si="4"/>
        <v>90</v>
      </c>
      <c r="CO2" s="77">
        <f t="shared" si="4"/>
        <v>91</v>
      </c>
      <c r="CP2" s="77">
        <f t="shared" si="4"/>
        <v>92</v>
      </c>
      <c r="CQ2" s="77">
        <f t="shared" si="4"/>
        <v>93</v>
      </c>
      <c r="CR2" s="77">
        <f t="shared" si="4"/>
        <v>94</v>
      </c>
      <c r="CS2" s="77">
        <f t="shared" si="4"/>
        <v>95</v>
      </c>
      <c r="CT2" s="77">
        <f t="shared" si="4"/>
        <v>96</v>
      </c>
      <c r="CU2" s="77">
        <f t="shared" si="4"/>
        <v>97</v>
      </c>
      <c r="CV2" s="77">
        <f t="shared" si="4"/>
        <v>98</v>
      </c>
      <c r="CW2" s="77">
        <f t="shared" si="4"/>
        <v>99</v>
      </c>
      <c r="CX2" s="77">
        <f t="shared" si="4"/>
        <v>100</v>
      </c>
      <c r="CY2" s="77">
        <f t="shared" si="4"/>
        <v>101</v>
      </c>
      <c r="CZ2" s="77">
        <f t="shared" si="4"/>
        <v>102</v>
      </c>
      <c r="DA2" s="77">
        <f t="shared" si="4"/>
        <v>103</v>
      </c>
      <c r="DB2" s="77">
        <f t="shared" si="4"/>
        <v>104</v>
      </c>
      <c r="DC2" s="77">
        <f t="shared" si="4"/>
        <v>105</v>
      </c>
      <c r="DD2" s="77">
        <f t="shared" si="4"/>
        <v>106</v>
      </c>
      <c r="DE2" s="77">
        <f t="shared" si="4"/>
        <v>107</v>
      </c>
      <c r="DF2" s="77">
        <f t="shared" si="4"/>
        <v>108</v>
      </c>
      <c r="DG2" s="77">
        <f t="shared" si="4"/>
        <v>109</v>
      </c>
      <c r="DH2" s="77">
        <f t="shared" si="4"/>
        <v>110</v>
      </c>
      <c r="DI2" s="77">
        <f t="shared" si="4"/>
        <v>111</v>
      </c>
      <c r="DJ2" s="77">
        <f t="shared" si="4"/>
        <v>112</v>
      </c>
      <c r="DK2" s="77">
        <f t="shared" si="4"/>
        <v>113</v>
      </c>
      <c r="DL2" s="77">
        <f t="shared" si="4"/>
        <v>114</v>
      </c>
      <c r="DM2" s="77">
        <f t="shared" si="4"/>
        <v>115</v>
      </c>
      <c r="DN2" s="77">
        <f t="shared" si="4"/>
        <v>116</v>
      </c>
      <c r="DO2" s="77">
        <f t="shared" si="4"/>
        <v>117</v>
      </c>
      <c r="DP2" s="77">
        <f t="shared" si="4"/>
        <v>118</v>
      </c>
      <c r="DQ2" s="77">
        <f t="shared" si="4"/>
        <v>119</v>
      </c>
      <c r="DR2" s="77">
        <f t="shared" si="4"/>
        <v>120</v>
      </c>
      <c r="DS2" s="77">
        <f t="shared" si="4"/>
        <v>121</v>
      </c>
      <c r="DT2" s="77">
        <f t="shared" si="4"/>
        <v>122</v>
      </c>
      <c r="DU2" s="77">
        <f t="shared" si="4"/>
        <v>123</v>
      </c>
      <c r="DV2" s="77">
        <f t="shared" si="4"/>
        <v>124</v>
      </c>
      <c r="DW2" s="77">
        <f t="shared" si="4"/>
        <v>125</v>
      </c>
      <c r="DX2" s="77">
        <f t="shared" si="4"/>
        <v>126</v>
      </c>
      <c r="DY2" s="77">
        <f t="shared" si="4"/>
        <v>127</v>
      </c>
      <c r="DZ2" s="77">
        <f t="shared" si="4"/>
        <v>128</v>
      </c>
      <c r="EA2" s="77">
        <f t="shared" si="4"/>
        <v>129</v>
      </c>
      <c r="EB2" s="77">
        <f t="shared" si="4"/>
        <v>130</v>
      </c>
      <c r="EC2" s="77">
        <f t="shared" ref="EC2:ED2" si="5">EB2+1</f>
        <v>131</v>
      </c>
      <c r="ED2" s="78">
        <f t="shared" si="5"/>
        <v>132</v>
      </c>
    </row>
    <row r="3" spans="1:134" x14ac:dyDescent="0.25">
      <c r="A3" s="5"/>
      <c r="B3" s="81" t="s">
        <v>87</v>
      </c>
      <c r="C3" s="82">
        <f>Leases!D165</f>
        <v>44592</v>
      </c>
      <c r="D3" s="82">
        <f>EOMONTH(C3,1)</f>
        <v>44620</v>
      </c>
      <c r="E3" s="82">
        <f t="shared" ref="E3:BP3" si="6">EOMONTH(D3,1)</f>
        <v>44651</v>
      </c>
      <c r="F3" s="82">
        <f t="shared" si="6"/>
        <v>44681</v>
      </c>
      <c r="G3" s="82">
        <f t="shared" si="6"/>
        <v>44712</v>
      </c>
      <c r="H3" s="82">
        <f t="shared" si="6"/>
        <v>44742</v>
      </c>
      <c r="I3" s="82">
        <f t="shared" si="6"/>
        <v>44773</v>
      </c>
      <c r="J3" s="82">
        <f t="shared" si="6"/>
        <v>44804</v>
      </c>
      <c r="K3" s="82">
        <f t="shared" si="6"/>
        <v>44834</v>
      </c>
      <c r="L3" s="82">
        <f t="shared" si="6"/>
        <v>44865</v>
      </c>
      <c r="M3" s="82">
        <f t="shared" si="6"/>
        <v>44895</v>
      </c>
      <c r="N3" s="82">
        <f t="shared" si="6"/>
        <v>44926</v>
      </c>
      <c r="O3" s="82">
        <f t="shared" si="6"/>
        <v>44957</v>
      </c>
      <c r="P3" s="82">
        <f t="shared" si="6"/>
        <v>44985</v>
      </c>
      <c r="Q3" s="82">
        <f t="shared" si="6"/>
        <v>45016</v>
      </c>
      <c r="R3" s="82">
        <f t="shared" si="6"/>
        <v>45046</v>
      </c>
      <c r="S3" s="82">
        <f t="shared" si="6"/>
        <v>45077</v>
      </c>
      <c r="T3" s="82">
        <f t="shared" si="6"/>
        <v>45107</v>
      </c>
      <c r="U3" s="82">
        <f t="shared" si="6"/>
        <v>45138</v>
      </c>
      <c r="V3" s="82">
        <f t="shared" si="6"/>
        <v>45169</v>
      </c>
      <c r="W3" s="82">
        <f t="shared" si="6"/>
        <v>45199</v>
      </c>
      <c r="X3" s="82">
        <f t="shared" si="6"/>
        <v>45230</v>
      </c>
      <c r="Y3" s="82">
        <f t="shared" si="6"/>
        <v>45260</v>
      </c>
      <c r="Z3" s="82">
        <f t="shared" si="6"/>
        <v>45291</v>
      </c>
      <c r="AA3" s="82">
        <f t="shared" si="6"/>
        <v>45322</v>
      </c>
      <c r="AB3" s="82">
        <f t="shared" si="6"/>
        <v>45351</v>
      </c>
      <c r="AC3" s="82">
        <f t="shared" si="6"/>
        <v>45382</v>
      </c>
      <c r="AD3" s="82">
        <f t="shared" si="6"/>
        <v>45412</v>
      </c>
      <c r="AE3" s="82">
        <f t="shared" si="6"/>
        <v>45443</v>
      </c>
      <c r="AF3" s="82">
        <f t="shared" si="6"/>
        <v>45473</v>
      </c>
      <c r="AG3" s="82">
        <f t="shared" si="6"/>
        <v>45504</v>
      </c>
      <c r="AH3" s="82">
        <f t="shared" si="6"/>
        <v>45535</v>
      </c>
      <c r="AI3" s="82">
        <f t="shared" si="6"/>
        <v>45565</v>
      </c>
      <c r="AJ3" s="82">
        <f t="shared" si="6"/>
        <v>45596</v>
      </c>
      <c r="AK3" s="82">
        <f t="shared" si="6"/>
        <v>45626</v>
      </c>
      <c r="AL3" s="82">
        <f t="shared" si="6"/>
        <v>45657</v>
      </c>
      <c r="AM3" s="82">
        <f t="shared" si="6"/>
        <v>45688</v>
      </c>
      <c r="AN3" s="82">
        <f t="shared" si="6"/>
        <v>45716</v>
      </c>
      <c r="AO3" s="82">
        <f t="shared" si="6"/>
        <v>45747</v>
      </c>
      <c r="AP3" s="82">
        <f t="shared" si="6"/>
        <v>45777</v>
      </c>
      <c r="AQ3" s="82">
        <f t="shared" si="6"/>
        <v>45808</v>
      </c>
      <c r="AR3" s="82">
        <f t="shared" si="6"/>
        <v>45838</v>
      </c>
      <c r="AS3" s="82">
        <f t="shared" si="6"/>
        <v>45869</v>
      </c>
      <c r="AT3" s="82">
        <f t="shared" si="6"/>
        <v>45900</v>
      </c>
      <c r="AU3" s="82">
        <f t="shared" si="6"/>
        <v>45930</v>
      </c>
      <c r="AV3" s="82">
        <f t="shared" si="6"/>
        <v>45961</v>
      </c>
      <c r="AW3" s="82">
        <f t="shared" si="6"/>
        <v>45991</v>
      </c>
      <c r="AX3" s="82">
        <f t="shared" si="6"/>
        <v>46022</v>
      </c>
      <c r="AY3" s="82">
        <f t="shared" si="6"/>
        <v>46053</v>
      </c>
      <c r="AZ3" s="82">
        <f t="shared" si="6"/>
        <v>46081</v>
      </c>
      <c r="BA3" s="82">
        <f t="shared" si="6"/>
        <v>46112</v>
      </c>
      <c r="BB3" s="82">
        <f t="shared" si="6"/>
        <v>46142</v>
      </c>
      <c r="BC3" s="82">
        <f t="shared" si="6"/>
        <v>46173</v>
      </c>
      <c r="BD3" s="82">
        <f t="shared" si="6"/>
        <v>46203</v>
      </c>
      <c r="BE3" s="82">
        <f t="shared" si="6"/>
        <v>46234</v>
      </c>
      <c r="BF3" s="82">
        <f t="shared" si="6"/>
        <v>46265</v>
      </c>
      <c r="BG3" s="82">
        <f t="shared" si="6"/>
        <v>46295</v>
      </c>
      <c r="BH3" s="82">
        <f t="shared" si="6"/>
        <v>46326</v>
      </c>
      <c r="BI3" s="82">
        <f t="shared" si="6"/>
        <v>46356</v>
      </c>
      <c r="BJ3" s="82">
        <f t="shared" si="6"/>
        <v>46387</v>
      </c>
      <c r="BK3" s="82">
        <f t="shared" si="6"/>
        <v>46418</v>
      </c>
      <c r="BL3" s="82">
        <f t="shared" si="6"/>
        <v>46446</v>
      </c>
      <c r="BM3" s="82">
        <f t="shared" si="6"/>
        <v>46477</v>
      </c>
      <c r="BN3" s="82">
        <f t="shared" si="6"/>
        <v>46507</v>
      </c>
      <c r="BO3" s="82">
        <f t="shared" si="6"/>
        <v>46538</v>
      </c>
      <c r="BP3" s="82">
        <f t="shared" si="6"/>
        <v>46568</v>
      </c>
      <c r="BQ3" s="82">
        <f t="shared" ref="BQ3:EB3" si="7">EOMONTH(BP3,1)</f>
        <v>46599</v>
      </c>
      <c r="BR3" s="82">
        <f t="shared" si="7"/>
        <v>46630</v>
      </c>
      <c r="BS3" s="82">
        <f t="shared" si="7"/>
        <v>46660</v>
      </c>
      <c r="BT3" s="82">
        <f t="shared" si="7"/>
        <v>46691</v>
      </c>
      <c r="BU3" s="82">
        <f t="shared" si="7"/>
        <v>46721</v>
      </c>
      <c r="BV3" s="82">
        <f t="shared" si="7"/>
        <v>46752</v>
      </c>
      <c r="BW3" s="82">
        <f t="shared" si="7"/>
        <v>46783</v>
      </c>
      <c r="BX3" s="82">
        <f t="shared" si="7"/>
        <v>46812</v>
      </c>
      <c r="BY3" s="82">
        <f t="shared" si="7"/>
        <v>46843</v>
      </c>
      <c r="BZ3" s="82">
        <f t="shared" si="7"/>
        <v>46873</v>
      </c>
      <c r="CA3" s="82">
        <f t="shared" si="7"/>
        <v>46904</v>
      </c>
      <c r="CB3" s="82">
        <f t="shared" si="7"/>
        <v>46934</v>
      </c>
      <c r="CC3" s="82">
        <f t="shared" si="7"/>
        <v>46965</v>
      </c>
      <c r="CD3" s="82">
        <f t="shared" si="7"/>
        <v>46996</v>
      </c>
      <c r="CE3" s="82">
        <f t="shared" si="7"/>
        <v>47026</v>
      </c>
      <c r="CF3" s="82">
        <f t="shared" si="7"/>
        <v>47057</v>
      </c>
      <c r="CG3" s="82">
        <f t="shared" si="7"/>
        <v>47087</v>
      </c>
      <c r="CH3" s="82">
        <f t="shared" si="7"/>
        <v>47118</v>
      </c>
      <c r="CI3" s="82">
        <f t="shared" si="7"/>
        <v>47149</v>
      </c>
      <c r="CJ3" s="82">
        <f t="shared" si="7"/>
        <v>47177</v>
      </c>
      <c r="CK3" s="82">
        <f t="shared" si="7"/>
        <v>47208</v>
      </c>
      <c r="CL3" s="82">
        <f t="shared" si="7"/>
        <v>47238</v>
      </c>
      <c r="CM3" s="82">
        <f t="shared" si="7"/>
        <v>47269</v>
      </c>
      <c r="CN3" s="82">
        <f t="shared" si="7"/>
        <v>47299</v>
      </c>
      <c r="CO3" s="82">
        <f t="shared" si="7"/>
        <v>47330</v>
      </c>
      <c r="CP3" s="82">
        <f t="shared" si="7"/>
        <v>47361</v>
      </c>
      <c r="CQ3" s="82">
        <f t="shared" si="7"/>
        <v>47391</v>
      </c>
      <c r="CR3" s="82">
        <f t="shared" si="7"/>
        <v>47422</v>
      </c>
      <c r="CS3" s="82">
        <f t="shared" si="7"/>
        <v>47452</v>
      </c>
      <c r="CT3" s="82">
        <f t="shared" si="7"/>
        <v>47483</v>
      </c>
      <c r="CU3" s="82">
        <f t="shared" si="7"/>
        <v>47514</v>
      </c>
      <c r="CV3" s="82">
        <f t="shared" si="7"/>
        <v>47542</v>
      </c>
      <c r="CW3" s="82">
        <f t="shared" si="7"/>
        <v>47573</v>
      </c>
      <c r="CX3" s="82">
        <f t="shared" si="7"/>
        <v>47603</v>
      </c>
      <c r="CY3" s="82">
        <f t="shared" si="7"/>
        <v>47634</v>
      </c>
      <c r="CZ3" s="82">
        <f t="shared" si="7"/>
        <v>47664</v>
      </c>
      <c r="DA3" s="82">
        <f t="shared" si="7"/>
        <v>47695</v>
      </c>
      <c r="DB3" s="82">
        <f t="shared" si="7"/>
        <v>47726</v>
      </c>
      <c r="DC3" s="82">
        <f t="shared" si="7"/>
        <v>47756</v>
      </c>
      <c r="DD3" s="82">
        <f t="shared" si="7"/>
        <v>47787</v>
      </c>
      <c r="DE3" s="82">
        <f t="shared" si="7"/>
        <v>47817</v>
      </c>
      <c r="DF3" s="82">
        <f t="shared" si="7"/>
        <v>47848</v>
      </c>
      <c r="DG3" s="82">
        <f t="shared" si="7"/>
        <v>47879</v>
      </c>
      <c r="DH3" s="82">
        <f t="shared" si="7"/>
        <v>47907</v>
      </c>
      <c r="DI3" s="82">
        <f t="shared" si="7"/>
        <v>47938</v>
      </c>
      <c r="DJ3" s="82">
        <f t="shared" si="7"/>
        <v>47968</v>
      </c>
      <c r="DK3" s="82">
        <f t="shared" si="7"/>
        <v>47999</v>
      </c>
      <c r="DL3" s="82">
        <f t="shared" si="7"/>
        <v>48029</v>
      </c>
      <c r="DM3" s="82">
        <f t="shared" si="7"/>
        <v>48060</v>
      </c>
      <c r="DN3" s="82">
        <f t="shared" si="7"/>
        <v>48091</v>
      </c>
      <c r="DO3" s="82">
        <f t="shared" si="7"/>
        <v>48121</v>
      </c>
      <c r="DP3" s="82">
        <f t="shared" si="7"/>
        <v>48152</v>
      </c>
      <c r="DQ3" s="82">
        <f t="shared" si="7"/>
        <v>48182</v>
      </c>
      <c r="DR3" s="82">
        <f t="shared" si="7"/>
        <v>48213</v>
      </c>
      <c r="DS3" s="82">
        <f t="shared" si="7"/>
        <v>48244</v>
      </c>
      <c r="DT3" s="82">
        <f t="shared" si="7"/>
        <v>48273</v>
      </c>
      <c r="DU3" s="82">
        <f t="shared" si="7"/>
        <v>48304</v>
      </c>
      <c r="DV3" s="82">
        <f t="shared" si="7"/>
        <v>48334</v>
      </c>
      <c r="DW3" s="82">
        <f t="shared" si="7"/>
        <v>48365</v>
      </c>
      <c r="DX3" s="82">
        <f t="shared" si="7"/>
        <v>48395</v>
      </c>
      <c r="DY3" s="82">
        <f t="shared" si="7"/>
        <v>48426</v>
      </c>
      <c r="DZ3" s="82">
        <f t="shared" si="7"/>
        <v>48457</v>
      </c>
      <c r="EA3" s="82">
        <f t="shared" si="7"/>
        <v>48487</v>
      </c>
      <c r="EB3" s="82">
        <f t="shared" si="7"/>
        <v>48518</v>
      </c>
      <c r="EC3" s="82">
        <f t="shared" ref="EC3:ED3" si="8">EOMONTH(EB3,1)</f>
        <v>48548</v>
      </c>
      <c r="ED3" s="83">
        <f t="shared" si="8"/>
        <v>48579</v>
      </c>
    </row>
    <row r="4" spans="1:134" x14ac:dyDescent="0.25">
      <c r="A4" s="5"/>
      <c r="B4" s="12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127"/>
    </row>
    <row r="5" spans="1:134" x14ac:dyDescent="0.25">
      <c r="A5" s="5"/>
      <c r="B5" s="128" t="s">
        <v>105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127"/>
    </row>
    <row r="6" spans="1:134" x14ac:dyDescent="0.25">
      <c r="A6" s="102">
        <f>SUMIF($C$1:$ED$1,"&lt;="&amp;Summary!$B$3,'Monthly CF'!C6:ED6)</f>
        <v>8960812.0560255758</v>
      </c>
      <c r="B6" s="13" t="s">
        <v>106</v>
      </c>
      <c r="C6" s="94">
        <f>SUMIF(Leases!$B:$B,"BRR",Leases!D:D)</f>
        <v>69519.779824726676</v>
      </c>
      <c r="D6" s="94">
        <f>SUMIF(Leases!$B:$B,"BRR",Leases!E:E)</f>
        <v>69519.779824726676</v>
      </c>
      <c r="E6" s="94">
        <f>SUMIF(Leases!$B:$B,"BRR",Leases!F:F)</f>
        <v>69604.466167226681</v>
      </c>
      <c r="F6" s="94">
        <f>SUMIF(Leases!$B:$B,"BRR",Leases!G:G)</f>
        <v>69604.466167226681</v>
      </c>
      <c r="G6" s="94">
        <f>SUMIF(Leases!$B:$B,"BRR",Leases!H:H)</f>
        <v>69604.466167226681</v>
      </c>
      <c r="H6" s="94">
        <f>SUMIF(Leases!$B:$B,"BRR",Leases!I:I)</f>
        <v>69604.466167226681</v>
      </c>
      <c r="I6" s="94">
        <f>SUMIF(Leases!$B:$B,"BRR",Leases!J:J)</f>
        <v>69604.466167226681</v>
      </c>
      <c r="J6" s="94">
        <f>SUMIF(Leases!$B:$B,"BRR",Leases!K:K)</f>
        <v>69604.466167226681</v>
      </c>
      <c r="K6" s="94">
        <f>SUMIF(Leases!$B:$B,"BRR",Leases!L:L)</f>
        <v>69604.466167226681</v>
      </c>
      <c r="L6" s="94">
        <f>SUMIF(Leases!$B:$B,"BRR",Leases!M:M)</f>
        <v>71335.84199719374</v>
      </c>
      <c r="M6" s="94">
        <f>SUMIF(Leases!$B:$B,"BRR",Leases!N:N)</f>
        <v>71335.84199719374</v>
      </c>
      <c r="N6" s="94">
        <f>SUMIF(Leases!$B:$B,"BRR",Leases!O:O)</f>
        <v>71335.84199719374</v>
      </c>
      <c r="O6" s="94">
        <f>SUMIF(Leases!$B:$B,"BRR",Leases!P:P)</f>
        <v>71605.373219468485</v>
      </c>
      <c r="P6" s="94">
        <f>SUMIF(Leases!$B:$B,"BRR",Leases!Q:Q)</f>
        <v>71605.373219468485</v>
      </c>
      <c r="Q6" s="94">
        <f>SUMIF(Leases!$B:$B,"BRR",Leases!R:R)</f>
        <v>71692.600152243482</v>
      </c>
      <c r="R6" s="94">
        <f>SUMIF(Leases!$B:$B,"BRR",Leases!S:S)</f>
        <v>71692.600152243482</v>
      </c>
      <c r="S6" s="94">
        <f>SUMIF(Leases!$B:$B,"BRR",Leases!T:T)</f>
        <v>71692.600152243482</v>
      </c>
      <c r="T6" s="94">
        <f>SUMIF(Leases!$B:$B,"BRR",Leases!U:U)</f>
        <v>71692.600152243482</v>
      </c>
      <c r="U6" s="94">
        <f>SUMIF(Leases!$B:$B,"BRR",Leases!V:V)</f>
        <v>71692.600152243482</v>
      </c>
      <c r="V6" s="94">
        <f>SUMIF(Leases!$B:$B,"BRR",Leases!W:W)</f>
        <v>71692.600152243482</v>
      </c>
      <c r="W6" s="94">
        <f>SUMIF(Leases!$B:$B,"BRR",Leases!X:X)</f>
        <v>71692.600152243482</v>
      </c>
      <c r="X6" s="94">
        <f>SUMIF(Leases!$B:$B,"BRR",Leases!Y:Y)</f>
        <v>12248.696656708087</v>
      </c>
      <c r="Y6" s="94">
        <f>SUMIF(Leases!$B:$B,"BRR",Leases!Z:Z)</f>
        <v>12248.696656708087</v>
      </c>
      <c r="Z6" s="94">
        <f>SUMIF(Leases!$B:$B,"BRR",Leases!AA:AA)</f>
        <v>12248.696656708087</v>
      </c>
      <c r="AA6" s="94">
        <f>SUMIF(Leases!$B:$B,"BRR",Leases!AB:AB)</f>
        <v>12526.313815651079</v>
      </c>
      <c r="AB6" s="94">
        <f>SUMIF(Leases!$B:$B,"BRR",Leases!AC:AC)</f>
        <v>71052.630482317734</v>
      </c>
      <c r="AC6" s="94">
        <f>SUMIF(Leases!$B:$B,"BRR",Leases!AD:AD)</f>
        <v>71142.474223075988</v>
      </c>
      <c r="AD6" s="94">
        <f>SUMIF(Leases!$B:$B,"BRR",Leases!AE:AE)</f>
        <v>71142.474223075988</v>
      </c>
      <c r="AE6" s="94">
        <f>SUMIF(Leases!$B:$B,"BRR",Leases!AF:AF)</f>
        <v>71142.474223075988</v>
      </c>
      <c r="AF6" s="94">
        <f>SUMIF(Leases!$B:$B,"BRR",Leases!AG:AG)</f>
        <v>71142.474223075988</v>
      </c>
      <c r="AG6" s="94">
        <f>SUMIF(Leases!$B:$B,"BRR",Leases!AH:AH)</f>
        <v>71142.474223075988</v>
      </c>
      <c r="AH6" s="94">
        <f>SUMIF(Leases!$B:$B,"BRR",Leases!AI:AI)</f>
        <v>71142.474223075988</v>
      </c>
      <c r="AI6" s="94">
        <f>SUMIF(Leases!$B:$B,"BRR",Leases!AJ:AJ)</f>
        <v>71142.474223075988</v>
      </c>
      <c r="AJ6" s="94">
        <f>SUMIF(Leases!$B:$B,"BRR",Leases!AK:AK)</f>
        <v>71142.474223075988</v>
      </c>
      <c r="AK6" s="94">
        <f>SUMIF(Leases!$B:$B,"BRR",Leases!AL:AL)</f>
        <v>71142.474223075988</v>
      </c>
      <c r="AL6" s="94">
        <f>SUMIF(Leases!$B:$B,"BRR",Leases!AM:AM)</f>
        <v>71142.474223075988</v>
      </c>
      <c r="AM6" s="94">
        <f>SUMIF(Leases!$B:$B,"BRR",Leases!AN:AN)</f>
        <v>63366.741266033241</v>
      </c>
      <c r="AN6" s="94">
        <f>SUMIF(Leases!$B:$B,"BRR",Leases!AO:AO)</f>
        <v>72450.034453533241</v>
      </c>
      <c r="AO6" s="94">
        <f>SUMIF(Leases!$B:$B,"BRR",Leases!AP:AP)</f>
        <v>72542.573506514236</v>
      </c>
      <c r="AP6" s="94">
        <f>SUMIF(Leases!$B:$B,"BRR",Leases!AQ:AQ)</f>
        <v>72542.573506514236</v>
      </c>
      <c r="AQ6" s="94">
        <f>SUMIF(Leases!$B:$B,"BRR",Leases!AR:AR)</f>
        <v>72542.573506514236</v>
      </c>
      <c r="AR6" s="94">
        <f>SUMIF(Leases!$B:$B,"BRR",Leases!AS:AS)</f>
        <v>72542.573506514236</v>
      </c>
      <c r="AS6" s="94">
        <f>SUMIF(Leases!$B:$B,"BRR",Leases!AT:AT)</f>
        <v>72542.573506514236</v>
      </c>
      <c r="AT6" s="94">
        <f>SUMIF(Leases!$B:$B,"BRR",Leases!AU:AU)</f>
        <v>72542.573506514236</v>
      </c>
      <c r="AU6" s="94">
        <f>SUMIF(Leases!$B:$B,"BRR",Leases!AV:AV)</f>
        <v>72542.573506514236</v>
      </c>
      <c r="AV6" s="94">
        <f>SUMIF(Leases!$B:$B,"BRR",Leases!AW:AW)</f>
        <v>72542.573506514236</v>
      </c>
      <c r="AW6" s="94">
        <f>SUMIF(Leases!$B:$B,"BRR",Leases!AX:AX)</f>
        <v>72542.573506514236</v>
      </c>
      <c r="AX6" s="94">
        <f>SUMIF(Leases!$B:$B,"BRR",Leases!AY:AY)</f>
        <v>72542.573506514236</v>
      </c>
      <c r="AY6" s="94">
        <f>SUMIF(Leases!$B:$B,"BRR",Leases!AZ:AZ)</f>
        <v>74623.535487139234</v>
      </c>
      <c r="AZ6" s="94">
        <f>SUMIF(Leases!$B:$B,"BRR",Leases!BA:BA)</f>
        <v>74623.535487139234</v>
      </c>
      <c r="BA6" s="94">
        <f>SUMIF(Leases!$B:$B,"BRR",Leases!BB:BB)</f>
        <v>71446.361334791654</v>
      </c>
      <c r="BB6" s="94">
        <f>SUMIF(Leases!$B:$B,"BRR",Leases!BC:BC)</f>
        <v>71446.361334791654</v>
      </c>
      <c r="BC6" s="94">
        <f>SUMIF(Leases!$B:$B,"BRR",Leases!BD:BD)</f>
        <v>74607.16524287498</v>
      </c>
      <c r="BD6" s="94">
        <f>SUMIF(Leases!$B:$B,"BRR",Leases!BE:BE)</f>
        <v>74607.16524287498</v>
      </c>
      <c r="BE6" s="94">
        <f>SUMIF(Leases!$B:$B,"BRR",Leases!BF:BF)</f>
        <v>74607.16524287498</v>
      </c>
      <c r="BF6" s="94">
        <f>SUMIF(Leases!$B:$B,"BRR",Leases!BG:BG)</f>
        <v>74607.16524287498</v>
      </c>
      <c r="BG6" s="94">
        <f>SUMIF(Leases!$B:$B,"BRR",Leases!BH:BH)</f>
        <v>74607.16524287498</v>
      </c>
      <c r="BH6" s="94">
        <f>SUMIF(Leases!$B:$B,"BRR",Leases!BI:BI)</f>
        <v>74607.16524287498</v>
      </c>
      <c r="BI6" s="94">
        <f>SUMIF(Leases!$B:$B,"BRR",Leases!BJ:BJ)</f>
        <v>74607.16524287498</v>
      </c>
      <c r="BJ6" s="94">
        <f>SUMIF(Leases!$B:$B,"BRR",Leases!BK:BK)</f>
        <v>74607.16524287498</v>
      </c>
      <c r="BK6" s="94">
        <f>SUMIF(Leases!$B:$B,"BRR",Leases!BL:BL)</f>
        <v>76845.380200161235</v>
      </c>
      <c r="BL6" s="94">
        <f>SUMIF(Leases!$B:$B,"BRR",Leases!BM:BM)</f>
        <v>76845.380200161235</v>
      </c>
      <c r="BM6" s="94">
        <f>SUMIF(Leases!$B:$B,"BRR",Leases!BN:BN)</f>
        <v>76845.380200161235</v>
      </c>
      <c r="BN6" s="94">
        <f>SUMIF(Leases!$B:$B,"BRR",Leases!BO:BO)</f>
        <v>76845.380200161235</v>
      </c>
      <c r="BO6" s="94">
        <f>SUMIF(Leases!$B:$B,"BRR",Leases!BP:BP)</f>
        <v>76845.380200161235</v>
      </c>
      <c r="BP6" s="94">
        <f>SUMIF(Leases!$B:$B,"BRR",Leases!BQ:BQ)</f>
        <v>76845.380200161235</v>
      </c>
      <c r="BQ6" s="94">
        <f>SUMIF(Leases!$B:$B,"BRR",Leases!BR:BR)</f>
        <v>76845.380200161235</v>
      </c>
      <c r="BR6" s="94">
        <f>SUMIF(Leases!$B:$B,"BRR",Leases!BS:BS)</f>
        <v>76845.380200161235</v>
      </c>
      <c r="BS6" s="94">
        <f>SUMIF(Leases!$B:$B,"BRR",Leases!BT:BT)</f>
        <v>76845.380200161235</v>
      </c>
      <c r="BT6" s="94">
        <f>SUMIF(Leases!$B:$B,"BRR",Leases!BU:BU)</f>
        <v>76845.380200161235</v>
      </c>
      <c r="BU6" s="94">
        <f>SUMIF(Leases!$B:$B,"BRR",Leases!BV:BV)</f>
        <v>76845.380200161235</v>
      </c>
      <c r="BV6" s="94">
        <f>SUMIF(Leases!$B:$B,"BRR",Leases!BW:BW)</f>
        <v>76845.380200161235</v>
      </c>
      <c r="BW6" s="94">
        <f>SUMIF(Leases!$B:$B,"BRR",Leases!BX:BX)</f>
        <v>76845.380200161235</v>
      </c>
      <c r="BX6" s="94">
        <f>SUMIF(Leases!$B:$B,"BRR",Leases!BY:BY)</f>
        <v>79150.741606166062</v>
      </c>
      <c r="BY6" s="94">
        <f>SUMIF(Leases!$B:$B,"BRR",Leases!BZ:BZ)</f>
        <v>79150.741606166062</v>
      </c>
      <c r="BZ6" s="94">
        <f>SUMIF(Leases!$B:$B,"BRR",Leases!CA:CA)</f>
        <v>79150.741606166062</v>
      </c>
      <c r="CA6" s="94">
        <f>SUMIF(Leases!$B:$B,"BRR",Leases!CB:CB)</f>
        <v>79150.741606166062</v>
      </c>
      <c r="CB6" s="94">
        <f>SUMIF(Leases!$B:$B,"BRR",Leases!CC:CC)</f>
        <v>79150.741606166062</v>
      </c>
      <c r="CC6" s="94">
        <f>SUMIF(Leases!$B:$B,"BRR",Leases!CD:CD)</f>
        <v>79150.741606166062</v>
      </c>
      <c r="CD6" s="94">
        <f>SUMIF(Leases!$B:$B,"BRR",Leases!CE:CE)</f>
        <v>79150.741606166062</v>
      </c>
      <c r="CE6" s="94">
        <f>SUMIF(Leases!$B:$B,"BRR",Leases!CF:CF)</f>
        <v>79150.741606166062</v>
      </c>
      <c r="CF6" s="94">
        <f>SUMIF(Leases!$B:$B,"BRR",Leases!CG:CG)</f>
        <v>79150.741606166062</v>
      </c>
      <c r="CG6" s="94">
        <f>SUMIF(Leases!$B:$B,"BRR",Leases!CH:CH)</f>
        <v>79150.741606166062</v>
      </c>
      <c r="CH6" s="94">
        <f>SUMIF(Leases!$B:$B,"BRR",Leases!CI:CI)</f>
        <v>79150.741606166062</v>
      </c>
      <c r="CI6" s="94">
        <f>SUMIF(Leases!$B:$B,"BRR",Leases!CJ:CJ)</f>
        <v>81525.263854351069</v>
      </c>
      <c r="CJ6" s="94">
        <f>SUMIF(Leases!$B:$B,"BRR",Leases!CK:CK)</f>
        <v>81525.263854351069</v>
      </c>
      <c r="CK6" s="94">
        <f>SUMIF(Leases!$B:$B,"BRR",Leases!CL:CL)</f>
        <v>81525.263854351069</v>
      </c>
      <c r="CL6" s="94">
        <f>SUMIF(Leases!$B:$B,"BRR",Leases!CM:CM)</f>
        <v>81525.263854351069</v>
      </c>
      <c r="CM6" s="94">
        <f>SUMIF(Leases!$B:$B,"BRR",Leases!CN:CN)</f>
        <v>81525.263854351069</v>
      </c>
      <c r="CN6" s="94">
        <f>SUMIF(Leases!$B:$B,"BRR",Leases!CO:CO)</f>
        <v>81525.263854351069</v>
      </c>
      <c r="CO6" s="94">
        <f>SUMIF(Leases!$B:$B,"BRR",Leases!CP:CP)</f>
        <v>81525.263854351069</v>
      </c>
      <c r="CP6" s="94">
        <f>SUMIF(Leases!$B:$B,"BRR",Leases!CQ:CQ)</f>
        <v>81525.263854351069</v>
      </c>
      <c r="CQ6" s="94">
        <f>SUMIF(Leases!$B:$B,"BRR",Leases!CR:CR)</f>
        <v>81525.263854351069</v>
      </c>
      <c r="CR6" s="94">
        <f>SUMIF(Leases!$B:$B,"BRR",Leases!CS:CS)</f>
        <v>81525.263854351069</v>
      </c>
      <c r="CS6" s="94">
        <f>SUMIF(Leases!$B:$B,"BRR",Leases!CT:CT)</f>
        <v>81525.263854351069</v>
      </c>
      <c r="CT6" s="94">
        <f>SUMIF(Leases!$B:$B,"BRR",Leases!CU:CU)</f>
        <v>81525.263854351069</v>
      </c>
      <c r="CU6" s="94">
        <f>SUMIF(Leases!$B:$B,"BRR",Leases!CV:CV)</f>
        <v>83971.021769981569</v>
      </c>
      <c r="CV6" s="94">
        <f>SUMIF(Leases!$B:$B,"BRR",Leases!CW:CW)</f>
        <v>83971.021769981569</v>
      </c>
      <c r="CW6" s="94">
        <f>SUMIF(Leases!$B:$B,"BRR",Leases!CX:CX)</f>
        <v>83971.021769981569</v>
      </c>
      <c r="CX6" s="94">
        <f>SUMIF(Leases!$B:$B,"BRR",Leases!CY:CY)</f>
        <v>83971.021769981569</v>
      </c>
      <c r="CY6" s="94">
        <f>SUMIF(Leases!$B:$B,"BRR",Leases!CZ:CZ)</f>
        <v>83971.021769981569</v>
      </c>
      <c r="CZ6" s="94">
        <f>SUMIF(Leases!$B:$B,"BRR",Leases!DA:DA)</f>
        <v>83971.021769981569</v>
      </c>
      <c r="DA6" s="94">
        <f>SUMIF(Leases!$B:$B,"BRR",Leases!DB:DB)</f>
        <v>83971.021769981569</v>
      </c>
      <c r="DB6" s="94">
        <f>SUMIF(Leases!$B:$B,"BRR",Leases!DC:DC)</f>
        <v>83971.021769981569</v>
      </c>
      <c r="DC6" s="94">
        <f>SUMIF(Leases!$B:$B,"BRR",Leases!DD:DD)</f>
        <v>83971.021769981569</v>
      </c>
      <c r="DD6" s="94">
        <f>SUMIF(Leases!$B:$B,"BRR",Leases!DE:DE)</f>
        <v>83971.021769981569</v>
      </c>
      <c r="DE6" s="94">
        <f>SUMIF(Leases!$B:$B,"BRR",Leases!DF:DF)</f>
        <v>83971.021769981569</v>
      </c>
      <c r="DF6" s="94">
        <f>SUMIF(Leases!$B:$B,"BRR",Leases!DG:DG)</f>
        <v>83971.021769981569</v>
      </c>
      <c r="DG6" s="94">
        <f>SUMIF(Leases!$B:$B,"BRR",Leases!DH:DH)</f>
        <v>86490.152423081032</v>
      </c>
      <c r="DH6" s="94">
        <f>SUMIF(Leases!$B:$B,"BRR",Leases!DI:DI)</f>
        <v>86490.152423081032</v>
      </c>
      <c r="DI6" s="94">
        <f>SUMIF(Leases!$B:$B,"BRR",Leases!DJ:DJ)</f>
        <v>86490.152423081032</v>
      </c>
      <c r="DJ6" s="94">
        <f>SUMIF(Leases!$B:$B,"BRR",Leases!DK:DK)</f>
        <v>86490.152423081032</v>
      </c>
      <c r="DK6" s="94">
        <f>SUMIF(Leases!$B:$B,"BRR",Leases!DL:DL)</f>
        <v>86490.152423081032</v>
      </c>
      <c r="DL6" s="94">
        <f>SUMIF(Leases!$B:$B,"BRR",Leases!DM:DM)</f>
        <v>86490.152423081032</v>
      </c>
      <c r="DM6" s="94">
        <f>SUMIF(Leases!$B:$B,"BRR",Leases!DN:DN)</f>
        <v>86490.152423081032</v>
      </c>
      <c r="DN6" s="94">
        <f>SUMIF(Leases!$B:$B,"BRR",Leases!DO:DO)</f>
        <v>86490.152423081032</v>
      </c>
      <c r="DO6" s="94">
        <f>SUMIF(Leases!$B:$B,"BRR",Leases!DP:DP)</f>
        <v>86490.152423081032</v>
      </c>
      <c r="DP6" s="94">
        <f>SUMIF(Leases!$B:$B,"BRR",Leases!DQ:DQ)</f>
        <v>86490.152423081032</v>
      </c>
      <c r="DQ6" s="94">
        <f>SUMIF(Leases!$B:$B,"BRR",Leases!DR:DR)</f>
        <v>86490.152423081032</v>
      </c>
      <c r="DR6" s="94">
        <f>SUMIF(Leases!$B:$B,"BRR",Leases!DS:DS)</f>
        <v>86490.152423081032</v>
      </c>
      <c r="DS6" s="94">
        <f>SUMIF(Leases!$B:$B,"BRR",Leases!DT:DT)</f>
        <v>86490.152423081032</v>
      </c>
      <c r="DT6" s="94">
        <f>SUMIF(Leases!$B:$B,"BRR",Leases!DU:DU)</f>
        <v>89084.856995773458</v>
      </c>
      <c r="DU6" s="94">
        <f>SUMIF(Leases!$B:$B,"BRR",Leases!DV:DV)</f>
        <v>89084.856995773458</v>
      </c>
      <c r="DV6" s="94">
        <f>SUMIF(Leases!$B:$B,"BRR",Leases!DW:DW)</f>
        <v>89084.856995773458</v>
      </c>
      <c r="DW6" s="94">
        <f>SUMIF(Leases!$B:$B,"BRR",Leases!DX:DX)</f>
        <v>89084.856995773458</v>
      </c>
      <c r="DX6" s="94">
        <f>SUMIF(Leases!$B:$B,"BRR",Leases!DY:DY)</f>
        <v>89084.856995773458</v>
      </c>
      <c r="DY6" s="94">
        <f>SUMIF(Leases!$B:$B,"BRR",Leases!DZ:DZ)</f>
        <v>89084.856995773458</v>
      </c>
      <c r="DZ6" s="94">
        <f>SUMIF(Leases!$B:$B,"BRR",Leases!EA:EA)</f>
        <v>89084.856995773458</v>
      </c>
      <c r="EA6" s="94">
        <f>SUMIF(Leases!$B:$B,"BRR",Leases!EB:EB)</f>
        <v>89084.856995773458</v>
      </c>
      <c r="EB6" s="94">
        <f>SUMIF(Leases!$B:$B,"BRR",Leases!EC:EC)</f>
        <v>89084.856995773458</v>
      </c>
      <c r="EC6" s="94">
        <f>SUMIF(Leases!$B:$B,"BRR",Leases!ED:ED)</f>
        <v>77913.552092475438</v>
      </c>
      <c r="ED6" s="97">
        <f>SUMIF(Leases!$B:$B,"BRR",Leases!EE:EE)</f>
        <v>77913.552092475438</v>
      </c>
    </row>
    <row r="7" spans="1:134" x14ac:dyDescent="0.25">
      <c r="A7" s="102">
        <f>SUMIF($C$1:$ED$1,"&lt;="&amp;Summary!$B$3,'Monthly CF'!C7:ED7)</f>
        <v>-350691.26490316656</v>
      </c>
      <c r="B7" s="13" t="s">
        <v>107</v>
      </c>
      <c r="C7" s="94">
        <f>SUMIF(Leases!$B:$B,"FR",Leases!D:D)</f>
        <v>0</v>
      </c>
      <c r="D7" s="94">
        <f>SUMIF(Leases!$B:$B,"FR",Leases!E:E)</f>
        <v>0</v>
      </c>
      <c r="E7" s="94">
        <f>SUMIF(Leases!$B:$B,"FR",Leases!F:F)</f>
        <v>0</v>
      </c>
      <c r="F7" s="94">
        <f>SUMIF(Leases!$B:$B,"FR",Leases!G:G)</f>
        <v>0</v>
      </c>
      <c r="G7" s="94">
        <f>SUMIF(Leases!$B:$B,"FR",Leases!H:H)</f>
        <v>0</v>
      </c>
      <c r="H7" s="94">
        <f>SUMIF(Leases!$B:$B,"FR",Leases!I:I)</f>
        <v>0</v>
      </c>
      <c r="I7" s="94">
        <f>SUMIF(Leases!$B:$B,"FR",Leases!J:J)</f>
        <v>0</v>
      </c>
      <c r="J7" s="94">
        <f>SUMIF(Leases!$B:$B,"FR",Leases!K:K)</f>
        <v>0</v>
      </c>
      <c r="K7" s="94">
        <f>SUMIF(Leases!$B:$B,"FR",Leases!L:L)</f>
        <v>0</v>
      </c>
      <c r="L7" s="94">
        <f>SUMIF(Leases!$B:$B,"FR",Leases!M:M)</f>
        <v>0</v>
      </c>
      <c r="M7" s="94">
        <f>SUMIF(Leases!$B:$B,"FR",Leases!N:N)</f>
        <v>0</v>
      </c>
      <c r="N7" s="94">
        <f>SUMIF(Leases!$B:$B,"FR",Leases!O:O)</f>
        <v>0</v>
      </c>
      <c r="O7" s="94">
        <f>SUMIF(Leases!$B:$B,"FR",Leases!P:P)</f>
        <v>0</v>
      </c>
      <c r="P7" s="94">
        <f>SUMIF(Leases!$B:$B,"FR",Leases!Q:Q)</f>
        <v>0</v>
      </c>
      <c r="Q7" s="94">
        <f>SUMIF(Leases!$B:$B,"FR",Leases!R:R)</f>
        <v>0</v>
      </c>
      <c r="R7" s="94">
        <f>SUMIF(Leases!$B:$B,"FR",Leases!S:S)</f>
        <v>0</v>
      </c>
      <c r="S7" s="94">
        <f>SUMIF(Leases!$B:$B,"FR",Leases!T:T)</f>
        <v>0</v>
      </c>
      <c r="T7" s="94">
        <f>SUMIF(Leases!$B:$B,"FR",Leases!U:U)</f>
        <v>0</v>
      </c>
      <c r="U7" s="94">
        <f>SUMIF(Leases!$B:$B,"FR",Leases!V:V)</f>
        <v>0</v>
      </c>
      <c r="V7" s="94">
        <f>SUMIF(Leases!$B:$B,"FR",Leases!W:W)</f>
        <v>0</v>
      </c>
      <c r="W7" s="94">
        <f>SUMIF(Leases!$B:$B,"FR",Leases!X:X)</f>
        <v>0</v>
      </c>
      <c r="X7" s="94">
        <f>SUMIF(Leases!$B:$B,"FR",Leases!Y:Y)</f>
        <v>0</v>
      </c>
      <c r="Y7" s="94">
        <f>SUMIF(Leases!$B:$B,"FR",Leases!Z:Z)</f>
        <v>0</v>
      </c>
      <c r="Z7" s="94">
        <f>SUMIF(Leases!$B:$B,"FR",Leases!AA:AA)</f>
        <v>0</v>
      </c>
      <c r="AA7" s="94">
        <f>SUMIF(Leases!$B:$B,"FR",Leases!AB:AB)</f>
        <v>0</v>
      </c>
      <c r="AB7" s="94">
        <f>SUMIF(Leases!$B:$B,"FR",Leases!AC:AC)</f>
        <v>-58526.316666666651</v>
      </c>
      <c r="AC7" s="94">
        <f>SUMIF(Leases!$B:$B,"FR",Leases!AD:AD)</f>
        <v>-58526.316666666651</v>
      </c>
      <c r="AD7" s="94">
        <f>SUMIF(Leases!$B:$B,"FR",Leases!AE:AE)</f>
        <v>-58526.316666666651</v>
      </c>
      <c r="AE7" s="94">
        <f>SUMIF(Leases!$B:$B,"FR",Leases!AF:AF)</f>
        <v>-58526.316666666651</v>
      </c>
      <c r="AF7" s="94">
        <f>SUMIF(Leases!$B:$B,"FR",Leases!AG:AG)</f>
        <v>-58526.316666666651</v>
      </c>
      <c r="AG7" s="94">
        <f>SUMIF(Leases!$B:$B,"FR",Leases!AH:AH)</f>
        <v>0</v>
      </c>
      <c r="AH7" s="94">
        <f>SUMIF(Leases!$B:$B,"FR",Leases!AI:AI)</f>
        <v>0</v>
      </c>
      <c r="AI7" s="94">
        <f>SUMIF(Leases!$B:$B,"FR",Leases!AJ:AJ)</f>
        <v>0</v>
      </c>
      <c r="AJ7" s="94">
        <f>SUMIF(Leases!$B:$B,"FR",Leases!AK:AK)</f>
        <v>0</v>
      </c>
      <c r="AK7" s="94">
        <f>SUMIF(Leases!$B:$B,"FR",Leases!AL:AL)</f>
        <v>0</v>
      </c>
      <c r="AL7" s="94">
        <f>SUMIF(Leases!$B:$B,"FR",Leases!AM:AM)</f>
        <v>0</v>
      </c>
      <c r="AM7" s="94">
        <f>SUMIF(Leases!$B:$B,"FR",Leases!AN:AN)</f>
        <v>0</v>
      </c>
      <c r="AN7" s="94">
        <f>SUMIF(Leases!$B:$B,"FR",Leases!AO:AO)</f>
        <v>-9083.2931874999995</v>
      </c>
      <c r="AO7" s="94">
        <f>SUMIF(Leases!$B:$B,"FR",Leases!AP:AP)</f>
        <v>-9083.2931874999995</v>
      </c>
      <c r="AP7" s="94">
        <f>SUMIF(Leases!$B:$B,"FR",Leases!AQ:AQ)</f>
        <v>-9083.2931874999995</v>
      </c>
      <c r="AQ7" s="94">
        <f>SUMIF(Leases!$B:$B,"FR",Leases!AR:AR)</f>
        <v>-9083.2931874999995</v>
      </c>
      <c r="AR7" s="94">
        <f>SUMIF(Leases!$B:$B,"FR",Leases!AS:AS)</f>
        <v>-9083.2931874999995</v>
      </c>
      <c r="AS7" s="94">
        <f>SUMIF(Leases!$B:$B,"FR",Leases!AT:AT)</f>
        <v>0</v>
      </c>
      <c r="AT7" s="94">
        <f>SUMIF(Leases!$B:$B,"FR",Leases!AU:AU)</f>
        <v>0</v>
      </c>
      <c r="AU7" s="94">
        <f>SUMIF(Leases!$B:$B,"FR",Leases!AV:AV)</f>
        <v>0</v>
      </c>
      <c r="AV7" s="94">
        <f>SUMIF(Leases!$B:$B,"FR",Leases!AW:AW)</f>
        <v>0</v>
      </c>
      <c r="AW7" s="94">
        <f>SUMIF(Leases!$B:$B,"FR",Leases!AX:AX)</f>
        <v>0</v>
      </c>
      <c r="AX7" s="94">
        <f>SUMIF(Leases!$B:$B,"FR",Leases!AY:AY)</f>
        <v>0</v>
      </c>
      <c r="AY7" s="94">
        <f>SUMIF(Leases!$B:$B,"FR",Leases!AZ:AZ)</f>
        <v>0</v>
      </c>
      <c r="AZ7" s="94">
        <f>SUMIF(Leases!$B:$B,"FR",Leases!BA:BA)</f>
        <v>0</v>
      </c>
      <c r="BA7" s="94">
        <f>SUMIF(Leases!$B:$B,"FR",Leases!BB:BB)</f>
        <v>0</v>
      </c>
      <c r="BB7" s="94">
        <f>SUMIF(Leases!$B:$B,"FR",Leases!BC:BC)</f>
        <v>0</v>
      </c>
      <c r="BC7" s="94">
        <f>SUMIF(Leases!$B:$B,"FR",Leases!BD:BD)</f>
        <v>-3160.8039080833332</v>
      </c>
      <c r="BD7" s="94">
        <f>SUMIF(Leases!$B:$B,"FR",Leases!BE:BE)</f>
        <v>-3160.8039080833332</v>
      </c>
      <c r="BE7" s="94">
        <f>SUMIF(Leases!$B:$B,"FR",Leases!BF:BF)</f>
        <v>-3160.8039080833332</v>
      </c>
      <c r="BF7" s="94">
        <f>SUMIF(Leases!$B:$B,"FR",Leases!BG:BG)</f>
        <v>-3160.8039080833332</v>
      </c>
      <c r="BG7" s="94">
        <f>SUMIF(Leases!$B:$B,"FR",Leases!BH:BH)</f>
        <v>0</v>
      </c>
      <c r="BH7" s="94">
        <f>SUMIF(Leases!$B:$B,"FR",Leases!BI:BI)</f>
        <v>0</v>
      </c>
      <c r="BI7" s="94">
        <f>SUMIF(Leases!$B:$B,"FR",Leases!BJ:BJ)</f>
        <v>0</v>
      </c>
      <c r="BJ7" s="94">
        <f>SUMIF(Leases!$B:$B,"FR",Leases!BK:BK)</f>
        <v>0</v>
      </c>
      <c r="BK7" s="94">
        <f>SUMIF(Leases!$B:$B,"FR",Leases!BL:BL)</f>
        <v>0</v>
      </c>
      <c r="BL7" s="94">
        <f>SUMIF(Leases!$B:$B,"FR",Leases!BM:BM)</f>
        <v>0</v>
      </c>
      <c r="BM7" s="94">
        <f>SUMIF(Leases!$B:$B,"FR",Leases!BN:BN)</f>
        <v>0</v>
      </c>
      <c r="BN7" s="94">
        <f>SUMIF(Leases!$B:$B,"FR",Leases!BO:BO)</f>
        <v>0</v>
      </c>
      <c r="BO7" s="94">
        <f>SUMIF(Leases!$B:$B,"FR",Leases!BP:BP)</f>
        <v>0</v>
      </c>
      <c r="BP7" s="94">
        <f>SUMIF(Leases!$B:$B,"FR",Leases!BQ:BQ)</f>
        <v>0</v>
      </c>
      <c r="BQ7" s="94">
        <f>SUMIF(Leases!$B:$B,"FR",Leases!BR:BR)</f>
        <v>0</v>
      </c>
      <c r="BR7" s="94">
        <f>SUMIF(Leases!$B:$B,"FR",Leases!BS:BS)</f>
        <v>0</v>
      </c>
      <c r="BS7" s="94">
        <f>SUMIF(Leases!$B:$B,"FR",Leases!BT:BT)</f>
        <v>0</v>
      </c>
      <c r="BT7" s="94">
        <f>SUMIF(Leases!$B:$B,"FR",Leases!BU:BU)</f>
        <v>0</v>
      </c>
      <c r="BU7" s="94">
        <f>SUMIF(Leases!$B:$B,"FR",Leases!BV:BV)</f>
        <v>0</v>
      </c>
      <c r="BV7" s="94">
        <f>SUMIF(Leases!$B:$B,"FR",Leases!BW:BW)</f>
        <v>0</v>
      </c>
      <c r="BW7" s="94">
        <f>SUMIF(Leases!$B:$B,"FR",Leases!BX:BX)</f>
        <v>0</v>
      </c>
      <c r="BX7" s="94">
        <f>SUMIF(Leases!$B:$B,"FR",Leases!BY:BY)</f>
        <v>0</v>
      </c>
      <c r="BY7" s="94">
        <f>SUMIF(Leases!$B:$B,"FR",Leases!BZ:BZ)</f>
        <v>0</v>
      </c>
      <c r="BZ7" s="94">
        <f>SUMIF(Leases!$B:$B,"FR",Leases!CA:CA)</f>
        <v>0</v>
      </c>
      <c r="CA7" s="94">
        <f>SUMIF(Leases!$B:$B,"FR",Leases!CB:CB)</f>
        <v>0</v>
      </c>
      <c r="CB7" s="94">
        <f>SUMIF(Leases!$B:$B,"FR",Leases!CC:CC)</f>
        <v>0</v>
      </c>
      <c r="CC7" s="94">
        <f>SUMIF(Leases!$B:$B,"FR",Leases!CD:CD)</f>
        <v>0</v>
      </c>
      <c r="CD7" s="94">
        <f>SUMIF(Leases!$B:$B,"FR",Leases!CE:CE)</f>
        <v>0</v>
      </c>
      <c r="CE7" s="94">
        <f>SUMIF(Leases!$B:$B,"FR",Leases!CF:CF)</f>
        <v>0</v>
      </c>
      <c r="CF7" s="94">
        <f>SUMIF(Leases!$B:$B,"FR",Leases!CG:CG)</f>
        <v>0</v>
      </c>
      <c r="CG7" s="94">
        <f>SUMIF(Leases!$B:$B,"FR",Leases!CH:CH)</f>
        <v>0</v>
      </c>
      <c r="CH7" s="94">
        <f>SUMIF(Leases!$B:$B,"FR",Leases!CI:CI)</f>
        <v>0</v>
      </c>
      <c r="CI7" s="94">
        <f>SUMIF(Leases!$B:$B,"FR",Leases!CJ:CJ)</f>
        <v>0</v>
      </c>
      <c r="CJ7" s="94">
        <f>SUMIF(Leases!$B:$B,"FR",Leases!CK:CK)</f>
        <v>0</v>
      </c>
      <c r="CK7" s="94">
        <f>SUMIF(Leases!$B:$B,"FR",Leases!CL:CL)</f>
        <v>0</v>
      </c>
      <c r="CL7" s="94">
        <f>SUMIF(Leases!$B:$B,"FR",Leases!CM:CM)</f>
        <v>0</v>
      </c>
      <c r="CM7" s="94">
        <f>SUMIF(Leases!$B:$B,"FR",Leases!CN:CN)</f>
        <v>0</v>
      </c>
      <c r="CN7" s="94">
        <f>SUMIF(Leases!$B:$B,"FR",Leases!CO:CO)</f>
        <v>0</v>
      </c>
      <c r="CO7" s="94">
        <f>SUMIF(Leases!$B:$B,"FR",Leases!CP:CP)</f>
        <v>0</v>
      </c>
      <c r="CP7" s="94">
        <f>SUMIF(Leases!$B:$B,"FR",Leases!CQ:CQ)</f>
        <v>0</v>
      </c>
      <c r="CQ7" s="94">
        <f>SUMIF(Leases!$B:$B,"FR",Leases!CR:CR)</f>
        <v>0</v>
      </c>
      <c r="CR7" s="94">
        <f>SUMIF(Leases!$B:$B,"FR",Leases!CS:CS)</f>
        <v>0</v>
      </c>
      <c r="CS7" s="94">
        <f>SUMIF(Leases!$B:$B,"FR",Leases!CT:CT)</f>
        <v>0</v>
      </c>
      <c r="CT7" s="94">
        <f>SUMIF(Leases!$B:$B,"FR",Leases!CU:CU)</f>
        <v>0</v>
      </c>
      <c r="CU7" s="94">
        <f>SUMIF(Leases!$B:$B,"FR",Leases!CV:CV)</f>
        <v>0</v>
      </c>
      <c r="CV7" s="94">
        <f>SUMIF(Leases!$B:$B,"FR",Leases!CW:CW)</f>
        <v>0</v>
      </c>
      <c r="CW7" s="94">
        <f>SUMIF(Leases!$B:$B,"FR",Leases!CX:CX)</f>
        <v>0</v>
      </c>
      <c r="CX7" s="94">
        <f>SUMIF(Leases!$B:$B,"FR",Leases!CY:CY)</f>
        <v>0</v>
      </c>
      <c r="CY7" s="94">
        <f>SUMIF(Leases!$B:$B,"FR",Leases!CZ:CZ)</f>
        <v>0</v>
      </c>
      <c r="CZ7" s="94">
        <f>SUMIF(Leases!$B:$B,"FR",Leases!DA:DA)</f>
        <v>0</v>
      </c>
      <c r="DA7" s="94">
        <f>SUMIF(Leases!$B:$B,"FR",Leases!DB:DB)</f>
        <v>0</v>
      </c>
      <c r="DB7" s="94">
        <f>SUMIF(Leases!$B:$B,"FR",Leases!DC:DC)</f>
        <v>0</v>
      </c>
      <c r="DC7" s="94">
        <f>SUMIF(Leases!$B:$B,"FR",Leases!DD:DD)</f>
        <v>0</v>
      </c>
      <c r="DD7" s="94">
        <f>SUMIF(Leases!$B:$B,"FR",Leases!DE:DE)</f>
        <v>0</v>
      </c>
      <c r="DE7" s="94">
        <f>SUMIF(Leases!$B:$B,"FR",Leases!DF:DF)</f>
        <v>0</v>
      </c>
      <c r="DF7" s="94">
        <f>SUMIF(Leases!$B:$B,"FR",Leases!DG:DG)</f>
        <v>0</v>
      </c>
      <c r="DG7" s="94">
        <f>SUMIF(Leases!$B:$B,"FR",Leases!DH:DH)</f>
        <v>0</v>
      </c>
      <c r="DH7" s="94">
        <f>SUMIF(Leases!$B:$B,"FR",Leases!DI:DI)</f>
        <v>0</v>
      </c>
      <c r="DI7" s="94">
        <f>SUMIF(Leases!$B:$B,"FR",Leases!DJ:DJ)</f>
        <v>0</v>
      </c>
      <c r="DJ7" s="94">
        <f>SUMIF(Leases!$B:$B,"FR",Leases!DK:DK)</f>
        <v>0</v>
      </c>
      <c r="DK7" s="94">
        <f>SUMIF(Leases!$B:$B,"FR",Leases!DL:DL)</f>
        <v>0</v>
      </c>
      <c r="DL7" s="94">
        <f>SUMIF(Leases!$B:$B,"FR",Leases!DM:DM)</f>
        <v>0</v>
      </c>
      <c r="DM7" s="94">
        <f>SUMIF(Leases!$B:$B,"FR",Leases!DN:DN)</f>
        <v>0</v>
      </c>
      <c r="DN7" s="94">
        <f>SUMIF(Leases!$B:$B,"FR",Leases!DO:DO)</f>
        <v>0</v>
      </c>
      <c r="DO7" s="94">
        <f>SUMIF(Leases!$B:$B,"FR",Leases!DP:DP)</f>
        <v>0</v>
      </c>
      <c r="DP7" s="94">
        <f>SUMIF(Leases!$B:$B,"FR",Leases!DQ:DQ)</f>
        <v>0</v>
      </c>
      <c r="DQ7" s="94">
        <f>SUMIF(Leases!$B:$B,"FR",Leases!DR:DR)</f>
        <v>0</v>
      </c>
      <c r="DR7" s="94">
        <f>SUMIF(Leases!$B:$B,"FR",Leases!DS:DS)</f>
        <v>0</v>
      </c>
      <c r="DS7" s="94">
        <f>SUMIF(Leases!$B:$B,"FR",Leases!DT:DT)</f>
        <v>0</v>
      </c>
      <c r="DT7" s="94">
        <f>SUMIF(Leases!$B:$B,"FR",Leases!DU:DU)</f>
        <v>0</v>
      </c>
      <c r="DU7" s="94">
        <f>SUMIF(Leases!$B:$B,"FR",Leases!DV:DV)</f>
        <v>0</v>
      </c>
      <c r="DV7" s="94">
        <f>SUMIF(Leases!$B:$B,"FR",Leases!DW:DW)</f>
        <v>0</v>
      </c>
      <c r="DW7" s="94">
        <f>SUMIF(Leases!$B:$B,"FR",Leases!DX:DX)</f>
        <v>0</v>
      </c>
      <c r="DX7" s="94">
        <f>SUMIF(Leases!$B:$B,"FR",Leases!DY:DY)</f>
        <v>0</v>
      </c>
      <c r="DY7" s="94">
        <f>SUMIF(Leases!$B:$B,"FR",Leases!DZ:DZ)</f>
        <v>0</v>
      </c>
      <c r="DZ7" s="94">
        <f>SUMIF(Leases!$B:$B,"FR",Leases!EA:EA)</f>
        <v>0</v>
      </c>
      <c r="EA7" s="94">
        <f>SUMIF(Leases!$B:$B,"FR",Leases!EB:EB)</f>
        <v>0</v>
      </c>
      <c r="EB7" s="94">
        <f>SUMIF(Leases!$B:$B,"FR",Leases!EC:EC)</f>
        <v>0</v>
      </c>
      <c r="EC7" s="94">
        <f>SUMIF(Leases!$B:$B,"FR",Leases!ED:ED)</f>
        <v>0</v>
      </c>
      <c r="ED7" s="97">
        <f>SUMIF(Leases!$B:$B,"FR",Leases!EE:EE)</f>
        <v>0</v>
      </c>
    </row>
    <row r="8" spans="1:134" x14ac:dyDescent="0.25">
      <c r="A8" s="102">
        <f>SUMIF($C$1:$ED$1,"&lt;="&amp;Summary!$B$3,'Monthly CF'!C8:ED8)</f>
        <v>0</v>
      </c>
      <c r="B8" s="13" t="s">
        <v>37</v>
      </c>
      <c r="C8" s="94">
        <f>-HLOOKUP(C1,Summary!$B$16:$L$17,2,0)*SUM('Monthly CF'!C6:C7)</f>
        <v>0</v>
      </c>
      <c r="D8" s="94">
        <f>-HLOOKUP(D1,Summary!$B$16:$L$17,2,0)*SUM('Monthly CF'!D6:D7)</f>
        <v>0</v>
      </c>
      <c r="E8" s="94">
        <f>-HLOOKUP(E1,Summary!$B$16:$L$17,2,0)*SUM('Monthly CF'!E6:E7)</f>
        <v>0</v>
      </c>
      <c r="F8" s="94">
        <f>-HLOOKUP(F1,Summary!$B$16:$L$17,2,0)*SUM('Monthly CF'!F6:F7)</f>
        <v>0</v>
      </c>
      <c r="G8" s="94">
        <f>-HLOOKUP(G1,Summary!$B$16:$L$17,2,0)*SUM('Monthly CF'!G6:G7)</f>
        <v>0</v>
      </c>
      <c r="H8" s="94">
        <f>-HLOOKUP(H1,Summary!$B$16:$L$17,2,0)*SUM('Monthly CF'!H6:H7)</f>
        <v>0</v>
      </c>
      <c r="I8" s="94">
        <f>-HLOOKUP(I1,Summary!$B$16:$L$17,2,0)*SUM('Monthly CF'!I6:I7)</f>
        <v>0</v>
      </c>
      <c r="J8" s="94">
        <f>-HLOOKUP(J1,Summary!$B$16:$L$17,2,0)*SUM('Monthly CF'!J6:J7)</f>
        <v>0</v>
      </c>
      <c r="K8" s="94">
        <f>-HLOOKUP(K1,Summary!$B$16:$L$17,2,0)*SUM('Monthly CF'!K6:K7)</f>
        <v>0</v>
      </c>
      <c r="L8" s="94">
        <f>-HLOOKUP(L1,Summary!$B$16:$L$17,2,0)*SUM('Monthly CF'!L6:L7)</f>
        <v>0</v>
      </c>
      <c r="M8" s="94">
        <f>-HLOOKUP(M1,Summary!$B$16:$L$17,2,0)*SUM('Monthly CF'!M6:M7)</f>
        <v>0</v>
      </c>
      <c r="N8" s="94">
        <f>-HLOOKUP(N1,Summary!$B$16:$L$17,2,0)*SUM('Monthly CF'!N6:N7)</f>
        <v>0</v>
      </c>
      <c r="O8" s="94">
        <f>-HLOOKUP(O1,Summary!$B$16:$L$17,2,0)*SUM('Monthly CF'!O6:O7)</f>
        <v>0</v>
      </c>
      <c r="P8" s="94">
        <f>-HLOOKUP(P1,Summary!$B$16:$L$17,2,0)*SUM('Monthly CF'!P6:P7)</f>
        <v>0</v>
      </c>
      <c r="Q8" s="94">
        <f>-HLOOKUP(Q1,Summary!$B$16:$L$17,2,0)*SUM('Monthly CF'!Q6:Q7)</f>
        <v>0</v>
      </c>
      <c r="R8" s="94">
        <f>-HLOOKUP(R1,Summary!$B$16:$L$17,2,0)*SUM('Monthly CF'!R6:R7)</f>
        <v>0</v>
      </c>
      <c r="S8" s="94">
        <f>-HLOOKUP(S1,Summary!$B$16:$L$17,2,0)*SUM('Monthly CF'!S6:S7)</f>
        <v>0</v>
      </c>
      <c r="T8" s="94">
        <f>-HLOOKUP(T1,Summary!$B$16:$L$17,2,0)*SUM('Monthly CF'!T6:T7)</f>
        <v>0</v>
      </c>
      <c r="U8" s="94">
        <f>-HLOOKUP(U1,Summary!$B$16:$L$17,2,0)*SUM('Monthly CF'!U6:U7)</f>
        <v>0</v>
      </c>
      <c r="V8" s="94">
        <f>-HLOOKUP(V1,Summary!$B$16:$L$17,2,0)*SUM('Monthly CF'!V6:V7)</f>
        <v>0</v>
      </c>
      <c r="W8" s="94">
        <f>-HLOOKUP(W1,Summary!$B$16:$L$17,2,0)*SUM('Monthly CF'!W6:W7)</f>
        <v>0</v>
      </c>
      <c r="X8" s="94">
        <f>-HLOOKUP(X1,Summary!$B$16:$L$17,2,0)*SUM('Monthly CF'!X6:X7)</f>
        <v>0</v>
      </c>
      <c r="Y8" s="94">
        <f>-HLOOKUP(Y1,Summary!$B$16:$L$17,2,0)*SUM('Monthly CF'!Y6:Y7)</f>
        <v>0</v>
      </c>
      <c r="Z8" s="94">
        <f>-HLOOKUP(Z1,Summary!$B$16:$L$17,2,0)*SUM('Monthly CF'!Z6:Z7)</f>
        <v>0</v>
      </c>
      <c r="AA8" s="94">
        <f>-HLOOKUP(AA1,Summary!$B$16:$L$17,2,0)*SUM('Monthly CF'!AA6:AA7)</f>
        <v>0</v>
      </c>
      <c r="AB8" s="94">
        <f>-HLOOKUP(AB1,Summary!$B$16:$L$17,2,0)*SUM('Monthly CF'!AB6:AB7)</f>
        <v>0</v>
      </c>
      <c r="AC8" s="94">
        <f>-HLOOKUP(AC1,Summary!$B$16:$L$17,2,0)*SUM('Monthly CF'!AC6:AC7)</f>
        <v>0</v>
      </c>
      <c r="AD8" s="94">
        <f>-HLOOKUP(AD1,Summary!$B$16:$L$17,2,0)*SUM('Monthly CF'!AD6:AD7)</f>
        <v>0</v>
      </c>
      <c r="AE8" s="94">
        <f>-HLOOKUP(AE1,Summary!$B$16:$L$17,2,0)*SUM('Monthly CF'!AE6:AE7)</f>
        <v>0</v>
      </c>
      <c r="AF8" s="94">
        <f>-HLOOKUP(AF1,Summary!$B$16:$L$17,2,0)*SUM('Monthly CF'!AF6:AF7)</f>
        <v>0</v>
      </c>
      <c r="AG8" s="94">
        <f>-HLOOKUP(AG1,Summary!$B$16:$L$17,2,0)*SUM('Monthly CF'!AG6:AG7)</f>
        <v>0</v>
      </c>
      <c r="AH8" s="94">
        <f>-HLOOKUP(AH1,Summary!$B$16:$L$17,2,0)*SUM('Monthly CF'!AH6:AH7)</f>
        <v>0</v>
      </c>
      <c r="AI8" s="94">
        <f>-HLOOKUP(AI1,Summary!$B$16:$L$17,2,0)*SUM('Monthly CF'!AI6:AI7)</f>
        <v>0</v>
      </c>
      <c r="AJ8" s="94">
        <f>-HLOOKUP(AJ1,Summary!$B$16:$L$17,2,0)*SUM('Monthly CF'!AJ6:AJ7)</f>
        <v>0</v>
      </c>
      <c r="AK8" s="94">
        <f>-HLOOKUP(AK1,Summary!$B$16:$L$17,2,0)*SUM('Monthly CF'!AK6:AK7)</f>
        <v>0</v>
      </c>
      <c r="AL8" s="94">
        <f>-HLOOKUP(AL1,Summary!$B$16:$L$17,2,0)*SUM('Monthly CF'!AL6:AL7)</f>
        <v>0</v>
      </c>
      <c r="AM8" s="94">
        <f>-HLOOKUP(AM1,Summary!$B$16:$L$17,2,0)*SUM('Monthly CF'!AM6:AM7)</f>
        <v>0</v>
      </c>
      <c r="AN8" s="94">
        <f>-HLOOKUP(AN1,Summary!$B$16:$L$17,2,0)*SUM('Monthly CF'!AN6:AN7)</f>
        <v>0</v>
      </c>
      <c r="AO8" s="94">
        <f>-HLOOKUP(AO1,Summary!$B$16:$L$17,2,0)*SUM('Monthly CF'!AO6:AO7)</f>
        <v>0</v>
      </c>
      <c r="AP8" s="94">
        <f>-HLOOKUP(AP1,Summary!$B$16:$L$17,2,0)*SUM('Monthly CF'!AP6:AP7)</f>
        <v>0</v>
      </c>
      <c r="AQ8" s="94">
        <f>-HLOOKUP(AQ1,Summary!$B$16:$L$17,2,0)*SUM('Monthly CF'!AQ6:AQ7)</f>
        <v>0</v>
      </c>
      <c r="AR8" s="94">
        <f>-HLOOKUP(AR1,Summary!$B$16:$L$17,2,0)*SUM('Monthly CF'!AR6:AR7)</f>
        <v>0</v>
      </c>
      <c r="AS8" s="94">
        <f>-HLOOKUP(AS1,Summary!$B$16:$L$17,2,0)*SUM('Monthly CF'!AS6:AS7)</f>
        <v>0</v>
      </c>
      <c r="AT8" s="94">
        <f>-HLOOKUP(AT1,Summary!$B$16:$L$17,2,0)*SUM('Monthly CF'!AT6:AT7)</f>
        <v>0</v>
      </c>
      <c r="AU8" s="94">
        <f>-HLOOKUP(AU1,Summary!$B$16:$L$17,2,0)*SUM('Monthly CF'!AU6:AU7)</f>
        <v>0</v>
      </c>
      <c r="AV8" s="94">
        <f>-HLOOKUP(AV1,Summary!$B$16:$L$17,2,0)*SUM('Monthly CF'!AV6:AV7)</f>
        <v>0</v>
      </c>
      <c r="AW8" s="94">
        <f>-HLOOKUP(AW1,Summary!$B$16:$L$17,2,0)*SUM('Monthly CF'!AW6:AW7)</f>
        <v>0</v>
      </c>
      <c r="AX8" s="94">
        <f>-HLOOKUP(AX1,Summary!$B$16:$L$17,2,0)*SUM('Monthly CF'!AX6:AX7)</f>
        <v>0</v>
      </c>
      <c r="AY8" s="94">
        <f>-HLOOKUP(AY1,Summary!$B$16:$L$17,2,0)*SUM('Monthly CF'!AY6:AY7)</f>
        <v>0</v>
      </c>
      <c r="AZ8" s="94">
        <f>-HLOOKUP(AZ1,Summary!$B$16:$L$17,2,0)*SUM('Monthly CF'!AZ6:AZ7)</f>
        <v>0</v>
      </c>
      <c r="BA8" s="94">
        <f>-HLOOKUP(BA1,Summary!$B$16:$L$17,2,0)*SUM('Monthly CF'!BA6:BA7)</f>
        <v>0</v>
      </c>
      <c r="BB8" s="94">
        <f>-HLOOKUP(BB1,Summary!$B$16:$L$17,2,0)*SUM('Monthly CF'!BB6:BB7)</f>
        <v>0</v>
      </c>
      <c r="BC8" s="94">
        <f>-HLOOKUP(BC1,Summary!$B$16:$L$17,2,0)*SUM('Monthly CF'!BC6:BC7)</f>
        <v>0</v>
      </c>
      <c r="BD8" s="94">
        <f>-HLOOKUP(BD1,Summary!$B$16:$L$17,2,0)*SUM('Monthly CF'!BD6:BD7)</f>
        <v>0</v>
      </c>
      <c r="BE8" s="94">
        <f>-HLOOKUP(BE1,Summary!$B$16:$L$17,2,0)*SUM('Monthly CF'!BE6:BE7)</f>
        <v>0</v>
      </c>
      <c r="BF8" s="94">
        <f>-HLOOKUP(BF1,Summary!$B$16:$L$17,2,0)*SUM('Monthly CF'!BF6:BF7)</f>
        <v>0</v>
      </c>
      <c r="BG8" s="94">
        <f>-HLOOKUP(BG1,Summary!$B$16:$L$17,2,0)*SUM('Monthly CF'!BG6:BG7)</f>
        <v>0</v>
      </c>
      <c r="BH8" s="94">
        <f>-HLOOKUP(BH1,Summary!$B$16:$L$17,2,0)*SUM('Monthly CF'!BH6:BH7)</f>
        <v>0</v>
      </c>
      <c r="BI8" s="94">
        <f>-HLOOKUP(BI1,Summary!$B$16:$L$17,2,0)*SUM('Monthly CF'!BI6:BI7)</f>
        <v>0</v>
      </c>
      <c r="BJ8" s="94">
        <f>-HLOOKUP(BJ1,Summary!$B$16:$L$17,2,0)*SUM('Monthly CF'!BJ6:BJ7)</f>
        <v>0</v>
      </c>
      <c r="BK8" s="94">
        <f>-HLOOKUP(BK1,Summary!$B$16:$L$17,2,0)*SUM('Monthly CF'!BK6:BK7)</f>
        <v>0</v>
      </c>
      <c r="BL8" s="94">
        <f>-HLOOKUP(BL1,Summary!$B$16:$L$17,2,0)*SUM('Monthly CF'!BL6:BL7)</f>
        <v>0</v>
      </c>
      <c r="BM8" s="94">
        <f>-HLOOKUP(BM1,Summary!$B$16:$L$17,2,0)*SUM('Monthly CF'!BM6:BM7)</f>
        <v>0</v>
      </c>
      <c r="BN8" s="94">
        <f>-HLOOKUP(BN1,Summary!$B$16:$L$17,2,0)*SUM('Monthly CF'!BN6:BN7)</f>
        <v>0</v>
      </c>
      <c r="BO8" s="94">
        <f>-HLOOKUP(BO1,Summary!$B$16:$L$17,2,0)*SUM('Monthly CF'!BO6:BO7)</f>
        <v>0</v>
      </c>
      <c r="BP8" s="94">
        <f>-HLOOKUP(BP1,Summary!$B$16:$L$17,2,0)*SUM('Monthly CF'!BP6:BP7)</f>
        <v>0</v>
      </c>
      <c r="BQ8" s="94">
        <f>-HLOOKUP(BQ1,Summary!$B$16:$L$17,2,0)*SUM('Monthly CF'!BQ6:BQ7)</f>
        <v>0</v>
      </c>
      <c r="BR8" s="94">
        <f>-HLOOKUP(BR1,Summary!$B$16:$L$17,2,0)*SUM('Monthly CF'!BR6:BR7)</f>
        <v>0</v>
      </c>
      <c r="BS8" s="94">
        <f>-HLOOKUP(BS1,Summary!$B$16:$L$17,2,0)*SUM('Monthly CF'!BS6:BS7)</f>
        <v>0</v>
      </c>
      <c r="BT8" s="94">
        <f>-HLOOKUP(BT1,Summary!$B$16:$L$17,2,0)*SUM('Monthly CF'!BT6:BT7)</f>
        <v>0</v>
      </c>
      <c r="BU8" s="94">
        <f>-HLOOKUP(BU1,Summary!$B$16:$L$17,2,0)*SUM('Monthly CF'!BU6:BU7)</f>
        <v>0</v>
      </c>
      <c r="BV8" s="94">
        <f>-HLOOKUP(BV1,Summary!$B$16:$L$17,2,0)*SUM('Monthly CF'!BV6:BV7)</f>
        <v>0</v>
      </c>
      <c r="BW8" s="94">
        <f>-HLOOKUP(BW1,Summary!$B$16:$L$17,2,0)*SUM('Monthly CF'!BW6:BW7)</f>
        <v>0</v>
      </c>
      <c r="BX8" s="94">
        <f>-HLOOKUP(BX1,Summary!$B$16:$L$17,2,0)*SUM('Monthly CF'!BX6:BX7)</f>
        <v>0</v>
      </c>
      <c r="BY8" s="94">
        <f>-HLOOKUP(BY1,Summary!$B$16:$L$17,2,0)*SUM('Monthly CF'!BY6:BY7)</f>
        <v>0</v>
      </c>
      <c r="BZ8" s="94">
        <f>-HLOOKUP(BZ1,Summary!$B$16:$L$17,2,0)*SUM('Monthly CF'!BZ6:BZ7)</f>
        <v>0</v>
      </c>
      <c r="CA8" s="94">
        <f>-HLOOKUP(CA1,Summary!$B$16:$L$17,2,0)*SUM('Monthly CF'!CA6:CA7)</f>
        <v>0</v>
      </c>
      <c r="CB8" s="94">
        <f>-HLOOKUP(CB1,Summary!$B$16:$L$17,2,0)*SUM('Monthly CF'!CB6:CB7)</f>
        <v>0</v>
      </c>
      <c r="CC8" s="94">
        <f>-HLOOKUP(CC1,Summary!$B$16:$L$17,2,0)*SUM('Monthly CF'!CC6:CC7)</f>
        <v>0</v>
      </c>
      <c r="CD8" s="94">
        <f>-HLOOKUP(CD1,Summary!$B$16:$L$17,2,0)*SUM('Monthly CF'!CD6:CD7)</f>
        <v>0</v>
      </c>
      <c r="CE8" s="94">
        <f>-HLOOKUP(CE1,Summary!$B$16:$L$17,2,0)*SUM('Monthly CF'!CE6:CE7)</f>
        <v>0</v>
      </c>
      <c r="CF8" s="94">
        <f>-HLOOKUP(CF1,Summary!$B$16:$L$17,2,0)*SUM('Monthly CF'!CF6:CF7)</f>
        <v>0</v>
      </c>
      <c r="CG8" s="94">
        <f>-HLOOKUP(CG1,Summary!$B$16:$L$17,2,0)*SUM('Monthly CF'!CG6:CG7)</f>
        <v>0</v>
      </c>
      <c r="CH8" s="94">
        <f>-HLOOKUP(CH1,Summary!$B$16:$L$17,2,0)*SUM('Monthly CF'!CH6:CH7)</f>
        <v>0</v>
      </c>
      <c r="CI8" s="94">
        <f>-HLOOKUP(CI1,Summary!$B$16:$L$17,2,0)*SUM('Monthly CF'!CI6:CI7)</f>
        <v>0</v>
      </c>
      <c r="CJ8" s="94">
        <f>-HLOOKUP(CJ1,Summary!$B$16:$L$17,2,0)*SUM('Monthly CF'!CJ6:CJ7)</f>
        <v>0</v>
      </c>
      <c r="CK8" s="94">
        <f>-HLOOKUP(CK1,Summary!$B$16:$L$17,2,0)*SUM('Monthly CF'!CK6:CK7)</f>
        <v>0</v>
      </c>
      <c r="CL8" s="94">
        <f>-HLOOKUP(CL1,Summary!$B$16:$L$17,2,0)*SUM('Monthly CF'!CL6:CL7)</f>
        <v>0</v>
      </c>
      <c r="CM8" s="94">
        <f>-HLOOKUP(CM1,Summary!$B$16:$L$17,2,0)*SUM('Monthly CF'!CM6:CM7)</f>
        <v>0</v>
      </c>
      <c r="CN8" s="94">
        <f>-HLOOKUP(CN1,Summary!$B$16:$L$17,2,0)*SUM('Monthly CF'!CN6:CN7)</f>
        <v>0</v>
      </c>
      <c r="CO8" s="94">
        <f>-HLOOKUP(CO1,Summary!$B$16:$L$17,2,0)*SUM('Monthly CF'!CO6:CO7)</f>
        <v>0</v>
      </c>
      <c r="CP8" s="94">
        <f>-HLOOKUP(CP1,Summary!$B$16:$L$17,2,0)*SUM('Monthly CF'!CP6:CP7)</f>
        <v>0</v>
      </c>
      <c r="CQ8" s="94">
        <f>-HLOOKUP(CQ1,Summary!$B$16:$L$17,2,0)*SUM('Monthly CF'!CQ6:CQ7)</f>
        <v>0</v>
      </c>
      <c r="CR8" s="94">
        <f>-HLOOKUP(CR1,Summary!$B$16:$L$17,2,0)*SUM('Monthly CF'!CR6:CR7)</f>
        <v>0</v>
      </c>
      <c r="CS8" s="94">
        <f>-HLOOKUP(CS1,Summary!$B$16:$L$17,2,0)*SUM('Monthly CF'!CS6:CS7)</f>
        <v>0</v>
      </c>
      <c r="CT8" s="94">
        <f>-HLOOKUP(CT1,Summary!$B$16:$L$17,2,0)*SUM('Monthly CF'!CT6:CT7)</f>
        <v>0</v>
      </c>
      <c r="CU8" s="94">
        <f>-HLOOKUP(CU1,Summary!$B$16:$L$17,2,0)*SUM('Monthly CF'!CU6:CU7)</f>
        <v>0</v>
      </c>
      <c r="CV8" s="94">
        <f>-HLOOKUP(CV1,Summary!$B$16:$L$17,2,0)*SUM('Monthly CF'!CV6:CV7)</f>
        <v>0</v>
      </c>
      <c r="CW8" s="94">
        <f>-HLOOKUP(CW1,Summary!$B$16:$L$17,2,0)*SUM('Monthly CF'!CW6:CW7)</f>
        <v>0</v>
      </c>
      <c r="CX8" s="94">
        <f>-HLOOKUP(CX1,Summary!$B$16:$L$17,2,0)*SUM('Monthly CF'!CX6:CX7)</f>
        <v>0</v>
      </c>
      <c r="CY8" s="94">
        <f>-HLOOKUP(CY1,Summary!$B$16:$L$17,2,0)*SUM('Monthly CF'!CY6:CY7)</f>
        <v>0</v>
      </c>
      <c r="CZ8" s="94">
        <f>-HLOOKUP(CZ1,Summary!$B$16:$L$17,2,0)*SUM('Monthly CF'!CZ6:CZ7)</f>
        <v>0</v>
      </c>
      <c r="DA8" s="94">
        <f>-HLOOKUP(DA1,Summary!$B$16:$L$17,2,0)*SUM('Monthly CF'!DA6:DA7)</f>
        <v>0</v>
      </c>
      <c r="DB8" s="94">
        <f>-HLOOKUP(DB1,Summary!$B$16:$L$17,2,0)*SUM('Monthly CF'!DB6:DB7)</f>
        <v>0</v>
      </c>
      <c r="DC8" s="94">
        <f>-HLOOKUP(DC1,Summary!$B$16:$L$17,2,0)*SUM('Monthly CF'!DC6:DC7)</f>
        <v>0</v>
      </c>
      <c r="DD8" s="94">
        <f>-HLOOKUP(DD1,Summary!$B$16:$L$17,2,0)*SUM('Monthly CF'!DD6:DD7)</f>
        <v>0</v>
      </c>
      <c r="DE8" s="94">
        <f>-HLOOKUP(DE1,Summary!$B$16:$L$17,2,0)*SUM('Monthly CF'!DE6:DE7)</f>
        <v>0</v>
      </c>
      <c r="DF8" s="94">
        <f>-HLOOKUP(DF1,Summary!$B$16:$L$17,2,0)*SUM('Monthly CF'!DF6:DF7)</f>
        <v>0</v>
      </c>
      <c r="DG8" s="94">
        <f>-HLOOKUP(DG1,Summary!$B$16:$L$17,2,0)*SUM('Monthly CF'!DG6:DG7)</f>
        <v>0</v>
      </c>
      <c r="DH8" s="94">
        <f>-HLOOKUP(DH1,Summary!$B$16:$L$17,2,0)*SUM('Monthly CF'!DH6:DH7)</f>
        <v>0</v>
      </c>
      <c r="DI8" s="94">
        <f>-HLOOKUP(DI1,Summary!$B$16:$L$17,2,0)*SUM('Monthly CF'!DI6:DI7)</f>
        <v>0</v>
      </c>
      <c r="DJ8" s="94">
        <f>-HLOOKUP(DJ1,Summary!$B$16:$L$17,2,0)*SUM('Monthly CF'!DJ6:DJ7)</f>
        <v>0</v>
      </c>
      <c r="DK8" s="94">
        <f>-HLOOKUP(DK1,Summary!$B$16:$L$17,2,0)*SUM('Monthly CF'!DK6:DK7)</f>
        <v>0</v>
      </c>
      <c r="DL8" s="94">
        <f>-HLOOKUP(DL1,Summary!$B$16:$L$17,2,0)*SUM('Monthly CF'!DL6:DL7)</f>
        <v>0</v>
      </c>
      <c r="DM8" s="94">
        <f>-HLOOKUP(DM1,Summary!$B$16:$L$17,2,0)*SUM('Monthly CF'!DM6:DM7)</f>
        <v>0</v>
      </c>
      <c r="DN8" s="94">
        <f>-HLOOKUP(DN1,Summary!$B$16:$L$17,2,0)*SUM('Monthly CF'!DN6:DN7)</f>
        <v>0</v>
      </c>
      <c r="DO8" s="94">
        <f>-HLOOKUP(DO1,Summary!$B$16:$L$17,2,0)*SUM('Monthly CF'!DO6:DO7)</f>
        <v>0</v>
      </c>
      <c r="DP8" s="94">
        <f>-HLOOKUP(DP1,Summary!$B$16:$L$17,2,0)*SUM('Monthly CF'!DP6:DP7)</f>
        <v>0</v>
      </c>
      <c r="DQ8" s="94">
        <f>-HLOOKUP(DQ1,Summary!$B$16:$L$17,2,0)*SUM('Monthly CF'!DQ6:DQ7)</f>
        <v>0</v>
      </c>
      <c r="DR8" s="94">
        <f>-HLOOKUP(DR1,Summary!$B$16:$L$17,2,0)*SUM('Monthly CF'!DR6:DR7)</f>
        <v>0</v>
      </c>
      <c r="DS8" s="94">
        <f>-HLOOKUP(DS1,Summary!$B$16:$L$17,2,0)*SUM('Monthly CF'!DS6:DS7)</f>
        <v>0</v>
      </c>
      <c r="DT8" s="94">
        <f>-HLOOKUP(DT1,Summary!$B$16:$L$17,2,0)*SUM('Monthly CF'!DT6:DT7)</f>
        <v>0</v>
      </c>
      <c r="DU8" s="94">
        <f>-HLOOKUP(DU1,Summary!$B$16:$L$17,2,0)*SUM('Monthly CF'!DU6:DU7)</f>
        <v>0</v>
      </c>
      <c r="DV8" s="94">
        <f>-HLOOKUP(DV1,Summary!$B$16:$L$17,2,0)*SUM('Monthly CF'!DV6:DV7)</f>
        <v>0</v>
      </c>
      <c r="DW8" s="94">
        <f>-HLOOKUP(DW1,Summary!$B$16:$L$17,2,0)*SUM('Monthly CF'!DW6:DW7)</f>
        <v>0</v>
      </c>
      <c r="DX8" s="94">
        <f>-HLOOKUP(DX1,Summary!$B$16:$L$17,2,0)*SUM('Monthly CF'!DX6:DX7)</f>
        <v>0</v>
      </c>
      <c r="DY8" s="94">
        <f>-HLOOKUP(DY1,Summary!$B$16:$L$17,2,0)*SUM('Monthly CF'!DY6:DY7)</f>
        <v>0</v>
      </c>
      <c r="DZ8" s="94">
        <f>-HLOOKUP(DZ1,Summary!$B$16:$L$17,2,0)*SUM('Monthly CF'!DZ6:DZ7)</f>
        <v>0</v>
      </c>
      <c r="EA8" s="94">
        <f>-HLOOKUP(EA1,Summary!$B$16:$L$17,2,0)*SUM('Monthly CF'!EA6:EA7)</f>
        <v>0</v>
      </c>
      <c r="EB8" s="94">
        <f>-HLOOKUP(EB1,Summary!$B$16:$L$17,2,0)*SUM('Monthly CF'!EB6:EB7)</f>
        <v>0</v>
      </c>
      <c r="EC8" s="94">
        <f>-HLOOKUP(EC1,Summary!$B$16:$L$17,2,0)*SUM('Monthly CF'!EC6:EC7)</f>
        <v>0</v>
      </c>
      <c r="ED8" s="97">
        <f>-HLOOKUP(ED1,Summary!$B$16:$L$17,2,0)*SUM('Monthly CF'!ED6:ED7)</f>
        <v>0</v>
      </c>
    </row>
    <row r="9" spans="1:134" x14ac:dyDescent="0.25">
      <c r="A9" s="102">
        <f>SUMIF($C$1:$ED$1,"&lt;="&amp;Summary!$B$3,'Monthly CF'!C9:ED9)</f>
        <v>8610120.791122403</v>
      </c>
      <c r="B9" s="121" t="s">
        <v>108</v>
      </c>
      <c r="C9" s="100">
        <f>SUM(C6:C8)</f>
        <v>69519.779824726676</v>
      </c>
      <c r="D9" s="100">
        <f t="shared" ref="D9:BO9" si="9">SUM(D6:D8)</f>
        <v>69519.779824726676</v>
      </c>
      <c r="E9" s="100">
        <f t="shared" si="9"/>
        <v>69604.466167226681</v>
      </c>
      <c r="F9" s="100">
        <f t="shared" si="9"/>
        <v>69604.466167226681</v>
      </c>
      <c r="G9" s="100">
        <f t="shared" si="9"/>
        <v>69604.466167226681</v>
      </c>
      <c r="H9" s="100">
        <f t="shared" si="9"/>
        <v>69604.466167226681</v>
      </c>
      <c r="I9" s="100">
        <f t="shared" si="9"/>
        <v>69604.466167226681</v>
      </c>
      <c r="J9" s="100">
        <f t="shared" si="9"/>
        <v>69604.466167226681</v>
      </c>
      <c r="K9" s="100">
        <f t="shared" si="9"/>
        <v>69604.466167226681</v>
      </c>
      <c r="L9" s="100">
        <f t="shared" si="9"/>
        <v>71335.84199719374</v>
      </c>
      <c r="M9" s="100">
        <f t="shared" si="9"/>
        <v>71335.84199719374</v>
      </c>
      <c r="N9" s="100">
        <f t="shared" si="9"/>
        <v>71335.84199719374</v>
      </c>
      <c r="O9" s="100">
        <f t="shared" si="9"/>
        <v>71605.373219468485</v>
      </c>
      <c r="P9" s="100">
        <f t="shared" si="9"/>
        <v>71605.373219468485</v>
      </c>
      <c r="Q9" s="100">
        <f t="shared" si="9"/>
        <v>71692.600152243482</v>
      </c>
      <c r="R9" s="100">
        <f t="shared" si="9"/>
        <v>71692.600152243482</v>
      </c>
      <c r="S9" s="100">
        <f t="shared" si="9"/>
        <v>71692.600152243482</v>
      </c>
      <c r="T9" s="100">
        <f t="shared" si="9"/>
        <v>71692.600152243482</v>
      </c>
      <c r="U9" s="100">
        <f t="shared" si="9"/>
        <v>71692.600152243482</v>
      </c>
      <c r="V9" s="100">
        <f t="shared" si="9"/>
        <v>71692.600152243482</v>
      </c>
      <c r="W9" s="100">
        <f t="shared" si="9"/>
        <v>71692.600152243482</v>
      </c>
      <c r="X9" s="100">
        <f t="shared" si="9"/>
        <v>12248.696656708087</v>
      </c>
      <c r="Y9" s="100">
        <f t="shared" si="9"/>
        <v>12248.696656708087</v>
      </c>
      <c r="Z9" s="100">
        <f t="shared" si="9"/>
        <v>12248.696656708087</v>
      </c>
      <c r="AA9" s="100">
        <f t="shared" si="9"/>
        <v>12526.313815651079</v>
      </c>
      <c r="AB9" s="100">
        <f t="shared" si="9"/>
        <v>12526.313815651083</v>
      </c>
      <c r="AC9" s="100">
        <f t="shared" si="9"/>
        <v>12616.157556409336</v>
      </c>
      <c r="AD9" s="100">
        <f t="shared" si="9"/>
        <v>12616.157556409336</v>
      </c>
      <c r="AE9" s="100">
        <f t="shared" si="9"/>
        <v>12616.157556409336</v>
      </c>
      <c r="AF9" s="100">
        <f t="shared" si="9"/>
        <v>12616.157556409336</v>
      </c>
      <c r="AG9" s="100">
        <f t="shared" si="9"/>
        <v>71142.474223075988</v>
      </c>
      <c r="AH9" s="100">
        <f t="shared" si="9"/>
        <v>71142.474223075988</v>
      </c>
      <c r="AI9" s="100">
        <f t="shared" si="9"/>
        <v>71142.474223075988</v>
      </c>
      <c r="AJ9" s="100">
        <f t="shared" si="9"/>
        <v>71142.474223075988</v>
      </c>
      <c r="AK9" s="100">
        <f t="shared" si="9"/>
        <v>71142.474223075988</v>
      </c>
      <c r="AL9" s="100">
        <f t="shared" si="9"/>
        <v>71142.474223075988</v>
      </c>
      <c r="AM9" s="100">
        <f t="shared" si="9"/>
        <v>63366.741266033241</v>
      </c>
      <c r="AN9" s="100">
        <f t="shared" si="9"/>
        <v>63366.741266033241</v>
      </c>
      <c r="AO9" s="100">
        <f t="shared" si="9"/>
        <v>63459.280319014237</v>
      </c>
      <c r="AP9" s="100">
        <f t="shared" si="9"/>
        <v>63459.280319014237</v>
      </c>
      <c r="AQ9" s="100">
        <f t="shared" si="9"/>
        <v>63459.280319014237</v>
      </c>
      <c r="AR9" s="100">
        <f t="shared" si="9"/>
        <v>63459.280319014237</v>
      </c>
      <c r="AS9" s="100">
        <f t="shared" si="9"/>
        <v>72542.573506514236</v>
      </c>
      <c r="AT9" s="100">
        <f t="shared" si="9"/>
        <v>72542.573506514236</v>
      </c>
      <c r="AU9" s="100">
        <f t="shared" si="9"/>
        <v>72542.573506514236</v>
      </c>
      <c r="AV9" s="100">
        <f t="shared" si="9"/>
        <v>72542.573506514236</v>
      </c>
      <c r="AW9" s="100">
        <f t="shared" si="9"/>
        <v>72542.573506514236</v>
      </c>
      <c r="AX9" s="100">
        <f t="shared" si="9"/>
        <v>72542.573506514236</v>
      </c>
      <c r="AY9" s="100">
        <f t="shared" si="9"/>
        <v>74623.535487139234</v>
      </c>
      <c r="AZ9" s="100">
        <f t="shared" si="9"/>
        <v>74623.535487139234</v>
      </c>
      <c r="BA9" s="100">
        <f t="shared" si="9"/>
        <v>71446.361334791654</v>
      </c>
      <c r="BB9" s="100">
        <f t="shared" si="9"/>
        <v>71446.361334791654</v>
      </c>
      <c r="BC9" s="100">
        <f t="shared" si="9"/>
        <v>71446.36133479164</v>
      </c>
      <c r="BD9" s="100">
        <f t="shared" si="9"/>
        <v>71446.36133479164</v>
      </c>
      <c r="BE9" s="100">
        <f t="shared" si="9"/>
        <v>71446.36133479164</v>
      </c>
      <c r="BF9" s="100">
        <f t="shared" si="9"/>
        <v>71446.36133479164</v>
      </c>
      <c r="BG9" s="100">
        <f t="shared" si="9"/>
        <v>74607.16524287498</v>
      </c>
      <c r="BH9" s="100">
        <f t="shared" si="9"/>
        <v>74607.16524287498</v>
      </c>
      <c r="BI9" s="100">
        <f t="shared" si="9"/>
        <v>74607.16524287498</v>
      </c>
      <c r="BJ9" s="100">
        <f t="shared" si="9"/>
        <v>74607.16524287498</v>
      </c>
      <c r="BK9" s="100">
        <f t="shared" si="9"/>
        <v>76845.380200161235</v>
      </c>
      <c r="BL9" s="100">
        <f t="shared" si="9"/>
        <v>76845.380200161235</v>
      </c>
      <c r="BM9" s="100">
        <f t="shared" si="9"/>
        <v>76845.380200161235</v>
      </c>
      <c r="BN9" s="100">
        <f t="shared" si="9"/>
        <v>76845.380200161235</v>
      </c>
      <c r="BO9" s="100">
        <f t="shared" si="9"/>
        <v>76845.380200161235</v>
      </c>
      <c r="BP9" s="100">
        <f t="shared" ref="BP9:EA9" si="10">SUM(BP6:BP8)</f>
        <v>76845.380200161235</v>
      </c>
      <c r="BQ9" s="100">
        <f t="shared" si="10"/>
        <v>76845.380200161235</v>
      </c>
      <c r="BR9" s="100">
        <f t="shared" si="10"/>
        <v>76845.380200161235</v>
      </c>
      <c r="BS9" s="100">
        <f t="shared" si="10"/>
        <v>76845.380200161235</v>
      </c>
      <c r="BT9" s="100">
        <f t="shared" si="10"/>
        <v>76845.380200161235</v>
      </c>
      <c r="BU9" s="100">
        <f t="shared" si="10"/>
        <v>76845.380200161235</v>
      </c>
      <c r="BV9" s="100">
        <f t="shared" si="10"/>
        <v>76845.380200161235</v>
      </c>
      <c r="BW9" s="100">
        <f t="shared" si="10"/>
        <v>76845.380200161235</v>
      </c>
      <c r="BX9" s="100">
        <f t="shared" si="10"/>
        <v>79150.741606166062</v>
      </c>
      <c r="BY9" s="100">
        <f t="shared" si="10"/>
        <v>79150.741606166062</v>
      </c>
      <c r="BZ9" s="100">
        <f t="shared" si="10"/>
        <v>79150.741606166062</v>
      </c>
      <c r="CA9" s="100">
        <f t="shared" si="10"/>
        <v>79150.741606166062</v>
      </c>
      <c r="CB9" s="100">
        <f t="shared" si="10"/>
        <v>79150.741606166062</v>
      </c>
      <c r="CC9" s="100">
        <f t="shared" si="10"/>
        <v>79150.741606166062</v>
      </c>
      <c r="CD9" s="100">
        <f t="shared" si="10"/>
        <v>79150.741606166062</v>
      </c>
      <c r="CE9" s="100">
        <f t="shared" si="10"/>
        <v>79150.741606166062</v>
      </c>
      <c r="CF9" s="100">
        <f t="shared" si="10"/>
        <v>79150.741606166062</v>
      </c>
      <c r="CG9" s="100">
        <f t="shared" si="10"/>
        <v>79150.741606166062</v>
      </c>
      <c r="CH9" s="100">
        <f t="shared" si="10"/>
        <v>79150.741606166062</v>
      </c>
      <c r="CI9" s="100">
        <f t="shared" si="10"/>
        <v>81525.263854351069</v>
      </c>
      <c r="CJ9" s="100">
        <f t="shared" si="10"/>
        <v>81525.263854351069</v>
      </c>
      <c r="CK9" s="100">
        <f t="shared" si="10"/>
        <v>81525.263854351069</v>
      </c>
      <c r="CL9" s="100">
        <f t="shared" si="10"/>
        <v>81525.263854351069</v>
      </c>
      <c r="CM9" s="100">
        <f t="shared" si="10"/>
        <v>81525.263854351069</v>
      </c>
      <c r="CN9" s="100">
        <f t="shared" si="10"/>
        <v>81525.263854351069</v>
      </c>
      <c r="CO9" s="100">
        <f t="shared" si="10"/>
        <v>81525.263854351069</v>
      </c>
      <c r="CP9" s="100">
        <f t="shared" si="10"/>
        <v>81525.263854351069</v>
      </c>
      <c r="CQ9" s="100">
        <f t="shared" si="10"/>
        <v>81525.263854351069</v>
      </c>
      <c r="CR9" s="100">
        <f t="shared" si="10"/>
        <v>81525.263854351069</v>
      </c>
      <c r="CS9" s="100">
        <f t="shared" si="10"/>
        <v>81525.263854351069</v>
      </c>
      <c r="CT9" s="100">
        <f t="shared" si="10"/>
        <v>81525.263854351069</v>
      </c>
      <c r="CU9" s="100">
        <f t="shared" si="10"/>
        <v>83971.021769981569</v>
      </c>
      <c r="CV9" s="100">
        <f t="shared" si="10"/>
        <v>83971.021769981569</v>
      </c>
      <c r="CW9" s="100">
        <f t="shared" si="10"/>
        <v>83971.021769981569</v>
      </c>
      <c r="CX9" s="100">
        <f t="shared" si="10"/>
        <v>83971.021769981569</v>
      </c>
      <c r="CY9" s="100">
        <f t="shared" si="10"/>
        <v>83971.021769981569</v>
      </c>
      <c r="CZ9" s="100">
        <f t="shared" si="10"/>
        <v>83971.021769981569</v>
      </c>
      <c r="DA9" s="100">
        <f t="shared" si="10"/>
        <v>83971.021769981569</v>
      </c>
      <c r="DB9" s="100">
        <f t="shared" si="10"/>
        <v>83971.021769981569</v>
      </c>
      <c r="DC9" s="100">
        <f t="shared" si="10"/>
        <v>83971.021769981569</v>
      </c>
      <c r="DD9" s="100">
        <f t="shared" si="10"/>
        <v>83971.021769981569</v>
      </c>
      <c r="DE9" s="100">
        <f t="shared" si="10"/>
        <v>83971.021769981569</v>
      </c>
      <c r="DF9" s="100">
        <f t="shared" si="10"/>
        <v>83971.021769981569</v>
      </c>
      <c r="DG9" s="100">
        <f t="shared" si="10"/>
        <v>86490.152423081032</v>
      </c>
      <c r="DH9" s="100">
        <f t="shared" si="10"/>
        <v>86490.152423081032</v>
      </c>
      <c r="DI9" s="100">
        <f t="shared" si="10"/>
        <v>86490.152423081032</v>
      </c>
      <c r="DJ9" s="100">
        <f t="shared" si="10"/>
        <v>86490.152423081032</v>
      </c>
      <c r="DK9" s="100">
        <f t="shared" si="10"/>
        <v>86490.152423081032</v>
      </c>
      <c r="DL9" s="100">
        <f t="shared" si="10"/>
        <v>86490.152423081032</v>
      </c>
      <c r="DM9" s="100">
        <f t="shared" si="10"/>
        <v>86490.152423081032</v>
      </c>
      <c r="DN9" s="100">
        <f t="shared" si="10"/>
        <v>86490.152423081032</v>
      </c>
      <c r="DO9" s="100">
        <f t="shared" si="10"/>
        <v>86490.152423081032</v>
      </c>
      <c r="DP9" s="100">
        <f t="shared" si="10"/>
        <v>86490.152423081032</v>
      </c>
      <c r="DQ9" s="100">
        <f t="shared" si="10"/>
        <v>86490.152423081032</v>
      </c>
      <c r="DR9" s="100">
        <f t="shared" si="10"/>
        <v>86490.152423081032</v>
      </c>
      <c r="DS9" s="100">
        <f t="shared" si="10"/>
        <v>86490.152423081032</v>
      </c>
      <c r="DT9" s="100">
        <f t="shared" si="10"/>
        <v>89084.856995773458</v>
      </c>
      <c r="DU9" s="100">
        <f t="shared" si="10"/>
        <v>89084.856995773458</v>
      </c>
      <c r="DV9" s="100">
        <f t="shared" si="10"/>
        <v>89084.856995773458</v>
      </c>
      <c r="DW9" s="100">
        <f t="shared" si="10"/>
        <v>89084.856995773458</v>
      </c>
      <c r="DX9" s="100">
        <f t="shared" si="10"/>
        <v>89084.856995773458</v>
      </c>
      <c r="DY9" s="100">
        <f t="shared" si="10"/>
        <v>89084.856995773458</v>
      </c>
      <c r="DZ9" s="100">
        <f t="shared" si="10"/>
        <v>89084.856995773458</v>
      </c>
      <c r="EA9" s="100">
        <f t="shared" si="10"/>
        <v>89084.856995773458</v>
      </c>
      <c r="EB9" s="100">
        <f t="shared" ref="EB9:ED9" si="11">SUM(EB6:EB8)</f>
        <v>89084.856995773458</v>
      </c>
      <c r="EC9" s="100">
        <f t="shared" si="11"/>
        <v>77913.552092475438</v>
      </c>
      <c r="ED9" s="101">
        <f t="shared" si="11"/>
        <v>77913.552092475438</v>
      </c>
    </row>
    <row r="10" spans="1:134" x14ac:dyDescent="0.25">
      <c r="A10" s="102"/>
      <c r="B10" s="13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94"/>
      <c r="DI10" s="94"/>
      <c r="DJ10" s="94"/>
      <c r="DK10" s="94"/>
      <c r="DL10" s="94"/>
      <c r="DM10" s="94"/>
      <c r="DN10" s="94"/>
      <c r="DO10" s="94"/>
      <c r="DP10" s="94"/>
      <c r="DQ10" s="94"/>
      <c r="DR10" s="94"/>
      <c r="DS10" s="94"/>
      <c r="DT10" s="94"/>
      <c r="DU10" s="94"/>
      <c r="DV10" s="94"/>
      <c r="DW10" s="94"/>
      <c r="DX10" s="94"/>
      <c r="DY10" s="94"/>
      <c r="DZ10" s="94"/>
      <c r="EA10" s="94"/>
      <c r="EB10" s="94"/>
      <c r="EC10" s="94"/>
      <c r="ED10" s="97"/>
    </row>
    <row r="11" spans="1:134" x14ac:dyDescent="0.25">
      <c r="A11" s="102"/>
      <c r="B11" s="128" t="s">
        <v>109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127"/>
    </row>
    <row r="12" spans="1:134" x14ac:dyDescent="0.25">
      <c r="A12" s="102">
        <f ca="1">SUMIF($C$1:$ED$1,"&lt;="&amp;Summary!$B$3,'Monthly CF'!C12:ED12)</f>
        <v>4001621.7650822396</v>
      </c>
      <c r="B12" s="13" t="s">
        <v>110</v>
      </c>
      <c r="C12" s="94">
        <f ca="1">SUMIF(Leases!$B:$B,"CAM",Leases!D:D)</f>
        <v>29985.147829630725</v>
      </c>
      <c r="D12" s="94">
        <f ca="1">SUMIF(Leases!$B:$B,"CAM",Leases!E:E)</f>
        <v>30000.403106572809</v>
      </c>
      <c r="E12" s="94">
        <f ca="1">SUMIF(Leases!$B:$B,"CAM",Leases!F:F)</f>
        <v>30018.315172375245</v>
      </c>
      <c r="F12" s="94">
        <f ca="1">SUMIF(Leases!$B:$B,"CAM",Leases!G:G)</f>
        <v>30033.645789364124</v>
      </c>
      <c r="G12" s="94">
        <f ca="1">SUMIF(Leases!$B:$B,"CAM",Leases!H:H)</f>
        <v>30049.014215790277</v>
      </c>
      <c r="H12" s="94">
        <f ca="1">SUMIF(Leases!$B:$B,"CAM",Leases!I:I)</f>
        <v>30064.420544901972</v>
      </c>
      <c r="I12" s="94">
        <f ca="1">SUMIF(Leases!$B:$B,"CAM",Leases!J:J)</f>
        <v>30079.864870177458</v>
      </c>
      <c r="J12" s="94">
        <f ca="1">SUMIF(Leases!$B:$B,"CAM",Leases!K:K)</f>
        <v>30095.34728532553</v>
      </c>
      <c r="K12" s="94">
        <f ca="1">SUMIF(Leases!$B:$B,"CAM",Leases!L:L)</f>
        <v>30110.867884286075</v>
      </c>
      <c r="L12" s="94">
        <f ca="1">SUMIF(Leases!$B:$B,"CAM",Leases!M:M)</f>
        <v>30179.974467312146</v>
      </c>
      <c r="M12" s="94">
        <f ca="1">SUMIF(Leases!$B:$B,"CAM",Leases!N:N)</f>
        <v>30195.571716644656</v>
      </c>
      <c r="N12" s="94">
        <f ca="1">SUMIF(Leases!$B:$B,"CAM",Leases!O:O)</f>
        <v>30211.207433001731</v>
      </c>
      <c r="O12" s="94">
        <f ca="1">SUMIF(Leases!$B:$B,"CAM",Leases!P:P)</f>
        <v>30884.702264519656</v>
      </c>
      <c r="P12" s="94">
        <f ca="1">SUMIF(Leases!$B:$B,"CAM",Leases!Q:Q)</f>
        <v>30900.415199770003</v>
      </c>
      <c r="Q12" s="94">
        <f ca="1">SUMIF(Leases!$B:$B,"CAM",Leases!R:R)</f>
        <v>30918.864627546503</v>
      </c>
      <c r="R12" s="94">
        <f ca="1">SUMIF(Leases!$B:$B,"CAM",Leases!S:S)</f>
        <v>30934.655163045056</v>
      </c>
      <c r="S12" s="94">
        <f ca="1">SUMIF(Leases!$B:$B,"CAM",Leases!T:T)</f>
        <v>30950.484642263993</v>
      </c>
      <c r="T12" s="94">
        <f ca="1">SUMIF(Leases!$B:$B,"CAM",Leases!U:U)</f>
        <v>30966.353161249041</v>
      </c>
      <c r="U12" s="94">
        <f ca="1">SUMIF(Leases!$B:$B,"CAM",Leases!V:V)</f>
        <v>30982.260816282789</v>
      </c>
      <c r="V12" s="94">
        <f ca="1">SUMIF(Leases!$B:$B,"CAM",Leases!W:W)</f>
        <v>30998.207703885299</v>
      </c>
      <c r="W12" s="94">
        <f ca="1">SUMIF(Leases!$B:$B,"CAM",Leases!X:X)</f>
        <v>31014.193920814665</v>
      </c>
      <c r="X12" s="94">
        <f ca="1">SUMIF(Leases!$B:$B,"CAM",Leases!Y:Y)</f>
        <v>4743.0478848039402</v>
      </c>
      <c r="Y12" s="94">
        <f ca="1">SUMIF(Leases!$B:$B,"CAM",Leases!Z:Z)</f>
        <v>4745.6581380381303</v>
      </c>
      <c r="Z12" s="94">
        <f ca="1">SUMIF(Leases!$B:$B,"CAM",Leases!AA:AA)</f>
        <v>4748.2748288609691</v>
      </c>
      <c r="AA12" s="94">
        <f ca="1">SUMIF(Leases!$B:$B,"CAM",Leases!AB:AB)</f>
        <v>4860.9865015861888</v>
      </c>
      <c r="AB12" s="94">
        <f ca="1">SUMIF(Leases!$B:$B,"CAM",Leases!AC:AC)</f>
        <v>29933.802276369246</v>
      </c>
      <c r="AC12" s="94">
        <f ca="1">SUMIF(Leases!$B:$B,"CAM",Leases!AD:AD)</f>
        <v>29952.805186979047</v>
      </c>
      <c r="AD12" s="94">
        <f ca="1">SUMIF(Leases!$B:$B,"CAM",Leases!AE:AE)</f>
        <v>29969.06943854256</v>
      </c>
      <c r="AE12" s="94">
        <f ca="1">SUMIF(Leases!$B:$B,"CAM",Leases!AF:AF)</f>
        <v>29985.373802138067</v>
      </c>
      <c r="AF12" s="94">
        <f ca="1">SUMIF(Leases!$B:$B,"CAM",Leases!AG:AG)</f>
        <v>30001.718376692657</v>
      </c>
      <c r="AG12" s="94">
        <f ca="1">SUMIF(Leases!$B:$B,"CAM",Leases!AH:AH)</f>
        <v>31828.195529418659</v>
      </c>
      <c r="AH12" s="94">
        <f ca="1">SUMIF(Leases!$B:$B,"CAM",Leases!AI:AI)</f>
        <v>31844.620823649246</v>
      </c>
      <c r="AI12" s="94">
        <f ca="1">SUMIF(Leases!$B:$B,"CAM",Leases!AJ:AJ)</f>
        <v>31861.086627086494</v>
      </c>
      <c r="AJ12" s="94">
        <f ca="1">SUMIF(Leases!$B:$B,"CAM",Leases!AK:AK)</f>
        <v>31877.593039637031</v>
      </c>
      <c r="AK12" s="94">
        <f ca="1">SUMIF(Leases!$B:$B,"CAM",Leases!AL:AL)</f>
        <v>31894.140161453892</v>
      </c>
      <c r="AL12" s="94">
        <f ca="1">SUMIF(Leases!$B:$B,"CAM",Leases!AM:AM)</f>
        <v>31910.728092937112</v>
      </c>
      <c r="AM12" s="94">
        <f ca="1">SUMIF(Leases!$B:$B,"CAM",Leases!AN:AN)</f>
        <v>28219.822678545203</v>
      </c>
      <c r="AN12" s="94">
        <f ca="1">SUMIF(Leases!$B:$B,"CAM",Leases!AO:AO)</f>
        <v>32392.578345771031</v>
      </c>
      <c r="AO12" s="94">
        <f ca="1">SUMIF(Leases!$B:$B,"CAM",Leases!AP:AP)</f>
        <v>32412.151343699123</v>
      </c>
      <c r="AP12" s="94">
        <f ca="1">SUMIF(Leases!$B:$B,"CAM",Leases!AQ:AQ)</f>
        <v>32428.903522809538</v>
      </c>
      <c r="AQ12" s="94">
        <f ca="1">SUMIF(Leases!$B:$B,"CAM",Leases!AR:AR)</f>
        <v>32445.697017312908</v>
      </c>
      <c r="AR12" s="94">
        <f ca="1">SUMIF(Leases!$B:$B,"CAM",Leases!AS:AS)</f>
        <v>32462.531929104145</v>
      </c>
      <c r="AS12" s="94">
        <f ca="1">SUMIF(Leases!$B:$B,"CAM",Leases!AT:AT)</f>
        <v>32760.334953757287</v>
      </c>
      <c r="AT12" s="94">
        <f ca="1">SUMIF(Leases!$B:$B,"CAM",Leases!AU:AU)</f>
        <v>32777.25300681479</v>
      </c>
      <c r="AU12" s="94">
        <f ca="1">SUMIF(Leases!$B:$B,"CAM",Leases!AV:AV)</f>
        <v>32794.21278435515</v>
      </c>
      <c r="AV12" s="94">
        <f ca="1">SUMIF(Leases!$B:$B,"CAM",Leases!AW:AW)</f>
        <v>32811.214389282206</v>
      </c>
      <c r="AW12" s="94">
        <f ca="1">SUMIF(Leases!$B:$B,"CAM",Leases!AX:AX)</f>
        <v>32828.257924753576</v>
      </c>
      <c r="AX12" s="94">
        <f ca="1">SUMIF(Leases!$B:$B,"CAM",Leases!AY:AY)</f>
        <v>32845.343494181288</v>
      </c>
      <c r="AY12" s="94">
        <f ca="1">SUMIF(Leases!$B:$B,"CAM",Leases!AZ:AZ)</f>
        <v>33636.540138777535</v>
      </c>
      <c r="AZ12" s="94">
        <f ca="1">SUMIF(Leases!$B:$B,"CAM",Leases!BA:BA)</f>
        <v>33653.710087374835</v>
      </c>
      <c r="BA12" s="94">
        <f ca="1">SUMIF(Leases!$B:$B,"CAM",Leases!BB:BB)</f>
        <v>32132.390740907271</v>
      </c>
      <c r="BB12" s="94">
        <f ca="1">SUMIF(Leases!$B:$B,"CAM",Leases!BC:BC)</f>
        <v>32148.905256112408</v>
      </c>
      <c r="BC12" s="94">
        <f ca="1">SUMIF(Leases!$B:$B,"CAM",Leases!BD:BD)</f>
        <v>33607.21130740572</v>
      </c>
      <c r="BD12" s="94">
        <f ca="1">SUMIF(Leases!$B:$B,"CAM",Leases!BE:BE)</f>
        <v>33624.55126655069</v>
      </c>
      <c r="BE12" s="94">
        <f ca="1">SUMIF(Leases!$B:$B,"CAM",Leases!BF:BF)</f>
        <v>33641.933990712751</v>
      </c>
      <c r="BF12" s="94">
        <f ca="1">SUMIF(Leases!$B:$B,"CAM",Leases!BG:BG)</f>
        <v>33659.359585361985</v>
      </c>
      <c r="BG12" s="94">
        <f ca="1">SUMIF(Leases!$B:$B,"CAM",Leases!BH:BH)</f>
        <v>33774.584978128041</v>
      </c>
      <c r="BH12" s="94">
        <f ca="1">SUMIF(Leases!$B:$B,"CAM",Leases!BI:BI)</f>
        <v>33792.096631202912</v>
      </c>
      <c r="BI12" s="94">
        <f ca="1">SUMIF(Leases!$B:$B,"CAM",Leases!BJ:BJ)</f>
        <v>33809.65147273842</v>
      </c>
      <c r="BJ12" s="94">
        <f ca="1">SUMIF(Leases!$B:$B,"CAM",Leases!BK:BK)</f>
        <v>33827.249609248967</v>
      </c>
      <c r="BK12" s="94">
        <f ca="1">SUMIF(Leases!$B:$B,"CAM",Leases!BL:BL)</f>
        <v>34645.114857840083</v>
      </c>
      <c r="BL12" s="94">
        <f ca="1">SUMIF(Leases!$B:$B,"CAM",Leases!BM:BM)</f>
        <v>34662.799904895306</v>
      </c>
      <c r="BM12" s="94">
        <f ca="1">SUMIF(Leases!$B:$B,"CAM",Leases!BN:BN)</f>
        <v>34680.528568047499</v>
      </c>
      <c r="BN12" s="94">
        <f ca="1">SUMIF(Leases!$B:$B,"CAM",Leases!BO:BO)</f>
        <v>34698.300954865736</v>
      </c>
      <c r="BO12" s="94">
        <f ca="1">SUMIF(Leases!$B:$B,"CAM",Leases!BP:BP)</f>
        <v>34716.117173184364</v>
      </c>
      <c r="BP12" s="94">
        <f ca="1">SUMIF(Leases!$B:$B,"CAM",Leases!BQ:BQ)</f>
        <v>34733.977331103684</v>
      </c>
      <c r="BQ12" s="94">
        <f ca="1">SUMIF(Leases!$B:$B,"CAM",Leases!BR:BR)</f>
        <v>34751.881536990615</v>
      </c>
      <c r="BR12" s="94">
        <f ca="1">SUMIF(Leases!$B:$B,"CAM",Leases!BS:BS)</f>
        <v>34769.829899479315</v>
      </c>
      <c r="BS12" s="94">
        <f ca="1">SUMIF(Leases!$B:$B,"CAM",Leases!BT:BT)</f>
        <v>34787.822527471886</v>
      </c>
      <c r="BT12" s="94">
        <f ca="1">SUMIF(Leases!$B:$B,"CAM",Leases!BU:BU)</f>
        <v>34805.859530139001</v>
      </c>
      <c r="BU12" s="94">
        <f ca="1">SUMIF(Leases!$B:$B,"CAM",Leases!BV:BV)</f>
        <v>34823.941016920573</v>
      </c>
      <c r="BV12" s="94">
        <f ca="1">SUMIF(Leases!$B:$B,"CAM",Leases!BW:BW)</f>
        <v>34842.067097526437</v>
      </c>
      <c r="BW12" s="94">
        <f ca="1">SUMIF(Leases!$B:$B,"CAM",Leases!BX:BX)</f>
        <v>35613.168466276162</v>
      </c>
      <c r="BX12" s="94">
        <f ca="1">SUMIF(Leases!$B:$B,"CAM",Leases!BY:BY)</f>
        <v>35702.683902042168</v>
      </c>
      <c r="BY12" s="94">
        <f ca="1">SUMIF(Leases!$B:$B,"CAM",Leases!BZ:BZ)</f>
        <v>35720.944425088928</v>
      </c>
      <c r="BZ12" s="94">
        <f ca="1">SUMIF(Leases!$B:$B,"CAM",Leases!CA:CA)</f>
        <v>35739.249983511712</v>
      </c>
      <c r="CA12" s="94">
        <f ca="1">SUMIF(Leases!$B:$B,"CAM",Leases!CB:CB)</f>
        <v>35757.600688379898</v>
      </c>
      <c r="CB12" s="94">
        <f ca="1">SUMIF(Leases!$B:$B,"CAM",Leases!CC:CC)</f>
        <v>35775.996651036803</v>
      </c>
      <c r="CC12" s="94">
        <f ca="1">SUMIF(Leases!$B:$B,"CAM",Leases!CD:CD)</f>
        <v>35794.437983100332</v>
      </c>
      <c r="CD12" s="94">
        <f ca="1">SUMIF(Leases!$B:$B,"CAM",Leases!CE:CE)</f>
        <v>35812.924796463703</v>
      </c>
      <c r="CE12" s="94">
        <f ca="1">SUMIF(Leases!$B:$B,"CAM",Leases!CF:CF)</f>
        <v>35831.45720329605</v>
      </c>
      <c r="CF12" s="94">
        <f ca="1">SUMIF(Leases!$B:$B,"CAM",Leases!CG:CG)</f>
        <v>35850.035316043177</v>
      </c>
      <c r="CG12" s="94">
        <f ca="1">SUMIF(Leases!$B:$B,"CAM",Leases!CH:CH)</f>
        <v>35868.659247428193</v>
      </c>
      <c r="CH12" s="94">
        <f ca="1">SUMIF(Leases!$B:$B,"CAM",Leases!CI:CI)</f>
        <v>35887.329110452236</v>
      </c>
      <c r="CI12" s="94">
        <f ca="1">SUMIF(Leases!$B:$B,"CAM",Leases!CJ:CJ)</f>
        <v>36755.002352682553</v>
      </c>
      <c r="CJ12" s="94">
        <f ca="1">SUMIF(Leases!$B:$B,"CAM",Leases!CK:CK)</f>
        <v>36773.764419103441</v>
      </c>
      <c r="CK12" s="94">
        <f ca="1">SUMIF(Leases!$B:$B,"CAM",Leases!CL:CL)</f>
        <v>36792.572757841612</v>
      </c>
      <c r="CL12" s="94">
        <f ca="1">SUMIF(Leases!$B:$B,"CAM",Leases!CM:CM)</f>
        <v>36811.427483017076</v>
      </c>
      <c r="CM12" s="94">
        <f ca="1">SUMIF(Leases!$B:$B,"CAM",Leases!CN:CN)</f>
        <v>36830.328709031302</v>
      </c>
      <c r="CN12" s="94">
        <f ca="1">SUMIF(Leases!$B:$B,"CAM",Leases!CO:CO)</f>
        <v>36849.276550567913</v>
      </c>
      <c r="CO12" s="94">
        <f ca="1">SUMIF(Leases!$B:$B,"CAM",Leases!CP:CP)</f>
        <v>36868.27112259336</v>
      </c>
      <c r="CP12" s="94">
        <f ca="1">SUMIF(Leases!$B:$B,"CAM",Leases!CQ:CQ)</f>
        <v>36887.31254035762</v>
      </c>
      <c r="CQ12" s="94">
        <f ca="1">SUMIF(Leases!$B:$B,"CAM",Leases!CR:CR)</f>
        <v>36906.400919394939</v>
      </c>
      <c r="CR12" s="94">
        <f ca="1">SUMIF(Leases!$B:$B,"CAM",Leases!CS:CS)</f>
        <v>36925.536375524491</v>
      </c>
      <c r="CS12" s="94">
        <f ca="1">SUMIF(Leases!$B:$B,"CAM",Leases!CT:CT)</f>
        <v>36944.71902485106</v>
      </c>
      <c r="CT12" s="94">
        <f ca="1">SUMIF(Leases!$B:$B,"CAM",Leases!CU:CU)</f>
        <v>36963.948983765818</v>
      </c>
      <c r="CU12" s="94">
        <f ca="1">SUMIF(Leases!$B:$B,"CAM",Leases!CV:CV)</f>
        <v>37857.652423263033</v>
      </c>
      <c r="CV12" s="94">
        <f ca="1">SUMIF(Leases!$B:$B,"CAM",Leases!CW:CW)</f>
        <v>37876.977351676549</v>
      </c>
      <c r="CW12" s="94">
        <f ca="1">SUMIF(Leases!$B:$B,"CAM",Leases!CX:CX)</f>
        <v>37896.349940576867</v>
      </c>
      <c r="CX12" s="94">
        <f ca="1">SUMIF(Leases!$B:$B,"CAM",Leases!CY:CY)</f>
        <v>37915.770307507599</v>
      </c>
      <c r="CY12" s="94">
        <f ca="1">SUMIF(Leases!$B:$B,"CAM",Leases!CZ:CZ)</f>
        <v>37935.238570302259</v>
      </c>
      <c r="CZ12" s="94">
        <f ca="1">SUMIF(Leases!$B:$B,"CAM",Leases!DA:DA)</f>
        <v>37954.754847084965</v>
      </c>
      <c r="DA12" s="94">
        <f ca="1">SUMIF(Leases!$B:$B,"CAM",Leases!DB:DB)</f>
        <v>37974.319256271163</v>
      </c>
      <c r="DB12" s="94">
        <f ca="1">SUMIF(Leases!$B:$B,"CAM",Leases!DC:DC)</f>
        <v>37993.931916568356</v>
      </c>
      <c r="DC12" s="94">
        <f ca="1">SUMIF(Leases!$B:$B,"CAM",Leases!DD:DD)</f>
        <v>38013.592946976802</v>
      </c>
      <c r="DD12" s="94">
        <f ca="1">SUMIF(Leases!$B:$B,"CAM",Leases!DE:DE)</f>
        <v>38033.302466790228</v>
      </c>
      <c r="DE12" s="94">
        <f ca="1">SUMIF(Leases!$B:$B,"CAM",Leases!DF:DF)</f>
        <v>38053.060595596595</v>
      </c>
      <c r="DF12" s="94">
        <f ca="1">SUMIF(Leases!$B:$B,"CAM",Leases!DG:DG)</f>
        <v>38072.867453278799</v>
      </c>
      <c r="DG12" s="94">
        <f ca="1">SUMIF(Leases!$B:$B,"CAM",Leases!DH:DH)</f>
        <v>38993.381995960946</v>
      </c>
      <c r="DH12" s="94">
        <f ca="1">SUMIF(Leases!$B:$B,"CAM",Leases!DI:DI)</f>
        <v>39013.286672226859</v>
      </c>
      <c r="DI12" s="94">
        <f ca="1">SUMIF(Leases!$B:$B,"CAM",Leases!DJ:DJ)</f>
        <v>39033.240438794179</v>
      </c>
      <c r="DJ12" s="94">
        <f ca="1">SUMIF(Leases!$B:$B,"CAM",Leases!DK:DK)</f>
        <v>39053.243416732839</v>
      </c>
      <c r="DK12" s="94">
        <f ca="1">SUMIF(Leases!$B:$B,"CAM",Leases!DL:DL)</f>
        <v>39073.295727411329</v>
      </c>
      <c r="DL12" s="94">
        <f ca="1">SUMIF(Leases!$B:$B,"CAM",Leases!DM:DM)</f>
        <v>39093.397492497519</v>
      </c>
      <c r="DM12" s="94">
        <f ca="1">SUMIF(Leases!$B:$B,"CAM",Leases!DN:DN)</f>
        <v>39113.548833959314</v>
      </c>
      <c r="DN12" s="94">
        <f ca="1">SUMIF(Leases!$B:$B,"CAM",Leases!DO:DO)</f>
        <v>39133.749874065419</v>
      </c>
      <c r="DO12" s="94">
        <f ca="1">SUMIF(Leases!$B:$B,"CAM",Leases!DP:DP)</f>
        <v>39154.000735386107</v>
      </c>
      <c r="DP12" s="94">
        <f ca="1">SUMIF(Leases!$B:$B,"CAM",Leases!DQ:DQ)</f>
        <v>39174.301540793946</v>
      </c>
      <c r="DQ12" s="94">
        <f ca="1">SUMIF(Leases!$B:$B,"CAM",Leases!DR:DR)</f>
        <v>39194.652413464501</v>
      </c>
      <c r="DR12" s="94">
        <f ca="1">SUMIF(Leases!$B:$B,"CAM",Leases!DS:DS)</f>
        <v>39215.053476877176</v>
      </c>
      <c r="DS12" s="94">
        <f ca="1">SUMIF(Leases!$B:$B,"CAM",Leases!DT:DT)</f>
        <v>40082.934860808055</v>
      </c>
      <c r="DT12" s="94">
        <f ca="1">SUMIF(Leases!$B:$B,"CAM",Leases!DU:DU)</f>
        <v>40183.685272393675</v>
      </c>
      <c r="DU12" s="94">
        <f ca="1">SUMIF(Leases!$B:$B,"CAM",Leases!DV:DV)</f>
        <v>40204.237651958021</v>
      </c>
      <c r="DV12" s="94">
        <f ca="1">SUMIF(Leases!$B:$B,"CAM",Leases!DW:DW)</f>
        <v>40224.840719234824</v>
      </c>
      <c r="DW12" s="94">
        <f ca="1">SUMIF(Leases!$B:$B,"CAM",Leases!DX:DX)</f>
        <v>40245.49459923368</v>
      </c>
      <c r="DX12" s="94">
        <f ca="1">SUMIF(Leases!$B:$B,"CAM",Leases!DY:DY)</f>
        <v>40266.199417272452</v>
      </c>
      <c r="DY12" s="94">
        <f ca="1">SUMIF(Leases!$B:$B,"CAM",Leases!DZ:DZ)</f>
        <v>40286.955298978093</v>
      </c>
      <c r="DZ12" s="94">
        <f ca="1">SUMIF(Leases!$B:$B,"CAM",Leases!EA:EA)</f>
        <v>40307.76237028739</v>
      </c>
      <c r="EA12" s="94">
        <f ca="1">SUMIF(Leases!$B:$B,"CAM",Leases!EB:EB)</f>
        <v>40328.620757447708</v>
      </c>
      <c r="EB12" s="94">
        <f ca="1">SUMIF(Leases!$B:$B,"CAM",Leases!EC:EC)</f>
        <v>40349.530587017776</v>
      </c>
      <c r="EC12" s="94">
        <f ca="1">SUMIF(Leases!$B:$B,"CAM",Leases!ED:ED)</f>
        <v>34886.99185550119</v>
      </c>
      <c r="ED12" s="97">
        <f ca="1">SUMIF(Leases!$B:$B,"CAM",Leases!EE:EE)</f>
        <v>34905.307505974764</v>
      </c>
    </row>
    <row r="13" spans="1:134" x14ac:dyDescent="0.25">
      <c r="A13" s="102">
        <f>SUMIF($C$1:$ED$1,"&lt;="&amp;Summary!$B$3,'Monthly CF'!C13:ED13)</f>
        <v>0</v>
      </c>
      <c r="B13" s="13" t="s">
        <v>79</v>
      </c>
      <c r="C13" s="94">
        <f>SUMIF(Leases!$B:$B,"PR",Leases!D:D)</f>
        <v>0</v>
      </c>
      <c r="D13" s="94">
        <f>SUMIF(Leases!$B:$B,"PR",Leases!E:E)</f>
        <v>0</v>
      </c>
      <c r="E13" s="94">
        <f>SUMIF(Leases!$B:$B,"PR",Leases!F:F)</f>
        <v>0</v>
      </c>
      <c r="F13" s="94">
        <f>SUMIF(Leases!$B:$B,"PR",Leases!G:G)</f>
        <v>0</v>
      </c>
      <c r="G13" s="94">
        <f>SUMIF(Leases!$B:$B,"PR",Leases!H:H)</f>
        <v>0</v>
      </c>
      <c r="H13" s="94">
        <f>SUMIF(Leases!$B:$B,"PR",Leases!I:I)</f>
        <v>0</v>
      </c>
      <c r="I13" s="94">
        <f>SUMIF(Leases!$B:$B,"PR",Leases!J:J)</f>
        <v>0</v>
      </c>
      <c r="J13" s="94">
        <f>SUMIF(Leases!$B:$B,"PR",Leases!K:K)</f>
        <v>0</v>
      </c>
      <c r="K13" s="94">
        <f>SUMIF(Leases!$B:$B,"PR",Leases!L:L)</f>
        <v>0</v>
      </c>
      <c r="L13" s="94">
        <f>SUMIF(Leases!$B:$B,"PR",Leases!M:M)</f>
        <v>0</v>
      </c>
      <c r="M13" s="94">
        <f>SUMIF(Leases!$B:$B,"PR",Leases!N:N)</f>
        <v>0</v>
      </c>
      <c r="N13" s="94">
        <f>SUMIF(Leases!$B:$B,"PR",Leases!O:O)</f>
        <v>0</v>
      </c>
      <c r="O13" s="94">
        <f>SUMIF(Leases!$B:$B,"PR",Leases!P:P)</f>
        <v>0</v>
      </c>
      <c r="P13" s="94">
        <f>SUMIF(Leases!$B:$B,"PR",Leases!Q:Q)</f>
        <v>0</v>
      </c>
      <c r="Q13" s="94">
        <f>SUMIF(Leases!$B:$B,"PR",Leases!R:R)</f>
        <v>0</v>
      </c>
      <c r="R13" s="94">
        <f>SUMIF(Leases!$B:$B,"PR",Leases!S:S)</f>
        <v>0</v>
      </c>
      <c r="S13" s="94">
        <f>SUMIF(Leases!$B:$B,"PR",Leases!T:T)</f>
        <v>0</v>
      </c>
      <c r="T13" s="94">
        <f>SUMIF(Leases!$B:$B,"PR",Leases!U:U)</f>
        <v>0</v>
      </c>
      <c r="U13" s="94">
        <f>SUMIF(Leases!$B:$B,"PR",Leases!V:V)</f>
        <v>0</v>
      </c>
      <c r="V13" s="94">
        <f>SUMIF(Leases!$B:$B,"PR",Leases!W:W)</f>
        <v>0</v>
      </c>
      <c r="W13" s="94">
        <f>SUMIF(Leases!$B:$B,"PR",Leases!X:X)</f>
        <v>0</v>
      </c>
      <c r="X13" s="94">
        <f>SUMIF(Leases!$B:$B,"PR",Leases!Y:Y)</f>
        <v>0</v>
      </c>
      <c r="Y13" s="94">
        <f>SUMIF(Leases!$B:$B,"PR",Leases!Z:Z)</f>
        <v>0</v>
      </c>
      <c r="Z13" s="94">
        <f>SUMIF(Leases!$B:$B,"PR",Leases!AA:AA)</f>
        <v>0</v>
      </c>
      <c r="AA13" s="94">
        <f>SUMIF(Leases!$B:$B,"PR",Leases!AB:AB)</f>
        <v>0</v>
      </c>
      <c r="AB13" s="94">
        <f>SUMIF(Leases!$B:$B,"PR",Leases!AC:AC)</f>
        <v>0</v>
      </c>
      <c r="AC13" s="94">
        <f>SUMIF(Leases!$B:$B,"PR",Leases!AD:AD)</f>
        <v>0</v>
      </c>
      <c r="AD13" s="94">
        <f>SUMIF(Leases!$B:$B,"PR",Leases!AE:AE)</f>
        <v>0</v>
      </c>
      <c r="AE13" s="94">
        <f>SUMIF(Leases!$B:$B,"PR",Leases!AF:AF)</f>
        <v>0</v>
      </c>
      <c r="AF13" s="94">
        <f>SUMIF(Leases!$B:$B,"PR",Leases!AG:AG)</f>
        <v>0</v>
      </c>
      <c r="AG13" s="94">
        <f>SUMIF(Leases!$B:$B,"PR",Leases!AH:AH)</f>
        <v>0</v>
      </c>
      <c r="AH13" s="94">
        <f>SUMIF(Leases!$B:$B,"PR",Leases!AI:AI)</f>
        <v>0</v>
      </c>
      <c r="AI13" s="94">
        <f>SUMIF(Leases!$B:$B,"PR",Leases!AJ:AJ)</f>
        <v>0</v>
      </c>
      <c r="AJ13" s="94">
        <f>SUMIF(Leases!$B:$B,"PR",Leases!AK:AK)</f>
        <v>0</v>
      </c>
      <c r="AK13" s="94">
        <f>SUMIF(Leases!$B:$B,"PR",Leases!AL:AL)</f>
        <v>0</v>
      </c>
      <c r="AL13" s="94">
        <f>SUMIF(Leases!$B:$B,"PR",Leases!AM:AM)</f>
        <v>0</v>
      </c>
      <c r="AM13" s="94">
        <f>SUMIF(Leases!$B:$B,"PR",Leases!AN:AN)</f>
        <v>0</v>
      </c>
      <c r="AN13" s="94">
        <f>SUMIF(Leases!$B:$B,"PR",Leases!AO:AO)</f>
        <v>0</v>
      </c>
      <c r="AO13" s="94">
        <f>SUMIF(Leases!$B:$B,"PR",Leases!AP:AP)</f>
        <v>0</v>
      </c>
      <c r="AP13" s="94">
        <f>SUMIF(Leases!$B:$B,"PR",Leases!AQ:AQ)</f>
        <v>0</v>
      </c>
      <c r="AQ13" s="94">
        <f>SUMIF(Leases!$B:$B,"PR",Leases!AR:AR)</f>
        <v>0</v>
      </c>
      <c r="AR13" s="94">
        <f>SUMIF(Leases!$B:$B,"PR",Leases!AS:AS)</f>
        <v>0</v>
      </c>
      <c r="AS13" s="94">
        <f>SUMIF(Leases!$B:$B,"PR",Leases!AT:AT)</f>
        <v>0</v>
      </c>
      <c r="AT13" s="94">
        <f>SUMIF(Leases!$B:$B,"PR",Leases!AU:AU)</f>
        <v>0</v>
      </c>
      <c r="AU13" s="94">
        <f>SUMIF(Leases!$B:$B,"PR",Leases!AV:AV)</f>
        <v>0</v>
      </c>
      <c r="AV13" s="94">
        <f>SUMIF(Leases!$B:$B,"PR",Leases!AW:AW)</f>
        <v>0</v>
      </c>
      <c r="AW13" s="94">
        <f>SUMIF(Leases!$B:$B,"PR",Leases!AX:AX)</f>
        <v>0</v>
      </c>
      <c r="AX13" s="94">
        <f>SUMIF(Leases!$B:$B,"PR",Leases!AY:AY)</f>
        <v>0</v>
      </c>
      <c r="AY13" s="94">
        <f>SUMIF(Leases!$B:$B,"PR",Leases!AZ:AZ)</f>
        <v>0</v>
      </c>
      <c r="AZ13" s="94">
        <f>SUMIF(Leases!$B:$B,"PR",Leases!BA:BA)</f>
        <v>0</v>
      </c>
      <c r="BA13" s="94">
        <f>SUMIF(Leases!$B:$B,"PR",Leases!BB:BB)</f>
        <v>0</v>
      </c>
      <c r="BB13" s="94">
        <f>SUMIF(Leases!$B:$B,"PR",Leases!BC:BC)</f>
        <v>0</v>
      </c>
      <c r="BC13" s="94">
        <f>SUMIF(Leases!$B:$B,"PR",Leases!BD:BD)</f>
        <v>0</v>
      </c>
      <c r="BD13" s="94">
        <f>SUMIF(Leases!$B:$B,"PR",Leases!BE:BE)</f>
        <v>0</v>
      </c>
      <c r="BE13" s="94">
        <f>SUMIF(Leases!$B:$B,"PR",Leases!BF:BF)</f>
        <v>0</v>
      </c>
      <c r="BF13" s="94">
        <f>SUMIF(Leases!$B:$B,"PR",Leases!BG:BG)</f>
        <v>0</v>
      </c>
      <c r="BG13" s="94">
        <f>SUMIF(Leases!$B:$B,"PR",Leases!BH:BH)</f>
        <v>0</v>
      </c>
      <c r="BH13" s="94">
        <f>SUMIF(Leases!$B:$B,"PR",Leases!BI:BI)</f>
        <v>0</v>
      </c>
      <c r="BI13" s="94">
        <f>SUMIF(Leases!$B:$B,"PR",Leases!BJ:BJ)</f>
        <v>0</v>
      </c>
      <c r="BJ13" s="94">
        <f>SUMIF(Leases!$B:$B,"PR",Leases!BK:BK)</f>
        <v>0</v>
      </c>
      <c r="BK13" s="94">
        <f>SUMIF(Leases!$B:$B,"PR",Leases!BL:BL)</f>
        <v>0</v>
      </c>
      <c r="BL13" s="94">
        <f>SUMIF(Leases!$B:$B,"PR",Leases!BM:BM)</f>
        <v>0</v>
      </c>
      <c r="BM13" s="94">
        <f>SUMIF(Leases!$B:$B,"PR",Leases!BN:BN)</f>
        <v>0</v>
      </c>
      <c r="BN13" s="94">
        <f>SUMIF(Leases!$B:$B,"PR",Leases!BO:BO)</f>
        <v>0</v>
      </c>
      <c r="BO13" s="94">
        <f>SUMIF(Leases!$B:$B,"PR",Leases!BP:BP)</f>
        <v>0</v>
      </c>
      <c r="BP13" s="94">
        <f>SUMIF(Leases!$B:$B,"PR",Leases!BQ:BQ)</f>
        <v>0</v>
      </c>
      <c r="BQ13" s="94">
        <f>SUMIF(Leases!$B:$B,"PR",Leases!BR:BR)</f>
        <v>0</v>
      </c>
      <c r="BR13" s="94">
        <f>SUMIF(Leases!$B:$B,"PR",Leases!BS:BS)</f>
        <v>0</v>
      </c>
      <c r="BS13" s="94">
        <f>SUMIF(Leases!$B:$B,"PR",Leases!BT:BT)</f>
        <v>0</v>
      </c>
      <c r="BT13" s="94">
        <f>SUMIF(Leases!$B:$B,"PR",Leases!BU:BU)</f>
        <v>0</v>
      </c>
      <c r="BU13" s="94">
        <f>SUMIF(Leases!$B:$B,"PR",Leases!BV:BV)</f>
        <v>0</v>
      </c>
      <c r="BV13" s="94">
        <f>SUMIF(Leases!$B:$B,"PR",Leases!BW:BW)</f>
        <v>0</v>
      </c>
      <c r="BW13" s="94">
        <f>SUMIF(Leases!$B:$B,"PR",Leases!BX:BX)</f>
        <v>0</v>
      </c>
      <c r="BX13" s="94">
        <f>SUMIF(Leases!$B:$B,"PR",Leases!BY:BY)</f>
        <v>0</v>
      </c>
      <c r="BY13" s="94">
        <f>SUMIF(Leases!$B:$B,"PR",Leases!BZ:BZ)</f>
        <v>0</v>
      </c>
      <c r="BZ13" s="94">
        <f>SUMIF(Leases!$B:$B,"PR",Leases!CA:CA)</f>
        <v>0</v>
      </c>
      <c r="CA13" s="94">
        <f>SUMIF(Leases!$B:$B,"PR",Leases!CB:CB)</f>
        <v>0</v>
      </c>
      <c r="CB13" s="94">
        <f>SUMIF(Leases!$B:$B,"PR",Leases!CC:CC)</f>
        <v>0</v>
      </c>
      <c r="CC13" s="94">
        <f>SUMIF(Leases!$B:$B,"PR",Leases!CD:CD)</f>
        <v>0</v>
      </c>
      <c r="CD13" s="94">
        <f>SUMIF(Leases!$B:$B,"PR",Leases!CE:CE)</f>
        <v>0</v>
      </c>
      <c r="CE13" s="94">
        <f>SUMIF(Leases!$B:$B,"PR",Leases!CF:CF)</f>
        <v>0</v>
      </c>
      <c r="CF13" s="94">
        <f>SUMIF(Leases!$B:$B,"PR",Leases!CG:CG)</f>
        <v>0</v>
      </c>
      <c r="CG13" s="94">
        <f>SUMIF(Leases!$B:$B,"PR",Leases!CH:CH)</f>
        <v>0</v>
      </c>
      <c r="CH13" s="94">
        <f>SUMIF(Leases!$B:$B,"PR",Leases!CI:CI)</f>
        <v>0</v>
      </c>
      <c r="CI13" s="94">
        <f>SUMIF(Leases!$B:$B,"PR",Leases!CJ:CJ)</f>
        <v>0</v>
      </c>
      <c r="CJ13" s="94">
        <f>SUMIF(Leases!$B:$B,"PR",Leases!CK:CK)</f>
        <v>0</v>
      </c>
      <c r="CK13" s="94">
        <f>SUMIF(Leases!$B:$B,"PR",Leases!CL:CL)</f>
        <v>0</v>
      </c>
      <c r="CL13" s="94">
        <f>SUMIF(Leases!$B:$B,"PR",Leases!CM:CM)</f>
        <v>0</v>
      </c>
      <c r="CM13" s="94">
        <f>SUMIF(Leases!$B:$B,"PR",Leases!CN:CN)</f>
        <v>0</v>
      </c>
      <c r="CN13" s="94">
        <f>SUMIF(Leases!$B:$B,"PR",Leases!CO:CO)</f>
        <v>0</v>
      </c>
      <c r="CO13" s="94">
        <f>SUMIF(Leases!$B:$B,"PR",Leases!CP:CP)</f>
        <v>0</v>
      </c>
      <c r="CP13" s="94">
        <f>SUMIF(Leases!$B:$B,"PR",Leases!CQ:CQ)</f>
        <v>0</v>
      </c>
      <c r="CQ13" s="94">
        <f>SUMIF(Leases!$B:$B,"PR",Leases!CR:CR)</f>
        <v>0</v>
      </c>
      <c r="CR13" s="94">
        <f>SUMIF(Leases!$B:$B,"PR",Leases!CS:CS)</f>
        <v>0</v>
      </c>
      <c r="CS13" s="94">
        <f>SUMIF(Leases!$B:$B,"PR",Leases!CT:CT)</f>
        <v>0</v>
      </c>
      <c r="CT13" s="94">
        <f>SUMIF(Leases!$B:$B,"PR",Leases!CU:CU)</f>
        <v>0</v>
      </c>
      <c r="CU13" s="94">
        <f>SUMIF(Leases!$B:$B,"PR",Leases!CV:CV)</f>
        <v>0</v>
      </c>
      <c r="CV13" s="94">
        <f>SUMIF(Leases!$B:$B,"PR",Leases!CW:CW)</f>
        <v>0</v>
      </c>
      <c r="CW13" s="94">
        <f>SUMIF(Leases!$B:$B,"PR",Leases!CX:CX)</f>
        <v>0</v>
      </c>
      <c r="CX13" s="94">
        <f>SUMIF(Leases!$B:$B,"PR",Leases!CY:CY)</f>
        <v>0</v>
      </c>
      <c r="CY13" s="94">
        <f>SUMIF(Leases!$B:$B,"PR",Leases!CZ:CZ)</f>
        <v>0</v>
      </c>
      <c r="CZ13" s="94">
        <f>SUMIF(Leases!$B:$B,"PR",Leases!DA:DA)</f>
        <v>0</v>
      </c>
      <c r="DA13" s="94">
        <f>SUMIF(Leases!$B:$B,"PR",Leases!DB:DB)</f>
        <v>0</v>
      </c>
      <c r="DB13" s="94">
        <f>SUMIF(Leases!$B:$B,"PR",Leases!DC:DC)</f>
        <v>0</v>
      </c>
      <c r="DC13" s="94">
        <f>SUMIF(Leases!$B:$B,"PR",Leases!DD:DD)</f>
        <v>0</v>
      </c>
      <c r="DD13" s="94">
        <f>SUMIF(Leases!$B:$B,"PR",Leases!DE:DE)</f>
        <v>0</v>
      </c>
      <c r="DE13" s="94">
        <f>SUMIF(Leases!$B:$B,"PR",Leases!DF:DF)</f>
        <v>0</v>
      </c>
      <c r="DF13" s="94">
        <f>SUMIF(Leases!$B:$B,"PR",Leases!DG:DG)</f>
        <v>0</v>
      </c>
      <c r="DG13" s="94">
        <f>SUMIF(Leases!$B:$B,"PR",Leases!DH:DH)</f>
        <v>0</v>
      </c>
      <c r="DH13" s="94">
        <f>SUMIF(Leases!$B:$B,"PR",Leases!DI:DI)</f>
        <v>0</v>
      </c>
      <c r="DI13" s="94">
        <f>SUMIF(Leases!$B:$B,"PR",Leases!DJ:DJ)</f>
        <v>0</v>
      </c>
      <c r="DJ13" s="94">
        <f>SUMIF(Leases!$B:$B,"PR",Leases!DK:DK)</f>
        <v>0</v>
      </c>
      <c r="DK13" s="94">
        <f>SUMIF(Leases!$B:$B,"PR",Leases!DL:DL)</f>
        <v>0</v>
      </c>
      <c r="DL13" s="94">
        <f>SUMIF(Leases!$B:$B,"PR",Leases!DM:DM)</f>
        <v>0</v>
      </c>
      <c r="DM13" s="94">
        <f>SUMIF(Leases!$B:$B,"PR",Leases!DN:DN)</f>
        <v>0</v>
      </c>
      <c r="DN13" s="94">
        <f>SUMIF(Leases!$B:$B,"PR",Leases!DO:DO)</f>
        <v>0</v>
      </c>
      <c r="DO13" s="94">
        <f>SUMIF(Leases!$B:$B,"PR",Leases!DP:DP)</f>
        <v>0</v>
      </c>
      <c r="DP13" s="94">
        <f>SUMIF(Leases!$B:$B,"PR",Leases!DQ:DQ)</f>
        <v>0</v>
      </c>
      <c r="DQ13" s="94">
        <f>SUMIF(Leases!$B:$B,"PR",Leases!DR:DR)</f>
        <v>0</v>
      </c>
      <c r="DR13" s="94">
        <f>SUMIF(Leases!$B:$B,"PR",Leases!DS:DS)</f>
        <v>0</v>
      </c>
      <c r="DS13" s="94">
        <f>SUMIF(Leases!$B:$B,"PR",Leases!DT:DT)</f>
        <v>0</v>
      </c>
      <c r="DT13" s="94">
        <f>SUMIF(Leases!$B:$B,"PR",Leases!DU:DU)</f>
        <v>0</v>
      </c>
      <c r="DU13" s="94">
        <f>SUMIF(Leases!$B:$B,"PR",Leases!DV:DV)</f>
        <v>0</v>
      </c>
      <c r="DV13" s="94">
        <f>SUMIF(Leases!$B:$B,"PR",Leases!DW:DW)</f>
        <v>0</v>
      </c>
      <c r="DW13" s="94">
        <f>SUMIF(Leases!$B:$B,"PR",Leases!DX:DX)</f>
        <v>0</v>
      </c>
      <c r="DX13" s="94">
        <f>SUMIF(Leases!$B:$B,"PR",Leases!DY:DY)</f>
        <v>0</v>
      </c>
      <c r="DY13" s="94">
        <f>SUMIF(Leases!$B:$B,"PR",Leases!DZ:DZ)</f>
        <v>0</v>
      </c>
      <c r="DZ13" s="94">
        <f>SUMIF(Leases!$B:$B,"PR",Leases!EA:EA)</f>
        <v>0</v>
      </c>
      <c r="EA13" s="94">
        <f>SUMIF(Leases!$B:$B,"PR",Leases!EB:EB)</f>
        <v>0</v>
      </c>
      <c r="EB13" s="94">
        <f>SUMIF(Leases!$B:$B,"PR",Leases!EC:EC)</f>
        <v>0</v>
      </c>
      <c r="EC13" s="94">
        <f>SUMIF(Leases!$B:$B,"PR",Leases!ED:ED)</f>
        <v>0</v>
      </c>
      <c r="ED13" s="97">
        <f>SUMIF(Leases!$B:$B,"PR",Leases!EE:EE)</f>
        <v>0</v>
      </c>
    </row>
    <row r="14" spans="1:134" x14ac:dyDescent="0.25">
      <c r="A14" s="102">
        <f ca="1">SUMIF($C$1:$ED$1,"&lt;="&amp;Summary!$B$3,'Monthly CF'!C14:ED14)</f>
        <v>4001621.7650822396</v>
      </c>
      <c r="B14" s="121" t="s">
        <v>111</v>
      </c>
      <c r="C14" s="100">
        <f t="shared" ref="C14:AH14" ca="1" si="12">SUM(C12:C13)</f>
        <v>29985.147829630725</v>
      </c>
      <c r="D14" s="100">
        <f t="shared" ca="1" si="12"/>
        <v>30000.403106572809</v>
      </c>
      <c r="E14" s="100">
        <f t="shared" ca="1" si="12"/>
        <v>30018.315172375245</v>
      </c>
      <c r="F14" s="100">
        <f t="shared" ca="1" si="12"/>
        <v>30033.645789364124</v>
      </c>
      <c r="G14" s="100">
        <f t="shared" ca="1" si="12"/>
        <v>30049.014215790277</v>
      </c>
      <c r="H14" s="100">
        <f t="shared" ca="1" si="12"/>
        <v>30064.420544901972</v>
      </c>
      <c r="I14" s="100">
        <f t="shared" ca="1" si="12"/>
        <v>30079.864870177458</v>
      </c>
      <c r="J14" s="100">
        <f t="shared" ca="1" si="12"/>
        <v>30095.34728532553</v>
      </c>
      <c r="K14" s="100">
        <f t="shared" ca="1" si="12"/>
        <v>30110.867884286075</v>
      </c>
      <c r="L14" s="100">
        <f t="shared" ca="1" si="12"/>
        <v>30179.974467312146</v>
      </c>
      <c r="M14" s="100">
        <f t="shared" ca="1" si="12"/>
        <v>30195.571716644656</v>
      </c>
      <c r="N14" s="100">
        <f t="shared" ca="1" si="12"/>
        <v>30211.207433001731</v>
      </c>
      <c r="O14" s="100">
        <f t="shared" ca="1" si="12"/>
        <v>30884.702264519656</v>
      </c>
      <c r="P14" s="100">
        <f t="shared" ca="1" si="12"/>
        <v>30900.415199770003</v>
      </c>
      <c r="Q14" s="100">
        <f t="shared" ca="1" si="12"/>
        <v>30918.864627546503</v>
      </c>
      <c r="R14" s="100">
        <f t="shared" ca="1" si="12"/>
        <v>30934.655163045056</v>
      </c>
      <c r="S14" s="100">
        <f t="shared" ca="1" si="12"/>
        <v>30950.484642263993</v>
      </c>
      <c r="T14" s="100">
        <f t="shared" ca="1" si="12"/>
        <v>30966.353161249041</v>
      </c>
      <c r="U14" s="100">
        <f t="shared" ca="1" si="12"/>
        <v>30982.260816282789</v>
      </c>
      <c r="V14" s="100">
        <f t="shared" ca="1" si="12"/>
        <v>30998.207703885299</v>
      </c>
      <c r="W14" s="100">
        <f t="shared" ca="1" si="12"/>
        <v>31014.193920814665</v>
      </c>
      <c r="X14" s="100">
        <f t="shared" ca="1" si="12"/>
        <v>4743.0478848039402</v>
      </c>
      <c r="Y14" s="100">
        <f t="shared" ca="1" si="12"/>
        <v>4745.6581380381303</v>
      </c>
      <c r="Z14" s="100">
        <f t="shared" ca="1" si="12"/>
        <v>4748.2748288609691</v>
      </c>
      <c r="AA14" s="100">
        <f t="shared" ca="1" si="12"/>
        <v>4860.9865015861888</v>
      </c>
      <c r="AB14" s="100">
        <f t="shared" ca="1" si="12"/>
        <v>29933.802276369246</v>
      </c>
      <c r="AC14" s="100">
        <f t="shared" ca="1" si="12"/>
        <v>29952.805186979047</v>
      </c>
      <c r="AD14" s="100">
        <f t="shared" ca="1" si="12"/>
        <v>29969.06943854256</v>
      </c>
      <c r="AE14" s="100">
        <f t="shared" ca="1" si="12"/>
        <v>29985.373802138067</v>
      </c>
      <c r="AF14" s="100">
        <f t="shared" ca="1" si="12"/>
        <v>30001.718376692657</v>
      </c>
      <c r="AG14" s="100">
        <f t="shared" ca="1" si="12"/>
        <v>31828.195529418659</v>
      </c>
      <c r="AH14" s="100">
        <f t="shared" ca="1" si="12"/>
        <v>31844.620823649246</v>
      </c>
      <c r="AI14" s="100">
        <f t="shared" ref="AI14:BN14" ca="1" si="13">SUM(AI12:AI13)</f>
        <v>31861.086627086494</v>
      </c>
      <c r="AJ14" s="100">
        <f t="shared" ca="1" si="13"/>
        <v>31877.593039637031</v>
      </c>
      <c r="AK14" s="100">
        <f t="shared" ca="1" si="13"/>
        <v>31894.140161453892</v>
      </c>
      <c r="AL14" s="100">
        <f t="shared" ca="1" si="13"/>
        <v>31910.728092937112</v>
      </c>
      <c r="AM14" s="100">
        <f t="shared" ca="1" si="13"/>
        <v>28219.822678545203</v>
      </c>
      <c r="AN14" s="100">
        <f t="shared" ca="1" si="13"/>
        <v>32392.578345771031</v>
      </c>
      <c r="AO14" s="100">
        <f t="shared" ca="1" si="13"/>
        <v>32412.151343699123</v>
      </c>
      <c r="AP14" s="100">
        <f t="shared" ca="1" si="13"/>
        <v>32428.903522809538</v>
      </c>
      <c r="AQ14" s="100">
        <f t="shared" ca="1" si="13"/>
        <v>32445.697017312908</v>
      </c>
      <c r="AR14" s="100">
        <f t="shared" ca="1" si="13"/>
        <v>32462.531929104145</v>
      </c>
      <c r="AS14" s="100">
        <f t="shared" ca="1" si="13"/>
        <v>32760.334953757287</v>
      </c>
      <c r="AT14" s="100">
        <f t="shared" ca="1" si="13"/>
        <v>32777.25300681479</v>
      </c>
      <c r="AU14" s="100">
        <f t="shared" ca="1" si="13"/>
        <v>32794.21278435515</v>
      </c>
      <c r="AV14" s="100">
        <f t="shared" ca="1" si="13"/>
        <v>32811.214389282206</v>
      </c>
      <c r="AW14" s="100">
        <f t="shared" ca="1" si="13"/>
        <v>32828.257924753576</v>
      </c>
      <c r="AX14" s="100">
        <f t="shared" ca="1" si="13"/>
        <v>32845.343494181288</v>
      </c>
      <c r="AY14" s="100">
        <f t="shared" ca="1" si="13"/>
        <v>33636.540138777535</v>
      </c>
      <c r="AZ14" s="100">
        <f t="shared" ca="1" si="13"/>
        <v>33653.710087374835</v>
      </c>
      <c r="BA14" s="100">
        <f t="shared" ca="1" si="13"/>
        <v>32132.390740907271</v>
      </c>
      <c r="BB14" s="100">
        <f t="shared" ca="1" si="13"/>
        <v>32148.905256112408</v>
      </c>
      <c r="BC14" s="100">
        <f t="shared" ca="1" si="13"/>
        <v>33607.21130740572</v>
      </c>
      <c r="BD14" s="100">
        <f t="shared" ca="1" si="13"/>
        <v>33624.55126655069</v>
      </c>
      <c r="BE14" s="100">
        <f t="shared" ca="1" si="13"/>
        <v>33641.933990712751</v>
      </c>
      <c r="BF14" s="100">
        <f t="shared" ca="1" si="13"/>
        <v>33659.359585361985</v>
      </c>
      <c r="BG14" s="100">
        <f t="shared" ca="1" si="13"/>
        <v>33774.584978128041</v>
      </c>
      <c r="BH14" s="100">
        <f t="shared" ca="1" si="13"/>
        <v>33792.096631202912</v>
      </c>
      <c r="BI14" s="100">
        <f t="shared" ca="1" si="13"/>
        <v>33809.65147273842</v>
      </c>
      <c r="BJ14" s="100">
        <f t="shared" ca="1" si="13"/>
        <v>33827.249609248967</v>
      </c>
      <c r="BK14" s="100">
        <f t="shared" ca="1" si="13"/>
        <v>34645.114857840083</v>
      </c>
      <c r="BL14" s="100">
        <f t="shared" ca="1" si="13"/>
        <v>34662.799904895306</v>
      </c>
      <c r="BM14" s="100">
        <f t="shared" ca="1" si="13"/>
        <v>34680.528568047499</v>
      </c>
      <c r="BN14" s="100">
        <f t="shared" ca="1" si="13"/>
        <v>34698.300954865736</v>
      </c>
      <c r="BO14" s="100">
        <f t="shared" ref="BO14:CT14" ca="1" si="14">SUM(BO12:BO13)</f>
        <v>34716.117173184364</v>
      </c>
      <c r="BP14" s="100">
        <f t="shared" ca="1" si="14"/>
        <v>34733.977331103684</v>
      </c>
      <c r="BQ14" s="100">
        <f t="shared" ca="1" si="14"/>
        <v>34751.881536990615</v>
      </c>
      <c r="BR14" s="100">
        <f t="shared" ca="1" si="14"/>
        <v>34769.829899479315</v>
      </c>
      <c r="BS14" s="100">
        <f t="shared" ca="1" si="14"/>
        <v>34787.822527471886</v>
      </c>
      <c r="BT14" s="100">
        <f t="shared" ca="1" si="14"/>
        <v>34805.859530139001</v>
      </c>
      <c r="BU14" s="100">
        <f t="shared" ca="1" si="14"/>
        <v>34823.941016920573</v>
      </c>
      <c r="BV14" s="100">
        <f t="shared" ca="1" si="14"/>
        <v>34842.067097526437</v>
      </c>
      <c r="BW14" s="100">
        <f t="shared" ca="1" si="14"/>
        <v>35613.168466276162</v>
      </c>
      <c r="BX14" s="100">
        <f t="shared" ca="1" si="14"/>
        <v>35702.683902042168</v>
      </c>
      <c r="BY14" s="100">
        <f t="shared" ca="1" si="14"/>
        <v>35720.944425088928</v>
      </c>
      <c r="BZ14" s="100">
        <f t="shared" ca="1" si="14"/>
        <v>35739.249983511712</v>
      </c>
      <c r="CA14" s="100">
        <f t="shared" ca="1" si="14"/>
        <v>35757.600688379898</v>
      </c>
      <c r="CB14" s="100">
        <f t="shared" ca="1" si="14"/>
        <v>35775.996651036803</v>
      </c>
      <c r="CC14" s="100">
        <f t="shared" ca="1" si="14"/>
        <v>35794.437983100332</v>
      </c>
      <c r="CD14" s="100">
        <f t="shared" ca="1" si="14"/>
        <v>35812.924796463703</v>
      </c>
      <c r="CE14" s="100">
        <f t="shared" ca="1" si="14"/>
        <v>35831.45720329605</v>
      </c>
      <c r="CF14" s="100">
        <f t="shared" ca="1" si="14"/>
        <v>35850.035316043177</v>
      </c>
      <c r="CG14" s="100">
        <f t="shared" ca="1" si="14"/>
        <v>35868.659247428193</v>
      </c>
      <c r="CH14" s="100">
        <f t="shared" ca="1" si="14"/>
        <v>35887.329110452236</v>
      </c>
      <c r="CI14" s="100">
        <f t="shared" ca="1" si="14"/>
        <v>36755.002352682553</v>
      </c>
      <c r="CJ14" s="100">
        <f t="shared" ca="1" si="14"/>
        <v>36773.764419103441</v>
      </c>
      <c r="CK14" s="100">
        <f t="shared" ca="1" si="14"/>
        <v>36792.572757841612</v>
      </c>
      <c r="CL14" s="100">
        <f t="shared" ca="1" si="14"/>
        <v>36811.427483017076</v>
      </c>
      <c r="CM14" s="100">
        <f t="shared" ca="1" si="14"/>
        <v>36830.328709031302</v>
      </c>
      <c r="CN14" s="100">
        <f t="shared" ca="1" si="14"/>
        <v>36849.276550567913</v>
      </c>
      <c r="CO14" s="100">
        <f t="shared" ca="1" si="14"/>
        <v>36868.27112259336</v>
      </c>
      <c r="CP14" s="100">
        <f t="shared" ca="1" si="14"/>
        <v>36887.31254035762</v>
      </c>
      <c r="CQ14" s="100">
        <f t="shared" ca="1" si="14"/>
        <v>36906.400919394939</v>
      </c>
      <c r="CR14" s="100">
        <f t="shared" ca="1" si="14"/>
        <v>36925.536375524491</v>
      </c>
      <c r="CS14" s="100">
        <f t="shared" ca="1" si="14"/>
        <v>36944.71902485106</v>
      </c>
      <c r="CT14" s="100">
        <f t="shared" ca="1" si="14"/>
        <v>36963.948983765818</v>
      </c>
      <c r="CU14" s="100">
        <f t="shared" ref="CU14:DZ14" ca="1" si="15">SUM(CU12:CU13)</f>
        <v>37857.652423263033</v>
      </c>
      <c r="CV14" s="100">
        <f t="shared" ca="1" si="15"/>
        <v>37876.977351676549</v>
      </c>
      <c r="CW14" s="100">
        <f t="shared" ca="1" si="15"/>
        <v>37896.349940576867</v>
      </c>
      <c r="CX14" s="100">
        <f t="shared" ca="1" si="15"/>
        <v>37915.770307507599</v>
      </c>
      <c r="CY14" s="100">
        <f t="shared" ca="1" si="15"/>
        <v>37935.238570302259</v>
      </c>
      <c r="CZ14" s="100">
        <f t="shared" ca="1" si="15"/>
        <v>37954.754847084965</v>
      </c>
      <c r="DA14" s="100">
        <f t="shared" ca="1" si="15"/>
        <v>37974.319256271163</v>
      </c>
      <c r="DB14" s="100">
        <f t="shared" ca="1" si="15"/>
        <v>37993.931916568356</v>
      </c>
      <c r="DC14" s="100">
        <f t="shared" ca="1" si="15"/>
        <v>38013.592946976802</v>
      </c>
      <c r="DD14" s="100">
        <f t="shared" ca="1" si="15"/>
        <v>38033.302466790228</v>
      </c>
      <c r="DE14" s="100">
        <f t="shared" ca="1" si="15"/>
        <v>38053.060595596595</v>
      </c>
      <c r="DF14" s="100">
        <f t="shared" ca="1" si="15"/>
        <v>38072.867453278799</v>
      </c>
      <c r="DG14" s="100">
        <f t="shared" ca="1" si="15"/>
        <v>38993.381995960946</v>
      </c>
      <c r="DH14" s="100">
        <f t="shared" ca="1" si="15"/>
        <v>39013.286672226859</v>
      </c>
      <c r="DI14" s="100">
        <f t="shared" ca="1" si="15"/>
        <v>39033.240438794179</v>
      </c>
      <c r="DJ14" s="100">
        <f t="shared" ca="1" si="15"/>
        <v>39053.243416732839</v>
      </c>
      <c r="DK14" s="100">
        <f t="shared" ca="1" si="15"/>
        <v>39073.295727411329</v>
      </c>
      <c r="DL14" s="100">
        <f t="shared" ca="1" si="15"/>
        <v>39093.397492497519</v>
      </c>
      <c r="DM14" s="100">
        <f t="shared" ca="1" si="15"/>
        <v>39113.548833959314</v>
      </c>
      <c r="DN14" s="100">
        <f t="shared" ca="1" si="15"/>
        <v>39133.749874065419</v>
      </c>
      <c r="DO14" s="100">
        <f t="shared" ca="1" si="15"/>
        <v>39154.000735386107</v>
      </c>
      <c r="DP14" s="100">
        <f t="shared" ca="1" si="15"/>
        <v>39174.301540793946</v>
      </c>
      <c r="DQ14" s="100">
        <f t="shared" ca="1" si="15"/>
        <v>39194.652413464501</v>
      </c>
      <c r="DR14" s="100">
        <f t="shared" ca="1" si="15"/>
        <v>39215.053476877176</v>
      </c>
      <c r="DS14" s="100">
        <f t="shared" ca="1" si="15"/>
        <v>40082.934860808055</v>
      </c>
      <c r="DT14" s="100">
        <f t="shared" ca="1" si="15"/>
        <v>40183.685272393675</v>
      </c>
      <c r="DU14" s="100">
        <f t="shared" ca="1" si="15"/>
        <v>40204.237651958021</v>
      </c>
      <c r="DV14" s="100">
        <f t="shared" ca="1" si="15"/>
        <v>40224.840719234824</v>
      </c>
      <c r="DW14" s="100">
        <f t="shared" ca="1" si="15"/>
        <v>40245.49459923368</v>
      </c>
      <c r="DX14" s="100">
        <f t="shared" ca="1" si="15"/>
        <v>40266.199417272452</v>
      </c>
      <c r="DY14" s="100">
        <f t="shared" ca="1" si="15"/>
        <v>40286.955298978093</v>
      </c>
      <c r="DZ14" s="100">
        <f t="shared" ca="1" si="15"/>
        <v>40307.76237028739</v>
      </c>
      <c r="EA14" s="100">
        <f t="shared" ref="EA14:ED14" ca="1" si="16">SUM(EA12:EA13)</f>
        <v>40328.620757447708</v>
      </c>
      <c r="EB14" s="100">
        <f t="shared" ca="1" si="16"/>
        <v>40349.530587017776</v>
      </c>
      <c r="EC14" s="100">
        <f t="shared" ca="1" si="16"/>
        <v>34886.99185550119</v>
      </c>
      <c r="ED14" s="101">
        <f t="shared" ca="1" si="16"/>
        <v>34905.307505974764</v>
      </c>
    </row>
    <row r="15" spans="1:134" x14ac:dyDescent="0.25">
      <c r="A15" s="102"/>
      <c r="B15" s="13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94"/>
      <c r="DI15" s="94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  <c r="DU15" s="94"/>
      <c r="DV15" s="94"/>
      <c r="DW15" s="94"/>
      <c r="DX15" s="94"/>
      <c r="DY15" s="94"/>
      <c r="DZ15" s="94"/>
      <c r="EA15" s="94"/>
      <c r="EB15" s="94"/>
      <c r="EC15" s="94"/>
      <c r="ED15" s="97"/>
    </row>
    <row r="16" spans="1:134" x14ac:dyDescent="0.25">
      <c r="A16" s="102">
        <f ca="1">SUMIF($C$1:$ED$1,"&lt;="&amp;Summary!$B$3,'Monthly CF'!C16:ED16)</f>
        <v>12611742.556204645</v>
      </c>
      <c r="B16" s="121" t="s">
        <v>112</v>
      </c>
      <c r="C16" s="100">
        <f ca="1">SUM(C9,C14)</f>
        <v>99504.927654357394</v>
      </c>
      <c r="D16" s="100">
        <f t="shared" ref="D16:BO16" ca="1" si="17">SUM(D9,D14)</f>
        <v>99520.182931299481</v>
      </c>
      <c r="E16" s="100">
        <f t="shared" ca="1" si="17"/>
        <v>99622.781339601934</v>
      </c>
      <c r="F16" s="100">
        <f t="shared" ca="1" si="17"/>
        <v>99638.111956590801</v>
      </c>
      <c r="G16" s="100">
        <f t="shared" ca="1" si="17"/>
        <v>99653.480383016955</v>
      </c>
      <c r="H16" s="100">
        <f t="shared" ca="1" si="17"/>
        <v>99668.886712128646</v>
      </c>
      <c r="I16" s="100">
        <f t="shared" ca="1" si="17"/>
        <v>99684.331037404132</v>
      </c>
      <c r="J16" s="100">
        <f t="shared" ca="1" si="17"/>
        <v>99699.813452552218</v>
      </c>
      <c r="K16" s="100">
        <f t="shared" ca="1" si="17"/>
        <v>99715.334051512764</v>
      </c>
      <c r="L16" s="100">
        <f t="shared" ca="1" si="17"/>
        <v>101515.81646450589</v>
      </c>
      <c r="M16" s="100">
        <f t="shared" ca="1" si="17"/>
        <v>101531.4137138384</v>
      </c>
      <c r="N16" s="100">
        <f t="shared" ca="1" si="17"/>
        <v>101547.04943019547</v>
      </c>
      <c r="O16" s="100">
        <f t="shared" ca="1" si="17"/>
        <v>102490.07548398814</v>
      </c>
      <c r="P16" s="100">
        <f t="shared" ca="1" si="17"/>
        <v>102505.7884192385</v>
      </c>
      <c r="Q16" s="100">
        <f t="shared" ca="1" si="17"/>
        <v>102611.46477978998</v>
      </c>
      <c r="R16" s="100">
        <f t="shared" ca="1" si="17"/>
        <v>102627.25531528854</v>
      </c>
      <c r="S16" s="100">
        <f t="shared" ca="1" si="17"/>
        <v>102643.08479450748</v>
      </c>
      <c r="T16" s="100">
        <f t="shared" ca="1" si="17"/>
        <v>102658.95331349253</v>
      </c>
      <c r="U16" s="100">
        <f t="shared" ca="1" si="17"/>
        <v>102674.86096852628</v>
      </c>
      <c r="V16" s="100">
        <f t="shared" ca="1" si="17"/>
        <v>102690.80785612878</v>
      </c>
      <c r="W16" s="100">
        <f t="shared" ca="1" si="17"/>
        <v>102706.79407305815</v>
      </c>
      <c r="X16" s="100">
        <f t="shared" ca="1" si="17"/>
        <v>16991.744541512027</v>
      </c>
      <c r="Y16" s="100">
        <f t="shared" ca="1" si="17"/>
        <v>16994.354794746218</v>
      </c>
      <c r="Z16" s="100">
        <f t="shared" ca="1" si="17"/>
        <v>16996.971485569054</v>
      </c>
      <c r="AA16" s="100">
        <f t="shared" ca="1" si="17"/>
        <v>17387.30031723727</v>
      </c>
      <c r="AB16" s="100">
        <f t="shared" ca="1" si="17"/>
        <v>42460.116092020326</v>
      </c>
      <c r="AC16" s="100">
        <f t="shared" ca="1" si="17"/>
        <v>42568.962743388387</v>
      </c>
      <c r="AD16" s="100">
        <f t="shared" ca="1" si="17"/>
        <v>42585.226994951896</v>
      </c>
      <c r="AE16" s="100">
        <f t="shared" ca="1" si="17"/>
        <v>42601.531358547407</v>
      </c>
      <c r="AF16" s="100">
        <f t="shared" ca="1" si="17"/>
        <v>42617.875933101997</v>
      </c>
      <c r="AG16" s="100">
        <f t="shared" ca="1" si="17"/>
        <v>102970.66975249465</v>
      </c>
      <c r="AH16" s="100">
        <f t="shared" ca="1" si="17"/>
        <v>102987.09504672524</v>
      </c>
      <c r="AI16" s="100">
        <f t="shared" ca="1" si="17"/>
        <v>103003.56085016248</v>
      </c>
      <c r="AJ16" s="100">
        <f t="shared" ca="1" si="17"/>
        <v>103020.06726271301</v>
      </c>
      <c r="AK16" s="100">
        <f t="shared" ca="1" si="17"/>
        <v>103036.61438452988</v>
      </c>
      <c r="AL16" s="100">
        <f t="shared" ca="1" si="17"/>
        <v>103053.20231601311</v>
      </c>
      <c r="AM16" s="100">
        <f t="shared" ca="1" si="17"/>
        <v>91586.563944578447</v>
      </c>
      <c r="AN16" s="100">
        <f t="shared" ca="1" si="17"/>
        <v>95759.319611804269</v>
      </c>
      <c r="AO16" s="100">
        <f t="shared" ca="1" si="17"/>
        <v>95871.431662713352</v>
      </c>
      <c r="AP16" s="100">
        <f t="shared" ca="1" si="17"/>
        <v>95888.183841823775</v>
      </c>
      <c r="AQ16" s="100">
        <f t="shared" ca="1" si="17"/>
        <v>95904.977336327138</v>
      </c>
      <c r="AR16" s="100">
        <f t="shared" ca="1" si="17"/>
        <v>95921.812248118382</v>
      </c>
      <c r="AS16" s="100">
        <f t="shared" ca="1" si="17"/>
        <v>105302.90846027152</v>
      </c>
      <c r="AT16" s="100">
        <f t="shared" ca="1" si="17"/>
        <v>105319.82651332903</v>
      </c>
      <c r="AU16" s="100">
        <f t="shared" ca="1" si="17"/>
        <v>105336.78629086938</v>
      </c>
      <c r="AV16" s="100">
        <f t="shared" ca="1" si="17"/>
        <v>105353.78789579644</v>
      </c>
      <c r="AW16" s="100">
        <f t="shared" ca="1" si="17"/>
        <v>105370.83143126781</v>
      </c>
      <c r="AX16" s="100">
        <f t="shared" ca="1" si="17"/>
        <v>105387.91700069552</v>
      </c>
      <c r="AY16" s="100">
        <f t="shared" ca="1" si="17"/>
        <v>108260.07562591677</v>
      </c>
      <c r="AZ16" s="100">
        <f t="shared" ca="1" si="17"/>
        <v>108277.24557451406</v>
      </c>
      <c r="BA16" s="100">
        <f t="shared" ca="1" si="17"/>
        <v>103578.75207569893</v>
      </c>
      <c r="BB16" s="100">
        <f t="shared" ca="1" si="17"/>
        <v>103595.26659090407</v>
      </c>
      <c r="BC16" s="100">
        <f t="shared" ca="1" si="17"/>
        <v>105053.57264219737</v>
      </c>
      <c r="BD16" s="100">
        <f t="shared" ca="1" si="17"/>
        <v>105070.91260134234</v>
      </c>
      <c r="BE16" s="100">
        <f t="shared" ca="1" si="17"/>
        <v>105088.29532550438</v>
      </c>
      <c r="BF16" s="100">
        <f t="shared" ca="1" si="17"/>
        <v>105105.72092015363</v>
      </c>
      <c r="BG16" s="100">
        <f t="shared" ca="1" si="17"/>
        <v>108381.75022100302</v>
      </c>
      <c r="BH16" s="100">
        <f t="shared" ca="1" si="17"/>
        <v>108399.2618740779</v>
      </c>
      <c r="BI16" s="100">
        <f t="shared" ca="1" si="17"/>
        <v>108416.8167156134</v>
      </c>
      <c r="BJ16" s="100">
        <f t="shared" ca="1" si="17"/>
        <v>108434.41485212394</v>
      </c>
      <c r="BK16" s="100">
        <f t="shared" ca="1" si="17"/>
        <v>111490.49505800131</v>
      </c>
      <c r="BL16" s="100">
        <f t="shared" ca="1" si="17"/>
        <v>111508.18010505654</v>
      </c>
      <c r="BM16" s="100">
        <f t="shared" ca="1" si="17"/>
        <v>111525.90876820873</v>
      </c>
      <c r="BN16" s="100">
        <f t="shared" ca="1" si="17"/>
        <v>111543.68115502698</v>
      </c>
      <c r="BO16" s="100">
        <f t="shared" ca="1" si="17"/>
        <v>111561.4973733456</v>
      </c>
      <c r="BP16" s="100">
        <f t="shared" ref="BP16:EA16" ca="1" si="18">SUM(BP9,BP14)</f>
        <v>111579.35753126492</v>
      </c>
      <c r="BQ16" s="100">
        <f t="shared" ca="1" si="18"/>
        <v>111597.26173715186</v>
      </c>
      <c r="BR16" s="100">
        <f t="shared" ca="1" si="18"/>
        <v>111615.21009964055</v>
      </c>
      <c r="BS16" s="100">
        <f t="shared" ca="1" si="18"/>
        <v>111633.20272763312</v>
      </c>
      <c r="BT16" s="100">
        <f t="shared" ca="1" si="18"/>
        <v>111651.23973030024</v>
      </c>
      <c r="BU16" s="100">
        <f t="shared" ca="1" si="18"/>
        <v>111669.3212170818</v>
      </c>
      <c r="BV16" s="100">
        <f t="shared" ca="1" si="18"/>
        <v>111687.44729768767</v>
      </c>
      <c r="BW16" s="100">
        <f t="shared" ca="1" si="18"/>
        <v>112458.54866643739</v>
      </c>
      <c r="BX16" s="100">
        <f t="shared" ca="1" si="18"/>
        <v>114853.42550820822</v>
      </c>
      <c r="BY16" s="100">
        <f t="shared" ca="1" si="18"/>
        <v>114871.686031255</v>
      </c>
      <c r="BZ16" s="100">
        <f t="shared" ca="1" si="18"/>
        <v>114889.99158967778</v>
      </c>
      <c r="CA16" s="100">
        <f t="shared" ca="1" si="18"/>
        <v>114908.34229454596</v>
      </c>
      <c r="CB16" s="100">
        <f t="shared" ca="1" si="18"/>
        <v>114926.73825720287</v>
      </c>
      <c r="CC16" s="100">
        <f t="shared" ca="1" si="18"/>
        <v>114945.17958926639</v>
      </c>
      <c r="CD16" s="100">
        <f t="shared" ca="1" si="18"/>
        <v>114963.66640262977</v>
      </c>
      <c r="CE16" s="100">
        <f t="shared" ca="1" si="18"/>
        <v>114982.1988094621</v>
      </c>
      <c r="CF16" s="100">
        <f t="shared" ca="1" si="18"/>
        <v>115000.77692220925</v>
      </c>
      <c r="CG16" s="100">
        <f t="shared" ca="1" si="18"/>
        <v>115019.40085359426</v>
      </c>
      <c r="CH16" s="100">
        <f t="shared" ca="1" si="18"/>
        <v>115038.0707166183</v>
      </c>
      <c r="CI16" s="100">
        <f t="shared" ca="1" si="18"/>
        <v>118280.26620703362</v>
      </c>
      <c r="CJ16" s="100">
        <f t="shared" ca="1" si="18"/>
        <v>118299.02827345452</v>
      </c>
      <c r="CK16" s="100">
        <f t="shared" ca="1" si="18"/>
        <v>118317.83661219268</v>
      </c>
      <c r="CL16" s="100">
        <f t="shared" ca="1" si="18"/>
        <v>118336.69133736815</v>
      </c>
      <c r="CM16" s="100">
        <f t="shared" ca="1" si="18"/>
        <v>118355.59256338238</v>
      </c>
      <c r="CN16" s="100">
        <f t="shared" ca="1" si="18"/>
        <v>118374.54040491898</v>
      </c>
      <c r="CO16" s="100">
        <f t="shared" ca="1" si="18"/>
        <v>118393.53497694443</v>
      </c>
      <c r="CP16" s="100">
        <f t="shared" ca="1" si="18"/>
        <v>118412.57639470868</v>
      </c>
      <c r="CQ16" s="100">
        <f t="shared" ca="1" si="18"/>
        <v>118431.66477374602</v>
      </c>
      <c r="CR16" s="100">
        <f t="shared" ca="1" si="18"/>
        <v>118450.80022987556</v>
      </c>
      <c r="CS16" s="100">
        <f t="shared" ca="1" si="18"/>
        <v>118469.98287920213</v>
      </c>
      <c r="CT16" s="100">
        <f t="shared" ca="1" si="18"/>
        <v>118489.21283811689</v>
      </c>
      <c r="CU16" s="100">
        <f t="shared" ca="1" si="18"/>
        <v>121828.6741932446</v>
      </c>
      <c r="CV16" s="100">
        <f t="shared" ca="1" si="18"/>
        <v>121847.99912165813</v>
      </c>
      <c r="CW16" s="100">
        <f t="shared" ca="1" si="18"/>
        <v>121867.37171055844</v>
      </c>
      <c r="CX16" s="100">
        <f t="shared" ca="1" si="18"/>
        <v>121886.79207748917</v>
      </c>
      <c r="CY16" s="100">
        <f t="shared" ca="1" si="18"/>
        <v>121906.26034028383</v>
      </c>
      <c r="CZ16" s="100">
        <f t="shared" ca="1" si="18"/>
        <v>121925.77661706653</v>
      </c>
      <c r="DA16" s="100">
        <f t="shared" ca="1" si="18"/>
        <v>121945.34102625273</v>
      </c>
      <c r="DB16" s="100">
        <f t="shared" ca="1" si="18"/>
        <v>121964.95368654992</v>
      </c>
      <c r="DC16" s="100">
        <f t="shared" ca="1" si="18"/>
        <v>121984.61471695837</v>
      </c>
      <c r="DD16" s="100">
        <f t="shared" ca="1" si="18"/>
        <v>122004.32423677179</v>
      </c>
      <c r="DE16" s="100">
        <f t="shared" ca="1" si="18"/>
        <v>122024.08236557816</v>
      </c>
      <c r="DF16" s="100">
        <f t="shared" ca="1" si="18"/>
        <v>122043.88922326037</v>
      </c>
      <c r="DG16" s="100">
        <f t="shared" ca="1" si="18"/>
        <v>125483.53441904197</v>
      </c>
      <c r="DH16" s="100">
        <f t="shared" ca="1" si="18"/>
        <v>125503.4390953079</v>
      </c>
      <c r="DI16" s="100">
        <f t="shared" ca="1" si="18"/>
        <v>125523.39286187521</v>
      </c>
      <c r="DJ16" s="100">
        <f t="shared" ca="1" si="18"/>
        <v>125543.39583981386</v>
      </c>
      <c r="DK16" s="100">
        <f t="shared" ca="1" si="18"/>
        <v>125563.44815049236</v>
      </c>
      <c r="DL16" s="100">
        <f t="shared" ca="1" si="18"/>
        <v>125583.54991557855</v>
      </c>
      <c r="DM16" s="100">
        <f t="shared" ca="1" si="18"/>
        <v>125603.70125704035</v>
      </c>
      <c r="DN16" s="100">
        <f t="shared" ca="1" si="18"/>
        <v>125623.90229714644</v>
      </c>
      <c r="DO16" s="100">
        <f t="shared" ca="1" si="18"/>
        <v>125644.15315846715</v>
      </c>
      <c r="DP16" s="100">
        <f t="shared" ca="1" si="18"/>
        <v>125664.45396387498</v>
      </c>
      <c r="DQ16" s="100">
        <f t="shared" ca="1" si="18"/>
        <v>125684.80483654553</v>
      </c>
      <c r="DR16" s="100">
        <f t="shared" ca="1" si="18"/>
        <v>125705.20589995821</v>
      </c>
      <c r="DS16" s="100">
        <f t="shared" ca="1" si="18"/>
        <v>126573.08728388909</v>
      </c>
      <c r="DT16" s="100">
        <f t="shared" ca="1" si="18"/>
        <v>129268.54226816713</v>
      </c>
      <c r="DU16" s="100">
        <f t="shared" ca="1" si="18"/>
        <v>129289.09464773149</v>
      </c>
      <c r="DV16" s="100">
        <f t="shared" ca="1" si="18"/>
        <v>129309.69771500828</v>
      </c>
      <c r="DW16" s="100">
        <f t="shared" ca="1" si="18"/>
        <v>129330.35159500715</v>
      </c>
      <c r="DX16" s="100">
        <f t="shared" ca="1" si="18"/>
        <v>129351.05641304591</v>
      </c>
      <c r="DY16" s="100">
        <f t="shared" ca="1" si="18"/>
        <v>129371.81229475155</v>
      </c>
      <c r="DZ16" s="100">
        <f t="shared" ca="1" si="18"/>
        <v>129392.61936606086</v>
      </c>
      <c r="EA16" s="100">
        <f t="shared" ca="1" si="18"/>
        <v>129413.47775322117</v>
      </c>
      <c r="EB16" s="100">
        <f t="shared" ref="EB16:ED16" ca="1" si="19">SUM(EB9,EB14)</f>
        <v>129434.38758279124</v>
      </c>
      <c r="EC16" s="100">
        <f t="shared" ca="1" si="19"/>
        <v>112800.54394797664</v>
      </c>
      <c r="ED16" s="101">
        <f t="shared" ca="1" si="19"/>
        <v>112818.8595984502</v>
      </c>
    </row>
    <row r="17" spans="1:134" x14ac:dyDescent="0.25">
      <c r="A17" s="102"/>
      <c r="B17" s="13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  <c r="DU17" s="94"/>
      <c r="DV17" s="94"/>
      <c r="DW17" s="94"/>
      <c r="DX17" s="94"/>
      <c r="DY17" s="94"/>
      <c r="DZ17" s="94"/>
      <c r="EA17" s="94"/>
      <c r="EB17" s="94"/>
      <c r="EC17" s="94"/>
      <c r="ED17" s="97"/>
    </row>
    <row r="18" spans="1:134" x14ac:dyDescent="0.25">
      <c r="A18" s="102"/>
      <c r="B18" s="128" t="s">
        <v>113</v>
      </c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  <c r="DU18" s="94"/>
      <c r="DV18" s="94"/>
      <c r="DW18" s="94"/>
      <c r="DX18" s="94"/>
      <c r="DY18" s="94"/>
      <c r="DZ18" s="94"/>
      <c r="EA18" s="94"/>
      <c r="EB18" s="94"/>
      <c r="EC18" s="94"/>
      <c r="ED18" s="97"/>
    </row>
    <row r="19" spans="1:134" x14ac:dyDescent="0.25">
      <c r="A19" s="102">
        <f>SUMIF($C$1:$ED$1,"&lt;="&amp;Summary!$B$3,'Monthly CF'!C19:ED19)</f>
        <v>-2063498.2760647314</v>
      </c>
      <c r="B19" s="13" t="str">
        <f>Expenses!A9</f>
        <v>Property Taxes</v>
      </c>
      <c r="C19" s="94">
        <f>-Expenses!B9</f>
        <v>-15000</v>
      </c>
      <c r="D19" s="94">
        <f>-Expenses!C9</f>
        <v>-15000</v>
      </c>
      <c r="E19" s="94">
        <f>-Expenses!D9</f>
        <v>-15000</v>
      </c>
      <c r="F19" s="94">
        <f>-Expenses!E9</f>
        <v>-15000</v>
      </c>
      <c r="G19" s="94">
        <f>-Expenses!F9</f>
        <v>-15000</v>
      </c>
      <c r="H19" s="94">
        <f>-Expenses!G9</f>
        <v>-15000</v>
      </c>
      <c r="I19" s="94">
        <f>-Expenses!H9</f>
        <v>-15000</v>
      </c>
      <c r="J19" s="94">
        <f>-Expenses!I9</f>
        <v>-15000</v>
      </c>
      <c r="K19" s="94">
        <f>-Expenses!J9</f>
        <v>-15000</v>
      </c>
      <c r="L19" s="94">
        <f>-Expenses!K9</f>
        <v>-15000</v>
      </c>
      <c r="M19" s="94">
        <f>-Expenses!L9</f>
        <v>-15000</v>
      </c>
      <c r="N19" s="94">
        <f>-Expenses!M9</f>
        <v>-15000</v>
      </c>
      <c r="O19" s="94">
        <f>-Expenses!N9</f>
        <v>-15450</v>
      </c>
      <c r="P19" s="94">
        <f>-Expenses!O9</f>
        <v>-15450</v>
      </c>
      <c r="Q19" s="94">
        <f>-Expenses!P9</f>
        <v>-15450</v>
      </c>
      <c r="R19" s="94">
        <f>-Expenses!Q9</f>
        <v>-15450</v>
      </c>
      <c r="S19" s="94">
        <f>-Expenses!R9</f>
        <v>-15450</v>
      </c>
      <c r="T19" s="94">
        <f>-Expenses!S9</f>
        <v>-15450</v>
      </c>
      <c r="U19" s="94">
        <f>-Expenses!T9</f>
        <v>-15450</v>
      </c>
      <c r="V19" s="94">
        <f>-Expenses!U9</f>
        <v>-15450</v>
      </c>
      <c r="W19" s="94">
        <f>-Expenses!V9</f>
        <v>-15450</v>
      </c>
      <c r="X19" s="94">
        <f>-Expenses!W9</f>
        <v>-15450</v>
      </c>
      <c r="Y19" s="94">
        <f>-Expenses!X9</f>
        <v>-15450</v>
      </c>
      <c r="Z19" s="94">
        <f>-Expenses!Y9</f>
        <v>-15450</v>
      </c>
      <c r="AA19" s="94">
        <f>-Expenses!Z9</f>
        <v>-15913.5</v>
      </c>
      <c r="AB19" s="94">
        <f>-Expenses!AA9</f>
        <v>-15913.5</v>
      </c>
      <c r="AC19" s="94">
        <f>-Expenses!AB9</f>
        <v>-15913.5</v>
      </c>
      <c r="AD19" s="94">
        <f>-Expenses!AC9</f>
        <v>-15913.5</v>
      </c>
      <c r="AE19" s="94">
        <f>-Expenses!AD9</f>
        <v>-15913.5</v>
      </c>
      <c r="AF19" s="94">
        <f>-Expenses!AE9</f>
        <v>-15913.5</v>
      </c>
      <c r="AG19" s="94">
        <f>-Expenses!AF9</f>
        <v>-15913.5</v>
      </c>
      <c r="AH19" s="94">
        <f>-Expenses!AG9</f>
        <v>-15913.5</v>
      </c>
      <c r="AI19" s="94">
        <f>-Expenses!AH9</f>
        <v>-15913.5</v>
      </c>
      <c r="AJ19" s="94">
        <f>-Expenses!AI9</f>
        <v>-15913.5</v>
      </c>
      <c r="AK19" s="94">
        <f>-Expenses!AJ9</f>
        <v>-15913.5</v>
      </c>
      <c r="AL19" s="94">
        <f>-Expenses!AK9</f>
        <v>-15913.5</v>
      </c>
      <c r="AM19" s="94">
        <f>-Expenses!AL9</f>
        <v>-16390.904999999999</v>
      </c>
      <c r="AN19" s="94">
        <f>-Expenses!AM9</f>
        <v>-16390.904999999999</v>
      </c>
      <c r="AO19" s="94">
        <f>-Expenses!AN9</f>
        <v>-16390.904999999999</v>
      </c>
      <c r="AP19" s="94">
        <f>-Expenses!AO9</f>
        <v>-16390.904999999999</v>
      </c>
      <c r="AQ19" s="94">
        <f>-Expenses!AP9</f>
        <v>-16390.904999999999</v>
      </c>
      <c r="AR19" s="94">
        <f>-Expenses!AQ9</f>
        <v>-16390.904999999999</v>
      </c>
      <c r="AS19" s="94">
        <f>-Expenses!AR9</f>
        <v>-16390.904999999999</v>
      </c>
      <c r="AT19" s="94">
        <f>-Expenses!AS9</f>
        <v>-16390.904999999999</v>
      </c>
      <c r="AU19" s="94">
        <f>-Expenses!AT9</f>
        <v>-16390.904999999999</v>
      </c>
      <c r="AV19" s="94">
        <f>-Expenses!AU9</f>
        <v>-16390.904999999999</v>
      </c>
      <c r="AW19" s="94">
        <f>-Expenses!AV9</f>
        <v>-16390.904999999999</v>
      </c>
      <c r="AX19" s="94">
        <f>-Expenses!AW9</f>
        <v>-16390.904999999999</v>
      </c>
      <c r="AY19" s="94">
        <f>-Expenses!AX9</f>
        <v>-16882.632149999998</v>
      </c>
      <c r="AZ19" s="94">
        <f>-Expenses!AY9</f>
        <v>-16882.632149999998</v>
      </c>
      <c r="BA19" s="94">
        <f>-Expenses!AZ9</f>
        <v>-16882.632149999998</v>
      </c>
      <c r="BB19" s="94">
        <f>-Expenses!BA9</f>
        <v>-16882.632149999998</v>
      </c>
      <c r="BC19" s="94">
        <f>-Expenses!BB9</f>
        <v>-16882.632149999998</v>
      </c>
      <c r="BD19" s="94">
        <f>-Expenses!BC9</f>
        <v>-16882.632149999998</v>
      </c>
      <c r="BE19" s="94">
        <f>-Expenses!BD9</f>
        <v>-16882.632149999998</v>
      </c>
      <c r="BF19" s="94">
        <f>-Expenses!BE9</f>
        <v>-16882.632149999998</v>
      </c>
      <c r="BG19" s="94">
        <f>-Expenses!BF9</f>
        <v>-16882.632149999998</v>
      </c>
      <c r="BH19" s="94">
        <f>-Expenses!BG9</f>
        <v>-16882.632149999998</v>
      </c>
      <c r="BI19" s="94">
        <f>-Expenses!BH9</f>
        <v>-16882.632149999998</v>
      </c>
      <c r="BJ19" s="94">
        <f>-Expenses!BI9</f>
        <v>-16882.632149999998</v>
      </c>
      <c r="BK19" s="94">
        <f>-Expenses!BJ9</f>
        <v>-17389.1111145</v>
      </c>
      <c r="BL19" s="94">
        <f>-Expenses!BK9</f>
        <v>-17389.1111145</v>
      </c>
      <c r="BM19" s="94">
        <f>-Expenses!BL9</f>
        <v>-17389.1111145</v>
      </c>
      <c r="BN19" s="94">
        <f>-Expenses!BM9</f>
        <v>-17389.1111145</v>
      </c>
      <c r="BO19" s="94">
        <f>-Expenses!BN9</f>
        <v>-17389.1111145</v>
      </c>
      <c r="BP19" s="94">
        <f>-Expenses!BO9</f>
        <v>-17389.1111145</v>
      </c>
      <c r="BQ19" s="94">
        <f>-Expenses!BP9</f>
        <v>-17389.1111145</v>
      </c>
      <c r="BR19" s="94">
        <f>-Expenses!BQ9</f>
        <v>-17389.1111145</v>
      </c>
      <c r="BS19" s="94">
        <f>-Expenses!BR9</f>
        <v>-17389.1111145</v>
      </c>
      <c r="BT19" s="94">
        <f>-Expenses!BS9</f>
        <v>-17389.1111145</v>
      </c>
      <c r="BU19" s="94">
        <f>-Expenses!BT9</f>
        <v>-17389.1111145</v>
      </c>
      <c r="BV19" s="94">
        <f>-Expenses!BU9</f>
        <v>-17389.1111145</v>
      </c>
      <c r="BW19" s="94">
        <f>-Expenses!BV9</f>
        <v>-17910.784447934999</v>
      </c>
      <c r="BX19" s="94">
        <f>-Expenses!BW9</f>
        <v>-17910.784447934999</v>
      </c>
      <c r="BY19" s="94">
        <f>-Expenses!BX9</f>
        <v>-17910.784447934999</v>
      </c>
      <c r="BZ19" s="94">
        <f>-Expenses!BY9</f>
        <v>-17910.784447934999</v>
      </c>
      <c r="CA19" s="94">
        <f>-Expenses!BZ9</f>
        <v>-17910.784447934999</v>
      </c>
      <c r="CB19" s="94">
        <f>-Expenses!CA9</f>
        <v>-17910.784447934999</v>
      </c>
      <c r="CC19" s="94">
        <f>-Expenses!CB9</f>
        <v>-17910.784447934999</v>
      </c>
      <c r="CD19" s="94">
        <f>-Expenses!CC9</f>
        <v>-17910.784447934999</v>
      </c>
      <c r="CE19" s="94">
        <f>-Expenses!CD9</f>
        <v>-17910.784447934999</v>
      </c>
      <c r="CF19" s="94">
        <f>-Expenses!CE9</f>
        <v>-17910.784447934999</v>
      </c>
      <c r="CG19" s="94">
        <f>-Expenses!CF9</f>
        <v>-17910.784447934999</v>
      </c>
      <c r="CH19" s="94">
        <f>-Expenses!CG9</f>
        <v>-17910.784447934999</v>
      </c>
      <c r="CI19" s="94">
        <f>-Expenses!CH9</f>
        <v>-18448.10798137305</v>
      </c>
      <c r="CJ19" s="94">
        <f>-Expenses!CI9</f>
        <v>-18448.10798137305</v>
      </c>
      <c r="CK19" s="94">
        <f>-Expenses!CJ9</f>
        <v>-18448.10798137305</v>
      </c>
      <c r="CL19" s="94">
        <f>-Expenses!CK9</f>
        <v>-18448.10798137305</v>
      </c>
      <c r="CM19" s="94">
        <f>-Expenses!CL9</f>
        <v>-18448.10798137305</v>
      </c>
      <c r="CN19" s="94">
        <f>-Expenses!CM9</f>
        <v>-18448.10798137305</v>
      </c>
      <c r="CO19" s="94">
        <f>-Expenses!CN9</f>
        <v>-18448.10798137305</v>
      </c>
      <c r="CP19" s="94">
        <f>-Expenses!CO9</f>
        <v>-18448.10798137305</v>
      </c>
      <c r="CQ19" s="94">
        <f>-Expenses!CP9</f>
        <v>-18448.10798137305</v>
      </c>
      <c r="CR19" s="94">
        <f>-Expenses!CQ9</f>
        <v>-18448.10798137305</v>
      </c>
      <c r="CS19" s="94">
        <f>-Expenses!CR9</f>
        <v>-18448.10798137305</v>
      </c>
      <c r="CT19" s="94">
        <f>-Expenses!CS9</f>
        <v>-18448.10798137305</v>
      </c>
      <c r="CU19" s="94">
        <f>-Expenses!CT9</f>
        <v>-19001.551220814243</v>
      </c>
      <c r="CV19" s="94">
        <f>-Expenses!CU9</f>
        <v>-19001.551220814243</v>
      </c>
      <c r="CW19" s="94">
        <f>-Expenses!CV9</f>
        <v>-19001.551220814243</v>
      </c>
      <c r="CX19" s="94">
        <f>-Expenses!CW9</f>
        <v>-19001.551220814243</v>
      </c>
      <c r="CY19" s="94">
        <f>-Expenses!CX9</f>
        <v>-19001.551220814243</v>
      </c>
      <c r="CZ19" s="94">
        <f>-Expenses!CY9</f>
        <v>-19001.551220814243</v>
      </c>
      <c r="DA19" s="94">
        <f>-Expenses!CZ9</f>
        <v>-19001.551220814243</v>
      </c>
      <c r="DB19" s="94">
        <f>-Expenses!DA9</f>
        <v>-19001.551220814243</v>
      </c>
      <c r="DC19" s="94">
        <f>-Expenses!DB9</f>
        <v>-19001.551220814243</v>
      </c>
      <c r="DD19" s="94">
        <f>-Expenses!DC9</f>
        <v>-19001.551220814243</v>
      </c>
      <c r="DE19" s="94">
        <f>-Expenses!DD9</f>
        <v>-19001.551220814243</v>
      </c>
      <c r="DF19" s="94">
        <f>-Expenses!DE9</f>
        <v>-19001.551220814243</v>
      </c>
      <c r="DG19" s="94">
        <f>-Expenses!DF9</f>
        <v>-19571.597757438671</v>
      </c>
      <c r="DH19" s="94">
        <f>-Expenses!DG9</f>
        <v>-19571.597757438671</v>
      </c>
      <c r="DI19" s="94">
        <f>-Expenses!DH9</f>
        <v>-19571.597757438671</v>
      </c>
      <c r="DJ19" s="94">
        <f>-Expenses!DI9</f>
        <v>-19571.597757438671</v>
      </c>
      <c r="DK19" s="94">
        <f>-Expenses!DJ9</f>
        <v>-19571.597757438671</v>
      </c>
      <c r="DL19" s="94">
        <f>-Expenses!DK9</f>
        <v>-19571.597757438671</v>
      </c>
      <c r="DM19" s="94">
        <f>-Expenses!DL9</f>
        <v>-19571.597757438671</v>
      </c>
      <c r="DN19" s="94">
        <f>-Expenses!DM9</f>
        <v>-19571.597757438671</v>
      </c>
      <c r="DO19" s="94">
        <f>-Expenses!DN9</f>
        <v>-19571.597757438671</v>
      </c>
      <c r="DP19" s="94">
        <f>-Expenses!DO9</f>
        <v>-19571.597757438671</v>
      </c>
      <c r="DQ19" s="94">
        <f>-Expenses!DP9</f>
        <v>-19571.597757438671</v>
      </c>
      <c r="DR19" s="94">
        <f>-Expenses!DQ9</f>
        <v>-19571.597757438671</v>
      </c>
      <c r="DS19" s="94">
        <f>-Expenses!DR9</f>
        <v>-20158.745690161832</v>
      </c>
      <c r="DT19" s="94">
        <f>-Expenses!DS9</f>
        <v>-20158.745690161832</v>
      </c>
      <c r="DU19" s="94">
        <f>-Expenses!DT9</f>
        <v>-20158.745690161832</v>
      </c>
      <c r="DV19" s="94">
        <f>-Expenses!DU9</f>
        <v>-20158.745690161832</v>
      </c>
      <c r="DW19" s="94">
        <f>-Expenses!DV9</f>
        <v>-20158.745690161832</v>
      </c>
      <c r="DX19" s="94">
        <f>-Expenses!DW9</f>
        <v>-20158.745690161832</v>
      </c>
      <c r="DY19" s="94">
        <f>-Expenses!DX9</f>
        <v>-20158.745690161832</v>
      </c>
      <c r="DZ19" s="94">
        <f>-Expenses!DY9</f>
        <v>-20158.745690161832</v>
      </c>
      <c r="EA19" s="94">
        <f>-Expenses!DZ9</f>
        <v>-20158.745690161832</v>
      </c>
      <c r="EB19" s="94">
        <f>-Expenses!EA9</f>
        <v>-20158.745690161832</v>
      </c>
      <c r="EC19" s="94">
        <f>-Expenses!EB9</f>
        <v>-20158.745690161832</v>
      </c>
      <c r="ED19" s="97">
        <f>-Expenses!EC9</f>
        <v>-20158.745690161832</v>
      </c>
    </row>
    <row r="20" spans="1:134" x14ac:dyDescent="0.25">
      <c r="A20" s="102">
        <f>SUMIF($C$1:$ED$1,"&lt;="&amp;Summary!$B$3,'Monthly CF'!C20:ED20)</f>
        <v>-825399.31042589294</v>
      </c>
      <c r="B20" s="13" t="str">
        <f>Expenses!A10</f>
        <v>Insurance</v>
      </c>
      <c r="C20" s="94">
        <f>-Expenses!B10</f>
        <v>-6000</v>
      </c>
      <c r="D20" s="94">
        <f>-Expenses!C10</f>
        <v>-6000</v>
      </c>
      <c r="E20" s="94">
        <f>-Expenses!D10</f>
        <v>-6000</v>
      </c>
      <c r="F20" s="94">
        <f>-Expenses!E10</f>
        <v>-6000</v>
      </c>
      <c r="G20" s="94">
        <f>-Expenses!F10</f>
        <v>-6000</v>
      </c>
      <c r="H20" s="94">
        <f>-Expenses!G10</f>
        <v>-6000</v>
      </c>
      <c r="I20" s="94">
        <f>-Expenses!H10</f>
        <v>-6000</v>
      </c>
      <c r="J20" s="94">
        <f>-Expenses!I10</f>
        <v>-6000</v>
      </c>
      <c r="K20" s="94">
        <f>-Expenses!J10</f>
        <v>-6000</v>
      </c>
      <c r="L20" s="94">
        <f>-Expenses!K10</f>
        <v>-6000</v>
      </c>
      <c r="M20" s="94">
        <f>-Expenses!L10</f>
        <v>-6000</v>
      </c>
      <c r="N20" s="94">
        <f>-Expenses!M10</f>
        <v>-6000</v>
      </c>
      <c r="O20" s="94">
        <f>-Expenses!N10</f>
        <v>-6180</v>
      </c>
      <c r="P20" s="94">
        <f>-Expenses!O10</f>
        <v>-6180</v>
      </c>
      <c r="Q20" s="94">
        <f>-Expenses!P10</f>
        <v>-6180</v>
      </c>
      <c r="R20" s="94">
        <f>-Expenses!Q10</f>
        <v>-6180</v>
      </c>
      <c r="S20" s="94">
        <f>-Expenses!R10</f>
        <v>-6180</v>
      </c>
      <c r="T20" s="94">
        <f>-Expenses!S10</f>
        <v>-6180</v>
      </c>
      <c r="U20" s="94">
        <f>-Expenses!T10</f>
        <v>-6180</v>
      </c>
      <c r="V20" s="94">
        <f>-Expenses!U10</f>
        <v>-6180</v>
      </c>
      <c r="W20" s="94">
        <f>-Expenses!V10</f>
        <v>-6180</v>
      </c>
      <c r="X20" s="94">
        <f>-Expenses!W10</f>
        <v>-6180</v>
      </c>
      <c r="Y20" s="94">
        <f>-Expenses!X10</f>
        <v>-6180</v>
      </c>
      <c r="Z20" s="94">
        <f>-Expenses!Y10</f>
        <v>-6180</v>
      </c>
      <c r="AA20" s="94">
        <f>-Expenses!Z10</f>
        <v>-6365.4000000000005</v>
      </c>
      <c r="AB20" s="94">
        <f>-Expenses!AA10</f>
        <v>-6365.4000000000005</v>
      </c>
      <c r="AC20" s="94">
        <f>-Expenses!AB10</f>
        <v>-6365.4000000000005</v>
      </c>
      <c r="AD20" s="94">
        <f>-Expenses!AC10</f>
        <v>-6365.4000000000005</v>
      </c>
      <c r="AE20" s="94">
        <f>-Expenses!AD10</f>
        <v>-6365.4000000000005</v>
      </c>
      <c r="AF20" s="94">
        <f>-Expenses!AE10</f>
        <v>-6365.4000000000005</v>
      </c>
      <c r="AG20" s="94">
        <f>-Expenses!AF10</f>
        <v>-6365.4000000000005</v>
      </c>
      <c r="AH20" s="94">
        <f>-Expenses!AG10</f>
        <v>-6365.4000000000005</v>
      </c>
      <c r="AI20" s="94">
        <f>-Expenses!AH10</f>
        <v>-6365.4000000000005</v>
      </c>
      <c r="AJ20" s="94">
        <f>-Expenses!AI10</f>
        <v>-6365.4000000000005</v>
      </c>
      <c r="AK20" s="94">
        <f>-Expenses!AJ10</f>
        <v>-6365.4000000000005</v>
      </c>
      <c r="AL20" s="94">
        <f>-Expenses!AK10</f>
        <v>-6365.4000000000005</v>
      </c>
      <c r="AM20" s="94">
        <f>-Expenses!AL10</f>
        <v>-6556.362000000001</v>
      </c>
      <c r="AN20" s="94">
        <f>-Expenses!AM10</f>
        <v>-6556.362000000001</v>
      </c>
      <c r="AO20" s="94">
        <f>-Expenses!AN10</f>
        <v>-6556.362000000001</v>
      </c>
      <c r="AP20" s="94">
        <f>-Expenses!AO10</f>
        <v>-6556.362000000001</v>
      </c>
      <c r="AQ20" s="94">
        <f>-Expenses!AP10</f>
        <v>-6556.362000000001</v>
      </c>
      <c r="AR20" s="94">
        <f>-Expenses!AQ10</f>
        <v>-6556.362000000001</v>
      </c>
      <c r="AS20" s="94">
        <f>-Expenses!AR10</f>
        <v>-6556.362000000001</v>
      </c>
      <c r="AT20" s="94">
        <f>-Expenses!AS10</f>
        <v>-6556.362000000001</v>
      </c>
      <c r="AU20" s="94">
        <f>-Expenses!AT10</f>
        <v>-6556.362000000001</v>
      </c>
      <c r="AV20" s="94">
        <f>-Expenses!AU10</f>
        <v>-6556.362000000001</v>
      </c>
      <c r="AW20" s="94">
        <f>-Expenses!AV10</f>
        <v>-6556.362000000001</v>
      </c>
      <c r="AX20" s="94">
        <f>-Expenses!AW10</f>
        <v>-6556.362000000001</v>
      </c>
      <c r="AY20" s="94">
        <f>-Expenses!AX10</f>
        <v>-6753.0528600000016</v>
      </c>
      <c r="AZ20" s="94">
        <f>-Expenses!AY10</f>
        <v>-6753.0528600000016</v>
      </c>
      <c r="BA20" s="94">
        <f>-Expenses!AZ10</f>
        <v>-6753.0528600000016</v>
      </c>
      <c r="BB20" s="94">
        <f>-Expenses!BA10</f>
        <v>-6753.0528600000016</v>
      </c>
      <c r="BC20" s="94">
        <f>-Expenses!BB10</f>
        <v>-6753.0528600000016</v>
      </c>
      <c r="BD20" s="94">
        <f>-Expenses!BC10</f>
        <v>-6753.0528600000016</v>
      </c>
      <c r="BE20" s="94">
        <f>-Expenses!BD10</f>
        <v>-6753.0528600000016</v>
      </c>
      <c r="BF20" s="94">
        <f>-Expenses!BE10</f>
        <v>-6753.0528600000016</v>
      </c>
      <c r="BG20" s="94">
        <f>-Expenses!BF10</f>
        <v>-6753.0528600000016</v>
      </c>
      <c r="BH20" s="94">
        <f>-Expenses!BG10</f>
        <v>-6753.0528600000016</v>
      </c>
      <c r="BI20" s="94">
        <f>-Expenses!BH10</f>
        <v>-6753.0528600000016</v>
      </c>
      <c r="BJ20" s="94">
        <f>-Expenses!BI10</f>
        <v>-6753.0528600000016</v>
      </c>
      <c r="BK20" s="94">
        <f>-Expenses!BJ10</f>
        <v>-6955.6444458000014</v>
      </c>
      <c r="BL20" s="94">
        <f>-Expenses!BK10</f>
        <v>-6955.6444458000014</v>
      </c>
      <c r="BM20" s="94">
        <f>-Expenses!BL10</f>
        <v>-6955.6444458000014</v>
      </c>
      <c r="BN20" s="94">
        <f>-Expenses!BM10</f>
        <v>-6955.6444458000014</v>
      </c>
      <c r="BO20" s="94">
        <f>-Expenses!BN10</f>
        <v>-6955.6444458000014</v>
      </c>
      <c r="BP20" s="94">
        <f>-Expenses!BO10</f>
        <v>-6955.6444458000014</v>
      </c>
      <c r="BQ20" s="94">
        <f>-Expenses!BP10</f>
        <v>-6955.6444458000014</v>
      </c>
      <c r="BR20" s="94">
        <f>-Expenses!BQ10</f>
        <v>-6955.6444458000014</v>
      </c>
      <c r="BS20" s="94">
        <f>-Expenses!BR10</f>
        <v>-6955.6444458000014</v>
      </c>
      <c r="BT20" s="94">
        <f>-Expenses!BS10</f>
        <v>-6955.6444458000014</v>
      </c>
      <c r="BU20" s="94">
        <f>-Expenses!BT10</f>
        <v>-6955.6444458000014</v>
      </c>
      <c r="BV20" s="94">
        <f>-Expenses!BU10</f>
        <v>-6955.6444458000014</v>
      </c>
      <c r="BW20" s="94">
        <f>-Expenses!BV10</f>
        <v>-7164.3137791740019</v>
      </c>
      <c r="BX20" s="94">
        <f>-Expenses!BW10</f>
        <v>-7164.3137791740019</v>
      </c>
      <c r="BY20" s="94">
        <f>-Expenses!BX10</f>
        <v>-7164.3137791740019</v>
      </c>
      <c r="BZ20" s="94">
        <f>-Expenses!BY10</f>
        <v>-7164.3137791740019</v>
      </c>
      <c r="CA20" s="94">
        <f>-Expenses!BZ10</f>
        <v>-7164.3137791740019</v>
      </c>
      <c r="CB20" s="94">
        <f>-Expenses!CA10</f>
        <v>-7164.3137791740019</v>
      </c>
      <c r="CC20" s="94">
        <f>-Expenses!CB10</f>
        <v>-7164.3137791740019</v>
      </c>
      <c r="CD20" s="94">
        <f>-Expenses!CC10</f>
        <v>-7164.3137791740019</v>
      </c>
      <c r="CE20" s="94">
        <f>-Expenses!CD10</f>
        <v>-7164.3137791740019</v>
      </c>
      <c r="CF20" s="94">
        <f>-Expenses!CE10</f>
        <v>-7164.3137791740019</v>
      </c>
      <c r="CG20" s="94">
        <f>-Expenses!CF10</f>
        <v>-7164.3137791740019</v>
      </c>
      <c r="CH20" s="94">
        <f>-Expenses!CG10</f>
        <v>-7164.3137791740019</v>
      </c>
      <c r="CI20" s="94">
        <f>-Expenses!CH10</f>
        <v>-7379.2431925492219</v>
      </c>
      <c r="CJ20" s="94">
        <f>-Expenses!CI10</f>
        <v>-7379.2431925492219</v>
      </c>
      <c r="CK20" s="94">
        <f>-Expenses!CJ10</f>
        <v>-7379.2431925492219</v>
      </c>
      <c r="CL20" s="94">
        <f>-Expenses!CK10</f>
        <v>-7379.2431925492219</v>
      </c>
      <c r="CM20" s="94">
        <f>-Expenses!CL10</f>
        <v>-7379.2431925492219</v>
      </c>
      <c r="CN20" s="94">
        <f>-Expenses!CM10</f>
        <v>-7379.2431925492219</v>
      </c>
      <c r="CO20" s="94">
        <f>-Expenses!CN10</f>
        <v>-7379.2431925492219</v>
      </c>
      <c r="CP20" s="94">
        <f>-Expenses!CO10</f>
        <v>-7379.2431925492219</v>
      </c>
      <c r="CQ20" s="94">
        <f>-Expenses!CP10</f>
        <v>-7379.2431925492219</v>
      </c>
      <c r="CR20" s="94">
        <f>-Expenses!CQ10</f>
        <v>-7379.2431925492219</v>
      </c>
      <c r="CS20" s="94">
        <f>-Expenses!CR10</f>
        <v>-7379.2431925492219</v>
      </c>
      <c r="CT20" s="94">
        <f>-Expenses!CS10</f>
        <v>-7379.2431925492219</v>
      </c>
      <c r="CU20" s="94">
        <f>-Expenses!CT10</f>
        <v>-7600.6204883256987</v>
      </c>
      <c r="CV20" s="94">
        <f>-Expenses!CU10</f>
        <v>-7600.6204883256987</v>
      </c>
      <c r="CW20" s="94">
        <f>-Expenses!CV10</f>
        <v>-7600.6204883256987</v>
      </c>
      <c r="CX20" s="94">
        <f>-Expenses!CW10</f>
        <v>-7600.6204883256987</v>
      </c>
      <c r="CY20" s="94">
        <f>-Expenses!CX10</f>
        <v>-7600.6204883256987</v>
      </c>
      <c r="CZ20" s="94">
        <f>-Expenses!CY10</f>
        <v>-7600.6204883256987</v>
      </c>
      <c r="DA20" s="94">
        <f>-Expenses!CZ10</f>
        <v>-7600.6204883256987</v>
      </c>
      <c r="DB20" s="94">
        <f>-Expenses!DA10</f>
        <v>-7600.6204883256987</v>
      </c>
      <c r="DC20" s="94">
        <f>-Expenses!DB10</f>
        <v>-7600.6204883256987</v>
      </c>
      <c r="DD20" s="94">
        <f>-Expenses!DC10</f>
        <v>-7600.6204883256987</v>
      </c>
      <c r="DE20" s="94">
        <f>-Expenses!DD10</f>
        <v>-7600.6204883256987</v>
      </c>
      <c r="DF20" s="94">
        <f>-Expenses!DE10</f>
        <v>-7600.6204883256987</v>
      </c>
      <c r="DG20" s="94">
        <f>-Expenses!DF10</f>
        <v>-7828.6391029754695</v>
      </c>
      <c r="DH20" s="94">
        <f>-Expenses!DG10</f>
        <v>-7828.6391029754695</v>
      </c>
      <c r="DI20" s="94">
        <f>-Expenses!DH10</f>
        <v>-7828.6391029754695</v>
      </c>
      <c r="DJ20" s="94">
        <f>-Expenses!DI10</f>
        <v>-7828.6391029754695</v>
      </c>
      <c r="DK20" s="94">
        <f>-Expenses!DJ10</f>
        <v>-7828.6391029754695</v>
      </c>
      <c r="DL20" s="94">
        <f>-Expenses!DK10</f>
        <v>-7828.6391029754695</v>
      </c>
      <c r="DM20" s="94">
        <f>-Expenses!DL10</f>
        <v>-7828.6391029754695</v>
      </c>
      <c r="DN20" s="94">
        <f>-Expenses!DM10</f>
        <v>-7828.6391029754695</v>
      </c>
      <c r="DO20" s="94">
        <f>-Expenses!DN10</f>
        <v>-7828.6391029754695</v>
      </c>
      <c r="DP20" s="94">
        <f>-Expenses!DO10</f>
        <v>-7828.6391029754695</v>
      </c>
      <c r="DQ20" s="94">
        <f>-Expenses!DP10</f>
        <v>-7828.6391029754695</v>
      </c>
      <c r="DR20" s="94">
        <f>-Expenses!DQ10</f>
        <v>-7828.6391029754695</v>
      </c>
      <c r="DS20" s="94">
        <f>-Expenses!DR10</f>
        <v>-8063.4982760647335</v>
      </c>
      <c r="DT20" s="94">
        <f>-Expenses!DS10</f>
        <v>-8063.4982760647335</v>
      </c>
      <c r="DU20" s="94">
        <f>-Expenses!DT10</f>
        <v>-8063.4982760647335</v>
      </c>
      <c r="DV20" s="94">
        <f>-Expenses!DU10</f>
        <v>-8063.4982760647335</v>
      </c>
      <c r="DW20" s="94">
        <f>-Expenses!DV10</f>
        <v>-8063.4982760647335</v>
      </c>
      <c r="DX20" s="94">
        <f>-Expenses!DW10</f>
        <v>-8063.4982760647335</v>
      </c>
      <c r="DY20" s="94">
        <f>-Expenses!DX10</f>
        <v>-8063.4982760647335</v>
      </c>
      <c r="DZ20" s="94">
        <f>-Expenses!DY10</f>
        <v>-8063.4982760647335</v>
      </c>
      <c r="EA20" s="94">
        <f>-Expenses!DZ10</f>
        <v>-8063.4982760647335</v>
      </c>
      <c r="EB20" s="94">
        <f>-Expenses!EA10</f>
        <v>-8063.4982760647335</v>
      </c>
      <c r="EC20" s="94">
        <f>-Expenses!EB10</f>
        <v>-8063.4982760647335</v>
      </c>
      <c r="ED20" s="97">
        <f>-Expenses!EC10</f>
        <v>-8063.4982760647335</v>
      </c>
    </row>
    <row r="21" spans="1:134" x14ac:dyDescent="0.25">
      <c r="A21" s="102">
        <f>SUMIF($C$1:$ED$1,"&lt;="&amp;Summary!$B$3,'Monthly CF'!C21:ED21)</f>
        <v>-627515.98565107933</v>
      </c>
      <c r="B21" s="13" t="str">
        <f>Expenses!A11</f>
        <v>CAM</v>
      </c>
      <c r="C21" s="94">
        <f>-Expenses!B11</f>
        <v>-4500</v>
      </c>
      <c r="D21" s="94">
        <f>-Expenses!C11</f>
        <v>-4511.0982139753669</v>
      </c>
      <c r="E21" s="94">
        <f>-Expenses!D11</f>
        <v>-4522.2237991403872</v>
      </c>
      <c r="F21" s="94">
        <f>-Expenses!E11</f>
        <v>-4533.3768229997995</v>
      </c>
      <c r="G21" s="94">
        <f>-Expenses!F11</f>
        <v>-4544.5573532248263</v>
      </c>
      <c r="H21" s="94">
        <f>-Expenses!G11</f>
        <v>-4555.7654576535851</v>
      </c>
      <c r="I21" s="94">
        <f>-Expenses!H11</f>
        <v>-4567.0012042915014</v>
      </c>
      <c r="J21" s="94">
        <f>-Expenses!I11</f>
        <v>-4578.2646613117204</v>
      </c>
      <c r="K21" s="94">
        <f>-Expenses!J11</f>
        <v>-4589.5558970555194</v>
      </c>
      <c r="L21" s="94">
        <f>-Expenses!K11</f>
        <v>-4600.8749800327259</v>
      </c>
      <c r="M21" s="94">
        <f>-Expenses!L11</f>
        <v>-4612.221978922129</v>
      </c>
      <c r="N21" s="94">
        <f>-Expenses!M11</f>
        <v>-4623.596962571899</v>
      </c>
      <c r="O21" s="94">
        <f>-Expenses!N11</f>
        <v>-4635.0000000000055</v>
      </c>
      <c r="P21" s="94">
        <f>-Expenses!O11</f>
        <v>-4646.4311603946335</v>
      </c>
      <c r="Q21" s="94">
        <f>-Expenses!P11</f>
        <v>-4657.8905131146048</v>
      </c>
      <c r="R21" s="94">
        <f>-Expenses!Q11</f>
        <v>-4669.3781276897998</v>
      </c>
      <c r="S21" s="94">
        <f>-Expenses!R11</f>
        <v>-4680.894073821577</v>
      </c>
      <c r="T21" s="94">
        <f>-Expenses!S11</f>
        <v>-4692.4384213831981</v>
      </c>
      <c r="U21" s="94">
        <f>-Expenses!T11</f>
        <v>-4704.0112404202519</v>
      </c>
      <c r="V21" s="94">
        <f>-Expenses!U11</f>
        <v>-4715.6126011510769</v>
      </c>
      <c r="W21" s="94">
        <f>-Expenses!V11</f>
        <v>-4727.2425739671899</v>
      </c>
      <c r="X21" s="94">
        <f>-Expenses!W11</f>
        <v>-4738.9012294337126</v>
      </c>
      <c r="Y21" s="94">
        <f>-Expenses!X11</f>
        <v>-4750.5886382897979</v>
      </c>
      <c r="Z21" s="94">
        <f>-Expenses!Y11</f>
        <v>-4762.3048714490615</v>
      </c>
      <c r="AA21" s="94">
        <f>-Expenses!Z11</f>
        <v>-4774.0500000000111</v>
      </c>
      <c r="AB21" s="94">
        <f>-Expenses!AA11</f>
        <v>-4785.824095206478</v>
      </c>
      <c r="AC21" s="94">
        <f>-Expenses!AB11</f>
        <v>-4797.6272285080486</v>
      </c>
      <c r="AD21" s="94">
        <f>-Expenses!AC11</f>
        <v>-4809.4594715204994</v>
      </c>
      <c r="AE21" s="94">
        <f>-Expenses!AD11</f>
        <v>-4821.3208960362299</v>
      </c>
      <c r="AF21" s="94">
        <f>-Expenses!AE11</f>
        <v>-4833.2115740247</v>
      </c>
      <c r="AG21" s="94">
        <f>-Expenses!AF11</f>
        <v>-4845.1315776328656</v>
      </c>
      <c r="AH21" s="94">
        <f>-Expenses!AG11</f>
        <v>-4857.0809791856154</v>
      </c>
      <c r="AI21" s="94">
        <f>-Expenses!AH11</f>
        <v>-4869.0598511862117</v>
      </c>
      <c r="AJ21" s="94">
        <f>-Expenses!AI11</f>
        <v>-4881.0682663167299</v>
      </c>
      <c r="AK21" s="94">
        <f>-Expenses!AJ11</f>
        <v>-4893.1062974384977</v>
      </c>
      <c r="AL21" s="94">
        <f>-Expenses!AK11</f>
        <v>-4905.1740175925388</v>
      </c>
      <c r="AM21" s="94">
        <f>-Expenses!AL11</f>
        <v>-4917.2715000000171</v>
      </c>
      <c r="AN21" s="94">
        <f>-Expenses!AM11</f>
        <v>-4929.3988180626775</v>
      </c>
      <c r="AO21" s="94">
        <f>-Expenses!AN11</f>
        <v>-4941.5560453632952</v>
      </c>
      <c r="AP21" s="94">
        <f>-Expenses!AO11</f>
        <v>-4953.7432556661188</v>
      </c>
      <c r="AQ21" s="94">
        <f>-Expenses!AP11</f>
        <v>-4965.9605229173212</v>
      </c>
      <c r="AR21" s="94">
        <f>-Expenses!AQ11</f>
        <v>-4978.2079212454455</v>
      </c>
      <c r="AS21" s="94">
        <f>-Expenses!AR11</f>
        <v>-4990.4855249618558</v>
      </c>
      <c r="AT21" s="94">
        <f>-Expenses!AS11</f>
        <v>-5002.7934085611887</v>
      </c>
      <c r="AU21" s="94">
        <f>-Expenses!AT11</f>
        <v>-5015.131646721803</v>
      </c>
      <c r="AV21" s="94">
        <f>-Expenses!AU11</f>
        <v>-5027.5003143062368</v>
      </c>
      <c r="AW21" s="94">
        <f>-Expenses!AV11</f>
        <v>-5039.8994863616572</v>
      </c>
      <c r="AX21" s="94">
        <f>-Expenses!AW11</f>
        <v>-5052.32923812032</v>
      </c>
      <c r="AY21" s="94">
        <f>-Expenses!AX11</f>
        <v>-5064.7896450000226</v>
      </c>
      <c r="AZ21" s="94">
        <f>-Expenses!AY11</f>
        <v>-5077.2807826045628</v>
      </c>
      <c r="BA21" s="94">
        <f>-Expenses!AZ11</f>
        <v>-5089.8027267241987</v>
      </c>
      <c r="BB21" s="94">
        <f>-Expenses!BA11</f>
        <v>-5102.3555533361077</v>
      </c>
      <c r="BC21" s="94">
        <f>-Expenses!BB11</f>
        <v>-5114.9393386048469</v>
      </c>
      <c r="BD21" s="94">
        <f>-Expenses!BC11</f>
        <v>-5127.5541588828146</v>
      </c>
      <c r="BE21" s="94">
        <f>-Expenses!BD11</f>
        <v>-5140.2000907107176</v>
      </c>
      <c r="BF21" s="94">
        <f>-Expenses!BE11</f>
        <v>-5152.8772108180301</v>
      </c>
      <c r="BG21" s="94">
        <f>-Expenses!BF11</f>
        <v>-5165.5855961234629</v>
      </c>
      <c r="BH21" s="94">
        <f>-Expenses!BG11</f>
        <v>-5178.3253237354293</v>
      </c>
      <c r="BI21" s="94">
        <f>-Expenses!BH11</f>
        <v>-5191.0964709525124</v>
      </c>
      <c r="BJ21" s="94">
        <f>-Expenses!BI11</f>
        <v>-5203.8991152639346</v>
      </c>
      <c r="BK21" s="94">
        <f>-Expenses!BJ11</f>
        <v>-5216.7333343500277</v>
      </c>
      <c r="BL21" s="94">
        <f>-Expenses!BK11</f>
        <v>-5229.5992060827039</v>
      </c>
      <c r="BM21" s="94">
        <f>-Expenses!BL11</f>
        <v>-5242.4968085259288</v>
      </c>
      <c r="BN21" s="94">
        <f>-Expenses!BM11</f>
        <v>-5255.4262199361947</v>
      </c>
      <c r="BO21" s="94">
        <f>-Expenses!BN11</f>
        <v>-5268.3875187629956</v>
      </c>
      <c r="BP21" s="94">
        <f>-Expenses!BO11</f>
        <v>-5281.3807836493024</v>
      </c>
      <c r="BQ21" s="94">
        <f>-Expenses!BP11</f>
        <v>-5294.4060934320423</v>
      </c>
      <c r="BR21" s="94">
        <f>-Expenses!BQ11</f>
        <v>-5307.4635271425741</v>
      </c>
      <c r="BS21" s="94">
        <f>-Expenses!BR11</f>
        <v>-5320.5531640071704</v>
      </c>
      <c r="BT21" s="94">
        <f>-Expenses!BS11</f>
        <v>-5333.675083447496</v>
      </c>
      <c r="BU21" s="94">
        <f>-Expenses!BT11</f>
        <v>-5346.829365081092</v>
      </c>
      <c r="BV21" s="94">
        <f>-Expenses!BU11</f>
        <v>-5360.0160887218572</v>
      </c>
      <c r="BW21" s="94">
        <f>-Expenses!BV11</f>
        <v>-5373.2353343805335</v>
      </c>
      <c r="BX21" s="94">
        <f>-Expenses!BW11</f>
        <v>-5386.4871822651903</v>
      </c>
      <c r="BY21" s="94">
        <f>-Expenses!BX11</f>
        <v>-5399.7717127817123</v>
      </c>
      <c r="BZ21" s="94">
        <f>-Expenses!BY11</f>
        <v>-5413.0890065342865</v>
      </c>
      <c r="CA21" s="94">
        <f>-Expenses!BZ11</f>
        <v>-5426.439144325891</v>
      </c>
      <c r="CB21" s="94">
        <f>-Expenses!CA11</f>
        <v>-5439.822207158787</v>
      </c>
      <c r="CC21" s="94">
        <f>-Expenses!CB11</f>
        <v>-5453.2382762350089</v>
      </c>
      <c r="CD21" s="94">
        <f>-Expenses!CC11</f>
        <v>-5466.6874329568564</v>
      </c>
      <c r="CE21" s="94">
        <f>-Expenses!CD11</f>
        <v>-5480.1697589273899</v>
      </c>
      <c r="CF21" s="94">
        <f>-Expenses!CE11</f>
        <v>-5493.685335950925</v>
      </c>
      <c r="CG21" s="94">
        <f>-Expenses!CF11</f>
        <v>-5507.2342460335285</v>
      </c>
      <c r="CH21" s="94">
        <f>-Expenses!CG11</f>
        <v>-5520.8165713835169</v>
      </c>
      <c r="CI21" s="94">
        <f>-Expenses!CH11</f>
        <v>-5534.4323944119533</v>
      </c>
      <c r="CJ21" s="94">
        <f>-Expenses!CI11</f>
        <v>-5548.0817977331499</v>
      </c>
      <c r="CK21" s="94">
        <f>-Expenses!CJ11</f>
        <v>-5561.7648641651676</v>
      </c>
      <c r="CL21" s="94">
        <f>-Expenses!CK11</f>
        <v>-5575.4816767303191</v>
      </c>
      <c r="CM21" s="94">
        <f>-Expenses!CL11</f>
        <v>-5589.2323186556723</v>
      </c>
      <c r="CN21" s="94">
        <f>-Expenses!CM11</f>
        <v>-5603.0168733735554</v>
      </c>
      <c r="CO21" s="94">
        <f>-Expenses!CN11</f>
        <v>-5616.8354245220644</v>
      </c>
      <c r="CP21" s="94">
        <f>-Expenses!CO11</f>
        <v>-5630.6880559455676</v>
      </c>
      <c r="CQ21" s="94">
        <f>-Expenses!CP11</f>
        <v>-5644.5748516952171</v>
      </c>
      <c r="CR21" s="94">
        <f>-Expenses!CQ11</f>
        <v>-5658.4958960294589</v>
      </c>
      <c r="CS21" s="94">
        <f>-Expenses!CR11</f>
        <v>-5672.451273414541</v>
      </c>
      <c r="CT21" s="94">
        <f>-Expenses!CS11</f>
        <v>-5686.4410685250286</v>
      </c>
      <c r="CU21" s="94">
        <f>-Expenses!CT11</f>
        <v>-5700.4653662443179</v>
      </c>
      <c r="CV21" s="94">
        <f>-Expenses!CU11</f>
        <v>-5714.5242516651506</v>
      </c>
      <c r="CW21" s="94">
        <f>-Expenses!CV11</f>
        <v>-5728.6178100901288</v>
      </c>
      <c r="CX21" s="94">
        <f>-Expenses!CW11</f>
        <v>-5742.7461270322347</v>
      </c>
      <c r="CY21" s="94">
        <f>-Expenses!CX11</f>
        <v>-5756.9092882153482</v>
      </c>
      <c r="CZ21" s="94">
        <f>-Expenses!CY11</f>
        <v>-5771.1073795747679</v>
      </c>
      <c r="DA21" s="94">
        <f>-Expenses!CZ11</f>
        <v>-5785.3404872577321</v>
      </c>
      <c r="DB21" s="94">
        <f>-Expenses!DA11</f>
        <v>-5799.6086976239403</v>
      </c>
      <c r="DC21" s="94">
        <f>-Expenses!DB11</f>
        <v>-5813.9120972460796</v>
      </c>
      <c r="DD21" s="94">
        <f>-Expenses!DC11</f>
        <v>-5828.2507729103481</v>
      </c>
      <c r="DE21" s="94">
        <f>-Expenses!DD11</f>
        <v>-5842.6248116169827</v>
      </c>
      <c r="DF21" s="94">
        <f>-Expenses!DE11</f>
        <v>-5857.0343005807854</v>
      </c>
      <c r="DG21" s="94">
        <f>-Expenses!DF11</f>
        <v>-5871.4793272316538</v>
      </c>
      <c r="DH21" s="94">
        <f>-Expenses!DG11</f>
        <v>-5885.9599792151112</v>
      </c>
      <c r="DI21" s="94">
        <f>-Expenses!DH11</f>
        <v>-5900.4763443928387</v>
      </c>
      <c r="DJ21" s="94">
        <f>-Expenses!DI11</f>
        <v>-5915.0285108432081</v>
      </c>
      <c r="DK21" s="94">
        <f>-Expenses!DJ11</f>
        <v>-5929.616566861815</v>
      </c>
      <c r="DL21" s="94">
        <f>-Expenses!DK11</f>
        <v>-5944.2406009620172</v>
      </c>
      <c r="DM21" s="94">
        <f>-Expenses!DL11</f>
        <v>-5958.9007018754701</v>
      </c>
      <c r="DN21" s="94">
        <f>-Expenses!DM11</f>
        <v>-5973.5969585526645</v>
      </c>
      <c r="DO21" s="94">
        <f>-Expenses!DN11</f>
        <v>-5988.329460163468</v>
      </c>
      <c r="DP21" s="94">
        <f>-Expenses!DO11</f>
        <v>-6003.0982960976644</v>
      </c>
      <c r="DQ21" s="94">
        <f>-Expenses!DP11</f>
        <v>-6017.9035559654976</v>
      </c>
      <c r="DR21" s="94">
        <f>-Expenses!DQ11</f>
        <v>-6032.7453295982141</v>
      </c>
      <c r="DS21" s="94">
        <f>-Expenses!DR11</f>
        <v>-6047.6237070486086</v>
      </c>
      <c r="DT21" s="94">
        <f>-Expenses!DS11</f>
        <v>-6062.53877859157</v>
      </c>
      <c r="DU21" s="94">
        <f>-Expenses!DT11</f>
        <v>-6077.4906347246297</v>
      </c>
      <c r="DV21" s="94">
        <f>-Expenses!DU11</f>
        <v>-6092.4793661685098</v>
      </c>
      <c r="DW21" s="94">
        <f>-Expenses!DV11</f>
        <v>-6107.5050638676748</v>
      </c>
      <c r="DX21" s="94">
        <f>-Expenses!DW11</f>
        <v>-6122.5678189908831</v>
      </c>
      <c r="DY21" s="94">
        <f>-Expenses!DX11</f>
        <v>-6137.6677229317393</v>
      </c>
      <c r="DZ21" s="94">
        <f>-Expenses!DY11</f>
        <v>-6152.8048673092499</v>
      </c>
      <c r="EA21" s="94">
        <f>-Expenses!DZ11</f>
        <v>-6167.9793439683781</v>
      </c>
      <c r="EB21" s="94">
        <f>-Expenses!EA11</f>
        <v>-6183.1912449806005</v>
      </c>
      <c r="EC21" s="94">
        <f>-Expenses!EB11</f>
        <v>-6198.4406626444688</v>
      </c>
      <c r="ED21" s="97">
        <f>-Expenses!EC11</f>
        <v>-6213.727689486167</v>
      </c>
    </row>
    <row r="22" spans="1:134" x14ac:dyDescent="0.25">
      <c r="A22" s="102">
        <f ca="1">SUMIF($C$1:$ED$1,"&lt;="&amp;Summary!$B$3,'Monthly CF'!C22:ED22)</f>
        <v>-378352.2766861394</v>
      </c>
      <c r="B22" s="13" t="str">
        <f>Expenses!A12</f>
        <v>Management Fee</v>
      </c>
      <c r="C22" s="94">
        <f ca="1">-Expenses!B12</f>
        <v>-2985.1478296307218</v>
      </c>
      <c r="D22" s="94">
        <f ca="1">-Expenses!C12</f>
        <v>-2985.6054879389844</v>
      </c>
      <c r="E22" s="94">
        <f ca="1">-Expenses!D12</f>
        <v>-2988.6834401880578</v>
      </c>
      <c r="F22" s="94">
        <f ca="1">-Expenses!E12</f>
        <v>-2989.1433586977241</v>
      </c>
      <c r="G22" s="94">
        <f ca="1">-Expenses!F12</f>
        <v>-2989.6044114905085</v>
      </c>
      <c r="H22" s="94">
        <f ca="1">-Expenses!G12</f>
        <v>-2990.0666013638593</v>
      </c>
      <c r="I22" s="94">
        <f ca="1">-Expenses!H12</f>
        <v>-2990.5299311221238</v>
      </c>
      <c r="J22" s="94">
        <f ca="1">-Expenses!I12</f>
        <v>-2990.9944035765666</v>
      </c>
      <c r="K22" s="94">
        <f ca="1">-Expenses!J12</f>
        <v>-2991.4600215453829</v>
      </c>
      <c r="L22" s="94">
        <f ca="1">-Expenses!K12</f>
        <v>-3045.4744939351763</v>
      </c>
      <c r="M22" s="94">
        <f ca="1">-Expenses!L12</f>
        <v>-3045.9424114151516</v>
      </c>
      <c r="N22" s="94">
        <f ca="1">-Expenses!M12</f>
        <v>-3046.411482905864</v>
      </c>
      <c r="O22" s="94">
        <f ca="1">-Expenses!N12</f>
        <v>-3074.7022645196439</v>
      </c>
      <c r="P22" s="94">
        <f ca="1">-Expenses!O12</f>
        <v>-3075.1736525771548</v>
      </c>
      <c r="Q22" s="94">
        <f ca="1">-Expenses!P12</f>
        <v>-3078.3439433936992</v>
      </c>
      <c r="R22" s="94">
        <f ca="1">-Expenses!Q12</f>
        <v>-3078.8176594586562</v>
      </c>
      <c r="S22" s="94">
        <f ca="1">-Expenses!R12</f>
        <v>-3079.292543835224</v>
      </c>
      <c r="T22" s="94">
        <f ca="1">-Expenses!S12</f>
        <v>-3079.7685994047756</v>
      </c>
      <c r="U22" s="94">
        <f ca="1">-Expenses!T12</f>
        <v>-3080.2458290557884</v>
      </c>
      <c r="V22" s="94">
        <f ca="1">-Expenses!U12</f>
        <v>-3080.7242356838633</v>
      </c>
      <c r="W22" s="94">
        <f ca="1">-Expenses!V12</f>
        <v>-3081.2038221917442</v>
      </c>
      <c r="X22" s="94">
        <f ca="1">-Expenses!W12</f>
        <v>-509.75233624536082</v>
      </c>
      <c r="Y22" s="94">
        <f ca="1">-Expenses!X12</f>
        <v>-509.83064384238651</v>
      </c>
      <c r="Z22" s="94">
        <f ca="1">-Expenses!Y12</f>
        <v>-509.90914456707162</v>
      </c>
      <c r="AA22" s="94">
        <f ca="1">-Expenses!Z12</f>
        <v>-521.61900951711812</v>
      </c>
      <c r="AB22" s="94">
        <f ca="1">-Expenses!AA12</f>
        <v>-1273.8034827606098</v>
      </c>
      <c r="AC22" s="94">
        <f ca="1">-Expenses!AB12</f>
        <v>-1277.0688823016515</v>
      </c>
      <c r="AD22" s="94">
        <f ca="1">-Expenses!AC12</f>
        <v>-1277.5568098485569</v>
      </c>
      <c r="AE22" s="94">
        <f ca="1">-Expenses!AD12</f>
        <v>-1278.0459407564222</v>
      </c>
      <c r="AF22" s="94">
        <f ca="1">-Expenses!AE12</f>
        <v>-1278.5362779930599</v>
      </c>
      <c r="AG22" s="94">
        <f ca="1">-Expenses!AF12</f>
        <v>-3089.1200925748394</v>
      </c>
      <c r="AH22" s="94">
        <f ca="1">-Expenses!AG12</f>
        <v>-3089.6128514017573</v>
      </c>
      <c r="AI22" s="94">
        <f ca="1">-Expenses!AH12</f>
        <v>-3090.1068255048745</v>
      </c>
      <c r="AJ22" s="94">
        <f ca="1">-Expenses!AI12</f>
        <v>-3090.6020178813901</v>
      </c>
      <c r="AK22" s="94">
        <f ca="1">-Expenses!AJ12</f>
        <v>-3091.0984315358965</v>
      </c>
      <c r="AL22" s="94">
        <f ca="1">-Expenses!AK12</f>
        <v>-3091.596069480393</v>
      </c>
      <c r="AM22" s="94">
        <f ca="1">-Expenses!AL12</f>
        <v>-2747.5969183373531</v>
      </c>
      <c r="AN22" s="94">
        <f ca="1">-Expenses!AM12</f>
        <v>-2872.779588354128</v>
      </c>
      <c r="AO22" s="94">
        <f ca="1">-Expenses!AN12</f>
        <v>-2876.1429498814005</v>
      </c>
      <c r="AP22" s="94">
        <f ca="1">-Expenses!AO12</f>
        <v>-2876.6455152547132</v>
      </c>
      <c r="AQ22" s="94">
        <f ca="1">-Expenses!AP12</f>
        <v>-2877.149320089814</v>
      </c>
      <c r="AR22" s="94">
        <f ca="1">-Expenses!AQ12</f>
        <v>-2877.6543674435516</v>
      </c>
      <c r="AS22" s="94">
        <f ca="1">-Expenses!AR12</f>
        <v>-3159.0872538081453</v>
      </c>
      <c r="AT22" s="94">
        <f ca="1">-Expenses!AS12</f>
        <v>-3159.5947953998707</v>
      </c>
      <c r="AU22" s="94">
        <f ca="1">-Expenses!AT12</f>
        <v>-3160.1035887260814</v>
      </c>
      <c r="AV22" s="94">
        <f ca="1">-Expenses!AU12</f>
        <v>-3160.613636873893</v>
      </c>
      <c r="AW22" s="94">
        <f ca="1">-Expenses!AV12</f>
        <v>-3161.1249429380341</v>
      </c>
      <c r="AX22" s="94">
        <f ca="1">-Expenses!AW12</f>
        <v>-3161.6375100208656</v>
      </c>
      <c r="AY22" s="94">
        <f ca="1">-Expenses!AX12</f>
        <v>-3247.8022687775028</v>
      </c>
      <c r="AZ22" s="94">
        <f ca="1">-Expenses!AY12</f>
        <v>-3248.3173672354219</v>
      </c>
      <c r="BA22" s="94">
        <f ca="1">-Expenses!AZ12</f>
        <v>-3107.3625622709678</v>
      </c>
      <c r="BB22" s="94">
        <f ca="1">-Expenses!BA12</f>
        <v>-3107.857997727122</v>
      </c>
      <c r="BC22" s="94">
        <f ca="1">-Expenses!BB12</f>
        <v>-3151.6071792659209</v>
      </c>
      <c r="BD22" s="94">
        <f ca="1">-Expenses!BC12</f>
        <v>-3152.1273780402698</v>
      </c>
      <c r="BE22" s="94">
        <f ca="1">-Expenses!BD12</f>
        <v>-3152.6488597651314</v>
      </c>
      <c r="BF22" s="94">
        <f ca="1">-Expenses!BE12</f>
        <v>-3153.1716276046091</v>
      </c>
      <c r="BG22" s="94">
        <f ca="1">-Expenses!BF12</f>
        <v>-3251.4525066300907</v>
      </c>
      <c r="BH22" s="94">
        <f ca="1">-Expenses!BG12</f>
        <v>-3251.9778562223369</v>
      </c>
      <c r="BI22" s="94">
        <f ca="1">-Expenses!BH12</f>
        <v>-3252.5045014684019</v>
      </c>
      <c r="BJ22" s="94">
        <f ca="1">-Expenses!BI12</f>
        <v>-3253.0324455637183</v>
      </c>
      <c r="BK22" s="94">
        <f ca="1">-Expenses!BJ12</f>
        <v>-3344.7148517400392</v>
      </c>
      <c r="BL22" s="94">
        <f ca="1">-Expenses!BK12</f>
        <v>-3345.2454031516959</v>
      </c>
      <c r="BM22" s="94">
        <f ca="1">-Expenses!BL12</f>
        <v>-3345.7772630462619</v>
      </c>
      <c r="BN22" s="94">
        <f ca="1">-Expenses!BM12</f>
        <v>-3346.3104346508094</v>
      </c>
      <c r="BO22" s="94">
        <f ca="1">-Expenses!BN12</f>
        <v>-3346.8449212003679</v>
      </c>
      <c r="BP22" s="94">
        <f ca="1">-Expenses!BO12</f>
        <v>-3347.3807259379473</v>
      </c>
      <c r="BQ22" s="94">
        <f ca="1">-Expenses!BP12</f>
        <v>-3347.9178521145554</v>
      </c>
      <c r="BR22" s="94">
        <f ca="1">-Expenses!BQ12</f>
        <v>-3348.4563029892165</v>
      </c>
      <c r="BS22" s="94">
        <f ca="1">-Expenses!BR12</f>
        <v>-3348.9960818289933</v>
      </c>
      <c r="BT22" s="94">
        <f ca="1">-Expenses!BS12</f>
        <v>-3349.5371919090071</v>
      </c>
      <c r="BU22" s="94">
        <f ca="1">-Expenses!BT12</f>
        <v>-3350.0796365124538</v>
      </c>
      <c r="BV22" s="94">
        <f ca="1">-Expenses!BU12</f>
        <v>-3350.6234189306301</v>
      </c>
      <c r="BW22" s="94">
        <f ca="1">-Expenses!BV12</f>
        <v>-3373.7564599931216</v>
      </c>
      <c r="BX22" s="94">
        <f ca="1">-Expenses!BW12</f>
        <v>-3445.6027652462467</v>
      </c>
      <c r="BY22" s="94">
        <f ca="1">-Expenses!BX12</f>
        <v>-3446.1505809376499</v>
      </c>
      <c r="BZ22" s="94">
        <f ca="1">-Expenses!BY12</f>
        <v>-3446.6997476903334</v>
      </c>
      <c r="CA22" s="94">
        <f ca="1">-Expenses!BZ12</f>
        <v>-3447.2502688363788</v>
      </c>
      <c r="CB22" s="94">
        <f ca="1">-Expenses!CA12</f>
        <v>-3447.802147716086</v>
      </c>
      <c r="CC22" s="94">
        <f ca="1">-Expenses!CB12</f>
        <v>-3448.3553876779915</v>
      </c>
      <c r="CD22" s="94">
        <f ca="1">-Expenses!CC12</f>
        <v>-3448.9099920788926</v>
      </c>
      <c r="CE22" s="94">
        <f ca="1">-Expenses!CD12</f>
        <v>-3449.4659642838628</v>
      </c>
      <c r="CF22" s="94">
        <f ca="1">-Expenses!CE12</f>
        <v>-3450.0233076662771</v>
      </c>
      <c r="CG22" s="94">
        <f ca="1">-Expenses!CF12</f>
        <v>-3450.5820256078277</v>
      </c>
      <c r="CH22" s="94">
        <f ca="1">-Expenses!CG12</f>
        <v>-3451.1421214985489</v>
      </c>
      <c r="CI22" s="94">
        <f ca="1">-Expenses!CH12</f>
        <v>-3548.4079862110084</v>
      </c>
      <c r="CJ22" s="94">
        <f ca="1">-Expenses!CI12</f>
        <v>-3548.9708482036353</v>
      </c>
      <c r="CK22" s="94">
        <f ca="1">-Expenses!CJ12</f>
        <v>-3549.5350983657804</v>
      </c>
      <c r="CL22" s="94">
        <f ca="1">-Expenses!CK12</f>
        <v>-3550.1007401210441</v>
      </c>
      <c r="CM22" s="94">
        <f ca="1">-Expenses!CL12</f>
        <v>-3550.6677769014714</v>
      </c>
      <c r="CN22" s="94">
        <f ca="1">-Expenses!CM12</f>
        <v>-3551.2362121475694</v>
      </c>
      <c r="CO22" s="94">
        <f ca="1">-Expenses!CN12</f>
        <v>-3551.8060493083326</v>
      </c>
      <c r="CP22" s="94">
        <f ca="1">-Expenses!CO12</f>
        <v>-3552.3772918412601</v>
      </c>
      <c r="CQ22" s="94">
        <f ca="1">-Expenses!CP12</f>
        <v>-3552.9499432123803</v>
      </c>
      <c r="CR22" s="94">
        <f ca="1">-Expenses!CQ12</f>
        <v>-3553.5240068962667</v>
      </c>
      <c r="CS22" s="94">
        <f ca="1">-Expenses!CR12</f>
        <v>-3554.0994863760639</v>
      </c>
      <c r="CT22" s="94">
        <f ca="1">-Expenses!CS12</f>
        <v>-3554.6763851435066</v>
      </c>
      <c r="CU22" s="94">
        <f ca="1">-Expenses!CT12</f>
        <v>-3654.860225797338</v>
      </c>
      <c r="CV22" s="94">
        <f ca="1">-Expenses!CU12</f>
        <v>-3655.4399736497435</v>
      </c>
      <c r="CW22" s="94">
        <f ca="1">-Expenses!CV12</f>
        <v>-3656.0211513167528</v>
      </c>
      <c r="CX22" s="94">
        <f ca="1">-Expenses!CW12</f>
        <v>-3656.6037623246748</v>
      </c>
      <c r="CY22" s="94">
        <f ca="1">-Expenses!CX12</f>
        <v>-3657.1878102085147</v>
      </c>
      <c r="CZ22" s="94">
        <f ca="1">-Expenses!CY12</f>
        <v>-3657.7732985119956</v>
      </c>
      <c r="DA22" s="94">
        <f ca="1">-Expenses!CZ12</f>
        <v>-3658.3602307875817</v>
      </c>
      <c r="DB22" s="94">
        <f ca="1">-Expenses!DA12</f>
        <v>-3658.9486105964975</v>
      </c>
      <c r="DC22" s="94">
        <f ca="1">-Expenses!DB12</f>
        <v>-3659.538441508751</v>
      </c>
      <c r="DD22" s="94">
        <f ca="1">-Expenses!DC12</f>
        <v>-3660.1297271031535</v>
      </c>
      <c r="DE22" s="94">
        <f ca="1">-Expenses!DD12</f>
        <v>-3660.7224709673446</v>
      </c>
      <c r="DF22" s="94">
        <f ca="1">-Expenses!DE12</f>
        <v>-3661.3166766978111</v>
      </c>
      <c r="DG22" s="94">
        <f ca="1">-Expenses!DF12</f>
        <v>-3764.5060325712589</v>
      </c>
      <c r="DH22" s="94">
        <f ca="1">-Expenses!DG12</f>
        <v>-3765.103172859237</v>
      </c>
      <c r="DI22" s="94">
        <f ca="1">-Expenses!DH12</f>
        <v>-3765.7017858562563</v>
      </c>
      <c r="DJ22" s="94">
        <f ca="1">-Expenses!DI12</f>
        <v>-3766.301875194416</v>
      </c>
      <c r="DK22" s="94">
        <f ca="1">-Expenses!DJ12</f>
        <v>-3766.9034445147709</v>
      </c>
      <c r="DL22" s="94">
        <f ca="1">-Expenses!DK12</f>
        <v>-3767.5064974673564</v>
      </c>
      <c r="DM22" s="94">
        <f ca="1">-Expenses!DL12</f>
        <v>-3768.1110377112104</v>
      </c>
      <c r="DN22" s="94">
        <f ca="1">-Expenses!DM12</f>
        <v>-3768.7170689143932</v>
      </c>
      <c r="DO22" s="94">
        <f ca="1">-Expenses!DN12</f>
        <v>-3769.3245947540145</v>
      </c>
      <c r="DP22" s="94">
        <f ca="1">-Expenses!DO12</f>
        <v>-3769.9336189162495</v>
      </c>
      <c r="DQ22" s="94">
        <f ca="1">-Expenses!DP12</f>
        <v>-3770.5441450963658</v>
      </c>
      <c r="DR22" s="94">
        <f ca="1">-Expenses!DQ12</f>
        <v>-3771.1561769987461</v>
      </c>
      <c r="DS22" s="94">
        <f ca="1">-Expenses!DR12</f>
        <v>-3797.1926185166726</v>
      </c>
      <c r="DT22" s="94">
        <f ca="1">-Expenses!DS12</f>
        <v>-3878.0562680450139</v>
      </c>
      <c r="DU22" s="94">
        <f ca="1">-Expenses!DT12</f>
        <v>-3878.6728394319443</v>
      </c>
      <c r="DV22" s="94">
        <f ca="1">-Expenses!DU12</f>
        <v>-3879.2909314502485</v>
      </c>
      <c r="DW22" s="94">
        <f ca="1">-Expenses!DV12</f>
        <v>-3879.9105478502142</v>
      </c>
      <c r="DX22" s="94">
        <f ca="1">-Expenses!DW12</f>
        <v>-3880.531692391377</v>
      </c>
      <c r="DY22" s="94">
        <f ca="1">-Expenses!DX12</f>
        <v>-3881.1543688425463</v>
      </c>
      <c r="DZ22" s="94">
        <f ca="1">-Expenses!DY12</f>
        <v>-3881.7785809818256</v>
      </c>
      <c r="EA22" s="94">
        <f ca="1">-Expenses!DZ12</f>
        <v>-3882.404332596635</v>
      </c>
      <c r="EB22" s="94">
        <f ca="1">-Expenses!EA12</f>
        <v>-3883.0316274837369</v>
      </c>
      <c r="EC22" s="94">
        <f ca="1">-Expenses!EB12</f>
        <v>-3384.0163184392991</v>
      </c>
      <c r="ED22" s="97">
        <f ca="1">-Expenses!EC12</f>
        <v>-3384.5657879535061</v>
      </c>
    </row>
    <row r="23" spans="1:134" x14ac:dyDescent="0.25">
      <c r="A23" s="102">
        <f>SUMIF($C$1:$ED$1,"&lt;="&amp;Summary!$B$3,'Monthly CF'!C23:ED23)</f>
        <v>-209171.99521702656</v>
      </c>
      <c r="B23" s="13" t="str">
        <f>Expenses!A13</f>
        <v>Other</v>
      </c>
      <c r="C23" s="94">
        <f>-Expenses!B13</f>
        <v>-1500</v>
      </c>
      <c r="D23" s="94">
        <f>-Expenses!C13</f>
        <v>-1503.6994046584555</v>
      </c>
      <c r="E23" s="94">
        <f>-Expenses!D13</f>
        <v>-1507.4079330467957</v>
      </c>
      <c r="F23" s="94">
        <f>-Expenses!E13</f>
        <v>-1511.1256076665998</v>
      </c>
      <c r="G23" s="94">
        <f>-Expenses!F13</f>
        <v>-1514.8524510749419</v>
      </c>
      <c r="H23" s="94">
        <f>-Expenses!G13</f>
        <v>-1518.5884858845282</v>
      </c>
      <c r="I23" s="94">
        <f>-Expenses!H13</f>
        <v>-1522.3337347638335</v>
      </c>
      <c r="J23" s="94">
        <f>-Expenses!I13</f>
        <v>-1526.0882204372397</v>
      </c>
      <c r="K23" s="94">
        <f>-Expenses!J13</f>
        <v>-1529.8519656851727</v>
      </c>
      <c r="L23" s="94">
        <f>-Expenses!K13</f>
        <v>-1533.6249933442414</v>
      </c>
      <c r="M23" s="94">
        <f>-Expenses!L13</f>
        <v>-1537.4073263073758</v>
      </c>
      <c r="N23" s="94">
        <f>-Expenses!M13</f>
        <v>-1541.1989875239658</v>
      </c>
      <c r="O23" s="94">
        <f>-Expenses!N13</f>
        <v>-1545.0000000000011</v>
      </c>
      <c r="P23" s="94">
        <f>-Expenses!O13</f>
        <v>-1548.8103867982104</v>
      </c>
      <c r="Q23" s="94">
        <f>-Expenses!P13</f>
        <v>-1552.6301710382008</v>
      </c>
      <c r="R23" s="94">
        <f>-Expenses!Q13</f>
        <v>-1556.4593758965991</v>
      </c>
      <c r="S23" s="94">
        <f>-Expenses!R13</f>
        <v>-1560.2980246071916</v>
      </c>
      <c r="T23" s="94">
        <f>-Expenses!S13</f>
        <v>-1564.1461404610654</v>
      </c>
      <c r="U23" s="94">
        <f>-Expenses!T13</f>
        <v>-1568.0037468067501</v>
      </c>
      <c r="V23" s="94">
        <f>-Expenses!U13</f>
        <v>-1571.8708670503586</v>
      </c>
      <c r="W23" s="94">
        <f>-Expenses!V13</f>
        <v>-1575.7475246557296</v>
      </c>
      <c r="X23" s="94">
        <f>-Expenses!W13</f>
        <v>-1579.6337431445704</v>
      </c>
      <c r="Y23" s="94">
        <f>-Expenses!X13</f>
        <v>-1583.5295460965988</v>
      </c>
      <c r="Z23" s="94">
        <f>-Expenses!Y13</f>
        <v>-1587.4349571496866</v>
      </c>
      <c r="AA23" s="94">
        <f>-Expenses!Z13</f>
        <v>-1591.3500000000031</v>
      </c>
      <c r="AB23" s="94">
        <f>-Expenses!AA13</f>
        <v>-1595.2746984021585</v>
      </c>
      <c r="AC23" s="94">
        <f>-Expenses!AB13</f>
        <v>-1599.2090761693487</v>
      </c>
      <c r="AD23" s="94">
        <f>-Expenses!AC13</f>
        <v>-1603.1531571734988</v>
      </c>
      <c r="AE23" s="94">
        <f>-Expenses!AD13</f>
        <v>-1607.106965345409</v>
      </c>
      <c r="AF23" s="94">
        <f>-Expenses!AE13</f>
        <v>-1611.0705246748992</v>
      </c>
      <c r="AG23" s="94">
        <f>-Expenses!AF13</f>
        <v>-1615.0438592109542</v>
      </c>
      <c r="AH23" s="94">
        <f>-Expenses!AG13</f>
        <v>-1619.0269930618708</v>
      </c>
      <c r="AI23" s="94">
        <f>-Expenses!AH13</f>
        <v>-1623.0199503954032</v>
      </c>
      <c r="AJ23" s="94">
        <f>-Expenses!AI13</f>
        <v>-1627.0227554389091</v>
      </c>
      <c r="AK23" s="94">
        <f>-Expenses!AJ13</f>
        <v>-1631.0354324794985</v>
      </c>
      <c r="AL23" s="94">
        <f>-Expenses!AK13</f>
        <v>-1635.058005864179</v>
      </c>
      <c r="AM23" s="94">
        <f>-Expenses!AL13</f>
        <v>-1639.090500000005</v>
      </c>
      <c r="AN23" s="94">
        <f>-Expenses!AM13</f>
        <v>-1643.1329393542251</v>
      </c>
      <c r="AO23" s="94">
        <f>-Expenses!AN13</f>
        <v>-1647.1853484544308</v>
      </c>
      <c r="AP23" s="94">
        <f>-Expenses!AO13</f>
        <v>-1651.2477518887056</v>
      </c>
      <c r="AQ23" s="94">
        <f>-Expenses!AP13</f>
        <v>-1655.3201743057732</v>
      </c>
      <c r="AR23" s="94">
        <f>-Expenses!AQ13</f>
        <v>-1659.402640415148</v>
      </c>
      <c r="AS23" s="94">
        <f>-Expenses!AR13</f>
        <v>-1663.4951749872848</v>
      </c>
      <c r="AT23" s="94">
        <f>-Expenses!AS13</f>
        <v>-1667.597802853729</v>
      </c>
      <c r="AU23" s="94">
        <f>-Expenses!AT13</f>
        <v>-1671.7105489072671</v>
      </c>
      <c r="AV23" s="94">
        <f>-Expenses!AU13</f>
        <v>-1675.8334381020784</v>
      </c>
      <c r="AW23" s="94">
        <f>-Expenses!AV13</f>
        <v>-1679.9664954538853</v>
      </c>
      <c r="AX23" s="94">
        <f>-Expenses!AW13</f>
        <v>-1684.1097460401061</v>
      </c>
      <c r="AY23" s="94">
        <f>-Expenses!AX13</f>
        <v>-1688.2632150000068</v>
      </c>
      <c r="AZ23" s="94">
        <f>-Expenses!AY13</f>
        <v>-1692.4269275348536</v>
      </c>
      <c r="BA23" s="94">
        <f>-Expenses!AZ13</f>
        <v>-1696.6009089080655</v>
      </c>
      <c r="BB23" s="94">
        <f>-Expenses!BA13</f>
        <v>-1700.7851844453685</v>
      </c>
      <c r="BC23" s="94">
        <f>-Expenses!BB13</f>
        <v>-1704.979779534948</v>
      </c>
      <c r="BD23" s="94">
        <f>-Expenses!BC13</f>
        <v>-1709.184719627604</v>
      </c>
      <c r="BE23" s="94">
        <f>-Expenses!BD13</f>
        <v>-1713.400030236905</v>
      </c>
      <c r="BF23" s="94">
        <f>-Expenses!BE13</f>
        <v>-1717.6257369393425</v>
      </c>
      <c r="BG23" s="94">
        <f>-Expenses!BF13</f>
        <v>-1721.8618653744868</v>
      </c>
      <c r="BH23" s="94">
        <f>-Expenses!BG13</f>
        <v>-1726.1084412451423</v>
      </c>
      <c r="BI23" s="94">
        <f>-Expenses!BH13</f>
        <v>-1730.3654903175034</v>
      </c>
      <c r="BJ23" s="94">
        <f>-Expenses!BI13</f>
        <v>-1734.6330384213109</v>
      </c>
      <c r="BK23" s="94">
        <f>-Expenses!BJ13</f>
        <v>-1738.9111114500085</v>
      </c>
      <c r="BL23" s="94">
        <f>-Expenses!BK13</f>
        <v>-1743.1997353609006</v>
      </c>
      <c r="BM23" s="94">
        <f>-Expenses!BL13</f>
        <v>-1747.4989361753089</v>
      </c>
      <c r="BN23" s="94">
        <f>-Expenses!BM13</f>
        <v>-1751.808739978731</v>
      </c>
      <c r="BO23" s="94">
        <f>-Expenses!BN13</f>
        <v>-1756.1291729209979</v>
      </c>
      <c r="BP23" s="94">
        <f>-Expenses!BO13</f>
        <v>-1760.4602612164335</v>
      </c>
      <c r="BQ23" s="94">
        <f>-Expenses!BP13</f>
        <v>-1764.8020311440134</v>
      </c>
      <c r="BR23" s="94">
        <f>-Expenses!BQ13</f>
        <v>-1769.154509047524</v>
      </c>
      <c r="BS23" s="94">
        <f>-Expenses!BR13</f>
        <v>-1773.5177213357226</v>
      </c>
      <c r="BT23" s="94">
        <f>-Expenses!BS13</f>
        <v>-1777.8916944824978</v>
      </c>
      <c r="BU23" s="94">
        <f>-Expenses!BT13</f>
        <v>-1782.2764550270297</v>
      </c>
      <c r="BV23" s="94">
        <f>-Expenses!BU13</f>
        <v>-1786.6720295739515</v>
      </c>
      <c r="BW23" s="94">
        <f>-Expenses!BV13</f>
        <v>-1791.0784447935102</v>
      </c>
      <c r="BX23" s="94">
        <f>-Expenses!BW13</f>
        <v>-1795.4957274217293</v>
      </c>
      <c r="BY23" s="94">
        <f>-Expenses!BX13</f>
        <v>-1799.92390426057</v>
      </c>
      <c r="BZ23" s="94">
        <f>-Expenses!BY13</f>
        <v>-1804.3630021780946</v>
      </c>
      <c r="CA23" s="94">
        <f>-Expenses!BZ13</f>
        <v>-1808.8130481086296</v>
      </c>
      <c r="CB23" s="94">
        <f>-Expenses!CA13</f>
        <v>-1813.2740690529283</v>
      </c>
      <c r="CC23" s="94">
        <f>-Expenses!CB13</f>
        <v>-1817.7460920783358</v>
      </c>
      <c r="CD23" s="94">
        <f>-Expenses!CC13</f>
        <v>-1822.2291443189517</v>
      </c>
      <c r="CE23" s="94">
        <f>-Expenses!CD13</f>
        <v>-1826.7232529757964</v>
      </c>
      <c r="CF23" s="94">
        <f>-Expenses!CE13</f>
        <v>-1831.2284453169748</v>
      </c>
      <c r="CG23" s="94">
        <f>-Expenses!CF13</f>
        <v>-1835.7447486778426</v>
      </c>
      <c r="CH23" s="94">
        <f>-Expenses!CG13</f>
        <v>-1840.2721904611719</v>
      </c>
      <c r="CI23" s="94">
        <f>-Expenses!CH13</f>
        <v>-1844.8107981373173</v>
      </c>
      <c r="CJ23" s="94">
        <f>-Expenses!CI13</f>
        <v>-1849.3605992443829</v>
      </c>
      <c r="CK23" s="94">
        <f>-Expenses!CJ13</f>
        <v>-1853.9216213883888</v>
      </c>
      <c r="CL23" s="94">
        <f>-Expenses!CK13</f>
        <v>-1858.4938922434392</v>
      </c>
      <c r="CM23" s="94">
        <f>-Expenses!CL13</f>
        <v>-1863.0774395518902</v>
      </c>
      <c r="CN23" s="94">
        <f>-Expenses!CM13</f>
        <v>-1867.6722911245179</v>
      </c>
      <c r="CO23" s="94">
        <f>-Expenses!CN13</f>
        <v>-1872.2784748406875</v>
      </c>
      <c r="CP23" s="94">
        <f>-Expenses!CO13</f>
        <v>-1876.8960186485219</v>
      </c>
      <c r="CQ23" s="94">
        <f>-Expenses!CP13</f>
        <v>-1881.524950565072</v>
      </c>
      <c r="CR23" s="94">
        <f>-Expenses!CQ13</f>
        <v>-1886.1652986764859</v>
      </c>
      <c r="CS23" s="94">
        <f>-Expenses!CR13</f>
        <v>-1890.8170911381799</v>
      </c>
      <c r="CT23" s="94">
        <f>-Expenses!CS13</f>
        <v>-1895.4803561750091</v>
      </c>
      <c r="CU23" s="94">
        <f>-Expenses!CT13</f>
        <v>-1900.155122081439</v>
      </c>
      <c r="CV23" s="94">
        <f>-Expenses!CU13</f>
        <v>-1904.8414172217165</v>
      </c>
      <c r="CW23" s="94">
        <f>-Expenses!CV13</f>
        <v>-1909.5392700300424</v>
      </c>
      <c r="CX23" s="94">
        <f>-Expenses!CW13</f>
        <v>-1914.2487090107443</v>
      </c>
      <c r="CY23" s="94">
        <f>-Expenses!CX13</f>
        <v>-1918.9697627384489</v>
      </c>
      <c r="CZ23" s="94">
        <f>-Expenses!CY13</f>
        <v>-1923.7024598582555</v>
      </c>
      <c r="DA23" s="94">
        <f>-Expenses!CZ13</f>
        <v>-1928.4468290859102</v>
      </c>
      <c r="DB23" s="94">
        <f>-Expenses!DA13</f>
        <v>-1933.2028992079797</v>
      </c>
      <c r="DC23" s="94">
        <f>-Expenses!DB13</f>
        <v>-1937.9706990820262</v>
      </c>
      <c r="DD23" s="94">
        <f>-Expenses!DC13</f>
        <v>-1942.7502576367824</v>
      </c>
      <c r="DE23" s="94">
        <f>-Expenses!DD13</f>
        <v>-1947.5416038723272</v>
      </c>
      <c r="DF23" s="94">
        <f>-Expenses!DE13</f>
        <v>-1952.3447668602614</v>
      </c>
      <c r="DG23" s="94">
        <f>-Expenses!DF13</f>
        <v>-1957.1597757438842</v>
      </c>
      <c r="DH23" s="94">
        <f>-Expenses!DG13</f>
        <v>-1961.98665973837</v>
      </c>
      <c r="DI23" s="94">
        <f>-Expenses!DH13</f>
        <v>-1966.8254481309459</v>
      </c>
      <c r="DJ23" s="94">
        <f>-Expenses!DI13</f>
        <v>-1971.6761702810688</v>
      </c>
      <c r="DK23" s="94">
        <f>-Expenses!DJ13</f>
        <v>-1976.5388556206046</v>
      </c>
      <c r="DL23" s="94">
        <f>-Expenses!DK13</f>
        <v>-1981.4135336540055</v>
      </c>
      <c r="DM23" s="94">
        <f>-Expenses!DL13</f>
        <v>-1986.3002339584898</v>
      </c>
      <c r="DN23" s="94">
        <f>-Expenses!DM13</f>
        <v>-1991.1989861842214</v>
      </c>
      <c r="DO23" s="94">
        <f>-Expenses!DN13</f>
        <v>-1996.1098200544893</v>
      </c>
      <c r="DP23" s="94">
        <f>-Expenses!DO13</f>
        <v>-2001.0327653658883</v>
      </c>
      <c r="DQ23" s="94">
        <f>-Expenses!DP13</f>
        <v>-2005.9678519884994</v>
      </c>
      <c r="DR23" s="94">
        <f>-Expenses!DQ13</f>
        <v>-2010.9151098660716</v>
      </c>
      <c r="DS23" s="94">
        <f>-Expenses!DR13</f>
        <v>-2015.8745690162029</v>
      </c>
      <c r="DT23" s="94">
        <f>-Expenses!DS13</f>
        <v>-2020.8462595305234</v>
      </c>
      <c r="DU23" s="94">
        <f>-Expenses!DT13</f>
        <v>-2025.8302115748766</v>
      </c>
      <c r="DV23" s="94">
        <f>-Expenses!DU13</f>
        <v>-2030.8264553895033</v>
      </c>
      <c r="DW23" s="94">
        <f>-Expenses!DV13</f>
        <v>-2035.8350212892251</v>
      </c>
      <c r="DX23" s="94">
        <f>-Expenses!DW13</f>
        <v>-2040.8559396636279</v>
      </c>
      <c r="DY23" s="94">
        <f>-Expenses!DX13</f>
        <v>-2045.8892409772468</v>
      </c>
      <c r="DZ23" s="94">
        <f>-Expenses!DY13</f>
        <v>-2050.9349557697501</v>
      </c>
      <c r="EA23" s="94">
        <f>-Expenses!DZ13</f>
        <v>-2055.9931146561262</v>
      </c>
      <c r="EB23" s="94">
        <f>-Expenses!EA13</f>
        <v>-2061.063748326867</v>
      </c>
      <c r="EC23" s="94">
        <f>-Expenses!EB13</f>
        <v>-2066.1468875481564</v>
      </c>
      <c r="ED23" s="97">
        <f>-Expenses!EC13</f>
        <v>-2071.2425631620558</v>
      </c>
    </row>
    <row r="24" spans="1:134" x14ac:dyDescent="0.25">
      <c r="A24" s="102">
        <f ca="1">SUMIF($C$1:$ED$1,"&lt;="&amp;Summary!$B$3,'Monthly CF'!C24:ED24)</f>
        <v>-4103937.8440448693</v>
      </c>
      <c r="B24" s="121" t="s">
        <v>95</v>
      </c>
      <c r="C24" s="100">
        <f ca="1">SUM(C19:C23)</f>
        <v>-29985.147829630721</v>
      </c>
      <c r="D24" s="100">
        <f t="shared" ref="D24:BO24" ca="1" si="20">SUM(D19:D23)</f>
        <v>-30000.403106572809</v>
      </c>
      <c r="E24" s="100">
        <f t="shared" ca="1" si="20"/>
        <v>-30018.315172375245</v>
      </c>
      <c r="F24" s="100">
        <f t="shared" ca="1" si="20"/>
        <v>-30033.645789364124</v>
      </c>
      <c r="G24" s="100">
        <f t="shared" ca="1" si="20"/>
        <v>-30049.014215790277</v>
      </c>
      <c r="H24" s="100">
        <f t="shared" ca="1" si="20"/>
        <v>-30064.420544901972</v>
      </c>
      <c r="I24" s="100">
        <f t="shared" ca="1" si="20"/>
        <v>-30079.864870177458</v>
      </c>
      <c r="J24" s="100">
        <f t="shared" ca="1" si="20"/>
        <v>-30095.347285325526</v>
      </c>
      <c r="K24" s="100">
        <f t="shared" ca="1" si="20"/>
        <v>-30110.867884286075</v>
      </c>
      <c r="L24" s="100">
        <f t="shared" ca="1" si="20"/>
        <v>-30179.974467312146</v>
      </c>
      <c r="M24" s="100">
        <f t="shared" ca="1" si="20"/>
        <v>-30195.571716644656</v>
      </c>
      <c r="N24" s="100">
        <f t="shared" ca="1" si="20"/>
        <v>-30211.207433001731</v>
      </c>
      <c r="O24" s="100">
        <f t="shared" ca="1" si="20"/>
        <v>-30884.702264519652</v>
      </c>
      <c r="P24" s="100">
        <f t="shared" ca="1" si="20"/>
        <v>-30900.415199769999</v>
      </c>
      <c r="Q24" s="100">
        <f t="shared" ca="1" si="20"/>
        <v>-30918.864627546503</v>
      </c>
      <c r="R24" s="100">
        <f t="shared" ca="1" si="20"/>
        <v>-30934.655163045056</v>
      </c>
      <c r="S24" s="100">
        <f t="shared" ca="1" si="20"/>
        <v>-30950.484642263993</v>
      </c>
      <c r="T24" s="100">
        <f t="shared" ca="1" si="20"/>
        <v>-30966.353161249041</v>
      </c>
      <c r="U24" s="100">
        <f t="shared" ca="1" si="20"/>
        <v>-30982.260816282789</v>
      </c>
      <c r="V24" s="100">
        <f t="shared" ca="1" si="20"/>
        <v>-30998.207703885299</v>
      </c>
      <c r="W24" s="100">
        <f t="shared" ca="1" si="20"/>
        <v>-31014.193920814661</v>
      </c>
      <c r="X24" s="100">
        <f t="shared" ca="1" si="20"/>
        <v>-28458.287308823645</v>
      </c>
      <c r="Y24" s="100">
        <f t="shared" ca="1" si="20"/>
        <v>-28473.948828228782</v>
      </c>
      <c r="Z24" s="100">
        <f t="shared" ca="1" si="20"/>
        <v>-28489.648973165818</v>
      </c>
      <c r="AA24" s="100">
        <f t="shared" ca="1" si="20"/>
        <v>-29165.919009517133</v>
      </c>
      <c r="AB24" s="100">
        <f t="shared" ca="1" si="20"/>
        <v>-29933.802276369246</v>
      </c>
      <c r="AC24" s="100">
        <f t="shared" ca="1" si="20"/>
        <v>-29952.805186979047</v>
      </c>
      <c r="AD24" s="100">
        <f t="shared" ca="1" si="20"/>
        <v>-29969.069438542556</v>
      </c>
      <c r="AE24" s="100">
        <f t="shared" ca="1" si="20"/>
        <v>-29985.373802138067</v>
      </c>
      <c r="AF24" s="100">
        <f t="shared" ca="1" si="20"/>
        <v>-30001.718376692657</v>
      </c>
      <c r="AG24" s="100">
        <f t="shared" ca="1" si="20"/>
        <v>-31828.195529418659</v>
      </c>
      <c r="AH24" s="100">
        <f t="shared" ca="1" si="20"/>
        <v>-31844.620823649246</v>
      </c>
      <c r="AI24" s="100">
        <f t="shared" ca="1" si="20"/>
        <v>-31861.08662708649</v>
      </c>
      <c r="AJ24" s="100">
        <f t="shared" ca="1" si="20"/>
        <v>-31877.593039637031</v>
      </c>
      <c r="AK24" s="100">
        <f t="shared" ca="1" si="20"/>
        <v>-31894.140161453892</v>
      </c>
      <c r="AL24" s="100">
        <f t="shared" ca="1" si="20"/>
        <v>-31910.728092937112</v>
      </c>
      <c r="AM24" s="100">
        <f t="shared" ca="1" si="20"/>
        <v>-32251.225918337375</v>
      </c>
      <c r="AN24" s="100">
        <f t="shared" ca="1" si="20"/>
        <v>-32392.578345771031</v>
      </c>
      <c r="AO24" s="100">
        <f t="shared" ca="1" si="20"/>
        <v>-32412.151343699123</v>
      </c>
      <c r="AP24" s="100">
        <f t="shared" ca="1" si="20"/>
        <v>-32428.903522809538</v>
      </c>
      <c r="AQ24" s="100">
        <f t="shared" ca="1" si="20"/>
        <v>-32445.697017312908</v>
      </c>
      <c r="AR24" s="100">
        <f t="shared" ca="1" si="20"/>
        <v>-32462.531929104145</v>
      </c>
      <c r="AS24" s="100">
        <f t="shared" ca="1" si="20"/>
        <v>-32760.334953757287</v>
      </c>
      <c r="AT24" s="100">
        <f t="shared" ca="1" si="20"/>
        <v>-32777.25300681479</v>
      </c>
      <c r="AU24" s="100">
        <f t="shared" ca="1" si="20"/>
        <v>-32794.21278435515</v>
      </c>
      <c r="AV24" s="100">
        <f t="shared" ca="1" si="20"/>
        <v>-32811.214389282206</v>
      </c>
      <c r="AW24" s="100">
        <f t="shared" ca="1" si="20"/>
        <v>-32828.257924753576</v>
      </c>
      <c r="AX24" s="100">
        <f t="shared" ca="1" si="20"/>
        <v>-32845.343494181288</v>
      </c>
      <c r="AY24" s="100">
        <f t="shared" ca="1" si="20"/>
        <v>-33636.540138777535</v>
      </c>
      <c r="AZ24" s="100">
        <f t="shared" ca="1" si="20"/>
        <v>-33653.710087374835</v>
      </c>
      <c r="BA24" s="100">
        <f t="shared" ca="1" si="20"/>
        <v>-33529.451207903236</v>
      </c>
      <c r="BB24" s="100">
        <f t="shared" ca="1" si="20"/>
        <v>-33546.683745508599</v>
      </c>
      <c r="BC24" s="100">
        <f t="shared" ca="1" si="20"/>
        <v>-33607.21130740572</v>
      </c>
      <c r="BD24" s="100">
        <f t="shared" ca="1" si="20"/>
        <v>-33624.55126655069</v>
      </c>
      <c r="BE24" s="100">
        <f t="shared" ca="1" si="20"/>
        <v>-33641.933990712751</v>
      </c>
      <c r="BF24" s="100">
        <f t="shared" ca="1" si="20"/>
        <v>-33659.359585361985</v>
      </c>
      <c r="BG24" s="100">
        <f t="shared" ca="1" si="20"/>
        <v>-33774.584978128041</v>
      </c>
      <c r="BH24" s="100">
        <f t="shared" ca="1" si="20"/>
        <v>-33792.096631202912</v>
      </c>
      <c r="BI24" s="100">
        <f t="shared" ca="1" si="20"/>
        <v>-33809.65147273842</v>
      </c>
      <c r="BJ24" s="100">
        <f t="shared" ca="1" si="20"/>
        <v>-33827.249609248967</v>
      </c>
      <c r="BK24" s="100">
        <f t="shared" ca="1" si="20"/>
        <v>-34645.114857840083</v>
      </c>
      <c r="BL24" s="100">
        <f t="shared" ca="1" si="20"/>
        <v>-34662.799904895306</v>
      </c>
      <c r="BM24" s="100">
        <f t="shared" ca="1" si="20"/>
        <v>-34680.528568047499</v>
      </c>
      <c r="BN24" s="100">
        <f t="shared" ca="1" si="20"/>
        <v>-34698.300954865736</v>
      </c>
      <c r="BO24" s="100">
        <f t="shared" ca="1" si="20"/>
        <v>-34716.117173184364</v>
      </c>
      <c r="BP24" s="100">
        <f t="shared" ref="BP24:EA24" ca="1" si="21">SUM(BP19:BP23)</f>
        <v>-34733.977331103684</v>
      </c>
      <c r="BQ24" s="100">
        <f t="shared" ca="1" si="21"/>
        <v>-34751.881536990615</v>
      </c>
      <c r="BR24" s="100">
        <f t="shared" ca="1" si="21"/>
        <v>-34769.829899479315</v>
      </c>
      <c r="BS24" s="100">
        <f t="shared" ca="1" si="21"/>
        <v>-34787.822527471886</v>
      </c>
      <c r="BT24" s="100">
        <f t="shared" ca="1" si="21"/>
        <v>-34805.859530139001</v>
      </c>
      <c r="BU24" s="100">
        <f t="shared" ca="1" si="21"/>
        <v>-34823.941016920573</v>
      </c>
      <c r="BV24" s="100">
        <f t="shared" ca="1" si="21"/>
        <v>-34842.067097526437</v>
      </c>
      <c r="BW24" s="100">
        <f t="shared" ca="1" si="21"/>
        <v>-35613.168466276162</v>
      </c>
      <c r="BX24" s="100">
        <f t="shared" ca="1" si="21"/>
        <v>-35702.683902042168</v>
      </c>
      <c r="BY24" s="100">
        <f t="shared" ca="1" si="21"/>
        <v>-35720.944425088928</v>
      </c>
      <c r="BZ24" s="100">
        <f t="shared" ca="1" si="21"/>
        <v>-35739.249983511712</v>
      </c>
      <c r="CA24" s="100">
        <f t="shared" ca="1" si="21"/>
        <v>-35757.600688379898</v>
      </c>
      <c r="CB24" s="100">
        <f t="shared" ca="1" si="21"/>
        <v>-35775.996651036803</v>
      </c>
      <c r="CC24" s="100">
        <f t="shared" ca="1" si="21"/>
        <v>-35794.437983100332</v>
      </c>
      <c r="CD24" s="100">
        <f t="shared" ca="1" si="21"/>
        <v>-35812.924796463703</v>
      </c>
      <c r="CE24" s="100">
        <f t="shared" ca="1" si="21"/>
        <v>-35831.45720329605</v>
      </c>
      <c r="CF24" s="100">
        <f t="shared" ca="1" si="21"/>
        <v>-35850.035316043177</v>
      </c>
      <c r="CG24" s="100">
        <f t="shared" ca="1" si="21"/>
        <v>-35868.659247428193</v>
      </c>
      <c r="CH24" s="100">
        <f t="shared" ca="1" si="21"/>
        <v>-35887.329110452236</v>
      </c>
      <c r="CI24" s="100">
        <f t="shared" ca="1" si="21"/>
        <v>-36755.002352682553</v>
      </c>
      <c r="CJ24" s="100">
        <f t="shared" ca="1" si="21"/>
        <v>-36773.764419103441</v>
      </c>
      <c r="CK24" s="100">
        <f t="shared" ca="1" si="21"/>
        <v>-36792.572757841612</v>
      </c>
      <c r="CL24" s="100">
        <f t="shared" ca="1" si="21"/>
        <v>-36811.427483017076</v>
      </c>
      <c r="CM24" s="100">
        <f t="shared" ca="1" si="21"/>
        <v>-36830.328709031302</v>
      </c>
      <c r="CN24" s="100">
        <f t="shared" ca="1" si="21"/>
        <v>-36849.276550567913</v>
      </c>
      <c r="CO24" s="100">
        <f t="shared" ca="1" si="21"/>
        <v>-36868.27112259336</v>
      </c>
      <c r="CP24" s="100">
        <f t="shared" ca="1" si="21"/>
        <v>-36887.31254035762</v>
      </c>
      <c r="CQ24" s="100">
        <f t="shared" ca="1" si="21"/>
        <v>-36906.400919394939</v>
      </c>
      <c r="CR24" s="100">
        <f t="shared" ca="1" si="21"/>
        <v>-36925.536375524491</v>
      </c>
      <c r="CS24" s="100">
        <f t="shared" ca="1" si="21"/>
        <v>-36944.71902485106</v>
      </c>
      <c r="CT24" s="100">
        <f t="shared" ca="1" si="21"/>
        <v>-36963.948983765818</v>
      </c>
      <c r="CU24" s="100">
        <f t="shared" ca="1" si="21"/>
        <v>-37857.652423263033</v>
      </c>
      <c r="CV24" s="100">
        <f t="shared" ca="1" si="21"/>
        <v>-37876.977351676549</v>
      </c>
      <c r="CW24" s="100">
        <f t="shared" ca="1" si="21"/>
        <v>-37896.349940576867</v>
      </c>
      <c r="CX24" s="100">
        <f t="shared" ca="1" si="21"/>
        <v>-37915.770307507599</v>
      </c>
      <c r="CY24" s="100">
        <f t="shared" ca="1" si="21"/>
        <v>-37935.238570302259</v>
      </c>
      <c r="CZ24" s="100">
        <f t="shared" ca="1" si="21"/>
        <v>-37954.754847084965</v>
      </c>
      <c r="DA24" s="100">
        <f t="shared" ca="1" si="21"/>
        <v>-37974.319256271163</v>
      </c>
      <c r="DB24" s="100">
        <f t="shared" ca="1" si="21"/>
        <v>-37993.931916568356</v>
      </c>
      <c r="DC24" s="100">
        <f t="shared" ca="1" si="21"/>
        <v>-38013.592946976802</v>
      </c>
      <c r="DD24" s="100">
        <f t="shared" ca="1" si="21"/>
        <v>-38033.302466790228</v>
      </c>
      <c r="DE24" s="100">
        <f t="shared" ca="1" si="21"/>
        <v>-38053.060595596595</v>
      </c>
      <c r="DF24" s="100">
        <f t="shared" ca="1" si="21"/>
        <v>-38072.867453278799</v>
      </c>
      <c r="DG24" s="100">
        <f t="shared" ca="1" si="21"/>
        <v>-38993.381995960946</v>
      </c>
      <c r="DH24" s="100">
        <f t="shared" ca="1" si="21"/>
        <v>-39013.286672226859</v>
      </c>
      <c r="DI24" s="100">
        <f t="shared" ca="1" si="21"/>
        <v>-39033.240438794179</v>
      </c>
      <c r="DJ24" s="100">
        <f t="shared" ca="1" si="21"/>
        <v>-39053.243416732839</v>
      </c>
      <c r="DK24" s="100">
        <f t="shared" ca="1" si="21"/>
        <v>-39073.295727411329</v>
      </c>
      <c r="DL24" s="100">
        <f t="shared" ca="1" si="21"/>
        <v>-39093.397492497519</v>
      </c>
      <c r="DM24" s="100">
        <f t="shared" ca="1" si="21"/>
        <v>-39113.548833959314</v>
      </c>
      <c r="DN24" s="100">
        <f t="shared" ca="1" si="21"/>
        <v>-39133.749874065419</v>
      </c>
      <c r="DO24" s="100">
        <f t="shared" ca="1" si="21"/>
        <v>-39154.000735386107</v>
      </c>
      <c r="DP24" s="100">
        <f t="shared" ca="1" si="21"/>
        <v>-39174.301540793946</v>
      </c>
      <c r="DQ24" s="100">
        <f t="shared" ca="1" si="21"/>
        <v>-39194.652413464501</v>
      </c>
      <c r="DR24" s="100">
        <f t="shared" ca="1" si="21"/>
        <v>-39215.053476877176</v>
      </c>
      <c r="DS24" s="100">
        <f t="shared" ca="1" si="21"/>
        <v>-40082.934860808047</v>
      </c>
      <c r="DT24" s="100">
        <f t="shared" ca="1" si="21"/>
        <v>-40183.685272393675</v>
      </c>
      <c r="DU24" s="100">
        <f t="shared" ca="1" si="21"/>
        <v>-40204.237651958014</v>
      </c>
      <c r="DV24" s="100">
        <f t="shared" ca="1" si="21"/>
        <v>-40224.840719234824</v>
      </c>
      <c r="DW24" s="100">
        <f t="shared" ca="1" si="21"/>
        <v>-40245.49459923368</v>
      </c>
      <c r="DX24" s="100">
        <f t="shared" ca="1" si="21"/>
        <v>-40266.199417272452</v>
      </c>
      <c r="DY24" s="100">
        <f t="shared" ca="1" si="21"/>
        <v>-40286.955298978093</v>
      </c>
      <c r="DZ24" s="100">
        <f t="shared" ca="1" si="21"/>
        <v>-40307.76237028739</v>
      </c>
      <c r="EA24" s="100">
        <f t="shared" ca="1" si="21"/>
        <v>-40328.620757447701</v>
      </c>
      <c r="EB24" s="100">
        <f t="shared" ref="EB24:ED24" ca="1" si="22">SUM(EB19:EB23)</f>
        <v>-40349.530587017769</v>
      </c>
      <c r="EC24" s="100">
        <f t="shared" ca="1" si="22"/>
        <v>-39870.847834858498</v>
      </c>
      <c r="ED24" s="101">
        <f t="shared" ca="1" si="22"/>
        <v>-39891.780006828296</v>
      </c>
    </row>
    <row r="25" spans="1:134" x14ac:dyDescent="0.25">
      <c r="A25" s="102"/>
      <c r="B25" s="13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  <c r="DU25" s="94"/>
      <c r="DV25" s="94"/>
      <c r="DW25" s="94"/>
      <c r="DX25" s="94"/>
      <c r="DY25" s="94"/>
      <c r="DZ25" s="94"/>
      <c r="EA25" s="94"/>
      <c r="EB25" s="94"/>
      <c r="EC25" s="94"/>
      <c r="ED25" s="97"/>
    </row>
    <row r="26" spans="1:134" x14ac:dyDescent="0.25">
      <c r="A26" s="102">
        <f ca="1">SUMIF($C$1:$ED$1,"&lt;="&amp;Summary!$B$3,'Monthly CF'!C26:ED26)</f>
        <v>8507804.7121597696</v>
      </c>
      <c r="B26" s="121" t="s">
        <v>41</v>
      </c>
      <c r="C26" s="100">
        <f ca="1">SUM(C16,C24)</f>
        <v>69519.779824726676</v>
      </c>
      <c r="D26" s="100">
        <f t="shared" ref="D26:BO26" ca="1" si="23">SUM(D16,D24)</f>
        <v>69519.779824726676</v>
      </c>
      <c r="E26" s="100">
        <f t="shared" ca="1" si="23"/>
        <v>69604.466167226696</v>
      </c>
      <c r="F26" s="100">
        <f t="shared" ca="1" si="23"/>
        <v>69604.466167226681</v>
      </c>
      <c r="G26" s="100">
        <f t="shared" ca="1" si="23"/>
        <v>69604.466167226681</v>
      </c>
      <c r="H26" s="100">
        <f t="shared" ca="1" si="23"/>
        <v>69604.466167226667</v>
      </c>
      <c r="I26" s="100">
        <f t="shared" ca="1" si="23"/>
        <v>69604.466167226667</v>
      </c>
      <c r="J26" s="100">
        <f t="shared" ca="1" si="23"/>
        <v>69604.466167226696</v>
      </c>
      <c r="K26" s="100">
        <f t="shared" ca="1" si="23"/>
        <v>69604.466167226696</v>
      </c>
      <c r="L26" s="100">
        <f t="shared" ca="1" si="23"/>
        <v>71335.84199719374</v>
      </c>
      <c r="M26" s="100">
        <f t="shared" ca="1" si="23"/>
        <v>71335.84199719374</v>
      </c>
      <c r="N26" s="100">
        <f t="shared" ca="1" si="23"/>
        <v>71335.84199719374</v>
      </c>
      <c r="O26" s="100">
        <f t="shared" ca="1" si="23"/>
        <v>71605.373219468485</v>
      </c>
      <c r="P26" s="100">
        <f t="shared" ca="1" si="23"/>
        <v>71605.3732194685</v>
      </c>
      <c r="Q26" s="100">
        <f t="shared" ca="1" si="23"/>
        <v>71692.600152243482</v>
      </c>
      <c r="R26" s="100">
        <f t="shared" ca="1" si="23"/>
        <v>71692.600152243482</v>
      </c>
      <c r="S26" s="100">
        <f t="shared" ca="1" si="23"/>
        <v>71692.600152243482</v>
      </c>
      <c r="T26" s="100">
        <f t="shared" ca="1" si="23"/>
        <v>71692.600152243482</v>
      </c>
      <c r="U26" s="100">
        <f t="shared" ca="1" si="23"/>
        <v>71692.600152243482</v>
      </c>
      <c r="V26" s="100">
        <f t="shared" ca="1" si="23"/>
        <v>71692.600152243482</v>
      </c>
      <c r="W26" s="100">
        <f t="shared" ca="1" si="23"/>
        <v>71692.600152243482</v>
      </c>
      <c r="X26" s="100">
        <f t="shared" ca="1" si="23"/>
        <v>-11466.542767311617</v>
      </c>
      <c r="Y26" s="100">
        <f t="shared" ca="1" si="23"/>
        <v>-11479.594033482565</v>
      </c>
      <c r="Z26" s="100">
        <f t="shared" ca="1" si="23"/>
        <v>-11492.677487596764</v>
      </c>
      <c r="AA26" s="100">
        <f t="shared" ca="1" si="23"/>
        <v>-11778.618692279862</v>
      </c>
      <c r="AB26" s="100">
        <f t="shared" ca="1" si="23"/>
        <v>12526.313815651079</v>
      </c>
      <c r="AC26" s="100">
        <f t="shared" ca="1" si="23"/>
        <v>12616.15755640934</v>
      </c>
      <c r="AD26" s="100">
        <f t="shared" ca="1" si="23"/>
        <v>12616.15755640934</v>
      </c>
      <c r="AE26" s="100">
        <f t="shared" ca="1" si="23"/>
        <v>12616.15755640934</v>
      </c>
      <c r="AF26" s="100">
        <f t="shared" ca="1" si="23"/>
        <v>12616.15755640934</v>
      </c>
      <c r="AG26" s="100">
        <f t="shared" ca="1" si="23"/>
        <v>71142.474223075988</v>
      </c>
      <c r="AH26" s="100">
        <f t="shared" ca="1" si="23"/>
        <v>71142.474223075988</v>
      </c>
      <c r="AI26" s="100">
        <f t="shared" ca="1" si="23"/>
        <v>71142.474223075988</v>
      </c>
      <c r="AJ26" s="100">
        <f t="shared" ca="1" si="23"/>
        <v>71142.474223075988</v>
      </c>
      <c r="AK26" s="100">
        <f t="shared" ca="1" si="23"/>
        <v>71142.474223075988</v>
      </c>
      <c r="AL26" s="100">
        <f t="shared" ca="1" si="23"/>
        <v>71142.474223075988</v>
      </c>
      <c r="AM26" s="100">
        <f t="shared" ca="1" si="23"/>
        <v>59335.338026241072</v>
      </c>
      <c r="AN26" s="100">
        <f t="shared" ca="1" si="23"/>
        <v>63366.741266033234</v>
      </c>
      <c r="AO26" s="100">
        <f t="shared" ca="1" si="23"/>
        <v>63459.280319014229</v>
      </c>
      <c r="AP26" s="100">
        <f t="shared" ca="1" si="23"/>
        <v>63459.280319014237</v>
      </c>
      <c r="AQ26" s="100">
        <f t="shared" ca="1" si="23"/>
        <v>63459.280319014229</v>
      </c>
      <c r="AR26" s="100">
        <f t="shared" ca="1" si="23"/>
        <v>63459.280319014237</v>
      </c>
      <c r="AS26" s="100">
        <f t="shared" ca="1" si="23"/>
        <v>72542.573506514222</v>
      </c>
      <c r="AT26" s="100">
        <f t="shared" ca="1" si="23"/>
        <v>72542.573506514236</v>
      </c>
      <c r="AU26" s="100">
        <f t="shared" ca="1" si="23"/>
        <v>72542.573506514222</v>
      </c>
      <c r="AV26" s="100">
        <f t="shared" ca="1" si="23"/>
        <v>72542.573506514236</v>
      </c>
      <c r="AW26" s="100">
        <f t="shared" ca="1" si="23"/>
        <v>72542.573506514236</v>
      </c>
      <c r="AX26" s="100">
        <f t="shared" ca="1" si="23"/>
        <v>72542.573506514236</v>
      </c>
      <c r="AY26" s="100">
        <f t="shared" ca="1" si="23"/>
        <v>74623.535487139234</v>
      </c>
      <c r="AZ26" s="100">
        <f t="shared" ca="1" si="23"/>
        <v>74623.535487139219</v>
      </c>
      <c r="BA26" s="100">
        <f t="shared" ca="1" si="23"/>
        <v>70049.300867795682</v>
      </c>
      <c r="BB26" s="100">
        <f t="shared" ca="1" si="23"/>
        <v>70048.58284539546</v>
      </c>
      <c r="BC26" s="100">
        <f t="shared" ca="1" si="23"/>
        <v>71446.36133479164</v>
      </c>
      <c r="BD26" s="100">
        <f t="shared" ca="1" si="23"/>
        <v>71446.36133479164</v>
      </c>
      <c r="BE26" s="100">
        <f t="shared" ca="1" si="23"/>
        <v>71446.36133479164</v>
      </c>
      <c r="BF26" s="100">
        <f t="shared" ca="1" si="23"/>
        <v>71446.36133479164</v>
      </c>
      <c r="BG26" s="100">
        <f t="shared" ca="1" si="23"/>
        <v>74607.16524287498</v>
      </c>
      <c r="BH26" s="100">
        <f t="shared" ca="1" si="23"/>
        <v>74607.165242874995</v>
      </c>
      <c r="BI26" s="100">
        <f t="shared" ca="1" si="23"/>
        <v>74607.16524287498</v>
      </c>
      <c r="BJ26" s="100">
        <f t="shared" ca="1" si="23"/>
        <v>74607.165242874966</v>
      </c>
      <c r="BK26" s="100">
        <f t="shared" ca="1" si="23"/>
        <v>76845.38020016122</v>
      </c>
      <c r="BL26" s="100">
        <f t="shared" ca="1" si="23"/>
        <v>76845.380200161235</v>
      </c>
      <c r="BM26" s="100">
        <f t="shared" ca="1" si="23"/>
        <v>76845.38020016122</v>
      </c>
      <c r="BN26" s="100">
        <f t="shared" ca="1" si="23"/>
        <v>76845.380200161249</v>
      </c>
      <c r="BO26" s="100">
        <f t="shared" ca="1" si="23"/>
        <v>76845.380200161235</v>
      </c>
      <c r="BP26" s="100">
        <f t="shared" ref="BP26:EA26" ca="1" si="24">SUM(BP16,BP24)</f>
        <v>76845.380200161235</v>
      </c>
      <c r="BQ26" s="100">
        <f t="shared" ca="1" si="24"/>
        <v>76845.380200161249</v>
      </c>
      <c r="BR26" s="100">
        <f t="shared" ca="1" si="24"/>
        <v>76845.380200161235</v>
      </c>
      <c r="BS26" s="100">
        <f t="shared" ca="1" si="24"/>
        <v>76845.380200161235</v>
      </c>
      <c r="BT26" s="100">
        <f t="shared" ca="1" si="24"/>
        <v>76845.380200161235</v>
      </c>
      <c r="BU26" s="100">
        <f t="shared" ca="1" si="24"/>
        <v>76845.38020016122</v>
      </c>
      <c r="BV26" s="100">
        <f t="shared" ca="1" si="24"/>
        <v>76845.380200161235</v>
      </c>
      <c r="BW26" s="100">
        <f t="shared" ca="1" si="24"/>
        <v>76845.38020016122</v>
      </c>
      <c r="BX26" s="100">
        <f t="shared" ca="1" si="24"/>
        <v>79150.741606166062</v>
      </c>
      <c r="BY26" s="100">
        <f t="shared" ca="1" si="24"/>
        <v>79150.741606166062</v>
      </c>
      <c r="BZ26" s="100">
        <f t="shared" ca="1" si="24"/>
        <v>79150.741606166062</v>
      </c>
      <c r="CA26" s="100">
        <f t="shared" ca="1" si="24"/>
        <v>79150.741606166062</v>
      </c>
      <c r="CB26" s="100">
        <f t="shared" ca="1" si="24"/>
        <v>79150.741606166062</v>
      </c>
      <c r="CC26" s="100">
        <f t="shared" ca="1" si="24"/>
        <v>79150.741606166062</v>
      </c>
      <c r="CD26" s="100">
        <f t="shared" ca="1" si="24"/>
        <v>79150.741606166062</v>
      </c>
      <c r="CE26" s="100">
        <f t="shared" ca="1" si="24"/>
        <v>79150.741606166062</v>
      </c>
      <c r="CF26" s="100">
        <f t="shared" ca="1" si="24"/>
        <v>79150.741606166062</v>
      </c>
      <c r="CG26" s="100">
        <f t="shared" ca="1" si="24"/>
        <v>79150.741606166062</v>
      </c>
      <c r="CH26" s="100">
        <f t="shared" ca="1" si="24"/>
        <v>79150.741606166062</v>
      </c>
      <c r="CI26" s="100">
        <f t="shared" ca="1" si="24"/>
        <v>81525.263854351069</v>
      </c>
      <c r="CJ26" s="100">
        <f t="shared" ca="1" si="24"/>
        <v>81525.263854351069</v>
      </c>
      <c r="CK26" s="100">
        <f t="shared" ca="1" si="24"/>
        <v>81525.263854351069</v>
      </c>
      <c r="CL26" s="100">
        <f t="shared" ca="1" si="24"/>
        <v>81525.263854351069</v>
      </c>
      <c r="CM26" s="100">
        <f t="shared" ca="1" si="24"/>
        <v>81525.263854351069</v>
      </c>
      <c r="CN26" s="100">
        <f t="shared" ca="1" si="24"/>
        <v>81525.263854351069</v>
      </c>
      <c r="CO26" s="100">
        <f t="shared" ca="1" si="24"/>
        <v>81525.263854351069</v>
      </c>
      <c r="CP26" s="100">
        <f t="shared" ca="1" si="24"/>
        <v>81525.263854351069</v>
      </c>
      <c r="CQ26" s="100">
        <f t="shared" ca="1" si="24"/>
        <v>81525.263854351069</v>
      </c>
      <c r="CR26" s="100">
        <f t="shared" ca="1" si="24"/>
        <v>81525.263854351069</v>
      </c>
      <c r="CS26" s="100">
        <f t="shared" ca="1" si="24"/>
        <v>81525.263854351069</v>
      </c>
      <c r="CT26" s="100">
        <f t="shared" ca="1" si="24"/>
        <v>81525.263854351069</v>
      </c>
      <c r="CU26" s="100">
        <f t="shared" ca="1" si="24"/>
        <v>83971.021769981569</v>
      </c>
      <c r="CV26" s="100">
        <f t="shared" ca="1" si="24"/>
        <v>83971.021769981569</v>
      </c>
      <c r="CW26" s="100">
        <f t="shared" ca="1" si="24"/>
        <v>83971.021769981569</v>
      </c>
      <c r="CX26" s="100">
        <f t="shared" ca="1" si="24"/>
        <v>83971.021769981569</v>
      </c>
      <c r="CY26" s="100">
        <f t="shared" ca="1" si="24"/>
        <v>83971.021769981569</v>
      </c>
      <c r="CZ26" s="100">
        <f t="shared" ca="1" si="24"/>
        <v>83971.021769981569</v>
      </c>
      <c r="DA26" s="100">
        <f t="shared" ca="1" si="24"/>
        <v>83971.021769981569</v>
      </c>
      <c r="DB26" s="100">
        <f t="shared" ca="1" si="24"/>
        <v>83971.021769981569</v>
      </c>
      <c r="DC26" s="100">
        <f t="shared" ca="1" si="24"/>
        <v>83971.021769981569</v>
      </c>
      <c r="DD26" s="100">
        <f t="shared" ca="1" si="24"/>
        <v>83971.021769981569</v>
      </c>
      <c r="DE26" s="100">
        <f t="shared" ca="1" si="24"/>
        <v>83971.021769981569</v>
      </c>
      <c r="DF26" s="100">
        <f t="shared" ca="1" si="24"/>
        <v>83971.021769981569</v>
      </c>
      <c r="DG26" s="100">
        <f t="shared" ca="1" si="24"/>
        <v>86490.152423081017</v>
      </c>
      <c r="DH26" s="100">
        <f t="shared" ca="1" si="24"/>
        <v>86490.152423081046</v>
      </c>
      <c r="DI26" s="100">
        <f t="shared" ca="1" si="24"/>
        <v>86490.152423081032</v>
      </c>
      <c r="DJ26" s="100">
        <f t="shared" ca="1" si="24"/>
        <v>86490.152423081017</v>
      </c>
      <c r="DK26" s="100">
        <f t="shared" ca="1" si="24"/>
        <v>86490.152423081032</v>
      </c>
      <c r="DL26" s="100">
        <f t="shared" ca="1" si="24"/>
        <v>86490.152423081032</v>
      </c>
      <c r="DM26" s="100">
        <f t="shared" ca="1" si="24"/>
        <v>86490.152423081032</v>
      </c>
      <c r="DN26" s="100">
        <f t="shared" ca="1" si="24"/>
        <v>86490.152423081017</v>
      </c>
      <c r="DO26" s="100">
        <f t="shared" ca="1" si="24"/>
        <v>86490.152423081046</v>
      </c>
      <c r="DP26" s="100">
        <f t="shared" ca="1" si="24"/>
        <v>86490.152423081046</v>
      </c>
      <c r="DQ26" s="100">
        <f t="shared" ca="1" si="24"/>
        <v>86490.152423081032</v>
      </c>
      <c r="DR26" s="100">
        <f t="shared" ca="1" si="24"/>
        <v>86490.152423081032</v>
      </c>
      <c r="DS26" s="100">
        <f t="shared" ca="1" si="24"/>
        <v>86490.152423081046</v>
      </c>
      <c r="DT26" s="100">
        <f t="shared" ca="1" si="24"/>
        <v>89084.856995773458</v>
      </c>
      <c r="DU26" s="100">
        <f t="shared" ca="1" si="24"/>
        <v>89084.856995773473</v>
      </c>
      <c r="DV26" s="100">
        <f t="shared" ca="1" si="24"/>
        <v>89084.856995773458</v>
      </c>
      <c r="DW26" s="100">
        <f t="shared" ca="1" si="24"/>
        <v>89084.856995773473</v>
      </c>
      <c r="DX26" s="100">
        <f t="shared" ca="1" si="24"/>
        <v>89084.856995773458</v>
      </c>
      <c r="DY26" s="100">
        <f t="shared" ca="1" si="24"/>
        <v>89084.856995773458</v>
      </c>
      <c r="DZ26" s="100">
        <f t="shared" ca="1" si="24"/>
        <v>89084.856995773473</v>
      </c>
      <c r="EA26" s="100">
        <f t="shared" ca="1" si="24"/>
        <v>89084.856995773473</v>
      </c>
      <c r="EB26" s="100">
        <f t="shared" ref="EB26:ED26" ca="1" si="25">SUM(EB16,EB24)</f>
        <v>89084.856995773473</v>
      </c>
      <c r="EC26" s="100">
        <f t="shared" ca="1" si="25"/>
        <v>72929.696113118145</v>
      </c>
      <c r="ED26" s="101">
        <f t="shared" ca="1" si="25"/>
        <v>72927.079591621907</v>
      </c>
    </row>
    <row r="27" spans="1:134" x14ac:dyDescent="0.25">
      <c r="A27" s="102"/>
      <c r="B27" s="13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  <c r="DU27" s="94"/>
      <c r="DV27" s="94"/>
      <c r="DW27" s="94"/>
      <c r="DX27" s="94"/>
      <c r="DY27" s="94"/>
      <c r="DZ27" s="94"/>
      <c r="EA27" s="94"/>
      <c r="EB27" s="94"/>
      <c r="EC27" s="94"/>
      <c r="ED27" s="97"/>
    </row>
    <row r="28" spans="1:134" x14ac:dyDescent="0.25">
      <c r="A28" s="102"/>
      <c r="B28" s="128" t="s">
        <v>114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127"/>
    </row>
    <row r="29" spans="1:134" x14ac:dyDescent="0.25">
      <c r="A29" s="102">
        <f>SUMIF($C$1:$ED$1,"&lt;="&amp;Summary!$B$3,'Monthly CF'!C29:ED29)</f>
        <v>-238868.81590250001</v>
      </c>
      <c r="B29" s="13" t="s">
        <v>42</v>
      </c>
      <c r="C29" s="94">
        <f>SUMIF(Leases!$B:$B,"TI",Leases!D:D)</f>
        <v>0</v>
      </c>
      <c r="D29" s="94">
        <f>SUMIF(Leases!$B:$B,"TI",Leases!E:E)</f>
        <v>0</v>
      </c>
      <c r="E29" s="94">
        <f>SUMIF(Leases!$B:$B,"TI",Leases!F:F)</f>
        <v>0</v>
      </c>
      <c r="F29" s="94">
        <f>SUMIF(Leases!$B:$B,"TI",Leases!G:G)</f>
        <v>0</v>
      </c>
      <c r="G29" s="94">
        <f>SUMIF(Leases!$B:$B,"TI",Leases!H:H)</f>
        <v>0</v>
      </c>
      <c r="H29" s="94">
        <f>SUMIF(Leases!$B:$B,"TI",Leases!I:I)</f>
        <v>0</v>
      </c>
      <c r="I29" s="94">
        <f>SUMIF(Leases!$B:$B,"TI",Leases!J:J)</f>
        <v>0</v>
      </c>
      <c r="J29" s="94">
        <f>SUMIF(Leases!$B:$B,"TI",Leases!K:K)</f>
        <v>0</v>
      </c>
      <c r="K29" s="94">
        <f>SUMIF(Leases!$B:$B,"TI",Leases!L:L)</f>
        <v>0</v>
      </c>
      <c r="L29" s="94">
        <f>SUMIF(Leases!$B:$B,"TI",Leases!M:M)</f>
        <v>0</v>
      </c>
      <c r="M29" s="94">
        <f>SUMIF(Leases!$B:$B,"TI",Leases!N:N)</f>
        <v>0</v>
      </c>
      <c r="N29" s="94">
        <f>SUMIF(Leases!$B:$B,"TI",Leases!O:O)</f>
        <v>0</v>
      </c>
      <c r="O29" s="94">
        <f>SUMIF(Leases!$B:$B,"TI",Leases!P:P)</f>
        <v>0</v>
      </c>
      <c r="P29" s="94">
        <f>SUMIF(Leases!$B:$B,"TI",Leases!Q:Q)</f>
        <v>0</v>
      </c>
      <c r="Q29" s="94">
        <f>SUMIF(Leases!$B:$B,"TI",Leases!R:R)</f>
        <v>0</v>
      </c>
      <c r="R29" s="94">
        <f>SUMIF(Leases!$B:$B,"TI",Leases!S:S)</f>
        <v>0</v>
      </c>
      <c r="S29" s="94">
        <f>SUMIF(Leases!$B:$B,"TI",Leases!T:T)</f>
        <v>0</v>
      </c>
      <c r="T29" s="94">
        <f>SUMIF(Leases!$B:$B,"TI",Leases!U:U)</f>
        <v>0</v>
      </c>
      <c r="U29" s="94">
        <f>SUMIF(Leases!$B:$B,"TI",Leases!V:V)</f>
        <v>0</v>
      </c>
      <c r="V29" s="94">
        <f>SUMIF(Leases!$B:$B,"TI",Leases!W:W)</f>
        <v>0</v>
      </c>
      <c r="W29" s="94">
        <f>SUMIF(Leases!$B:$B,"TI",Leases!X:X)</f>
        <v>0</v>
      </c>
      <c r="X29" s="94">
        <f>SUMIF(Leases!$B:$B,"TI",Leases!Y:Y)</f>
        <v>0</v>
      </c>
      <c r="Y29" s="94">
        <f>SUMIF(Leases!$B:$B,"TI",Leases!Z:Z)</f>
        <v>0</v>
      </c>
      <c r="Z29" s="94">
        <f>SUMIF(Leases!$B:$B,"TI",Leases!AA:AA)</f>
        <v>0</v>
      </c>
      <c r="AA29" s="94">
        <f>SUMIF(Leases!$B:$B,"TI",Leases!AB:AB)</f>
        <v>-175100</v>
      </c>
      <c r="AB29" s="94">
        <f>SUMIF(Leases!$B:$B,"TI",Leases!AC:AC)</f>
        <v>0</v>
      </c>
      <c r="AC29" s="94">
        <f>SUMIF(Leases!$B:$B,"TI",Leases!AD:AD)</f>
        <v>0</v>
      </c>
      <c r="AD29" s="94">
        <f>SUMIF(Leases!$B:$B,"TI",Leases!AE:AE)</f>
        <v>0</v>
      </c>
      <c r="AE29" s="94">
        <f>SUMIF(Leases!$B:$B,"TI",Leases!AF:AF)</f>
        <v>0</v>
      </c>
      <c r="AF29" s="94">
        <f>SUMIF(Leases!$B:$B,"TI",Leases!AG:AG)</f>
        <v>0</v>
      </c>
      <c r="AG29" s="94">
        <f>SUMIF(Leases!$B:$B,"TI",Leases!AH:AH)</f>
        <v>0</v>
      </c>
      <c r="AH29" s="94">
        <f>SUMIF(Leases!$B:$B,"TI",Leases!AI:AI)</f>
        <v>0</v>
      </c>
      <c r="AI29" s="94">
        <f>SUMIF(Leases!$B:$B,"TI",Leases!AJ:AJ)</f>
        <v>0</v>
      </c>
      <c r="AJ29" s="94">
        <f>SUMIF(Leases!$B:$B,"TI",Leases!AK:AK)</f>
        <v>0</v>
      </c>
      <c r="AK29" s="94">
        <f>SUMIF(Leases!$B:$B,"TI",Leases!AL:AL)</f>
        <v>0</v>
      </c>
      <c r="AL29" s="94">
        <f>SUMIF(Leases!$B:$B,"TI",Leases!AM:AM)</f>
        <v>0</v>
      </c>
      <c r="AM29" s="94">
        <f>SUMIF(Leases!$B:$B,"TI",Leases!AN:AN)</f>
        <v>-40977.262499999997</v>
      </c>
      <c r="AN29" s="94">
        <f>SUMIF(Leases!$B:$B,"TI",Leases!AO:AO)</f>
        <v>0</v>
      </c>
      <c r="AO29" s="94">
        <f>SUMIF(Leases!$B:$B,"TI",Leases!AP:AP)</f>
        <v>0</v>
      </c>
      <c r="AP29" s="94">
        <f>SUMIF(Leases!$B:$B,"TI",Leases!AQ:AQ)</f>
        <v>0</v>
      </c>
      <c r="AQ29" s="94">
        <f>SUMIF(Leases!$B:$B,"TI",Leases!AR:AR)</f>
        <v>0</v>
      </c>
      <c r="AR29" s="94">
        <f>SUMIF(Leases!$B:$B,"TI",Leases!AS:AS)</f>
        <v>0</v>
      </c>
      <c r="AS29" s="94">
        <f>SUMIF(Leases!$B:$B,"TI",Leases!AT:AT)</f>
        <v>0</v>
      </c>
      <c r="AT29" s="94">
        <f>SUMIF(Leases!$B:$B,"TI",Leases!AU:AU)</f>
        <v>0</v>
      </c>
      <c r="AU29" s="94">
        <f>SUMIF(Leases!$B:$B,"TI",Leases!AV:AV)</f>
        <v>0</v>
      </c>
      <c r="AV29" s="94">
        <f>SUMIF(Leases!$B:$B,"TI",Leases!AW:AW)</f>
        <v>0</v>
      </c>
      <c r="AW29" s="94">
        <f>SUMIF(Leases!$B:$B,"TI",Leases!AX:AX)</f>
        <v>0</v>
      </c>
      <c r="AX29" s="94">
        <f>SUMIF(Leases!$B:$B,"TI",Leases!AY:AY)</f>
        <v>0</v>
      </c>
      <c r="AY29" s="94">
        <f>SUMIF(Leases!$B:$B,"TI",Leases!AZ:AZ)</f>
        <v>0</v>
      </c>
      <c r="AZ29" s="94">
        <f>SUMIF(Leases!$B:$B,"TI",Leases!BA:BA)</f>
        <v>0</v>
      </c>
      <c r="BA29" s="94">
        <f>SUMIF(Leases!$B:$B,"TI",Leases!BB:BB)</f>
        <v>0</v>
      </c>
      <c r="BB29" s="94">
        <f>SUMIF(Leases!$B:$B,"TI",Leases!BC:BC)</f>
        <v>-22791.553402499998</v>
      </c>
      <c r="BC29" s="94">
        <f>SUMIF(Leases!$B:$B,"TI",Leases!BD:BD)</f>
        <v>0</v>
      </c>
      <c r="BD29" s="94">
        <f>SUMIF(Leases!$B:$B,"TI",Leases!BE:BE)</f>
        <v>0</v>
      </c>
      <c r="BE29" s="94">
        <f>SUMIF(Leases!$B:$B,"TI",Leases!BF:BF)</f>
        <v>0</v>
      </c>
      <c r="BF29" s="94">
        <f>SUMIF(Leases!$B:$B,"TI",Leases!BG:BG)</f>
        <v>0</v>
      </c>
      <c r="BG29" s="94">
        <f>SUMIF(Leases!$B:$B,"TI",Leases!BH:BH)</f>
        <v>0</v>
      </c>
      <c r="BH29" s="94">
        <f>SUMIF(Leases!$B:$B,"TI",Leases!BI:BI)</f>
        <v>0</v>
      </c>
      <c r="BI29" s="94">
        <f>SUMIF(Leases!$B:$B,"TI",Leases!BJ:BJ)</f>
        <v>0</v>
      </c>
      <c r="BJ29" s="94">
        <f>SUMIF(Leases!$B:$B,"TI",Leases!BK:BK)</f>
        <v>0</v>
      </c>
      <c r="BK29" s="94">
        <f>SUMIF(Leases!$B:$B,"TI",Leases!BL:BL)</f>
        <v>0</v>
      </c>
      <c r="BL29" s="94">
        <f>SUMIF(Leases!$B:$B,"TI",Leases!BM:BM)</f>
        <v>0</v>
      </c>
      <c r="BM29" s="94">
        <f>SUMIF(Leases!$B:$B,"TI",Leases!BN:BN)</f>
        <v>0</v>
      </c>
      <c r="BN29" s="94">
        <f>SUMIF(Leases!$B:$B,"TI",Leases!BO:BO)</f>
        <v>0</v>
      </c>
      <c r="BO29" s="94">
        <f>SUMIF(Leases!$B:$B,"TI",Leases!BP:BP)</f>
        <v>0</v>
      </c>
      <c r="BP29" s="94">
        <f>SUMIF(Leases!$B:$B,"TI",Leases!BQ:BQ)</f>
        <v>0</v>
      </c>
      <c r="BQ29" s="94">
        <f>SUMIF(Leases!$B:$B,"TI",Leases!BR:BR)</f>
        <v>0</v>
      </c>
      <c r="BR29" s="94">
        <f>SUMIF(Leases!$B:$B,"TI",Leases!BS:BS)</f>
        <v>0</v>
      </c>
      <c r="BS29" s="94">
        <f>SUMIF(Leases!$B:$B,"TI",Leases!BT:BT)</f>
        <v>0</v>
      </c>
      <c r="BT29" s="94">
        <f>SUMIF(Leases!$B:$B,"TI",Leases!BU:BU)</f>
        <v>0</v>
      </c>
      <c r="BU29" s="94">
        <f>SUMIF(Leases!$B:$B,"TI",Leases!BV:BV)</f>
        <v>0</v>
      </c>
      <c r="BV29" s="94">
        <f>SUMIF(Leases!$B:$B,"TI",Leases!BW:BW)</f>
        <v>0</v>
      </c>
      <c r="BW29" s="94">
        <f>SUMIF(Leases!$B:$B,"TI",Leases!BX:BX)</f>
        <v>0</v>
      </c>
      <c r="BX29" s="94">
        <f>SUMIF(Leases!$B:$B,"TI",Leases!BY:BY)</f>
        <v>0</v>
      </c>
      <c r="BY29" s="94">
        <f>SUMIF(Leases!$B:$B,"TI",Leases!BZ:BZ)</f>
        <v>0</v>
      </c>
      <c r="BZ29" s="94">
        <f>SUMIF(Leases!$B:$B,"TI",Leases!CA:CA)</f>
        <v>0</v>
      </c>
      <c r="CA29" s="94">
        <f>SUMIF(Leases!$B:$B,"TI",Leases!CB:CB)</f>
        <v>0</v>
      </c>
      <c r="CB29" s="94">
        <f>SUMIF(Leases!$B:$B,"TI",Leases!CC:CC)</f>
        <v>0</v>
      </c>
      <c r="CC29" s="94">
        <f>SUMIF(Leases!$B:$B,"TI",Leases!CD:CD)</f>
        <v>0</v>
      </c>
      <c r="CD29" s="94">
        <f>SUMIF(Leases!$B:$B,"TI",Leases!CE:CE)</f>
        <v>0</v>
      </c>
      <c r="CE29" s="94">
        <f>SUMIF(Leases!$B:$B,"TI",Leases!CF:CF)</f>
        <v>0</v>
      </c>
      <c r="CF29" s="94">
        <f>SUMIF(Leases!$B:$B,"TI",Leases!CG:CG)</f>
        <v>0</v>
      </c>
      <c r="CG29" s="94">
        <f>SUMIF(Leases!$B:$B,"TI",Leases!CH:CH)</f>
        <v>0</v>
      </c>
      <c r="CH29" s="94">
        <f>SUMIF(Leases!$B:$B,"TI",Leases!CI:CI)</f>
        <v>0</v>
      </c>
      <c r="CI29" s="94">
        <f>SUMIF(Leases!$B:$B,"TI",Leases!CJ:CJ)</f>
        <v>0</v>
      </c>
      <c r="CJ29" s="94">
        <f>SUMIF(Leases!$B:$B,"TI",Leases!CK:CK)</f>
        <v>0</v>
      </c>
      <c r="CK29" s="94">
        <f>SUMIF(Leases!$B:$B,"TI",Leases!CL:CL)</f>
        <v>0</v>
      </c>
      <c r="CL29" s="94">
        <f>SUMIF(Leases!$B:$B,"TI",Leases!CM:CM)</f>
        <v>0</v>
      </c>
      <c r="CM29" s="94">
        <f>SUMIF(Leases!$B:$B,"TI",Leases!CN:CN)</f>
        <v>0</v>
      </c>
      <c r="CN29" s="94">
        <f>SUMIF(Leases!$B:$B,"TI",Leases!CO:CO)</f>
        <v>0</v>
      </c>
      <c r="CO29" s="94">
        <f>SUMIF(Leases!$B:$B,"TI",Leases!CP:CP)</f>
        <v>0</v>
      </c>
      <c r="CP29" s="94">
        <f>SUMIF(Leases!$B:$B,"TI",Leases!CQ:CQ)</f>
        <v>0</v>
      </c>
      <c r="CQ29" s="94">
        <f>SUMIF(Leases!$B:$B,"TI",Leases!CR:CR)</f>
        <v>0</v>
      </c>
      <c r="CR29" s="94">
        <f>SUMIF(Leases!$B:$B,"TI",Leases!CS:CS)</f>
        <v>0</v>
      </c>
      <c r="CS29" s="94">
        <f>SUMIF(Leases!$B:$B,"TI",Leases!CT:CT)</f>
        <v>0</v>
      </c>
      <c r="CT29" s="94">
        <f>SUMIF(Leases!$B:$B,"TI",Leases!CU:CU)</f>
        <v>0</v>
      </c>
      <c r="CU29" s="94">
        <f>SUMIF(Leases!$B:$B,"TI",Leases!CV:CV)</f>
        <v>0</v>
      </c>
      <c r="CV29" s="94">
        <f>SUMIF(Leases!$B:$B,"TI",Leases!CW:CW)</f>
        <v>0</v>
      </c>
      <c r="CW29" s="94">
        <f>SUMIF(Leases!$B:$B,"TI",Leases!CX:CX)</f>
        <v>0</v>
      </c>
      <c r="CX29" s="94">
        <f>SUMIF(Leases!$B:$B,"TI",Leases!CY:CY)</f>
        <v>0</v>
      </c>
      <c r="CY29" s="94">
        <f>SUMIF(Leases!$B:$B,"TI",Leases!CZ:CZ)</f>
        <v>0</v>
      </c>
      <c r="CZ29" s="94">
        <f>SUMIF(Leases!$B:$B,"TI",Leases!DA:DA)</f>
        <v>0</v>
      </c>
      <c r="DA29" s="94">
        <f>SUMIF(Leases!$B:$B,"TI",Leases!DB:DB)</f>
        <v>0</v>
      </c>
      <c r="DB29" s="94">
        <f>SUMIF(Leases!$B:$B,"TI",Leases!DC:DC)</f>
        <v>0</v>
      </c>
      <c r="DC29" s="94">
        <f>SUMIF(Leases!$B:$B,"TI",Leases!DD:DD)</f>
        <v>0</v>
      </c>
      <c r="DD29" s="94">
        <f>SUMIF(Leases!$B:$B,"TI",Leases!DE:DE)</f>
        <v>0</v>
      </c>
      <c r="DE29" s="94">
        <f>SUMIF(Leases!$B:$B,"TI",Leases!DF:DF)</f>
        <v>0</v>
      </c>
      <c r="DF29" s="94">
        <f>SUMIF(Leases!$B:$B,"TI",Leases!DG:DG)</f>
        <v>0</v>
      </c>
      <c r="DG29" s="94">
        <f>SUMIF(Leases!$B:$B,"TI",Leases!DH:DH)</f>
        <v>0</v>
      </c>
      <c r="DH29" s="94">
        <f>SUMIF(Leases!$B:$B,"TI",Leases!DI:DI)</f>
        <v>0</v>
      </c>
      <c r="DI29" s="94">
        <f>SUMIF(Leases!$B:$B,"TI",Leases!DJ:DJ)</f>
        <v>0</v>
      </c>
      <c r="DJ29" s="94">
        <f>SUMIF(Leases!$B:$B,"TI",Leases!DK:DK)</f>
        <v>0</v>
      </c>
      <c r="DK29" s="94">
        <f>SUMIF(Leases!$B:$B,"TI",Leases!DL:DL)</f>
        <v>0</v>
      </c>
      <c r="DL29" s="94">
        <f>SUMIF(Leases!$B:$B,"TI",Leases!DM:DM)</f>
        <v>0</v>
      </c>
      <c r="DM29" s="94">
        <f>SUMIF(Leases!$B:$B,"TI",Leases!DN:DN)</f>
        <v>0</v>
      </c>
      <c r="DN29" s="94">
        <f>SUMIF(Leases!$B:$B,"TI",Leases!DO:DO)</f>
        <v>0</v>
      </c>
      <c r="DO29" s="94">
        <f>SUMIF(Leases!$B:$B,"TI",Leases!DP:DP)</f>
        <v>0</v>
      </c>
      <c r="DP29" s="94">
        <f>SUMIF(Leases!$B:$B,"TI",Leases!DQ:DQ)</f>
        <v>0</v>
      </c>
      <c r="DQ29" s="94">
        <f>SUMIF(Leases!$B:$B,"TI",Leases!DR:DR)</f>
        <v>0</v>
      </c>
      <c r="DR29" s="94">
        <f>SUMIF(Leases!$B:$B,"TI",Leases!DS:DS)</f>
        <v>0</v>
      </c>
      <c r="DS29" s="94">
        <f>SUMIF(Leases!$B:$B,"TI",Leases!DT:DT)</f>
        <v>0</v>
      </c>
      <c r="DT29" s="94">
        <f>SUMIF(Leases!$B:$B,"TI",Leases!DU:DU)</f>
        <v>0</v>
      </c>
      <c r="DU29" s="94">
        <f>SUMIF(Leases!$B:$B,"TI",Leases!DV:DV)</f>
        <v>0</v>
      </c>
      <c r="DV29" s="94">
        <f>SUMIF(Leases!$B:$B,"TI",Leases!DW:DW)</f>
        <v>0</v>
      </c>
      <c r="DW29" s="94">
        <f>SUMIF(Leases!$B:$B,"TI",Leases!DX:DX)</f>
        <v>0</v>
      </c>
      <c r="DX29" s="94">
        <f>SUMIF(Leases!$B:$B,"TI",Leases!DY:DY)</f>
        <v>0</v>
      </c>
      <c r="DY29" s="94">
        <f>SUMIF(Leases!$B:$B,"TI",Leases!DZ:DZ)</f>
        <v>0</v>
      </c>
      <c r="DZ29" s="94">
        <f>SUMIF(Leases!$B:$B,"TI",Leases!EA:EA)</f>
        <v>0</v>
      </c>
      <c r="EA29" s="94">
        <f>SUMIF(Leases!$B:$B,"TI",Leases!EB:EB)</f>
        <v>0</v>
      </c>
      <c r="EB29" s="94">
        <f>SUMIF(Leases!$B:$B,"TI",Leases!EC:EC)</f>
        <v>0</v>
      </c>
      <c r="EC29" s="94">
        <f>SUMIF(Leases!$B:$B,"TI",Leases!ED:ED)</f>
        <v>0</v>
      </c>
      <c r="ED29" s="97">
        <f>SUMIF(Leases!$B:$B,"TI",Leases!EE:EE)</f>
        <v>0</v>
      </c>
    </row>
    <row r="30" spans="1:134" x14ac:dyDescent="0.25">
      <c r="A30" s="102">
        <f>SUMIF($C$1:$ED$1,"&lt;="&amp;Summary!$B$3,'Monthly CF'!C30:ED30)</f>
        <v>-324422.01217755856</v>
      </c>
      <c r="B30" s="13" t="s">
        <v>43</v>
      </c>
      <c r="C30" s="94">
        <f>SUMIF(Leases!$B:$B,"LC",Leases!D:D)</f>
        <v>0</v>
      </c>
      <c r="D30" s="94">
        <f>SUMIF(Leases!$B:$B,"LC",Leases!E:E)</f>
        <v>0</v>
      </c>
      <c r="E30" s="94">
        <f>SUMIF(Leases!$B:$B,"LC",Leases!F:F)</f>
        <v>0</v>
      </c>
      <c r="F30" s="94">
        <f>SUMIF(Leases!$B:$B,"LC",Leases!G:G)</f>
        <v>0</v>
      </c>
      <c r="G30" s="94">
        <f>SUMIF(Leases!$B:$B,"LC",Leases!H:H)</f>
        <v>0</v>
      </c>
      <c r="H30" s="94">
        <f>SUMIF(Leases!$B:$B,"LC",Leases!I:I)</f>
        <v>0</v>
      </c>
      <c r="I30" s="94">
        <f>SUMIF(Leases!$B:$B,"LC",Leases!J:J)</f>
        <v>0</v>
      </c>
      <c r="J30" s="94">
        <f>SUMIF(Leases!$B:$B,"LC",Leases!K:K)</f>
        <v>0</v>
      </c>
      <c r="K30" s="94">
        <f>SUMIF(Leases!$B:$B,"LC",Leases!L:L)</f>
        <v>0</v>
      </c>
      <c r="L30" s="94">
        <f>SUMIF(Leases!$B:$B,"LC",Leases!M:M)</f>
        <v>0</v>
      </c>
      <c r="M30" s="94">
        <f>SUMIF(Leases!$B:$B,"LC",Leases!N:N)</f>
        <v>0</v>
      </c>
      <c r="N30" s="94">
        <f>SUMIF(Leases!$B:$B,"LC",Leases!O:O)</f>
        <v>0</v>
      </c>
      <c r="O30" s="94">
        <f>SUMIF(Leases!$B:$B,"LC",Leases!P:P)</f>
        <v>0</v>
      </c>
      <c r="P30" s="94">
        <f>SUMIF(Leases!$B:$B,"LC",Leases!Q:Q)</f>
        <v>0</v>
      </c>
      <c r="Q30" s="94">
        <f>SUMIF(Leases!$B:$B,"LC",Leases!R:R)</f>
        <v>0</v>
      </c>
      <c r="R30" s="94">
        <f>SUMIF(Leases!$B:$B,"LC",Leases!S:S)</f>
        <v>0</v>
      </c>
      <c r="S30" s="94">
        <f>SUMIF(Leases!$B:$B,"LC",Leases!T:T)</f>
        <v>0</v>
      </c>
      <c r="T30" s="94">
        <f>SUMIF(Leases!$B:$B,"LC",Leases!U:U)</f>
        <v>0</v>
      </c>
      <c r="U30" s="94">
        <f>SUMIF(Leases!$B:$B,"LC",Leases!V:V)</f>
        <v>0</v>
      </c>
      <c r="V30" s="94">
        <f>SUMIF(Leases!$B:$B,"LC",Leases!W:W)</f>
        <v>0</v>
      </c>
      <c r="W30" s="94">
        <f>SUMIF(Leases!$B:$B,"LC",Leases!X:X)</f>
        <v>0</v>
      </c>
      <c r="X30" s="94">
        <f>SUMIF(Leases!$B:$B,"LC",Leases!Y:Y)</f>
        <v>0</v>
      </c>
      <c r="Y30" s="94">
        <f>SUMIF(Leases!$B:$B,"LC",Leases!Z:Z)</f>
        <v>0</v>
      </c>
      <c r="Z30" s="94">
        <f>SUMIF(Leases!$B:$B,"LC",Leases!AA:AA)</f>
        <v>0</v>
      </c>
      <c r="AA30" s="94">
        <f>SUMIF(Leases!$B:$B,"LC",Leases!AB:AB)</f>
        <v>-280148.04430746101</v>
      </c>
      <c r="AB30" s="94">
        <f>SUMIF(Leases!$B:$B,"LC",Leases!AC:AC)</f>
        <v>0</v>
      </c>
      <c r="AC30" s="94">
        <f>SUMIF(Leases!$B:$B,"LC",Leases!AD:AD)</f>
        <v>0</v>
      </c>
      <c r="AD30" s="94">
        <f>SUMIF(Leases!$B:$B,"LC",Leases!AE:AE)</f>
        <v>0</v>
      </c>
      <c r="AE30" s="94">
        <f>SUMIF(Leases!$B:$B,"LC",Leases!AF:AF)</f>
        <v>0</v>
      </c>
      <c r="AF30" s="94">
        <f>SUMIF(Leases!$B:$B,"LC",Leases!AG:AG)</f>
        <v>0</v>
      </c>
      <c r="AG30" s="94">
        <f>SUMIF(Leases!$B:$B,"LC",Leases!AH:AH)</f>
        <v>0</v>
      </c>
      <c r="AH30" s="94">
        <f>SUMIF(Leases!$B:$B,"LC",Leases!AI:AI)</f>
        <v>0</v>
      </c>
      <c r="AI30" s="94">
        <f>SUMIF(Leases!$B:$B,"LC",Leases!AJ:AJ)</f>
        <v>0</v>
      </c>
      <c r="AJ30" s="94">
        <f>SUMIF(Leases!$B:$B,"LC",Leases!AK:AK)</f>
        <v>0</v>
      </c>
      <c r="AK30" s="94">
        <f>SUMIF(Leases!$B:$B,"LC",Leases!AL:AL)</f>
        <v>0</v>
      </c>
      <c r="AL30" s="94">
        <f>SUMIF(Leases!$B:$B,"LC",Leases!AM:AM)</f>
        <v>0</v>
      </c>
      <c r="AM30" s="94">
        <f>SUMIF(Leases!$B:$B,"LC",Leases!AN:AN)</f>
        <v>-32090.353273356068</v>
      </c>
      <c r="AN30" s="94">
        <f>SUMIF(Leases!$B:$B,"LC",Leases!AO:AO)</f>
        <v>0</v>
      </c>
      <c r="AO30" s="94">
        <f>SUMIF(Leases!$B:$B,"LC",Leases!AP:AP)</f>
        <v>0</v>
      </c>
      <c r="AP30" s="94">
        <f>SUMIF(Leases!$B:$B,"LC",Leases!AQ:AQ)</f>
        <v>0</v>
      </c>
      <c r="AQ30" s="94">
        <f>SUMIF(Leases!$B:$B,"LC",Leases!AR:AR)</f>
        <v>0</v>
      </c>
      <c r="AR30" s="94">
        <f>SUMIF(Leases!$B:$B,"LC",Leases!AS:AS)</f>
        <v>0</v>
      </c>
      <c r="AS30" s="94">
        <f>SUMIF(Leases!$B:$B,"LC",Leases!AT:AT)</f>
        <v>0</v>
      </c>
      <c r="AT30" s="94">
        <f>SUMIF(Leases!$B:$B,"LC",Leases!AU:AU)</f>
        <v>0</v>
      </c>
      <c r="AU30" s="94">
        <f>SUMIF(Leases!$B:$B,"LC",Leases!AV:AV)</f>
        <v>0</v>
      </c>
      <c r="AV30" s="94">
        <f>SUMIF(Leases!$B:$B,"LC",Leases!AW:AW)</f>
        <v>0</v>
      </c>
      <c r="AW30" s="94">
        <f>SUMIF(Leases!$B:$B,"LC",Leases!AX:AX)</f>
        <v>0</v>
      </c>
      <c r="AX30" s="94">
        <f>SUMIF(Leases!$B:$B,"LC",Leases!AY:AY)</f>
        <v>0</v>
      </c>
      <c r="AY30" s="94">
        <f>SUMIF(Leases!$B:$B,"LC",Leases!AZ:AZ)</f>
        <v>0</v>
      </c>
      <c r="AZ30" s="94">
        <f>SUMIF(Leases!$B:$B,"LC",Leases!BA:BA)</f>
        <v>0</v>
      </c>
      <c r="BA30" s="94">
        <f>SUMIF(Leases!$B:$B,"LC",Leases!BB:BB)</f>
        <v>0</v>
      </c>
      <c r="BB30" s="94">
        <f>SUMIF(Leases!$B:$B,"LC",Leases!BC:BC)</f>
        <v>-12183.614596741481</v>
      </c>
      <c r="BC30" s="94">
        <f>SUMIF(Leases!$B:$B,"LC",Leases!BD:BD)</f>
        <v>0</v>
      </c>
      <c r="BD30" s="94">
        <f>SUMIF(Leases!$B:$B,"LC",Leases!BE:BE)</f>
        <v>0</v>
      </c>
      <c r="BE30" s="94">
        <f>SUMIF(Leases!$B:$B,"LC",Leases!BF:BF)</f>
        <v>0</v>
      </c>
      <c r="BF30" s="94">
        <f>SUMIF(Leases!$B:$B,"LC",Leases!BG:BG)</f>
        <v>0</v>
      </c>
      <c r="BG30" s="94">
        <f>SUMIF(Leases!$B:$B,"LC",Leases!BH:BH)</f>
        <v>0</v>
      </c>
      <c r="BH30" s="94">
        <f>SUMIF(Leases!$B:$B,"LC",Leases!BI:BI)</f>
        <v>0</v>
      </c>
      <c r="BI30" s="94">
        <f>SUMIF(Leases!$B:$B,"LC",Leases!BJ:BJ)</f>
        <v>0</v>
      </c>
      <c r="BJ30" s="94">
        <f>SUMIF(Leases!$B:$B,"LC",Leases!BK:BK)</f>
        <v>0</v>
      </c>
      <c r="BK30" s="94">
        <f>SUMIF(Leases!$B:$B,"LC",Leases!BL:BL)</f>
        <v>0</v>
      </c>
      <c r="BL30" s="94">
        <f>SUMIF(Leases!$B:$B,"LC",Leases!BM:BM)</f>
        <v>0</v>
      </c>
      <c r="BM30" s="94">
        <f>SUMIF(Leases!$B:$B,"LC",Leases!BN:BN)</f>
        <v>0</v>
      </c>
      <c r="BN30" s="94">
        <f>SUMIF(Leases!$B:$B,"LC",Leases!BO:BO)</f>
        <v>0</v>
      </c>
      <c r="BO30" s="94">
        <f>SUMIF(Leases!$B:$B,"LC",Leases!BP:BP)</f>
        <v>0</v>
      </c>
      <c r="BP30" s="94">
        <f>SUMIF(Leases!$B:$B,"LC",Leases!BQ:BQ)</f>
        <v>0</v>
      </c>
      <c r="BQ30" s="94">
        <f>SUMIF(Leases!$B:$B,"LC",Leases!BR:BR)</f>
        <v>0</v>
      </c>
      <c r="BR30" s="94">
        <f>SUMIF(Leases!$B:$B,"LC",Leases!BS:BS)</f>
        <v>0</v>
      </c>
      <c r="BS30" s="94">
        <f>SUMIF(Leases!$B:$B,"LC",Leases!BT:BT)</f>
        <v>0</v>
      </c>
      <c r="BT30" s="94">
        <f>SUMIF(Leases!$B:$B,"LC",Leases!BU:BU)</f>
        <v>0</v>
      </c>
      <c r="BU30" s="94">
        <f>SUMIF(Leases!$B:$B,"LC",Leases!BV:BV)</f>
        <v>0</v>
      </c>
      <c r="BV30" s="94">
        <f>SUMIF(Leases!$B:$B,"LC",Leases!BW:BW)</f>
        <v>0</v>
      </c>
      <c r="BW30" s="94">
        <f>SUMIF(Leases!$B:$B,"LC",Leases!BX:BX)</f>
        <v>0</v>
      </c>
      <c r="BX30" s="94">
        <f>SUMIF(Leases!$B:$B,"LC",Leases!BY:BY)</f>
        <v>0</v>
      </c>
      <c r="BY30" s="94">
        <f>SUMIF(Leases!$B:$B,"LC",Leases!BZ:BZ)</f>
        <v>0</v>
      </c>
      <c r="BZ30" s="94">
        <f>SUMIF(Leases!$B:$B,"LC",Leases!CA:CA)</f>
        <v>0</v>
      </c>
      <c r="CA30" s="94">
        <f>SUMIF(Leases!$B:$B,"LC",Leases!CB:CB)</f>
        <v>0</v>
      </c>
      <c r="CB30" s="94">
        <f>SUMIF(Leases!$B:$B,"LC",Leases!CC:CC)</f>
        <v>0</v>
      </c>
      <c r="CC30" s="94">
        <f>SUMIF(Leases!$B:$B,"LC",Leases!CD:CD)</f>
        <v>0</v>
      </c>
      <c r="CD30" s="94">
        <f>SUMIF(Leases!$B:$B,"LC",Leases!CE:CE)</f>
        <v>0</v>
      </c>
      <c r="CE30" s="94">
        <f>SUMIF(Leases!$B:$B,"LC",Leases!CF:CF)</f>
        <v>0</v>
      </c>
      <c r="CF30" s="94">
        <f>SUMIF(Leases!$B:$B,"LC",Leases!CG:CG)</f>
        <v>0</v>
      </c>
      <c r="CG30" s="94">
        <f>SUMIF(Leases!$B:$B,"LC",Leases!CH:CH)</f>
        <v>0</v>
      </c>
      <c r="CH30" s="94">
        <f>SUMIF(Leases!$B:$B,"LC",Leases!CI:CI)</f>
        <v>0</v>
      </c>
      <c r="CI30" s="94">
        <f>SUMIF(Leases!$B:$B,"LC",Leases!CJ:CJ)</f>
        <v>0</v>
      </c>
      <c r="CJ30" s="94">
        <f>SUMIF(Leases!$B:$B,"LC",Leases!CK:CK)</f>
        <v>0</v>
      </c>
      <c r="CK30" s="94">
        <f>SUMIF(Leases!$B:$B,"LC",Leases!CL:CL)</f>
        <v>0</v>
      </c>
      <c r="CL30" s="94">
        <f>SUMIF(Leases!$B:$B,"LC",Leases!CM:CM)</f>
        <v>0</v>
      </c>
      <c r="CM30" s="94">
        <f>SUMIF(Leases!$B:$B,"LC",Leases!CN:CN)</f>
        <v>0</v>
      </c>
      <c r="CN30" s="94">
        <f>SUMIF(Leases!$B:$B,"LC",Leases!CO:CO)</f>
        <v>0</v>
      </c>
      <c r="CO30" s="94">
        <f>SUMIF(Leases!$B:$B,"LC",Leases!CP:CP)</f>
        <v>0</v>
      </c>
      <c r="CP30" s="94">
        <f>SUMIF(Leases!$B:$B,"LC",Leases!CQ:CQ)</f>
        <v>0</v>
      </c>
      <c r="CQ30" s="94">
        <f>SUMIF(Leases!$B:$B,"LC",Leases!CR:CR)</f>
        <v>0</v>
      </c>
      <c r="CR30" s="94">
        <f>SUMIF(Leases!$B:$B,"LC",Leases!CS:CS)</f>
        <v>0</v>
      </c>
      <c r="CS30" s="94">
        <f>SUMIF(Leases!$B:$B,"LC",Leases!CT:CT)</f>
        <v>0</v>
      </c>
      <c r="CT30" s="94">
        <f>SUMIF(Leases!$B:$B,"LC",Leases!CU:CU)</f>
        <v>0</v>
      </c>
      <c r="CU30" s="94">
        <f>SUMIF(Leases!$B:$B,"LC",Leases!CV:CV)</f>
        <v>0</v>
      </c>
      <c r="CV30" s="94">
        <f>SUMIF(Leases!$B:$B,"LC",Leases!CW:CW)</f>
        <v>0</v>
      </c>
      <c r="CW30" s="94">
        <f>SUMIF(Leases!$B:$B,"LC",Leases!CX:CX)</f>
        <v>0</v>
      </c>
      <c r="CX30" s="94">
        <f>SUMIF(Leases!$B:$B,"LC",Leases!CY:CY)</f>
        <v>0</v>
      </c>
      <c r="CY30" s="94">
        <f>SUMIF(Leases!$B:$B,"LC",Leases!CZ:CZ)</f>
        <v>0</v>
      </c>
      <c r="CZ30" s="94">
        <f>SUMIF(Leases!$B:$B,"LC",Leases!DA:DA)</f>
        <v>0</v>
      </c>
      <c r="DA30" s="94">
        <f>SUMIF(Leases!$B:$B,"LC",Leases!DB:DB)</f>
        <v>0</v>
      </c>
      <c r="DB30" s="94">
        <f>SUMIF(Leases!$B:$B,"LC",Leases!DC:DC)</f>
        <v>0</v>
      </c>
      <c r="DC30" s="94">
        <f>SUMIF(Leases!$B:$B,"LC",Leases!DD:DD)</f>
        <v>0</v>
      </c>
      <c r="DD30" s="94">
        <f>SUMIF(Leases!$B:$B,"LC",Leases!DE:DE)</f>
        <v>0</v>
      </c>
      <c r="DE30" s="94">
        <f>SUMIF(Leases!$B:$B,"LC",Leases!DF:DF)</f>
        <v>0</v>
      </c>
      <c r="DF30" s="94">
        <f>SUMIF(Leases!$B:$B,"LC",Leases!DG:DG)</f>
        <v>0</v>
      </c>
      <c r="DG30" s="94">
        <f>SUMIF(Leases!$B:$B,"LC",Leases!DH:DH)</f>
        <v>0</v>
      </c>
      <c r="DH30" s="94">
        <f>SUMIF(Leases!$B:$B,"LC",Leases!DI:DI)</f>
        <v>0</v>
      </c>
      <c r="DI30" s="94">
        <f>SUMIF(Leases!$B:$B,"LC",Leases!DJ:DJ)</f>
        <v>0</v>
      </c>
      <c r="DJ30" s="94">
        <f>SUMIF(Leases!$B:$B,"LC",Leases!DK:DK)</f>
        <v>0</v>
      </c>
      <c r="DK30" s="94">
        <f>SUMIF(Leases!$B:$B,"LC",Leases!DL:DL)</f>
        <v>0</v>
      </c>
      <c r="DL30" s="94">
        <f>SUMIF(Leases!$B:$B,"LC",Leases!DM:DM)</f>
        <v>0</v>
      </c>
      <c r="DM30" s="94">
        <f>SUMIF(Leases!$B:$B,"LC",Leases!DN:DN)</f>
        <v>0</v>
      </c>
      <c r="DN30" s="94">
        <f>SUMIF(Leases!$B:$B,"LC",Leases!DO:DO)</f>
        <v>0</v>
      </c>
      <c r="DO30" s="94">
        <f>SUMIF(Leases!$B:$B,"LC",Leases!DP:DP)</f>
        <v>0</v>
      </c>
      <c r="DP30" s="94">
        <f>SUMIF(Leases!$B:$B,"LC",Leases!DQ:DQ)</f>
        <v>0</v>
      </c>
      <c r="DQ30" s="94">
        <f>SUMIF(Leases!$B:$B,"LC",Leases!DR:DR)</f>
        <v>0</v>
      </c>
      <c r="DR30" s="94">
        <f>SUMIF(Leases!$B:$B,"LC",Leases!DS:DS)</f>
        <v>0</v>
      </c>
      <c r="DS30" s="94">
        <f>SUMIF(Leases!$B:$B,"LC",Leases!DT:DT)</f>
        <v>0</v>
      </c>
      <c r="DT30" s="94">
        <f>SUMIF(Leases!$B:$B,"LC",Leases!DU:DU)</f>
        <v>0</v>
      </c>
      <c r="DU30" s="94">
        <f>SUMIF(Leases!$B:$B,"LC",Leases!DV:DV)</f>
        <v>0</v>
      </c>
      <c r="DV30" s="94">
        <f>SUMIF(Leases!$B:$B,"LC",Leases!DW:DW)</f>
        <v>0</v>
      </c>
      <c r="DW30" s="94">
        <f>SUMIF(Leases!$B:$B,"LC",Leases!DX:DX)</f>
        <v>0</v>
      </c>
      <c r="DX30" s="94">
        <f>SUMIF(Leases!$B:$B,"LC",Leases!DY:DY)</f>
        <v>0</v>
      </c>
      <c r="DY30" s="94">
        <f>SUMIF(Leases!$B:$B,"LC",Leases!DZ:DZ)</f>
        <v>0</v>
      </c>
      <c r="DZ30" s="94">
        <f>SUMIF(Leases!$B:$B,"LC",Leases!EA:EA)</f>
        <v>0</v>
      </c>
      <c r="EA30" s="94">
        <f>SUMIF(Leases!$B:$B,"LC",Leases!EB:EB)</f>
        <v>0</v>
      </c>
      <c r="EB30" s="94">
        <f>SUMIF(Leases!$B:$B,"LC",Leases!EC:EC)</f>
        <v>0</v>
      </c>
      <c r="EC30" s="94">
        <f>SUMIF(Leases!$B:$B,"LC",Leases!ED:ED)</f>
        <v>0</v>
      </c>
      <c r="ED30" s="97">
        <f>SUMIF(Leases!$B:$B,"LC",Leases!EE:EE)</f>
        <v>0</v>
      </c>
    </row>
    <row r="31" spans="1:134" x14ac:dyDescent="0.25">
      <c r="A31" s="102">
        <f>SUMIF($C$1:$ED$1,"&lt;="&amp;Summary!$B$3,'Monthly CF'!C31:ED31)</f>
        <v>-82539.931042589131</v>
      </c>
      <c r="B31" s="13" t="s">
        <v>122</v>
      </c>
      <c r="C31" s="94">
        <f>-Expenses!$B$4*Summary!$B$6/12*(1+Expenses!$B$2)^('Monthly CF'!C1-1)</f>
        <v>-600</v>
      </c>
      <c r="D31" s="94">
        <f>-Expenses!$B$4*Summary!$B$6/12*(1+Expenses!$B$2)^('Monthly CF'!D1-1)</f>
        <v>-600</v>
      </c>
      <c r="E31" s="94">
        <f>-Expenses!$B$4*Summary!$B$6/12*(1+Expenses!$B$2)^('Monthly CF'!E1-1)</f>
        <v>-600</v>
      </c>
      <c r="F31" s="94">
        <f>-Expenses!$B$4*Summary!$B$6/12*(1+Expenses!$B$2)^('Monthly CF'!F1-1)</f>
        <v>-600</v>
      </c>
      <c r="G31" s="94">
        <f>-Expenses!$B$4*Summary!$B$6/12*(1+Expenses!$B$2)^('Monthly CF'!G1-1)</f>
        <v>-600</v>
      </c>
      <c r="H31" s="94">
        <f>-Expenses!$B$4*Summary!$B$6/12*(1+Expenses!$B$2)^('Monthly CF'!H1-1)</f>
        <v>-600</v>
      </c>
      <c r="I31" s="94">
        <f>-Expenses!$B$4*Summary!$B$6/12*(1+Expenses!$B$2)^('Monthly CF'!I1-1)</f>
        <v>-600</v>
      </c>
      <c r="J31" s="94">
        <f>-Expenses!$B$4*Summary!$B$6/12*(1+Expenses!$B$2)^('Monthly CF'!J1-1)</f>
        <v>-600</v>
      </c>
      <c r="K31" s="94">
        <f>-Expenses!$B$4*Summary!$B$6/12*(1+Expenses!$B$2)^('Monthly CF'!K1-1)</f>
        <v>-600</v>
      </c>
      <c r="L31" s="94">
        <f>-Expenses!$B$4*Summary!$B$6/12*(1+Expenses!$B$2)^('Monthly CF'!L1-1)</f>
        <v>-600</v>
      </c>
      <c r="M31" s="94">
        <f>-Expenses!$B$4*Summary!$B$6/12*(1+Expenses!$B$2)^('Monthly CF'!M1-1)</f>
        <v>-600</v>
      </c>
      <c r="N31" s="94">
        <f>-Expenses!$B$4*Summary!$B$6/12*(1+Expenses!$B$2)^('Monthly CF'!N1-1)</f>
        <v>-600</v>
      </c>
      <c r="O31" s="94">
        <f>-Expenses!$B$4*Summary!$B$6/12*(1+Expenses!$B$2)^('Monthly CF'!O1-1)</f>
        <v>-618</v>
      </c>
      <c r="P31" s="94">
        <f>-Expenses!$B$4*Summary!$B$6/12*(1+Expenses!$B$2)^('Monthly CF'!P1-1)</f>
        <v>-618</v>
      </c>
      <c r="Q31" s="94">
        <f>-Expenses!$B$4*Summary!$B$6/12*(1+Expenses!$B$2)^('Monthly CF'!Q1-1)</f>
        <v>-618</v>
      </c>
      <c r="R31" s="94">
        <f>-Expenses!$B$4*Summary!$B$6/12*(1+Expenses!$B$2)^('Monthly CF'!R1-1)</f>
        <v>-618</v>
      </c>
      <c r="S31" s="94">
        <f>-Expenses!$B$4*Summary!$B$6/12*(1+Expenses!$B$2)^('Monthly CF'!S1-1)</f>
        <v>-618</v>
      </c>
      <c r="T31" s="94">
        <f>-Expenses!$B$4*Summary!$B$6/12*(1+Expenses!$B$2)^('Monthly CF'!T1-1)</f>
        <v>-618</v>
      </c>
      <c r="U31" s="94">
        <f>-Expenses!$B$4*Summary!$B$6/12*(1+Expenses!$B$2)^('Monthly CF'!U1-1)</f>
        <v>-618</v>
      </c>
      <c r="V31" s="94">
        <f>-Expenses!$B$4*Summary!$B$6/12*(1+Expenses!$B$2)^('Monthly CF'!V1-1)</f>
        <v>-618</v>
      </c>
      <c r="W31" s="94">
        <f>-Expenses!$B$4*Summary!$B$6/12*(1+Expenses!$B$2)^('Monthly CF'!W1-1)</f>
        <v>-618</v>
      </c>
      <c r="X31" s="94">
        <f>-Expenses!$B$4*Summary!$B$6/12*(1+Expenses!$B$2)^('Monthly CF'!X1-1)</f>
        <v>-618</v>
      </c>
      <c r="Y31" s="94">
        <f>-Expenses!$B$4*Summary!$B$6/12*(1+Expenses!$B$2)^('Monthly CF'!Y1-1)</f>
        <v>-618</v>
      </c>
      <c r="Z31" s="94">
        <f>-Expenses!$B$4*Summary!$B$6/12*(1+Expenses!$B$2)^('Monthly CF'!Z1-1)</f>
        <v>-618</v>
      </c>
      <c r="AA31" s="94">
        <f>-Expenses!$B$4*Summary!$B$6/12*(1+Expenses!$B$2)^('Monthly CF'!AA1-1)</f>
        <v>-636.54</v>
      </c>
      <c r="AB31" s="94">
        <f>-Expenses!$B$4*Summary!$B$6/12*(1+Expenses!$B$2)^('Monthly CF'!AB1-1)</f>
        <v>-636.54</v>
      </c>
      <c r="AC31" s="94">
        <f>-Expenses!$B$4*Summary!$B$6/12*(1+Expenses!$B$2)^('Monthly CF'!AC1-1)</f>
        <v>-636.54</v>
      </c>
      <c r="AD31" s="94">
        <f>-Expenses!$B$4*Summary!$B$6/12*(1+Expenses!$B$2)^('Monthly CF'!AD1-1)</f>
        <v>-636.54</v>
      </c>
      <c r="AE31" s="94">
        <f>-Expenses!$B$4*Summary!$B$6/12*(1+Expenses!$B$2)^('Monthly CF'!AE1-1)</f>
        <v>-636.54</v>
      </c>
      <c r="AF31" s="94">
        <f>-Expenses!$B$4*Summary!$B$6/12*(1+Expenses!$B$2)^('Monthly CF'!AF1-1)</f>
        <v>-636.54</v>
      </c>
      <c r="AG31" s="94">
        <f>-Expenses!$B$4*Summary!$B$6/12*(1+Expenses!$B$2)^('Monthly CF'!AG1-1)</f>
        <v>-636.54</v>
      </c>
      <c r="AH31" s="94">
        <f>-Expenses!$B$4*Summary!$B$6/12*(1+Expenses!$B$2)^('Monthly CF'!AH1-1)</f>
        <v>-636.54</v>
      </c>
      <c r="AI31" s="94">
        <f>-Expenses!$B$4*Summary!$B$6/12*(1+Expenses!$B$2)^('Monthly CF'!AI1-1)</f>
        <v>-636.54</v>
      </c>
      <c r="AJ31" s="94">
        <f>-Expenses!$B$4*Summary!$B$6/12*(1+Expenses!$B$2)^('Monthly CF'!AJ1-1)</f>
        <v>-636.54</v>
      </c>
      <c r="AK31" s="94">
        <f>-Expenses!$B$4*Summary!$B$6/12*(1+Expenses!$B$2)^('Monthly CF'!AK1-1)</f>
        <v>-636.54</v>
      </c>
      <c r="AL31" s="94">
        <f>-Expenses!$B$4*Summary!$B$6/12*(1+Expenses!$B$2)^('Monthly CF'!AL1-1)</f>
        <v>-636.54</v>
      </c>
      <c r="AM31" s="94">
        <f>-Expenses!$B$4*Summary!$B$6/12*(1+Expenses!$B$2)^('Monthly CF'!AM1-1)</f>
        <v>-655.63620000000003</v>
      </c>
      <c r="AN31" s="94">
        <f>-Expenses!$B$4*Summary!$B$6/12*(1+Expenses!$B$2)^('Monthly CF'!AN1-1)</f>
        <v>-655.63620000000003</v>
      </c>
      <c r="AO31" s="94">
        <f>-Expenses!$B$4*Summary!$B$6/12*(1+Expenses!$B$2)^('Monthly CF'!AO1-1)</f>
        <v>-655.63620000000003</v>
      </c>
      <c r="AP31" s="94">
        <f>-Expenses!$B$4*Summary!$B$6/12*(1+Expenses!$B$2)^('Monthly CF'!AP1-1)</f>
        <v>-655.63620000000003</v>
      </c>
      <c r="AQ31" s="94">
        <f>-Expenses!$B$4*Summary!$B$6/12*(1+Expenses!$B$2)^('Monthly CF'!AQ1-1)</f>
        <v>-655.63620000000003</v>
      </c>
      <c r="AR31" s="94">
        <f>-Expenses!$B$4*Summary!$B$6/12*(1+Expenses!$B$2)^('Monthly CF'!AR1-1)</f>
        <v>-655.63620000000003</v>
      </c>
      <c r="AS31" s="94">
        <f>-Expenses!$B$4*Summary!$B$6/12*(1+Expenses!$B$2)^('Monthly CF'!AS1-1)</f>
        <v>-655.63620000000003</v>
      </c>
      <c r="AT31" s="94">
        <f>-Expenses!$B$4*Summary!$B$6/12*(1+Expenses!$B$2)^('Monthly CF'!AT1-1)</f>
        <v>-655.63620000000003</v>
      </c>
      <c r="AU31" s="94">
        <f>-Expenses!$B$4*Summary!$B$6/12*(1+Expenses!$B$2)^('Monthly CF'!AU1-1)</f>
        <v>-655.63620000000003</v>
      </c>
      <c r="AV31" s="94">
        <f>-Expenses!$B$4*Summary!$B$6/12*(1+Expenses!$B$2)^('Monthly CF'!AV1-1)</f>
        <v>-655.63620000000003</v>
      </c>
      <c r="AW31" s="94">
        <f>-Expenses!$B$4*Summary!$B$6/12*(1+Expenses!$B$2)^('Monthly CF'!AW1-1)</f>
        <v>-655.63620000000003</v>
      </c>
      <c r="AX31" s="94">
        <f>-Expenses!$B$4*Summary!$B$6/12*(1+Expenses!$B$2)^('Monthly CF'!AX1-1)</f>
        <v>-655.63620000000003</v>
      </c>
      <c r="AY31" s="94">
        <f>-Expenses!$B$4*Summary!$B$6/12*(1+Expenses!$B$2)^('Monthly CF'!AY1-1)</f>
        <v>-675.30528599999991</v>
      </c>
      <c r="AZ31" s="94">
        <f>-Expenses!$B$4*Summary!$B$6/12*(1+Expenses!$B$2)^('Monthly CF'!AZ1-1)</f>
        <v>-675.30528599999991</v>
      </c>
      <c r="BA31" s="94">
        <f>-Expenses!$B$4*Summary!$B$6/12*(1+Expenses!$B$2)^('Monthly CF'!BA1-1)</f>
        <v>-675.30528599999991</v>
      </c>
      <c r="BB31" s="94">
        <f>-Expenses!$B$4*Summary!$B$6/12*(1+Expenses!$B$2)^('Monthly CF'!BB1-1)</f>
        <v>-675.30528599999991</v>
      </c>
      <c r="BC31" s="94">
        <f>-Expenses!$B$4*Summary!$B$6/12*(1+Expenses!$B$2)^('Monthly CF'!BC1-1)</f>
        <v>-675.30528599999991</v>
      </c>
      <c r="BD31" s="94">
        <f>-Expenses!$B$4*Summary!$B$6/12*(1+Expenses!$B$2)^('Monthly CF'!BD1-1)</f>
        <v>-675.30528599999991</v>
      </c>
      <c r="BE31" s="94">
        <f>-Expenses!$B$4*Summary!$B$6/12*(1+Expenses!$B$2)^('Monthly CF'!BE1-1)</f>
        <v>-675.30528599999991</v>
      </c>
      <c r="BF31" s="94">
        <f>-Expenses!$B$4*Summary!$B$6/12*(1+Expenses!$B$2)^('Monthly CF'!BF1-1)</f>
        <v>-675.30528599999991</v>
      </c>
      <c r="BG31" s="94">
        <f>-Expenses!$B$4*Summary!$B$6/12*(1+Expenses!$B$2)^('Monthly CF'!BG1-1)</f>
        <v>-675.30528599999991</v>
      </c>
      <c r="BH31" s="94">
        <f>-Expenses!$B$4*Summary!$B$6/12*(1+Expenses!$B$2)^('Monthly CF'!BH1-1)</f>
        <v>-675.30528599999991</v>
      </c>
      <c r="BI31" s="94">
        <f>-Expenses!$B$4*Summary!$B$6/12*(1+Expenses!$B$2)^('Monthly CF'!BI1-1)</f>
        <v>-675.30528599999991</v>
      </c>
      <c r="BJ31" s="94">
        <f>-Expenses!$B$4*Summary!$B$6/12*(1+Expenses!$B$2)^('Monthly CF'!BJ1-1)</f>
        <v>-675.30528599999991</v>
      </c>
      <c r="BK31" s="94">
        <f>-Expenses!$B$4*Summary!$B$6/12*(1+Expenses!$B$2)^('Monthly CF'!BK1-1)</f>
        <v>-695.56444457999987</v>
      </c>
      <c r="BL31" s="94">
        <f>-Expenses!$B$4*Summary!$B$6/12*(1+Expenses!$B$2)^('Monthly CF'!BL1-1)</f>
        <v>-695.56444457999987</v>
      </c>
      <c r="BM31" s="94">
        <f>-Expenses!$B$4*Summary!$B$6/12*(1+Expenses!$B$2)^('Monthly CF'!BM1-1)</f>
        <v>-695.56444457999987</v>
      </c>
      <c r="BN31" s="94">
        <f>-Expenses!$B$4*Summary!$B$6/12*(1+Expenses!$B$2)^('Monthly CF'!BN1-1)</f>
        <v>-695.56444457999987</v>
      </c>
      <c r="BO31" s="94">
        <f>-Expenses!$B$4*Summary!$B$6/12*(1+Expenses!$B$2)^('Monthly CF'!BO1-1)</f>
        <v>-695.56444457999987</v>
      </c>
      <c r="BP31" s="94">
        <f>-Expenses!$B$4*Summary!$B$6/12*(1+Expenses!$B$2)^('Monthly CF'!BP1-1)</f>
        <v>-695.56444457999987</v>
      </c>
      <c r="BQ31" s="94">
        <f>-Expenses!$B$4*Summary!$B$6/12*(1+Expenses!$B$2)^('Monthly CF'!BQ1-1)</f>
        <v>-695.56444457999987</v>
      </c>
      <c r="BR31" s="94">
        <f>-Expenses!$B$4*Summary!$B$6/12*(1+Expenses!$B$2)^('Monthly CF'!BR1-1)</f>
        <v>-695.56444457999987</v>
      </c>
      <c r="BS31" s="94">
        <f>-Expenses!$B$4*Summary!$B$6/12*(1+Expenses!$B$2)^('Monthly CF'!BS1-1)</f>
        <v>-695.56444457999987</v>
      </c>
      <c r="BT31" s="94">
        <f>-Expenses!$B$4*Summary!$B$6/12*(1+Expenses!$B$2)^('Monthly CF'!BT1-1)</f>
        <v>-695.56444457999987</v>
      </c>
      <c r="BU31" s="94">
        <f>-Expenses!$B$4*Summary!$B$6/12*(1+Expenses!$B$2)^('Monthly CF'!BU1-1)</f>
        <v>-695.56444457999987</v>
      </c>
      <c r="BV31" s="94">
        <f>-Expenses!$B$4*Summary!$B$6/12*(1+Expenses!$B$2)^('Monthly CF'!BV1-1)</f>
        <v>-695.56444457999987</v>
      </c>
      <c r="BW31" s="94">
        <f>-Expenses!$B$4*Summary!$B$6/12*(1+Expenses!$B$2)^('Monthly CF'!BW1-1)</f>
        <v>-716.43137791739991</v>
      </c>
      <c r="BX31" s="94">
        <f>-Expenses!$B$4*Summary!$B$6/12*(1+Expenses!$B$2)^('Monthly CF'!BX1-1)</f>
        <v>-716.43137791739991</v>
      </c>
      <c r="BY31" s="94">
        <f>-Expenses!$B$4*Summary!$B$6/12*(1+Expenses!$B$2)^('Monthly CF'!BY1-1)</f>
        <v>-716.43137791739991</v>
      </c>
      <c r="BZ31" s="94">
        <f>-Expenses!$B$4*Summary!$B$6/12*(1+Expenses!$B$2)^('Monthly CF'!BZ1-1)</f>
        <v>-716.43137791739991</v>
      </c>
      <c r="CA31" s="94">
        <f>-Expenses!$B$4*Summary!$B$6/12*(1+Expenses!$B$2)^('Monthly CF'!CA1-1)</f>
        <v>-716.43137791739991</v>
      </c>
      <c r="CB31" s="94">
        <f>-Expenses!$B$4*Summary!$B$6/12*(1+Expenses!$B$2)^('Monthly CF'!CB1-1)</f>
        <v>-716.43137791739991</v>
      </c>
      <c r="CC31" s="94">
        <f>-Expenses!$B$4*Summary!$B$6/12*(1+Expenses!$B$2)^('Monthly CF'!CC1-1)</f>
        <v>-716.43137791739991</v>
      </c>
      <c r="CD31" s="94">
        <f>-Expenses!$B$4*Summary!$B$6/12*(1+Expenses!$B$2)^('Monthly CF'!CD1-1)</f>
        <v>-716.43137791739991</v>
      </c>
      <c r="CE31" s="94">
        <f>-Expenses!$B$4*Summary!$B$6/12*(1+Expenses!$B$2)^('Monthly CF'!CE1-1)</f>
        <v>-716.43137791739991</v>
      </c>
      <c r="CF31" s="94">
        <f>-Expenses!$B$4*Summary!$B$6/12*(1+Expenses!$B$2)^('Monthly CF'!CF1-1)</f>
        <v>-716.43137791739991</v>
      </c>
      <c r="CG31" s="94">
        <f>-Expenses!$B$4*Summary!$B$6/12*(1+Expenses!$B$2)^('Monthly CF'!CG1-1)</f>
        <v>-716.43137791739991</v>
      </c>
      <c r="CH31" s="94">
        <f>-Expenses!$B$4*Summary!$B$6/12*(1+Expenses!$B$2)^('Monthly CF'!CH1-1)</f>
        <v>-716.43137791739991</v>
      </c>
      <c r="CI31" s="94">
        <f>-Expenses!$B$4*Summary!$B$6/12*(1+Expenses!$B$2)^('Monthly CF'!CI1-1)</f>
        <v>-737.92431925492201</v>
      </c>
      <c r="CJ31" s="94">
        <f>-Expenses!$B$4*Summary!$B$6/12*(1+Expenses!$B$2)^('Monthly CF'!CJ1-1)</f>
        <v>-737.92431925492201</v>
      </c>
      <c r="CK31" s="94">
        <f>-Expenses!$B$4*Summary!$B$6/12*(1+Expenses!$B$2)^('Monthly CF'!CK1-1)</f>
        <v>-737.92431925492201</v>
      </c>
      <c r="CL31" s="94">
        <f>-Expenses!$B$4*Summary!$B$6/12*(1+Expenses!$B$2)^('Monthly CF'!CL1-1)</f>
        <v>-737.92431925492201</v>
      </c>
      <c r="CM31" s="94">
        <f>-Expenses!$B$4*Summary!$B$6/12*(1+Expenses!$B$2)^('Monthly CF'!CM1-1)</f>
        <v>-737.92431925492201</v>
      </c>
      <c r="CN31" s="94">
        <f>-Expenses!$B$4*Summary!$B$6/12*(1+Expenses!$B$2)^('Monthly CF'!CN1-1)</f>
        <v>-737.92431925492201</v>
      </c>
      <c r="CO31" s="94">
        <f>-Expenses!$B$4*Summary!$B$6/12*(1+Expenses!$B$2)^('Monthly CF'!CO1-1)</f>
        <v>-737.92431925492201</v>
      </c>
      <c r="CP31" s="94">
        <f>-Expenses!$B$4*Summary!$B$6/12*(1+Expenses!$B$2)^('Monthly CF'!CP1-1)</f>
        <v>-737.92431925492201</v>
      </c>
      <c r="CQ31" s="94">
        <f>-Expenses!$B$4*Summary!$B$6/12*(1+Expenses!$B$2)^('Monthly CF'!CQ1-1)</f>
        <v>-737.92431925492201</v>
      </c>
      <c r="CR31" s="94">
        <f>-Expenses!$B$4*Summary!$B$6/12*(1+Expenses!$B$2)^('Monthly CF'!CR1-1)</f>
        <v>-737.92431925492201</v>
      </c>
      <c r="CS31" s="94">
        <f>-Expenses!$B$4*Summary!$B$6/12*(1+Expenses!$B$2)^('Monthly CF'!CS1-1)</f>
        <v>-737.92431925492201</v>
      </c>
      <c r="CT31" s="94">
        <f>-Expenses!$B$4*Summary!$B$6/12*(1+Expenses!$B$2)^('Monthly CF'!CT1-1)</f>
        <v>-737.92431925492201</v>
      </c>
      <c r="CU31" s="94">
        <f>-Expenses!$B$4*Summary!$B$6/12*(1+Expenses!$B$2)^('Monthly CF'!CU1-1)</f>
        <v>-760.06204883256953</v>
      </c>
      <c r="CV31" s="94">
        <f>-Expenses!$B$4*Summary!$B$6/12*(1+Expenses!$B$2)^('Monthly CF'!CV1-1)</f>
        <v>-760.06204883256953</v>
      </c>
      <c r="CW31" s="94">
        <f>-Expenses!$B$4*Summary!$B$6/12*(1+Expenses!$B$2)^('Monthly CF'!CW1-1)</f>
        <v>-760.06204883256953</v>
      </c>
      <c r="CX31" s="94">
        <f>-Expenses!$B$4*Summary!$B$6/12*(1+Expenses!$B$2)^('Monthly CF'!CX1-1)</f>
        <v>-760.06204883256953</v>
      </c>
      <c r="CY31" s="94">
        <f>-Expenses!$B$4*Summary!$B$6/12*(1+Expenses!$B$2)^('Monthly CF'!CY1-1)</f>
        <v>-760.06204883256953</v>
      </c>
      <c r="CZ31" s="94">
        <f>-Expenses!$B$4*Summary!$B$6/12*(1+Expenses!$B$2)^('Monthly CF'!CZ1-1)</f>
        <v>-760.06204883256953</v>
      </c>
      <c r="DA31" s="94">
        <f>-Expenses!$B$4*Summary!$B$6/12*(1+Expenses!$B$2)^('Monthly CF'!DA1-1)</f>
        <v>-760.06204883256953</v>
      </c>
      <c r="DB31" s="94">
        <f>-Expenses!$B$4*Summary!$B$6/12*(1+Expenses!$B$2)^('Monthly CF'!DB1-1)</f>
        <v>-760.06204883256953</v>
      </c>
      <c r="DC31" s="94">
        <f>-Expenses!$B$4*Summary!$B$6/12*(1+Expenses!$B$2)^('Monthly CF'!DC1-1)</f>
        <v>-760.06204883256953</v>
      </c>
      <c r="DD31" s="94">
        <f>-Expenses!$B$4*Summary!$B$6/12*(1+Expenses!$B$2)^('Monthly CF'!DD1-1)</f>
        <v>-760.06204883256953</v>
      </c>
      <c r="DE31" s="94">
        <f>-Expenses!$B$4*Summary!$B$6/12*(1+Expenses!$B$2)^('Monthly CF'!DE1-1)</f>
        <v>-760.06204883256953</v>
      </c>
      <c r="DF31" s="94">
        <f>-Expenses!$B$4*Summary!$B$6/12*(1+Expenses!$B$2)^('Monthly CF'!DF1-1)</f>
        <v>-760.06204883256953</v>
      </c>
      <c r="DG31" s="94">
        <f>-Expenses!$B$4*Summary!$B$6/12*(1+Expenses!$B$2)^('Monthly CF'!DG1-1)</f>
        <v>-782.86391029754668</v>
      </c>
      <c r="DH31" s="94">
        <f>-Expenses!$B$4*Summary!$B$6/12*(1+Expenses!$B$2)^('Monthly CF'!DH1-1)</f>
        <v>-782.86391029754668</v>
      </c>
      <c r="DI31" s="94">
        <f>-Expenses!$B$4*Summary!$B$6/12*(1+Expenses!$B$2)^('Monthly CF'!DI1-1)</f>
        <v>-782.86391029754668</v>
      </c>
      <c r="DJ31" s="94">
        <f>-Expenses!$B$4*Summary!$B$6/12*(1+Expenses!$B$2)^('Monthly CF'!DJ1-1)</f>
        <v>-782.86391029754668</v>
      </c>
      <c r="DK31" s="94">
        <f>-Expenses!$B$4*Summary!$B$6/12*(1+Expenses!$B$2)^('Monthly CF'!DK1-1)</f>
        <v>-782.86391029754668</v>
      </c>
      <c r="DL31" s="94">
        <f>-Expenses!$B$4*Summary!$B$6/12*(1+Expenses!$B$2)^('Monthly CF'!DL1-1)</f>
        <v>-782.86391029754668</v>
      </c>
      <c r="DM31" s="94">
        <f>-Expenses!$B$4*Summary!$B$6/12*(1+Expenses!$B$2)^('Monthly CF'!DM1-1)</f>
        <v>-782.86391029754668</v>
      </c>
      <c r="DN31" s="94">
        <f>-Expenses!$B$4*Summary!$B$6/12*(1+Expenses!$B$2)^('Monthly CF'!DN1-1)</f>
        <v>-782.86391029754668</v>
      </c>
      <c r="DO31" s="94">
        <f>-Expenses!$B$4*Summary!$B$6/12*(1+Expenses!$B$2)^('Monthly CF'!DO1-1)</f>
        <v>-782.86391029754668</v>
      </c>
      <c r="DP31" s="94">
        <f>-Expenses!$B$4*Summary!$B$6/12*(1+Expenses!$B$2)^('Monthly CF'!DP1-1)</f>
        <v>-782.86391029754668</v>
      </c>
      <c r="DQ31" s="94">
        <f>-Expenses!$B$4*Summary!$B$6/12*(1+Expenses!$B$2)^('Monthly CF'!DQ1-1)</f>
        <v>-782.86391029754668</v>
      </c>
      <c r="DR31" s="94">
        <f>-Expenses!$B$4*Summary!$B$6/12*(1+Expenses!$B$2)^('Monthly CF'!DR1-1)</f>
        <v>-782.86391029754668</v>
      </c>
      <c r="DS31" s="94">
        <f>-Expenses!$B$4*Summary!$B$6/12*(1+Expenses!$B$2)^('Monthly CF'!DS1-1)</f>
        <v>-806.34982760647301</v>
      </c>
      <c r="DT31" s="94">
        <f>-Expenses!$B$4*Summary!$B$6/12*(1+Expenses!$B$2)^('Monthly CF'!DT1-1)</f>
        <v>-806.34982760647301</v>
      </c>
      <c r="DU31" s="94">
        <f>-Expenses!$B$4*Summary!$B$6/12*(1+Expenses!$B$2)^('Monthly CF'!DU1-1)</f>
        <v>-806.34982760647301</v>
      </c>
      <c r="DV31" s="94">
        <f>-Expenses!$B$4*Summary!$B$6/12*(1+Expenses!$B$2)^('Monthly CF'!DV1-1)</f>
        <v>-806.34982760647301</v>
      </c>
      <c r="DW31" s="94">
        <f>-Expenses!$B$4*Summary!$B$6/12*(1+Expenses!$B$2)^('Monthly CF'!DW1-1)</f>
        <v>-806.34982760647301</v>
      </c>
      <c r="DX31" s="94">
        <f>-Expenses!$B$4*Summary!$B$6/12*(1+Expenses!$B$2)^('Monthly CF'!DX1-1)</f>
        <v>-806.34982760647301</v>
      </c>
      <c r="DY31" s="94">
        <f>-Expenses!$B$4*Summary!$B$6/12*(1+Expenses!$B$2)^('Monthly CF'!DY1-1)</f>
        <v>-806.34982760647301</v>
      </c>
      <c r="DZ31" s="94">
        <f>-Expenses!$B$4*Summary!$B$6/12*(1+Expenses!$B$2)^('Monthly CF'!DZ1-1)</f>
        <v>-806.34982760647301</v>
      </c>
      <c r="EA31" s="94">
        <f>-Expenses!$B$4*Summary!$B$6/12*(1+Expenses!$B$2)^('Monthly CF'!EA1-1)</f>
        <v>-806.34982760647301</v>
      </c>
      <c r="EB31" s="94">
        <f>-Expenses!$B$4*Summary!$B$6/12*(1+Expenses!$B$2)^('Monthly CF'!EB1-1)</f>
        <v>-806.34982760647301</v>
      </c>
      <c r="EC31" s="94">
        <f>-Expenses!$B$4*Summary!$B$6/12*(1+Expenses!$B$2)^('Monthly CF'!EC1-1)</f>
        <v>-806.34982760647301</v>
      </c>
      <c r="ED31" s="97">
        <f>-Expenses!$B$4*Summary!$B$6/12*(1+Expenses!$B$2)^('Monthly CF'!ED1-1)</f>
        <v>-806.34982760647301</v>
      </c>
    </row>
    <row r="32" spans="1:134" x14ac:dyDescent="0.25">
      <c r="A32" s="102">
        <f>SUMIF($C$1:$ED$1,"&lt;="&amp;Summary!$B$3,'Monthly CF'!C32:ED32)</f>
        <v>-645830.75912264676</v>
      </c>
      <c r="B32" s="121" t="s">
        <v>115</v>
      </c>
      <c r="C32" s="100">
        <f>SUM(C29:C31)</f>
        <v>-600</v>
      </c>
      <c r="D32" s="100">
        <f t="shared" ref="D32:BO32" si="26">SUM(D29:D31)</f>
        <v>-600</v>
      </c>
      <c r="E32" s="100">
        <f t="shared" si="26"/>
        <v>-600</v>
      </c>
      <c r="F32" s="100">
        <f t="shared" si="26"/>
        <v>-600</v>
      </c>
      <c r="G32" s="100">
        <f t="shared" si="26"/>
        <v>-600</v>
      </c>
      <c r="H32" s="100">
        <f t="shared" si="26"/>
        <v>-600</v>
      </c>
      <c r="I32" s="100">
        <f t="shared" si="26"/>
        <v>-600</v>
      </c>
      <c r="J32" s="100">
        <f t="shared" si="26"/>
        <v>-600</v>
      </c>
      <c r="K32" s="100">
        <f t="shared" si="26"/>
        <v>-600</v>
      </c>
      <c r="L32" s="100">
        <f t="shared" si="26"/>
        <v>-600</v>
      </c>
      <c r="M32" s="100">
        <f t="shared" si="26"/>
        <v>-600</v>
      </c>
      <c r="N32" s="100">
        <f t="shared" si="26"/>
        <v>-600</v>
      </c>
      <c r="O32" s="100">
        <f t="shared" si="26"/>
        <v>-618</v>
      </c>
      <c r="P32" s="100">
        <f t="shared" si="26"/>
        <v>-618</v>
      </c>
      <c r="Q32" s="100">
        <f t="shared" si="26"/>
        <v>-618</v>
      </c>
      <c r="R32" s="100">
        <f t="shared" si="26"/>
        <v>-618</v>
      </c>
      <c r="S32" s="100">
        <f t="shared" si="26"/>
        <v>-618</v>
      </c>
      <c r="T32" s="100">
        <f t="shared" si="26"/>
        <v>-618</v>
      </c>
      <c r="U32" s="100">
        <f t="shared" si="26"/>
        <v>-618</v>
      </c>
      <c r="V32" s="100">
        <f t="shared" si="26"/>
        <v>-618</v>
      </c>
      <c r="W32" s="100">
        <f t="shared" si="26"/>
        <v>-618</v>
      </c>
      <c r="X32" s="100">
        <f t="shared" si="26"/>
        <v>-618</v>
      </c>
      <c r="Y32" s="100">
        <f t="shared" si="26"/>
        <v>-618</v>
      </c>
      <c r="Z32" s="100">
        <f t="shared" si="26"/>
        <v>-618</v>
      </c>
      <c r="AA32" s="100">
        <f t="shared" si="26"/>
        <v>-455884.58430746099</v>
      </c>
      <c r="AB32" s="100">
        <f t="shared" si="26"/>
        <v>-636.54</v>
      </c>
      <c r="AC32" s="100">
        <f t="shared" si="26"/>
        <v>-636.54</v>
      </c>
      <c r="AD32" s="100">
        <f t="shared" si="26"/>
        <v>-636.54</v>
      </c>
      <c r="AE32" s="100">
        <f t="shared" si="26"/>
        <v>-636.54</v>
      </c>
      <c r="AF32" s="100">
        <f t="shared" si="26"/>
        <v>-636.54</v>
      </c>
      <c r="AG32" s="100">
        <f t="shared" si="26"/>
        <v>-636.54</v>
      </c>
      <c r="AH32" s="100">
        <f t="shared" si="26"/>
        <v>-636.54</v>
      </c>
      <c r="AI32" s="100">
        <f t="shared" si="26"/>
        <v>-636.54</v>
      </c>
      <c r="AJ32" s="100">
        <f t="shared" si="26"/>
        <v>-636.54</v>
      </c>
      <c r="AK32" s="100">
        <f t="shared" si="26"/>
        <v>-636.54</v>
      </c>
      <c r="AL32" s="100">
        <f t="shared" si="26"/>
        <v>-636.54</v>
      </c>
      <c r="AM32" s="100">
        <f t="shared" si="26"/>
        <v>-73723.251973356062</v>
      </c>
      <c r="AN32" s="100">
        <f t="shared" si="26"/>
        <v>-655.63620000000003</v>
      </c>
      <c r="AO32" s="100">
        <f t="shared" si="26"/>
        <v>-655.63620000000003</v>
      </c>
      <c r="AP32" s="100">
        <f t="shared" si="26"/>
        <v>-655.63620000000003</v>
      </c>
      <c r="AQ32" s="100">
        <f t="shared" si="26"/>
        <v>-655.63620000000003</v>
      </c>
      <c r="AR32" s="100">
        <f t="shared" si="26"/>
        <v>-655.63620000000003</v>
      </c>
      <c r="AS32" s="100">
        <f t="shared" si="26"/>
        <v>-655.63620000000003</v>
      </c>
      <c r="AT32" s="100">
        <f t="shared" si="26"/>
        <v>-655.63620000000003</v>
      </c>
      <c r="AU32" s="100">
        <f t="shared" si="26"/>
        <v>-655.63620000000003</v>
      </c>
      <c r="AV32" s="100">
        <f t="shared" si="26"/>
        <v>-655.63620000000003</v>
      </c>
      <c r="AW32" s="100">
        <f t="shared" si="26"/>
        <v>-655.63620000000003</v>
      </c>
      <c r="AX32" s="100">
        <f t="shared" si="26"/>
        <v>-655.63620000000003</v>
      </c>
      <c r="AY32" s="100">
        <f t="shared" si="26"/>
        <v>-675.30528599999991</v>
      </c>
      <c r="AZ32" s="100">
        <f t="shared" si="26"/>
        <v>-675.30528599999991</v>
      </c>
      <c r="BA32" s="100">
        <f t="shared" si="26"/>
        <v>-675.30528599999991</v>
      </c>
      <c r="BB32" s="100">
        <f t="shared" si="26"/>
        <v>-35650.473285241482</v>
      </c>
      <c r="BC32" s="100">
        <f t="shared" si="26"/>
        <v>-675.30528599999991</v>
      </c>
      <c r="BD32" s="100">
        <f t="shared" si="26"/>
        <v>-675.30528599999991</v>
      </c>
      <c r="BE32" s="100">
        <f t="shared" si="26"/>
        <v>-675.30528599999991</v>
      </c>
      <c r="BF32" s="100">
        <f t="shared" si="26"/>
        <v>-675.30528599999991</v>
      </c>
      <c r="BG32" s="100">
        <f t="shared" si="26"/>
        <v>-675.30528599999991</v>
      </c>
      <c r="BH32" s="100">
        <f t="shared" si="26"/>
        <v>-675.30528599999991</v>
      </c>
      <c r="BI32" s="100">
        <f t="shared" si="26"/>
        <v>-675.30528599999991</v>
      </c>
      <c r="BJ32" s="100">
        <f t="shared" si="26"/>
        <v>-675.30528599999991</v>
      </c>
      <c r="BK32" s="100">
        <f t="shared" si="26"/>
        <v>-695.56444457999987</v>
      </c>
      <c r="BL32" s="100">
        <f t="shared" si="26"/>
        <v>-695.56444457999987</v>
      </c>
      <c r="BM32" s="100">
        <f t="shared" si="26"/>
        <v>-695.56444457999987</v>
      </c>
      <c r="BN32" s="100">
        <f t="shared" si="26"/>
        <v>-695.56444457999987</v>
      </c>
      <c r="BO32" s="100">
        <f t="shared" si="26"/>
        <v>-695.56444457999987</v>
      </c>
      <c r="BP32" s="100">
        <f t="shared" ref="BP32:EA32" si="27">SUM(BP29:BP31)</f>
        <v>-695.56444457999987</v>
      </c>
      <c r="BQ32" s="100">
        <f t="shared" si="27"/>
        <v>-695.56444457999987</v>
      </c>
      <c r="BR32" s="100">
        <f t="shared" si="27"/>
        <v>-695.56444457999987</v>
      </c>
      <c r="BS32" s="100">
        <f t="shared" si="27"/>
        <v>-695.56444457999987</v>
      </c>
      <c r="BT32" s="100">
        <f t="shared" si="27"/>
        <v>-695.56444457999987</v>
      </c>
      <c r="BU32" s="100">
        <f t="shared" si="27"/>
        <v>-695.56444457999987</v>
      </c>
      <c r="BV32" s="100">
        <f t="shared" si="27"/>
        <v>-695.56444457999987</v>
      </c>
      <c r="BW32" s="100">
        <f t="shared" si="27"/>
        <v>-716.43137791739991</v>
      </c>
      <c r="BX32" s="100">
        <f t="shared" si="27"/>
        <v>-716.43137791739991</v>
      </c>
      <c r="BY32" s="100">
        <f t="shared" si="27"/>
        <v>-716.43137791739991</v>
      </c>
      <c r="BZ32" s="100">
        <f t="shared" si="27"/>
        <v>-716.43137791739991</v>
      </c>
      <c r="CA32" s="100">
        <f t="shared" si="27"/>
        <v>-716.43137791739991</v>
      </c>
      <c r="CB32" s="100">
        <f t="shared" si="27"/>
        <v>-716.43137791739991</v>
      </c>
      <c r="CC32" s="100">
        <f t="shared" si="27"/>
        <v>-716.43137791739991</v>
      </c>
      <c r="CD32" s="100">
        <f t="shared" si="27"/>
        <v>-716.43137791739991</v>
      </c>
      <c r="CE32" s="100">
        <f t="shared" si="27"/>
        <v>-716.43137791739991</v>
      </c>
      <c r="CF32" s="100">
        <f t="shared" si="27"/>
        <v>-716.43137791739991</v>
      </c>
      <c r="CG32" s="100">
        <f t="shared" si="27"/>
        <v>-716.43137791739991</v>
      </c>
      <c r="CH32" s="100">
        <f t="shared" si="27"/>
        <v>-716.43137791739991</v>
      </c>
      <c r="CI32" s="100">
        <f t="shared" si="27"/>
        <v>-737.92431925492201</v>
      </c>
      <c r="CJ32" s="100">
        <f t="shared" si="27"/>
        <v>-737.92431925492201</v>
      </c>
      <c r="CK32" s="100">
        <f t="shared" si="27"/>
        <v>-737.92431925492201</v>
      </c>
      <c r="CL32" s="100">
        <f t="shared" si="27"/>
        <v>-737.92431925492201</v>
      </c>
      <c r="CM32" s="100">
        <f t="shared" si="27"/>
        <v>-737.92431925492201</v>
      </c>
      <c r="CN32" s="100">
        <f t="shared" si="27"/>
        <v>-737.92431925492201</v>
      </c>
      <c r="CO32" s="100">
        <f t="shared" si="27"/>
        <v>-737.92431925492201</v>
      </c>
      <c r="CP32" s="100">
        <f t="shared" si="27"/>
        <v>-737.92431925492201</v>
      </c>
      <c r="CQ32" s="100">
        <f t="shared" si="27"/>
        <v>-737.92431925492201</v>
      </c>
      <c r="CR32" s="100">
        <f t="shared" si="27"/>
        <v>-737.92431925492201</v>
      </c>
      <c r="CS32" s="100">
        <f t="shared" si="27"/>
        <v>-737.92431925492201</v>
      </c>
      <c r="CT32" s="100">
        <f t="shared" si="27"/>
        <v>-737.92431925492201</v>
      </c>
      <c r="CU32" s="100">
        <f t="shared" si="27"/>
        <v>-760.06204883256953</v>
      </c>
      <c r="CV32" s="100">
        <f t="shared" si="27"/>
        <v>-760.06204883256953</v>
      </c>
      <c r="CW32" s="100">
        <f t="shared" si="27"/>
        <v>-760.06204883256953</v>
      </c>
      <c r="CX32" s="100">
        <f t="shared" si="27"/>
        <v>-760.06204883256953</v>
      </c>
      <c r="CY32" s="100">
        <f t="shared" si="27"/>
        <v>-760.06204883256953</v>
      </c>
      <c r="CZ32" s="100">
        <f t="shared" si="27"/>
        <v>-760.06204883256953</v>
      </c>
      <c r="DA32" s="100">
        <f t="shared" si="27"/>
        <v>-760.06204883256953</v>
      </c>
      <c r="DB32" s="100">
        <f t="shared" si="27"/>
        <v>-760.06204883256953</v>
      </c>
      <c r="DC32" s="100">
        <f t="shared" si="27"/>
        <v>-760.06204883256953</v>
      </c>
      <c r="DD32" s="100">
        <f t="shared" si="27"/>
        <v>-760.06204883256953</v>
      </c>
      <c r="DE32" s="100">
        <f t="shared" si="27"/>
        <v>-760.06204883256953</v>
      </c>
      <c r="DF32" s="100">
        <f t="shared" si="27"/>
        <v>-760.06204883256953</v>
      </c>
      <c r="DG32" s="100">
        <f t="shared" si="27"/>
        <v>-782.86391029754668</v>
      </c>
      <c r="DH32" s="100">
        <f t="shared" si="27"/>
        <v>-782.86391029754668</v>
      </c>
      <c r="DI32" s="100">
        <f t="shared" si="27"/>
        <v>-782.86391029754668</v>
      </c>
      <c r="DJ32" s="100">
        <f t="shared" si="27"/>
        <v>-782.86391029754668</v>
      </c>
      <c r="DK32" s="100">
        <f t="shared" si="27"/>
        <v>-782.86391029754668</v>
      </c>
      <c r="DL32" s="100">
        <f t="shared" si="27"/>
        <v>-782.86391029754668</v>
      </c>
      <c r="DM32" s="100">
        <f t="shared" si="27"/>
        <v>-782.86391029754668</v>
      </c>
      <c r="DN32" s="100">
        <f t="shared" si="27"/>
        <v>-782.86391029754668</v>
      </c>
      <c r="DO32" s="100">
        <f t="shared" si="27"/>
        <v>-782.86391029754668</v>
      </c>
      <c r="DP32" s="100">
        <f t="shared" si="27"/>
        <v>-782.86391029754668</v>
      </c>
      <c r="DQ32" s="100">
        <f t="shared" si="27"/>
        <v>-782.86391029754668</v>
      </c>
      <c r="DR32" s="100">
        <f t="shared" si="27"/>
        <v>-782.86391029754668</v>
      </c>
      <c r="DS32" s="100">
        <f t="shared" si="27"/>
        <v>-806.34982760647301</v>
      </c>
      <c r="DT32" s="100">
        <f t="shared" si="27"/>
        <v>-806.34982760647301</v>
      </c>
      <c r="DU32" s="100">
        <f t="shared" si="27"/>
        <v>-806.34982760647301</v>
      </c>
      <c r="DV32" s="100">
        <f t="shared" si="27"/>
        <v>-806.34982760647301</v>
      </c>
      <c r="DW32" s="100">
        <f t="shared" si="27"/>
        <v>-806.34982760647301</v>
      </c>
      <c r="DX32" s="100">
        <f t="shared" si="27"/>
        <v>-806.34982760647301</v>
      </c>
      <c r="DY32" s="100">
        <f t="shared" si="27"/>
        <v>-806.34982760647301</v>
      </c>
      <c r="DZ32" s="100">
        <f t="shared" si="27"/>
        <v>-806.34982760647301</v>
      </c>
      <c r="EA32" s="100">
        <f t="shared" si="27"/>
        <v>-806.34982760647301</v>
      </c>
      <c r="EB32" s="100">
        <f t="shared" ref="EB32:ED32" si="28">SUM(EB29:EB31)</f>
        <v>-806.34982760647301</v>
      </c>
      <c r="EC32" s="100">
        <f t="shared" si="28"/>
        <v>-806.34982760647301</v>
      </c>
      <c r="ED32" s="101">
        <f t="shared" si="28"/>
        <v>-806.34982760647301</v>
      </c>
    </row>
    <row r="33" spans="1:134" x14ac:dyDescent="0.25">
      <c r="A33" s="102"/>
      <c r="B33" s="13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  <c r="DU33" s="94"/>
      <c r="DV33" s="94"/>
      <c r="DW33" s="94"/>
      <c r="DX33" s="94"/>
      <c r="DY33" s="94"/>
      <c r="DZ33" s="94"/>
      <c r="EA33" s="94"/>
      <c r="EB33" s="94"/>
      <c r="EC33" s="94"/>
      <c r="ED33" s="97"/>
    </row>
    <row r="34" spans="1:134" x14ac:dyDescent="0.25">
      <c r="A34" s="102">
        <f ca="1">SUMIF($C$1:$ED$1,"&lt;="&amp;Summary!$B$3,'Monthly CF'!C34:ED34)</f>
        <v>7861973.9530371204</v>
      </c>
      <c r="B34" s="121" t="s">
        <v>33</v>
      </c>
      <c r="C34" s="100">
        <f ca="1">SUM(C26,C32)</f>
        <v>68919.779824726676</v>
      </c>
      <c r="D34" s="100">
        <f t="shared" ref="D34:BO34" ca="1" si="29">SUM(D26,D32)</f>
        <v>68919.779824726676</v>
      </c>
      <c r="E34" s="100">
        <f t="shared" ca="1" si="29"/>
        <v>69004.466167226696</v>
      </c>
      <c r="F34" s="100">
        <f t="shared" ca="1" si="29"/>
        <v>69004.466167226681</v>
      </c>
      <c r="G34" s="100">
        <f t="shared" ca="1" si="29"/>
        <v>69004.466167226681</v>
      </c>
      <c r="H34" s="100">
        <f t="shared" ca="1" si="29"/>
        <v>69004.466167226667</v>
      </c>
      <c r="I34" s="100">
        <f t="shared" ca="1" si="29"/>
        <v>69004.466167226667</v>
      </c>
      <c r="J34" s="100">
        <f t="shared" ca="1" si="29"/>
        <v>69004.466167226696</v>
      </c>
      <c r="K34" s="100">
        <f t="shared" ca="1" si="29"/>
        <v>69004.466167226696</v>
      </c>
      <c r="L34" s="100">
        <f t="shared" ca="1" si="29"/>
        <v>70735.84199719374</v>
      </c>
      <c r="M34" s="100">
        <f t="shared" ca="1" si="29"/>
        <v>70735.84199719374</v>
      </c>
      <c r="N34" s="100">
        <f t="shared" ca="1" si="29"/>
        <v>70735.84199719374</v>
      </c>
      <c r="O34" s="100">
        <f t="shared" ca="1" si="29"/>
        <v>70987.373219468485</v>
      </c>
      <c r="P34" s="100">
        <f t="shared" ca="1" si="29"/>
        <v>70987.3732194685</v>
      </c>
      <c r="Q34" s="100">
        <f t="shared" ca="1" si="29"/>
        <v>71074.600152243482</v>
      </c>
      <c r="R34" s="100">
        <f t="shared" ca="1" si="29"/>
        <v>71074.600152243482</v>
      </c>
      <c r="S34" s="100">
        <f t="shared" ca="1" si="29"/>
        <v>71074.600152243482</v>
      </c>
      <c r="T34" s="100">
        <f t="shared" ca="1" si="29"/>
        <v>71074.600152243482</v>
      </c>
      <c r="U34" s="100">
        <f t="shared" ca="1" si="29"/>
        <v>71074.600152243482</v>
      </c>
      <c r="V34" s="100">
        <f t="shared" ca="1" si="29"/>
        <v>71074.600152243482</v>
      </c>
      <c r="W34" s="100">
        <f t="shared" ca="1" si="29"/>
        <v>71074.600152243482</v>
      </c>
      <c r="X34" s="100">
        <f t="shared" ca="1" si="29"/>
        <v>-12084.542767311617</v>
      </c>
      <c r="Y34" s="100">
        <f t="shared" ca="1" si="29"/>
        <v>-12097.594033482565</v>
      </c>
      <c r="Z34" s="100">
        <f t="shared" ca="1" si="29"/>
        <v>-12110.677487596764</v>
      </c>
      <c r="AA34" s="100">
        <f t="shared" ca="1" si="29"/>
        <v>-467663.20299974084</v>
      </c>
      <c r="AB34" s="100">
        <f t="shared" ca="1" si="29"/>
        <v>11889.773815651079</v>
      </c>
      <c r="AC34" s="100">
        <f t="shared" ca="1" si="29"/>
        <v>11979.617556409339</v>
      </c>
      <c r="AD34" s="100">
        <f t="shared" ca="1" si="29"/>
        <v>11979.617556409339</v>
      </c>
      <c r="AE34" s="100">
        <f t="shared" ca="1" si="29"/>
        <v>11979.617556409339</v>
      </c>
      <c r="AF34" s="100">
        <f t="shared" ca="1" si="29"/>
        <v>11979.617556409339</v>
      </c>
      <c r="AG34" s="100">
        <f t="shared" ca="1" si="29"/>
        <v>70505.934223075994</v>
      </c>
      <c r="AH34" s="100">
        <f t="shared" ca="1" si="29"/>
        <v>70505.934223075994</v>
      </c>
      <c r="AI34" s="100">
        <f t="shared" ca="1" si="29"/>
        <v>70505.934223075994</v>
      </c>
      <c r="AJ34" s="100">
        <f t="shared" ca="1" si="29"/>
        <v>70505.934223075994</v>
      </c>
      <c r="AK34" s="100">
        <f t="shared" ca="1" si="29"/>
        <v>70505.934223075994</v>
      </c>
      <c r="AL34" s="100">
        <f t="shared" ca="1" si="29"/>
        <v>70505.934223075994</v>
      </c>
      <c r="AM34" s="100">
        <f t="shared" ca="1" si="29"/>
        <v>-14387.91394711499</v>
      </c>
      <c r="AN34" s="100">
        <f t="shared" ca="1" si="29"/>
        <v>62711.105066033233</v>
      </c>
      <c r="AO34" s="100">
        <f t="shared" ca="1" si="29"/>
        <v>62803.644119014229</v>
      </c>
      <c r="AP34" s="100">
        <f t="shared" ca="1" si="29"/>
        <v>62803.644119014236</v>
      </c>
      <c r="AQ34" s="100">
        <f t="shared" ca="1" si="29"/>
        <v>62803.644119014229</v>
      </c>
      <c r="AR34" s="100">
        <f t="shared" ca="1" si="29"/>
        <v>62803.644119014236</v>
      </c>
      <c r="AS34" s="100">
        <f t="shared" ca="1" si="29"/>
        <v>71886.937306514228</v>
      </c>
      <c r="AT34" s="100">
        <f t="shared" ca="1" si="29"/>
        <v>71886.937306514243</v>
      </c>
      <c r="AU34" s="100">
        <f t="shared" ca="1" si="29"/>
        <v>71886.937306514228</v>
      </c>
      <c r="AV34" s="100">
        <f t="shared" ca="1" si="29"/>
        <v>71886.937306514243</v>
      </c>
      <c r="AW34" s="100">
        <f t="shared" ca="1" si="29"/>
        <v>71886.937306514243</v>
      </c>
      <c r="AX34" s="100">
        <f t="shared" ca="1" si="29"/>
        <v>71886.937306514243</v>
      </c>
      <c r="AY34" s="100">
        <f t="shared" ca="1" si="29"/>
        <v>73948.230201139231</v>
      </c>
      <c r="AZ34" s="100">
        <f t="shared" ca="1" si="29"/>
        <v>73948.230201139217</v>
      </c>
      <c r="BA34" s="100">
        <f t="shared" ca="1" si="29"/>
        <v>69373.99558179568</v>
      </c>
      <c r="BB34" s="100">
        <f t="shared" ca="1" si="29"/>
        <v>34398.109560153978</v>
      </c>
      <c r="BC34" s="100">
        <f t="shared" ca="1" si="29"/>
        <v>70771.056048791637</v>
      </c>
      <c r="BD34" s="100">
        <f t="shared" ca="1" si="29"/>
        <v>70771.056048791637</v>
      </c>
      <c r="BE34" s="100">
        <f t="shared" ca="1" si="29"/>
        <v>70771.056048791637</v>
      </c>
      <c r="BF34" s="100">
        <f t="shared" ca="1" si="29"/>
        <v>70771.056048791637</v>
      </c>
      <c r="BG34" s="100">
        <f t="shared" ca="1" si="29"/>
        <v>73931.859956874978</v>
      </c>
      <c r="BH34" s="100">
        <f t="shared" ca="1" si="29"/>
        <v>73931.859956874992</v>
      </c>
      <c r="BI34" s="100">
        <f t="shared" ca="1" si="29"/>
        <v>73931.859956874978</v>
      </c>
      <c r="BJ34" s="100">
        <f t="shared" ca="1" si="29"/>
        <v>73931.859956874963</v>
      </c>
      <c r="BK34" s="100">
        <f t="shared" ca="1" si="29"/>
        <v>76149.815755581221</v>
      </c>
      <c r="BL34" s="100">
        <f t="shared" ca="1" si="29"/>
        <v>76149.815755581236</v>
      </c>
      <c r="BM34" s="100">
        <f t="shared" ca="1" si="29"/>
        <v>76149.815755581221</v>
      </c>
      <c r="BN34" s="100">
        <f t="shared" ca="1" si="29"/>
        <v>76149.81575558125</v>
      </c>
      <c r="BO34" s="100">
        <f t="shared" ca="1" si="29"/>
        <v>76149.815755581236</v>
      </c>
      <c r="BP34" s="100">
        <f t="shared" ref="BP34:EA34" ca="1" si="30">SUM(BP26,BP32)</f>
        <v>76149.815755581236</v>
      </c>
      <c r="BQ34" s="100">
        <f t="shared" ca="1" si="30"/>
        <v>76149.81575558125</v>
      </c>
      <c r="BR34" s="100">
        <f t="shared" ca="1" si="30"/>
        <v>76149.815755581236</v>
      </c>
      <c r="BS34" s="100">
        <f t="shared" ca="1" si="30"/>
        <v>76149.815755581236</v>
      </c>
      <c r="BT34" s="100">
        <f t="shared" ca="1" si="30"/>
        <v>76149.815755581236</v>
      </c>
      <c r="BU34" s="100">
        <f t="shared" ca="1" si="30"/>
        <v>76149.815755581221</v>
      </c>
      <c r="BV34" s="100">
        <f t="shared" ca="1" si="30"/>
        <v>76149.815755581236</v>
      </c>
      <c r="BW34" s="100">
        <f t="shared" ca="1" si="30"/>
        <v>76128.948822243823</v>
      </c>
      <c r="BX34" s="100">
        <f t="shared" ca="1" si="30"/>
        <v>78434.310228248665</v>
      </c>
      <c r="BY34" s="100">
        <f t="shared" ca="1" si="30"/>
        <v>78434.310228248665</v>
      </c>
      <c r="BZ34" s="100">
        <f t="shared" ca="1" si="30"/>
        <v>78434.310228248665</v>
      </c>
      <c r="CA34" s="100">
        <f t="shared" ca="1" si="30"/>
        <v>78434.310228248665</v>
      </c>
      <c r="CB34" s="100">
        <f t="shared" ca="1" si="30"/>
        <v>78434.310228248665</v>
      </c>
      <c r="CC34" s="100">
        <f t="shared" ca="1" si="30"/>
        <v>78434.310228248665</v>
      </c>
      <c r="CD34" s="100">
        <f t="shared" ca="1" si="30"/>
        <v>78434.310228248665</v>
      </c>
      <c r="CE34" s="100">
        <f t="shared" ca="1" si="30"/>
        <v>78434.310228248665</v>
      </c>
      <c r="CF34" s="100">
        <f t="shared" ca="1" si="30"/>
        <v>78434.310228248665</v>
      </c>
      <c r="CG34" s="100">
        <f t="shared" ca="1" si="30"/>
        <v>78434.310228248665</v>
      </c>
      <c r="CH34" s="100">
        <f t="shared" ca="1" si="30"/>
        <v>78434.310228248665</v>
      </c>
      <c r="CI34" s="100">
        <f t="shared" ca="1" si="30"/>
        <v>80787.339535096151</v>
      </c>
      <c r="CJ34" s="100">
        <f t="shared" ca="1" si="30"/>
        <v>80787.339535096151</v>
      </c>
      <c r="CK34" s="100">
        <f t="shared" ca="1" si="30"/>
        <v>80787.339535096151</v>
      </c>
      <c r="CL34" s="100">
        <f t="shared" ca="1" si="30"/>
        <v>80787.339535096151</v>
      </c>
      <c r="CM34" s="100">
        <f t="shared" ca="1" si="30"/>
        <v>80787.339535096151</v>
      </c>
      <c r="CN34" s="100">
        <f t="shared" ca="1" si="30"/>
        <v>80787.339535096151</v>
      </c>
      <c r="CO34" s="100">
        <f t="shared" ca="1" si="30"/>
        <v>80787.339535096151</v>
      </c>
      <c r="CP34" s="100">
        <f t="shared" ca="1" si="30"/>
        <v>80787.339535096151</v>
      </c>
      <c r="CQ34" s="100">
        <f t="shared" ca="1" si="30"/>
        <v>80787.339535096151</v>
      </c>
      <c r="CR34" s="100">
        <f t="shared" ca="1" si="30"/>
        <v>80787.339535096151</v>
      </c>
      <c r="CS34" s="100">
        <f t="shared" ca="1" si="30"/>
        <v>80787.339535096151</v>
      </c>
      <c r="CT34" s="100">
        <f t="shared" ca="1" si="30"/>
        <v>80787.339535096151</v>
      </c>
      <c r="CU34" s="100">
        <f t="shared" ca="1" si="30"/>
        <v>83210.959721149004</v>
      </c>
      <c r="CV34" s="100">
        <f t="shared" ca="1" si="30"/>
        <v>83210.959721149004</v>
      </c>
      <c r="CW34" s="100">
        <f t="shared" ca="1" si="30"/>
        <v>83210.959721149004</v>
      </c>
      <c r="CX34" s="100">
        <f t="shared" ca="1" si="30"/>
        <v>83210.959721149004</v>
      </c>
      <c r="CY34" s="100">
        <f t="shared" ca="1" si="30"/>
        <v>83210.959721149004</v>
      </c>
      <c r="CZ34" s="100">
        <f t="shared" ca="1" si="30"/>
        <v>83210.959721149004</v>
      </c>
      <c r="DA34" s="100">
        <f t="shared" ca="1" si="30"/>
        <v>83210.959721149004</v>
      </c>
      <c r="DB34" s="100">
        <f t="shared" ca="1" si="30"/>
        <v>83210.959721149004</v>
      </c>
      <c r="DC34" s="100">
        <f t="shared" ca="1" si="30"/>
        <v>83210.959721149004</v>
      </c>
      <c r="DD34" s="100">
        <f t="shared" ca="1" si="30"/>
        <v>83210.959721149004</v>
      </c>
      <c r="DE34" s="100">
        <f t="shared" ca="1" si="30"/>
        <v>83210.959721149004</v>
      </c>
      <c r="DF34" s="100">
        <f t="shared" ca="1" si="30"/>
        <v>83210.959721149004</v>
      </c>
      <c r="DG34" s="100">
        <f t="shared" ca="1" si="30"/>
        <v>85707.288512783474</v>
      </c>
      <c r="DH34" s="100">
        <f t="shared" ca="1" si="30"/>
        <v>85707.288512783503</v>
      </c>
      <c r="DI34" s="100">
        <f t="shared" ca="1" si="30"/>
        <v>85707.288512783489</v>
      </c>
      <c r="DJ34" s="100">
        <f t="shared" ca="1" si="30"/>
        <v>85707.288512783474</v>
      </c>
      <c r="DK34" s="100">
        <f t="shared" ca="1" si="30"/>
        <v>85707.288512783489</v>
      </c>
      <c r="DL34" s="100">
        <f t="shared" ca="1" si="30"/>
        <v>85707.288512783489</v>
      </c>
      <c r="DM34" s="100">
        <f t="shared" ca="1" si="30"/>
        <v>85707.288512783489</v>
      </c>
      <c r="DN34" s="100">
        <f t="shared" ca="1" si="30"/>
        <v>85707.288512783474</v>
      </c>
      <c r="DO34" s="100">
        <f t="shared" ca="1" si="30"/>
        <v>85707.288512783503</v>
      </c>
      <c r="DP34" s="100">
        <f t="shared" ca="1" si="30"/>
        <v>85707.288512783503</v>
      </c>
      <c r="DQ34" s="100">
        <f t="shared" ca="1" si="30"/>
        <v>85707.288512783489</v>
      </c>
      <c r="DR34" s="100">
        <f t="shared" ca="1" si="30"/>
        <v>85707.288512783489</v>
      </c>
      <c r="DS34" s="100">
        <f t="shared" ca="1" si="30"/>
        <v>85683.802595474568</v>
      </c>
      <c r="DT34" s="100">
        <f t="shared" ca="1" si="30"/>
        <v>88278.50716816698</v>
      </c>
      <c r="DU34" s="100">
        <f t="shared" ca="1" si="30"/>
        <v>88278.507168166994</v>
      </c>
      <c r="DV34" s="100">
        <f t="shared" ca="1" si="30"/>
        <v>88278.50716816698</v>
      </c>
      <c r="DW34" s="100">
        <f t="shared" ca="1" si="30"/>
        <v>88278.507168166994</v>
      </c>
      <c r="DX34" s="100">
        <f t="shared" ca="1" si="30"/>
        <v>88278.50716816698</v>
      </c>
      <c r="DY34" s="100">
        <f t="shared" ca="1" si="30"/>
        <v>88278.50716816698</v>
      </c>
      <c r="DZ34" s="100">
        <f t="shared" ca="1" si="30"/>
        <v>88278.507168166994</v>
      </c>
      <c r="EA34" s="100">
        <f t="shared" ca="1" si="30"/>
        <v>88278.507168166994</v>
      </c>
      <c r="EB34" s="100">
        <f t="shared" ref="EB34:ED34" ca="1" si="31">SUM(EB26,EB32)</f>
        <v>88278.507168166994</v>
      </c>
      <c r="EC34" s="100">
        <f t="shared" ca="1" si="31"/>
        <v>72123.346285511667</v>
      </c>
      <c r="ED34" s="101">
        <f t="shared" ca="1" si="31"/>
        <v>72120.729764015428</v>
      </c>
    </row>
    <row r="35" spans="1:134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</row>
    <row r="36" spans="1:134" x14ac:dyDescent="0.25">
      <c r="A36" s="129"/>
      <c r="B36" s="130">
        <f>Summary!B2</f>
        <v>44561</v>
      </c>
      <c r="C36" s="130">
        <f>C3</f>
        <v>44592</v>
      </c>
      <c r="D36" s="130">
        <f t="shared" ref="D36:BO36" si="32">D3</f>
        <v>44620</v>
      </c>
      <c r="E36" s="130">
        <f t="shared" si="32"/>
        <v>44651</v>
      </c>
      <c r="F36" s="130">
        <f t="shared" si="32"/>
        <v>44681</v>
      </c>
      <c r="G36" s="130">
        <f t="shared" si="32"/>
        <v>44712</v>
      </c>
      <c r="H36" s="130">
        <f t="shared" si="32"/>
        <v>44742</v>
      </c>
      <c r="I36" s="130">
        <f t="shared" si="32"/>
        <v>44773</v>
      </c>
      <c r="J36" s="130">
        <f t="shared" si="32"/>
        <v>44804</v>
      </c>
      <c r="K36" s="130">
        <f t="shared" si="32"/>
        <v>44834</v>
      </c>
      <c r="L36" s="130">
        <f t="shared" si="32"/>
        <v>44865</v>
      </c>
      <c r="M36" s="130">
        <f t="shared" si="32"/>
        <v>44895</v>
      </c>
      <c r="N36" s="130">
        <f t="shared" si="32"/>
        <v>44926</v>
      </c>
      <c r="O36" s="130">
        <f t="shared" si="32"/>
        <v>44957</v>
      </c>
      <c r="P36" s="130">
        <f t="shared" si="32"/>
        <v>44985</v>
      </c>
      <c r="Q36" s="130">
        <f t="shared" si="32"/>
        <v>45016</v>
      </c>
      <c r="R36" s="130">
        <f t="shared" si="32"/>
        <v>45046</v>
      </c>
      <c r="S36" s="130">
        <f t="shared" si="32"/>
        <v>45077</v>
      </c>
      <c r="T36" s="130">
        <f t="shared" si="32"/>
        <v>45107</v>
      </c>
      <c r="U36" s="130">
        <f t="shared" si="32"/>
        <v>45138</v>
      </c>
      <c r="V36" s="130">
        <f t="shared" si="32"/>
        <v>45169</v>
      </c>
      <c r="W36" s="130">
        <f t="shared" si="32"/>
        <v>45199</v>
      </c>
      <c r="X36" s="130">
        <f t="shared" si="32"/>
        <v>45230</v>
      </c>
      <c r="Y36" s="130">
        <f t="shared" si="32"/>
        <v>45260</v>
      </c>
      <c r="Z36" s="130">
        <f t="shared" si="32"/>
        <v>45291</v>
      </c>
      <c r="AA36" s="130">
        <f t="shared" si="32"/>
        <v>45322</v>
      </c>
      <c r="AB36" s="130">
        <f t="shared" si="32"/>
        <v>45351</v>
      </c>
      <c r="AC36" s="130">
        <f t="shared" si="32"/>
        <v>45382</v>
      </c>
      <c r="AD36" s="130">
        <f t="shared" si="32"/>
        <v>45412</v>
      </c>
      <c r="AE36" s="130">
        <f t="shared" si="32"/>
        <v>45443</v>
      </c>
      <c r="AF36" s="130">
        <f t="shared" si="32"/>
        <v>45473</v>
      </c>
      <c r="AG36" s="130">
        <f t="shared" si="32"/>
        <v>45504</v>
      </c>
      <c r="AH36" s="130">
        <f t="shared" si="32"/>
        <v>45535</v>
      </c>
      <c r="AI36" s="130">
        <f t="shared" si="32"/>
        <v>45565</v>
      </c>
      <c r="AJ36" s="130">
        <f t="shared" si="32"/>
        <v>45596</v>
      </c>
      <c r="AK36" s="130">
        <f t="shared" si="32"/>
        <v>45626</v>
      </c>
      <c r="AL36" s="130">
        <f t="shared" si="32"/>
        <v>45657</v>
      </c>
      <c r="AM36" s="130">
        <f t="shared" si="32"/>
        <v>45688</v>
      </c>
      <c r="AN36" s="130">
        <f t="shared" si="32"/>
        <v>45716</v>
      </c>
      <c r="AO36" s="130">
        <f t="shared" si="32"/>
        <v>45747</v>
      </c>
      <c r="AP36" s="130">
        <f t="shared" si="32"/>
        <v>45777</v>
      </c>
      <c r="AQ36" s="130">
        <f t="shared" si="32"/>
        <v>45808</v>
      </c>
      <c r="AR36" s="130">
        <f t="shared" si="32"/>
        <v>45838</v>
      </c>
      <c r="AS36" s="130">
        <f t="shared" si="32"/>
        <v>45869</v>
      </c>
      <c r="AT36" s="130">
        <f t="shared" si="32"/>
        <v>45900</v>
      </c>
      <c r="AU36" s="130">
        <f t="shared" si="32"/>
        <v>45930</v>
      </c>
      <c r="AV36" s="130">
        <f t="shared" si="32"/>
        <v>45961</v>
      </c>
      <c r="AW36" s="130">
        <f t="shared" si="32"/>
        <v>45991</v>
      </c>
      <c r="AX36" s="130">
        <f t="shared" si="32"/>
        <v>46022</v>
      </c>
      <c r="AY36" s="130">
        <f t="shared" si="32"/>
        <v>46053</v>
      </c>
      <c r="AZ36" s="130">
        <f t="shared" si="32"/>
        <v>46081</v>
      </c>
      <c r="BA36" s="130">
        <f t="shared" si="32"/>
        <v>46112</v>
      </c>
      <c r="BB36" s="130">
        <f t="shared" si="32"/>
        <v>46142</v>
      </c>
      <c r="BC36" s="130">
        <f t="shared" si="32"/>
        <v>46173</v>
      </c>
      <c r="BD36" s="130">
        <f t="shared" si="32"/>
        <v>46203</v>
      </c>
      <c r="BE36" s="130">
        <f t="shared" si="32"/>
        <v>46234</v>
      </c>
      <c r="BF36" s="130">
        <f t="shared" si="32"/>
        <v>46265</v>
      </c>
      <c r="BG36" s="130">
        <f t="shared" si="32"/>
        <v>46295</v>
      </c>
      <c r="BH36" s="130">
        <f t="shared" si="32"/>
        <v>46326</v>
      </c>
      <c r="BI36" s="130">
        <f t="shared" si="32"/>
        <v>46356</v>
      </c>
      <c r="BJ36" s="130">
        <f t="shared" si="32"/>
        <v>46387</v>
      </c>
      <c r="BK36" s="130">
        <f t="shared" si="32"/>
        <v>46418</v>
      </c>
      <c r="BL36" s="130">
        <f t="shared" si="32"/>
        <v>46446</v>
      </c>
      <c r="BM36" s="130">
        <f t="shared" si="32"/>
        <v>46477</v>
      </c>
      <c r="BN36" s="130">
        <f t="shared" si="32"/>
        <v>46507</v>
      </c>
      <c r="BO36" s="130">
        <f t="shared" si="32"/>
        <v>46538</v>
      </c>
      <c r="BP36" s="130">
        <f t="shared" ref="BP36:EA36" si="33">BP3</f>
        <v>46568</v>
      </c>
      <c r="BQ36" s="130">
        <f t="shared" si="33"/>
        <v>46599</v>
      </c>
      <c r="BR36" s="130">
        <f t="shared" si="33"/>
        <v>46630</v>
      </c>
      <c r="BS36" s="130">
        <f t="shared" si="33"/>
        <v>46660</v>
      </c>
      <c r="BT36" s="130">
        <f t="shared" si="33"/>
        <v>46691</v>
      </c>
      <c r="BU36" s="130">
        <f t="shared" si="33"/>
        <v>46721</v>
      </c>
      <c r="BV36" s="130">
        <f t="shared" si="33"/>
        <v>46752</v>
      </c>
      <c r="BW36" s="130">
        <f t="shared" si="33"/>
        <v>46783</v>
      </c>
      <c r="BX36" s="130">
        <f t="shared" si="33"/>
        <v>46812</v>
      </c>
      <c r="BY36" s="130">
        <f t="shared" si="33"/>
        <v>46843</v>
      </c>
      <c r="BZ36" s="130">
        <f t="shared" si="33"/>
        <v>46873</v>
      </c>
      <c r="CA36" s="130">
        <f t="shared" si="33"/>
        <v>46904</v>
      </c>
      <c r="CB36" s="130">
        <f t="shared" si="33"/>
        <v>46934</v>
      </c>
      <c r="CC36" s="130">
        <f t="shared" si="33"/>
        <v>46965</v>
      </c>
      <c r="CD36" s="130">
        <f t="shared" si="33"/>
        <v>46996</v>
      </c>
      <c r="CE36" s="130">
        <f t="shared" si="33"/>
        <v>47026</v>
      </c>
      <c r="CF36" s="130">
        <f t="shared" si="33"/>
        <v>47057</v>
      </c>
      <c r="CG36" s="130">
        <f t="shared" si="33"/>
        <v>47087</v>
      </c>
      <c r="CH36" s="130">
        <f t="shared" si="33"/>
        <v>47118</v>
      </c>
      <c r="CI36" s="130">
        <f t="shared" si="33"/>
        <v>47149</v>
      </c>
      <c r="CJ36" s="130">
        <f t="shared" si="33"/>
        <v>47177</v>
      </c>
      <c r="CK36" s="130">
        <f t="shared" si="33"/>
        <v>47208</v>
      </c>
      <c r="CL36" s="130">
        <f t="shared" si="33"/>
        <v>47238</v>
      </c>
      <c r="CM36" s="130">
        <f t="shared" si="33"/>
        <v>47269</v>
      </c>
      <c r="CN36" s="130">
        <f t="shared" si="33"/>
        <v>47299</v>
      </c>
      <c r="CO36" s="130">
        <f t="shared" si="33"/>
        <v>47330</v>
      </c>
      <c r="CP36" s="130">
        <f t="shared" si="33"/>
        <v>47361</v>
      </c>
      <c r="CQ36" s="130">
        <f t="shared" si="33"/>
        <v>47391</v>
      </c>
      <c r="CR36" s="130">
        <f t="shared" si="33"/>
        <v>47422</v>
      </c>
      <c r="CS36" s="130">
        <f t="shared" si="33"/>
        <v>47452</v>
      </c>
      <c r="CT36" s="130">
        <f t="shared" si="33"/>
        <v>47483</v>
      </c>
      <c r="CU36" s="130">
        <f t="shared" si="33"/>
        <v>47514</v>
      </c>
      <c r="CV36" s="130">
        <f t="shared" si="33"/>
        <v>47542</v>
      </c>
      <c r="CW36" s="130">
        <f t="shared" si="33"/>
        <v>47573</v>
      </c>
      <c r="CX36" s="130">
        <f t="shared" si="33"/>
        <v>47603</v>
      </c>
      <c r="CY36" s="130">
        <f t="shared" si="33"/>
        <v>47634</v>
      </c>
      <c r="CZ36" s="130">
        <f t="shared" si="33"/>
        <v>47664</v>
      </c>
      <c r="DA36" s="130">
        <f t="shared" si="33"/>
        <v>47695</v>
      </c>
      <c r="DB36" s="130">
        <f t="shared" si="33"/>
        <v>47726</v>
      </c>
      <c r="DC36" s="130">
        <f t="shared" si="33"/>
        <v>47756</v>
      </c>
      <c r="DD36" s="130">
        <f t="shared" si="33"/>
        <v>47787</v>
      </c>
      <c r="DE36" s="130">
        <f t="shared" si="33"/>
        <v>47817</v>
      </c>
      <c r="DF36" s="130">
        <f t="shared" si="33"/>
        <v>47848</v>
      </c>
      <c r="DG36" s="130">
        <f t="shared" si="33"/>
        <v>47879</v>
      </c>
      <c r="DH36" s="130">
        <f t="shared" si="33"/>
        <v>47907</v>
      </c>
      <c r="DI36" s="130">
        <f t="shared" si="33"/>
        <v>47938</v>
      </c>
      <c r="DJ36" s="130">
        <f t="shared" si="33"/>
        <v>47968</v>
      </c>
      <c r="DK36" s="130">
        <f t="shared" si="33"/>
        <v>47999</v>
      </c>
      <c r="DL36" s="130">
        <f t="shared" si="33"/>
        <v>48029</v>
      </c>
      <c r="DM36" s="130">
        <f t="shared" si="33"/>
        <v>48060</v>
      </c>
      <c r="DN36" s="130">
        <f t="shared" si="33"/>
        <v>48091</v>
      </c>
      <c r="DO36" s="130">
        <f t="shared" si="33"/>
        <v>48121</v>
      </c>
      <c r="DP36" s="130">
        <f t="shared" si="33"/>
        <v>48152</v>
      </c>
      <c r="DQ36" s="130">
        <f t="shared" si="33"/>
        <v>48182</v>
      </c>
      <c r="DR36" s="130">
        <f t="shared" si="33"/>
        <v>48213</v>
      </c>
      <c r="DS36" s="130">
        <f t="shared" si="33"/>
        <v>48244</v>
      </c>
      <c r="DT36" s="130">
        <f t="shared" si="33"/>
        <v>48273</v>
      </c>
      <c r="DU36" s="130">
        <f t="shared" si="33"/>
        <v>48304</v>
      </c>
      <c r="DV36" s="130">
        <f t="shared" si="33"/>
        <v>48334</v>
      </c>
      <c r="DW36" s="130">
        <f t="shared" si="33"/>
        <v>48365</v>
      </c>
      <c r="DX36" s="130">
        <f t="shared" si="33"/>
        <v>48395</v>
      </c>
      <c r="DY36" s="130">
        <f t="shared" si="33"/>
        <v>48426</v>
      </c>
      <c r="DZ36" s="130">
        <f t="shared" si="33"/>
        <v>48457</v>
      </c>
      <c r="EA36" s="130">
        <f t="shared" si="33"/>
        <v>48487</v>
      </c>
      <c r="EB36" s="130">
        <f t="shared" ref="EB36:ED36" si="34">EB3</f>
        <v>48518</v>
      </c>
      <c r="EC36" s="130">
        <f t="shared" si="34"/>
        <v>48548</v>
      </c>
      <c r="ED36" s="130">
        <f t="shared" si="34"/>
        <v>48579</v>
      </c>
    </row>
    <row r="37" spans="1:134" x14ac:dyDescent="0.25">
      <c r="A37" s="129" t="s">
        <v>117</v>
      </c>
      <c r="B37" s="131">
        <v>0</v>
      </c>
      <c r="C37" s="102">
        <f ca="1">IF(C1&lt;=Summary!$B$3,'Monthly CF'!C34,0)</f>
        <v>68919.779824726676</v>
      </c>
      <c r="D37" s="102">
        <f ca="1">IF(D1&lt;=Summary!$B$3,'Monthly CF'!D34,0)</f>
        <v>68919.779824726676</v>
      </c>
      <c r="E37" s="102">
        <f ca="1">IF(E1&lt;=Summary!$B$3,'Monthly CF'!E34,0)</f>
        <v>69004.466167226696</v>
      </c>
      <c r="F37" s="102">
        <f ca="1">IF(F1&lt;=Summary!$B$3,'Monthly CF'!F34,0)</f>
        <v>69004.466167226681</v>
      </c>
      <c r="G37" s="102">
        <f ca="1">IF(G1&lt;=Summary!$B$3,'Monthly CF'!G34,0)</f>
        <v>69004.466167226681</v>
      </c>
      <c r="H37" s="102">
        <f ca="1">IF(H1&lt;=Summary!$B$3,'Monthly CF'!H34,0)</f>
        <v>69004.466167226667</v>
      </c>
      <c r="I37" s="102">
        <f ca="1">IF(I1&lt;=Summary!$B$3,'Monthly CF'!I34,0)</f>
        <v>69004.466167226667</v>
      </c>
      <c r="J37" s="102">
        <f ca="1">IF(J1&lt;=Summary!$B$3,'Monthly CF'!J34,0)</f>
        <v>69004.466167226696</v>
      </c>
      <c r="K37" s="102">
        <f ca="1">IF(K1&lt;=Summary!$B$3,'Monthly CF'!K34,0)</f>
        <v>69004.466167226696</v>
      </c>
      <c r="L37" s="102">
        <f ca="1">IF(L1&lt;=Summary!$B$3,'Monthly CF'!L34,0)</f>
        <v>70735.84199719374</v>
      </c>
      <c r="M37" s="102">
        <f ca="1">IF(M1&lt;=Summary!$B$3,'Monthly CF'!M34,0)</f>
        <v>70735.84199719374</v>
      </c>
      <c r="N37" s="102">
        <f ca="1">IF(N1&lt;=Summary!$B$3,'Monthly CF'!N34,0)</f>
        <v>70735.84199719374</v>
      </c>
      <c r="O37" s="102">
        <f ca="1">IF(O1&lt;=Summary!$B$3,'Monthly CF'!O34,0)</f>
        <v>70987.373219468485</v>
      </c>
      <c r="P37" s="102">
        <f ca="1">IF(P1&lt;=Summary!$B$3,'Monthly CF'!P34,0)</f>
        <v>70987.3732194685</v>
      </c>
      <c r="Q37" s="102">
        <f ca="1">IF(Q1&lt;=Summary!$B$3,'Monthly CF'!Q34,0)</f>
        <v>71074.600152243482</v>
      </c>
      <c r="R37" s="102">
        <f ca="1">IF(R1&lt;=Summary!$B$3,'Monthly CF'!R34,0)</f>
        <v>71074.600152243482</v>
      </c>
      <c r="S37" s="102">
        <f ca="1">IF(S1&lt;=Summary!$B$3,'Monthly CF'!S34,0)</f>
        <v>71074.600152243482</v>
      </c>
      <c r="T37" s="102">
        <f ca="1">IF(T1&lt;=Summary!$B$3,'Monthly CF'!T34,0)</f>
        <v>71074.600152243482</v>
      </c>
      <c r="U37" s="102">
        <f ca="1">IF(U1&lt;=Summary!$B$3,'Monthly CF'!U34,0)</f>
        <v>71074.600152243482</v>
      </c>
      <c r="V37" s="102">
        <f ca="1">IF(V1&lt;=Summary!$B$3,'Monthly CF'!V34,0)</f>
        <v>71074.600152243482</v>
      </c>
      <c r="W37" s="102">
        <f ca="1">IF(W1&lt;=Summary!$B$3,'Monthly CF'!W34,0)</f>
        <v>71074.600152243482</v>
      </c>
      <c r="X37" s="102">
        <f ca="1">IF(X1&lt;=Summary!$B$3,'Monthly CF'!X34,0)</f>
        <v>-12084.542767311617</v>
      </c>
      <c r="Y37" s="102">
        <f ca="1">IF(Y1&lt;=Summary!$B$3,'Monthly CF'!Y34,0)</f>
        <v>-12097.594033482565</v>
      </c>
      <c r="Z37" s="102">
        <f ca="1">IF(Z1&lt;=Summary!$B$3,'Monthly CF'!Z34,0)</f>
        <v>-12110.677487596764</v>
      </c>
      <c r="AA37" s="102">
        <f ca="1">IF(AA1&lt;=Summary!$B$3,'Monthly CF'!AA34,0)</f>
        <v>-467663.20299974084</v>
      </c>
      <c r="AB37" s="102">
        <f ca="1">IF(AB1&lt;=Summary!$B$3,'Monthly CF'!AB34,0)</f>
        <v>11889.773815651079</v>
      </c>
      <c r="AC37" s="102">
        <f ca="1">IF(AC1&lt;=Summary!$B$3,'Monthly CF'!AC34,0)</f>
        <v>11979.617556409339</v>
      </c>
      <c r="AD37" s="102">
        <f ca="1">IF(AD1&lt;=Summary!$B$3,'Monthly CF'!AD34,0)</f>
        <v>11979.617556409339</v>
      </c>
      <c r="AE37" s="102">
        <f ca="1">IF(AE1&lt;=Summary!$B$3,'Monthly CF'!AE34,0)</f>
        <v>11979.617556409339</v>
      </c>
      <c r="AF37" s="102">
        <f ca="1">IF(AF1&lt;=Summary!$B$3,'Monthly CF'!AF34,0)</f>
        <v>11979.617556409339</v>
      </c>
      <c r="AG37" s="102">
        <f ca="1">IF(AG1&lt;=Summary!$B$3,'Monthly CF'!AG34,0)</f>
        <v>70505.934223075994</v>
      </c>
      <c r="AH37" s="102">
        <f ca="1">IF(AH1&lt;=Summary!$B$3,'Monthly CF'!AH34,0)</f>
        <v>70505.934223075994</v>
      </c>
      <c r="AI37" s="102">
        <f ca="1">IF(AI1&lt;=Summary!$B$3,'Monthly CF'!AI34,0)</f>
        <v>70505.934223075994</v>
      </c>
      <c r="AJ37" s="102">
        <f ca="1">IF(AJ1&lt;=Summary!$B$3,'Monthly CF'!AJ34,0)</f>
        <v>70505.934223075994</v>
      </c>
      <c r="AK37" s="102">
        <f ca="1">IF(AK1&lt;=Summary!$B$3,'Monthly CF'!AK34,0)</f>
        <v>70505.934223075994</v>
      </c>
      <c r="AL37" s="102">
        <f ca="1">IF(AL1&lt;=Summary!$B$3,'Monthly CF'!AL34,0)</f>
        <v>70505.934223075994</v>
      </c>
      <c r="AM37" s="102">
        <f ca="1">IF(AM1&lt;=Summary!$B$3,'Monthly CF'!AM34,0)</f>
        <v>-14387.91394711499</v>
      </c>
      <c r="AN37" s="102">
        <f ca="1">IF(AN1&lt;=Summary!$B$3,'Monthly CF'!AN34,0)</f>
        <v>62711.105066033233</v>
      </c>
      <c r="AO37" s="102">
        <f ca="1">IF(AO1&lt;=Summary!$B$3,'Monthly CF'!AO34,0)</f>
        <v>62803.644119014229</v>
      </c>
      <c r="AP37" s="102">
        <f ca="1">IF(AP1&lt;=Summary!$B$3,'Monthly CF'!AP34,0)</f>
        <v>62803.644119014236</v>
      </c>
      <c r="AQ37" s="102">
        <f ca="1">IF(AQ1&lt;=Summary!$B$3,'Monthly CF'!AQ34,0)</f>
        <v>62803.644119014229</v>
      </c>
      <c r="AR37" s="102">
        <f ca="1">IF(AR1&lt;=Summary!$B$3,'Monthly CF'!AR34,0)</f>
        <v>62803.644119014236</v>
      </c>
      <c r="AS37" s="102">
        <f ca="1">IF(AS1&lt;=Summary!$B$3,'Monthly CF'!AS34,0)</f>
        <v>71886.937306514228</v>
      </c>
      <c r="AT37" s="102">
        <f ca="1">IF(AT1&lt;=Summary!$B$3,'Monthly CF'!AT34,0)</f>
        <v>71886.937306514243</v>
      </c>
      <c r="AU37" s="102">
        <f ca="1">IF(AU1&lt;=Summary!$B$3,'Monthly CF'!AU34,0)</f>
        <v>71886.937306514228</v>
      </c>
      <c r="AV37" s="102">
        <f ca="1">IF(AV1&lt;=Summary!$B$3,'Monthly CF'!AV34,0)</f>
        <v>71886.937306514243</v>
      </c>
      <c r="AW37" s="102">
        <f ca="1">IF(AW1&lt;=Summary!$B$3,'Monthly CF'!AW34,0)</f>
        <v>71886.937306514243</v>
      </c>
      <c r="AX37" s="102">
        <f ca="1">IF(AX1&lt;=Summary!$B$3,'Monthly CF'!AX34,0)</f>
        <v>71886.937306514243</v>
      </c>
      <c r="AY37" s="102">
        <f ca="1">IF(AY1&lt;=Summary!$B$3,'Monthly CF'!AY34,0)</f>
        <v>73948.230201139231</v>
      </c>
      <c r="AZ37" s="102">
        <f ca="1">IF(AZ1&lt;=Summary!$B$3,'Monthly CF'!AZ34,0)</f>
        <v>73948.230201139217</v>
      </c>
      <c r="BA37" s="102">
        <f ca="1">IF(BA1&lt;=Summary!$B$3,'Monthly CF'!BA34,0)</f>
        <v>69373.99558179568</v>
      </c>
      <c r="BB37" s="102">
        <f ca="1">IF(BB1&lt;=Summary!$B$3,'Monthly CF'!BB34,0)</f>
        <v>34398.109560153978</v>
      </c>
      <c r="BC37" s="102">
        <f ca="1">IF(BC1&lt;=Summary!$B$3,'Monthly CF'!BC34,0)</f>
        <v>70771.056048791637</v>
      </c>
      <c r="BD37" s="102">
        <f ca="1">IF(BD1&lt;=Summary!$B$3,'Monthly CF'!BD34,0)</f>
        <v>70771.056048791637</v>
      </c>
      <c r="BE37" s="102">
        <f ca="1">IF(BE1&lt;=Summary!$B$3,'Monthly CF'!BE34,0)</f>
        <v>70771.056048791637</v>
      </c>
      <c r="BF37" s="102">
        <f ca="1">IF(BF1&lt;=Summary!$B$3,'Monthly CF'!BF34,0)</f>
        <v>70771.056048791637</v>
      </c>
      <c r="BG37" s="102">
        <f ca="1">IF(BG1&lt;=Summary!$B$3,'Monthly CF'!BG34,0)</f>
        <v>73931.859956874978</v>
      </c>
      <c r="BH37" s="102">
        <f ca="1">IF(BH1&lt;=Summary!$B$3,'Monthly CF'!BH34,0)</f>
        <v>73931.859956874992</v>
      </c>
      <c r="BI37" s="102">
        <f ca="1">IF(BI1&lt;=Summary!$B$3,'Monthly CF'!BI34,0)</f>
        <v>73931.859956874978</v>
      </c>
      <c r="BJ37" s="102">
        <f ca="1">IF(BJ1&lt;=Summary!$B$3,'Monthly CF'!BJ34,0)</f>
        <v>73931.859956874963</v>
      </c>
      <c r="BK37" s="102">
        <f ca="1">IF(BK1&lt;=Summary!$B$3,'Monthly CF'!BK34,0)</f>
        <v>76149.815755581221</v>
      </c>
      <c r="BL37" s="102">
        <f ca="1">IF(BL1&lt;=Summary!$B$3,'Monthly CF'!BL34,0)</f>
        <v>76149.815755581236</v>
      </c>
      <c r="BM37" s="102">
        <f ca="1">IF(BM1&lt;=Summary!$B$3,'Monthly CF'!BM34,0)</f>
        <v>76149.815755581221</v>
      </c>
      <c r="BN37" s="102">
        <f ca="1">IF(BN1&lt;=Summary!$B$3,'Monthly CF'!BN34,0)</f>
        <v>76149.81575558125</v>
      </c>
      <c r="BO37" s="102">
        <f ca="1">IF(BO1&lt;=Summary!$B$3,'Monthly CF'!BO34,0)</f>
        <v>76149.815755581236</v>
      </c>
      <c r="BP37" s="102">
        <f ca="1">IF(BP1&lt;=Summary!$B$3,'Monthly CF'!BP34,0)</f>
        <v>76149.815755581236</v>
      </c>
      <c r="BQ37" s="102">
        <f ca="1">IF(BQ1&lt;=Summary!$B$3,'Monthly CF'!BQ34,0)</f>
        <v>76149.81575558125</v>
      </c>
      <c r="BR37" s="102">
        <f ca="1">IF(BR1&lt;=Summary!$B$3,'Monthly CF'!BR34,0)</f>
        <v>76149.815755581236</v>
      </c>
      <c r="BS37" s="102">
        <f ca="1">IF(BS1&lt;=Summary!$B$3,'Monthly CF'!BS34,0)</f>
        <v>76149.815755581236</v>
      </c>
      <c r="BT37" s="102">
        <f ca="1">IF(BT1&lt;=Summary!$B$3,'Monthly CF'!BT34,0)</f>
        <v>76149.815755581236</v>
      </c>
      <c r="BU37" s="102">
        <f ca="1">IF(BU1&lt;=Summary!$B$3,'Monthly CF'!BU34,0)</f>
        <v>76149.815755581221</v>
      </c>
      <c r="BV37" s="102">
        <f ca="1">IF(BV1&lt;=Summary!$B$3,'Monthly CF'!BV34,0)</f>
        <v>76149.815755581236</v>
      </c>
      <c r="BW37" s="102">
        <f ca="1">IF(BW1&lt;=Summary!$B$3,'Monthly CF'!BW34,0)</f>
        <v>76128.948822243823</v>
      </c>
      <c r="BX37" s="102">
        <f ca="1">IF(BX1&lt;=Summary!$B$3,'Monthly CF'!BX34,0)</f>
        <v>78434.310228248665</v>
      </c>
      <c r="BY37" s="102">
        <f ca="1">IF(BY1&lt;=Summary!$B$3,'Monthly CF'!BY34,0)</f>
        <v>78434.310228248665</v>
      </c>
      <c r="BZ37" s="102">
        <f ca="1">IF(BZ1&lt;=Summary!$B$3,'Monthly CF'!BZ34,0)</f>
        <v>78434.310228248665</v>
      </c>
      <c r="CA37" s="102">
        <f ca="1">IF(CA1&lt;=Summary!$B$3,'Monthly CF'!CA34,0)</f>
        <v>78434.310228248665</v>
      </c>
      <c r="CB37" s="102">
        <f ca="1">IF(CB1&lt;=Summary!$B$3,'Monthly CF'!CB34,0)</f>
        <v>78434.310228248665</v>
      </c>
      <c r="CC37" s="102">
        <f ca="1">IF(CC1&lt;=Summary!$B$3,'Monthly CF'!CC34,0)</f>
        <v>78434.310228248665</v>
      </c>
      <c r="CD37" s="102">
        <f ca="1">IF(CD1&lt;=Summary!$B$3,'Monthly CF'!CD34,0)</f>
        <v>78434.310228248665</v>
      </c>
      <c r="CE37" s="102">
        <f ca="1">IF(CE1&lt;=Summary!$B$3,'Monthly CF'!CE34,0)</f>
        <v>78434.310228248665</v>
      </c>
      <c r="CF37" s="102">
        <f ca="1">IF(CF1&lt;=Summary!$B$3,'Monthly CF'!CF34,0)</f>
        <v>78434.310228248665</v>
      </c>
      <c r="CG37" s="102">
        <f ca="1">IF(CG1&lt;=Summary!$B$3,'Monthly CF'!CG34,0)</f>
        <v>78434.310228248665</v>
      </c>
      <c r="CH37" s="102">
        <f ca="1">IF(CH1&lt;=Summary!$B$3,'Monthly CF'!CH34,0)</f>
        <v>78434.310228248665</v>
      </c>
      <c r="CI37" s="102">
        <f ca="1">IF(CI1&lt;=Summary!$B$3,'Monthly CF'!CI34,0)</f>
        <v>80787.339535096151</v>
      </c>
      <c r="CJ37" s="102">
        <f ca="1">IF(CJ1&lt;=Summary!$B$3,'Monthly CF'!CJ34,0)</f>
        <v>80787.339535096151</v>
      </c>
      <c r="CK37" s="102">
        <f ca="1">IF(CK1&lt;=Summary!$B$3,'Monthly CF'!CK34,0)</f>
        <v>80787.339535096151</v>
      </c>
      <c r="CL37" s="102">
        <f ca="1">IF(CL1&lt;=Summary!$B$3,'Monthly CF'!CL34,0)</f>
        <v>80787.339535096151</v>
      </c>
      <c r="CM37" s="102">
        <f ca="1">IF(CM1&lt;=Summary!$B$3,'Monthly CF'!CM34,0)</f>
        <v>80787.339535096151</v>
      </c>
      <c r="CN37" s="102">
        <f ca="1">IF(CN1&lt;=Summary!$B$3,'Monthly CF'!CN34,0)</f>
        <v>80787.339535096151</v>
      </c>
      <c r="CO37" s="102">
        <f ca="1">IF(CO1&lt;=Summary!$B$3,'Monthly CF'!CO34,0)</f>
        <v>80787.339535096151</v>
      </c>
      <c r="CP37" s="102">
        <f ca="1">IF(CP1&lt;=Summary!$B$3,'Monthly CF'!CP34,0)</f>
        <v>80787.339535096151</v>
      </c>
      <c r="CQ37" s="102">
        <f ca="1">IF(CQ1&lt;=Summary!$B$3,'Monthly CF'!CQ34,0)</f>
        <v>80787.339535096151</v>
      </c>
      <c r="CR37" s="102">
        <f ca="1">IF(CR1&lt;=Summary!$B$3,'Monthly CF'!CR34,0)</f>
        <v>80787.339535096151</v>
      </c>
      <c r="CS37" s="102">
        <f ca="1">IF(CS1&lt;=Summary!$B$3,'Monthly CF'!CS34,0)</f>
        <v>80787.339535096151</v>
      </c>
      <c r="CT37" s="102">
        <f ca="1">IF(CT1&lt;=Summary!$B$3,'Monthly CF'!CT34,0)</f>
        <v>80787.339535096151</v>
      </c>
      <c r="CU37" s="102">
        <f ca="1">IF(CU1&lt;=Summary!$B$3,'Monthly CF'!CU34,0)</f>
        <v>83210.959721149004</v>
      </c>
      <c r="CV37" s="102">
        <f ca="1">IF(CV1&lt;=Summary!$B$3,'Monthly CF'!CV34,0)</f>
        <v>83210.959721149004</v>
      </c>
      <c r="CW37" s="102">
        <f ca="1">IF(CW1&lt;=Summary!$B$3,'Monthly CF'!CW34,0)</f>
        <v>83210.959721149004</v>
      </c>
      <c r="CX37" s="102">
        <f ca="1">IF(CX1&lt;=Summary!$B$3,'Monthly CF'!CX34,0)</f>
        <v>83210.959721149004</v>
      </c>
      <c r="CY37" s="102">
        <f ca="1">IF(CY1&lt;=Summary!$B$3,'Monthly CF'!CY34,0)</f>
        <v>83210.959721149004</v>
      </c>
      <c r="CZ37" s="102">
        <f ca="1">IF(CZ1&lt;=Summary!$B$3,'Monthly CF'!CZ34,0)</f>
        <v>83210.959721149004</v>
      </c>
      <c r="DA37" s="102">
        <f ca="1">IF(DA1&lt;=Summary!$B$3,'Monthly CF'!DA34,0)</f>
        <v>83210.959721149004</v>
      </c>
      <c r="DB37" s="102">
        <f ca="1">IF(DB1&lt;=Summary!$B$3,'Monthly CF'!DB34,0)</f>
        <v>83210.959721149004</v>
      </c>
      <c r="DC37" s="102">
        <f ca="1">IF(DC1&lt;=Summary!$B$3,'Monthly CF'!DC34,0)</f>
        <v>83210.959721149004</v>
      </c>
      <c r="DD37" s="102">
        <f ca="1">IF(DD1&lt;=Summary!$B$3,'Monthly CF'!DD34,0)</f>
        <v>83210.959721149004</v>
      </c>
      <c r="DE37" s="102">
        <f ca="1">IF(DE1&lt;=Summary!$B$3,'Monthly CF'!DE34,0)</f>
        <v>83210.959721149004</v>
      </c>
      <c r="DF37" s="102">
        <f ca="1">IF(DF1&lt;=Summary!$B$3,'Monthly CF'!DF34,0)</f>
        <v>83210.959721149004</v>
      </c>
      <c r="DG37" s="102">
        <f ca="1">IF(DG1&lt;=Summary!$B$3,'Monthly CF'!DG34,0)</f>
        <v>85707.288512783474</v>
      </c>
      <c r="DH37" s="102">
        <f ca="1">IF(DH1&lt;=Summary!$B$3,'Monthly CF'!DH34,0)</f>
        <v>85707.288512783503</v>
      </c>
      <c r="DI37" s="102">
        <f ca="1">IF(DI1&lt;=Summary!$B$3,'Monthly CF'!DI34,0)</f>
        <v>85707.288512783489</v>
      </c>
      <c r="DJ37" s="102">
        <f ca="1">IF(DJ1&lt;=Summary!$B$3,'Monthly CF'!DJ34,0)</f>
        <v>85707.288512783474</v>
      </c>
      <c r="DK37" s="102">
        <f ca="1">IF(DK1&lt;=Summary!$B$3,'Monthly CF'!DK34,0)</f>
        <v>85707.288512783489</v>
      </c>
      <c r="DL37" s="102">
        <f ca="1">IF(DL1&lt;=Summary!$B$3,'Monthly CF'!DL34,0)</f>
        <v>85707.288512783489</v>
      </c>
      <c r="DM37" s="102">
        <f ca="1">IF(DM1&lt;=Summary!$B$3,'Monthly CF'!DM34,0)</f>
        <v>85707.288512783489</v>
      </c>
      <c r="DN37" s="102">
        <f ca="1">IF(DN1&lt;=Summary!$B$3,'Monthly CF'!DN34,0)</f>
        <v>85707.288512783474</v>
      </c>
      <c r="DO37" s="102">
        <f ca="1">IF(DO1&lt;=Summary!$B$3,'Monthly CF'!DO34,0)</f>
        <v>85707.288512783503</v>
      </c>
      <c r="DP37" s="102">
        <f ca="1">IF(DP1&lt;=Summary!$B$3,'Monthly CF'!DP34,0)</f>
        <v>85707.288512783503</v>
      </c>
      <c r="DQ37" s="102">
        <f ca="1">IF(DQ1&lt;=Summary!$B$3,'Monthly CF'!DQ34,0)</f>
        <v>85707.288512783489</v>
      </c>
      <c r="DR37" s="102">
        <f ca="1">IF(DR1&lt;=Summary!$B$3,'Monthly CF'!DR34,0)</f>
        <v>85707.288512783489</v>
      </c>
      <c r="DS37" s="102">
        <f>IF(DS1&lt;=Summary!$B$3,'Monthly CF'!DS34,0)</f>
        <v>0</v>
      </c>
      <c r="DT37" s="102">
        <f>IF(DT1&lt;=Summary!$B$3,'Monthly CF'!DT34,0)</f>
        <v>0</v>
      </c>
      <c r="DU37" s="102">
        <f>IF(DU1&lt;=Summary!$B$3,'Monthly CF'!DU34,0)</f>
        <v>0</v>
      </c>
      <c r="DV37" s="102">
        <f>IF(DV1&lt;=Summary!$B$3,'Monthly CF'!DV34,0)</f>
        <v>0</v>
      </c>
      <c r="DW37" s="102">
        <f>IF(DW1&lt;=Summary!$B$3,'Monthly CF'!DW34,0)</f>
        <v>0</v>
      </c>
      <c r="DX37" s="102">
        <f>IF(DX1&lt;=Summary!$B$3,'Monthly CF'!DX34,0)</f>
        <v>0</v>
      </c>
      <c r="DY37" s="102">
        <f>IF(DY1&lt;=Summary!$B$3,'Monthly CF'!DY34,0)</f>
        <v>0</v>
      </c>
      <c r="DZ37" s="102">
        <f>IF(DZ1&lt;=Summary!$B$3,'Monthly CF'!DZ34,0)</f>
        <v>0</v>
      </c>
      <c r="EA37" s="102">
        <f>IF(EA1&lt;=Summary!$B$3,'Monthly CF'!EA34,0)</f>
        <v>0</v>
      </c>
      <c r="EB37" s="102">
        <f>IF(EB1&lt;=Summary!$B$3,'Monthly CF'!EB34,0)</f>
        <v>0</v>
      </c>
      <c r="EC37" s="102">
        <f>IF(EC1&lt;=Summary!$B$3,'Monthly CF'!EC34,0)</f>
        <v>0</v>
      </c>
      <c r="ED37" s="102">
        <f>IF(ED1&lt;=Summary!$B$3,'Monthly CF'!ED34,0)</f>
        <v>0</v>
      </c>
    </row>
    <row r="38" spans="1:134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</row>
  </sheetData>
  <sheetProtection algorithmName="SHA-512" hashValue="7XJpvxKHsJspF/ZWoXMfk0o6rYVrObORRKhZ6OXd7+LmLdPqaaFC48rG7IhVX7Ttt14C+9UwDpmS/FtHAsZvQw==" saltValue="U2M/aCxJdKsT+SLdi19YW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5C4A-29E7-43CA-8889-CF8DCCF4DB32}">
  <dimension ref="A1:L33"/>
  <sheetViews>
    <sheetView showGridLines="0" tabSelected="1" workbookViewId="0">
      <selection activeCell="L30" sqref="L30"/>
    </sheetView>
  </sheetViews>
  <sheetFormatPr defaultColWidth="8.85546875" defaultRowHeight="13.5" x14ac:dyDescent="0.25"/>
  <cols>
    <col min="1" max="1" width="13.42578125" style="1" bestFit="1" customWidth="1"/>
    <col min="2" max="2" width="25" style="1" bestFit="1" customWidth="1"/>
    <col min="3" max="3" width="13.5703125" style="1" bestFit="1" customWidth="1"/>
    <col min="4" max="5" width="12.28515625" style="1" bestFit="1" customWidth="1"/>
    <col min="6" max="12" width="13.5703125" style="1" bestFit="1" customWidth="1"/>
    <col min="13" max="16384" width="8.85546875" style="1"/>
  </cols>
  <sheetData>
    <row r="1" spans="1:12" x14ac:dyDescent="0.25">
      <c r="A1" s="5"/>
      <c r="B1" s="71" t="s">
        <v>85</v>
      </c>
      <c r="C1" s="72">
        <v>1</v>
      </c>
      <c r="D1" s="72">
        <f>C1+1</f>
        <v>2</v>
      </c>
      <c r="E1" s="72">
        <f t="shared" ref="E1:L1" si="0">D1+1</f>
        <v>3</v>
      </c>
      <c r="F1" s="72">
        <f t="shared" si="0"/>
        <v>4</v>
      </c>
      <c r="G1" s="72">
        <f t="shared" si="0"/>
        <v>5</v>
      </c>
      <c r="H1" s="72">
        <f t="shared" si="0"/>
        <v>6</v>
      </c>
      <c r="I1" s="72">
        <f t="shared" si="0"/>
        <v>7</v>
      </c>
      <c r="J1" s="72">
        <f t="shared" si="0"/>
        <v>8</v>
      </c>
      <c r="K1" s="72">
        <f t="shared" si="0"/>
        <v>9</v>
      </c>
      <c r="L1" s="73">
        <f t="shared" si="0"/>
        <v>10</v>
      </c>
    </row>
    <row r="2" spans="1:12" x14ac:dyDescent="0.25">
      <c r="A2" s="5"/>
      <c r="B2" s="81" t="s">
        <v>116</v>
      </c>
      <c r="C2" s="82">
        <f>EOMONTH(Summary!B2,12)</f>
        <v>44926</v>
      </c>
      <c r="D2" s="82">
        <f>EOMONTH(C2,12)</f>
        <v>45291</v>
      </c>
      <c r="E2" s="82">
        <f t="shared" ref="E2:L2" si="1">EOMONTH(D2,12)</f>
        <v>45657</v>
      </c>
      <c r="F2" s="82">
        <f t="shared" si="1"/>
        <v>46022</v>
      </c>
      <c r="G2" s="82">
        <f t="shared" si="1"/>
        <v>46387</v>
      </c>
      <c r="H2" s="82">
        <f t="shared" si="1"/>
        <v>46752</v>
      </c>
      <c r="I2" s="82">
        <f t="shared" si="1"/>
        <v>47118</v>
      </c>
      <c r="J2" s="82">
        <f t="shared" si="1"/>
        <v>47483</v>
      </c>
      <c r="K2" s="82">
        <f t="shared" si="1"/>
        <v>47848</v>
      </c>
      <c r="L2" s="83">
        <f t="shared" si="1"/>
        <v>48213</v>
      </c>
    </row>
    <row r="3" spans="1:12" x14ac:dyDescent="0.25">
      <c r="A3" s="5"/>
      <c r="B3" s="126"/>
      <c r="C3" s="5"/>
      <c r="D3" s="5"/>
      <c r="E3" s="5"/>
      <c r="F3" s="5"/>
      <c r="G3" s="5"/>
      <c r="H3" s="5"/>
      <c r="I3" s="5"/>
      <c r="J3" s="5"/>
      <c r="K3" s="5"/>
      <c r="L3" s="127"/>
    </row>
    <row r="4" spans="1:12" x14ac:dyDescent="0.25">
      <c r="A4" s="5"/>
      <c r="B4" s="128" t="s">
        <v>105</v>
      </c>
      <c r="C4" s="5"/>
      <c r="D4" s="5"/>
      <c r="E4" s="5"/>
      <c r="F4" s="5"/>
      <c r="G4" s="5"/>
      <c r="H4" s="5"/>
      <c r="I4" s="5"/>
      <c r="J4" s="5"/>
      <c r="K4" s="5"/>
      <c r="L4" s="127"/>
    </row>
    <row r="5" spans="1:12" x14ac:dyDescent="0.25">
      <c r="A5" s="102">
        <f>SUM(C5:L5)</f>
        <v>8960812.056025574</v>
      </c>
      <c r="B5" s="13" t="s">
        <v>106</v>
      </c>
      <c r="C5" s="94">
        <f>SUMIFS('Monthly CF'!$C6:$ED6,'Monthly CF'!$C$1:$ED$1,'Annual CF'!C$1,'Monthly CF'!$C$1:$ED$1,"&lt;="&amp;Summary!$B$3)</f>
        <v>840278.34881162131</v>
      </c>
      <c r="D5" s="94">
        <f>SUMIFS('Monthly CF'!$C6:$ED6,'Monthly CF'!$C$1:$ED$1,'Annual CF'!D$1,'Monthly CF'!$C$1:$ED$1,"&lt;="&amp;Summary!$B$3)</f>
        <v>681805.03747476591</v>
      </c>
      <c r="E5" s="94">
        <f>SUMIFS('Monthly CF'!$C6:$ED6,'Monthly CF'!$C$1:$ED$1,'Annual CF'!E$1,'Monthly CF'!$C$1:$ED$1,"&lt;="&amp;Summary!$B$3)</f>
        <v>795003.68652872893</v>
      </c>
      <c r="F5" s="94">
        <f>SUMIFS('Monthly CF'!$C6:$ED6,'Monthly CF'!$C$1:$ED$1,'Annual CF'!F$1,'Monthly CF'!$C$1:$ED$1,"&lt;="&amp;Summary!$B$3)</f>
        <v>861242.51078470866</v>
      </c>
      <c r="G5" s="94">
        <f>SUMIFS('Monthly CF'!$C6:$ED6,'Monthly CF'!$C$1:$ED$1,'Annual CF'!G$1,'Monthly CF'!$C$1:$ED$1,"&lt;="&amp;Summary!$B$3)</f>
        <v>888997.11558686174</v>
      </c>
      <c r="H5" s="94">
        <f>SUMIFS('Monthly CF'!$C6:$ED6,'Monthly CF'!$C$1:$ED$1,'Annual CF'!H$1,'Monthly CF'!$C$1:$ED$1,"&lt;="&amp;Summary!$B$3)</f>
        <v>922144.56240193488</v>
      </c>
      <c r="I5" s="94">
        <f>SUMIFS('Monthly CF'!$C6:$ED6,'Monthly CF'!$C$1:$ED$1,'Annual CF'!I$1,'Monthly CF'!$C$1:$ED$1,"&lt;="&amp;Summary!$B$3)</f>
        <v>947503.53786798823</v>
      </c>
      <c r="J5" s="94">
        <f>SUMIFS('Monthly CF'!$C6:$ED6,'Monthly CF'!$C$1:$ED$1,'Annual CF'!J$1,'Monthly CF'!$C$1:$ED$1,"&lt;="&amp;Summary!$B$3)</f>
        <v>978303.16625221306</v>
      </c>
      <c r="K5" s="94">
        <f>SUMIFS('Monthly CF'!$C6:$ED6,'Monthly CF'!$C$1:$ED$1,'Annual CF'!K$1,'Monthly CF'!$C$1:$ED$1,"&lt;="&amp;Summary!$B$3)</f>
        <v>1007652.2612397791</v>
      </c>
      <c r="L5" s="97">
        <f>SUMIFS('Monthly CF'!$C6:$ED6,'Monthly CF'!$C$1:$ED$1,'Annual CF'!L$1,'Monthly CF'!$C$1:$ED$1,"&lt;="&amp;Summary!$B$3)</f>
        <v>1037881.8290769722</v>
      </c>
    </row>
    <row r="6" spans="1:12" x14ac:dyDescent="0.25">
      <c r="A6" s="102">
        <f t="shared" ref="A6:A8" si="2">SUM(C6:L6)</f>
        <v>-350691.26490316656</v>
      </c>
      <c r="B6" s="13" t="s">
        <v>107</v>
      </c>
      <c r="C6" s="94">
        <f>SUMIFS('Monthly CF'!$C7:$ED7,'Monthly CF'!$C$1:$ED$1,'Annual CF'!C$1,'Monthly CF'!$C$1:$ED$1,"&lt;="&amp;Summary!$B$3)</f>
        <v>0</v>
      </c>
      <c r="D6" s="94">
        <f>SUMIFS('Monthly CF'!$C7:$ED7,'Monthly CF'!$C$1:$ED$1,'Annual CF'!D$1,'Monthly CF'!$C$1:$ED$1,"&lt;="&amp;Summary!$B$3)</f>
        <v>0</v>
      </c>
      <c r="E6" s="94">
        <f>SUMIFS('Monthly CF'!$C7:$ED7,'Monthly CF'!$C$1:$ED$1,'Annual CF'!E$1,'Monthly CF'!$C$1:$ED$1,"&lt;="&amp;Summary!$B$3)</f>
        <v>-292631.58333333326</v>
      </c>
      <c r="F6" s="94">
        <f>SUMIFS('Monthly CF'!$C7:$ED7,'Monthly CF'!$C$1:$ED$1,'Annual CF'!F$1,'Monthly CF'!$C$1:$ED$1,"&lt;="&amp;Summary!$B$3)</f>
        <v>-45416.465937499997</v>
      </c>
      <c r="G6" s="94">
        <f>SUMIFS('Monthly CF'!$C7:$ED7,'Monthly CF'!$C$1:$ED$1,'Annual CF'!G$1,'Monthly CF'!$C$1:$ED$1,"&lt;="&amp;Summary!$B$3)</f>
        <v>-12643.215632333333</v>
      </c>
      <c r="H6" s="94">
        <f>SUMIFS('Monthly CF'!$C7:$ED7,'Monthly CF'!$C$1:$ED$1,'Annual CF'!H$1,'Monthly CF'!$C$1:$ED$1,"&lt;="&amp;Summary!$B$3)</f>
        <v>0</v>
      </c>
      <c r="I6" s="94">
        <f>SUMIFS('Monthly CF'!$C7:$ED7,'Monthly CF'!$C$1:$ED$1,'Annual CF'!I$1,'Monthly CF'!$C$1:$ED$1,"&lt;="&amp;Summary!$B$3)</f>
        <v>0</v>
      </c>
      <c r="J6" s="94">
        <f>SUMIFS('Monthly CF'!$C7:$ED7,'Monthly CF'!$C$1:$ED$1,'Annual CF'!J$1,'Monthly CF'!$C$1:$ED$1,"&lt;="&amp;Summary!$B$3)</f>
        <v>0</v>
      </c>
      <c r="K6" s="94">
        <f>SUMIFS('Monthly CF'!$C7:$ED7,'Monthly CF'!$C$1:$ED$1,'Annual CF'!K$1,'Monthly CF'!$C$1:$ED$1,"&lt;="&amp;Summary!$B$3)</f>
        <v>0</v>
      </c>
      <c r="L6" s="97">
        <f>SUMIFS('Monthly CF'!$C7:$ED7,'Monthly CF'!$C$1:$ED$1,'Annual CF'!L$1,'Monthly CF'!$C$1:$ED$1,"&lt;="&amp;Summary!$B$3)</f>
        <v>0</v>
      </c>
    </row>
    <row r="7" spans="1:12" x14ac:dyDescent="0.25">
      <c r="A7" s="102">
        <f t="shared" si="2"/>
        <v>0</v>
      </c>
      <c r="B7" s="13" t="s">
        <v>37</v>
      </c>
      <c r="C7" s="94">
        <f>SUMIFS('Monthly CF'!$C8:$ED8,'Monthly CF'!$C$1:$ED$1,'Annual CF'!C$1,'Monthly CF'!$C$1:$ED$1,"&lt;="&amp;Summary!$B$3)</f>
        <v>0</v>
      </c>
      <c r="D7" s="94">
        <f>SUMIFS('Monthly CF'!$C8:$ED8,'Monthly CF'!$C$1:$ED$1,'Annual CF'!D$1,'Monthly CF'!$C$1:$ED$1,"&lt;="&amp;Summary!$B$3)</f>
        <v>0</v>
      </c>
      <c r="E7" s="94">
        <f>SUMIFS('Monthly CF'!$C8:$ED8,'Monthly CF'!$C$1:$ED$1,'Annual CF'!E$1,'Monthly CF'!$C$1:$ED$1,"&lt;="&amp;Summary!$B$3)</f>
        <v>0</v>
      </c>
      <c r="F7" s="94">
        <f>SUMIFS('Monthly CF'!$C8:$ED8,'Monthly CF'!$C$1:$ED$1,'Annual CF'!F$1,'Monthly CF'!$C$1:$ED$1,"&lt;="&amp;Summary!$B$3)</f>
        <v>0</v>
      </c>
      <c r="G7" s="94">
        <f>SUMIFS('Monthly CF'!$C8:$ED8,'Monthly CF'!$C$1:$ED$1,'Annual CF'!G$1,'Monthly CF'!$C$1:$ED$1,"&lt;="&amp;Summary!$B$3)</f>
        <v>0</v>
      </c>
      <c r="H7" s="94">
        <f>SUMIFS('Monthly CF'!$C8:$ED8,'Monthly CF'!$C$1:$ED$1,'Annual CF'!H$1,'Monthly CF'!$C$1:$ED$1,"&lt;="&amp;Summary!$B$3)</f>
        <v>0</v>
      </c>
      <c r="I7" s="94">
        <f>SUMIFS('Monthly CF'!$C8:$ED8,'Monthly CF'!$C$1:$ED$1,'Annual CF'!I$1,'Monthly CF'!$C$1:$ED$1,"&lt;="&amp;Summary!$B$3)</f>
        <v>0</v>
      </c>
      <c r="J7" s="94">
        <f>SUMIFS('Monthly CF'!$C8:$ED8,'Monthly CF'!$C$1:$ED$1,'Annual CF'!J$1,'Monthly CF'!$C$1:$ED$1,"&lt;="&amp;Summary!$B$3)</f>
        <v>0</v>
      </c>
      <c r="K7" s="94">
        <f>SUMIFS('Monthly CF'!$C8:$ED8,'Monthly CF'!$C$1:$ED$1,'Annual CF'!K$1,'Monthly CF'!$C$1:$ED$1,"&lt;="&amp;Summary!$B$3)</f>
        <v>0</v>
      </c>
      <c r="L7" s="97">
        <f>SUMIFS('Monthly CF'!$C8:$ED8,'Monthly CF'!$C$1:$ED$1,'Annual CF'!L$1,'Monthly CF'!$C$1:$ED$1,"&lt;="&amp;Summary!$B$3)</f>
        <v>0</v>
      </c>
    </row>
    <row r="8" spans="1:12" x14ac:dyDescent="0.25">
      <c r="A8" s="102">
        <f t="shared" si="2"/>
        <v>8610120.7911224086</v>
      </c>
      <c r="B8" s="121" t="s">
        <v>108</v>
      </c>
      <c r="C8" s="100">
        <f>SUMIFS('Monthly CF'!$C9:$ED9,'Monthly CF'!$C$1:$ED$1,'Annual CF'!C$1,'Monthly CF'!$C$1:$ED$1,"&lt;="&amp;Summary!$B$3)</f>
        <v>840278.34881162131</v>
      </c>
      <c r="D8" s="100">
        <f>SUMIFS('Monthly CF'!$C9:$ED9,'Monthly CF'!$C$1:$ED$1,'Annual CF'!D$1,'Monthly CF'!$C$1:$ED$1,"&lt;="&amp;Summary!$B$3)</f>
        <v>681805.03747476591</v>
      </c>
      <c r="E8" s="100">
        <f>SUMIFS('Monthly CF'!$C9:$ED9,'Monthly CF'!$C$1:$ED$1,'Annual CF'!E$1,'Monthly CF'!$C$1:$ED$1,"&lt;="&amp;Summary!$B$3)</f>
        <v>502372.10319539555</v>
      </c>
      <c r="F8" s="100">
        <f>SUMIFS('Monthly CF'!$C9:$ED9,'Monthly CF'!$C$1:$ED$1,'Annual CF'!F$1,'Monthly CF'!$C$1:$ED$1,"&lt;="&amp;Summary!$B$3)</f>
        <v>815826.04484720866</v>
      </c>
      <c r="G8" s="100">
        <f>SUMIFS('Monthly CF'!$C9:$ED9,'Monthly CF'!$C$1:$ED$1,'Annual CF'!G$1,'Monthly CF'!$C$1:$ED$1,"&lt;="&amp;Summary!$B$3)</f>
        <v>876353.89995452831</v>
      </c>
      <c r="H8" s="100">
        <f>SUMIFS('Monthly CF'!$C9:$ED9,'Monthly CF'!$C$1:$ED$1,'Annual CF'!H$1,'Monthly CF'!$C$1:$ED$1,"&lt;="&amp;Summary!$B$3)</f>
        <v>922144.56240193488</v>
      </c>
      <c r="I8" s="100">
        <f>SUMIFS('Monthly CF'!$C9:$ED9,'Monthly CF'!$C$1:$ED$1,'Annual CF'!I$1,'Monthly CF'!$C$1:$ED$1,"&lt;="&amp;Summary!$B$3)</f>
        <v>947503.53786798823</v>
      </c>
      <c r="J8" s="100">
        <f>SUMIFS('Monthly CF'!$C9:$ED9,'Monthly CF'!$C$1:$ED$1,'Annual CF'!J$1,'Monthly CF'!$C$1:$ED$1,"&lt;="&amp;Summary!$B$3)</f>
        <v>978303.16625221306</v>
      </c>
      <c r="K8" s="100">
        <f>SUMIFS('Monthly CF'!$C9:$ED9,'Monthly CF'!$C$1:$ED$1,'Annual CF'!K$1,'Monthly CF'!$C$1:$ED$1,"&lt;="&amp;Summary!$B$3)</f>
        <v>1007652.2612397791</v>
      </c>
      <c r="L8" s="101">
        <f>SUMIFS('Monthly CF'!$C9:$ED9,'Monthly CF'!$C$1:$ED$1,'Annual CF'!L$1,'Monthly CF'!$C$1:$ED$1,"&lt;="&amp;Summary!$B$3)</f>
        <v>1037881.8290769722</v>
      </c>
    </row>
    <row r="9" spans="1:12" x14ac:dyDescent="0.25">
      <c r="A9" s="102"/>
      <c r="B9" s="13"/>
      <c r="C9" s="94"/>
      <c r="D9" s="94"/>
      <c r="E9" s="94"/>
      <c r="F9" s="94"/>
      <c r="G9" s="94"/>
      <c r="H9" s="94"/>
      <c r="I9" s="94"/>
      <c r="J9" s="94"/>
      <c r="K9" s="94"/>
      <c r="L9" s="97"/>
    </row>
    <row r="10" spans="1:12" x14ac:dyDescent="0.25">
      <c r="A10" s="102"/>
      <c r="B10" s="128" t="s">
        <v>109</v>
      </c>
      <c r="C10" s="5"/>
      <c r="D10" s="5"/>
      <c r="E10" s="5"/>
      <c r="F10" s="5"/>
      <c r="G10" s="5"/>
      <c r="H10" s="5"/>
      <c r="I10" s="5"/>
      <c r="J10" s="5"/>
      <c r="K10" s="5"/>
      <c r="L10" s="127"/>
    </row>
    <row r="11" spans="1:12" x14ac:dyDescent="0.25">
      <c r="A11" s="102">
        <f t="shared" ref="A11:A13" ca="1" si="3">SUM(C11:L11)</f>
        <v>4001621.7650822396</v>
      </c>
      <c r="B11" s="13" t="s">
        <v>110</v>
      </c>
      <c r="C11" s="94">
        <f ca="1">SUMIFS('Monthly CF'!$C12:$ED12,'Monthly CF'!$C$1:$ED$1,'Annual CF'!C$1,'Monthly CF'!$C$1:$ED$1,"&lt;="&amp;Summary!$B$3)</f>
        <v>361023.78031538276</v>
      </c>
      <c r="D11" s="94">
        <f ca="1">SUMIFS('Monthly CF'!$C12:$ED12,'Monthly CF'!$C$1:$ED$1,'Annual CF'!D$1,'Monthly CF'!$C$1:$ED$1,"&lt;="&amp;Summary!$B$3)</f>
        <v>292787.11835108005</v>
      </c>
      <c r="E11" s="94">
        <f ca="1">SUMIFS('Monthly CF'!$C12:$ED12,'Monthly CF'!$C$1:$ED$1,'Annual CF'!E$1,'Monthly CF'!$C$1:$ED$1,"&lt;="&amp;Summary!$B$3)</f>
        <v>345920.11985649011</v>
      </c>
      <c r="F11" s="94">
        <f ca="1">SUMIFS('Monthly CF'!$C12:$ED12,'Monthly CF'!$C$1:$ED$1,'Annual CF'!F$1,'Monthly CF'!$C$1:$ED$1,"&lt;="&amp;Summary!$B$3)</f>
        <v>387178.3013903863</v>
      </c>
      <c r="G11" s="94">
        <f ca="1">SUMIFS('Monthly CF'!$C12:$ED12,'Monthly CF'!$C$1:$ED$1,'Annual CF'!G$1,'Monthly CF'!$C$1:$ED$1,"&lt;="&amp;Summary!$B$3)</f>
        <v>401308.1850645215</v>
      </c>
      <c r="H11" s="94">
        <f ca="1">SUMIFS('Monthly CF'!$C12:$ED12,'Monthly CF'!$C$1:$ED$1,'Annual CF'!H$1,'Monthly CF'!$C$1:$ED$1,"&lt;="&amp;Summary!$B$3)</f>
        <v>416918.24039846449</v>
      </c>
      <c r="I11" s="94">
        <f ca="1">SUMIFS('Monthly CF'!$C12:$ED12,'Monthly CF'!$C$1:$ED$1,'Annual CF'!I$1,'Monthly CF'!$C$1:$ED$1,"&lt;="&amp;Summary!$B$3)</f>
        <v>429354.48777311936</v>
      </c>
      <c r="J11" s="94">
        <f ca="1">SUMIFS('Monthly CF'!$C12:$ED12,'Monthly CF'!$C$1:$ED$1,'Annual CF'!J$1,'Monthly CF'!$C$1:$ED$1,"&lt;="&amp;Summary!$B$3)</f>
        <v>442308.56123873114</v>
      </c>
      <c r="K11" s="94">
        <f ca="1">SUMIFS('Monthly CF'!$C12:$ED12,'Monthly CF'!$C$1:$ED$1,'Annual CF'!K$1,'Monthly CF'!$C$1:$ED$1,"&lt;="&amp;Summary!$B$3)</f>
        <v>455577.81807589327</v>
      </c>
      <c r="L11" s="97">
        <f ca="1">SUMIFS('Monthly CF'!$C12:$ED12,'Monthly CF'!$C$1:$ED$1,'Annual CF'!L$1,'Monthly CF'!$C$1:$ED$1,"&lt;="&amp;Summary!$B$3)</f>
        <v>469245.15261817013</v>
      </c>
    </row>
    <row r="12" spans="1:12" x14ac:dyDescent="0.25">
      <c r="A12" s="102">
        <f t="shared" si="3"/>
        <v>0</v>
      </c>
      <c r="B12" s="13" t="s">
        <v>79</v>
      </c>
      <c r="C12" s="94">
        <f>SUMIFS('Monthly CF'!$C13:$ED13,'Monthly CF'!$C$1:$ED$1,'Annual CF'!C$1,'Monthly CF'!$C$1:$ED$1,"&lt;="&amp;Summary!$B$3)</f>
        <v>0</v>
      </c>
      <c r="D12" s="94">
        <f>SUMIFS('Monthly CF'!$C13:$ED13,'Monthly CF'!$C$1:$ED$1,'Annual CF'!D$1,'Monthly CF'!$C$1:$ED$1,"&lt;="&amp;Summary!$B$3)</f>
        <v>0</v>
      </c>
      <c r="E12" s="94">
        <f>SUMIFS('Monthly CF'!$C13:$ED13,'Monthly CF'!$C$1:$ED$1,'Annual CF'!E$1,'Monthly CF'!$C$1:$ED$1,"&lt;="&amp;Summary!$B$3)</f>
        <v>0</v>
      </c>
      <c r="F12" s="94">
        <f>SUMIFS('Monthly CF'!$C13:$ED13,'Monthly CF'!$C$1:$ED$1,'Annual CF'!F$1,'Monthly CF'!$C$1:$ED$1,"&lt;="&amp;Summary!$B$3)</f>
        <v>0</v>
      </c>
      <c r="G12" s="94">
        <f>SUMIFS('Monthly CF'!$C13:$ED13,'Monthly CF'!$C$1:$ED$1,'Annual CF'!G$1,'Monthly CF'!$C$1:$ED$1,"&lt;="&amp;Summary!$B$3)</f>
        <v>0</v>
      </c>
      <c r="H12" s="94">
        <f>SUMIFS('Monthly CF'!$C13:$ED13,'Monthly CF'!$C$1:$ED$1,'Annual CF'!H$1,'Monthly CF'!$C$1:$ED$1,"&lt;="&amp;Summary!$B$3)</f>
        <v>0</v>
      </c>
      <c r="I12" s="94">
        <f>SUMIFS('Monthly CF'!$C13:$ED13,'Monthly CF'!$C$1:$ED$1,'Annual CF'!I$1,'Monthly CF'!$C$1:$ED$1,"&lt;="&amp;Summary!$B$3)</f>
        <v>0</v>
      </c>
      <c r="J12" s="94">
        <f>SUMIFS('Monthly CF'!$C13:$ED13,'Monthly CF'!$C$1:$ED$1,'Annual CF'!J$1,'Monthly CF'!$C$1:$ED$1,"&lt;="&amp;Summary!$B$3)</f>
        <v>0</v>
      </c>
      <c r="K12" s="94">
        <f>SUMIFS('Monthly CF'!$C13:$ED13,'Monthly CF'!$C$1:$ED$1,'Annual CF'!K$1,'Monthly CF'!$C$1:$ED$1,"&lt;="&amp;Summary!$B$3)</f>
        <v>0</v>
      </c>
      <c r="L12" s="97">
        <f>SUMIFS('Monthly CF'!$C13:$ED13,'Monthly CF'!$C$1:$ED$1,'Annual CF'!L$1,'Monthly CF'!$C$1:$ED$1,"&lt;="&amp;Summary!$B$3)</f>
        <v>0</v>
      </c>
    </row>
    <row r="13" spans="1:12" x14ac:dyDescent="0.25">
      <c r="A13" s="102">
        <f t="shared" ca="1" si="3"/>
        <v>4001621.7650822396</v>
      </c>
      <c r="B13" s="121" t="s">
        <v>111</v>
      </c>
      <c r="C13" s="100">
        <f ca="1">SUMIFS('Monthly CF'!$C14:$ED14,'Monthly CF'!$C$1:$ED$1,'Annual CF'!C$1,'Monthly CF'!$C$1:$ED$1,"&lt;="&amp;Summary!$B$3)</f>
        <v>361023.78031538276</v>
      </c>
      <c r="D13" s="100">
        <f ca="1">SUMIFS('Monthly CF'!$C14:$ED14,'Monthly CF'!$C$1:$ED$1,'Annual CF'!D$1,'Monthly CF'!$C$1:$ED$1,"&lt;="&amp;Summary!$B$3)</f>
        <v>292787.11835108005</v>
      </c>
      <c r="E13" s="100">
        <f ca="1">SUMIFS('Monthly CF'!$C14:$ED14,'Monthly CF'!$C$1:$ED$1,'Annual CF'!E$1,'Monthly CF'!$C$1:$ED$1,"&lt;="&amp;Summary!$B$3)</f>
        <v>345920.11985649011</v>
      </c>
      <c r="F13" s="100">
        <f ca="1">SUMIFS('Monthly CF'!$C14:$ED14,'Monthly CF'!$C$1:$ED$1,'Annual CF'!F$1,'Monthly CF'!$C$1:$ED$1,"&lt;="&amp;Summary!$B$3)</f>
        <v>387178.3013903863</v>
      </c>
      <c r="G13" s="100">
        <f ca="1">SUMIFS('Monthly CF'!$C14:$ED14,'Monthly CF'!$C$1:$ED$1,'Annual CF'!G$1,'Monthly CF'!$C$1:$ED$1,"&lt;="&amp;Summary!$B$3)</f>
        <v>401308.1850645215</v>
      </c>
      <c r="H13" s="100">
        <f ca="1">SUMIFS('Monthly CF'!$C14:$ED14,'Monthly CF'!$C$1:$ED$1,'Annual CF'!H$1,'Monthly CF'!$C$1:$ED$1,"&lt;="&amp;Summary!$B$3)</f>
        <v>416918.24039846449</v>
      </c>
      <c r="I13" s="100">
        <f ca="1">SUMIFS('Monthly CF'!$C14:$ED14,'Monthly CF'!$C$1:$ED$1,'Annual CF'!I$1,'Monthly CF'!$C$1:$ED$1,"&lt;="&amp;Summary!$B$3)</f>
        <v>429354.48777311936</v>
      </c>
      <c r="J13" s="100">
        <f ca="1">SUMIFS('Monthly CF'!$C14:$ED14,'Monthly CF'!$C$1:$ED$1,'Annual CF'!J$1,'Monthly CF'!$C$1:$ED$1,"&lt;="&amp;Summary!$B$3)</f>
        <v>442308.56123873114</v>
      </c>
      <c r="K13" s="100">
        <f ca="1">SUMIFS('Monthly CF'!$C14:$ED14,'Monthly CF'!$C$1:$ED$1,'Annual CF'!K$1,'Monthly CF'!$C$1:$ED$1,"&lt;="&amp;Summary!$B$3)</f>
        <v>455577.81807589327</v>
      </c>
      <c r="L13" s="101">
        <f ca="1">SUMIFS('Monthly CF'!$C14:$ED14,'Monthly CF'!$C$1:$ED$1,'Annual CF'!L$1,'Monthly CF'!$C$1:$ED$1,"&lt;="&amp;Summary!$B$3)</f>
        <v>469245.15261817013</v>
      </c>
    </row>
    <row r="14" spans="1:12" x14ac:dyDescent="0.25">
      <c r="A14" s="102"/>
      <c r="B14" s="13"/>
      <c r="C14" s="94"/>
      <c r="D14" s="94"/>
      <c r="E14" s="94"/>
      <c r="F14" s="94"/>
      <c r="G14" s="94"/>
      <c r="H14" s="94"/>
      <c r="I14" s="94"/>
      <c r="J14" s="94"/>
      <c r="K14" s="94"/>
      <c r="L14" s="97"/>
    </row>
    <row r="15" spans="1:12" x14ac:dyDescent="0.25">
      <c r="A15" s="102">
        <f ca="1">SUM(C15:L15)</f>
        <v>12611742.556204647</v>
      </c>
      <c r="B15" s="121" t="s">
        <v>112</v>
      </c>
      <c r="C15" s="100">
        <f ca="1">SUMIFS('Monthly CF'!$C16:$ED16,'Monthly CF'!$C$1:$ED$1,'Annual CF'!C$1,'Monthly CF'!$C$1:$ED$1,"&lt;="&amp;Summary!$B$3)</f>
        <v>1201302.129127004</v>
      </c>
      <c r="D15" s="100">
        <f ca="1">SUMIFS('Monthly CF'!$C16:$ED16,'Monthly CF'!$C$1:$ED$1,'Annual CF'!D$1,'Monthly CF'!$C$1:$ED$1,"&lt;="&amp;Summary!$B$3)</f>
        <v>974592.15582584555</v>
      </c>
      <c r="E15" s="100">
        <f ca="1">SUMIFS('Monthly CF'!$C16:$ED16,'Monthly CF'!$C$1:$ED$1,'Annual CF'!E$1,'Monthly CF'!$C$1:$ED$1,"&lt;="&amp;Summary!$B$3)</f>
        <v>848292.22305188561</v>
      </c>
      <c r="F15" s="100">
        <f ca="1">SUMIFS('Monthly CF'!$C16:$ED16,'Monthly CF'!$C$1:$ED$1,'Annual CF'!F$1,'Monthly CF'!$C$1:$ED$1,"&lt;="&amp;Summary!$B$3)</f>
        <v>1203004.3462375952</v>
      </c>
      <c r="G15" s="100">
        <f ca="1">SUMIFS('Monthly CF'!$C16:$ED16,'Monthly CF'!$C$1:$ED$1,'Annual CF'!G$1,'Monthly CF'!$C$1:$ED$1,"&lt;="&amp;Summary!$B$3)</f>
        <v>1277662.0850190499</v>
      </c>
      <c r="H15" s="100">
        <f ca="1">SUMIFS('Monthly CF'!$C16:$ED16,'Monthly CF'!$C$1:$ED$1,'Annual CF'!H$1,'Monthly CF'!$C$1:$ED$1,"&lt;="&amp;Summary!$B$3)</f>
        <v>1339062.8028003993</v>
      </c>
      <c r="I15" s="100">
        <f ca="1">SUMIFS('Monthly CF'!$C16:$ED16,'Monthly CF'!$C$1:$ED$1,'Annual CF'!I$1,'Monthly CF'!$C$1:$ED$1,"&lt;="&amp;Summary!$B$3)</f>
        <v>1376858.0256411075</v>
      </c>
      <c r="J15" s="100">
        <f ca="1">SUMIFS('Monthly CF'!$C16:$ED16,'Monthly CF'!$C$1:$ED$1,'Annual CF'!J$1,'Monthly CF'!$C$1:$ED$1,"&lt;="&amp;Summary!$B$3)</f>
        <v>1420611.7274909441</v>
      </c>
      <c r="K15" s="100">
        <f ca="1">SUMIFS('Monthly CF'!$C16:$ED16,'Monthly CF'!$C$1:$ED$1,'Annual CF'!K$1,'Monthly CF'!$C$1:$ED$1,"&lt;="&amp;Summary!$B$3)</f>
        <v>1463230.0793156722</v>
      </c>
      <c r="L15" s="101">
        <f ca="1">SUMIFS('Monthly CF'!$C16:$ED16,'Monthly CF'!$C$1:$ED$1,'Annual CF'!L$1,'Monthly CF'!$C$1:$ED$1,"&lt;="&amp;Summary!$B$3)</f>
        <v>1507126.9816951426</v>
      </c>
    </row>
    <row r="16" spans="1:12" x14ac:dyDescent="0.25">
      <c r="A16" s="102"/>
      <c r="B16" s="13"/>
      <c r="C16" s="94"/>
      <c r="D16" s="94"/>
      <c r="E16" s="94"/>
      <c r="F16" s="94"/>
      <c r="G16" s="94"/>
      <c r="H16" s="94"/>
      <c r="I16" s="94"/>
      <c r="J16" s="94"/>
      <c r="K16" s="94"/>
      <c r="L16" s="97"/>
    </row>
    <row r="17" spans="1:12" x14ac:dyDescent="0.25">
      <c r="A17" s="102"/>
      <c r="B17" s="128" t="s">
        <v>113</v>
      </c>
      <c r="C17" s="94"/>
      <c r="D17" s="94"/>
      <c r="E17" s="94"/>
      <c r="F17" s="94"/>
      <c r="G17" s="94"/>
      <c r="H17" s="94"/>
      <c r="I17" s="94"/>
      <c r="J17" s="94"/>
      <c r="K17" s="94"/>
      <c r="L17" s="97"/>
    </row>
    <row r="18" spans="1:12" x14ac:dyDescent="0.25">
      <c r="A18" s="102">
        <f t="shared" ref="A18:A23" si="4">SUM(C18:L18)</f>
        <v>-2063498.2760647312</v>
      </c>
      <c r="B18" s="13" t="str">
        <f>Expenses!A9</f>
        <v>Property Taxes</v>
      </c>
      <c r="C18" s="94">
        <f>SUMIFS('Monthly CF'!$C19:$ED19,'Monthly CF'!$C$1:$ED$1,'Annual CF'!C$1,'Monthly CF'!$C$1:$ED$1,"&lt;="&amp;Summary!$B$3)</f>
        <v>-180000</v>
      </c>
      <c r="D18" s="94">
        <f>SUMIFS('Monthly CF'!$C19:$ED19,'Monthly CF'!$C$1:$ED$1,'Annual CF'!D$1,'Monthly CF'!$C$1:$ED$1,"&lt;="&amp;Summary!$B$3)</f>
        <v>-185400</v>
      </c>
      <c r="E18" s="94">
        <f>SUMIFS('Monthly CF'!$C19:$ED19,'Monthly CF'!$C$1:$ED$1,'Annual CF'!E$1,'Monthly CF'!$C$1:$ED$1,"&lt;="&amp;Summary!$B$3)</f>
        <v>-190962</v>
      </c>
      <c r="F18" s="94">
        <f>SUMIFS('Monthly CF'!$C19:$ED19,'Monthly CF'!$C$1:$ED$1,'Annual CF'!F$1,'Monthly CF'!$C$1:$ED$1,"&lt;="&amp;Summary!$B$3)</f>
        <v>-196690.86</v>
      </c>
      <c r="G18" s="94">
        <f>SUMIFS('Monthly CF'!$C19:$ED19,'Monthly CF'!$C$1:$ED$1,'Annual CF'!G$1,'Monthly CF'!$C$1:$ED$1,"&lt;="&amp;Summary!$B$3)</f>
        <v>-202591.58579999991</v>
      </c>
      <c r="H18" s="94">
        <f>SUMIFS('Monthly CF'!$C19:$ED19,'Monthly CF'!$C$1:$ED$1,'Annual CF'!H$1,'Monthly CF'!$C$1:$ED$1,"&lt;="&amp;Summary!$B$3)</f>
        <v>-208669.33337400001</v>
      </c>
      <c r="I18" s="94">
        <f>SUMIFS('Monthly CF'!$C19:$ED19,'Monthly CF'!$C$1:$ED$1,'Annual CF'!I$1,'Monthly CF'!$C$1:$ED$1,"&lt;="&amp;Summary!$B$3)</f>
        <v>-214929.41337522</v>
      </c>
      <c r="J18" s="94">
        <f>SUMIFS('Monthly CF'!$C19:$ED19,'Monthly CF'!$C$1:$ED$1,'Annual CF'!J$1,'Monthly CF'!$C$1:$ED$1,"&lt;="&amp;Summary!$B$3)</f>
        <v>-221377.29577647665</v>
      </c>
      <c r="K18" s="94">
        <f>SUMIFS('Monthly CF'!$C19:$ED19,'Monthly CF'!$C$1:$ED$1,'Annual CF'!K$1,'Monthly CF'!$C$1:$ED$1,"&lt;="&amp;Summary!$B$3)</f>
        <v>-228018.61464977087</v>
      </c>
      <c r="L18" s="97">
        <f>SUMIFS('Monthly CF'!$C19:$ED19,'Monthly CF'!$C$1:$ED$1,'Annual CF'!L$1,'Monthly CF'!$C$1:$ED$1,"&lt;="&amp;Summary!$B$3)</f>
        <v>-234859.17308926399</v>
      </c>
    </row>
    <row r="19" spans="1:12" x14ac:dyDescent="0.25">
      <c r="A19" s="102">
        <f t="shared" si="4"/>
        <v>-825399.31042589271</v>
      </c>
      <c r="B19" s="13" t="str">
        <f>Expenses!A10</f>
        <v>Insurance</v>
      </c>
      <c r="C19" s="94">
        <f>SUMIFS('Monthly CF'!$C20:$ED20,'Monthly CF'!$C$1:$ED$1,'Annual CF'!C$1,'Monthly CF'!$C$1:$ED$1,"&lt;="&amp;Summary!$B$3)</f>
        <v>-72000</v>
      </c>
      <c r="D19" s="94">
        <f>SUMIFS('Monthly CF'!$C20:$ED20,'Monthly CF'!$C$1:$ED$1,'Annual CF'!D$1,'Monthly CF'!$C$1:$ED$1,"&lt;="&amp;Summary!$B$3)</f>
        <v>-74160</v>
      </c>
      <c r="E19" s="94">
        <f>SUMIFS('Monthly CF'!$C20:$ED20,'Monthly CF'!$C$1:$ED$1,'Annual CF'!E$1,'Monthly CF'!$C$1:$ED$1,"&lt;="&amp;Summary!$B$3)</f>
        <v>-76384.800000000003</v>
      </c>
      <c r="F19" s="94">
        <f>SUMIFS('Monthly CF'!$C20:$ED20,'Monthly CF'!$C$1:$ED$1,'Annual CF'!F$1,'Monthly CF'!$C$1:$ED$1,"&lt;="&amp;Summary!$B$3)</f>
        <v>-78676.344000000012</v>
      </c>
      <c r="G19" s="94">
        <f>SUMIFS('Monthly CF'!$C20:$ED20,'Monthly CF'!$C$1:$ED$1,'Annual CF'!G$1,'Monthly CF'!$C$1:$ED$1,"&lt;="&amp;Summary!$B$3)</f>
        <v>-81036.634320000012</v>
      </c>
      <c r="H19" s="94">
        <f>SUMIFS('Monthly CF'!$C20:$ED20,'Monthly CF'!$C$1:$ED$1,'Annual CF'!H$1,'Monthly CF'!$C$1:$ED$1,"&lt;="&amp;Summary!$B$3)</f>
        <v>-83467.733349600036</v>
      </c>
      <c r="I19" s="94">
        <f>SUMIFS('Monthly CF'!$C20:$ED20,'Monthly CF'!$C$1:$ED$1,'Annual CF'!I$1,'Monthly CF'!$C$1:$ED$1,"&lt;="&amp;Summary!$B$3)</f>
        <v>-85971.765350088026</v>
      </c>
      <c r="J19" s="94">
        <f>SUMIFS('Monthly CF'!$C20:$ED20,'Monthly CF'!$C$1:$ED$1,'Annual CF'!J$1,'Monthly CF'!$C$1:$ED$1,"&lt;="&amp;Summary!$B$3)</f>
        <v>-88550.91831059067</v>
      </c>
      <c r="K19" s="94">
        <f>SUMIFS('Monthly CF'!$C20:$ED20,'Monthly CF'!$C$1:$ED$1,'Annual CF'!K$1,'Monthly CF'!$C$1:$ED$1,"&lt;="&amp;Summary!$B$3)</f>
        <v>-91207.445859908403</v>
      </c>
      <c r="L19" s="97">
        <f>SUMIFS('Monthly CF'!$C20:$ED20,'Monthly CF'!$C$1:$ED$1,'Annual CF'!L$1,'Monthly CF'!$C$1:$ED$1,"&lt;="&amp;Summary!$B$3)</f>
        <v>-93943.669235705645</v>
      </c>
    </row>
    <row r="20" spans="1:12" x14ac:dyDescent="0.25">
      <c r="A20" s="102">
        <f t="shared" si="4"/>
        <v>-627515.98565107957</v>
      </c>
      <c r="B20" s="13" t="str">
        <f>Expenses!A11</f>
        <v>CAM</v>
      </c>
      <c r="C20" s="94">
        <f>SUMIFS('Monthly CF'!$C21:$ED21,'Monthly CF'!$C$1:$ED$1,'Annual CF'!C$1,'Monthly CF'!$C$1:$ED$1,"&lt;="&amp;Summary!$B$3)</f>
        <v>-54738.537331179461</v>
      </c>
      <c r="D20" s="94">
        <f>SUMIFS('Monthly CF'!$C21:$ED21,'Monthly CF'!$C$1:$ED$1,'Annual CF'!D$1,'Monthly CF'!$C$1:$ED$1,"&lt;="&amp;Summary!$B$3)</f>
        <v>-56380.693451114901</v>
      </c>
      <c r="E20" s="94">
        <f>SUMIFS('Monthly CF'!$C21:$ED21,'Monthly CF'!$C$1:$ED$1,'Annual CF'!E$1,'Monthly CF'!$C$1:$ED$1,"&lt;="&amp;Summary!$B$3)</f>
        <v>-58072.114254648426</v>
      </c>
      <c r="F20" s="94">
        <f>SUMIFS('Monthly CF'!$C21:$ED21,'Monthly CF'!$C$1:$ED$1,'Annual CF'!F$1,'Monthly CF'!$C$1:$ED$1,"&lt;="&amp;Summary!$B$3)</f>
        <v>-59814.277682287939</v>
      </c>
      <c r="G20" s="94">
        <f>SUMIFS('Monthly CF'!$C21:$ED21,'Monthly CF'!$C$1:$ED$1,'Annual CF'!G$1,'Monthly CF'!$C$1:$ED$1,"&lt;="&amp;Summary!$B$3)</f>
        <v>-61608.706012756644</v>
      </c>
      <c r="H20" s="94">
        <f>SUMIFS('Monthly CF'!$C21:$ED21,'Monthly CF'!$C$1:$ED$1,'Annual CF'!H$1,'Monthly CF'!$C$1:$ED$1,"&lt;="&amp;Summary!$B$3)</f>
        <v>-63456.96719313939</v>
      </c>
      <c r="I20" s="94">
        <f>SUMIFS('Monthly CF'!$C21:$ED21,'Monthly CF'!$C$1:$ED$1,'Annual CF'!I$1,'Monthly CF'!$C$1:$ED$1,"&lt;="&amp;Summary!$B$3)</f>
        <v>-65360.676208933626</v>
      </c>
      <c r="J20" s="94">
        <f>SUMIFS('Monthly CF'!$C21:$ED21,'Monthly CF'!$C$1:$ED$1,'Annual CF'!J$1,'Monthly CF'!$C$1:$ED$1,"&lt;="&amp;Summary!$B$3)</f>
        <v>-67321.496495201689</v>
      </c>
      <c r="K20" s="94">
        <f>SUMIFS('Monthly CF'!$C21:$ED21,'Monthly CF'!$C$1:$ED$1,'Annual CF'!K$1,'Monthly CF'!$C$1:$ED$1,"&lt;="&amp;Summary!$B$3)</f>
        <v>-69341.141390057805</v>
      </c>
      <c r="L20" s="97">
        <f>SUMIFS('Monthly CF'!$C21:$ED21,'Monthly CF'!$C$1:$ED$1,'Annual CF'!L$1,'Monthly CF'!$C$1:$ED$1,"&lt;="&amp;Summary!$B$3)</f>
        <v>-71421.375631759627</v>
      </c>
    </row>
    <row r="21" spans="1:12" x14ac:dyDescent="0.25">
      <c r="A21" s="102">
        <f t="shared" ca="1" si="4"/>
        <v>-378352.27668613935</v>
      </c>
      <c r="B21" s="13" t="str">
        <f>Expenses!A12</f>
        <v>Management Fee</v>
      </c>
      <c r="C21" s="94">
        <f ca="1">SUMIFS('Monthly CF'!$C22:$ED22,'Monthly CF'!$C$1:$ED$1,'Annual CF'!C$1,'Monthly CF'!$C$1:$ED$1,"&lt;="&amp;Summary!$B$3)</f>
        <v>-36039.063873810126</v>
      </c>
      <c r="D21" s="94">
        <f ca="1">SUMIFS('Monthly CF'!$C22:$ED22,'Monthly CF'!$C$1:$ED$1,'Annual CF'!D$1,'Monthly CF'!$C$1:$ED$1,"&lt;="&amp;Summary!$B$3)</f>
        <v>-29237.764674775364</v>
      </c>
      <c r="E21" s="94">
        <f ca="1">SUMIFS('Monthly CF'!$C22:$ED22,'Monthly CF'!$C$1:$ED$1,'Annual CF'!E$1,'Monthly CF'!$C$1:$ED$1,"&lt;="&amp;Summary!$B$3)</f>
        <v>-25448.766691556571</v>
      </c>
      <c r="F21" s="94">
        <f ca="1">SUMIFS('Monthly CF'!$C22:$ED22,'Monthly CF'!$C$1:$ED$1,'Annual CF'!F$1,'Monthly CF'!$C$1:$ED$1,"&lt;="&amp;Summary!$B$3)</f>
        <v>-36090.130387127851</v>
      </c>
      <c r="G21" s="94">
        <f ca="1">SUMIFS('Monthly CF'!$C22:$ED22,'Monthly CF'!$C$1:$ED$1,'Annual CF'!G$1,'Monthly CF'!$C$1:$ED$1,"&lt;="&amp;Summary!$B$3)</f>
        <v>-38329.862550571495</v>
      </c>
      <c r="H21" s="94">
        <f ca="1">SUMIFS('Monthly CF'!$C22:$ED22,'Monthly CF'!$C$1:$ED$1,'Annual CF'!H$1,'Monthly CF'!$C$1:$ED$1,"&lt;="&amp;Summary!$B$3)</f>
        <v>-40171.884084011981</v>
      </c>
      <c r="I21" s="94">
        <f ca="1">SUMIFS('Monthly CF'!$C22:$ED22,'Monthly CF'!$C$1:$ED$1,'Annual CF'!I$1,'Monthly CF'!$C$1:$ED$1,"&lt;="&amp;Summary!$B$3)</f>
        <v>-41305.74076923322</v>
      </c>
      <c r="J21" s="94">
        <f ca="1">SUMIFS('Monthly CF'!$C22:$ED22,'Monthly CF'!$C$1:$ED$1,'Annual CF'!J$1,'Monthly CF'!$C$1:$ED$1,"&lt;="&amp;Summary!$B$3)</f>
        <v>-42618.351824728328</v>
      </c>
      <c r="K21" s="94">
        <f ca="1">SUMIFS('Monthly CF'!$C22:$ED22,'Monthly CF'!$C$1:$ED$1,'Annual CF'!K$1,'Monthly CF'!$C$1:$ED$1,"&lt;="&amp;Summary!$B$3)</f>
        <v>-43896.902379470157</v>
      </c>
      <c r="L21" s="97">
        <f ca="1">SUMIFS('Monthly CF'!$C22:$ED22,'Monthly CF'!$C$1:$ED$1,'Annual CF'!L$1,'Monthly CF'!$C$1:$ED$1,"&lt;="&amp;Summary!$B$3)</f>
        <v>-45213.809450854271</v>
      </c>
    </row>
    <row r="22" spans="1:12" x14ac:dyDescent="0.25">
      <c r="A22" s="102">
        <f t="shared" si="4"/>
        <v>-209171.99521702644</v>
      </c>
      <c r="B22" s="13" t="str">
        <f>Expenses!A13</f>
        <v>Other</v>
      </c>
      <c r="C22" s="94">
        <f>SUMIFS('Monthly CF'!$C23:$ED23,'Monthly CF'!$C$1:$ED$1,'Annual CF'!C$1,'Monthly CF'!$C$1:$ED$1,"&lt;="&amp;Summary!$B$3)</f>
        <v>-18246.17911039315</v>
      </c>
      <c r="D22" s="94">
        <f>SUMIFS('Monthly CF'!$C23:$ED23,'Monthly CF'!$C$1:$ED$1,'Annual CF'!D$1,'Monthly CF'!$C$1:$ED$1,"&lt;="&amp;Summary!$B$3)</f>
        <v>-18793.564483704962</v>
      </c>
      <c r="E22" s="94">
        <f>SUMIFS('Monthly CF'!$C23:$ED23,'Monthly CF'!$C$1:$ED$1,'Annual CF'!E$1,'Monthly CF'!$C$1:$ED$1,"&lt;="&amp;Summary!$B$3)</f>
        <v>-19357.371418216131</v>
      </c>
      <c r="F22" s="94">
        <f>SUMIFS('Monthly CF'!$C23:$ED23,'Monthly CF'!$C$1:$ED$1,'Annual CF'!F$1,'Monthly CF'!$C$1:$ED$1,"&lt;="&amp;Summary!$B$3)</f>
        <v>-19938.092560762641</v>
      </c>
      <c r="G22" s="94">
        <f>SUMIFS('Monthly CF'!$C23:$ED23,'Monthly CF'!$C$1:$ED$1,'Annual CF'!G$1,'Monthly CF'!$C$1:$ED$1,"&lt;="&amp;Summary!$B$3)</f>
        <v>-20536.235337585542</v>
      </c>
      <c r="H22" s="94">
        <f>SUMIFS('Monthly CF'!$C23:$ED23,'Monthly CF'!$C$1:$ED$1,'Annual CF'!H$1,'Monthly CF'!$C$1:$ED$1,"&lt;="&amp;Summary!$B$3)</f>
        <v>-21152.32239771312</v>
      </c>
      <c r="I22" s="94">
        <f>SUMIFS('Monthly CF'!$C23:$ED23,'Monthly CF'!$C$1:$ED$1,'Annual CF'!I$1,'Monthly CF'!$C$1:$ED$1,"&lt;="&amp;Summary!$B$3)</f>
        <v>-21786.892069644535</v>
      </c>
      <c r="J22" s="94">
        <f>SUMIFS('Monthly CF'!$C23:$ED23,'Monthly CF'!$C$1:$ED$1,'Annual CF'!J$1,'Monthly CF'!$C$1:$ED$1,"&lt;="&amp;Summary!$B$3)</f>
        <v>-22440.49883173389</v>
      </c>
      <c r="K22" s="94">
        <f>SUMIFS('Monthly CF'!$C23:$ED23,'Monthly CF'!$C$1:$ED$1,'Annual CF'!K$1,'Monthly CF'!$C$1:$ED$1,"&lt;="&amp;Summary!$B$3)</f>
        <v>-23113.71379668593</v>
      </c>
      <c r="L22" s="97">
        <f>SUMIFS('Monthly CF'!$C23:$ED23,'Monthly CF'!$C$1:$ED$1,'Annual CF'!L$1,'Monthly CF'!$C$1:$ED$1,"&lt;="&amp;Summary!$B$3)</f>
        <v>-23807.125210586542</v>
      </c>
    </row>
    <row r="23" spans="1:12" x14ac:dyDescent="0.25">
      <c r="A23" s="102">
        <f t="shared" ca="1" si="4"/>
        <v>-4103937.8440448702</v>
      </c>
      <c r="B23" s="121" t="s">
        <v>95</v>
      </c>
      <c r="C23" s="100">
        <f ca="1">SUMIFS('Monthly CF'!$C24:$ED24,'Monthly CF'!$C$1:$ED$1,'Annual CF'!C$1,'Monthly CF'!$C$1:$ED$1,"&lt;="&amp;Summary!$B$3)</f>
        <v>-361023.78031538276</v>
      </c>
      <c r="D23" s="100">
        <f ca="1">SUMIFS('Monthly CF'!$C24:$ED24,'Monthly CF'!$C$1:$ED$1,'Annual CF'!D$1,'Monthly CF'!$C$1:$ED$1,"&lt;="&amp;Summary!$B$3)</f>
        <v>-363972.02260959533</v>
      </c>
      <c r="E23" s="100">
        <f ca="1">SUMIFS('Monthly CF'!$C24:$ED24,'Monthly CF'!$C$1:$ED$1,'Annual CF'!E$1,'Monthly CF'!$C$1:$ED$1,"&lt;="&amp;Summary!$B$3)</f>
        <v>-370225.05236442114</v>
      </c>
      <c r="F23" s="100">
        <f ca="1">SUMIFS('Monthly CF'!$C24:$ED24,'Monthly CF'!$C$1:$ED$1,'Annual CF'!F$1,'Monthly CF'!$C$1:$ED$1,"&lt;="&amp;Summary!$B$3)</f>
        <v>-391209.70463017846</v>
      </c>
      <c r="G23" s="100">
        <f ca="1">SUMIFS('Monthly CF'!$C24:$ED24,'Monthly CF'!$C$1:$ED$1,'Annual CF'!G$1,'Monthly CF'!$C$1:$ED$1,"&lt;="&amp;Summary!$B$3)</f>
        <v>-404103.02402091364</v>
      </c>
      <c r="H23" s="100">
        <f ca="1">SUMIFS('Monthly CF'!$C24:$ED24,'Monthly CF'!$C$1:$ED$1,'Annual CF'!H$1,'Monthly CF'!$C$1:$ED$1,"&lt;="&amp;Summary!$B$3)</f>
        <v>-416918.24039846449</v>
      </c>
      <c r="I23" s="100">
        <f ca="1">SUMIFS('Monthly CF'!$C24:$ED24,'Monthly CF'!$C$1:$ED$1,'Annual CF'!I$1,'Monthly CF'!$C$1:$ED$1,"&lt;="&amp;Summary!$B$3)</f>
        <v>-429354.48777311936</v>
      </c>
      <c r="J23" s="100">
        <f ca="1">SUMIFS('Monthly CF'!$C24:$ED24,'Monthly CF'!$C$1:$ED$1,'Annual CF'!J$1,'Monthly CF'!$C$1:$ED$1,"&lt;="&amp;Summary!$B$3)</f>
        <v>-442308.56123873114</v>
      </c>
      <c r="K23" s="100">
        <f ca="1">SUMIFS('Monthly CF'!$C24:$ED24,'Monthly CF'!$C$1:$ED$1,'Annual CF'!K$1,'Monthly CF'!$C$1:$ED$1,"&lt;="&amp;Summary!$B$3)</f>
        <v>-455577.81807589327</v>
      </c>
      <c r="L23" s="101">
        <f ca="1">SUMIFS('Monthly CF'!$C24:$ED24,'Monthly CF'!$C$1:$ED$1,'Annual CF'!L$1,'Monthly CF'!$C$1:$ED$1,"&lt;="&amp;Summary!$B$3)</f>
        <v>-469245.15261817013</v>
      </c>
    </row>
    <row r="24" spans="1:12" x14ac:dyDescent="0.25">
      <c r="A24" s="102"/>
      <c r="B24" s="13"/>
      <c r="C24" s="94"/>
      <c r="D24" s="94"/>
      <c r="E24" s="94"/>
      <c r="F24" s="94"/>
      <c r="G24" s="94"/>
      <c r="H24" s="94"/>
      <c r="I24" s="94"/>
      <c r="J24" s="94"/>
      <c r="K24" s="94"/>
      <c r="L24" s="97"/>
    </row>
    <row r="25" spans="1:12" x14ac:dyDescent="0.25">
      <c r="A25" s="102">
        <f ca="1">SUM(C25:L25)</f>
        <v>8507804.7121597771</v>
      </c>
      <c r="B25" s="121" t="s">
        <v>41</v>
      </c>
      <c r="C25" s="100">
        <f ca="1">SUMIFS('Monthly CF'!$C26:$ED26,'Monthly CF'!$C$1:$ED$1,'Annual CF'!C$1,'Monthly CF'!$C$1:$ED$1,"&lt;="&amp;Summary!$B$3)</f>
        <v>840278.34881162131</v>
      </c>
      <c r="D25" s="100">
        <f ca="1">SUMIFS('Monthly CF'!$C26:$ED26,'Monthly CF'!$C$1:$ED$1,'Annual CF'!D$1,'Monthly CF'!$C$1:$ED$1,"&lt;="&amp;Summary!$B$3)</f>
        <v>610620.13321625057</v>
      </c>
      <c r="E25" s="100">
        <f ca="1">SUMIFS('Monthly CF'!$C26:$ED26,'Monthly CF'!$C$1:$ED$1,'Annual CF'!E$1,'Monthly CF'!$C$1:$ED$1,"&lt;="&amp;Summary!$B$3)</f>
        <v>478067.17068746453</v>
      </c>
      <c r="F25" s="100">
        <f ca="1">SUMIFS('Monthly CF'!$C26:$ED26,'Monthly CF'!$C$1:$ED$1,'Annual CF'!F$1,'Monthly CF'!$C$1:$ED$1,"&lt;="&amp;Summary!$B$3)</f>
        <v>811794.64160741656</v>
      </c>
      <c r="G25" s="100">
        <f ca="1">SUMIFS('Monthly CF'!$C26:$ED26,'Monthly CF'!$C$1:$ED$1,'Annual CF'!G$1,'Monthly CF'!$C$1:$ED$1,"&lt;="&amp;Summary!$B$3)</f>
        <v>873559.06099813618</v>
      </c>
      <c r="H25" s="100">
        <f ca="1">SUMIFS('Monthly CF'!$C26:$ED26,'Monthly CF'!$C$1:$ED$1,'Annual CF'!H$1,'Monthly CF'!$C$1:$ED$1,"&lt;="&amp;Summary!$B$3)</f>
        <v>922144.56240193488</v>
      </c>
      <c r="I25" s="100">
        <f ca="1">SUMIFS('Monthly CF'!$C26:$ED26,'Monthly CF'!$C$1:$ED$1,'Annual CF'!I$1,'Monthly CF'!$C$1:$ED$1,"&lt;="&amp;Summary!$B$3)</f>
        <v>947503.53786798823</v>
      </c>
      <c r="J25" s="100">
        <f ca="1">SUMIFS('Monthly CF'!$C26:$ED26,'Monthly CF'!$C$1:$ED$1,'Annual CF'!J$1,'Monthly CF'!$C$1:$ED$1,"&lt;="&amp;Summary!$B$3)</f>
        <v>978303.16625221306</v>
      </c>
      <c r="K25" s="100">
        <f ca="1">SUMIFS('Monthly CF'!$C26:$ED26,'Monthly CF'!$C$1:$ED$1,'Annual CF'!K$1,'Monthly CF'!$C$1:$ED$1,"&lt;="&amp;Summary!$B$3)</f>
        <v>1007652.2612397791</v>
      </c>
      <c r="L25" s="101">
        <f ca="1">SUMIFS('Monthly CF'!$C26:$ED26,'Monthly CF'!$C$1:$ED$1,'Annual CF'!L$1,'Monthly CF'!$C$1:$ED$1,"&lt;="&amp;Summary!$B$3)</f>
        <v>1037881.8290769721</v>
      </c>
    </row>
    <row r="26" spans="1:12" x14ac:dyDescent="0.25">
      <c r="A26" s="102"/>
      <c r="B26" s="13"/>
      <c r="C26" s="94"/>
      <c r="D26" s="94"/>
      <c r="E26" s="94"/>
      <c r="F26" s="94"/>
      <c r="G26" s="94"/>
      <c r="H26" s="94"/>
      <c r="I26" s="94"/>
      <c r="J26" s="94"/>
      <c r="K26" s="94"/>
      <c r="L26" s="97"/>
    </row>
    <row r="27" spans="1:12" x14ac:dyDescent="0.25">
      <c r="A27" s="102"/>
      <c r="B27" s="128" t="s">
        <v>114</v>
      </c>
      <c r="C27" s="5"/>
      <c r="D27" s="5"/>
      <c r="E27" s="5"/>
      <c r="F27" s="5"/>
      <c r="G27" s="5"/>
      <c r="H27" s="5"/>
      <c r="I27" s="5"/>
      <c r="J27" s="5"/>
      <c r="K27" s="5"/>
      <c r="L27" s="127"/>
    </row>
    <row r="28" spans="1:12" x14ac:dyDescent="0.25">
      <c r="A28" s="102">
        <f t="shared" ref="A28:A31" si="5">SUM(C28:L28)</f>
        <v>-238868.81590250001</v>
      </c>
      <c r="B28" s="13" t="s">
        <v>42</v>
      </c>
      <c r="C28" s="94">
        <f>SUMIFS('Monthly CF'!$C29:$ED29,'Monthly CF'!$C$1:$ED$1,'Annual CF'!C$1,'Monthly CF'!$C$1:$ED$1,"&lt;="&amp;Summary!$B$3)</f>
        <v>0</v>
      </c>
      <c r="D28" s="94">
        <f>SUMIFS('Monthly CF'!$C29:$ED29,'Monthly CF'!$C$1:$ED$1,'Annual CF'!D$1,'Monthly CF'!$C$1:$ED$1,"&lt;="&amp;Summary!$B$3)</f>
        <v>0</v>
      </c>
      <c r="E28" s="94">
        <f>SUMIFS('Monthly CF'!$C29:$ED29,'Monthly CF'!$C$1:$ED$1,'Annual CF'!E$1,'Monthly CF'!$C$1:$ED$1,"&lt;="&amp;Summary!$B$3)</f>
        <v>-175100</v>
      </c>
      <c r="F28" s="94">
        <f>SUMIFS('Monthly CF'!$C29:$ED29,'Monthly CF'!$C$1:$ED$1,'Annual CF'!F$1,'Monthly CF'!$C$1:$ED$1,"&lt;="&amp;Summary!$B$3)</f>
        <v>-40977.262499999997</v>
      </c>
      <c r="G28" s="94">
        <f>SUMIFS('Monthly CF'!$C29:$ED29,'Monthly CF'!$C$1:$ED$1,'Annual CF'!G$1,'Monthly CF'!$C$1:$ED$1,"&lt;="&amp;Summary!$B$3)</f>
        <v>-22791.553402499998</v>
      </c>
      <c r="H28" s="94">
        <f>SUMIFS('Monthly CF'!$C29:$ED29,'Monthly CF'!$C$1:$ED$1,'Annual CF'!H$1,'Monthly CF'!$C$1:$ED$1,"&lt;="&amp;Summary!$B$3)</f>
        <v>0</v>
      </c>
      <c r="I28" s="94">
        <f>SUMIFS('Monthly CF'!$C29:$ED29,'Monthly CF'!$C$1:$ED$1,'Annual CF'!I$1,'Monthly CF'!$C$1:$ED$1,"&lt;="&amp;Summary!$B$3)</f>
        <v>0</v>
      </c>
      <c r="J28" s="94">
        <f>SUMIFS('Monthly CF'!$C29:$ED29,'Monthly CF'!$C$1:$ED$1,'Annual CF'!J$1,'Monthly CF'!$C$1:$ED$1,"&lt;="&amp;Summary!$B$3)</f>
        <v>0</v>
      </c>
      <c r="K28" s="94">
        <f>SUMIFS('Monthly CF'!$C29:$ED29,'Monthly CF'!$C$1:$ED$1,'Annual CF'!K$1,'Monthly CF'!$C$1:$ED$1,"&lt;="&amp;Summary!$B$3)</f>
        <v>0</v>
      </c>
      <c r="L28" s="97">
        <f>SUMIFS('Monthly CF'!$C29:$ED29,'Monthly CF'!$C$1:$ED$1,'Annual CF'!L$1,'Monthly CF'!$C$1:$ED$1,"&lt;="&amp;Summary!$B$3)</f>
        <v>0</v>
      </c>
    </row>
    <row r="29" spans="1:12" x14ac:dyDescent="0.25">
      <c r="A29" s="102">
        <f t="shared" si="5"/>
        <v>-324422.01217755856</v>
      </c>
      <c r="B29" s="13" t="s">
        <v>43</v>
      </c>
      <c r="C29" s="94">
        <f>SUMIFS('Monthly CF'!$C30:$ED30,'Monthly CF'!$C$1:$ED$1,'Annual CF'!C$1,'Monthly CF'!$C$1:$ED$1,"&lt;="&amp;Summary!$B$3)</f>
        <v>0</v>
      </c>
      <c r="D29" s="94">
        <f>SUMIFS('Monthly CF'!$C30:$ED30,'Monthly CF'!$C$1:$ED$1,'Annual CF'!D$1,'Monthly CF'!$C$1:$ED$1,"&lt;="&amp;Summary!$B$3)</f>
        <v>0</v>
      </c>
      <c r="E29" s="94">
        <f>SUMIFS('Monthly CF'!$C30:$ED30,'Monthly CF'!$C$1:$ED$1,'Annual CF'!E$1,'Monthly CF'!$C$1:$ED$1,"&lt;="&amp;Summary!$B$3)</f>
        <v>-280148.04430746101</v>
      </c>
      <c r="F29" s="94">
        <f>SUMIFS('Monthly CF'!$C30:$ED30,'Monthly CF'!$C$1:$ED$1,'Annual CF'!F$1,'Monthly CF'!$C$1:$ED$1,"&lt;="&amp;Summary!$B$3)</f>
        <v>-32090.353273356068</v>
      </c>
      <c r="G29" s="94">
        <f>SUMIFS('Monthly CF'!$C30:$ED30,'Monthly CF'!$C$1:$ED$1,'Annual CF'!G$1,'Monthly CF'!$C$1:$ED$1,"&lt;="&amp;Summary!$B$3)</f>
        <v>-12183.614596741481</v>
      </c>
      <c r="H29" s="94">
        <f>SUMIFS('Monthly CF'!$C30:$ED30,'Monthly CF'!$C$1:$ED$1,'Annual CF'!H$1,'Monthly CF'!$C$1:$ED$1,"&lt;="&amp;Summary!$B$3)</f>
        <v>0</v>
      </c>
      <c r="I29" s="94">
        <f>SUMIFS('Monthly CF'!$C30:$ED30,'Monthly CF'!$C$1:$ED$1,'Annual CF'!I$1,'Monthly CF'!$C$1:$ED$1,"&lt;="&amp;Summary!$B$3)</f>
        <v>0</v>
      </c>
      <c r="J29" s="94">
        <f>SUMIFS('Monthly CF'!$C30:$ED30,'Monthly CF'!$C$1:$ED$1,'Annual CF'!J$1,'Monthly CF'!$C$1:$ED$1,"&lt;="&amp;Summary!$B$3)</f>
        <v>0</v>
      </c>
      <c r="K29" s="94">
        <f>SUMIFS('Monthly CF'!$C30:$ED30,'Monthly CF'!$C$1:$ED$1,'Annual CF'!K$1,'Monthly CF'!$C$1:$ED$1,"&lt;="&amp;Summary!$B$3)</f>
        <v>0</v>
      </c>
      <c r="L29" s="97">
        <f>SUMIFS('Monthly CF'!$C30:$ED30,'Monthly CF'!$C$1:$ED$1,'Annual CF'!L$1,'Monthly CF'!$C$1:$ED$1,"&lt;="&amp;Summary!$B$3)</f>
        <v>0</v>
      </c>
    </row>
    <row r="30" spans="1:12" x14ac:dyDescent="0.25">
      <c r="A30" s="102">
        <f t="shared" ref="A30" si="6">SUM(C30:L30)</f>
        <v>-82539.931042589247</v>
      </c>
      <c r="B30" s="13" t="s">
        <v>122</v>
      </c>
      <c r="C30" s="94">
        <f>SUMIFS('Monthly CF'!$C31:$ED31,'Monthly CF'!$C$1:$ED$1,'Annual CF'!C$1,'Monthly CF'!$C$1:$ED$1,"&lt;="&amp;Summary!$B$3)</f>
        <v>-7200</v>
      </c>
      <c r="D30" s="94">
        <f>SUMIFS('Monthly CF'!$C31:$ED31,'Monthly CF'!$C$1:$ED$1,'Annual CF'!D$1,'Monthly CF'!$C$1:$ED$1,"&lt;="&amp;Summary!$B$3)</f>
        <v>-7416</v>
      </c>
      <c r="E30" s="94">
        <f>SUMIFS('Monthly CF'!$C31:$ED31,'Monthly CF'!$C$1:$ED$1,'Annual CF'!E$1,'Monthly CF'!$C$1:$ED$1,"&lt;="&amp;Summary!$B$3)</f>
        <v>-7638.48</v>
      </c>
      <c r="F30" s="94">
        <f>SUMIFS('Monthly CF'!$C31:$ED31,'Monthly CF'!$C$1:$ED$1,'Annual CF'!F$1,'Monthly CF'!$C$1:$ED$1,"&lt;="&amp;Summary!$B$3)</f>
        <v>-7867.6343999999999</v>
      </c>
      <c r="G30" s="94">
        <f>SUMIFS('Monthly CF'!$C31:$ED31,'Monthly CF'!$C$1:$ED$1,'Annual CF'!G$1,'Monthly CF'!$C$1:$ED$1,"&lt;="&amp;Summary!$B$3)</f>
        <v>-8103.6634319999985</v>
      </c>
      <c r="H30" s="94">
        <f>SUMIFS('Monthly CF'!$C31:$ED31,'Monthly CF'!$C$1:$ED$1,'Annual CF'!H$1,'Monthly CF'!$C$1:$ED$1,"&lt;="&amp;Summary!$B$3)</f>
        <v>-8346.7733349599985</v>
      </c>
      <c r="I30" s="94">
        <f>SUMIFS('Monthly CF'!$C31:$ED31,'Monthly CF'!$C$1:$ED$1,'Annual CF'!I$1,'Monthly CF'!$C$1:$ED$1,"&lt;="&amp;Summary!$B$3)</f>
        <v>-8597.176535008799</v>
      </c>
      <c r="J30" s="94">
        <f>SUMIFS('Monthly CF'!$C31:$ED31,'Monthly CF'!$C$1:$ED$1,'Annual CF'!J$1,'Monthly CF'!$C$1:$ED$1,"&lt;="&amp;Summary!$B$3)</f>
        <v>-8855.0918310590641</v>
      </c>
      <c r="K30" s="94">
        <f>SUMIFS('Monthly CF'!$C31:$ED31,'Monthly CF'!$C$1:$ED$1,'Annual CF'!K$1,'Monthly CF'!$C$1:$ED$1,"&lt;="&amp;Summary!$B$3)</f>
        <v>-9120.7445859908348</v>
      </c>
      <c r="L30" s="97">
        <f>SUMIFS('Monthly CF'!$C31:$ED31,'Monthly CF'!$C$1:$ED$1,'Annual CF'!L$1,'Monthly CF'!$C$1:$ED$1,"&lt;="&amp;Summary!$B$3)</f>
        <v>-9394.3669235705602</v>
      </c>
    </row>
    <row r="31" spans="1:12" x14ac:dyDescent="0.25">
      <c r="A31" s="102">
        <f t="shared" si="5"/>
        <v>-645830.75912264746</v>
      </c>
      <c r="B31" s="121" t="s">
        <v>115</v>
      </c>
      <c r="C31" s="100">
        <f>SUMIFS('Monthly CF'!$C32:$ED32,'Monthly CF'!$C$1:$ED$1,'Annual CF'!C$1,'Monthly CF'!$C$1:$ED$1,"&lt;="&amp;Summary!$B$3)</f>
        <v>-7200</v>
      </c>
      <c r="D31" s="100">
        <f>SUMIFS('Monthly CF'!$C32:$ED32,'Monthly CF'!$C$1:$ED$1,'Annual CF'!D$1,'Monthly CF'!$C$1:$ED$1,"&lt;="&amp;Summary!$B$3)</f>
        <v>-7416</v>
      </c>
      <c r="E31" s="100">
        <f>SUMIFS('Monthly CF'!$C32:$ED32,'Monthly CF'!$C$1:$ED$1,'Annual CF'!E$1,'Monthly CF'!$C$1:$ED$1,"&lt;="&amp;Summary!$B$3)</f>
        <v>-462886.52430746076</v>
      </c>
      <c r="F31" s="100">
        <f>SUMIFS('Monthly CF'!$C32:$ED32,'Monthly CF'!$C$1:$ED$1,'Annual CF'!F$1,'Monthly CF'!$C$1:$ED$1,"&lt;="&amp;Summary!$B$3)</f>
        <v>-80935.250173355991</v>
      </c>
      <c r="G31" s="100">
        <f>SUMIFS('Monthly CF'!$C32:$ED32,'Monthly CF'!$C$1:$ED$1,'Annual CF'!G$1,'Monthly CF'!$C$1:$ED$1,"&lt;="&amp;Summary!$B$3)</f>
        <v>-43078.831431241502</v>
      </c>
      <c r="H31" s="100">
        <f>SUMIFS('Monthly CF'!$C32:$ED32,'Monthly CF'!$C$1:$ED$1,'Annual CF'!H$1,'Monthly CF'!$C$1:$ED$1,"&lt;="&amp;Summary!$B$3)</f>
        <v>-8346.7733349599985</v>
      </c>
      <c r="I31" s="100">
        <f>SUMIFS('Monthly CF'!$C32:$ED32,'Monthly CF'!$C$1:$ED$1,'Annual CF'!I$1,'Monthly CF'!$C$1:$ED$1,"&lt;="&amp;Summary!$B$3)</f>
        <v>-8597.176535008799</v>
      </c>
      <c r="J31" s="100">
        <f>SUMIFS('Monthly CF'!$C32:$ED32,'Monthly CF'!$C$1:$ED$1,'Annual CF'!J$1,'Monthly CF'!$C$1:$ED$1,"&lt;="&amp;Summary!$B$3)</f>
        <v>-8855.0918310590641</v>
      </c>
      <c r="K31" s="100">
        <f>SUMIFS('Monthly CF'!$C32:$ED32,'Monthly CF'!$C$1:$ED$1,'Annual CF'!K$1,'Monthly CF'!$C$1:$ED$1,"&lt;="&amp;Summary!$B$3)</f>
        <v>-9120.7445859908348</v>
      </c>
      <c r="L31" s="101">
        <f>SUMIFS('Monthly CF'!$C32:$ED32,'Monthly CF'!$C$1:$ED$1,'Annual CF'!L$1,'Monthly CF'!$C$1:$ED$1,"&lt;="&amp;Summary!$B$3)</f>
        <v>-9394.3669235705602</v>
      </c>
    </row>
    <row r="32" spans="1:12" x14ac:dyDescent="0.25">
      <c r="A32" s="102"/>
      <c r="B32" s="13"/>
      <c r="C32" s="94"/>
      <c r="D32" s="94"/>
      <c r="E32" s="94"/>
      <c r="F32" s="94"/>
      <c r="G32" s="94"/>
      <c r="H32" s="94"/>
      <c r="I32" s="94"/>
      <c r="J32" s="94"/>
      <c r="K32" s="94"/>
      <c r="L32" s="97"/>
    </row>
    <row r="33" spans="1:12" x14ac:dyDescent="0.25">
      <c r="A33" s="102">
        <f ca="1">SUM(C33:L33)</f>
        <v>7861973.9530371288</v>
      </c>
      <c r="B33" s="121" t="s">
        <v>33</v>
      </c>
      <c r="C33" s="100">
        <f ca="1">SUMIFS('Monthly CF'!$C34:$ED34,'Monthly CF'!$C$1:$ED$1,'Annual CF'!C$1,'Monthly CF'!$C$1:$ED$1,"&lt;="&amp;Summary!$B$3)</f>
        <v>833078.34881162131</v>
      </c>
      <c r="D33" s="100">
        <f ca="1">SUMIFS('Monthly CF'!$C34:$ED34,'Monthly CF'!$C$1:$ED$1,'Annual CF'!D$1,'Monthly CF'!$C$1:$ED$1,"&lt;="&amp;Summary!$B$3)</f>
        <v>603204.13321625057</v>
      </c>
      <c r="E33" s="100">
        <f ca="1">SUMIFS('Monthly CF'!$C34:$ED34,'Monthly CF'!$C$1:$ED$1,'Annual CF'!E$1,'Monthly CF'!$C$1:$ED$1,"&lt;="&amp;Summary!$B$3)</f>
        <v>15180.646380003469</v>
      </c>
      <c r="F33" s="100">
        <f ca="1">SUMIFS('Monthly CF'!$C34:$ED34,'Monthly CF'!$C$1:$ED$1,'Annual CF'!F$1,'Monthly CF'!$C$1:$ED$1,"&lt;="&amp;Summary!$B$3)</f>
        <v>730859.39143406064</v>
      </c>
      <c r="G33" s="100">
        <f ca="1">SUMIFS('Monthly CF'!$C34:$ED34,'Monthly CF'!$C$1:$ED$1,'Annual CF'!G$1,'Monthly CF'!$C$1:$ED$1,"&lt;="&amp;Summary!$B$3)</f>
        <v>830480.22956689459</v>
      </c>
      <c r="H33" s="100">
        <f ca="1">SUMIFS('Monthly CF'!$C34:$ED34,'Monthly CF'!$C$1:$ED$1,'Annual CF'!H$1,'Monthly CF'!$C$1:$ED$1,"&lt;="&amp;Summary!$B$3)</f>
        <v>913797.78906697489</v>
      </c>
      <c r="I33" s="100">
        <f ca="1">SUMIFS('Monthly CF'!$C34:$ED34,'Monthly CF'!$C$1:$ED$1,'Annual CF'!I$1,'Monthly CF'!$C$1:$ED$1,"&lt;="&amp;Summary!$B$3)</f>
        <v>938906.36133297929</v>
      </c>
      <c r="J33" s="100">
        <f ca="1">SUMIFS('Monthly CF'!$C34:$ED34,'Monthly CF'!$C$1:$ED$1,'Annual CF'!J$1,'Monthly CF'!$C$1:$ED$1,"&lt;="&amp;Summary!$B$3)</f>
        <v>969448.07442115399</v>
      </c>
      <c r="K33" s="100">
        <f ca="1">SUMIFS('Monthly CF'!$C34:$ED34,'Monthly CF'!$C$1:$ED$1,'Annual CF'!K$1,'Monthly CF'!$C$1:$ED$1,"&lt;="&amp;Summary!$B$3)</f>
        <v>998531.51665378781</v>
      </c>
      <c r="L33" s="101">
        <f ca="1">SUMIFS('Monthly CF'!$C34:$ED34,'Monthly CF'!$C$1:$ED$1,'Annual CF'!L$1,'Monthly CF'!$C$1:$ED$1,"&lt;="&amp;Summary!$B$3)</f>
        <v>1028487.4621534018</v>
      </c>
    </row>
  </sheetData>
  <sheetProtection algorithmName="SHA-512" hashValue="lLbCgNFTAF1YjWM/4eCGIhqW/HpBZGZGvJO7x8pKuEPy5+jnrwTdI5Wg67djOOZGcxxBZso9FI8BV1qfWDU4JQ==" saltValue="mrpW7ZsjTTstk+twxgybf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Leases</vt:lpstr>
      <vt:lpstr>Expenses</vt:lpstr>
      <vt:lpstr>Monthly CF</vt:lpstr>
      <vt:lpstr>Annual 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Kivel</dc:creator>
  <cp:lastModifiedBy>user</cp:lastModifiedBy>
  <dcterms:created xsi:type="dcterms:W3CDTF">2020-08-07T17:55:01Z</dcterms:created>
  <dcterms:modified xsi:type="dcterms:W3CDTF">2022-10-30T13:37:45Z</dcterms:modified>
</cp:coreProperties>
</file>